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2265" windowWidth="18195" windowHeight="8640" tabRatio="824" firstSheet="109" activeTab="117"/>
  </bookViews>
  <sheets>
    <sheet name="المؤشرات  (3)" sheetId="38" r:id="rId1"/>
    <sheet name="المؤشرات " sheetId="39" r:id="rId2"/>
    <sheet name="تجميعي مقبولين -م-ت" sheetId="1" r:id="rId3"/>
    <sheet name="تجميعي راسبين " sheetId="2" r:id="rId4"/>
    <sheet name="مشتركين وناجحين " sheetId="3" r:id="rId5"/>
    <sheet name=",وزارة" sheetId="4" r:id="rId6"/>
    <sheet name="بغداد" sheetId="5" r:id="rId7"/>
    <sheet name="بغداد راسبين" sheetId="6" r:id="rId8"/>
    <sheet name="بغداد مشتركين" sheetId="7" r:id="rId9"/>
    <sheet name="مستنصرية" sheetId="8" r:id="rId10"/>
    <sheet name="مستنصرية راسبين" sheetId="9" r:id="rId11"/>
    <sheet name="مشتركين" sheetId="10" r:id="rId12"/>
    <sheet name="تكنلوجية" sheetId="11" r:id="rId13"/>
    <sheet name="تكنلوجية راسبين" sheetId="12" r:id="rId14"/>
    <sheet name="تكنلوجية مشتركين" sheetId="13" r:id="rId15"/>
    <sheet name="النهرين" sheetId="14" r:id="rId16"/>
    <sheet name="النهرين2" sheetId="15" r:id="rId17"/>
    <sheet name=" نهرين مشنركين" sheetId="16" r:id="rId18"/>
    <sheet name="العراقية " sheetId="17" r:id="rId19"/>
    <sheet name="41عراقية" sheetId="18" r:id="rId20"/>
    <sheet name="42عراقية " sheetId="19" r:id="rId21"/>
    <sheet name="الموصل" sheetId="20" r:id="rId22"/>
    <sheet name="راسبين موصل" sheetId="21" r:id="rId23"/>
    <sheet name="ناجحين موصل" sheetId="22" r:id="rId24"/>
    <sheet name="نينوى" sheetId="36" r:id="rId25"/>
    <sheet name="راسبين نينوى" sheetId="23" r:id="rId26"/>
    <sheet name="نينوى مشتركين" sheetId="29" r:id="rId27"/>
    <sheet name="حمدانية" sheetId="24" r:id="rId28"/>
    <sheet name="راسبين حمدانية" sheetId="25" r:id="rId29"/>
    <sheet name="ناجحين حمدانية" sheetId="26" r:id="rId30"/>
    <sheet name="  تلعفر  " sheetId="27" r:id="rId31"/>
    <sheet name="راسبين تلعفر" sheetId="28" r:id="rId32"/>
    <sheet name="المشتركين " sheetId="40" r:id="rId33"/>
    <sheet name="بصرة" sheetId="30" r:id="rId34"/>
    <sheet name="راسبين بصرة" sheetId="31" r:id="rId35"/>
    <sheet name="مشتركين بصرة" sheetId="32" r:id="rId36"/>
    <sheet name=" البصرة للنفط والغاز " sheetId="33" r:id="rId37"/>
    <sheet name="نفط راسبين" sheetId="34" r:id="rId38"/>
    <sheet name="نفط المشتركين" sheetId="35" r:id="rId39"/>
    <sheet name="كوفة" sheetId="83" r:id="rId40"/>
    <sheet name="كوفة راسبين" sheetId="84" r:id="rId41"/>
    <sheet name="كوفة مشتركين" sheetId="85" r:id="rId42"/>
    <sheet name="جابر بن حيان" sheetId="86" r:id="rId43"/>
    <sheet name="راسبين جابر" sheetId="87" r:id="rId44"/>
    <sheet name="مشتركين (3)" sheetId="88" r:id="rId45"/>
    <sheet name="تكريت" sheetId="89" r:id="rId46"/>
    <sheet name="تكريت راسبين" sheetId="90" r:id="rId47"/>
    <sheet name="تكريت مشتركين" sheetId="91" r:id="rId48"/>
    <sheet name="سامراء" sheetId="92" r:id="rId49"/>
    <sheet name="سامراء راسبين" sheetId="93" r:id="rId50"/>
    <sheet name="سامراء مشتركين" sheetId="94" r:id="rId51"/>
    <sheet name="قادسية" sheetId="95" r:id="rId52"/>
    <sheet name="قادسية راسبين" sheetId="96" r:id="rId53"/>
    <sheet name="قادسية مشتركين" sheetId="97" r:id="rId54"/>
    <sheet name="انبار" sheetId="98" r:id="rId55"/>
    <sheet name="انبار راسبين" sheetId="99" r:id="rId56"/>
    <sheet name="انبار مشتركين" sheetId="100" r:id="rId57"/>
    <sheet name="فلوجة" sheetId="101" r:id="rId58"/>
    <sheet name="راسبين3" sheetId="102" r:id="rId59"/>
    <sheet name="فلوجة مشتركين" sheetId="103" r:id="rId60"/>
    <sheet name="بابل" sheetId="104" r:id="rId61"/>
    <sheet name="بابل راسبين" sheetId="105" r:id="rId62"/>
    <sheet name="بابل مشتركين" sheetId="106" r:id="rId63"/>
    <sheet name="قاسم الخضراء ك" sheetId="107" r:id="rId64"/>
    <sheet name="قاسم الخضراء " sheetId="108" r:id="rId65"/>
    <sheet name="قاسم الخضراءالناجحين" sheetId="109" r:id="rId66"/>
    <sheet name="ديالى" sheetId="110" r:id="rId67"/>
    <sheet name="ديالى راسبين" sheetId="111" r:id="rId68"/>
    <sheet name="ديالى مشتركين" sheetId="112" r:id="rId69"/>
    <sheet name="كربلاء" sheetId="113" r:id="rId70"/>
    <sheet name="كربلاء راسبين" sheetId="114" r:id="rId71"/>
    <sheet name="كربلاء مشتركين" sheetId="115" r:id="rId72"/>
    <sheet name="ذي قار" sheetId="116" r:id="rId73"/>
    <sheet name="ذي قار راسبين" sheetId="117" r:id="rId74"/>
    <sheet name="ذي قار مشتركين" sheetId="118" r:id="rId75"/>
    <sheet name="سومر" sheetId="119" r:id="rId76"/>
    <sheet name="سومر راسبين" sheetId="120" r:id="rId77"/>
    <sheet name="سومر مشتركين" sheetId="121" r:id="rId78"/>
    <sheet name="كركوك" sheetId="122" r:id="rId79"/>
    <sheet name="كركوك راسبين" sheetId="123" r:id="rId80"/>
    <sheet name="كركوك مشتركين" sheetId="124" r:id="rId81"/>
    <sheet name="واسط" sheetId="125" r:id="rId82"/>
    <sheet name="واسط راسبين" sheetId="126" r:id="rId83"/>
    <sheet name="واسط مشتركين" sheetId="127" r:id="rId84"/>
    <sheet name="ميسان" sheetId="128" r:id="rId85"/>
    <sheet name="ميسان راسبين" sheetId="129" r:id="rId86"/>
    <sheet name="ميسان مشتركين" sheetId="130" r:id="rId87"/>
    <sheet name="المثنى" sheetId="131" r:id="rId88"/>
    <sheet name="مثنى راسبين" sheetId="132" r:id="rId89"/>
    <sheet name="مثنى مشتركين" sheetId="133" r:id="rId90"/>
    <sheet name="تكنولوجيا المعلومات" sheetId="134" r:id="rId91"/>
    <sheet name="راسبين 2" sheetId="135" r:id="rId92"/>
    <sheet name="تكنولوجيا المعلومات (مشترك)" sheetId="136" r:id="rId93"/>
    <sheet name="ابن سينا" sheetId="137" r:id="rId94"/>
    <sheet name="ابن سينا - راسبين " sheetId="138" r:id="rId95"/>
    <sheet name="ابن سينا - مشتركين" sheetId="139" r:id="rId96"/>
    <sheet name="الكرخ للعلوم" sheetId="140" r:id="rId97"/>
    <sheet name="راسبين الكرخ للعلوم " sheetId="141" r:id="rId98"/>
    <sheet name="مشتركون الكرخ للعلوم" sheetId="142" r:id="rId99"/>
    <sheet name="الشمالية (2)" sheetId="143" r:id="rId100"/>
    <sheet name="مقبولين - المتميزين -الشمالية " sheetId="144" r:id="rId101"/>
    <sheet name="راسبين4 (2)" sheetId="145" r:id="rId102"/>
    <sheet name="الشمالية (مشتركين)" sheetId="147" r:id="rId103"/>
    <sheet name="ت وسطى" sheetId="148" r:id="rId104"/>
    <sheet name="ت وسطى راسبين" sheetId="149" r:id="rId105"/>
    <sheet name="ت وسطى مشتركين" sheetId="150" r:id="rId106"/>
    <sheet name="ت فرات اوسط" sheetId="151" r:id="rId107"/>
    <sheet name="فرات راسبين" sheetId="152" r:id="rId108"/>
    <sheet name="ت فرات مشتركين" sheetId="153" r:id="rId109"/>
    <sheet name="ت جنوبية" sheetId="154" r:id="rId110"/>
    <sheet name="ت جنوبية راسبين (2)" sheetId="155" r:id="rId111"/>
    <sheet name="جنوبية مشتركين " sheetId="156" r:id="rId112"/>
    <sheet name="اهلية الاصلي" sheetId="157" r:id="rId113"/>
    <sheet name="اهلي مقبولين " sheetId="163" r:id="rId114"/>
    <sheet name="اهلية موجودين " sheetId="164" r:id="rId115"/>
    <sheet name="اهلي تدريسين" sheetId="165" r:id="rId116"/>
    <sheet name="اهلية راسبين (2)" sheetId="166" r:id="rId117"/>
    <sheet name="اهلية مشتركين" sheetId="159" r:id="rId118"/>
  </sheets>
  <definedNames>
    <definedName name="jgv" localSheetId="36">#REF!</definedName>
    <definedName name="jgv" localSheetId="17">#REF!</definedName>
    <definedName name="jgv" localSheetId="5">#REF!</definedName>
    <definedName name="jgv" localSheetId="19">#REF!</definedName>
    <definedName name="jgv" localSheetId="20">#REF!</definedName>
    <definedName name="jgv" localSheetId="94">#REF!</definedName>
    <definedName name="jgv" localSheetId="95">#REF!</definedName>
    <definedName name="jgv" localSheetId="18">#REF!</definedName>
    <definedName name="jgv" localSheetId="96">#REF!</definedName>
    <definedName name="jgv" localSheetId="32">#REF!</definedName>
    <definedName name="jgv" localSheetId="115">#REF!</definedName>
    <definedName name="jgv" localSheetId="113">#REF!</definedName>
    <definedName name="jgv" localSheetId="112">#REF!</definedName>
    <definedName name="jgv" localSheetId="116">#REF!</definedName>
    <definedName name="jgv" localSheetId="117">#REF!</definedName>
    <definedName name="jgv" localSheetId="114">#REF!</definedName>
    <definedName name="jgv" localSheetId="6">#REF!</definedName>
    <definedName name="jgv" localSheetId="7">#REF!</definedName>
    <definedName name="jgv" localSheetId="8">#REF!</definedName>
    <definedName name="jgv" localSheetId="110">#REF!</definedName>
    <definedName name="jgv" localSheetId="3">#REF!</definedName>
    <definedName name="jgv" localSheetId="2">#REF!</definedName>
    <definedName name="jgv" localSheetId="92">#REF!</definedName>
    <definedName name="jgv" localSheetId="111">#REF!</definedName>
    <definedName name="jgv" localSheetId="72">#REF!</definedName>
    <definedName name="jgv" localSheetId="73">#REF!</definedName>
    <definedName name="jgv" localSheetId="74">#REF!</definedName>
    <definedName name="jgv" localSheetId="97">#REF!</definedName>
    <definedName name="jgv" localSheetId="69">#REF!</definedName>
    <definedName name="jgv" localSheetId="70">#REF!</definedName>
    <definedName name="jgv" localSheetId="71">#REF!</definedName>
    <definedName name="jgv" localSheetId="78">#REF!</definedName>
    <definedName name="jgv" localSheetId="79">#REF!</definedName>
    <definedName name="jgv" localSheetId="80">#REF!</definedName>
    <definedName name="jgv" localSheetId="9">#REF!</definedName>
    <definedName name="jgv" localSheetId="10">#REF!</definedName>
    <definedName name="jgv" localSheetId="98">#REF!</definedName>
    <definedName name="jgv" localSheetId="11">#REF!</definedName>
    <definedName name="jgv" localSheetId="4">#REF!</definedName>
    <definedName name="jgv" localSheetId="38">#REF!</definedName>
    <definedName name="jgv" localSheetId="37">#REF!</definedName>
    <definedName name="jgv" localSheetId="81">#REF!</definedName>
    <definedName name="jgv" localSheetId="82">#REF!</definedName>
    <definedName name="jgv" localSheetId="83">#REF!</definedName>
    <definedName name="jgv">#REF!</definedName>
    <definedName name="_xlnm.Print_Area" localSheetId="30">'  تلعفر  '!$A$1:$K$59</definedName>
    <definedName name="_xlnm.Print_Area" localSheetId="36">' البصرة للنفط والغاز '!$A$1:$K$50</definedName>
    <definedName name="_xlnm.Print_Area" localSheetId="17">' نهرين مشنركين'!$A$1:$K$44</definedName>
    <definedName name="_xlnm.Print_Area" localSheetId="5">',وزارة'!$A$1:$K$48</definedName>
    <definedName name="_xlnm.Print_Area" localSheetId="19">'41عراقية'!$A$1:$N$53</definedName>
    <definedName name="_xlnm.Print_Area" localSheetId="20">'42عراقية '!$A$1:$K$71</definedName>
    <definedName name="_xlnm.Print_Area" localSheetId="93">'ابن سينا'!$A$1:$BF$48</definedName>
    <definedName name="_xlnm.Print_Area" localSheetId="94">'ابن سينا - راسبين '!$A$1:$BI$15</definedName>
    <definedName name="_xlnm.Print_Area" localSheetId="95">'ابن سينا - مشتركين'!$A$1:$FZ$30</definedName>
    <definedName name="_xlnm.Print_Area" localSheetId="99">'الشمالية (2)'!$A$1:$K$110</definedName>
    <definedName name="_xlnm.Print_Area" localSheetId="102">'الشمالية (مشتركين)'!$A$1:$K$68</definedName>
    <definedName name="_xlnm.Print_Area" localSheetId="18">'العراقية '!$A$1:$K$103</definedName>
    <definedName name="_xlnm.Print_Area" localSheetId="96">'الكرخ للعلوم'!$A$1:$K$73</definedName>
    <definedName name="_xlnm.Print_Area" localSheetId="87">المثنى!$A$1:$K$101</definedName>
    <definedName name="_xlnm.Print_Area" localSheetId="32">'المشتركين '!$A$1:$K$49</definedName>
    <definedName name="_xlnm.Print_Area" localSheetId="21">الموصل!$A$1:$K$174</definedName>
    <definedName name="_xlnm.Print_Area" localSheetId="1">'المؤشرات '!$A$1:$Q$22</definedName>
    <definedName name="_xlnm.Print_Area" localSheetId="0">'المؤشرات  (3)'!$A$1:$J$26</definedName>
    <definedName name="_xlnm.Print_Area" localSheetId="16">النهرين2!$A$1:$N$19</definedName>
    <definedName name="_xlnm.Print_Area" localSheetId="54">انبار!$A$1:$K$130</definedName>
    <definedName name="_xlnm.Print_Area" localSheetId="55">'انبار راسبين'!$A$1:$N$42</definedName>
    <definedName name="_xlnm.Print_Area" localSheetId="56">'انبار مشتركين'!$A$1:$K$86</definedName>
    <definedName name="_xlnm.Print_Area" localSheetId="115">'اهلي تدريسين'!$A$1:$K$405</definedName>
    <definedName name="_xlnm.Print_Area" localSheetId="112">'اهلية الاصلي'!$A$1:$K$1600</definedName>
    <definedName name="_xlnm.Print_Area" localSheetId="116">'اهلية راسبين (2)'!$A$1:$N$552</definedName>
    <definedName name="_xlnm.Print_Area" localSheetId="117">'اهلية مشتركين'!$A$1:$K$1038</definedName>
    <definedName name="_xlnm.Print_Area" localSheetId="114">'اهلية موجودين '!$A$1:$K$616</definedName>
    <definedName name="_xlnm.Print_Area" localSheetId="60">بابل!$A$1:$K$177</definedName>
    <definedName name="_xlnm.Print_Area" localSheetId="61">'بابل راسبين'!$A$1:$N$62</definedName>
    <definedName name="_xlnm.Print_Area" localSheetId="62">'بابل مشتركين'!$A$1:$K$127</definedName>
    <definedName name="_xlnm.Print_Area" localSheetId="6">بغداد!$A$1:$K$187</definedName>
    <definedName name="_xlnm.Print_Area" localSheetId="7">'بغداد راسبين'!$A$1:$N$87</definedName>
    <definedName name="_xlnm.Print_Area" localSheetId="8">'بغداد مشتركين'!$A$1:$K$123</definedName>
    <definedName name="_xlnm.Print_Area" localSheetId="109">'ت جنوبية'!$A$1:$K$126</definedName>
    <definedName name="_xlnm.Print_Area" localSheetId="110">'ت جنوبية راسبين (2)'!$A$1:$N$33</definedName>
    <definedName name="_xlnm.Print_Area" localSheetId="106">'ت فرات اوسط'!$A$1:$K$153</definedName>
    <definedName name="_xlnm.Print_Area" localSheetId="108">'ت فرات مشتركين'!$A$1:$K$97</definedName>
    <definedName name="_xlnm.Print_Area" localSheetId="103">'ت وسطى'!$A$1:$K$184</definedName>
    <definedName name="_xlnm.Print_Area" localSheetId="104">'ت وسطى راسبين'!$A$1:$N$75</definedName>
    <definedName name="_xlnm.Print_Area" localSheetId="105">'ت وسطى مشتركين'!$A$1:$K$113</definedName>
    <definedName name="_xlnm.Print_Area" localSheetId="3">'تجميعي راسبين '!$A$1:$N$121</definedName>
    <definedName name="_xlnm.Print_Area" localSheetId="2">'تجميعي مقبولين -م-ت'!$A$1:$N$261</definedName>
    <definedName name="_xlnm.Print_Area" localSheetId="45">تكريت!$A$1:$CE$153</definedName>
    <definedName name="_xlnm.Print_Area" localSheetId="46">'تكريت راسبين'!$A$1:$N$60</definedName>
    <definedName name="_xlnm.Print_Area" localSheetId="47">'تكريت مشتركين'!$A$1:$K$124</definedName>
    <definedName name="_xlnm.Print_Area" localSheetId="12">تكنلوجية!$A$1:$K$161</definedName>
    <definedName name="_xlnm.Print_Area" localSheetId="13">'تكنلوجية راسبين'!$A$1:$N$60</definedName>
    <definedName name="_xlnm.Print_Area" localSheetId="14">'تكنلوجية مشتركين'!$A$1:$K$111</definedName>
    <definedName name="_xlnm.Print_Area" localSheetId="90">'تكنولوجيا المعلومات'!$A$1:$K$66</definedName>
    <definedName name="_xlnm.Print_Area" localSheetId="92">'تكنولوجيا المعلومات (مشترك)'!$A$1:$K$38</definedName>
    <definedName name="_xlnm.Print_Area" localSheetId="42">'جابر بن حيان'!$A$1:$K$42</definedName>
    <definedName name="_xlnm.Print_Area" localSheetId="111">'جنوبية مشتركين '!$A$1:$K$65</definedName>
    <definedName name="_xlnm.Print_Area" localSheetId="27">حمدانية!$A$1:$K$48</definedName>
    <definedName name="_xlnm.Print_Area" localSheetId="66">ديالى!$A$1:$K$111</definedName>
    <definedName name="_xlnm.Print_Area" localSheetId="67">'ديالى راسبين'!$A$1:$N$37</definedName>
    <definedName name="_xlnm.Print_Area" localSheetId="68">'ديالى مشتركين'!$A$1:$K$75</definedName>
    <definedName name="_xlnm.Print_Area" localSheetId="72">'ذي قار'!$A$1:$K$166</definedName>
    <definedName name="_xlnm.Print_Area" localSheetId="73">'ذي قار راسبين'!$A$1:$N$58</definedName>
    <definedName name="_xlnm.Print_Area" localSheetId="74">'ذي قار مشتركين'!$A$1:$K$106</definedName>
    <definedName name="_xlnm.Print_Area" localSheetId="91">'راسبين 2'!$A$1:$N$24</definedName>
    <definedName name="_xlnm.Print_Area" localSheetId="97">'راسبين الكرخ للعلوم '!$A$1:$N$18</definedName>
    <definedName name="_xlnm.Print_Area" localSheetId="34">'راسبين بصرة'!$A$1:$N$72</definedName>
    <definedName name="_xlnm.Print_Area" localSheetId="31">'راسبين تلعفر'!$A$1:$N$12</definedName>
    <definedName name="_xlnm.Print_Area" localSheetId="43">'راسبين جابر'!$A$1:$N$12</definedName>
    <definedName name="_xlnm.Print_Area" localSheetId="28">'راسبين حمدانية'!$A$1:$N$23</definedName>
    <definedName name="_xlnm.Print_Area" localSheetId="22">'راسبين موصل'!$A$1:$N$52</definedName>
    <definedName name="_xlnm.Print_Area" localSheetId="25">'راسبين نينوى'!$A$1:$N$16</definedName>
    <definedName name="_xlnm.Print_Area" localSheetId="58">راسبين3!$A$1:$N$23</definedName>
    <definedName name="_xlnm.Print_Area" localSheetId="101">'راسبين4 (2)'!$A$1:$N$33</definedName>
    <definedName name="_xlnm.Print_Area" localSheetId="48">سامراء!$A$1:$K$73</definedName>
    <definedName name="_xlnm.Print_Area" localSheetId="49">'سامراء راسبين'!$A$1:$N$25</definedName>
    <definedName name="_xlnm.Print_Area" localSheetId="50">'سامراء مشتركين'!$A$1:$K$53</definedName>
    <definedName name="_xlnm.Print_Area" localSheetId="75">سومر!$A$1:$K$85</definedName>
    <definedName name="_xlnm.Print_Area" localSheetId="76">'سومر راسبين'!$A$1:$N$24</definedName>
    <definedName name="_xlnm.Print_Area" localSheetId="77">'سومر مشتركين'!$A$1:$K$55</definedName>
    <definedName name="_xlnm.Print_Area" localSheetId="107">'فرات راسبين'!$A$1:$N$44</definedName>
    <definedName name="_xlnm.Print_Area" localSheetId="57">فلوجة!$A$1:$K$79</definedName>
    <definedName name="_xlnm.Print_Area" localSheetId="59">'فلوجة مشتركين'!$A$1:$K$54</definedName>
    <definedName name="_xlnm.Print_Area" localSheetId="51">قادسية!$A$1:$K$145</definedName>
    <definedName name="_xlnm.Print_Area" localSheetId="52">'قادسية راسبين'!$A$1:$N$36</definedName>
    <definedName name="_xlnm.Print_Area" localSheetId="53">'قادسية مشتركين'!$A$1:$K$78</definedName>
    <definedName name="_xlnm.Print_Area" localSheetId="64">'قاسم الخضراء '!$A$1:$N$24</definedName>
    <definedName name="_xlnm.Print_Area" localSheetId="63">'قاسم الخضراء ك'!$A$1:$K$71</definedName>
    <definedName name="_xlnm.Print_Area" localSheetId="65">'قاسم الخضراءالناجحين'!$A$1:$K$49</definedName>
    <definedName name="_xlnm.Print_Area" localSheetId="69">كربلاء!$A$1:$K$162</definedName>
    <definedName name="_xlnm.Print_Area" localSheetId="70">'كربلاء راسبين'!$A$1:$N$41</definedName>
    <definedName name="_xlnm.Print_Area" localSheetId="71">'كربلاء مشتركين'!$A$1:$K$104</definedName>
    <definedName name="_xlnm.Print_Area" localSheetId="78">كركوك!$A$1:$K$118</definedName>
    <definedName name="_xlnm.Print_Area" localSheetId="79">'كركوك راسبين'!$A$1:$N$40</definedName>
    <definedName name="_xlnm.Print_Area" localSheetId="80">'كركوك مشتركين'!$A$1:$K$86</definedName>
    <definedName name="_xlnm.Print_Area" localSheetId="39">كوفة!$A$1:$K$177</definedName>
    <definedName name="_xlnm.Print_Area" localSheetId="40">'كوفة راسبين'!$A$1:$N$54</definedName>
    <definedName name="_xlnm.Print_Area" localSheetId="41">'كوفة مشتركين'!$A$1:$K$116</definedName>
    <definedName name="_xlnm.Print_Area" localSheetId="98">'مشتركون الكرخ للعلوم'!$A$1:$M$48</definedName>
    <definedName name="_xlnm.Print_Area" localSheetId="11">مشتركين!$A$1:$K$73</definedName>
    <definedName name="_xlnm.Print_Area" localSheetId="44">'مشتركين (3)'!$A$1:$K$25</definedName>
    <definedName name="_xlnm.Print_Area" localSheetId="4">'مشتركين وناجحين '!$A$1:$N$192</definedName>
    <definedName name="_xlnm.Print_Area" localSheetId="100">'مقبولين - المتميزين -الشمالية '!$A$1:$K$17</definedName>
    <definedName name="_xlnm.Print_Area" localSheetId="84">ميسان!$A$1:$K$95</definedName>
    <definedName name="_xlnm.Print_Area" localSheetId="85">'ميسان راسبين'!$A$1:$N$31</definedName>
    <definedName name="_xlnm.Print_Area" localSheetId="86">'ميسان مشتركين'!$A$1:$K$65</definedName>
    <definedName name="_xlnm.Print_Area" localSheetId="29">'ناجحين حمدانية'!$A$1:$K$56</definedName>
    <definedName name="_xlnm.Print_Area" localSheetId="23">'ناجحين موصل'!$A$1:$K$110</definedName>
    <definedName name="_xlnm.Print_Area" localSheetId="38">'نفط المشتركين'!$A$1:$M$25</definedName>
    <definedName name="_xlnm.Print_Area" localSheetId="37">'نفط راسبين'!$A$1:$N$13</definedName>
    <definedName name="_xlnm.Print_Area" localSheetId="24">نينوى!$A$1:$K$53</definedName>
    <definedName name="_xlnm.Print_Area" localSheetId="26">'نينوى مشتركين'!$A$1:$K$23</definedName>
    <definedName name="_xlnm.Print_Area" localSheetId="81">واسط!$A$1:$K$128</definedName>
    <definedName name="_xlnm.Print_Area" localSheetId="83">'واسط مشتركين'!$A$1:$K$98</definedName>
    <definedName name="vv" localSheetId="94">#REF!</definedName>
    <definedName name="vv" localSheetId="95">#REF!</definedName>
    <definedName name="vv" localSheetId="32">#REF!</definedName>
    <definedName name="vv" localSheetId="115">#REF!</definedName>
    <definedName name="vv" localSheetId="113">#REF!</definedName>
    <definedName name="vv" localSheetId="116">#REF!</definedName>
    <definedName name="vv" localSheetId="114">#REF!</definedName>
    <definedName name="vv" localSheetId="24">#REF!</definedName>
    <definedName name="vv">#REF!</definedName>
    <definedName name="تدريسيين" localSheetId="17">#REF!</definedName>
    <definedName name="تدريسيين" localSheetId="5">#REF!</definedName>
    <definedName name="تدريسيين" localSheetId="19">#REF!</definedName>
    <definedName name="تدريسيين" localSheetId="20">#REF!</definedName>
    <definedName name="تدريسيين" localSheetId="93">#REF!</definedName>
    <definedName name="تدريسيين" localSheetId="94">#REF!</definedName>
    <definedName name="تدريسيين" localSheetId="95">#REF!</definedName>
    <definedName name="تدريسيين" localSheetId="102">#REF!</definedName>
    <definedName name="تدريسيين" localSheetId="18">#REF!</definedName>
    <definedName name="تدريسيين" localSheetId="32">#REF!</definedName>
    <definedName name="تدريسيين" localSheetId="1">#REF!</definedName>
    <definedName name="تدريسيين" localSheetId="0">#REF!</definedName>
    <definedName name="تدريسيين" localSheetId="15">#REF!</definedName>
    <definedName name="تدريسيين" localSheetId="16">#REF!</definedName>
    <definedName name="تدريسيين" localSheetId="115">#REF!</definedName>
    <definedName name="تدريسيين" localSheetId="113">#REF!</definedName>
    <definedName name="تدريسيين" localSheetId="112">#REF!</definedName>
    <definedName name="تدريسيين" localSheetId="116">#REF!</definedName>
    <definedName name="تدريسيين" localSheetId="117">#REF!</definedName>
    <definedName name="تدريسيين" localSheetId="114">#REF!</definedName>
    <definedName name="تدريسيين" localSheetId="6">بغداد!$A$128</definedName>
    <definedName name="تدريسيين" localSheetId="7">'بغداد راسبين'!#REF!</definedName>
    <definedName name="تدريسيين" localSheetId="8">'بغداد مشتركين'!#REF!</definedName>
    <definedName name="تدريسيين" localSheetId="110">#REF!</definedName>
    <definedName name="تدريسيين" localSheetId="3">#REF!</definedName>
    <definedName name="تدريسيين" localSheetId="2">#REF!</definedName>
    <definedName name="تدريسيين" localSheetId="92">#REF!</definedName>
    <definedName name="تدريسيين" localSheetId="111">#REF!</definedName>
    <definedName name="تدريسيين" localSheetId="72">#REF!</definedName>
    <definedName name="تدريسيين" localSheetId="73">#REF!</definedName>
    <definedName name="تدريسيين" localSheetId="74">#REF!</definedName>
    <definedName name="تدريسيين" localSheetId="97">#REF!</definedName>
    <definedName name="تدريسيين" localSheetId="59">#REF!</definedName>
    <definedName name="تدريسيين" localSheetId="69">#REF!</definedName>
    <definedName name="تدريسيين" localSheetId="70">#REF!</definedName>
    <definedName name="تدريسيين" localSheetId="71">#REF!</definedName>
    <definedName name="تدريسيين" localSheetId="78">#REF!</definedName>
    <definedName name="تدريسيين" localSheetId="79">#REF!</definedName>
    <definedName name="تدريسيين" localSheetId="80">#REF!</definedName>
    <definedName name="تدريسيين" localSheetId="9">#REF!</definedName>
    <definedName name="تدريسيين" localSheetId="10">#REF!</definedName>
    <definedName name="تدريسيين" localSheetId="98">#REF!</definedName>
    <definedName name="تدريسيين" localSheetId="11">#REF!</definedName>
    <definedName name="تدريسيين" localSheetId="4">#REF!</definedName>
    <definedName name="تدريسيين">#REF!</definedName>
    <definedName name="تربيت" localSheetId="17">#REF!</definedName>
    <definedName name="تربيت" localSheetId="5">#REF!</definedName>
    <definedName name="تربيت" localSheetId="19">#REF!</definedName>
    <definedName name="تربيت" localSheetId="20">#REF!</definedName>
    <definedName name="تربيت" localSheetId="93">#REF!</definedName>
    <definedName name="تربيت" localSheetId="94">#REF!</definedName>
    <definedName name="تربيت" localSheetId="95">#REF!</definedName>
    <definedName name="تربيت" localSheetId="102">#REF!</definedName>
    <definedName name="تربيت" localSheetId="18">#REF!</definedName>
    <definedName name="تربيت" localSheetId="32">#REF!</definedName>
    <definedName name="تربيت" localSheetId="1">#REF!</definedName>
    <definedName name="تربيت" localSheetId="0">#REF!</definedName>
    <definedName name="تربيت" localSheetId="15">#REF!</definedName>
    <definedName name="تربيت" localSheetId="16">#REF!</definedName>
    <definedName name="تربيت" localSheetId="115">#REF!</definedName>
    <definedName name="تربيت" localSheetId="113">#REF!</definedName>
    <definedName name="تربيت" localSheetId="116">#REF!</definedName>
    <definedName name="تربيت" localSheetId="117">#REF!</definedName>
    <definedName name="تربيت" localSheetId="114">#REF!</definedName>
    <definedName name="تربيت" localSheetId="6">بغداد!#REF!</definedName>
    <definedName name="تربيت" localSheetId="7">'بغداد راسبين'!#REF!</definedName>
    <definedName name="تربيت" localSheetId="8">'بغداد مشتركين'!#REF!</definedName>
    <definedName name="تربيت" localSheetId="110">#REF!</definedName>
    <definedName name="تربيت" localSheetId="3">#REF!</definedName>
    <definedName name="تربيت" localSheetId="2">#REF!</definedName>
    <definedName name="تربيت" localSheetId="92">#REF!</definedName>
    <definedName name="تربيت" localSheetId="111">#REF!</definedName>
    <definedName name="تربيت" localSheetId="72">#REF!</definedName>
    <definedName name="تربيت" localSheetId="73">#REF!</definedName>
    <definedName name="تربيت" localSheetId="74">#REF!</definedName>
    <definedName name="تربيت" localSheetId="97">#REF!</definedName>
    <definedName name="تربيت" localSheetId="59">#REF!</definedName>
    <definedName name="تربيت" localSheetId="69">#REF!</definedName>
    <definedName name="تربيت" localSheetId="70">#REF!</definedName>
    <definedName name="تربيت" localSheetId="71">#REF!</definedName>
    <definedName name="تربيت" localSheetId="78">#REF!</definedName>
    <definedName name="تربيت" localSheetId="79">#REF!</definedName>
    <definedName name="تربيت" localSheetId="80">#REF!</definedName>
    <definedName name="تربيت" localSheetId="10">#REF!</definedName>
    <definedName name="تربيت" localSheetId="98">#REF!</definedName>
    <definedName name="تربيت" localSheetId="11">#REF!</definedName>
    <definedName name="تربيت" localSheetId="4">#REF!</definedName>
    <definedName name="تربيت">#REF!</definedName>
    <definedName name="رياموجود" localSheetId="17">#REF!</definedName>
    <definedName name="رياموجود" localSheetId="5">#REF!</definedName>
    <definedName name="رياموجود" localSheetId="19">#REF!</definedName>
    <definedName name="رياموجود" localSheetId="20">#REF!</definedName>
    <definedName name="رياموجود" localSheetId="93">#REF!</definedName>
    <definedName name="رياموجود" localSheetId="94">#REF!</definedName>
    <definedName name="رياموجود" localSheetId="95">#REF!</definedName>
    <definedName name="رياموجود" localSheetId="102">#REF!</definedName>
    <definedName name="رياموجود" localSheetId="18">#REF!</definedName>
    <definedName name="رياموجود" localSheetId="32">#REF!</definedName>
    <definedName name="رياموجود" localSheetId="1">#REF!</definedName>
    <definedName name="رياموجود" localSheetId="0">#REF!</definedName>
    <definedName name="رياموجود" localSheetId="15">#REF!</definedName>
    <definedName name="رياموجود" localSheetId="16">#REF!</definedName>
    <definedName name="رياموجود" localSheetId="115">#REF!</definedName>
    <definedName name="رياموجود" localSheetId="113">#REF!</definedName>
    <definedName name="رياموجود" localSheetId="116">#REF!</definedName>
    <definedName name="رياموجود" localSheetId="117">#REF!</definedName>
    <definedName name="رياموجود" localSheetId="114">#REF!</definedName>
    <definedName name="رياموجود" localSheetId="6">بغداد!#REF!</definedName>
    <definedName name="رياموجود" localSheetId="7">'بغداد راسبين'!#REF!</definedName>
    <definedName name="رياموجود" localSheetId="8">'بغداد مشتركين'!#REF!</definedName>
    <definedName name="رياموجود" localSheetId="110">#REF!</definedName>
    <definedName name="رياموجود" localSheetId="3">#REF!</definedName>
    <definedName name="رياموجود" localSheetId="2">#REF!</definedName>
    <definedName name="رياموجود" localSheetId="92">#REF!</definedName>
    <definedName name="رياموجود" localSheetId="111">#REF!</definedName>
    <definedName name="رياموجود" localSheetId="72">#REF!</definedName>
    <definedName name="رياموجود" localSheetId="73">#REF!</definedName>
    <definedName name="رياموجود" localSheetId="74">#REF!</definedName>
    <definedName name="رياموجود" localSheetId="97">#REF!</definedName>
    <definedName name="رياموجود" localSheetId="59">#REF!</definedName>
    <definedName name="رياموجود" localSheetId="69">#REF!</definedName>
    <definedName name="رياموجود" localSheetId="70">#REF!</definedName>
    <definedName name="رياموجود" localSheetId="71">#REF!</definedName>
    <definedName name="رياموجود" localSheetId="78">#REF!</definedName>
    <definedName name="رياموجود" localSheetId="79">#REF!</definedName>
    <definedName name="رياموجود" localSheetId="80">#REF!</definedName>
    <definedName name="رياموجود" localSheetId="10">#REF!</definedName>
    <definedName name="رياموجود" localSheetId="98">#REF!</definedName>
    <definedName name="رياموجود" localSheetId="11">#REF!</definedName>
    <definedName name="رياموجود" localSheetId="4">#REF!</definedName>
    <definedName name="رياموجود">#REF!</definedName>
    <definedName name="سسسسسسسسسسس" localSheetId="32">#REF!</definedName>
    <definedName name="سسسسسسسسسسس" localSheetId="115">#REF!</definedName>
    <definedName name="سسسسسسسسسسس" localSheetId="113">#REF!</definedName>
    <definedName name="سسسسسسسسسسس" localSheetId="116">#REF!</definedName>
    <definedName name="سسسسسسسسسسس" localSheetId="114">#REF!</definedName>
    <definedName name="سسسسسسسسسسس">#REF!</definedName>
    <definedName name="سسسسسسسسسسسسس" localSheetId="32">#REF!</definedName>
    <definedName name="سسسسسسسسسسسسس" localSheetId="115">#REF!</definedName>
    <definedName name="سسسسسسسسسسسسس" localSheetId="113">#REF!</definedName>
    <definedName name="سسسسسسسسسسسسس" localSheetId="116">#REF!</definedName>
    <definedName name="سسسسسسسسسسسسس" localSheetId="114">#REF!</definedName>
    <definedName name="سسسسسسسسسسسسس">#REF!</definedName>
    <definedName name="عراق" localSheetId="17">#REF!</definedName>
    <definedName name="عراق" localSheetId="5">#REF!</definedName>
    <definedName name="عراق" localSheetId="19">#REF!</definedName>
    <definedName name="عراق" localSheetId="20">#REF!</definedName>
    <definedName name="عراق" localSheetId="93">#REF!</definedName>
    <definedName name="عراق" localSheetId="94">#REF!</definedName>
    <definedName name="عراق" localSheetId="95">#REF!</definedName>
    <definedName name="عراق" localSheetId="102">#REF!</definedName>
    <definedName name="عراق" localSheetId="18">#REF!</definedName>
    <definedName name="عراق" localSheetId="32">#REF!</definedName>
    <definedName name="عراق" localSheetId="1">#REF!</definedName>
    <definedName name="عراق" localSheetId="0">#REF!</definedName>
    <definedName name="عراق" localSheetId="15">#REF!</definedName>
    <definedName name="عراق" localSheetId="16">#REF!</definedName>
    <definedName name="عراق" localSheetId="115">#REF!</definedName>
    <definedName name="عراق" localSheetId="113">#REF!</definedName>
    <definedName name="عراق" localSheetId="116">#REF!</definedName>
    <definedName name="عراق" localSheetId="114">#REF!</definedName>
    <definedName name="عراق" localSheetId="6">بغداد!#REF!</definedName>
    <definedName name="عراق" localSheetId="7">'بغداد راسبين'!#REF!</definedName>
    <definedName name="عراق" localSheetId="8">'بغداد مشتركين'!#REF!</definedName>
    <definedName name="عراق" localSheetId="110">#REF!</definedName>
    <definedName name="عراق" localSheetId="3">#REF!</definedName>
    <definedName name="عراق" localSheetId="2">#REF!</definedName>
    <definedName name="عراق" localSheetId="92">#REF!</definedName>
    <definedName name="عراق" localSheetId="111">#REF!</definedName>
    <definedName name="عراق" localSheetId="97">#REF!</definedName>
    <definedName name="عراق" localSheetId="59">#REF!</definedName>
    <definedName name="عراق" localSheetId="98">#REF!</definedName>
    <definedName name="عراق" localSheetId="11">#REF!</definedName>
    <definedName name="عراق" localSheetId="4">#REF!</definedName>
    <definedName name="عراق">#REF!</definedName>
    <definedName name="عراقيين" localSheetId="17">#REF!</definedName>
    <definedName name="عراقيين" localSheetId="5">#REF!</definedName>
    <definedName name="عراقيين" localSheetId="19">#REF!</definedName>
    <definedName name="عراقيين" localSheetId="20">#REF!</definedName>
    <definedName name="عراقيين" localSheetId="93">#REF!</definedName>
    <definedName name="عراقيين" localSheetId="94">#REF!</definedName>
    <definedName name="عراقيين" localSheetId="95">#REF!</definedName>
    <definedName name="عراقيين" localSheetId="102">#REF!</definedName>
    <definedName name="عراقيين" localSheetId="18">#REF!</definedName>
    <definedName name="عراقيين" localSheetId="32">#REF!</definedName>
    <definedName name="عراقيين" localSheetId="1">#REF!</definedName>
    <definedName name="عراقيين" localSheetId="0">#REF!</definedName>
    <definedName name="عراقيين" localSheetId="15">#REF!</definedName>
    <definedName name="عراقيين" localSheetId="16">#REF!</definedName>
    <definedName name="عراقيين" localSheetId="115">#REF!</definedName>
    <definedName name="عراقيين" localSheetId="113">#REF!</definedName>
    <definedName name="عراقيين" localSheetId="116">#REF!</definedName>
    <definedName name="عراقيين" localSheetId="114">#REF!</definedName>
    <definedName name="عراقيين" localSheetId="6">بغداد!#REF!</definedName>
    <definedName name="عراقيين" localSheetId="7">'بغداد راسبين'!$A$1</definedName>
    <definedName name="عراقيين" localSheetId="8">'بغداد مشتركين'!#REF!</definedName>
    <definedName name="عراقيين" localSheetId="110">#REF!</definedName>
    <definedName name="عراقيين" localSheetId="3">#REF!</definedName>
    <definedName name="عراقيين" localSheetId="2">#REF!</definedName>
    <definedName name="عراقيين" localSheetId="92">#REF!</definedName>
    <definedName name="عراقيين" localSheetId="111">#REF!</definedName>
    <definedName name="عراقيين" localSheetId="97">#REF!</definedName>
    <definedName name="عراقيين" localSheetId="59">#REF!</definedName>
    <definedName name="عراقيين" localSheetId="98">#REF!</definedName>
    <definedName name="عراقيين" localSheetId="11">#REF!</definedName>
    <definedName name="عراقيين" localSheetId="4">#REF!</definedName>
    <definedName name="عراقيين">#REF!</definedName>
    <definedName name="عرب" localSheetId="17">#REF!</definedName>
    <definedName name="عرب" localSheetId="5">#REF!</definedName>
    <definedName name="عرب" localSheetId="19">#REF!</definedName>
    <definedName name="عرب" localSheetId="20">#REF!</definedName>
    <definedName name="عرب" localSheetId="93">#REF!</definedName>
    <definedName name="عرب" localSheetId="94">#REF!</definedName>
    <definedName name="عرب" localSheetId="95">#REF!</definedName>
    <definedName name="عرب" localSheetId="102">#REF!</definedName>
    <definedName name="عرب" localSheetId="18">#REF!</definedName>
    <definedName name="عرب" localSheetId="32">#REF!</definedName>
    <definedName name="عرب" localSheetId="1">#REF!</definedName>
    <definedName name="عرب" localSheetId="0">#REF!</definedName>
    <definedName name="عرب" localSheetId="15">#REF!</definedName>
    <definedName name="عرب" localSheetId="16">#REF!</definedName>
    <definedName name="عرب" localSheetId="115">#REF!</definedName>
    <definedName name="عرب" localSheetId="113">#REF!</definedName>
    <definedName name="عرب" localSheetId="116">#REF!</definedName>
    <definedName name="عرب" localSheetId="114">#REF!</definedName>
    <definedName name="عرب" localSheetId="6">بغداد!#REF!</definedName>
    <definedName name="عرب" localSheetId="7">'بغداد راسبين'!$A$68</definedName>
    <definedName name="عرب" localSheetId="8">'بغداد مشتركين'!#REF!</definedName>
    <definedName name="عرب" localSheetId="110">#REF!</definedName>
    <definedName name="عرب" localSheetId="3">#REF!</definedName>
    <definedName name="عرب" localSheetId="2">#REF!</definedName>
    <definedName name="عرب" localSheetId="92">#REF!</definedName>
    <definedName name="عرب" localSheetId="111">#REF!</definedName>
    <definedName name="عرب" localSheetId="97">#REF!</definedName>
    <definedName name="عرب" localSheetId="59">#REF!</definedName>
    <definedName name="عرب" localSheetId="98">#REF!</definedName>
    <definedName name="عرب" localSheetId="11">#REF!</definedName>
    <definedName name="عرب" localSheetId="4">#REF!</definedName>
    <definedName name="عرب">#REF!</definedName>
    <definedName name="فلق" localSheetId="32">#REF!</definedName>
    <definedName name="فلق" localSheetId="115">#REF!</definedName>
    <definedName name="فلق" localSheetId="113">#REF!</definedName>
    <definedName name="فلق" localSheetId="116">#REF!</definedName>
    <definedName name="فلق" localSheetId="114">#REF!</definedName>
    <definedName name="فلق">#REF!</definedName>
    <definedName name="قق" localSheetId="95">#REF!</definedName>
    <definedName name="قق" localSheetId="32">#REF!</definedName>
    <definedName name="قق" localSheetId="115">#REF!</definedName>
    <definedName name="قق" localSheetId="113">#REF!</definedName>
    <definedName name="قق" localSheetId="116">#REF!</definedName>
    <definedName name="قق" localSheetId="114">#REF!</definedName>
    <definedName name="قق">#REF!</definedName>
    <definedName name="ققق" localSheetId="32">#REF!</definedName>
    <definedName name="ققق" localSheetId="115">#REF!</definedName>
    <definedName name="ققق" localSheetId="113">#REF!</definedName>
    <definedName name="ققق" localSheetId="116">#REF!</definedName>
    <definedName name="ققق" localSheetId="114">#REF!</definedName>
    <definedName name="ققق">#REF!</definedName>
    <definedName name="مقبولين" localSheetId="17">#REF!</definedName>
    <definedName name="مقبولين" localSheetId="5">#REF!</definedName>
    <definedName name="مقبولين" localSheetId="19">#REF!</definedName>
    <definedName name="مقبولين" localSheetId="20">#REF!</definedName>
    <definedName name="مقبولين" localSheetId="93">#REF!</definedName>
    <definedName name="مقبولين" localSheetId="94">#REF!</definedName>
    <definedName name="مقبولين" localSheetId="95">#REF!</definedName>
    <definedName name="مقبولين" localSheetId="102">#REF!</definedName>
    <definedName name="مقبولين" localSheetId="18">#REF!</definedName>
    <definedName name="مقبولين" localSheetId="32">#REF!</definedName>
    <definedName name="مقبولين" localSheetId="1">#REF!</definedName>
    <definedName name="مقبولين" localSheetId="0">#REF!</definedName>
    <definedName name="مقبولين" localSheetId="15">#REF!</definedName>
    <definedName name="مقبولين" localSheetId="16">#REF!</definedName>
    <definedName name="مقبولين" localSheetId="115">#REF!</definedName>
    <definedName name="مقبولين" localSheetId="113">#REF!</definedName>
    <definedName name="مقبولين" localSheetId="116">#REF!</definedName>
    <definedName name="مقبولين" localSheetId="114">#REF!</definedName>
    <definedName name="مقبولين" localSheetId="6">بغداد!$A$1</definedName>
    <definedName name="مقبولين" localSheetId="7">'بغداد راسبين'!#REF!</definedName>
    <definedName name="مقبولين" localSheetId="8">'بغداد مشتركين'!#REF!</definedName>
    <definedName name="مقبولين" localSheetId="110">#REF!</definedName>
    <definedName name="مقبولين" localSheetId="3">#REF!</definedName>
    <definedName name="مقبولين" localSheetId="2">#REF!</definedName>
    <definedName name="مقبولين" localSheetId="92">#REF!</definedName>
    <definedName name="مقبولين" localSheetId="111">#REF!</definedName>
    <definedName name="مقبولين" localSheetId="97">#REF!</definedName>
    <definedName name="مقبولين" localSheetId="59">#REF!</definedName>
    <definedName name="مقبولين" localSheetId="98">#REF!</definedName>
    <definedName name="مقبولين" localSheetId="11">#REF!</definedName>
    <definedName name="مقبولين" localSheetId="4">#REF!</definedName>
    <definedName name="مقبولين">#REF!</definedName>
    <definedName name="موجودون" localSheetId="17">#REF!</definedName>
    <definedName name="موجودون" localSheetId="5">#REF!</definedName>
    <definedName name="موجودون" localSheetId="19">#REF!</definedName>
    <definedName name="موجودون" localSheetId="20">#REF!</definedName>
    <definedName name="موجودون" localSheetId="93">#REF!</definedName>
    <definedName name="موجودون" localSheetId="94">#REF!</definedName>
    <definedName name="موجودون" localSheetId="95">#REF!</definedName>
    <definedName name="موجودون" localSheetId="102">#REF!</definedName>
    <definedName name="موجودون" localSheetId="18">#REF!</definedName>
    <definedName name="موجودون" localSheetId="32">#REF!</definedName>
    <definedName name="موجودون" localSheetId="1">#REF!</definedName>
    <definedName name="موجودون" localSheetId="0">#REF!</definedName>
    <definedName name="موجودون" localSheetId="15">#REF!</definedName>
    <definedName name="موجودون" localSheetId="16">#REF!</definedName>
    <definedName name="موجودون" localSheetId="115">#REF!</definedName>
    <definedName name="موجودون" localSheetId="113">#REF!</definedName>
    <definedName name="موجودون" localSheetId="116">#REF!</definedName>
    <definedName name="موجودون" localSheetId="114">#REF!</definedName>
    <definedName name="موجودون" localSheetId="6">بغداد!$A$64</definedName>
    <definedName name="موجودون" localSheetId="7">'بغداد راسبين'!#REF!</definedName>
    <definedName name="موجودون" localSheetId="8">'بغداد مشتركين'!#REF!</definedName>
    <definedName name="موجودون" localSheetId="110">#REF!</definedName>
    <definedName name="موجودون" localSheetId="3">#REF!</definedName>
    <definedName name="موجودون" localSheetId="2">#REF!</definedName>
    <definedName name="موجودون" localSheetId="92">#REF!</definedName>
    <definedName name="موجودون" localSheetId="111">#REF!</definedName>
    <definedName name="موجودون" localSheetId="97">#REF!</definedName>
    <definedName name="موجودون" localSheetId="59">#REF!</definedName>
    <definedName name="موجودون" localSheetId="98">#REF!</definedName>
    <definedName name="موجودون" localSheetId="11">#REF!</definedName>
    <definedName name="موجودون" localSheetId="4">#REF!</definedName>
    <definedName name="موجودون">#REF!</definedName>
    <definedName name="موجودين" localSheetId="17">#REF!</definedName>
    <definedName name="موجودين" localSheetId="5">#REF!</definedName>
    <definedName name="موجودين" localSheetId="19">#REF!</definedName>
    <definedName name="موجودين" localSheetId="20">#REF!</definedName>
    <definedName name="موجودين" localSheetId="93">#REF!</definedName>
    <definedName name="موجودين" localSheetId="94">#REF!</definedName>
    <definedName name="موجودين" localSheetId="95">#REF!</definedName>
    <definedName name="موجودين" localSheetId="102">#REF!</definedName>
    <definedName name="موجودين" localSheetId="18">#REF!</definedName>
    <definedName name="موجودين" localSheetId="32">#REF!</definedName>
    <definedName name="موجودين" localSheetId="1">#REF!</definedName>
    <definedName name="موجودين" localSheetId="0">#REF!</definedName>
    <definedName name="موجودين" localSheetId="15">#REF!</definedName>
    <definedName name="موجودين" localSheetId="16">#REF!</definedName>
    <definedName name="موجودين" localSheetId="115">#REF!</definedName>
    <definedName name="موجودين" localSheetId="113">#REF!</definedName>
    <definedName name="موجودين" localSheetId="116">#REF!</definedName>
    <definedName name="موجودين" localSheetId="114">#REF!</definedName>
    <definedName name="موجودين" localSheetId="6">بغداد!$A$64</definedName>
    <definedName name="موجودين" localSheetId="7">'بغداد راسبين'!#REF!</definedName>
    <definedName name="موجودين" localSheetId="8">'بغداد مشتركين'!#REF!</definedName>
    <definedName name="موجودين" localSheetId="110">#REF!</definedName>
    <definedName name="موجودين" localSheetId="3">#REF!</definedName>
    <definedName name="موجودين" localSheetId="2">#REF!</definedName>
    <definedName name="موجودين" localSheetId="92">#REF!</definedName>
    <definedName name="موجودين" localSheetId="111">#REF!</definedName>
    <definedName name="موجودين" localSheetId="97">#REF!</definedName>
    <definedName name="موجودين" localSheetId="59">#REF!</definedName>
    <definedName name="موجودين" localSheetId="98">#REF!</definedName>
    <definedName name="موجودين" localSheetId="11">#REF!</definedName>
    <definedName name="موجودين" localSheetId="4">#REF!</definedName>
    <definedName name="موجودين">#REF!</definedName>
    <definedName name="ؤب" localSheetId="94">#REF!</definedName>
    <definedName name="ؤب" localSheetId="95">#REF!</definedName>
    <definedName name="ؤب" localSheetId="32">#REF!</definedName>
    <definedName name="ؤب" localSheetId="115">#REF!</definedName>
    <definedName name="ؤب" localSheetId="113">#REF!</definedName>
    <definedName name="ؤب" localSheetId="116">#REF!</definedName>
    <definedName name="ؤب" localSheetId="114">#REF!</definedName>
    <definedName name="ؤب" localSheetId="110">#REF!</definedName>
    <definedName name="ؤب" localSheetId="111">#REF!</definedName>
    <definedName name="ؤب" localSheetId="97">#REF!</definedName>
    <definedName name="ؤب" localSheetId="98">#REF!</definedName>
    <definedName name="ؤب" localSheetId="11">#REF!</definedName>
    <definedName name="ؤب">#REF!</definedName>
  </definedNames>
  <calcPr calcId="144525"/>
  <fileRecoveryPr autoRecover="0"/>
</workbook>
</file>

<file path=xl/calcChain.xml><?xml version="1.0" encoding="utf-8"?>
<calcChain xmlns="http://schemas.openxmlformats.org/spreadsheetml/2006/main">
  <c r="J546" i="166" l="1"/>
  <c r="I546" i="166"/>
  <c r="I547" i="166" s="1"/>
  <c r="H546" i="166"/>
  <c r="G546" i="166"/>
  <c r="F546" i="166"/>
  <c r="E546" i="166"/>
  <c r="E547" i="166" s="1"/>
  <c r="D546" i="166"/>
  <c r="C546" i="166"/>
  <c r="B546" i="166"/>
  <c r="M545" i="166"/>
  <c r="L545" i="166"/>
  <c r="K545" i="166"/>
  <c r="M544" i="166"/>
  <c r="L544" i="166"/>
  <c r="K544" i="166"/>
  <c r="K546" i="166" s="1"/>
  <c r="M541" i="166"/>
  <c r="L541" i="166"/>
  <c r="K541" i="166"/>
  <c r="J541" i="166"/>
  <c r="J542" i="166" s="1"/>
  <c r="I541" i="166"/>
  <c r="I542" i="166" s="1"/>
  <c r="H541" i="166"/>
  <c r="H542" i="166" s="1"/>
  <c r="G541" i="166"/>
  <c r="G542" i="166" s="1"/>
  <c r="F541" i="166"/>
  <c r="F542" i="166" s="1"/>
  <c r="E541" i="166"/>
  <c r="E542" i="166" s="1"/>
  <c r="D541" i="166"/>
  <c r="D542" i="166" s="1"/>
  <c r="C541" i="166"/>
  <c r="C542" i="166" s="1"/>
  <c r="B541" i="166"/>
  <c r="B542" i="166" s="1"/>
  <c r="M538" i="166"/>
  <c r="L538" i="166"/>
  <c r="K538" i="166"/>
  <c r="M537" i="166"/>
  <c r="L537" i="166"/>
  <c r="K537" i="166"/>
  <c r="M536" i="166"/>
  <c r="L536" i="166"/>
  <c r="K536" i="166"/>
  <c r="M511" i="166"/>
  <c r="L511" i="166"/>
  <c r="K511" i="166"/>
  <c r="J511" i="166"/>
  <c r="I511" i="166"/>
  <c r="H511" i="166"/>
  <c r="G511" i="166"/>
  <c r="F511" i="166"/>
  <c r="E511" i="166"/>
  <c r="D511" i="166"/>
  <c r="C511" i="166"/>
  <c r="B511" i="166"/>
  <c r="M497" i="166"/>
  <c r="L497" i="166"/>
  <c r="K497" i="166"/>
  <c r="J497" i="166"/>
  <c r="I497" i="166"/>
  <c r="H497" i="166"/>
  <c r="G497" i="166"/>
  <c r="F497" i="166"/>
  <c r="E497" i="166"/>
  <c r="D497" i="166"/>
  <c r="C497" i="166"/>
  <c r="B497" i="166"/>
  <c r="M491" i="166"/>
  <c r="L491" i="166"/>
  <c r="K491" i="166"/>
  <c r="J491" i="166"/>
  <c r="I491" i="166"/>
  <c r="H491" i="166"/>
  <c r="G491" i="166"/>
  <c r="F491" i="166"/>
  <c r="E491" i="166"/>
  <c r="D491" i="166"/>
  <c r="C491" i="166"/>
  <c r="B491" i="166"/>
  <c r="M485" i="166"/>
  <c r="L485" i="166"/>
  <c r="K485" i="166"/>
  <c r="J485" i="166"/>
  <c r="I485" i="166"/>
  <c r="H485" i="166"/>
  <c r="G485" i="166"/>
  <c r="F485" i="166"/>
  <c r="E485" i="166"/>
  <c r="D485" i="166"/>
  <c r="C485" i="166"/>
  <c r="B485" i="166"/>
  <c r="M476" i="166"/>
  <c r="L476" i="166"/>
  <c r="K476" i="166"/>
  <c r="J476" i="166"/>
  <c r="I476" i="166"/>
  <c r="H476" i="166"/>
  <c r="G476" i="166"/>
  <c r="F476" i="166"/>
  <c r="E476" i="166"/>
  <c r="D476" i="166"/>
  <c r="C476" i="166"/>
  <c r="B476" i="166"/>
  <c r="M457" i="166"/>
  <c r="L457" i="166"/>
  <c r="K457" i="166"/>
  <c r="J457" i="166"/>
  <c r="I457" i="166"/>
  <c r="H457" i="166"/>
  <c r="G457" i="166"/>
  <c r="F457" i="166"/>
  <c r="E457" i="166"/>
  <c r="D457" i="166"/>
  <c r="C457" i="166"/>
  <c r="B457" i="166"/>
  <c r="M436" i="166"/>
  <c r="L436" i="166"/>
  <c r="K436" i="166"/>
  <c r="J436" i="166"/>
  <c r="I436" i="166"/>
  <c r="H436" i="166"/>
  <c r="G436" i="166"/>
  <c r="F436" i="166"/>
  <c r="E436" i="166"/>
  <c r="D436" i="166"/>
  <c r="C436" i="166"/>
  <c r="B436" i="166"/>
  <c r="M408" i="166"/>
  <c r="L408" i="166"/>
  <c r="K408" i="166"/>
  <c r="J408" i="166"/>
  <c r="I408" i="166"/>
  <c r="H408" i="166"/>
  <c r="G408" i="166"/>
  <c r="F408" i="166"/>
  <c r="E408" i="166"/>
  <c r="D408" i="166"/>
  <c r="C408" i="166"/>
  <c r="B408" i="166"/>
  <c r="M400" i="166"/>
  <c r="L400" i="166"/>
  <c r="K400" i="166"/>
  <c r="J400" i="166"/>
  <c r="I400" i="166"/>
  <c r="H400" i="166"/>
  <c r="G400" i="166"/>
  <c r="F400" i="166"/>
  <c r="E400" i="166"/>
  <c r="D400" i="166"/>
  <c r="C400" i="166"/>
  <c r="B400" i="166"/>
  <c r="M395" i="166"/>
  <c r="L395" i="166"/>
  <c r="K395" i="166"/>
  <c r="J395" i="166"/>
  <c r="I395" i="166"/>
  <c r="H395" i="166"/>
  <c r="G395" i="166"/>
  <c r="F395" i="166"/>
  <c r="E395" i="166"/>
  <c r="D395" i="166"/>
  <c r="C395" i="166"/>
  <c r="B395" i="166"/>
  <c r="M384" i="166"/>
  <c r="L384" i="166"/>
  <c r="K384" i="166"/>
  <c r="J384" i="166"/>
  <c r="I384" i="166"/>
  <c r="H384" i="166"/>
  <c r="G384" i="166"/>
  <c r="F384" i="166"/>
  <c r="E384" i="166"/>
  <c r="D384" i="166"/>
  <c r="C384" i="166"/>
  <c r="B384" i="166"/>
  <c r="M379" i="166"/>
  <c r="L379" i="166"/>
  <c r="K379" i="166"/>
  <c r="J379" i="166"/>
  <c r="I379" i="166"/>
  <c r="H379" i="166"/>
  <c r="G379" i="166"/>
  <c r="F379" i="166"/>
  <c r="E379" i="166"/>
  <c r="D379" i="166"/>
  <c r="C379" i="166"/>
  <c r="B379" i="166"/>
  <c r="M373" i="166"/>
  <c r="L373" i="166"/>
  <c r="K373" i="166"/>
  <c r="J373" i="166"/>
  <c r="I373" i="166"/>
  <c r="H373" i="166"/>
  <c r="G373" i="166"/>
  <c r="F373" i="166"/>
  <c r="E373" i="166"/>
  <c r="D373" i="166"/>
  <c r="C373" i="166"/>
  <c r="B373" i="166"/>
  <c r="M367" i="166"/>
  <c r="L367" i="166"/>
  <c r="K367" i="166"/>
  <c r="J367" i="166"/>
  <c r="I367" i="166"/>
  <c r="H367" i="166"/>
  <c r="G367" i="166"/>
  <c r="F367" i="166"/>
  <c r="E367" i="166"/>
  <c r="D367" i="166"/>
  <c r="C367" i="166"/>
  <c r="B367" i="166"/>
  <c r="M354" i="166"/>
  <c r="L354" i="166"/>
  <c r="K354" i="166"/>
  <c r="J354" i="166"/>
  <c r="I354" i="166"/>
  <c r="H354" i="166"/>
  <c r="G354" i="166"/>
  <c r="F354" i="166"/>
  <c r="E354" i="166"/>
  <c r="D354" i="166"/>
  <c r="C354" i="166"/>
  <c r="B354" i="166"/>
  <c r="M350" i="166"/>
  <c r="L350" i="166"/>
  <c r="K350" i="166"/>
  <c r="J350" i="166"/>
  <c r="I350" i="166"/>
  <c r="H350" i="166"/>
  <c r="G350" i="166"/>
  <c r="F350" i="166"/>
  <c r="E350" i="166"/>
  <c r="D350" i="166"/>
  <c r="C350" i="166"/>
  <c r="B350" i="166"/>
  <c r="M343" i="166"/>
  <c r="L343" i="166"/>
  <c r="K343" i="166"/>
  <c r="J343" i="166"/>
  <c r="I343" i="166"/>
  <c r="H343" i="166"/>
  <c r="G343" i="166"/>
  <c r="F343" i="166"/>
  <c r="E343" i="166"/>
  <c r="D343" i="166"/>
  <c r="C343" i="166"/>
  <c r="B343" i="166"/>
  <c r="M338" i="166"/>
  <c r="L338" i="166"/>
  <c r="K338" i="166"/>
  <c r="J338" i="166"/>
  <c r="I338" i="166"/>
  <c r="H338" i="166"/>
  <c r="G338" i="166"/>
  <c r="F338" i="166"/>
  <c r="E338" i="166"/>
  <c r="D338" i="166"/>
  <c r="C338" i="166"/>
  <c r="B338" i="166"/>
  <c r="M318" i="166"/>
  <c r="L318" i="166"/>
  <c r="K318" i="166"/>
  <c r="J318" i="166"/>
  <c r="I318" i="166"/>
  <c r="H318" i="166"/>
  <c r="G318" i="166"/>
  <c r="F318" i="166"/>
  <c r="E318" i="166"/>
  <c r="D318" i="166"/>
  <c r="C318" i="166"/>
  <c r="B318" i="166"/>
  <c r="M312" i="166"/>
  <c r="L312" i="166"/>
  <c r="K312" i="166"/>
  <c r="J312" i="166"/>
  <c r="I312" i="166"/>
  <c r="H312" i="166"/>
  <c r="G312" i="166"/>
  <c r="F312" i="166"/>
  <c r="E312" i="166"/>
  <c r="D312" i="166"/>
  <c r="C312" i="166"/>
  <c r="B312" i="166"/>
  <c r="M298" i="166"/>
  <c r="L298" i="166"/>
  <c r="K298" i="166"/>
  <c r="J298" i="166"/>
  <c r="I298" i="166"/>
  <c r="H298" i="166"/>
  <c r="G298" i="166"/>
  <c r="F298" i="166"/>
  <c r="E298" i="166"/>
  <c r="D298" i="166"/>
  <c r="C298" i="166"/>
  <c r="B298" i="166"/>
  <c r="M270" i="166"/>
  <c r="L270" i="166"/>
  <c r="K270" i="166"/>
  <c r="J270" i="166"/>
  <c r="I270" i="166"/>
  <c r="H270" i="166"/>
  <c r="G270" i="166"/>
  <c r="F270" i="166"/>
  <c r="E270" i="166"/>
  <c r="D270" i="166"/>
  <c r="C270" i="166"/>
  <c r="B270" i="166"/>
  <c r="M264" i="166"/>
  <c r="L264" i="166"/>
  <c r="K264" i="166"/>
  <c r="J264" i="166"/>
  <c r="I264" i="166"/>
  <c r="H264" i="166"/>
  <c r="G264" i="166"/>
  <c r="F264" i="166"/>
  <c r="E264" i="166"/>
  <c r="D264" i="166"/>
  <c r="C264" i="166"/>
  <c r="B264" i="166"/>
  <c r="M259" i="166"/>
  <c r="L259" i="166"/>
  <c r="K259" i="166"/>
  <c r="J259" i="166"/>
  <c r="I259" i="166"/>
  <c r="H259" i="166"/>
  <c r="G259" i="166"/>
  <c r="F259" i="166"/>
  <c r="E259" i="166"/>
  <c r="D259" i="166"/>
  <c r="C259" i="166"/>
  <c r="B259" i="166"/>
  <c r="M252" i="166"/>
  <c r="L252" i="166"/>
  <c r="K252" i="166"/>
  <c r="J252" i="166"/>
  <c r="I252" i="166"/>
  <c r="H252" i="166"/>
  <c r="G252" i="166"/>
  <c r="F252" i="166"/>
  <c r="E252" i="166"/>
  <c r="D252" i="166"/>
  <c r="C252" i="166"/>
  <c r="B252" i="166"/>
  <c r="M235" i="166"/>
  <c r="L235" i="166"/>
  <c r="K235" i="166"/>
  <c r="J235" i="166"/>
  <c r="I235" i="166"/>
  <c r="H235" i="166"/>
  <c r="G235" i="166"/>
  <c r="F235" i="166"/>
  <c r="E235" i="166"/>
  <c r="D235" i="166"/>
  <c r="C235" i="166"/>
  <c r="B235" i="166"/>
  <c r="M224" i="166"/>
  <c r="L224" i="166"/>
  <c r="K224" i="166"/>
  <c r="J224" i="166"/>
  <c r="I224" i="166"/>
  <c r="H224" i="166"/>
  <c r="G224" i="166"/>
  <c r="F224" i="166"/>
  <c r="E224" i="166"/>
  <c r="D224" i="166"/>
  <c r="C224" i="166"/>
  <c r="B224" i="166"/>
  <c r="M204" i="166"/>
  <c r="L204" i="166"/>
  <c r="K204" i="166"/>
  <c r="J204" i="166"/>
  <c r="I204" i="166"/>
  <c r="H204" i="166"/>
  <c r="G204" i="166"/>
  <c r="F204" i="166"/>
  <c r="E204" i="166"/>
  <c r="D204" i="166"/>
  <c r="C204" i="166"/>
  <c r="B204" i="166"/>
  <c r="M184" i="166"/>
  <c r="L184" i="166"/>
  <c r="K184" i="166"/>
  <c r="J184" i="166"/>
  <c r="I184" i="166"/>
  <c r="H184" i="166"/>
  <c r="G184" i="166"/>
  <c r="F184" i="166"/>
  <c r="E184" i="166"/>
  <c r="D184" i="166"/>
  <c r="C184" i="166"/>
  <c r="B184" i="166"/>
  <c r="M156" i="166"/>
  <c r="L156" i="166"/>
  <c r="K156" i="166"/>
  <c r="J156" i="166"/>
  <c r="I156" i="166"/>
  <c r="H156" i="166"/>
  <c r="G156" i="166"/>
  <c r="F156" i="166"/>
  <c r="E156" i="166"/>
  <c r="D156" i="166"/>
  <c r="C156" i="166"/>
  <c r="B156" i="166"/>
  <c r="M148" i="166"/>
  <c r="L148" i="166"/>
  <c r="K148" i="166"/>
  <c r="J148" i="166"/>
  <c r="I148" i="166"/>
  <c r="H148" i="166"/>
  <c r="G148" i="166"/>
  <c r="F148" i="166"/>
  <c r="E148" i="166"/>
  <c r="D148" i="166"/>
  <c r="C148" i="166"/>
  <c r="B148" i="166"/>
  <c r="M143" i="166"/>
  <c r="L143" i="166"/>
  <c r="K143" i="166"/>
  <c r="J143" i="166"/>
  <c r="I143" i="166"/>
  <c r="H143" i="166"/>
  <c r="G143" i="166"/>
  <c r="F143" i="166"/>
  <c r="E143" i="166"/>
  <c r="D143" i="166"/>
  <c r="C143" i="166"/>
  <c r="B143" i="166"/>
  <c r="M137" i="166"/>
  <c r="L137" i="166"/>
  <c r="K137" i="166"/>
  <c r="J137" i="166"/>
  <c r="I137" i="166"/>
  <c r="H137" i="166"/>
  <c r="G137" i="166"/>
  <c r="F137" i="166"/>
  <c r="E137" i="166"/>
  <c r="D137" i="166"/>
  <c r="C137" i="166"/>
  <c r="B137" i="166"/>
  <c r="M123" i="166"/>
  <c r="L123" i="166"/>
  <c r="K123" i="166"/>
  <c r="J123" i="166"/>
  <c r="I123" i="166"/>
  <c r="H123" i="166"/>
  <c r="G123" i="166"/>
  <c r="F123" i="166"/>
  <c r="E123" i="166"/>
  <c r="D123" i="166"/>
  <c r="C123" i="166"/>
  <c r="B123" i="166"/>
  <c r="M117" i="166"/>
  <c r="L117" i="166"/>
  <c r="K117" i="166"/>
  <c r="J117" i="166"/>
  <c r="I117" i="166"/>
  <c r="H117" i="166"/>
  <c r="G117" i="166"/>
  <c r="F117" i="166"/>
  <c r="E117" i="166"/>
  <c r="D117" i="166"/>
  <c r="C117" i="166"/>
  <c r="B117" i="166"/>
  <c r="M110" i="166"/>
  <c r="L110" i="166"/>
  <c r="K110" i="166"/>
  <c r="J110" i="166"/>
  <c r="I110" i="166"/>
  <c r="H110" i="166"/>
  <c r="G110" i="166"/>
  <c r="F110" i="166"/>
  <c r="E110" i="166"/>
  <c r="D110" i="166"/>
  <c r="C110" i="166"/>
  <c r="B110" i="166"/>
  <c r="M104" i="166"/>
  <c r="L104" i="166"/>
  <c r="K104" i="166"/>
  <c r="J104" i="166"/>
  <c r="I104" i="166"/>
  <c r="H104" i="166"/>
  <c r="G104" i="166"/>
  <c r="F104" i="166"/>
  <c r="E104" i="166"/>
  <c r="D104" i="166"/>
  <c r="C104" i="166"/>
  <c r="B104" i="166"/>
  <c r="M94" i="166"/>
  <c r="L94" i="166"/>
  <c r="K94" i="166"/>
  <c r="J94" i="166"/>
  <c r="I94" i="166"/>
  <c r="H94" i="166"/>
  <c r="G94" i="166"/>
  <c r="F94" i="166"/>
  <c r="E94" i="166"/>
  <c r="D94" i="166"/>
  <c r="C94" i="166"/>
  <c r="B94" i="166"/>
  <c r="J87" i="166"/>
  <c r="I87" i="166"/>
  <c r="H87" i="166"/>
  <c r="G87" i="166"/>
  <c r="F87" i="166"/>
  <c r="E87" i="166"/>
  <c r="D87" i="166"/>
  <c r="C87" i="166"/>
  <c r="B87" i="166"/>
  <c r="M86" i="166"/>
  <c r="L86" i="166"/>
  <c r="K86" i="166"/>
  <c r="M85" i="166"/>
  <c r="L85" i="166"/>
  <c r="K85" i="166"/>
  <c r="M84" i="166"/>
  <c r="L84" i="166"/>
  <c r="K84" i="166"/>
  <c r="M83" i="166"/>
  <c r="L83" i="166"/>
  <c r="K83" i="166"/>
  <c r="M82" i="166"/>
  <c r="L82" i="166"/>
  <c r="K82" i="166"/>
  <c r="M81" i="166"/>
  <c r="L81" i="166"/>
  <c r="K81" i="166"/>
  <c r="J79" i="166"/>
  <c r="I79" i="166"/>
  <c r="H79" i="166"/>
  <c r="G79" i="166"/>
  <c r="F79" i="166"/>
  <c r="E79" i="166"/>
  <c r="D79" i="166"/>
  <c r="C79" i="166"/>
  <c r="B79" i="166"/>
  <c r="M78" i="166"/>
  <c r="L78" i="166"/>
  <c r="K78" i="166"/>
  <c r="M77" i="166"/>
  <c r="L77" i="166"/>
  <c r="K77" i="166"/>
  <c r="M76" i="166"/>
  <c r="L76" i="166"/>
  <c r="K76" i="166"/>
  <c r="M75" i="166"/>
  <c r="L75" i="166"/>
  <c r="K75" i="166"/>
  <c r="M74" i="166"/>
  <c r="L74" i="166"/>
  <c r="K74" i="166"/>
  <c r="M73" i="166"/>
  <c r="L73" i="166"/>
  <c r="K73" i="166"/>
  <c r="M72" i="166"/>
  <c r="L72" i="166"/>
  <c r="K72" i="166"/>
  <c r="M71" i="166"/>
  <c r="L71" i="166"/>
  <c r="K71" i="166"/>
  <c r="M63" i="166"/>
  <c r="L63" i="166"/>
  <c r="K63" i="166"/>
  <c r="M62" i="166"/>
  <c r="L62" i="166"/>
  <c r="K62" i="166"/>
  <c r="J61" i="166"/>
  <c r="I61" i="166"/>
  <c r="H61" i="166"/>
  <c r="G61" i="166"/>
  <c r="F61" i="166"/>
  <c r="E61" i="166"/>
  <c r="D61" i="166"/>
  <c r="C61" i="166"/>
  <c r="B61" i="166"/>
  <c r="M60" i="166"/>
  <c r="L60" i="166"/>
  <c r="K60" i="166"/>
  <c r="M59" i="166"/>
  <c r="L59" i="166"/>
  <c r="K59" i="166"/>
  <c r="M58" i="166"/>
  <c r="L58" i="166"/>
  <c r="K58" i="166"/>
  <c r="M57" i="166"/>
  <c r="L57" i="166"/>
  <c r="K57" i="166"/>
  <c r="M56" i="166"/>
  <c r="L56" i="166"/>
  <c r="K56" i="166"/>
  <c r="M55" i="166"/>
  <c r="L55" i="166"/>
  <c r="K55" i="166"/>
  <c r="M54" i="166"/>
  <c r="L54" i="166"/>
  <c r="K54" i="166"/>
  <c r="M53" i="166"/>
  <c r="L53" i="166"/>
  <c r="K53" i="166"/>
  <c r="J50" i="166"/>
  <c r="I50" i="166"/>
  <c r="H50" i="166"/>
  <c r="G50" i="166"/>
  <c r="F50" i="166"/>
  <c r="E50" i="166"/>
  <c r="D50" i="166"/>
  <c r="C50" i="166"/>
  <c r="B50" i="166"/>
  <c r="M49" i="166"/>
  <c r="L49" i="166"/>
  <c r="K49" i="166"/>
  <c r="M48" i="166"/>
  <c r="L48" i="166"/>
  <c r="K48" i="166"/>
  <c r="M47" i="166"/>
  <c r="L47" i="166"/>
  <c r="K47" i="166"/>
  <c r="M46" i="166"/>
  <c r="L46" i="166"/>
  <c r="K46" i="166"/>
  <c r="M45" i="166"/>
  <c r="L45" i="166"/>
  <c r="K45" i="166"/>
  <c r="J43" i="166"/>
  <c r="I43" i="166"/>
  <c r="H43" i="166"/>
  <c r="G43" i="166"/>
  <c r="F43" i="166"/>
  <c r="E43" i="166"/>
  <c r="D43" i="166"/>
  <c r="C43" i="166"/>
  <c r="B43" i="166"/>
  <c r="M42" i="166"/>
  <c r="L42" i="166"/>
  <c r="K42" i="166"/>
  <c r="M41" i="166"/>
  <c r="L41" i="166"/>
  <c r="K41" i="166"/>
  <c r="M40" i="166"/>
  <c r="L40" i="166"/>
  <c r="K40" i="166"/>
  <c r="M39" i="166"/>
  <c r="L39" i="166"/>
  <c r="K39" i="166"/>
  <c r="M38" i="166"/>
  <c r="L38" i="166"/>
  <c r="K38" i="166"/>
  <c r="J29" i="166"/>
  <c r="I29" i="166"/>
  <c r="H29" i="166"/>
  <c r="G29" i="166"/>
  <c r="F29" i="166"/>
  <c r="E29" i="166"/>
  <c r="D29" i="166"/>
  <c r="C29" i="166"/>
  <c r="B29" i="166"/>
  <c r="M28" i="166"/>
  <c r="L28" i="166"/>
  <c r="K28" i="166"/>
  <c r="M27" i="166"/>
  <c r="L27" i="166"/>
  <c r="K27" i="166"/>
  <c r="M26" i="166"/>
  <c r="L26" i="166"/>
  <c r="K26" i="166"/>
  <c r="M25" i="166"/>
  <c r="L25" i="166"/>
  <c r="K25" i="166"/>
  <c r="M24" i="166"/>
  <c r="L24" i="166"/>
  <c r="K24" i="166"/>
  <c r="M23" i="166"/>
  <c r="L23" i="166"/>
  <c r="K23" i="166"/>
  <c r="M22" i="166"/>
  <c r="L22" i="166"/>
  <c r="K22" i="166"/>
  <c r="M21" i="166"/>
  <c r="L21" i="166"/>
  <c r="K21" i="166"/>
  <c r="M19" i="166"/>
  <c r="L19" i="166"/>
  <c r="K19" i="166"/>
  <c r="M18" i="166"/>
  <c r="L18" i="166"/>
  <c r="K18" i="166"/>
  <c r="M17" i="166"/>
  <c r="L17" i="166"/>
  <c r="K17" i="166"/>
  <c r="M16" i="166"/>
  <c r="L16" i="166"/>
  <c r="K16" i="166"/>
  <c r="M15" i="166"/>
  <c r="L15" i="166"/>
  <c r="K15" i="166"/>
  <c r="M14" i="166"/>
  <c r="L14" i="166"/>
  <c r="K14" i="166"/>
  <c r="M13" i="166"/>
  <c r="L13" i="166"/>
  <c r="K13" i="166"/>
  <c r="M12" i="166"/>
  <c r="L12" i="166"/>
  <c r="K12" i="166"/>
  <c r="M11" i="166"/>
  <c r="L11" i="166"/>
  <c r="K11" i="166"/>
  <c r="M10" i="166"/>
  <c r="L10" i="166"/>
  <c r="K10" i="166"/>
  <c r="M9" i="166"/>
  <c r="L9" i="166"/>
  <c r="K9" i="166"/>
  <c r="B319" i="166" l="1"/>
  <c r="B515" i="166" s="1"/>
  <c r="L546" i="166"/>
  <c r="K43" i="166"/>
  <c r="K50" i="166"/>
  <c r="K61" i="166"/>
  <c r="K87" i="166"/>
  <c r="L87" i="166"/>
  <c r="M546" i="166"/>
  <c r="L29" i="166"/>
  <c r="K29" i="166"/>
  <c r="B51" i="166"/>
  <c r="F51" i="166"/>
  <c r="J51" i="166"/>
  <c r="K79" i="166"/>
  <c r="L79" i="166"/>
  <c r="B149" i="166"/>
  <c r="F149" i="166"/>
  <c r="J149" i="166"/>
  <c r="B280" i="166"/>
  <c r="B516" i="166" s="1"/>
  <c r="F280" i="166"/>
  <c r="J280" i="166"/>
  <c r="F319" i="166"/>
  <c r="F515" i="166" s="1"/>
  <c r="J319" i="166"/>
  <c r="J515" i="166" s="1"/>
  <c r="J516" i="166" s="1"/>
  <c r="B401" i="166"/>
  <c r="F401" i="166"/>
  <c r="J401" i="166"/>
  <c r="M542" i="166"/>
  <c r="C51" i="166"/>
  <c r="G51" i="166"/>
  <c r="C149" i="166"/>
  <c r="G149" i="166"/>
  <c r="K149" i="166"/>
  <c r="C280" i="166"/>
  <c r="G280" i="166"/>
  <c r="C319" i="166"/>
  <c r="C515" i="166" s="1"/>
  <c r="C516" i="166" s="1"/>
  <c r="G319" i="166"/>
  <c r="G515" i="166" s="1"/>
  <c r="K319" i="166"/>
  <c r="K515" i="166" s="1"/>
  <c r="C401" i="166"/>
  <c r="G401" i="166"/>
  <c r="K401" i="166"/>
  <c r="L43" i="166"/>
  <c r="L50" i="166"/>
  <c r="D51" i="166"/>
  <c r="H51" i="166"/>
  <c r="L61" i="166"/>
  <c r="M79" i="166"/>
  <c r="D149" i="166"/>
  <c r="H149" i="166"/>
  <c r="L149" i="166"/>
  <c r="D280" i="166"/>
  <c r="H280" i="166"/>
  <c r="D319" i="166"/>
  <c r="D515" i="166" s="1"/>
  <c r="H319" i="166"/>
  <c r="H515" i="166" s="1"/>
  <c r="L319" i="166"/>
  <c r="L515" i="166" s="1"/>
  <c r="D401" i="166"/>
  <c r="H401" i="166"/>
  <c r="L401" i="166"/>
  <c r="K542" i="166"/>
  <c r="K547" i="166" s="1"/>
  <c r="M547" i="166"/>
  <c r="M29" i="166"/>
  <c r="M43" i="166"/>
  <c r="M50" i="166"/>
  <c r="E51" i="166"/>
  <c r="I51" i="166"/>
  <c r="M61" i="166"/>
  <c r="M87" i="166"/>
  <c r="E149" i="166"/>
  <c r="I149" i="166"/>
  <c r="M149" i="166"/>
  <c r="E280" i="166"/>
  <c r="I280" i="166"/>
  <c r="E319" i="166"/>
  <c r="E515" i="166" s="1"/>
  <c r="I319" i="166"/>
  <c r="I515" i="166" s="1"/>
  <c r="M319" i="166"/>
  <c r="M515" i="166" s="1"/>
  <c r="E401" i="166"/>
  <c r="I401" i="166"/>
  <c r="M401" i="166"/>
  <c r="L542" i="166"/>
  <c r="L547" i="166" s="1"/>
  <c r="C547" i="166"/>
  <c r="G547" i="166"/>
  <c r="D547" i="166"/>
  <c r="H547" i="166"/>
  <c r="B547" i="166"/>
  <c r="F547" i="166"/>
  <c r="J547" i="166"/>
  <c r="G516" i="166" l="1"/>
  <c r="K280" i="166"/>
  <c r="K516" i="166" s="1"/>
  <c r="K51" i="166"/>
  <c r="H516" i="166"/>
  <c r="L51" i="166"/>
  <c r="F516" i="166"/>
  <c r="E516" i="166"/>
  <c r="D516" i="166"/>
  <c r="L280" i="166"/>
  <c r="L516" i="166" s="1"/>
  <c r="I516" i="166"/>
  <c r="M280" i="166"/>
  <c r="M516" i="166" s="1"/>
  <c r="M51" i="166"/>
  <c r="B407" i="163"/>
  <c r="G402" i="165"/>
  <c r="F402" i="165"/>
  <c r="E402" i="165"/>
  <c r="D402" i="165"/>
  <c r="C402" i="165"/>
  <c r="B402" i="165"/>
  <c r="J401" i="165"/>
  <c r="I401" i="165"/>
  <c r="H401" i="165"/>
  <c r="J400" i="165"/>
  <c r="I400" i="165"/>
  <c r="H400" i="165"/>
  <c r="J399" i="165"/>
  <c r="I399" i="165"/>
  <c r="H399" i="165"/>
  <c r="G397" i="165"/>
  <c r="F397" i="165"/>
  <c r="E397" i="165"/>
  <c r="D397" i="165"/>
  <c r="C397" i="165"/>
  <c r="B397" i="165"/>
  <c r="J396" i="165"/>
  <c r="I396" i="165"/>
  <c r="H396" i="165"/>
  <c r="J395" i="165"/>
  <c r="I395" i="165"/>
  <c r="I397" i="165" s="1"/>
  <c r="H395" i="165"/>
  <c r="J393" i="165"/>
  <c r="I393" i="165"/>
  <c r="H393" i="165"/>
  <c r="G391" i="165"/>
  <c r="F391" i="165"/>
  <c r="E391" i="165"/>
  <c r="D391" i="165"/>
  <c r="C391" i="165"/>
  <c r="B391" i="165"/>
  <c r="J390" i="165"/>
  <c r="I390" i="165"/>
  <c r="H390" i="165"/>
  <c r="J389" i="165"/>
  <c r="I389" i="165"/>
  <c r="H389" i="165"/>
  <c r="J388" i="165"/>
  <c r="I388" i="165"/>
  <c r="H388" i="165"/>
  <c r="J387" i="165"/>
  <c r="I387" i="165"/>
  <c r="H387" i="165"/>
  <c r="J386" i="165"/>
  <c r="I386" i="165"/>
  <c r="H386" i="165"/>
  <c r="J385" i="165"/>
  <c r="I385" i="165"/>
  <c r="H385" i="165"/>
  <c r="J383" i="165"/>
  <c r="I383" i="165"/>
  <c r="H383" i="165"/>
  <c r="J382" i="165"/>
  <c r="I382" i="165"/>
  <c r="H382" i="165"/>
  <c r="G381" i="165"/>
  <c r="F381" i="165"/>
  <c r="E381" i="165"/>
  <c r="D381" i="165"/>
  <c r="C381" i="165"/>
  <c r="B381" i="165"/>
  <c r="J380" i="165"/>
  <c r="I380" i="165"/>
  <c r="H380" i="165"/>
  <c r="J379" i="165"/>
  <c r="I379" i="165"/>
  <c r="H379" i="165"/>
  <c r="J378" i="165"/>
  <c r="I378" i="165"/>
  <c r="H378" i="165"/>
  <c r="J369" i="165"/>
  <c r="I369" i="165"/>
  <c r="H369" i="165"/>
  <c r="J368" i="165"/>
  <c r="I368" i="165"/>
  <c r="H368" i="165"/>
  <c r="J367" i="165"/>
  <c r="I367" i="165"/>
  <c r="H367" i="165"/>
  <c r="G365" i="165"/>
  <c r="F365" i="165"/>
  <c r="E365" i="165"/>
  <c r="D365" i="165"/>
  <c r="C365" i="165"/>
  <c r="B365" i="165"/>
  <c r="J364" i="165"/>
  <c r="I364" i="165"/>
  <c r="H364" i="165"/>
  <c r="J363" i="165"/>
  <c r="I363" i="165"/>
  <c r="H363" i="165"/>
  <c r="J362" i="165"/>
  <c r="I362" i="165"/>
  <c r="H362" i="165"/>
  <c r="J361" i="165"/>
  <c r="I361" i="165"/>
  <c r="H361" i="165"/>
  <c r="G359" i="165"/>
  <c r="F359" i="165"/>
  <c r="E359" i="165"/>
  <c r="D359" i="165"/>
  <c r="C359" i="165"/>
  <c r="B359" i="165"/>
  <c r="J358" i="165"/>
  <c r="I358" i="165"/>
  <c r="H358" i="165"/>
  <c r="J357" i="165"/>
  <c r="I357" i="165"/>
  <c r="H357" i="165"/>
  <c r="J356" i="165"/>
  <c r="I356" i="165"/>
  <c r="H356" i="165"/>
  <c r="J355" i="165"/>
  <c r="I355" i="165"/>
  <c r="H355" i="165"/>
  <c r="J354" i="165"/>
  <c r="I354" i="165"/>
  <c r="H354" i="165"/>
  <c r="G352" i="165"/>
  <c r="F352" i="165"/>
  <c r="E352" i="165"/>
  <c r="D352" i="165"/>
  <c r="C352" i="165"/>
  <c r="B352" i="165"/>
  <c r="J351" i="165"/>
  <c r="I351" i="165"/>
  <c r="H351" i="165"/>
  <c r="J350" i="165"/>
  <c r="I350" i="165"/>
  <c r="H350" i="165"/>
  <c r="J349" i="165"/>
  <c r="I349" i="165"/>
  <c r="H349" i="165"/>
  <c r="J348" i="165"/>
  <c r="I348" i="165"/>
  <c r="H348" i="165"/>
  <c r="G337" i="165"/>
  <c r="F337" i="165"/>
  <c r="E337" i="165"/>
  <c r="D337" i="165"/>
  <c r="C337" i="165"/>
  <c r="B337" i="165"/>
  <c r="J336" i="165"/>
  <c r="I336" i="165"/>
  <c r="H336" i="165"/>
  <c r="J335" i="165"/>
  <c r="I335" i="165"/>
  <c r="H335" i="165"/>
  <c r="J334" i="165"/>
  <c r="I334" i="165"/>
  <c r="H334" i="165"/>
  <c r="J332" i="165"/>
  <c r="I332" i="165"/>
  <c r="H332" i="165"/>
  <c r="J331" i="165"/>
  <c r="I331" i="165"/>
  <c r="H331" i="165"/>
  <c r="J330" i="165"/>
  <c r="I330" i="165"/>
  <c r="H330" i="165"/>
  <c r="J329" i="165"/>
  <c r="I329" i="165"/>
  <c r="H329" i="165"/>
  <c r="J328" i="165"/>
  <c r="I328" i="165"/>
  <c r="H328" i="165"/>
  <c r="J327" i="165"/>
  <c r="I327" i="165"/>
  <c r="H327" i="165"/>
  <c r="J324" i="165"/>
  <c r="I324" i="165"/>
  <c r="H324" i="165"/>
  <c r="J323" i="165"/>
  <c r="I323" i="165"/>
  <c r="H323" i="165"/>
  <c r="J322" i="165"/>
  <c r="I322" i="165"/>
  <c r="H322" i="165"/>
  <c r="G321" i="165"/>
  <c r="F321" i="165"/>
  <c r="E321" i="165"/>
  <c r="D321" i="165"/>
  <c r="C321" i="165"/>
  <c r="B321" i="165"/>
  <c r="J320" i="165"/>
  <c r="I320" i="165"/>
  <c r="H320" i="165"/>
  <c r="J319" i="165"/>
  <c r="I319" i="165"/>
  <c r="H319" i="165"/>
  <c r="J318" i="165"/>
  <c r="I318" i="165"/>
  <c r="H318" i="165"/>
  <c r="J317" i="165"/>
  <c r="I317" i="165"/>
  <c r="H317" i="165"/>
  <c r="J316" i="165"/>
  <c r="I316" i="165"/>
  <c r="H316" i="165"/>
  <c r="J314" i="165"/>
  <c r="I314" i="165"/>
  <c r="H314" i="165"/>
  <c r="G304" i="165"/>
  <c r="F304" i="165"/>
  <c r="E304" i="165"/>
  <c r="D304" i="165"/>
  <c r="C304" i="165"/>
  <c r="B304" i="165"/>
  <c r="J303" i="165"/>
  <c r="I303" i="165"/>
  <c r="H303" i="165"/>
  <c r="J302" i="165"/>
  <c r="I302" i="165"/>
  <c r="H302" i="165"/>
  <c r="J301" i="165"/>
  <c r="I301" i="165"/>
  <c r="H301" i="165"/>
  <c r="J300" i="165"/>
  <c r="I300" i="165"/>
  <c r="H300" i="165"/>
  <c r="I298" i="165"/>
  <c r="H298" i="165"/>
  <c r="D298" i="165"/>
  <c r="J298" i="165" s="1"/>
  <c r="G297" i="165"/>
  <c r="F297" i="165"/>
  <c r="E297" i="165"/>
  <c r="D297" i="165"/>
  <c r="C297" i="165"/>
  <c r="B297" i="165"/>
  <c r="J296" i="165"/>
  <c r="I296" i="165"/>
  <c r="H296" i="165"/>
  <c r="J295" i="165"/>
  <c r="I295" i="165"/>
  <c r="H295" i="165"/>
  <c r="J294" i="165"/>
  <c r="I294" i="165"/>
  <c r="H294" i="165"/>
  <c r="G292" i="165"/>
  <c r="F292" i="165"/>
  <c r="E292" i="165"/>
  <c r="D292" i="165"/>
  <c r="C292" i="165"/>
  <c r="B292" i="165"/>
  <c r="J291" i="165"/>
  <c r="I291" i="165"/>
  <c r="H291" i="165"/>
  <c r="J290" i="165"/>
  <c r="I290" i="165"/>
  <c r="H290" i="165"/>
  <c r="J289" i="165"/>
  <c r="I289" i="165"/>
  <c r="H289" i="165"/>
  <c r="J288" i="165"/>
  <c r="I288" i="165"/>
  <c r="H288" i="165"/>
  <c r="J287" i="165"/>
  <c r="I287" i="165"/>
  <c r="H287" i="165"/>
  <c r="J286" i="165"/>
  <c r="I286" i="165"/>
  <c r="H286" i="165"/>
  <c r="G284" i="165"/>
  <c r="F284" i="165"/>
  <c r="E284" i="165"/>
  <c r="D284" i="165"/>
  <c r="C284" i="165"/>
  <c r="B284" i="165"/>
  <c r="J283" i="165"/>
  <c r="I283" i="165"/>
  <c r="H283" i="165"/>
  <c r="J282" i="165"/>
  <c r="I282" i="165"/>
  <c r="H282" i="165"/>
  <c r="J281" i="165"/>
  <c r="I281" i="165"/>
  <c r="H281" i="165"/>
  <c r="J280" i="165"/>
  <c r="I280" i="165"/>
  <c r="H280" i="165"/>
  <c r="J270" i="165"/>
  <c r="I270" i="165"/>
  <c r="H270" i="165"/>
  <c r="J269" i="165"/>
  <c r="I269" i="165"/>
  <c r="H269" i="165"/>
  <c r="J268" i="165"/>
  <c r="I268" i="165"/>
  <c r="H268" i="165"/>
  <c r="J266" i="165"/>
  <c r="I266" i="165"/>
  <c r="H266" i="165"/>
  <c r="G265" i="165"/>
  <c r="F265" i="165"/>
  <c r="E265" i="165"/>
  <c r="D265" i="165"/>
  <c r="C265" i="165"/>
  <c r="B265" i="165"/>
  <c r="J264" i="165"/>
  <c r="I264" i="165"/>
  <c r="H264" i="165"/>
  <c r="J263" i="165"/>
  <c r="I263" i="165"/>
  <c r="H263" i="165"/>
  <c r="J262" i="165"/>
  <c r="I262" i="165"/>
  <c r="H262" i="165"/>
  <c r="J261" i="165"/>
  <c r="I261" i="165"/>
  <c r="H261" i="165"/>
  <c r="J260" i="165"/>
  <c r="I260" i="165"/>
  <c r="H260" i="165"/>
  <c r="J259" i="165"/>
  <c r="I259" i="165"/>
  <c r="H259" i="165"/>
  <c r="J258" i="165"/>
  <c r="I258" i="165"/>
  <c r="H258" i="165"/>
  <c r="J257" i="165"/>
  <c r="I257" i="165"/>
  <c r="H257" i="165"/>
  <c r="J255" i="165"/>
  <c r="I255" i="165"/>
  <c r="H255" i="165"/>
  <c r="J254" i="165"/>
  <c r="I254" i="165"/>
  <c r="H254" i="165"/>
  <c r="G253" i="165"/>
  <c r="F253" i="165"/>
  <c r="E253" i="165"/>
  <c r="D253" i="165"/>
  <c r="C253" i="165"/>
  <c r="B253" i="165"/>
  <c r="J252" i="165"/>
  <c r="I252" i="165"/>
  <c r="H252" i="165"/>
  <c r="J251" i="165"/>
  <c r="I251" i="165"/>
  <c r="H251" i="165"/>
  <c r="J241" i="165"/>
  <c r="I241" i="165"/>
  <c r="H241" i="165"/>
  <c r="J240" i="165"/>
  <c r="I240" i="165"/>
  <c r="H240" i="165"/>
  <c r="J238" i="165"/>
  <c r="I238" i="165"/>
  <c r="H238" i="165"/>
  <c r="J237" i="165"/>
  <c r="I237" i="165"/>
  <c r="H237" i="165"/>
  <c r="J236" i="165"/>
  <c r="I236" i="165"/>
  <c r="H236" i="165"/>
  <c r="J235" i="165"/>
  <c r="I235" i="165"/>
  <c r="H235" i="165"/>
  <c r="J234" i="165"/>
  <c r="I234" i="165"/>
  <c r="H234" i="165"/>
  <c r="J233" i="165"/>
  <c r="I233" i="165"/>
  <c r="H233" i="165"/>
  <c r="J232" i="165"/>
  <c r="I232" i="165"/>
  <c r="H232" i="165"/>
  <c r="J231" i="165"/>
  <c r="I231" i="165"/>
  <c r="H231" i="165"/>
  <c r="J230" i="165"/>
  <c r="I230" i="165"/>
  <c r="H230" i="165"/>
  <c r="G229" i="165"/>
  <c r="F229" i="165"/>
  <c r="E229" i="165"/>
  <c r="C229" i="165"/>
  <c r="B229" i="165"/>
  <c r="J228" i="165"/>
  <c r="I228" i="165"/>
  <c r="H228" i="165"/>
  <c r="I227" i="165"/>
  <c r="H227" i="165"/>
  <c r="D227" i="165"/>
  <c r="J227" i="165" s="1"/>
  <c r="J226" i="165"/>
  <c r="I226" i="165"/>
  <c r="H226" i="165"/>
  <c r="J225" i="165"/>
  <c r="I225" i="165"/>
  <c r="H225" i="165"/>
  <c r="J224" i="165"/>
  <c r="I224" i="165"/>
  <c r="H224" i="165"/>
  <c r="J223" i="165"/>
  <c r="I223" i="165"/>
  <c r="H223" i="165"/>
  <c r="J222" i="165"/>
  <c r="I222" i="165"/>
  <c r="H222" i="165"/>
  <c r="J221" i="165"/>
  <c r="I221" i="165"/>
  <c r="H221" i="165"/>
  <c r="J208" i="165"/>
  <c r="I208" i="165"/>
  <c r="H208" i="165"/>
  <c r="J207" i="165"/>
  <c r="I207" i="165"/>
  <c r="H207" i="165"/>
  <c r="J206" i="165"/>
  <c r="I206" i="165"/>
  <c r="H206" i="165"/>
  <c r="J205" i="165"/>
  <c r="I205" i="165"/>
  <c r="H205" i="165"/>
  <c r="G204" i="165"/>
  <c r="F204" i="165"/>
  <c r="E204" i="165"/>
  <c r="D204" i="165"/>
  <c r="C204" i="165"/>
  <c r="B204" i="165"/>
  <c r="J203" i="165"/>
  <c r="I203" i="165"/>
  <c r="H203" i="165"/>
  <c r="J202" i="165"/>
  <c r="I202" i="165"/>
  <c r="H202" i="165"/>
  <c r="J201" i="165"/>
  <c r="I201" i="165"/>
  <c r="H201" i="165"/>
  <c r="J200" i="165"/>
  <c r="I200" i="165"/>
  <c r="H200" i="165"/>
  <c r="J199" i="165"/>
  <c r="I199" i="165"/>
  <c r="H199" i="165"/>
  <c r="J198" i="165"/>
  <c r="I198" i="165"/>
  <c r="H198" i="165"/>
  <c r="J197" i="165"/>
  <c r="I197" i="165"/>
  <c r="H197" i="165"/>
  <c r="J196" i="165"/>
  <c r="I196" i="165"/>
  <c r="H196" i="165"/>
  <c r="J195" i="165"/>
  <c r="I195" i="165"/>
  <c r="H195" i="165"/>
  <c r="J193" i="165"/>
  <c r="I193" i="165"/>
  <c r="H193" i="165"/>
  <c r="J192" i="165"/>
  <c r="I192" i="165"/>
  <c r="H192" i="165"/>
  <c r="J191" i="165"/>
  <c r="I191" i="165"/>
  <c r="H191" i="165"/>
  <c r="J190" i="165"/>
  <c r="I190" i="165"/>
  <c r="H190" i="165"/>
  <c r="J181" i="165"/>
  <c r="I181" i="165"/>
  <c r="H181" i="165"/>
  <c r="J180" i="165"/>
  <c r="I180" i="165"/>
  <c r="H180" i="165"/>
  <c r="J179" i="165"/>
  <c r="I179" i="165"/>
  <c r="H179" i="165"/>
  <c r="J178" i="165"/>
  <c r="I178" i="165"/>
  <c r="H178" i="165"/>
  <c r="J177" i="165"/>
  <c r="I177" i="165"/>
  <c r="H177" i="165"/>
  <c r="J176" i="165"/>
  <c r="I176" i="165"/>
  <c r="H176" i="165"/>
  <c r="J175" i="165"/>
  <c r="I175" i="165"/>
  <c r="H175" i="165"/>
  <c r="J174" i="165"/>
  <c r="I174" i="165"/>
  <c r="H174" i="165"/>
  <c r="G173" i="165"/>
  <c r="F173" i="165"/>
  <c r="E173" i="165"/>
  <c r="D173" i="165"/>
  <c r="C173" i="165"/>
  <c r="B173" i="165"/>
  <c r="J172" i="165"/>
  <c r="I172" i="165"/>
  <c r="H172" i="165"/>
  <c r="J171" i="165"/>
  <c r="I171" i="165"/>
  <c r="H171" i="165"/>
  <c r="J170" i="165"/>
  <c r="I170" i="165"/>
  <c r="H170" i="165"/>
  <c r="J169" i="165"/>
  <c r="I169" i="165"/>
  <c r="H169" i="165"/>
  <c r="J168" i="165"/>
  <c r="I168" i="165"/>
  <c r="H168" i="165"/>
  <c r="J167" i="165"/>
  <c r="I167" i="165"/>
  <c r="H167" i="165"/>
  <c r="G165" i="165"/>
  <c r="F165" i="165"/>
  <c r="E165" i="165"/>
  <c r="D165" i="165"/>
  <c r="C165" i="165"/>
  <c r="B165" i="165"/>
  <c r="J164" i="165"/>
  <c r="I164" i="165"/>
  <c r="H164" i="165"/>
  <c r="J163" i="165"/>
  <c r="I163" i="165"/>
  <c r="H163" i="165"/>
  <c r="J162" i="165"/>
  <c r="I162" i="165"/>
  <c r="H162" i="165"/>
  <c r="G150" i="165"/>
  <c r="F150" i="165"/>
  <c r="E150" i="165"/>
  <c r="D150" i="165"/>
  <c r="C150" i="165"/>
  <c r="B150" i="165"/>
  <c r="J149" i="165"/>
  <c r="I149" i="165"/>
  <c r="H149" i="165"/>
  <c r="J148" i="165"/>
  <c r="I148" i="165"/>
  <c r="H148" i="165"/>
  <c r="J147" i="165"/>
  <c r="I147" i="165"/>
  <c r="H147" i="165"/>
  <c r="J146" i="165"/>
  <c r="I146" i="165"/>
  <c r="H146" i="165"/>
  <c r="G144" i="165"/>
  <c r="F144" i="165"/>
  <c r="E144" i="165"/>
  <c r="D144" i="165"/>
  <c r="C144" i="165"/>
  <c r="B144" i="165"/>
  <c r="J143" i="165"/>
  <c r="I143" i="165"/>
  <c r="H143" i="165"/>
  <c r="J142" i="165"/>
  <c r="I142" i="165"/>
  <c r="H142" i="165"/>
  <c r="J141" i="165"/>
  <c r="I141" i="165"/>
  <c r="H141" i="165"/>
  <c r="J140" i="165"/>
  <c r="I140" i="165"/>
  <c r="H140" i="165"/>
  <c r="J139" i="165"/>
  <c r="I139" i="165"/>
  <c r="H139" i="165"/>
  <c r="G137" i="165"/>
  <c r="F137" i="165"/>
  <c r="E137" i="165"/>
  <c r="D137" i="165"/>
  <c r="C137" i="165"/>
  <c r="B137" i="165"/>
  <c r="J136" i="165"/>
  <c r="I136" i="165"/>
  <c r="H136" i="165"/>
  <c r="J135" i="165"/>
  <c r="I135" i="165"/>
  <c r="H135" i="165"/>
  <c r="J134" i="165"/>
  <c r="I134" i="165"/>
  <c r="H134" i="165"/>
  <c r="J133" i="165"/>
  <c r="I133" i="165"/>
  <c r="H133" i="165"/>
  <c r="G125" i="165"/>
  <c r="F125" i="165"/>
  <c r="E125" i="165"/>
  <c r="D125" i="165"/>
  <c r="C125" i="165"/>
  <c r="B125" i="165"/>
  <c r="J124" i="165"/>
  <c r="I124" i="165"/>
  <c r="H124" i="165"/>
  <c r="J123" i="165"/>
  <c r="I123" i="165"/>
  <c r="H123" i="165"/>
  <c r="J122" i="165"/>
  <c r="I122" i="165"/>
  <c r="H122" i="165"/>
  <c r="J121" i="165"/>
  <c r="I121" i="165"/>
  <c r="H121" i="165"/>
  <c r="J120" i="165"/>
  <c r="I120" i="165"/>
  <c r="H120" i="165"/>
  <c r="G118" i="165"/>
  <c r="F118" i="165"/>
  <c r="E118" i="165"/>
  <c r="D118" i="165"/>
  <c r="C118" i="165"/>
  <c r="B118" i="165"/>
  <c r="J117" i="165"/>
  <c r="I117" i="165"/>
  <c r="H117" i="165"/>
  <c r="J116" i="165"/>
  <c r="I116" i="165"/>
  <c r="H116" i="165"/>
  <c r="J115" i="165"/>
  <c r="I115" i="165"/>
  <c r="H115" i="165"/>
  <c r="J114" i="165"/>
  <c r="I114" i="165"/>
  <c r="H114" i="165"/>
  <c r="G112" i="165"/>
  <c r="F112" i="165"/>
  <c r="E112" i="165"/>
  <c r="D112" i="165"/>
  <c r="C112" i="165"/>
  <c r="B112" i="165"/>
  <c r="J111" i="165"/>
  <c r="I111" i="165"/>
  <c r="H111" i="165"/>
  <c r="J110" i="165"/>
  <c r="I110" i="165"/>
  <c r="H110" i="165"/>
  <c r="H112" i="165" s="1"/>
  <c r="G108" i="165"/>
  <c r="F108" i="165"/>
  <c r="E108" i="165"/>
  <c r="D108" i="165"/>
  <c r="C108" i="165"/>
  <c r="B108" i="165"/>
  <c r="J107" i="165"/>
  <c r="I107" i="165"/>
  <c r="H107" i="165"/>
  <c r="J106" i="165"/>
  <c r="I106" i="165"/>
  <c r="H106" i="165"/>
  <c r="J105" i="165"/>
  <c r="I105" i="165"/>
  <c r="H105" i="165"/>
  <c r="J104" i="165"/>
  <c r="I104" i="165"/>
  <c r="H104" i="165"/>
  <c r="J103" i="165"/>
  <c r="I103" i="165"/>
  <c r="H103" i="165"/>
  <c r="J101" i="165"/>
  <c r="I101" i="165"/>
  <c r="H101" i="165"/>
  <c r="G91" i="165"/>
  <c r="F91" i="165"/>
  <c r="E91" i="165"/>
  <c r="D91" i="165"/>
  <c r="C91" i="165"/>
  <c r="B91" i="165"/>
  <c r="J90" i="165"/>
  <c r="I90" i="165"/>
  <c r="H90" i="165"/>
  <c r="J89" i="165"/>
  <c r="I89" i="165"/>
  <c r="H89" i="165"/>
  <c r="J88" i="165"/>
  <c r="I88" i="165"/>
  <c r="H88" i="165"/>
  <c r="J87" i="165"/>
  <c r="I87" i="165"/>
  <c r="H87" i="165"/>
  <c r="J86" i="165"/>
  <c r="I86" i="165"/>
  <c r="H86" i="165"/>
  <c r="J85" i="165"/>
  <c r="I85" i="165"/>
  <c r="H85" i="165"/>
  <c r="G83" i="165"/>
  <c r="F83" i="165"/>
  <c r="E83" i="165"/>
  <c r="D83" i="165"/>
  <c r="C83" i="165"/>
  <c r="B83" i="165"/>
  <c r="J82" i="165"/>
  <c r="I82" i="165"/>
  <c r="H82" i="165"/>
  <c r="J81" i="165"/>
  <c r="I81" i="165"/>
  <c r="H81" i="165"/>
  <c r="J80" i="165"/>
  <c r="I80" i="165"/>
  <c r="H80" i="165"/>
  <c r="J79" i="165"/>
  <c r="I79" i="165"/>
  <c r="H79" i="165"/>
  <c r="J78" i="165"/>
  <c r="I78" i="165"/>
  <c r="H78" i="165"/>
  <c r="J77" i="165"/>
  <c r="I77" i="165"/>
  <c r="H77" i="165"/>
  <c r="J76" i="165"/>
  <c r="I76" i="165"/>
  <c r="H76" i="165"/>
  <c r="J75" i="165"/>
  <c r="I75" i="165"/>
  <c r="H75" i="165"/>
  <c r="J73" i="165"/>
  <c r="I73" i="165"/>
  <c r="H73" i="165"/>
  <c r="J72" i="165"/>
  <c r="I72" i="165"/>
  <c r="H72" i="165"/>
  <c r="G63" i="165"/>
  <c r="F63" i="165"/>
  <c r="E63" i="165"/>
  <c r="D63" i="165"/>
  <c r="C63" i="165"/>
  <c r="B63" i="165"/>
  <c r="J62" i="165"/>
  <c r="I62" i="165"/>
  <c r="H62" i="165"/>
  <c r="J61" i="165"/>
  <c r="I61" i="165"/>
  <c r="H61" i="165"/>
  <c r="J60" i="165"/>
  <c r="I60" i="165"/>
  <c r="H60" i="165"/>
  <c r="J59" i="165"/>
  <c r="I59" i="165"/>
  <c r="H59" i="165"/>
  <c r="J58" i="165"/>
  <c r="I58" i="165"/>
  <c r="H58" i="165"/>
  <c r="J57" i="165"/>
  <c r="I57" i="165"/>
  <c r="H57" i="165"/>
  <c r="J56" i="165"/>
  <c r="I56" i="165"/>
  <c r="H56" i="165"/>
  <c r="J55" i="165"/>
  <c r="I55" i="165"/>
  <c r="H55" i="165"/>
  <c r="G53" i="165"/>
  <c r="F53" i="165"/>
  <c r="E53" i="165"/>
  <c r="D53" i="165"/>
  <c r="C53" i="165"/>
  <c r="B53" i="165"/>
  <c r="J52" i="165"/>
  <c r="I52" i="165"/>
  <c r="H52" i="165"/>
  <c r="J51" i="165"/>
  <c r="I51" i="165"/>
  <c r="H51" i="165"/>
  <c r="J50" i="165"/>
  <c r="I50" i="165"/>
  <c r="H50" i="165"/>
  <c r="J49" i="165"/>
  <c r="I49" i="165"/>
  <c r="H49" i="165"/>
  <c r="J48" i="165"/>
  <c r="I48" i="165"/>
  <c r="H48" i="165"/>
  <c r="G46" i="165"/>
  <c r="F46" i="165"/>
  <c r="E46" i="165"/>
  <c r="D46" i="165"/>
  <c r="C46" i="165"/>
  <c r="B46" i="165"/>
  <c r="J45" i="165"/>
  <c r="I45" i="165"/>
  <c r="H45" i="165"/>
  <c r="J44" i="165"/>
  <c r="I44" i="165"/>
  <c r="H44" i="165"/>
  <c r="J43" i="165"/>
  <c r="I43" i="165"/>
  <c r="H43" i="165"/>
  <c r="J42" i="165"/>
  <c r="I42" i="165"/>
  <c r="H42" i="165"/>
  <c r="J41" i="165"/>
  <c r="I41" i="165"/>
  <c r="H41" i="165"/>
  <c r="G29" i="165"/>
  <c r="F29" i="165"/>
  <c r="E29" i="165"/>
  <c r="D29" i="165"/>
  <c r="C29" i="165"/>
  <c r="B29" i="165"/>
  <c r="J28" i="165"/>
  <c r="I28" i="165"/>
  <c r="H28" i="165"/>
  <c r="J27" i="165"/>
  <c r="I27" i="165"/>
  <c r="H27" i="165"/>
  <c r="J26" i="165"/>
  <c r="I26" i="165"/>
  <c r="H26" i="165"/>
  <c r="J25" i="165"/>
  <c r="I25" i="165"/>
  <c r="H25" i="165"/>
  <c r="J24" i="165"/>
  <c r="I24" i="165"/>
  <c r="H24" i="165"/>
  <c r="J23" i="165"/>
  <c r="I23" i="165"/>
  <c r="H23" i="165"/>
  <c r="J22" i="165"/>
  <c r="I22" i="165"/>
  <c r="H22" i="165"/>
  <c r="J21" i="165"/>
  <c r="I21" i="165"/>
  <c r="H21" i="165"/>
  <c r="J19" i="165"/>
  <c r="I19" i="165"/>
  <c r="H19" i="165"/>
  <c r="J18" i="165"/>
  <c r="I18" i="165"/>
  <c r="H18" i="165"/>
  <c r="J17" i="165"/>
  <c r="I17" i="165"/>
  <c r="H17" i="165"/>
  <c r="J16" i="165"/>
  <c r="I16" i="165"/>
  <c r="H16" i="165"/>
  <c r="J15" i="165"/>
  <c r="I15" i="165"/>
  <c r="H15" i="165"/>
  <c r="J14" i="165"/>
  <c r="I14" i="165"/>
  <c r="H14" i="165"/>
  <c r="J13" i="165"/>
  <c r="I13" i="165"/>
  <c r="H13" i="165"/>
  <c r="J12" i="165"/>
  <c r="I12" i="165"/>
  <c r="H12" i="165"/>
  <c r="J11" i="165"/>
  <c r="I11" i="165"/>
  <c r="H11" i="165"/>
  <c r="J10" i="165"/>
  <c r="I10" i="165"/>
  <c r="H10" i="165"/>
  <c r="J9" i="165"/>
  <c r="I9" i="165"/>
  <c r="H9" i="165"/>
  <c r="J608" i="164"/>
  <c r="I608" i="164"/>
  <c r="H608" i="164"/>
  <c r="J607" i="164"/>
  <c r="I607" i="164"/>
  <c r="H607" i="164"/>
  <c r="G606" i="164"/>
  <c r="F606" i="164"/>
  <c r="E606" i="164"/>
  <c r="D606" i="164"/>
  <c r="C606" i="164"/>
  <c r="B606" i="164"/>
  <c r="J605" i="164"/>
  <c r="I605" i="164"/>
  <c r="H605" i="164"/>
  <c r="J604" i="164"/>
  <c r="I604" i="164"/>
  <c r="H604" i="164"/>
  <c r="J603" i="164"/>
  <c r="I603" i="164"/>
  <c r="H603" i="164"/>
  <c r="J601" i="164"/>
  <c r="J600" i="164"/>
  <c r="G599" i="164"/>
  <c r="F599" i="164"/>
  <c r="F600" i="164" s="1"/>
  <c r="E599" i="164"/>
  <c r="D599" i="164"/>
  <c r="C599" i="164"/>
  <c r="B599" i="164"/>
  <c r="J598" i="164"/>
  <c r="I598" i="164"/>
  <c r="H598" i="164"/>
  <c r="J597" i="164"/>
  <c r="I597" i="164"/>
  <c r="H597" i="164"/>
  <c r="J596" i="164"/>
  <c r="I596" i="164"/>
  <c r="H596" i="164"/>
  <c r="G584" i="164"/>
  <c r="F584" i="164"/>
  <c r="E584" i="164"/>
  <c r="D584" i="164"/>
  <c r="C584" i="164"/>
  <c r="B584" i="164"/>
  <c r="J583" i="164"/>
  <c r="I583" i="164"/>
  <c r="H583" i="164"/>
  <c r="J582" i="164"/>
  <c r="I582" i="164"/>
  <c r="H582" i="164"/>
  <c r="J581" i="164"/>
  <c r="I581" i="164"/>
  <c r="H581" i="164"/>
  <c r="J580" i="164"/>
  <c r="I580" i="164"/>
  <c r="H580" i="164"/>
  <c r="G578" i="164"/>
  <c r="F578" i="164"/>
  <c r="E578" i="164"/>
  <c r="D578" i="164"/>
  <c r="C578" i="164"/>
  <c r="B578" i="164"/>
  <c r="J577" i="164"/>
  <c r="I577" i="164"/>
  <c r="H577" i="164"/>
  <c r="J576" i="164"/>
  <c r="I576" i="164"/>
  <c r="H576" i="164"/>
  <c r="J575" i="164"/>
  <c r="I575" i="164"/>
  <c r="H575" i="164"/>
  <c r="J573" i="164"/>
  <c r="I573" i="164"/>
  <c r="H573" i="164"/>
  <c r="G572" i="164"/>
  <c r="F572" i="164"/>
  <c r="E572" i="164"/>
  <c r="D572" i="164"/>
  <c r="C572" i="164"/>
  <c r="B572" i="164"/>
  <c r="J571" i="164"/>
  <c r="I571" i="164"/>
  <c r="H571" i="164"/>
  <c r="J570" i="164"/>
  <c r="I570" i="164"/>
  <c r="H570" i="164"/>
  <c r="J569" i="164"/>
  <c r="I569" i="164"/>
  <c r="H569" i="164"/>
  <c r="J568" i="164"/>
  <c r="I568" i="164"/>
  <c r="H568" i="164"/>
  <c r="J567" i="164"/>
  <c r="I567" i="164"/>
  <c r="H567" i="164"/>
  <c r="J565" i="164"/>
  <c r="I565" i="164"/>
  <c r="H565" i="164"/>
  <c r="J555" i="164"/>
  <c r="I555" i="164"/>
  <c r="H555" i="164"/>
  <c r="G554" i="164"/>
  <c r="F554" i="164"/>
  <c r="E554" i="164"/>
  <c r="D554" i="164"/>
  <c r="C554" i="164"/>
  <c r="B554" i="164"/>
  <c r="J553" i="164"/>
  <c r="I553" i="164"/>
  <c r="H553" i="164"/>
  <c r="J552" i="164"/>
  <c r="I552" i="164"/>
  <c r="H552" i="164"/>
  <c r="J550" i="164"/>
  <c r="I550" i="164"/>
  <c r="H550" i="164"/>
  <c r="J549" i="164"/>
  <c r="I549" i="164"/>
  <c r="H549" i="164"/>
  <c r="J548" i="164"/>
  <c r="I548" i="164"/>
  <c r="H548" i="164"/>
  <c r="G542" i="164"/>
  <c r="G543" i="164" s="1"/>
  <c r="F542" i="164"/>
  <c r="E542" i="164"/>
  <c r="D542" i="164"/>
  <c r="C542" i="164"/>
  <c r="B542" i="164"/>
  <c r="J541" i="164"/>
  <c r="I541" i="164"/>
  <c r="H541" i="164"/>
  <c r="J540" i="164"/>
  <c r="I540" i="164"/>
  <c r="H540" i="164"/>
  <c r="J539" i="164"/>
  <c r="I539" i="164"/>
  <c r="H539" i="164"/>
  <c r="J538" i="164"/>
  <c r="I538" i="164"/>
  <c r="H538" i="164"/>
  <c r="J537" i="164"/>
  <c r="I537" i="164"/>
  <c r="H537" i="164"/>
  <c r="J527" i="164"/>
  <c r="I527" i="164"/>
  <c r="H527" i="164"/>
  <c r="J525" i="164"/>
  <c r="I525" i="164"/>
  <c r="H525" i="164"/>
  <c r="J524" i="164"/>
  <c r="I524" i="164"/>
  <c r="H524" i="164"/>
  <c r="J523" i="164"/>
  <c r="I523" i="164"/>
  <c r="H523" i="164"/>
  <c r="J522" i="164"/>
  <c r="I522" i="164"/>
  <c r="H522" i="164"/>
  <c r="D521" i="164"/>
  <c r="C521" i="164"/>
  <c r="B521" i="164"/>
  <c r="G520" i="164"/>
  <c r="G521" i="164" s="1"/>
  <c r="F520" i="164"/>
  <c r="F521" i="164" s="1"/>
  <c r="E520" i="164"/>
  <c r="E521" i="164" s="1"/>
  <c r="J519" i="164"/>
  <c r="I519" i="164"/>
  <c r="H519" i="164"/>
  <c r="J518" i="164"/>
  <c r="I518" i="164"/>
  <c r="H518" i="164"/>
  <c r="J517" i="164"/>
  <c r="I517" i="164"/>
  <c r="H517" i="164"/>
  <c r="J516" i="164"/>
  <c r="I516" i="164"/>
  <c r="H516" i="164"/>
  <c r="J515" i="164"/>
  <c r="I515" i="164"/>
  <c r="H515" i="164"/>
  <c r="J514" i="164"/>
  <c r="I514" i="164"/>
  <c r="H514" i="164"/>
  <c r="J512" i="164"/>
  <c r="I512" i="164"/>
  <c r="H512" i="164"/>
  <c r="J511" i="164"/>
  <c r="I511" i="164"/>
  <c r="H511" i="164"/>
  <c r="J510" i="164"/>
  <c r="I510" i="164"/>
  <c r="H510" i="164"/>
  <c r="J509" i="164"/>
  <c r="I509" i="164"/>
  <c r="H509" i="164"/>
  <c r="J508" i="164"/>
  <c r="I508" i="164"/>
  <c r="H508" i="164"/>
  <c r="J497" i="164"/>
  <c r="I497" i="164"/>
  <c r="H497" i="164"/>
  <c r="J496" i="164"/>
  <c r="I496" i="164"/>
  <c r="H496" i="164"/>
  <c r="J495" i="164"/>
  <c r="I495" i="164"/>
  <c r="H495" i="164"/>
  <c r="J494" i="164"/>
  <c r="I494" i="164"/>
  <c r="H494" i="164"/>
  <c r="J493" i="164"/>
  <c r="I493" i="164"/>
  <c r="H493" i="164"/>
  <c r="J492" i="164"/>
  <c r="I492" i="164"/>
  <c r="H492" i="164"/>
  <c r="J491" i="164"/>
  <c r="I491" i="164"/>
  <c r="H491" i="164"/>
  <c r="G490" i="164"/>
  <c r="F490" i="164"/>
  <c r="E490" i="164"/>
  <c r="D490" i="164"/>
  <c r="C490" i="164"/>
  <c r="B490" i="164"/>
  <c r="J489" i="164"/>
  <c r="I489" i="164"/>
  <c r="H489" i="164"/>
  <c r="J488" i="164"/>
  <c r="I488" i="164"/>
  <c r="H488" i="164"/>
  <c r="J487" i="164"/>
  <c r="I487" i="164"/>
  <c r="H487" i="164"/>
  <c r="J486" i="164"/>
  <c r="I486" i="164"/>
  <c r="H486" i="164"/>
  <c r="J485" i="164"/>
  <c r="I485" i="164"/>
  <c r="H485" i="164"/>
  <c r="G483" i="164"/>
  <c r="F483" i="164"/>
  <c r="E483" i="164"/>
  <c r="D483" i="164"/>
  <c r="C483" i="164"/>
  <c r="B483" i="164"/>
  <c r="J482" i="164"/>
  <c r="I482" i="164"/>
  <c r="H482" i="164"/>
  <c r="J481" i="164"/>
  <c r="I481" i="164"/>
  <c r="H481" i="164"/>
  <c r="J480" i="164"/>
  <c r="I480" i="164"/>
  <c r="H480" i="164"/>
  <c r="G467" i="164"/>
  <c r="F467" i="164"/>
  <c r="E467" i="164"/>
  <c r="D467" i="164"/>
  <c r="C467" i="164"/>
  <c r="B467" i="164"/>
  <c r="J466" i="164"/>
  <c r="I466" i="164"/>
  <c r="H466" i="164"/>
  <c r="J465" i="164"/>
  <c r="I465" i="164"/>
  <c r="H465" i="164"/>
  <c r="J464" i="164"/>
  <c r="I464" i="164"/>
  <c r="H464" i="164"/>
  <c r="J463" i="164"/>
  <c r="I463" i="164"/>
  <c r="H463" i="164"/>
  <c r="G461" i="164"/>
  <c r="F461" i="164"/>
  <c r="E461" i="164"/>
  <c r="D461" i="164"/>
  <c r="C461" i="164"/>
  <c r="B461" i="164"/>
  <c r="J460" i="164"/>
  <c r="I460" i="164"/>
  <c r="H460" i="164"/>
  <c r="J459" i="164"/>
  <c r="I459" i="164"/>
  <c r="H459" i="164"/>
  <c r="J458" i="164"/>
  <c r="I458" i="164"/>
  <c r="H458" i="164"/>
  <c r="J457" i="164"/>
  <c r="I457" i="164"/>
  <c r="H457" i="164"/>
  <c r="G455" i="164"/>
  <c r="F455" i="164"/>
  <c r="E455" i="164"/>
  <c r="D455" i="164"/>
  <c r="C455" i="164"/>
  <c r="B455" i="164"/>
  <c r="J454" i="164"/>
  <c r="I454" i="164"/>
  <c r="H454" i="164"/>
  <c r="J453" i="164"/>
  <c r="I453" i="164"/>
  <c r="H453" i="164"/>
  <c r="J452" i="164"/>
  <c r="I452" i="164"/>
  <c r="H452" i="164"/>
  <c r="J451" i="164"/>
  <c r="I451" i="164"/>
  <c r="I455" i="164" s="1"/>
  <c r="H451" i="164"/>
  <c r="G438" i="164"/>
  <c r="F438" i="164"/>
  <c r="E438" i="164"/>
  <c r="D438" i="164"/>
  <c r="C438" i="164"/>
  <c r="B438" i="164"/>
  <c r="J437" i="164"/>
  <c r="I437" i="164"/>
  <c r="H437" i="164"/>
  <c r="J436" i="164"/>
  <c r="I436" i="164"/>
  <c r="H436" i="164"/>
  <c r="J435" i="164"/>
  <c r="I435" i="164"/>
  <c r="H435" i="164"/>
  <c r="J434" i="164"/>
  <c r="I434" i="164"/>
  <c r="H434" i="164"/>
  <c r="J433" i="164"/>
  <c r="I433" i="164"/>
  <c r="H433" i="164"/>
  <c r="G431" i="164"/>
  <c r="F431" i="164"/>
  <c r="E431" i="164"/>
  <c r="D431" i="164"/>
  <c r="C431" i="164"/>
  <c r="B431" i="164"/>
  <c r="J430" i="164"/>
  <c r="I430" i="164"/>
  <c r="H430" i="164"/>
  <c r="J429" i="164"/>
  <c r="I429" i="164"/>
  <c r="H429" i="164"/>
  <c r="J428" i="164"/>
  <c r="I428" i="164"/>
  <c r="H428" i="164"/>
  <c r="J427" i="164"/>
  <c r="I427" i="164"/>
  <c r="H427" i="164"/>
  <c r="G425" i="164"/>
  <c r="F425" i="164"/>
  <c r="E425" i="164"/>
  <c r="D425" i="164"/>
  <c r="C425" i="164"/>
  <c r="B425" i="164"/>
  <c r="J424" i="164"/>
  <c r="I424" i="164"/>
  <c r="H424" i="164"/>
  <c r="J423" i="164"/>
  <c r="I423" i="164"/>
  <c r="H423" i="164"/>
  <c r="H425" i="164" s="1"/>
  <c r="G412" i="164"/>
  <c r="F412" i="164"/>
  <c r="E412" i="164"/>
  <c r="D412" i="164"/>
  <c r="C412" i="164"/>
  <c r="B412" i="164"/>
  <c r="J411" i="164"/>
  <c r="I411" i="164"/>
  <c r="H411" i="164"/>
  <c r="J410" i="164"/>
  <c r="I410" i="164"/>
  <c r="H410" i="164"/>
  <c r="H412" i="164" s="1"/>
  <c r="J409" i="164"/>
  <c r="I409" i="164"/>
  <c r="H409" i="164"/>
  <c r="J408" i="164"/>
  <c r="J412" i="164" s="1"/>
  <c r="I408" i="164"/>
  <c r="H408" i="164"/>
  <c r="J406" i="164"/>
  <c r="I406" i="164"/>
  <c r="H406" i="164"/>
  <c r="G405" i="164"/>
  <c r="F405" i="164"/>
  <c r="E405" i="164"/>
  <c r="D405" i="164"/>
  <c r="C405" i="164"/>
  <c r="B405" i="164"/>
  <c r="J404" i="164"/>
  <c r="I404" i="164"/>
  <c r="H404" i="164"/>
  <c r="J403" i="164"/>
  <c r="I403" i="164"/>
  <c r="H403" i="164"/>
  <c r="J402" i="164"/>
  <c r="I402" i="164"/>
  <c r="H402" i="164"/>
  <c r="G400" i="164"/>
  <c r="F400" i="164"/>
  <c r="E400" i="164"/>
  <c r="D400" i="164"/>
  <c r="C400" i="164"/>
  <c r="B400" i="164"/>
  <c r="J399" i="164"/>
  <c r="I399" i="164"/>
  <c r="H399" i="164"/>
  <c r="J398" i="164"/>
  <c r="I398" i="164"/>
  <c r="H398" i="164"/>
  <c r="J397" i="164"/>
  <c r="I397" i="164"/>
  <c r="H397" i="164"/>
  <c r="J396" i="164"/>
  <c r="I396" i="164"/>
  <c r="H396" i="164"/>
  <c r="J395" i="164"/>
  <c r="I395" i="164"/>
  <c r="H395" i="164"/>
  <c r="J394" i="164"/>
  <c r="I394" i="164"/>
  <c r="H394" i="164"/>
  <c r="H400" i="164" s="1"/>
  <c r="J392" i="164"/>
  <c r="I392" i="164"/>
  <c r="H392" i="164"/>
  <c r="J391" i="164"/>
  <c r="I391" i="164"/>
  <c r="H391" i="164"/>
  <c r="G381" i="164"/>
  <c r="F381" i="164"/>
  <c r="E381" i="164"/>
  <c r="D381" i="164"/>
  <c r="C381" i="164"/>
  <c r="B381" i="164"/>
  <c r="J380" i="164"/>
  <c r="I380" i="164"/>
  <c r="H380" i="164"/>
  <c r="J379" i="164"/>
  <c r="I379" i="164"/>
  <c r="H379" i="164"/>
  <c r="J378" i="164"/>
  <c r="I378" i="164"/>
  <c r="H378" i="164"/>
  <c r="J377" i="164"/>
  <c r="I377" i="164"/>
  <c r="H377" i="164"/>
  <c r="J376" i="164"/>
  <c r="I376" i="164"/>
  <c r="H376" i="164"/>
  <c r="J375" i="164"/>
  <c r="J381" i="164" s="1"/>
  <c r="I375" i="164"/>
  <c r="H375" i="164"/>
  <c r="G373" i="164"/>
  <c r="F373" i="164"/>
  <c r="E373" i="164"/>
  <c r="D373" i="164"/>
  <c r="C373" i="164"/>
  <c r="B373" i="164"/>
  <c r="J372" i="164"/>
  <c r="I372" i="164"/>
  <c r="H372" i="164"/>
  <c r="J371" i="164"/>
  <c r="I371" i="164"/>
  <c r="H371" i="164"/>
  <c r="J370" i="164"/>
  <c r="I370" i="164"/>
  <c r="H370" i="164"/>
  <c r="J369" i="164"/>
  <c r="I369" i="164"/>
  <c r="H369" i="164"/>
  <c r="G367" i="164"/>
  <c r="F367" i="164"/>
  <c r="E367" i="164"/>
  <c r="D367" i="164"/>
  <c r="C367" i="164"/>
  <c r="B367" i="164"/>
  <c r="J366" i="164"/>
  <c r="I366" i="164"/>
  <c r="H366" i="164"/>
  <c r="J365" i="164"/>
  <c r="I365" i="164"/>
  <c r="H365" i="164"/>
  <c r="J364" i="164"/>
  <c r="I364" i="164"/>
  <c r="H364" i="164"/>
  <c r="J363" i="164"/>
  <c r="I363" i="164"/>
  <c r="H363" i="164"/>
  <c r="G352" i="164"/>
  <c r="F352" i="164"/>
  <c r="E352" i="164"/>
  <c r="D352" i="164"/>
  <c r="C352" i="164"/>
  <c r="B352" i="164"/>
  <c r="J351" i="164"/>
  <c r="I351" i="164"/>
  <c r="H351" i="164"/>
  <c r="J350" i="164"/>
  <c r="I350" i="164"/>
  <c r="H350" i="164"/>
  <c r="J349" i="164"/>
  <c r="I349" i="164"/>
  <c r="H349" i="164"/>
  <c r="J348" i="164"/>
  <c r="I348" i="164"/>
  <c r="H348" i="164"/>
  <c r="J347" i="164"/>
  <c r="I347" i="164"/>
  <c r="H347" i="164"/>
  <c r="J346" i="164"/>
  <c r="I346" i="164"/>
  <c r="H346" i="164"/>
  <c r="J344" i="164"/>
  <c r="I344" i="164"/>
  <c r="H344" i="164"/>
  <c r="J343" i="164"/>
  <c r="I343" i="164"/>
  <c r="H343" i="164"/>
  <c r="J342" i="164"/>
  <c r="I342" i="164"/>
  <c r="H342" i="164"/>
  <c r="J341" i="164"/>
  <c r="I341" i="164"/>
  <c r="H341" i="164"/>
  <c r="J340" i="164"/>
  <c r="I340" i="164"/>
  <c r="H340" i="164"/>
  <c r="J339" i="164"/>
  <c r="I339" i="164"/>
  <c r="H339" i="164"/>
  <c r="J338" i="164"/>
  <c r="I338" i="164"/>
  <c r="H338" i="164"/>
  <c r="J337" i="164"/>
  <c r="I337" i="164"/>
  <c r="H337" i="164"/>
  <c r="J336" i="164"/>
  <c r="I336" i="164"/>
  <c r="H336" i="164"/>
  <c r="G324" i="164"/>
  <c r="F324" i="164"/>
  <c r="E324" i="164"/>
  <c r="D324" i="164"/>
  <c r="C324" i="164"/>
  <c r="B324" i="164"/>
  <c r="J323" i="164"/>
  <c r="I323" i="164"/>
  <c r="H323" i="164"/>
  <c r="J322" i="164"/>
  <c r="I322" i="164"/>
  <c r="I324" i="164" s="1"/>
  <c r="H322" i="164"/>
  <c r="G320" i="164"/>
  <c r="F320" i="164"/>
  <c r="E320" i="164"/>
  <c r="D320" i="164"/>
  <c r="C320" i="164"/>
  <c r="B320" i="164"/>
  <c r="J319" i="164"/>
  <c r="I319" i="164"/>
  <c r="H319" i="164"/>
  <c r="J318" i="164"/>
  <c r="I318" i="164"/>
  <c r="H318" i="164"/>
  <c r="J317" i="164"/>
  <c r="I317" i="164"/>
  <c r="H317" i="164"/>
  <c r="J315" i="164"/>
  <c r="I315" i="164"/>
  <c r="H315" i="164"/>
  <c r="J314" i="164"/>
  <c r="I314" i="164"/>
  <c r="H314" i="164"/>
  <c r="J313" i="164"/>
  <c r="I313" i="164"/>
  <c r="H313" i="164"/>
  <c r="G312" i="164"/>
  <c r="F312" i="164"/>
  <c r="E312" i="164"/>
  <c r="D312" i="164"/>
  <c r="C312" i="164"/>
  <c r="B312" i="164"/>
  <c r="J311" i="164"/>
  <c r="I311" i="164"/>
  <c r="H311" i="164"/>
  <c r="J310" i="164"/>
  <c r="I310" i="164"/>
  <c r="H310" i="164"/>
  <c r="J309" i="164"/>
  <c r="I309" i="164"/>
  <c r="H309" i="164"/>
  <c r="J308" i="164"/>
  <c r="I308" i="164"/>
  <c r="H308" i="164"/>
  <c r="J307" i="164"/>
  <c r="I307" i="164"/>
  <c r="H307" i="164"/>
  <c r="G304" i="164"/>
  <c r="G305" i="164" s="1"/>
  <c r="J305" i="164" s="1"/>
  <c r="F304" i="164"/>
  <c r="F305" i="164" s="1"/>
  <c r="I305" i="164" s="1"/>
  <c r="E304" i="164"/>
  <c r="E305" i="164" s="1"/>
  <c r="H305" i="164" s="1"/>
  <c r="C304" i="164"/>
  <c r="B304" i="164"/>
  <c r="J303" i="164"/>
  <c r="I303" i="164"/>
  <c r="H303" i="164"/>
  <c r="J302" i="164"/>
  <c r="I302" i="164"/>
  <c r="H302" i="164"/>
  <c r="J301" i="164"/>
  <c r="I301" i="164"/>
  <c r="H301" i="164"/>
  <c r="I292" i="164"/>
  <c r="H292" i="164"/>
  <c r="D292" i="164"/>
  <c r="D304" i="164" s="1"/>
  <c r="J290" i="164"/>
  <c r="I290" i="164"/>
  <c r="H290" i="164"/>
  <c r="G289" i="164"/>
  <c r="F289" i="164"/>
  <c r="E289" i="164"/>
  <c r="D289" i="164"/>
  <c r="C289" i="164"/>
  <c r="B289" i="164"/>
  <c r="J288" i="164"/>
  <c r="I288" i="164"/>
  <c r="H288" i="164"/>
  <c r="J287" i="164"/>
  <c r="I287" i="164"/>
  <c r="H287" i="164"/>
  <c r="J286" i="164"/>
  <c r="I286" i="164"/>
  <c r="H286" i="164"/>
  <c r="G284" i="164"/>
  <c r="F284" i="164"/>
  <c r="E284" i="164"/>
  <c r="D284" i="164"/>
  <c r="C284" i="164"/>
  <c r="B284" i="164"/>
  <c r="J283" i="164"/>
  <c r="I283" i="164"/>
  <c r="H283" i="164"/>
  <c r="J282" i="164"/>
  <c r="I282" i="164"/>
  <c r="H282" i="164"/>
  <c r="J281" i="164"/>
  <c r="I281" i="164"/>
  <c r="H281" i="164"/>
  <c r="J280" i="164"/>
  <c r="I280" i="164"/>
  <c r="H280" i="164"/>
  <c r="J279" i="164"/>
  <c r="I279" i="164"/>
  <c r="H279" i="164"/>
  <c r="G277" i="164"/>
  <c r="F277" i="164"/>
  <c r="E277" i="164"/>
  <c r="D277" i="164"/>
  <c r="C277" i="164"/>
  <c r="B277" i="164"/>
  <c r="J276" i="164"/>
  <c r="I276" i="164"/>
  <c r="H276" i="164"/>
  <c r="J275" i="164"/>
  <c r="I275" i="164"/>
  <c r="H275" i="164"/>
  <c r="J274" i="164"/>
  <c r="I274" i="164"/>
  <c r="H274" i="164"/>
  <c r="J273" i="164"/>
  <c r="I273" i="164"/>
  <c r="H273" i="164"/>
  <c r="J264" i="164"/>
  <c r="I264" i="164"/>
  <c r="H264" i="164"/>
  <c r="J263" i="164"/>
  <c r="I263" i="164"/>
  <c r="H263" i="164"/>
  <c r="J261" i="164"/>
  <c r="I261" i="164"/>
  <c r="H261" i="164"/>
  <c r="D260" i="164"/>
  <c r="C260" i="164"/>
  <c r="B260" i="164"/>
  <c r="J259" i="164"/>
  <c r="I259" i="164"/>
  <c r="H259" i="164"/>
  <c r="J258" i="164"/>
  <c r="I258" i="164"/>
  <c r="H258" i="164"/>
  <c r="J257" i="164"/>
  <c r="I257" i="164"/>
  <c r="H257" i="164"/>
  <c r="J256" i="164"/>
  <c r="I256" i="164"/>
  <c r="H256" i="164"/>
  <c r="J255" i="164"/>
  <c r="I255" i="164"/>
  <c r="H255" i="164"/>
  <c r="J254" i="164"/>
  <c r="I254" i="164"/>
  <c r="H254" i="164"/>
  <c r="J253" i="164"/>
  <c r="I253" i="164"/>
  <c r="H253" i="164"/>
  <c r="J251" i="164"/>
  <c r="I251" i="164"/>
  <c r="H251" i="164"/>
  <c r="J250" i="164"/>
  <c r="I250" i="164"/>
  <c r="H250" i="164"/>
  <c r="G249" i="164"/>
  <c r="F249" i="164"/>
  <c r="E249" i="164"/>
  <c r="D249" i="164"/>
  <c r="C249" i="164"/>
  <c r="B249" i="164"/>
  <c r="J248" i="164"/>
  <c r="I248" i="164"/>
  <c r="H248" i="164"/>
  <c r="J247" i="164"/>
  <c r="I247" i="164"/>
  <c r="H247" i="164"/>
  <c r="J246" i="164"/>
  <c r="I246" i="164"/>
  <c r="H246" i="164"/>
  <c r="J245" i="164"/>
  <c r="I245" i="164"/>
  <c r="H245" i="164"/>
  <c r="J235" i="164"/>
  <c r="I235" i="164"/>
  <c r="H235" i="164"/>
  <c r="J233" i="164"/>
  <c r="I233" i="164"/>
  <c r="H233" i="164"/>
  <c r="J232" i="164"/>
  <c r="I232" i="164"/>
  <c r="H232" i="164"/>
  <c r="J231" i="164"/>
  <c r="I231" i="164"/>
  <c r="H231" i="164"/>
  <c r="J230" i="164"/>
  <c r="I230" i="164"/>
  <c r="H230" i="164"/>
  <c r="J229" i="164"/>
  <c r="I229" i="164"/>
  <c r="H229" i="164"/>
  <c r="J228" i="164"/>
  <c r="I228" i="164"/>
  <c r="H228" i="164"/>
  <c r="J227" i="164"/>
  <c r="I227" i="164"/>
  <c r="H227" i="164"/>
  <c r="G226" i="164"/>
  <c r="F226" i="164"/>
  <c r="E226" i="164"/>
  <c r="D226" i="164"/>
  <c r="C226" i="164"/>
  <c r="B226" i="164"/>
  <c r="J225" i="164"/>
  <c r="I225" i="164"/>
  <c r="H225" i="164"/>
  <c r="J224" i="164"/>
  <c r="I224" i="164"/>
  <c r="H224" i="164"/>
  <c r="J223" i="164"/>
  <c r="I223" i="164"/>
  <c r="H223" i="164"/>
  <c r="J222" i="164"/>
  <c r="I222" i="164"/>
  <c r="H222" i="164"/>
  <c r="J221" i="164"/>
  <c r="I221" i="164"/>
  <c r="H221" i="164"/>
  <c r="J220" i="164"/>
  <c r="I220" i="164"/>
  <c r="H220" i="164"/>
  <c r="J219" i="164"/>
  <c r="I219" i="164"/>
  <c r="H219" i="164"/>
  <c r="J218" i="164"/>
  <c r="I218" i="164"/>
  <c r="H218" i="164"/>
  <c r="J216" i="164"/>
  <c r="I216" i="164"/>
  <c r="H216" i="164"/>
  <c r="J215" i="164"/>
  <c r="I215" i="164"/>
  <c r="H215" i="164"/>
  <c r="J206" i="164"/>
  <c r="I206" i="164"/>
  <c r="H206" i="164"/>
  <c r="J205" i="164"/>
  <c r="I205" i="164"/>
  <c r="H205" i="164"/>
  <c r="G204" i="164"/>
  <c r="F204" i="164"/>
  <c r="E204" i="164"/>
  <c r="D204" i="164"/>
  <c r="C204" i="164"/>
  <c r="B204" i="164"/>
  <c r="J203" i="164"/>
  <c r="I203" i="164"/>
  <c r="H203" i="164"/>
  <c r="J202" i="164"/>
  <c r="I202" i="164"/>
  <c r="H202" i="164"/>
  <c r="J201" i="164"/>
  <c r="I201" i="164"/>
  <c r="H201" i="164"/>
  <c r="J200" i="164"/>
  <c r="I200" i="164"/>
  <c r="H200" i="164"/>
  <c r="J199" i="164"/>
  <c r="I199" i="164"/>
  <c r="H199" i="164"/>
  <c r="J198" i="164"/>
  <c r="I198" i="164"/>
  <c r="H198" i="164"/>
  <c r="J197" i="164"/>
  <c r="I197" i="164"/>
  <c r="H197" i="164"/>
  <c r="J196" i="164"/>
  <c r="I196" i="164"/>
  <c r="H196" i="164"/>
  <c r="J195" i="164"/>
  <c r="I195" i="164"/>
  <c r="H195" i="164"/>
  <c r="J193" i="164"/>
  <c r="I193" i="164"/>
  <c r="H193" i="164"/>
  <c r="J192" i="164"/>
  <c r="I192" i="164"/>
  <c r="H192" i="164"/>
  <c r="J191" i="164"/>
  <c r="I191" i="164"/>
  <c r="H191" i="164"/>
  <c r="J190" i="164"/>
  <c r="I190" i="164"/>
  <c r="H190" i="164"/>
  <c r="J189" i="164"/>
  <c r="I189" i="164"/>
  <c r="H189" i="164"/>
  <c r="J188" i="164"/>
  <c r="I188" i="164"/>
  <c r="H188" i="164"/>
  <c r="J187" i="164"/>
  <c r="I187" i="164"/>
  <c r="H187" i="164"/>
  <c r="J186" i="164"/>
  <c r="I186" i="164"/>
  <c r="H186" i="164"/>
  <c r="J185" i="164"/>
  <c r="I185" i="164"/>
  <c r="H185" i="164"/>
  <c r="D173" i="164"/>
  <c r="C173" i="164"/>
  <c r="B173" i="164"/>
  <c r="J172" i="164"/>
  <c r="I172" i="164"/>
  <c r="H172" i="164"/>
  <c r="G170" i="164"/>
  <c r="F170" i="164"/>
  <c r="I170" i="164" s="1"/>
  <c r="E170" i="164"/>
  <c r="H170" i="164" s="1"/>
  <c r="J169" i="164"/>
  <c r="I169" i="164"/>
  <c r="H169" i="164"/>
  <c r="J168" i="164"/>
  <c r="I168" i="164"/>
  <c r="H168" i="164"/>
  <c r="G166" i="164"/>
  <c r="F166" i="164"/>
  <c r="E166" i="164"/>
  <c r="D166" i="164"/>
  <c r="C166" i="164"/>
  <c r="B166" i="164"/>
  <c r="J165" i="164"/>
  <c r="I165" i="164"/>
  <c r="H165" i="164"/>
  <c r="J164" i="164"/>
  <c r="I164" i="164"/>
  <c r="H164" i="164"/>
  <c r="J163" i="164"/>
  <c r="I163" i="164"/>
  <c r="H163" i="164"/>
  <c r="G161" i="164"/>
  <c r="F161" i="164"/>
  <c r="E161" i="164"/>
  <c r="D161" i="164"/>
  <c r="C161" i="164"/>
  <c r="B161" i="164"/>
  <c r="J160" i="164"/>
  <c r="I160" i="164"/>
  <c r="H160" i="164"/>
  <c r="J159" i="164"/>
  <c r="I159" i="164"/>
  <c r="H159" i="164"/>
  <c r="J158" i="164"/>
  <c r="I158" i="164"/>
  <c r="H158" i="164"/>
  <c r="J157" i="164"/>
  <c r="I157" i="164"/>
  <c r="H157" i="164"/>
  <c r="G145" i="164"/>
  <c r="D145" i="164"/>
  <c r="C145" i="164"/>
  <c r="I145" i="164" s="1"/>
  <c r="B145" i="164"/>
  <c r="H145" i="164" s="1"/>
  <c r="J144" i="164"/>
  <c r="I144" i="164"/>
  <c r="H144" i="164"/>
  <c r="J143" i="164"/>
  <c r="I143" i="164"/>
  <c r="H143" i="164"/>
  <c r="J142" i="164"/>
  <c r="I142" i="164"/>
  <c r="H142" i="164"/>
  <c r="J141" i="164"/>
  <c r="I141" i="164"/>
  <c r="H141" i="164"/>
  <c r="J140" i="164"/>
  <c r="I140" i="164"/>
  <c r="H140" i="164"/>
  <c r="G138" i="164"/>
  <c r="F138" i="164"/>
  <c r="E138" i="164"/>
  <c r="D138" i="164"/>
  <c r="C138" i="164"/>
  <c r="B138" i="164"/>
  <c r="J137" i="164"/>
  <c r="I137" i="164"/>
  <c r="H137" i="164"/>
  <c r="J136" i="164"/>
  <c r="I136" i="164"/>
  <c r="H136" i="164"/>
  <c r="J135" i="164"/>
  <c r="I135" i="164"/>
  <c r="H135" i="164"/>
  <c r="J134" i="164"/>
  <c r="I134" i="164"/>
  <c r="H134" i="164"/>
  <c r="G132" i="164"/>
  <c r="F132" i="164"/>
  <c r="E132" i="164"/>
  <c r="D132" i="164"/>
  <c r="C132" i="164"/>
  <c r="B132" i="164"/>
  <c r="J131" i="164"/>
  <c r="I131" i="164"/>
  <c r="H131" i="164"/>
  <c r="J130" i="164"/>
  <c r="I130" i="164"/>
  <c r="H130" i="164"/>
  <c r="J129" i="164"/>
  <c r="I129" i="164"/>
  <c r="H129" i="164"/>
  <c r="J128" i="164"/>
  <c r="I128" i="164"/>
  <c r="H128" i="164"/>
  <c r="J127" i="164"/>
  <c r="I127" i="164"/>
  <c r="H127" i="164"/>
  <c r="G117" i="164"/>
  <c r="F117" i="164"/>
  <c r="E117" i="164"/>
  <c r="D117" i="164"/>
  <c r="C117" i="164"/>
  <c r="B117" i="164"/>
  <c r="J116" i="164"/>
  <c r="I116" i="164"/>
  <c r="H116" i="164"/>
  <c r="J115" i="164"/>
  <c r="I115" i="164"/>
  <c r="H115" i="164"/>
  <c r="J114" i="164"/>
  <c r="I114" i="164"/>
  <c r="H114" i="164"/>
  <c r="G112" i="164"/>
  <c r="F112" i="164"/>
  <c r="E112" i="164"/>
  <c r="D112" i="164"/>
  <c r="C112" i="164"/>
  <c r="B112" i="164"/>
  <c r="J111" i="164"/>
  <c r="I111" i="164"/>
  <c r="H111" i="164"/>
  <c r="J110" i="164"/>
  <c r="I110" i="164"/>
  <c r="H110" i="164"/>
  <c r="G108" i="164"/>
  <c r="F108" i="164"/>
  <c r="E108" i="164"/>
  <c r="D108" i="164"/>
  <c r="C108" i="164"/>
  <c r="B108" i="164"/>
  <c r="J107" i="164"/>
  <c r="I107" i="164"/>
  <c r="H107" i="164"/>
  <c r="J106" i="164"/>
  <c r="I106" i="164"/>
  <c r="H106" i="164"/>
  <c r="J105" i="164"/>
  <c r="I105" i="164"/>
  <c r="H105" i="164"/>
  <c r="J104" i="164"/>
  <c r="I104" i="164"/>
  <c r="H104" i="164"/>
  <c r="J102" i="164"/>
  <c r="I102" i="164"/>
  <c r="H102" i="164"/>
  <c r="G101" i="164"/>
  <c r="F101" i="164"/>
  <c r="E101" i="164"/>
  <c r="D101" i="164"/>
  <c r="C101" i="164"/>
  <c r="B101" i="164"/>
  <c r="J100" i="164"/>
  <c r="I100" i="164"/>
  <c r="H100" i="164"/>
  <c r="J99" i="164"/>
  <c r="I99" i="164"/>
  <c r="H99" i="164"/>
  <c r="J98" i="164"/>
  <c r="I98" i="164"/>
  <c r="H98" i="164"/>
  <c r="J97" i="164"/>
  <c r="I97" i="164"/>
  <c r="H97" i="164"/>
  <c r="J96" i="164"/>
  <c r="I96" i="164"/>
  <c r="H96" i="164"/>
  <c r="J95" i="164"/>
  <c r="I95" i="164"/>
  <c r="H95" i="164"/>
  <c r="G84" i="164"/>
  <c r="F84" i="164"/>
  <c r="E84" i="164"/>
  <c r="D84" i="164"/>
  <c r="C84" i="164"/>
  <c r="B84" i="164"/>
  <c r="J83" i="164"/>
  <c r="I83" i="164"/>
  <c r="H83" i="164"/>
  <c r="J82" i="164"/>
  <c r="I82" i="164"/>
  <c r="H82" i="164"/>
  <c r="J81" i="164"/>
  <c r="I81" i="164"/>
  <c r="H81" i="164"/>
  <c r="J80" i="164"/>
  <c r="I80" i="164"/>
  <c r="H80" i="164"/>
  <c r="J79" i="164"/>
  <c r="I79" i="164"/>
  <c r="H79" i="164"/>
  <c r="J78" i="164"/>
  <c r="I78" i="164"/>
  <c r="H78" i="164"/>
  <c r="J77" i="164"/>
  <c r="I77" i="164"/>
  <c r="H77" i="164"/>
  <c r="J76" i="164"/>
  <c r="I76" i="164"/>
  <c r="H76" i="164"/>
  <c r="J74" i="164"/>
  <c r="I74" i="164"/>
  <c r="H74" i="164"/>
  <c r="J73" i="164"/>
  <c r="I73" i="164"/>
  <c r="H73" i="164"/>
  <c r="G72" i="164"/>
  <c r="F72" i="164"/>
  <c r="E72" i="164"/>
  <c r="D72" i="164"/>
  <c r="C72" i="164"/>
  <c r="B72" i="164"/>
  <c r="J71" i="164"/>
  <c r="I71" i="164"/>
  <c r="H71" i="164"/>
  <c r="J70" i="164"/>
  <c r="I70" i="164"/>
  <c r="H70" i="164"/>
  <c r="J69" i="164"/>
  <c r="I69" i="164"/>
  <c r="H69" i="164"/>
  <c r="J68" i="164"/>
  <c r="I68" i="164"/>
  <c r="H68" i="164"/>
  <c r="J67" i="164"/>
  <c r="I67" i="164"/>
  <c r="H67" i="164"/>
  <c r="J66" i="164"/>
  <c r="I66" i="164"/>
  <c r="H66" i="164"/>
  <c r="I57" i="164"/>
  <c r="H57" i="164"/>
  <c r="I56" i="164"/>
  <c r="H56" i="164"/>
  <c r="G54" i="164"/>
  <c r="F54" i="164"/>
  <c r="E54" i="164"/>
  <c r="D54" i="164"/>
  <c r="C54" i="164"/>
  <c r="B54" i="164"/>
  <c r="I53" i="164"/>
  <c r="H53" i="164"/>
  <c r="I51" i="164"/>
  <c r="H51" i="164"/>
  <c r="I50" i="164"/>
  <c r="H50" i="164"/>
  <c r="I49" i="164"/>
  <c r="H49" i="164"/>
  <c r="G47" i="164"/>
  <c r="F47" i="164"/>
  <c r="E47" i="164"/>
  <c r="D47" i="164"/>
  <c r="C47" i="164"/>
  <c r="B47" i="164"/>
  <c r="I46" i="164"/>
  <c r="H46" i="164"/>
  <c r="I45" i="164"/>
  <c r="H45" i="164"/>
  <c r="I44" i="164"/>
  <c r="H44" i="164"/>
  <c r="I43" i="164"/>
  <c r="H43" i="164"/>
  <c r="I42" i="164"/>
  <c r="H42" i="164"/>
  <c r="D40" i="164"/>
  <c r="C40" i="164"/>
  <c r="B40" i="164"/>
  <c r="J39" i="164"/>
  <c r="I39" i="164"/>
  <c r="H39" i="164"/>
  <c r="J38" i="164"/>
  <c r="I38" i="164"/>
  <c r="H38" i="164"/>
  <c r="J37" i="164"/>
  <c r="I37" i="164"/>
  <c r="H37" i="164"/>
  <c r="J36" i="164"/>
  <c r="I36" i="164"/>
  <c r="H36" i="164"/>
  <c r="J24" i="164"/>
  <c r="I24" i="164"/>
  <c r="H24" i="164"/>
  <c r="J23" i="164"/>
  <c r="I23" i="164"/>
  <c r="H23" i="164"/>
  <c r="J22" i="164"/>
  <c r="I22" i="164"/>
  <c r="H22" i="164"/>
  <c r="J21" i="164"/>
  <c r="I21" i="164"/>
  <c r="H21" i="164"/>
  <c r="J19" i="164"/>
  <c r="I19" i="164"/>
  <c r="H19" i="164"/>
  <c r="J18" i="164"/>
  <c r="I18" i="164"/>
  <c r="H18" i="164"/>
  <c r="J17" i="164"/>
  <c r="I17" i="164"/>
  <c r="H17" i="164"/>
  <c r="J16" i="164"/>
  <c r="I16" i="164"/>
  <c r="H16" i="164"/>
  <c r="J15" i="164"/>
  <c r="I15" i="164"/>
  <c r="H15" i="164"/>
  <c r="J14" i="164"/>
  <c r="I14" i="164"/>
  <c r="H14" i="164"/>
  <c r="J13" i="164"/>
  <c r="I13" i="164"/>
  <c r="H13" i="164"/>
  <c r="J12" i="164"/>
  <c r="I12" i="164"/>
  <c r="H12" i="164"/>
  <c r="J11" i="164"/>
  <c r="I11" i="164"/>
  <c r="H11" i="164"/>
  <c r="J10" i="164"/>
  <c r="I10" i="164"/>
  <c r="H10" i="164"/>
  <c r="J9" i="164"/>
  <c r="I9" i="164"/>
  <c r="H9" i="164"/>
  <c r="J590" i="163"/>
  <c r="I590" i="163"/>
  <c r="H590" i="163"/>
  <c r="J589" i="163"/>
  <c r="I589" i="163"/>
  <c r="H589" i="163"/>
  <c r="D588" i="163"/>
  <c r="C588" i="163"/>
  <c r="B588" i="163"/>
  <c r="J587" i="163"/>
  <c r="I587" i="163"/>
  <c r="H587" i="163"/>
  <c r="J586" i="163"/>
  <c r="I586" i="163"/>
  <c r="H586" i="163"/>
  <c r="J585" i="163"/>
  <c r="I585" i="163"/>
  <c r="I588" i="163" s="1"/>
  <c r="H585" i="163"/>
  <c r="H588" i="163" s="1"/>
  <c r="J583" i="163"/>
  <c r="I583" i="163"/>
  <c r="H583" i="163"/>
  <c r="J582" i="163"/>
  <c r="I582" i="163"/>
  <c r="H582" i="163"/>
  <c r="D581" i="163"/>
  <c r="C581" i="163"/>
  <c r="B581" i="163"/>
  <c r="G575" i="163"/>
  <c r="G576" i="163" s="1"/>
  <c r="F575" i="163"/>
  <c r="F577" i="163" s="1"/>
  <c r="F578" i="163" s="1"/>
  <c r="E575" i="163"/>
  <c r="D575" i="163"/>
  <c r="C575" i="163"/>
  <c r="B575" i="163"/>
  <c r="J574" i="163"/>
  <c r="I574" i="163"/>
  <c r="H574" i="163"/>
  <c r="J573" i="163"/>
  <c r="J575" i="163" s="1"/>
  <c r="I573" i="163"/>
  <c r="I575" i="163" s="1"/>
  <c r="H573" i="163"/>
  <c r="J571" i="163"/>
  <c r="I571" i="163"/>
  <c r="H571" i="163"/>
  <c r="D561" i="163"/>
  <c r="C561" i="163"/>
  <c r="B561" i="163"/>
  <c r="J560" i="163"/>
  <c r="I560" i="163"/>
  <c r="H560" i="163"/>
  <c r="J559" i="163"/>
  <c r="I559" i="163"/>
  <c r="H559" i="163"/>
  <c r="J558" i="163"/>
  <c r="I558" i="163"/>
  <c r="H558" i="163"/>
  <c r="J557" i="163"/>
  <c r="I557" i="163"/>
  <c r="H557" i="163"/>
  <c r="J555" i="163"/>
  <c r="I555" i="163"/>
  <c r="H555" i="163"/>
  <c r="J554" i="163"/>
  <c r="I554" i="163"/>
  <c r="H554" i="163"/>
  <c r="G553" i="163"/>
  <c r="F553" i="163"/>
  <c r="E553" i="163"/>
  <c r="D553" i="163"/>
  <c r="C553" i="163"/>
  <c r="B553" i="163"/>
  <c r="J552" i="163"/>
  <c r="I552" i="163"/>
  <c r="H552" i="163"/>
  <c r="J551" i="163"/>
  <c r="J553" i="163" s="1"/>
  <c r="I551" i="163"/>
  <c r="I553" i="163" s="1"/>
  <c r="H551" i="163"/>
  <c r="J549" i="163"/>
  <c r="I549" i="163"/>
  <c r="H549" i="163"/>
  <c r="J548" i="163"/>
  <c r="I548" i="163"/>
  <c r="H548" i="163"/>
  <c r="J547" i="163"/>
  <c r="I547" i="163"/>
  <c r="H547" i="163"/>
  <c r="J546" i="163"/>
  <c r="I546" i="163"/>
  <c r="H546" i="163"/>
  <c r="J545" i="163"/>
  <c r="I545" i="163"/>
  <c r="H545" i="163"/>
  <c r="J544" i="163"/>
  <c r="I544" i="163"/>
  <c r="H544" i="163"/>
  <c r="J543" i="163"/>
  <c r="I543" i="163"/>
  <c r="H543" i="163"/>
  <c r="J542" i="163"/>
  <c r="I542" i="163"/>
  <c r="H542" i="163"/>
  <c r="D532" i="163"/>
  <c r="C532" i="163"/>
  <c r="B532" i="163"/>
  <c r="G520" i="163"/>
  <c r="G521" i="163" s="1"/>
  <c r="J521" i="163" s="1"/>
  <c r="F520" i="163"/>
  <c r="F521" i="163" s="1"/>
  <c r="E520" i="163"/>
  <c r="D520" i="163"/>
  <c r="C520" i="163"/>
  <c r="B520" i="163"/>
  <c r="J519" i="163"/>
  <c r="I519" i="163"/>
  <c r="H519" i="163"/>
  <c r="J518" i="163"/>
  <c r="I518" i="163"/>
  <c r="H518" i="163"/>
  <c r="J517" i="163"/>
  <c r="I517" i="163"/>
  <c r="H517" i="163"/>
  <c r="J516" i="163"/>
  <c r="I516" i="163"/>
  <c r="H516" i="163"/>
  <c r="J515" i="163"/>
  <c r="I515" i="163"/>
  <c r="H515" i="163"/>
  <c r="J514" i="163"/>
  <c r="I514" i="163"/>
  <c r="H514" i="163"/>
  <c r="J513" i="163"/>
  <c r="I513" i="163"/>
  <c r="H513" i="163"/>
  <c r="J502" i="163"/>
  <c r="I502" i="163"/>
  <c r="H502" i="163"/>
  <c r="J501" i="163"/>
  <c r="I501" i="163"/>
  <c r="H501" i="163"/>
  <c r="J500" i="163"/>
  <c r="I500" i="163"/>
  <c r="H500" i="163"/>
  <c r="J499" i="163"/>
  <c r="I499" i="163"/>
  <c r="H499" i="163"/>
  <c r="J498" i="163"/>
  <c r="I498" i="163"/>
  <c r="H498" i="163"/>
  <c r="J497" i="163"/>
  <c r="H497" i="163"/>
  <c r="E491" i="163"/>
  <c r="E492" i="163" s="1"/>
  <c r="D491" i="163"/>
  <c r="C491" i="163"/>
  <c r="B491" i="163"/>
  <c r="H490" i="163"/>
  <c r="H489" i="163"/>
  <c r="G489" i="163"/>
  <c r="J489" i="163" s="1"/>
  <c r="F489" i="163"/>
  <c r="I489" i="163" s="1"/>
  <c r="H488" i="163"/>
  <c r="G488" i="163"/>
  <c r="J488" i="163" s="1"/>
  <c r="F488" i="163"/>
  <c r="H487" i="163"/>
  <c r="I486" i="163"/>
  <c r="H486" i="163"/>
  <c r="H491" i="163" s="1"/>
  <c r="G486" i="163"/>
  <c r="J486" i="163" s="1"/>
  <c r="F486" i="163"/>
  <c r="G470" i="163"/>
  <c r="F470" i="163"/>
  <c r="F490" i="163" s="1"/>
  <c r="E470" i="163"/>
  <c r="D470" i="163"/>
  <c r="C470" i="163"/>
  <c r="B470" i="163"/>
  <c r="J469" i="163"/>
  <c r="I469" i="163"/>
  <c r="H469" i="163"/>
  <c r="J468" i="163"/>
  <c r="I468" i="163"/>
  <c r="H468" i="163"/>
  <c r="J467" i="163"/>
  <c r="I467" i="163"/>
  <c r="H467" i="163"/>
  <c r="G465" i="163"/>
  <c r="F465" i="163"/>
  <c r="E465" i="163"/>
  <c r="D465" i="163"/>
  <c r="C465" i="163"/>
  <c r="B465" i="163"/>
  <c r="J464" i="163"/>
  <c r="I464" i="163"/>
  <c r="H464" i="163"/>
  <c r="J463" i="163"/>
  <c r="I463" i="163"/>
  <c r="H463" i="163"/>
  <c r="J462" i="163"/>
  <c r="I462" i="163"/>
  <c r="H462" i="163"/>
  <c r="J461" i="163"/>
  <c r="I461" i="163"/>
  <c r="H461" i="163"/>
  <c r="G459" i="163"/>
  <c r="F459" i="163"/>
  <c r="E459" i="163"/>
  <c r="D459" i="163"/>
  <c r="C459" i="163"/>
  <c r="B459" i="163"/>
  <c r="J458" i="163"/>
  <c r="I458" i="163"/>
  <c r="H458" i="163"/>
  <c r="J457" i="163"/>
  <c r="I457" i="163"/>
  <c r="H457" i="163"/>
  <c r="J456" i="163"/>
  <c r="I456" i="163"/>
  <c r="H456" i="163"/>
  <c r="J455" i="163"/>
  <c r="I455" i="163"/>
  <c r="H455" i="163"/>
  <c r="D445" i="163"/>
  <c r="C445" i="163"/>
  <c r="B445" i="163"/>
  <c r="J444" i="163"/>
  <c r="I444" i="163"/>
  <c r="H444" i="163"/>
  <c r="J443" i="163"/>
  <c r="I443" i="163"/>
  <c r="H443" i="163"/>
  <c r="J442" i="163"/>
  <c r="I442" i="163"/>
  <c r="H442" i="163"/>
  <c r="J441" i="163"/>
  <c r="I441" i="163"/>
  <c r="H441" i="163"/>
  <c r="D439" i="163"/>
  <c r="C439" i="163"/>
  <c r="B439" i="163"/>
  <c r="J438" i="163"/>
  <c r="I438" i="163"/>
  <c r="H438" i="163"/>
  <c r="J437" i="163"/>
  <c r="I437" i="163"/>
  <c r="H437" i="163"/>
  <c r="J436" i="163"/>
  <c r="I436" i="163"/>
  <c r="H436" i="163"/>
  <c r="H439" i="163" s="1"/>
  <c r="J435" i="163"/>
  <c r="I435" i="163"/>
  <c r="H435" i="163"/>
  <c r="J434" i="163"/>
  <c r="I434" i="163"/>
  <c r="H434" i="163"/>
  <c r="G432" i="163"/>
  <c r="F432" i="163"/>
  <c r="E432" i="163"/>
  <c r="D432" i="163"/>
  <c r="C432" i="163"/>
  <c r="B432" i="163"/>
  <c r="J431" i="163"/>
  <c r="I431" i="163"/>
  <c r="H431" i="163"/>
  <c r="J430" i="163"/>
  <c r="I430" i="163"/>
  <c r="H430" i="163"/>
  <c r="J429" i="163"/>
  <c r="I429" i="163"/>
  <c r="I432" i="163" s="1"/>
  <c r="H429" i="163"/>
  <c r="J428" i="163"/>
  <c r="I428" i="163"/>
  <c r="H428" i="163"/>
  <c r="G426" i="163"/>
  <c r="F426" i="163"/>
  <c r="E426" i="163"/>
  <c r="D426" i="163"/>
  <c r="C426" i="163"/>
  <c r="B426" i="163"/>
  <c r="J425" i="163"/>
  <c r="J426" i="163" s="1"/>
  <c r="I425" i="163"/>
  <c r="I426" i="163" s="1"/>
  <c r="H425" i="163"/>
  <c r="H426" i="163" s="1"/>
  <c r="H414" i="163"/>
  <c r="D414" i="163"/>
  <c r="J414" i="163" s="1"/>
  <c r="C414" i="163"/>
  <c r="I414" i="163" s="1"/>
  <c r="B414" i="163"/>
  <c r="J413" i="163"/>
  <c r="I413" i="163"/>
  <c r="H413" i="163"/>
  <c r="J412" i="163"/>
  <c r="I412" i="163"/>
  <c r="H412" i="163"/>
  <c r="J411" i="163"/>
  <c r="I411" i="163"/>
  <c r="H411" i="163"/>
  <c r="J410" i="163"/>
  <c r="I410" i="163"/>
  <c r="H410" i="163"/>
  <c r="J408" i="163"/>
  <c r="I408" i="163"/>
  <c r="H408" i="163"/>
  <c r="G407" i="163"/>
  <c r="F407" i="163"/>
  <c r="E407" i="163"/>
  <c r="D407" i="163"/>
  <c r="C407" i="163"/>
  <c r="J406" i="163"/>
  <c r="I406" i="163"/>
  <c r="H406" i="163"/>
  <c r="J405" i="163"/>
  <c r="I405" i="163"/>
  <c r="H405" i="163"/>
  <c r="J404" i="163"/>
  <c r="I404" i="163"/>
  <c r="H404" i="163"/>
  <c r="G402" i="163"/>
  <c r="F402" i="163"/>
  <c r="E402" i="163"/>
  <c r="D402" i="163"/>
  <c r="C402" i="163"/>
  <c r="B402" i="163"/>
  <c r="J401" i="163"/>
  <c r="I401" i="163"/>
  <c r="H401" i="163"/>
  <c r="J400" i="163"/>
  <c r="I400" i="163"/>
  <c r="H400" i="163"/>
  <c r="J399" i="163"/>
  <c r="I399" i="163"/>
  <c r="H399" i="163"/>
  <c r="J397" i="163"/>
  <c r="I397" i="163"/>
  <c r="H397" i="163"/>
  <c r="J396" i="163"/>
  <c r="I396" i="163"/>
  <c r="H396" i="163"/>
  <c r="D386" i="163"/>
  <c r="C386" i="163"/>
  <c r="B386" i="163"/>
  <c r="D378" i="163"/>
  <c r="C378" i="163"/>
  <c r="B378" i="163"/>
  <c r="B379" i="163" s="1"/>
  <c r="J377" i="163"/>
  <c r="I377" i="163"/>
  <c r="H377" i="163"/>
  <c r="J376" i="163"/>
  <c r="I376" i="163"/>
  <c r="H376" i="163"/>
  <c r="J375" i="163"/>
  <c r="I375" i="163"/>
  <c r="H375" i="163"/>
  <c r="J374" i="163"/>
  <c r="I374" i="163"/>
  <c r="H374" i="163"/>
  <c r="G372" i="163"/>
  <c r="F372" i="163"/>
  <c r="F379" i="163" s="1"/>
  <c r="F380" i="163" s="1"/>
  <c r="E372" i="163"/>
  <c r="D372" i="163"/>
  <c r="C372" i="163"/>
  <c r="B372" i="163"/>
  <c r="J371" i="163"/>
  <c r="I371" i="163"/>
  <c r="H371" i="163"/>
  <c r="J370" i="163"/>
  <c r="I370" i="163"/>
  <c r="H370" i="163"/>
  <c r="J369" i="163"/>
  <c r="I369" i="163"/>
  <c r="H369" i="163"/>
  <c r="G356" i="163"/>
  <c r="F356" i="163"/>
  <c r="E356" i="163"/>
  <c r="D356" i="163"/>
  <c r="C356" i="163"/>
  <c r="B356" i="163"/>
  <c r="J355" i="163"/>
  <c r="I355" i="163"/>
  <c r="H355" i="163"/>
  <c r="J354" i="163"/>
  <c r="I354" i="163"/>
  <c r="H354" i="163"/>
  <c r="J353" i="163"/>
  <c r="I353" i="163"/>
  <c r="H353" i="163"/>
  <c r="J352" i="163"/>
  <c r="I352" i="163"/>
  <c r="H352" i="163"/>
  <c r="J351" i="163"/>
  <c r="I351" i="163"/>
  <c r="H351" i="163"/>
  <c r="J350" i="163"/>
  <c r="I350" i="163"/>
  <c r="H350" i="163"/>
  <c r="H356" i="163" s="1"/>
  <c r="J348" i="163"/>
  <c r="I348" i="163"/>
  <c r="H348" i="163"/>
  <c r="J347" i="163"/>
  <c r="I347" i="163"/>
  <c r="H347" i="163"/>
  <c r="J346" i="163"/>
  <c r="I346" i="163"/>
  <c r="H346" i="163"/>
  <c r="J345" i="163"/>
  <c r="I345" i="163"/>
  <c r="H345" i="163"/>
  <c r="J344" i="163"/>
  <c r="I344" i="163"/>
  <c r="H344" i="163"/>
  <c r="J343" i="163"/>
  <c r="I343" i="163"/>
  <c r="H343" i="163"/>
  <c r="J342" i="163"/>
  <c r="I342" i="163"/>
  <c r="H342" i="163"/>
  <c r="J341" i="163"/>
  <c r="I341" i="163"/>
  <c r="H341" i="163"/>
  <c r="J340" i="163"/>
  <c r="I340" i="163"/>
  <c r="H340" i="163"/>
  <c r="G327" i="163"/>
  <c r="F327" i="163"/>
  <c r="E327" i="163"/>
  <c r="D327" i="163"/>
  <c r="C327" i="163"/>
  <c r="B327" i="163"/>
  <c r="J326" i="163"/>
  <c r="I326" i="163"/>
  <c r="H326" i="163"/>
  <c r="J325" i="163"/>
  <c r="I325" i="163"/>
  <c r="H325" i="163"/>
  <c r="H327" i="163" s="1"/>
  <c r="G323" i="163"/>
  <c r="F323" i="163"/>
  <c r="E323" i="163"/>
  <c r="D323" i="163"/>
  <c r="C323" i="163"/>
  <c r="B323" i="163"/>
  <c r="J322" i="163"/>
  <c r="I322" i="163"/>
  <c r="H322" i="163"/>
  <c r="J321" i="163"/>
  <c r="I321" i="163"/>
  <c r="H321" i="163"/>
  <c r="J320" i="163"/>
  <c r="I320" i="163"/>
  <c r="H320" i="163"/>
  <c r="G316" i="163"/>
  <c r="G317" i="163" s="1"/>
  <c r="G318" i="163" s="1"/>
  <c r="J318" i="163" s="1"/>
  <c r="F316" i="163"/>
  <c r="F317" i="163" s="1"/>
  <c r="I317" i="163" s="1"/>
  <c r="E316" i="163"/>
  <c r="E317" i="163" s="1"/>
  <c r="D316" i="163"/>
  <c r="C316" i="163"/>
  <c r="B316" i="163"/>
  <c r="J315" i="163"/>
  <c r="I315" i="163"/>
  <c r="H315" i="163"/>
  <c r="J314" i="163"/>
  <c r="I314" i="163"/>
  <c r="H314" i="163"/>
  <c r="J313" i="163"/>
  <c r="I313" i="163"/>
  <c r="H313" i="163"/>
  <c r="J312" i="163"/>
  <c r="I312" i="163"/>
  <c r="H312" i="163"/>
  <c r="J311" i="163"/>
  <c r="I311" i="163"/>
  <c r="H311" i="163"/>
  <c r="J309" i="163"/>
  <c r="I309" i="163"/>
  <c r="H309" i="163"/>
  <c r="G301" i="163"/>
  <c r="F301" i="163"/>
  <c r="E301" i="163"/>
  <c r="D301" i="163"/>
  <c r="C301" i="163"/>
  <c r="B301" i="163"/>
  <c r="J300" i="163"/>
  <c r="I300" i="163"/>
  <c r="H300" i="163"/>
  <c r="J299" i="163"/>
  <c r="I299" i="163"/>
  <c r="H299" i="163"/>
  <c r="J298" i="163"/>
  <c r="I298" i="163"/>
  <c r="H298" i="163"/>
  <c r="J297" i="163"/>
  <c r="I297" i="163"/>
  <c r="H297" i="163"/>
  <c r="J295" i="163"/>
  <c r="I295" i="163"/>
  <c r="H295" i="163"/>
  <c r="D294" i="163"/>
  <c r="C294" i="163"/>
  <c r="B294" i="163"/>
  <c r="J293" i="163"/>
  <c r="I293" i="163"/>
  <c r="H293" i="163"/>
  <c r="J292" i="163"/>
  <c r="I292" i="163"/>
  <c r="H292" i="163"/>
  <c r="J291" i="163"/>
  <c r="I291" i="163"/>
  <c r="H291" i="163"/>
  <c r="J290" i="163"/>
  <c r="I290" i="163"/>
  <c r="H290" i="163"/>
  <c r="J289" i="163"/>
  <c r="I289" i="163"/>
  <c r="H289" i="163"/>
  <c r="G287" i="163"/>
  <c r="F287" i="163"/>
  <c r="E287" i="163"/>
  <c r="D287" i="163"/>
  <c r="C287" i="163"/>
  <c r="B287" i="163"/>
  <c r="J286" i="163"/>
  <c r="I286" i="163"/>
  <c r="H286" i="163"/>
  <c r="J285" i="163"/>
  <c r="I285" i="163"/>
  <c r="H285" i="163"/>
  <c r="J284" i="163"/>
  <c r="I284" i="163"/>
  <c r="H284" i="163"/>
  <c r="J283" i="163"/>
  <c r="I283" i="163"/>
  <c r="H283" i="163"/>
  <c r="J282" i="163"/>
  <c r="I282" i="163"/>
  <c r="H282" i="163"/>
  <c r="J281" i="163"/>
  <c r="I281" i="163"/>
  <c r="H281" i="163"/>
  <c r="J279" i="163"/>
  <c r="I279" i="163"/>
  <c r="H279" i="163"/>
  <c r="D266" i="163"/>
  <c r="C266" i="163"/>
  <c r="B266" i="163"/>
  <c r="J265" i="163"/>
  <c r="I265" i="163"/>
  <c r="H265" i="163"/>
  <c r="J264" i="163"/>
  <c r="I264" i="163"/>
  <c r="H264" i="163"/>
  <c r="J263" i="163"/>
  <c r="I263" i="163"/>
  <c r="H263" i="163"/>
  <c r="J262" i="163"/>
  <c r="I262" i="163"/>
  <c r="H262" i="163"/>
  <c r="J261" i="163"/>
  <c r="I261" i="163"/>
  <c r="H261" i="163"/>
  <c r="J260" i="163"/>
  <c r="I260" i="163"/>
  <c r="H260" i="163"/>
  <c r="J259" i="163"/>
  <c r="I259" i="163"/>
  <c r="H259" i="163"/>
  <c r="G255" i="163"/>
  <c r="G256" i="163" s="1"/>
  <c r="J256" i="163" s="1"/>
  <c r="F255" i="163"/>
  <c r="F256" i="163" s="1"/>
  <c r="I256" i="163" s="1"/>
  <c r="E255" i="163"/>
  <c r="E256" i="163" s="1"/>
  <c r="H256" i="163" s="1"/>
  <c r="D255" i="163"/>
  <c r="C255" i="163"/>
  <c r="B255" i="163"/>
  <c r="J254" i="163"/>
  <c r="I254" i="163"/>
  <c r="H254" i="163"/>
  <c r="J253" i="163"/>
  <c r="I253" i="163"/>
  <c r="H253" i="163"/>
  <c r="J252" i="163"/>
  <c r="I252" i="163"/>
  <c r="H252" i="163"/>
  <c r="J251" i="163"/>
  <c r="I251" i="163"/>
  <c r="H251" i="163"/>
  <c r="G230" i="163"/>
  <c r="G231" i="163" s="1"/>
  <c r="F230" i="163"/>
  <c r="E230" i="163"/>
  <c r="E231" i="163" s="1"/>
  <c r="E232" i="163" s="1"/>
  <c r="H232" i="163" s="1"/>
  <c r="D230" i="163"/>
  <c r="C230" i="163"/>
  <c r="B230" i="163"/>
  <c r="J229" i="163"/>
  <c r="I229" i="163"/>
  <c r="H229" i="163"/>
  <c r="J228" i="163"/>
  <c r="I228" i="163"/>
  <c r="H228" i="163"/>
  <c r="J227" i="163"/>
  <c r="I227" i="163"/>
  <c r="H227" i="163"/>
  <c r="J226" i="163"/>
  <c r="I226" i="163"/>
  <c r="H226" i="163"/>
  <c r="J225" i="163"/>
  <c r="I225" i="163"/>
  <c r="H225" i="163"/>
  <c r="J224" i="163"/>
  <c r="I224" i="163"/>
  <c r="H224" i="163"/>
  <c r="J223" i="163"/>
  <c r="I223" i="163"/>
  <c r="H223" i="163"/>
  <c r="J222" i="163"/>
  <c r="I222" i="163"/>
  <c r="H222" i="163"/>
  <c r="G205" i="163"/>
  <c r="F205" i="163"/>
  <c r="E205" i="163"/>
  <c r="E206" i="163" s="1"/>
  <c r="D205" i="163"/>
  <c r="C205" i="163"/>
  <c r="B205" i="163"/>
  <c r="J204" i="163"/>
  <c r="I204" i="163"/>
  <c r="H204" i="163"/>
  <c r="J203" i="163"/>
  <c r="I203" i="163"/>
  <c r="H203" i="163"/>
  <c r="J202" i="163"/>
  <c r="I202" i="163"/>
  <c r="H202" i="163"/>
  <c r="J201" i="163"/>
  <c r="I201" i="163"/>
  <c r="H201" i="163"/>
  <c r="J200" i="163"/>
  <c r="I200" i="163"/>
  <c r="H200" i="163"/>
  <c r="J199" i="163"/>
  <c r="I199" i="163"/>
  <c r="H199" i="163"/>
  <c r="J198" i="163"/>
  <c r="I198" i="163"/>
  <c r="H198" i="163"/>
  <c r="J197" i="163"/>
  <c r="I197" i="163"/>
  <c r="H197" i="163"/>
  <c r="J196" i="163"/>
  <c r="I196" i="163"/>
  <c r="H196" i="163"/>
  <c r="J194" i="163"/>
  <c r="I194" i="163"/>
  <c r="H194" i="163"/>
  <c r="J193" i="163"/>
  <c r="I193" i="163"/>
  <c r="H193" i="163"/>
  <c r="J192" i="163"/>
  <c r="I192" i="163"/>
  <c r="H192" i="163"/>
  <c r="J191" i="163"/>
  <c r="I191" i="163"/>
  <c r="H191" i="163"/>
  <c r="G172" i="163"/>
  <c r="G173" i="163" s="1"/>
  <c r="F172" i="163"/>
  <c r="F173" i="163" s="1"/>
  <c r="E172" i="163"/>
  <c r="D172" i="163"/>
  <c r="C172" i="163"/>
  <c r="B172" i="163"/>
  <c r="J171" i="163"/>
  <c r="I171" i="163"/>
  <c r="H171" i="163"/>
  <c r="J170" i="163"/>
  <c r="I170" i="163"/>
  <c r="H170" i="163"/>
  <c r="J169" i="163"/>
  <c r="I169" i="163"/>
  <c r="H169" i="163"/>
  <c r="J168" i="163"/>
  <c r="I168" i="163"/>
  <c r="H168" i="163"/>
  <c r="J167" i="163"/>
  <c r="I167" i="163"/>
  <c r="H167" i="163"/>
  <c r="G165" i="163"/>
  <c r="F165" i="163"/>
  <c r="E165" i="163"/>
  <c r="D165" i="163"/>
  <c r="J165" i="163" s="1"/>
  <c r="C165" i="163"/>
  <c r="B165" i="163"/>
  <c r="J164" i="163"/>
  <c r="I164" i="163"/>
  <c r="H164" i="163"/>
  <c r="J163" i="163"/>
  <c r="I163" i="163"/>
  <c r="H163" i="163"/>
  <c r="J162" i="163"/>
  <c r="I162" i="163"/>
  <c r="H162" i="163"/>
  <c r="G150" i="163"/>
  <c r="F150" i="163"/>
  <c r="E150" i="163"/>
  <c r="D150" i="163"/>
  <c r="C150" i="163"/>
  <c r="B150" i="163"/>
  <c r="J149" i="163"/>
  <c r="I149" i="163"/>
  <c r="H149" i="163"/>
  <c r="J148" i="163"/>
  <c r="I148" i="163"/>
  <c r="H148" i="163"/>
  <c r="J147" i="163"/>
  <c r="I147" i="163"/>
  <c r="H147" i="163"/>
  <c r="J146" i="163"/>
  <c r="I146" i="163"/>
  <c r="H146" i="163"/>
  <c r="G144" i="163"/>
  <c r="F144" i="163"/>
  <c r="E144" i="163"/>
  <c r="D144" i="163"/>
  <c r="C144" i="163"/>
  <c r="B144" i="163"/>
  <c r="J143" i="163"/>
  <c r="I143" i="163"/>
  <c r="H143" i="163"/>
  <c r="J142" i="163"/>
  <c r="I142" i="163"/>
  <c r="H142" i="163"/>
  <c r="J141" i="163"/>
  <c r="I141" i="163"/>
  <c r="H141" i="163"/>
  <c r="J140" i="163"/>
  <c r="I140" i="163"/>
  <c r="H140" i="163"/>
  <c r="J139" i="163"/>
  <c r="I139" i="163"/>
  <c r="H139" i="163"/>
  <c r="G137" i="163"/>
  <c r="F137" i="163"/>
  <c r="E137" i="163"/>
  <c r="D137" i="163"/>
  <c r="C137" i="163"/>
  <c r="B137" i="163"/>
  <c r="J136" i="163"/>
  <c r="I136" i="163"/>
  <c r="H136" i="163"/>
  <c r="J135" i="163"/>
  <c r="I135" i="163"/>
  <c r="H135" i="163"/>
  <c r="J134" i="163"/>
  <c r="I134" i="163"/>
  <c r="H134" i="163"/>
  <c r="J133" i="163"/>
  <c r="I133" i="163"/>
  <c r="H133" i="163"/>
  <c r="G121" i="163"/>
  <c r="F121" i="163"/>
  <c r="E121" i="163"/>
  <c r="D121" i="163"/>
  <c r="C121" i="163"/>
  <c r="B121" i="163"/>
  <c r="J120" i="163"/>
  <c r="I120" i="163"/>
  <c r="H120" i="163"/>
  <c r="J119" i="163"/>
  <c r="I119" i="163"/>
  <c r="H119" i="163"/>
  <c r="J118" i="163"/>
  <c r="I118" i="163"/>
  <c r="H118" i="163"/>
  <c r="J117" i="163"/>
  <c r="I117" i="163"/>
  <c r="H117" i="163"/>
  <c r="J116" i="163"/>
  <c r="I116" i="163"/>
  <c r="H116" i="163"/>
  <c r="G114" i="163"/>
  <c r="F114" i="163"/>
  <c r="E114" i="163"/>
  <c r="D114" i="163"/>
  <c r="C114" i="163"/>
  <c r="B114" i="163"/>
  <c r="J113" i="163"/>
  <c r="I113" i="163"/>
  <c r="H113" i="163"/>
  <c r="J112" i="163"/>
  <c r="I112" i="163"/>
  <c r="H112" i="163"/>
  <c r="J111" i="163"/>
  <c r="I111" i="163"/>
  <c r="H111" i="163"/>
  <c r="G109" i="163"/>
  <c r="F109" i="163"/>
  <c r="E109" i="163"/>
  <c r="D109" i="163"/>
  <c r="C109" i="163"/>
  <c r="B109" i="163"/>
  <c r="J108" i="163"/>
  <c r="I108" i="163"/>
  <c r="H108" i="163"/>
  <c r="J107" i="163"/>
  <c r="I107" i="163"/>
  <c r="I109" i="163" s="1"/>
  <c r="H107" i="163"/>
  <c r="H109" i="163" s="1"/>
  <c r="G105" i="163"/>
  <c r="F105" i="163"/>
  <c r="E105" i="163"/>
  <c r="D105" i="163"/>
  <c r="C105" i="163"/>
  <c r="B105" i="163"/>
  <c r="J104" i="163"/>
  <c r="I104" i="163"/>
  <c r="H104" i="163"/>
  <c r="J103" i="163"/>
  <c r="I103" i="163"/>
  <c r="H103" i="163"/>
  <c r="J102" i="163"/>
  <c r="I102" i="163"/>
  <c r="H102" i="163"/>
  <c r="J101" i="163"/>
  <c r="I101" i="163"/>
  <c r="H101" i="163"/>
  <c r="I86" i="163"/>
  <c r="H86" i="163"/>
  <c r="D86" i="163"/>
  <c r="D85" i="163"/>
  <c r="C85" i="163"/>
  <c r="B85" i="163"/>
  <c r="J84" i="163"/>
  <c r="I84" i="163"/>
  <c r="H84" i="163"/>
  <c r="J83" i="163"/>
  <c r="I83" i="163"/>
  <c r="H83" i="163"/>
  <c r="J82" i="163"/>
  <c r="I82" i="163"/>
  <c r="H82" i="163"/>
  <c r="J81" i="163"/>
  <c r="I81" i="163"/>
  <c r="H81" i="163"/>
  <c r="J80" i="163"/>
  <c r="I80" i="163"/>
  <c r="H80" i="163"/>
  <c r="J79" i="163"/>
  <c r="I79" i="163"/>
  <c r="H79" i="163"/>
  <c r="D77" i="163"/>
  <c r="C77" i="163"/>
  <c r="B77" i="163"/>
  <c r="J76" i="163"/>
  <c r="I76" i="163"/>
  <c r="H76" i="163"/>
  <c r="J75" i="163"/>
  <c r="I75" i="163"/>
  <c r="H75" i="163"/>
  <c r="J74" i="163"/>
  <c r="I74" i="163"/>
  <c r="H74" i="163"/>
  <c r="J73" i="163"/>
  <c r="I73" i="163"/>
  <c r="H73" i="163"/>
  <c r="J72" i="163"/>
  <c r="I72" i="163"/>
  <c r="I77" i="163" s="1"/>
  <c r="H72" i="163"/>
  <c r="J70" i="163"/>
  <c r="I70" i="163"/>
  <c r="H70" i="163"/>
  <c r="J69" i="163"/>
  <c r="I69" i="163"/>
  <c r="H69" i="163"/>
  <c r="J61" i="163"/>
  <c r="I61" i="163"/>
  <c r="H61" i="163"/>
  <c r="J60" i="163"/>
  <c r="I60" i="163"/>
  <c r="H60" i="163"/>
  <c r="J59" i="163"/>
  <c r="I59" i="163"/>
  <c r="H59" i="163"/>
  <c r="J58" i="163"/>
  <c r="I58" i="163"/>
  <c r="H58" i="163"/>
  <c r="J57" i="163"/>
  <c r="I57" i="163"/>
  <c r="H57" i="163"/>
  <c r="J56" i="163"/>
  <c r="I56" i="163"/>
  <c r="H56" i="163"/>
  <c r="J55" i="163"/>
  <c r="I55" i="163"/>
  <c r="H55" i="163"/>
  <c r="J54" i="163"/>
  <c r="I54" i="163"/>
  <c r="H54" i="163"/>
  <c r="J53" i="163"/>
  <c r="I53" i="163"/>
  <c r="H53" i="163"/>
  <c r="F51" i="163"/>
  <c r="E51" i="163"/>
  <c r="D51" i="163"/>
  <c r="C51" i="163"/>
  <c r="B51" i="163"/>
  <c r="I50" i="163"/>
  <c r="H50" i="163"/>
  <c r="G50" i="163"/>
  <c r="J50" i="163" s="1"/>
  <c r="J49" i="163"/>
  <c r="I49" i="163"/>
  <c r="H49" i="163"/>
  <c r="I48" i="163"/>
  <c r="H48" i="163"/>
  <c r="G48" i="163"/>
  <c r="J48" i="163" s="1"/>
  <c r="I47" i="163"/>
  <c r="H47" i="163"/>
  <c r="G47" i="163"/>
  <c r="J47" i="163" s="1"/>
  <c r="I46" i="163"/>
  <c r="H46" i="163"/>
  <c r="G46" i="163"/>
  <c r="G44" i="163"/>
  <c r="F44" i="163"/>
  <c r="E44" i="163"/>
  <c r="D44" i="163"/>
  <c r="C44" i="163"/>
  <c r="B44" i="163"/>
  <c r="J43" i="163"/>
  <c r="I43" i="163"/>
  <c r="H43" i="163"/>
  <c r="J42" i="163"/>
  <c r="I42" i="163"/>
  <c r="H42" i="163"/>
  <c r="J41" i="163"/>
  <c r="I41" i="163"/>
  <c r="H41" i="163"/>
  <c r="J40" i="163"/>
  <c r="I40" i="163"/>
  <c r="H40" i="163"/>
  <c r="J39" i="163"/>
  <c r="I39" i="163"/>
  <c r="H39" i="163"/>
  <c r="F29" i="163"/>
  <c r="E29" i="163"/>
  <c r="D29" i="163"/>
  <c r="C29" i="163"/>
  <c r="B29" i="163"/>
  <c r="I28" i="163"/>
  <c r="H28" i="163"/>
  <c r="G28" i="163"/>
  <c r="J28" i="163" s="1"/>
  <c r="I27" i="163"/>
  <c r="H27" i="163"/>
  <c r="G27" i="163"/>
  <c r="J27" i="163" s="1"/>
  <c r="I26" i="163"/>
  <c r="H26" i="163"/>
  <c r="G26" i="163"/>
  <c r="J26" i="163" s="1"/>
  <c r="I25" i="163"/>
  <c r="H25" i="163"/>
  <c r="G25" i="163"/>
  <c r="J25" i="163" s="1"/>
  <c r="J24" i="163"/>
  <c r="I24" i="163"/>
  <c r="H24" i="163"/>
  <c r="G24" i="163"/>
  <c r="J23" i="163"/>
  <c r="I23" i="163"/>
  <c r="H23" i="163"/>
  <c r="G23" i="163"/>
  <c r="J22" i="163"/>
  <c r="I22" i="163"/>
  <c r="H22" i="163"/>
  <c r="G22" i="163"/>
  <c r="J21" i="163"/>
  <c r="I21" i="163"/>
  <c r="I29" i="163" s="1"/>
  <c r="H21" i="163"/>
  <c r="H29" i="163" s="1"/>
  <c r="G21" i="163"/>
  <c r="J19" i="163"/>
  <c r="I19" i="163"/>
  <c r="H19" i="163"/>
  <c r="J18" i="163"/>
  <c r="I18" i="163"/>
  <c r="H18" i="163"/>
  <c r="J17" i="163"/>
  <c r="I17" i="163"/>
  <c r="H17" i="163"/>
  <c r="J16" i="163"/>
  <c r="I16" i="163"/>
  <c r="H16" i="163"/>
  <c r="J15" i="163"/>
  <c r="I15" i="163"/>
  <c r="H15" i="163"/>
  <c r="J14" i="163"/>
  <c r="I14" i="163"/>
  <c r="H14" i="163"/>
  <c r="J13" i="163"/>
  <c r="I13" i="163"/>
  <c r="H13" i="163"/>
  <c r="J12" i="163"/>
  <c r="I12" i="163"/>
  <c r="H12" i="163"/>
  <c r="J11" i="163"/>
  <c r="I11" i="163"/>
  <c r="H11" i="163"/>
  <c r="J10" i="163"/>
  <c r="I10" i="163"/>
  <c r="H10" i="163"/>
  <c r="J9" i="163"/>
  <c r="I9" i="163"/>
  <c r="H9" i="163"/>
  <c r="I53" i="165" l="1"/>
  <c r="J53" i="165"/>
  <c r="H63" i="165"/>
  <c r="J91" i="165"/>
  <c r="H108" i="165"/>
  <c r="I108" i="165"/>
  <c r="J112" i="165"/>
  <c r="H137" i="165"/>
  <c r="I137" i="165"/>
  <c r="I144" i="165"/>
  <c r="J229" i="165"/>
  <c r="H112" i="164"/>
  <c r="I554" i="164"/>
  <c r="I606" i="164"/>
  <c r="I461" i="164"/>
  <c r="H117" i="164"/>
  <c r="H54" i="164"/>
  <c r="H84" i="164"/>
  <c r="E171" i="164"/>
  <c r="H171" i="164" s="1"/>
  <c r="H173" i="164" s="1"/>
  <c r="I117" i="164"/>
  <c r="I132" i="164"/>
  <c r="H161" i="164"/>
  <c r="J161" i="164"/>
  <c r="J166" i="164"/>
  <c r="I304" i="164"/>
  <c r="J84" i="164"/>
  <c r="I112" i="164"/>
  <c r="J117" i="164"/>
  <c r="J44" i="164"/>
  <c r="J51" i="164"/>
  <c r="J57" i="164"/>
  <c r="I205" i="163"/>
  <c r="J205" i="163"/>
  <c r="J327" i="163"/>
  <c r="I114" i="163"/>
  <c r="H165" i="163"/>
  <c r="H255" i="163"/>
  <c r="I255" i="163"/>
  <c r="H402" i="163"/>
  <c r="J402" i="163"/>
  <c r="I459" i="163"/>
  <c r="J459" i="163"/>
  <c r="I470" i="163"/>
  <c r="J470" i="163"/>
  <c r="H114" i="163"/>
  <c r="J294" i="163"/>
  <c r="J114" i="163"/>
  <c r="J150" i="163"/>
  <c r="H150" i="163"/>
  <c r="J255" i="163"/>
  <c r="G51" i="163"/>
  <c r="I287" i="163"/>
  <c r="H51" i="163"/>
  <c r="I253" i="165"/>
  <c r="I284" i="165"/>
  <c r="I297" i="165"/>
  <c r="I304" i="165"/>
  <c r="J304" i="165"/>
  <c r="H321" i="165"/>
  <c r="H337" i="165"/>
  <c r="I352" i="165"/>
  <c r="J365" i="165"/>
  <c r="J391" i="165"/>
  <c r="H402" i="165"/>
  <c r="H403" i="165" s="1"/>
  <c r="J150" i="165"/>
  <c r="H165" i="165"/>
  <c r="H229" i="165"/>
  <c r="I229" i="165"/>
  <c r="J297" i="165"/>
  <c r="E403" i="165"/>
  <c r="J29" i="165"/>
  <c r="H29" i="165"/>
  <c r="H46" i="165"/>
  <c r="J83" i="165"/>
  <c r="H83" i="165"/>
  <c r="H91" i="165"/>
  <c r="H118" i="165"/>
  <c r="I118" i="165"/>
  <c r="J118" i="165"/>
  <c r="J125" i="165"/>
  <c r="H150" i="165"/>
  <c r="I173" i="165"/>
  <c r="I265" i="165"/>
  <c r="J265" i="165"/>
  <c r="C325" i="165"/>
  <c r="G325" i="165"/>
  <c r="H381" i="165"/>
  <c r="D403" i="165"/>
  <c r="D404" i="165" s="1"/>
  <c r="I46" i="165"/>
  <c r="J46" i="165"/>
  <c r="H53" i="165"/>
  <c r="I91" i="165"/>
  <c r="J108" i="165"/>
  <c r="I112" i="165"/>
  <c r="H125" i="165"/>
  <c r="I125" i="165"/>
  <c r="J137" i="165"/>
  <c r="I165" i="165"/>
  <c r="J165" i="165"/>
  <c r="J173" i="165"/>
  <c r="J204" i="165"/>
  <c r="J253" i="165"/>
  <c r="J284" i="165"/>
  <c r="H292" i="165"/>
  <c r="I321" i="165"/>
  <c r="J321" i="165"/>
  <c r="D325" i="165"/>
  <c r="I337" i="165"/>
  <c r="J337" i="165"/>
  <c r="J352" i="165"/>
  <c r="H359" i="165"/>
  <c r="I381" i="165"/>
  <c r="J381" i="165" s="1"/>
  <c r="H397" i="165"/>
  <c r="D229" i="165"/>
  <c r="H284" i="165"/>
  <c r="I292" i="165"/>
  <c r="J292" i="165"/>
  <c r="E325" i="165"/>
  <c r="H352" i="165"/>
  <c r="I359" i="165"/>
  <c r="H365" i="165"/>
  <c r="H391" i="165"/>
  <c r="I402" i="165"/>
  <c r="B403" i="165"/>
  <c r="B404" i="165" s="1"/>
  <c r="F403" i="165"/>
  <c r="I29" i="165"/>
  <c r="I63" i="165"/>
  <c r="J63" i="165"/>
  <c r="I83" i="165"/>
  <c r="J144" i="165"/>
  <c r="H144" i="165"/>
  <c r="I150" i="165"/>
  <c r="H173" i="165"/>
  <c r="H204" i="165"/>
  <c r="I204" i="165"/>
  <c r="H253" i="165"/>
  <c r="H265" i="165"/>
  <c r="H297" i="165"/>
  <c r="H304" i="165"/>
  <c r="B325" i="165"/>
  <c r="F325" i="165"/>
  <c r="F404" i="165" s="1"/>
  <c r="J359" i="165"/>
  <c r="I365" i="165"/>
  <c r="I391" i="165"/>
  <c r="I403" i="165" s="1"/>
  <c r="J397" i="165"/>
  <c r="J402" i="165"/>
  <c r="C403" i="165"/>
  <c r="G403" i="165"/>
  <c r="G404" i="165" s="1"/>
  <c r="J45" i="164"/>
  <c r="I226" i="164"/>
  <c r="J226" i="164"/>
  <c r="I284" i="164"/>
  <c r="H312" i="164"/>
  <c r="I320" i="164"/>
  <c r="J324" i="164"/>
  <c r="E374" i="164"/>
  <c r="J554" i="164"/>
  <c r="H578" i="164"/>
  <c r="I578" i="164"/>
  <c r="H584" i="164"/>
  <c r="E404" i="165"/>
  <c r="H40" i="164"/>
  <c r="J40" i="164"/>
  <c r="H47" i="164"/>
  <c r="J50" i="164"/>
  <c r="J53" i="164"/>
  <c r="J56" i="164"/>
  <c r="J72" i="164" s="1"/>
  <c r="H72" i="164"/>
  <c r="I101" i="164"/>
  <c r="J101" i="164"/>
  <c r="I108" i="164"/>
  <c r="H132" i="164"/>
  <c r="C167" i="164"/>
  <c r="I138" i="164"/>
  <c r="I166" i="164"/>
  <c r="E167" i="164"/>
  <c r="H204" i="164"/>
  <c r="I260" i="164"/>
  <c r="I277" i="164"/>
  <c r="J284" i="164"/>
  <c r="J292" i="164"/>
  <c r="J304" i="164" s="1"/>
  <c r="H304" i="164"/>
  <c r="H324" i="164"/>
  <c r="I352" i="164"/>
  <c r="J400" i="164"/>
  <c r="J405" i="164"/>
  <c r="J425" i="164"/>
  <c r="J431" i="164"/>
  <c r="H431" i="164"/>
  <c r="H438" i="164"/>
  <c r="I467" i="164"/>
  <c r="I483" i="164"/>
  <c r="J483" i="164"/>
  <c r="B484" i="164"/>
  <c r="F484" i="164"/>
  <c r="J490" i="164"/>
  <c r="I490" i="164"/>
  <c r="I520" i="164"/>
  <c r="I521" i="164" s="1"/>
  <c r="H542" i="164"/>
  <c r="H554" i="164"/>
  <c r="J572" i="164"/>
  <c r="I572" i="164"/>
  <c r="J578" i="164"/>
  <c r="I599" i="164"/>
  <c r="J599" i="164"/>
  <c r="H606" i="164"/>
  <c r="I47" i="164"/>
  <c r="J46" i="164"/>
  <c r="J49" i="164"/>
  <c r="I72" i="164"/>
  <c r="J108" i="164"/>
  <c r="H108" i="164"/>
  <c r="H138" i="164"/>
  <c r="J138" i="164"/>
  <c r="G167" i="164"/>
  <c r="F171" i="164"/>
  <c r="I171" i="164" s="1"/>
  <c r="J204" i="164"/>
  <c r="J249" i="164"/>
  <c r="H249" i="164"/>
  <c r="J260" i="164"/>
  <c r="J312" i="164"/>
  <c r="I312" i="164"/>
  <c r="J367" i="164"/>
  <c r="H367" i="164"/>
  <c r="H373" i="164"/>
  <c r="J373" i="164"/>
  <c r="B374" i="164"/>
  <c r="F374" i="164"/>
  <c r="H405" i="164"/>
  <c r="I412" i="164"/>
  <c r="I438" i="164"/>
  <c r="J438" i="164"/>
  <c r="H455" i="164"/>
  <c r="J455" i="164"/>
  <c r="C484" i="164"/>
  <c r="G484" i="164"/>
  <c r="H490" i="164"/>
  <c r="J520" i="164"/>
  <c r="J521" i="164" s="1"/>
  <c r="H572" i="164"/>
  <c r="J584" i="164"/>
  <c r="J606" i="164"/>
  <c r="B609" i="164"/>
  <c r="B610" i="164" s="1"/>
  <c r="B167" i="164"/>
  <c r="F167" i="164"/>
  <c r="B325" i="164"/>
  <c r="E484" i="164"/>
  <c r="C609" i="164"/>
  <c r="I40" i="164"/>
  <c r="J43" i="164"/>
  <c r="I54" i="164"/>
  <c r="I84" i="164"/>
  <c r="H101" i="164"/>
  <c r="J112" i="164"/>
  <c r="J132" i="164"/>
  <c r="I161" i="164"/>
  <c r="H166" i="164"/>
  <c r="D167" i="164"/>
  <c r="I249" i="164"/>
  <c r="H260" i="164"/>
  <c r="J277" i="164"/>
  <c r="H289" i="164"/>
  <c r="I289" i="164"/>
  <c r="J320" i="164"/>
  <c r="C325" i="164"/>
  <c r="H352" i="164"/>
  <c r="I400" i="164"/>
  <c r="I405" i="164"/>
  <c r="I425" i="164"/>
  <c r="I431" i="164"/>
  <c r="H461" i="164"/>
  <c r="J461" i="164"/>
  <c r="J467" i="164"/>
  <c r="H467" i="164"/>
  <c r="D484" i="164"/>
  <c r="H483" i="164"/>
  <c r="J542" i="164"/>
  <c r="I542" i="164"/>
  <c r="I584" i="164"/>
  <c r="H599" i="164"/>
  <c r="D609" i="164"/>
  <c r="I173" i="164"/>
  <c r="E173" i="164"/>
  <c r="E174" i="164" s="1"/>
  <c r="J42" i="164"/>
  <c r="G171" i="164"/>
  <c r="G173" i="164" s="1"/>
  <c r="J289" i="164"/>
  <c r="J352" i="164"/>
  <c r="I373" i="164"/>
  <c r="C374" i="164"/>
  <c r="G374" i="164"/>
  <c r="H381" i="164"/>
  <c r="I600" i="164"/>
  <c r="F601" i="164"/>
  <c r="I601" i="164" s="1"/>
  <c r="J145" i="164"/>
  <c r="J170" i="164"/>
  <c r="H226" i="164"/>
  <c r="H320" i="164"/>
  <c r="D325" i="164"/>
  <c r="I367" i="164"/>
  <c r="I381" i="164"/>
  <c r="D374" i="164"/>
  <c r="I204" i="164"/>
  <c r="H277" i="164"/>
  <c r="H284" i="164"/>
  <c r="E543" i="164"/>
  <c r="H543" i="164" s="1"/>
  <c r="G544" i="164"/>
  <c r="J544" i="164" s="1"/>
  <c r="E600" i="164"/>
  <c r="H600" i="164" s="1"/>
  <c r="H520" i="164"/>
  <c r="H521" i="164" s="1"/>
  <c r="F543" i="164"/>
  <c r="I543" i="164" s="1"/>
  <c r="J543" i="164"/>
  <c r="I496" i="163"/>
  <c r="I492" i="163"/>
  <c r="J44" i="163"/>
  <c r="I51" i="163"/>
  <c r="G29" i="163"/>
  <c r="H44" i="163"/>
  <c r="J46" i="163"/>
  <c r="J51" i="163" s="1"/>
  <c r="I85" i="163"/>
  <c r="H85" i="163"/>
  <c r="I105" i="163"/>
  <c r="J105" i="163"/>
  <c r="H121" i="163"/>
  <c r="H137" i="163"/>
  <c r="I137" i="163"/>
  <c r="C166" i="163"/>
  <c r="G166" i="163"/>
  <c r="J172" i="163"/>
  <c r="H172" i="163"/>
  <c r="I172" i="163"/>
  <c r="I230" i="163"/>
  <c r="J230" i="163"/>
  <c r="J301" i="163"/>
  <c r="I323" i="163"/>
  <c r="J323" i="163"/>
  <c r="J372" i="163"/>
  <c r="C379" i="163"/>
  <c r="G379" i="163"/>
  <c r="G380" i="163" s="1"/>
  <c r="H407" i="163"/>
  <c r="J445" i="163"/>
  <c r="H470" i="163"/>
  <c r="I495" i="163"/>
  <c r="I487" i="163"/>
  <c r="I520" i="163"/>
  <c r="J520" i="163"/>
  <c r="H553" i="163"/>
  <c r="J561" i="163"/>
  <c r="H575" i="163"/>
  <c r="J588" i="163"/>
  <c r="J85" i="163"/>
  <c r="J86" i="163"/>
  <c r="J144" i="163"/>
  <c r="H144" i="163"/>
  <c r="I144" i="163"/>
  <c r="E166" i="163"/>
  <c r="I150" i="163"/>
  <c r="H205" i="163"/>
  <c r="I266" i="163"/>
  <c r="H287" i="163"/>
  <c r="H294" i="163"/>
  <c r="I316" i="163"/>
  <c r="H316" i="163"/>
  <c r="I407" i="163"/>
  <c r="J432" i="163"/>
  <c r="H445" i="163"/>
  <c r="H459" i="163"/>
  <c r="J465" i="163"/>
  <c r="H465" i="163"/>
  <c r="D166" i="163"/>
  <c r="J439" i="163"/>
  <c r="H520" i="163"/>
  <c r="H561" i="163"/>
  <c r="I561" i="163"/>
  <c r="I44" i="163"/>
  <c r="J77" i="163"/>
  <c r="H77" i="163"/>
  <c r="H105" i="163"/>
  <c r="I121" i="163"/>
  <c r="J121" i="163"/>
  <c r="J137" i="163"/>
  <c r="I165" i="163"/>
  <c r="B166" i="163"/>
  <c r="B328" i="163" s="1"/>
  <c r="F166" i="163"/>
  <c r="H230" i="163"/>
  <c r="G257" i="163"/>
  <c r="J257" i="163" s="1"/>
  <c r="J266" i="163"/>
  <c r="H301" i="163"/>
  <c r="H323" i="163"/>
  <c r="I356" i="163"/>
  <c r="I372" i="163"/>
  <c r="H378" i="163"/>
  <c r="I378" i="163"/>
  <c r="D379" i="163"/>
  <c r="I402" i="163"/>
  <c r="J407" i="163"/>
  <c r="I439" i="163"/>
  <c r="G485" i="163"/>
  <c r="J109" i="163"/>
  <c r="H317" i="163"/>
  <c r="E318" i="163"/>
  <c r="H318" i="163" s="1"/>
  <c r="J29" i="163"/>
  <c r="F381" i="163"/>
  <c r="I380" i="163"/>
  <c r="J231" i="163"/>
  <c r="G381" i="163"/>
  <c r="J380" i="163"/>
  <c r="C328" i="163"/>
  <c r="F174" i="163"/>
  <c r="E173" i="163"/>
  <c r="I173" i="163"/>
  <c r="G174" i="163"/>
  <c r="G175" i="163" s="1"/>
  <c r="J175" i="163" s="1"/>
  <c r="G206" i="163"/>
  <c r="J206" i="163" s="1"/>
  <c r="E207" i="163"/>
  <c r="H207" i="163" s="1"/>
  <c r="H231" i="163"/>
  <c r="G232" i="163"/>
  <c r="J232" i="163" s="1"/>
  <c r="F257" i="163"/>
  <c r="I257" i="163" s="1"/>
  <c r="I294" i="163"/>
  <c r="F318" i="163"/>
  <c r="I318" i="163" s="1"/>
  <c r="J317" i="163"/>
  <c r="J356" i="163"/>
  <c r="H372" i="163"/>
  <c r="H379" i="163" s="1"/>
  <c r="E379" i="163"/>
  <c r="E380" i="163" s="1"/>
  <c r="J378" i="163"/>
  <c r="E485" i="163"/>
  <c r="I465" i="163"/>
  <c r="J485" i="163"/>
  <c r="B485" i="163"/>
  <c r="I490" i="163"/>
  <c r="J496" i="163"/>
  <c r="J492" i="163"/>
  <c r="J173" i="163"/>
  <c r="F175" i="163"/>
  <c r="I175" i="163" s="1"/>
  <c r="H206" i="163"/>
  <c r="I445" i="163"/>
  <c r="C485" i="163"/>
  <c r="B591" i="163"/>
  <c r="E174" i="163"/>
  <c r="G207" i="163"/>
  <c r="J207" i="163" s="1"/>
  <c r="F231" i="163"/>
  <c r="F232" i="163" s="1"/>
  <c r="I232" i="163" s="1"/>
  <c r="H266" i="163"/>
  <c r="D328" i="163"/>
  <c r="D485" i="163"/>
  <c r="I578" i="163"/>
  <c r="C591" i="163"/>
  <c r="F206" i="163"/>
  <c r="I206" i="163" s="1"/>
  <c r="E233" i="163"/>
  <c r="H233" i="163" s="1"/>
  <c r="E257" i="163"/>
  <c r="H257" i="163" s="1"/>
  <c r="J287" i="163"/>
  <c r="I301" i="163"/>
  <c r="J316" i="163"/>
  <c r="I327" i="163"/>
  <c r="H432" i="163"/>
  <c r="D591" i="163"/>
  <c r="J487" i="163"/>
  <c r="I488" i="163"/>
  <c r="G490" i="163"/>
  <c r="H492" i="163"/>
  <c r="E521" i="163"/>
  <c r="E522" i="163" s="1"/>
  <c r="I521" i="163"/>
  <c r="G522" i="163"/>
  <c r="G523" i="163" s="1"/>
  <c r="E577" i="163"/>
  <c r="I577" i="163"/>
  <c r="J495" i="163"/>
  <c r="F579" i="163"/>
  <c r="I579" i="163" s="1"/>
  <c r="F485" i="163"/>
  <c r="G577" i="163"/>
  <c r="G578" i="163" s="1"/>
  <c r="E493" i="163"/>
  <c r="H493" i="163" s="1"/>
  <c r="F522" i="163"/>
  <c r="J325" i="165" l="1"/>
  <c r="I325" i="165"/>
  <c r="I404" i="165" s="1"/>
  <c r="C610" i="164"/>
  <c r="D610" i="164"/>
  <c r="F173" i="164"/>
  <c r="F174" i="164" s="1"/>
  <c r="I174" i="164" s="1"/>
  <c r="J54" i="164"/>
  <c r="J484" i="164"/>
  <c r="H374" i="164"/>
  <c r="H167" i="164"/>
  <c r="H484" i="164"/>
  <c r="I167" i="164"/>
  <c r="J47" i="164"/>
  <c r="I379" i="163"/>
  <c r="I491" i="163"/>
  <c r="J491" i="163"/>
  <c r="I166" i="163"/>
  <c r="E208" i="163"/>
  <c r="H208" i="163" s="1"/>
  <c r="J379" i="163"/>
  <c r="I485" i="163"/>
  <c r="H485" i="163"/>
  <c r="C592" i="163"/>
  <c r="E209" i="163"/>
  <c r="H209" i="163" s="1"/>
  <c r="H166" i="163"/>
  <c r="J403" i="165"/>
  <c r="H325" i="165"/>
  <c r="H404" i="165" s="1"/>
  <c r="C404" i="165"/>
  <c r="I484" i="164"/>
  <c r="J167" i="164"/>
  <c r="J374" i="164"/>
  <c r="G174" i="164"/>
  <c r="J174" i="164" s="1"/>
  <c r="F544" i="164"/>
  <c r="I544" i="164" s="1"/>
  <c r="E601" i="164"/>
  <c r="H601" i="164" s="1"/>
  <c r="H174" i="164"/>
  <c r="E544" i="164"/>
  <c r="H544" i="164" s="1"/>
  <c r="I374" i="164"/>
  <c r="E175" i="164"/>
  <c r="H175" i="164" s="1"/>
  <c r="G545" i="164"/>
  <c r="J545" i="164" s="1"/>
  <c r="J171" i="164"/>
  <c r="J173" i="164" s="1"/>
  <c r="B592" i="163"/>
  <c r="E175" i="163"/>
  <c r="H175" i="163" s="1"/>
  <c r="F497" i="163"/>
  <c r="I497" i="163" s="1"/>
  <c r="I494" i="163"/>
  <c r="J166" i="163"/>
  <c r="G176" i="163"/>
  <c r="J176" i="163" s="1"/>
  <c r="D592" i="163"/>
  <c r="J578" i="163"/>
  <c r="H577" i="163"/>
  <c r="E578" i="163"/>
  <c r="E579" i="163" s="1"/>
  <c r="H579" i="163" s="1"/>
  <c r="J522" i="163"/>
  <c r="J494" i="163"/>
  <c r="J490" i="163"/>
  <c r="H174" i="163"/>
  <c r="G233" i="163"/>
  <c r="J233" i="163" s="1"/>
  <c r="I174" i="163"/>
  <c r="G382" i="163"/>
  <c r="J381" i="163"/>
  <c r="G234" i="163"/>
  <c r="J234" i="163" s="1"/>
  <c r="I381" i="163"/>
  <c r="F382" i="163"/>
  <c r="I522" i="163"/>
  <c r="J523" i="163"/>
  <c r="F523" i="163"/>
  <c r="F207" i="163"/>
  <c r="I207" i="163" s="1"/>
  <c r="J174" i="163"/>
  <c r="F176" i="163"/>
  <c r="G579" i="163"/>
  <c r="J579" i="163" s="1"/>
  <c r="J577" i="163"/>
  <c r="H522" i="163"/>
  <c r="E494" i="163"/>
  <c r="H494" i="163" s="1"/>
  <c r="G524" i="163"/>
  <c r="H521" i="163"/>
  <c r="I231" i="163"/>
  <c r="E495" i="163"/>
  <c r="H495" i="163" s="1"/>
  <c r="E381" i="163"/>
  <c r="H380" i="163"/>
  <c r="E234" i="163"/>
  <c r="H234" i="163" s="1"/>
  <c r="G526" i="163"/>
  <c r="J526" i="163" s="1"/>
  <c r="E523" i="163"/>
  <c r="E524" i="163" s="1"/>
  <c r="F580" i="163"/>
  <c r="I580" i="163" s="1"/>
  <c r="I581" i="163" s="1"/>
  <c r="F233" i="163"/>
  <c r="I233" i="163" s="1"/>
  <c r="J493" i="163"/>
  <c r="G208" i="163"/>
  <c r="J208" i="163" s="1"/>
  <c r="H173" i="163"/>
  <c r="E176" i="163"/>
  <c r="H176" i="163" s="1"/>
  <c r="B96" i="85"/>
  <c r="G94" i="85"/>
  <c r="G95" i="85"/>
  <c r="G93" i="85"/>
  <c r="G42" i="85"/>
  <c r="G43" i="85"/>
  <c r="G44" i="85"/>
  <c r="G45" i="85"/>
  <c r="G46" i="85"/>
  <c r="G47" i="85"/>
  <c r="G48" i="85"/>
  <c r="G49" i="85"/>
  <c r="G50" i="85"/>
  <c r="G51" i="85"/>
  <c r="G52" i="85"/>
  <c r="G53" i="85"/>
  <c r="G54" i="85"/>
  <c r="G55" i="85"/>
  <c r="G41" i="85"/>
  <c r="B117" i="83"/>
  <c r="G103" i="83"/>
  <c r="G104" i="83"/>
  <c r="G105" i="83"/>
  <c r="G106" i="83"/>
  <c r="G107" i="83"/>
  <c r="G108" i="83"/>
  <c r="G109" i="83"/>
  <c r="G110" i="83"/>
  <c r="G111" i="83"/>
  <c r="G112" i="83"/>
  <c r="G113" i="83"/>
  <c r="G114" i="83"/>
  <c r="G115" i="83"/>
  <c r="G93" i="83"/>
  <c r="G73" i="83"/>
  <c r="G74" i="83"/>
  <c r="G75" i="83"/>
  <c r="G76" i="83"/>
  <c r="G77" i="83"/>
  <c r="G78" i="83"/>
  <c r="G79" i="83"/>
  <c r="G80" i="83"/>
  <c r="G81" i="83"/>
  <c r="G82" i="83"/>
  <c r="G83" i="83"/>
  <c r="G84" i="83"/>
  <c r="G85" i="83"/>
  <c r="G86" i="83"/>
  <c r="G87" i="83"/>
  <c r="G88" i="83"/>
  <c r="G89" i="83"/>
  <c r="G90" i="83"/>
  <c r="G91" i="83"/>
  <c r="G92" i="83"/>
  <c r="G72" i="83"/>
  <c r="B23" i="151"/>
  <c r="B27" i="150"/>
  <c r="B52" i="149"/>
  <c r="J404" i="165" l="1"/>
  <c r="F175" i="164"/>
  <c r="I175" i="164" s="1"/>
  <c r="G175" i="164"/>
  <c r="J175" i="164" s="1"/>
  <c r="F176" i="164"/>
  <c r="I176" i="164" s="1"/>
  <c r="I325" i="164" s="1"/>
  <c r="F545" i="164"/>
  <c r="F546" i="164" s="1"/>
  <c r="I546" i="164" s="1"/>
  <c r="E176" i="164"/>
  <c r="H176" i="164" s="1"/>
  <c r="H325" i="164" s="1"/>
  <c r="E545" i="164"/>
  <c r="E546" i="164" s="1"/>
  <c r="H546" i="164" s="1"/>
  <c r="G546" i="164"/>
  <c r="J546" i="164" s="1"/>
  <c r="F526" i="163"/>
  <c r="I526" i="163" s="1"/>
  <c r="I493" i="163"/>
  <c r="F524" i="163"/>
  <c r="I524" i="163" s="1"/>
  <c r="G177" i="163"/>
  <c r="J177" i="163" s="1"/>
  <c r="F234" i="163"/>
  <c r="I234" i="163" s="1"/>
  <c r="E235" i="163"/>
  <c r="H235" i="163" s="1"/>
  <c r="G235" i="163"/>
  <c r="J235" i="163" s="1"/>
  <c r="E177" i="163"/>
  <c r="H177" i="163" s="1"/>
  <c r="E496" i="163"/>
  <c r="H496" i="163" s="1"/>
  <c r="G209" i="163"/>
  <c r="J209" i="163" s="1"/>
  <c r="H523" i="163"/>
  <c r="E526" i="163"/>
  <c r="F208" i="163"/>
  <c r="E382" i="163"/>
  <c r="H381" i="163"/>
  <c r="J524" i="163"/>
  <c r="I523" i="163"/>
  <c r="F383" i="163"/>
  <c r="I382" i="163"/>
  <c r="G580" i="163"/>
  <c r="J580" i="163" s="1"/>
  <c r="J581" i="163" s="1"/>
  <c r="I176" i="163"/>
  <c r="F177" i="163"/>
  <c r="I177" i="163" s="1"/>
  <c r="J382" i="163"/>
  <c r="G383" i="163"/>
  <c r="E580" i="163"/>
  <c r="H580" i="163" s="1"/>
  <c r="H578" i="163"/>
  <c r="H581" i="163" s="1"/>
  <c r="H524" i="163"/>
  <c r="G527" i="163"/>
  <c r="J527" i="163" s="1"/>
  <c r="K38" i="1"/>
  <c r="L38" i="1"/>
  <c r="M38" i="1"/>
  <c r="K39" i="1"/>
  <c r="L39" i="1"/>
  <c r="M39" i="1"/>
  <c r="K40" i="1"/>
  <c r="M40" i="1" s="1"/>
  <c r="L40" i="1"/>
  <c r="K41" i="1"/>
  <c r="M41" i="1" s="1"/>
  <c r="L41" i="1"/>
  <c r="K42" i="1"/>
  <c r="L42" i="1"/>
  <c r="M42" i="1"/>
  <c r="K43" i="1"/>
  <c r="L43" i="1"/>
  <c r="M43" i="1"/>
  <c r="K44" i="1"/>
  <c r="M44" i="1" s="1"/>
  <c r="L44" i="1"/>
  <c r="K45" i="1"/>
  <c r="M45" i="1" s="1"/>
  <c r="L45" i="1"/>
  <c r="K46" i="1"/>
  <c r="L46" i="1"/>
  <c r="M46" i="1"/>
  <c r="K47" i="1"/>
  <c r="L47" i="1"/>
  <c r="M47" i="1"/>
  <c r="K48" i="1"/>
  <c r="M48" i="1" s="1"/>
  <c r="L48" i="1"/>
  <c r="K49" i="1"/>
  <c r="M49" i="1" s="1"/>
  <c r="L49" i="1"/>
  <c r="K50" i="1"/>
  <c r="L50" i="1"/>
  <c r="M50" i="1"/>
  <c r="K51" i="1"/>
  <c r="L51" i="1"/>
  <c r="M51" i="1"/>
  <c r="K37" i="1"/>
  <c r="G176" i="164" l="1"/>
  <c r="J176" i="164" s="1"/>
  <c r="J325" i="164" s="1"/>
  <c r="F547" i="164"/>
  <c r="F609" i="164" s="1"/>
  <c r="F325" i="164"/>
  <c r="E325" i="164"/>
  <c r="I545" i="164"/>
  <c r="F527" i="163"/>
  <c r="I527" i="163" s="1"/>
  <c r="E236" i="163"/>
  <c r="G236" i="163"/>
  <c r="J236" i="163" s="1"/>
  <c r="H545" i="164"/>
  <c r="E547" i="164"/>
  <c r="G547" i="164"/>
  <c r="F235" i="163"/>
  <c r="F236" i="163" s="1"/>
  <c r="I236" i="163" s="1"/>
  <c r="G178" i="163"/>
  <c r="J178" i="163" s="1"/>
  <c r="E178" i="163"/>
  <c r="H178" i="163" s="1"/>
  <c r="H236" i="163"/>
  <c r="I383" i="163"/>
  <c r="F384" i="163"/>
  <c r="G528" i="163"/>
  <c r="I208" i="163"/>
  <c r="F209" i="163"/>
  <c r="I209" i="163" s="1"/>
  <c r="G384" i="163"/>
  <c r="J383" i="163"/>
  <c r="E383" i="163"/>
  <c r="H382" i="163"/>
  <c r="H526" i="163"/>
  <c r="F528" i="163"/>
  <c r="F529" i="163" s="1"/>
  <c r="I529" i="163" s="1"/>
  <c r="E527" i="163"/>
  <c r="E528" i="163" s="1"/>
  <c r="H528" i="163" s="1"/>
  <c r="F178" i="163"/>
  <c r="C22" i="39"/>
  <c r="G325" i="164" l="1"/>
  <c r="F610" i="164"/>
  <c r="I547" i="164"/>
  <c r="I609" i="164" s="1"/>
  <c r="I610" i="164" s="1"/>
  <c r="E179" i="163"/>
  <c r="H179" i="163" s="1"/>
  <c r="G179" i="163"/>
  <c r="J179" i="163" s="1"/>
  <c r="E237" i="163"/>
  <c r="H237" i="163" s="1"/>
  <c r="G237" i="163"/>
  <c r="I235" i="163"/>
  <c r="H547" i="164"/>
  <c r="H609" i="164" s="1"/>
  <c r="H610" i="164" s="1"/>
  <c r="E609" i="164"/>
  <c r="E610" i="164" s="1"/>
  <c r="J547" i="164"/>
  <c r="J609" i="164" s="1"/>
  <c r="J610" i="164" s="1"/>
  <c r="G609" i="164"/>
  <c r="F237" i="163"/>
  <c r="I237" i="163" s="1"/>
  <c r="J237" i="163"/>
  <c r="G238" i="163"/>
  <c r="J238" i="163" s="1"/>
  <c r="I178" i="163"/>
  <c r="F179" i="163"/>
  <c r="E384" i="163"/>
  <c r="H383" i="163"/>
  <c r="E530" i="163"/>
  <c r="H530" i="163" s="1"/>
  <c r="H527" i="163"/>
  <c r="E529" i="163"/>
  <c r="H529" i="163" s="1"/>
  <c r="F530" i="163"/>
  <c r="I530" i="163" s="1"/>
  <c r="I528" i="163"/>
  <c r="J384" i="163"/>
  <c r="G385" i="163"/>
  <c r="J385" i="163" s="1"/>
  <c r="J528" i="163"/>
  <c r="G529" i="163"/>
  <c r="G530" i="163"/>
  <c r="J530" i="163" s="1"/>
  <c r="I384" i="163"/>
  <c r="F385" i="163"/>
  <c r="I385" i="163" s="1"/>
  <c r="I386" i="163" s="1"/>
  <c r="O14" i="39"/>
  <c r="P14" i="39"/>
  <c r="N14" i="39"/>
  <c r="N8" i="39"/>
  <c r="N9" i="39"/>
  <c r="N10" i="39"/>
  <c r="N11" i="39"/>
  <c r="N12" i="39"/>
  <c r="N13" i="39"/>
  <c r="N15" i="39"/>
  <c r="N16" i="39"/>
  <c r="N17" i="39"/>
  <c r="N18" i="39"/>
  <c r="N19" i="39"/>
  <c r="N20" i="39"/>
  <c r="N21" i="39"/>
  <c r="N7" i="39"/>
  <c r="G610" i="164" l="1"/>
  <c r="E531" i="163"/>
  <c r="H531" i="163" s="1"/>
  <c r="H532" i="163" s="1"/>
  <c r="J328" i="163"/>
  <c r="E238" i="163"/>
  <c r="G328" i="163"/>
  <c r="G592" i="163" s="1"/>
  <c r="G386" i="163"/>
  <c r="G591" i="163" s="1"/>
  <c r="F386" i="163"/>
  <c r="F591" i="163" s="1"/>
  <c r="F238" i="163"/>
  <c r="I238" i="163" s="1"/>
  <c r="F531" i="163"/>
  <c r="I531" i="163" s="1"/>
  <c r="I532" i="163" s="1"/>
  <c r="I591" i="163" s="1"/>
  <c r="E385" i="163"/>
  <c r="H384" i="163"/>
  <c r="I179" i="163"/>
  <c r="I328" i="163" s="1"/>
  <c r="F328" i="163"/>
  <c r="F592" i="163" s="1"/>
  <c r="J529" i="163"/>
  <c r="G531" i="163"/>
  <c r="J531" i="163" s="1"/>
  <c r="J532" i="163" s="1"/>
  <c r="J386" i="163"/>
  <c r="C100" i="131"/>
  <c r="D100" i="131"/>
  <c r="E100" i="131"/>
  <c r="F100" i="131"/>
  <c r="G100" i="131"/>
  <c r="I100" i="131"/>
  <c r="J100" i="131"/>
  <c r="B100" i="131"/>
  <c r="I99" i="131"/>
  <c r="J99" i="131"/>
  <c r="H99" i="131"/>
  <c r="H100" i="131" s="1"/>
  <c r="H238" i="163" l="1"/>
  <c r="H328" i="163" s="1"/>
  <c r="E328" i="163"/>
  <c r="J591" i="163"/>
  <c r="J592" i="163" s="1"/>
  <c r="I592" i="163"/>
  <c r="H385" i="163"/>
  <c r="H386" i="163" s="1"/>
  <c r="H591" i="163" s="1"/>
  <c r="H592" i="163" s="1"/>
  <c r="E386" i="163"/>
  <c r="E591" i="163" s="1"/>
  <c r="E592" i="163" s="1"/>
  <c r="H139" i="95"/>
  <c r="J139" i="95" s="1"/>
  <c r="I139" i="95"/>
  <c r="H140" i="95"/>
  <c r="J140" i="95" s="1"/>
  <c r="I140" i="95"/>
  <c r="H141" i="95"/>
  <c r="I141" i="95"/>
  <c r="J141" i="95"/>
  <c r="H142" i="95"/>
  <c r="I142" i="95"/>
  <c r="J142" i="95"/>
  <c r="H143" i="95"/>
  <c r="J143" i="95" s="1"/>
  <c r="I143" i="95"/>
  <c r="G139" i="95"/>
  <c r="G140" i="95"/>
  <c r="G141" i="95"/>
  <c r="G142" i="95"/>
  <c r="G143" i="95"/>
  <c r="C109" i="8" l="1"/>
  <c r="D109" i="8"/>
  <c r="E109" i="8"/>
  <c r="F109" i="8"/>
  <c r="G109" i="8"/>
  <c r="H109" i="8"/>
  <c r="I109" i="8"/>
  <c r="J109" i="8"/>
  <c r="B109" i="8"/>
  <c r="C108" i="8"/>
  <c r="D108" i="8"/>
  <c r="E108" i="8"/>
  <c r="F108" i="8"/>
  <c r="G108" i="8"/>
  <c r="H108" i="8"/>
  <c r="I108" i="8"/>
  <c r="J108" i="8"/>
  <c r="B108" i="8"/>
  <c r="H182" i="5" l="1"/>
  <c r="I182" i="5"/>
  <c r="J182" i="5"/>
  <c r="C183" i="5"/>
  <c r="D183" i="5"/>
  <c r="E183" i="5"/>
  <c r="F183" i="5"/>
  <c r="G183" i="5"/>
  <c r="H183" i="5"/>
  <c r="I183" i="5"/>
  <c r="B183" i="5"/>
  <c r="C45" i="4"/>
  <c r="D45" i="4"/>
  <c r="E45" i="4"/>
  <c r="F45" i="4"/>
  <c r="G45" i="4"/>
  <c r="H45" i="4"/>
  <c r="I45" i="4"/>
  <c r="J45" i="4"/>
  <c r="B45" i="4"/>
  <c r="C37" i="4"/>
  <c r="D37" i="4"/>
  <c r="E37" i="4"/>
  <c r="F37" i="4"/>
  <c r="G37" i="4"/>
  <c r="H37" i="4"/>
  <c r="I37" i="4"/>
  <c r="J37" i="4"/>
  <c r="B37" i="4"/>
  <c r="C260" i="1" l="1"/>
  <c r="D260" i="1"/>
  <c r="E260" i="1"/>
  <c r="F260" i="1"/>
  <c r="G260" i="1"/>
  <c r="H260" i="1"/>
  <c r="I260" i="1"/>
  <c r="J260" i="1"/>
  <c r="B260" i="1"/>
  <c r="M258" i="1"/>
  <c r="L258" i="1"/>
  <c r="K258" i="1"/>
  <c r="M257" i="1"/>
  <c r="L257" i="1"/>
  <c r="K257" i="1"/>
  <c r="M256" i="1"/>
  <c r="L256" i="1"/>
  <c r="K256" i="1"/>
  <c r="M255" i="1"/>
  <c r="L255" i="1"/>
  <c r="K255" i="1"/>
  <c r="M254" i="1"/>
  <c r="L254" i="1"/>
  <c r="K254" i="1"/>
  <c r="M253" i="1"/>
  <c r="L253" i="1"/>
  <c r="K253" i="1"/>
  <c r="M252" i="1"/>
  <c r="L252" i="1"/>
  <c r="K252" i="1"/>
  <c r="M251" i="1"/>
  <c r="L251" i="1"/>
  <c r="K251" i="1"/>
  <c r="M250" i="1"/>
  <c r="L250" i="1"/>
  <c r="K250" i="1"/>
  <c r="M249" i="1"/>
  <c r="L249" i="1"/>
  <c r="K249" i="1"/>
  <c r="M248" i="1"/>
  <c r="L248" i="1"/>
  <c r="K248" i="1"/>
  <c r="M247" i="1"/>
  <c r="L247" i="1"/>
  <c r="K247" i="1"/>
  <c r="M246" i="1"/>
  <c r="L246" i="1"/>
  <c r="K246" i="1"/>
  <c r="M239" i="1"/>
  <c r="L239" i="1"/>
  <c r="K239" i="1"/>
  <c r="M238" i="1"/>
  <c r="L238" i="1"/>
  <c r="K238" i="1"/>
  <c r="M237" i="1"/>
  <c r="L237" i="1"/>
  <c r="K237" i="1"/>
  <c r="D1424" i="157"/>
  <c r="H1596" i="157"/>
  <c r="I1596" i="157"/>
  <c r="J1596" i="157"/>
  <c r="H1597" i="157"/>
  <c r="I1597" i="157"/>
  <c r="J1597" i="157"/>
  <c r="I1595" i="157"/>
  <c r="J1595" i="157"/>
  <c r="H1595" i="157"/>
  <c r="C1598" i="157"/>
  <c r="D1598" i="157"/>
  <c r="E1598" i="157"/>
  <c r="F1598" i="157"/>
  <c r="G1598" i="157"/>
  <c r="H1598" i="157"/>
  <c r="B1598" i="157"/>
  <c r="H1592" i="157"/>
  <c r="I1592" i="157"/>
  <c r="J1592" i="157"/>
  <c r="I1591" i="157"/>
  <c r="J1591" i="157"/>
  <c r="H1591" i="157"/>
  <c r="C1593" i="157"/>
  <c r="D1593" i="157"/>
  <c r="E1593" i="157"/>
  <c r="F1593" i="157"/>
  <c r="G1593" i="157"/>
  <c r="B1593" i="157"/>
  <c r="I1589" i="157"/>
  <c r="J1589" i="157"/>
  <c r="H1589" i="157"/>
  <c r="H1582" i="157"/>
  <c r="I1582" i="157"/>
  <c r="J1582" i="157"/>
  <c r="H1583" i="157"/>
  <c r="I1583" i="157"/>
  <c r="J1583" i="157"/>
  <c r="H1584" i="157"/>
  <c r="I1584" i="157"/>
  <c r="J1584" i="157"/>
  <c r="H1585" i="157"/>
  <c r="I1585" i="157"/>
  <c r="J1585" i="157"/>
  <c r="H1586" i="157"/>
  <c r="I1586" i="157"/>
  <c r="J1586" i="157"/>
  <c r="I1581" i="157"/>
  <c r="J1581" i="157"/>
  <c r="H1581" i="157"/>
  <c r="C1587" i="157"/>
  <c r="D1587" i="157"/>
  <c r="E1587" i="157"/>
  <c r="F1587" i="157"/>
  <c r="G1587" i="157"/>
  <c r="B1587" i="157"/>
  <c r="H1579" i="157"/>
  <c r="I1579" i="157"/>
  <c r="J1579" i="157"/>
  <c r="I1578" i="157"/>
  <c r="J1578" i="157"/>
  <c r="H1578" i="157"/>
  <c r="H1564" i="157"/>
  <c r="I1564" i="157"/>
  <c r="J1564" i="157"/>
  <c r="H1565" i="157"/>
  <c r="I1565" i="157"/>
  <c r="J1565" i="157"/>
  <c r="H1574" i="157"/>
  <c r="I1574" i="157"/>
  <c r="J1574" i="157"/>
  <c r="H1575" i="157"/>
  <c r="I1575" i="157"/>
  <c r="J1575" i="157"/>
  <c r="H1576" i="157"/>
  <c r="I1576" i="157"/>
  <c r="J1576" i="157"/>
  <c r="I1563" i="157"/>
  <c r="J1563" i="157"/>
  <c r="H1563" i="157"/>
  <c r="H1558" i="157"/>
  <c r="I1558" i="157"/>
  <c r="J1558" i="157"/>
  <c r="H1559" i="157"/>
  <c r="I1559" i="157"/>
  <c r="J1559" i="157"/>
  <c r="H1560" i="157"/>
  <c r="I1560" i="157"/>
  <c r="J1560" i="157"/>
  <c r="I1557" i="157"/>
  <c r="J1557" i="157"/>
  <c r="H1557" i="157"/>
  <c r="C1561" i="157"/>
  <c r="D1561" i="157"/>
  <c r="E1561" i="157"/>
  <c r="F1561" i="157"/>
  <c r="G1561" i="157"/>
  <c r="B1561" i="157"/>
  <c r="C1555" i="157"/>
  <c r="D1555" i="157"/>
  <c r="E1555" i="157"/>
  <c r="F1555" i="157"/>
  <c r="G1555" i="157"/>
  <c r="B1555" i="157"/>
  <c r="J1554" i="157"/>
  <c r="I1554" i="157"/>
  <c r="H1554" i="157"/>
  <c r="J1553" i="157"/>
  <c r="I1553" i="157"/>
  <c r="H1553" i="157"/>
  <c r="J1552" i="157"/>
  <c r="I1552" i="157"/>
  <c r="H1552" i="157"/>
  <c r="J1551" i="157"/>
  <c r="I1551" i="157"/>
  <c r="H1551" i="157"/>
  <c r="J1550" i="157"/>
  <c r="I1550" i="157"/>
  <c r="H1550" i="157"/>
  <c r="H1545" i="157"/>
  <c r="I1545" i="157"/>
  <c r="J1545" i="157"/>
  <c r="H1546" i="157"/>
  <c r="I1546" i="157"/>
  <c r="J1546" i="157"/>
  <c r="H1547" i="157"/>
  <c r="I1547" i="157"/>
  <c r="J1547" i="157"/>
  <c r="I1544" i="157"/>
  <c r="J1544" i="157"/>
  <c r="H1544" i="157"/>
  <c r="C1548" i="157"/>
  <c r="D1548" i="157"/>
  <c r="E1548" i="157"/>
  <c r="F1548" i="157"/>
  <c r="G1548" i="157"/>
  <c r="B1548" i="157"/>
  <c r="C1534" i="157"/>
  <c r="D1534" i="157"/>
  <c r="E1534" i="157"/>
  <c r="F1534" i="157"/>
  <c r="G1534" i="157"/>
  <c r="B1534" i="157"/>
  <c r="H1532" i="157"/>
  <c r="I1532" i="157"/>
  <c r="J1532" i="157"/>
  <c r="H1533" i="157"/>
  <c r="I1533" i="157"/>
  <c r="J1533" i="157"/>
  <c r="I1531" i="157"/>
  <c r="J1531" i="157"/>
  <c r="H1531" i="157"/>
  <c r="J1529" i="157"/>
  <c r="I1529" i="157"/>
  <c r="H1529" i="157"/>
  <c r="J1528" i="157"/>
  <c r="I1528" i="157"/>
  <c r="H1528" i="157"/>
  <c r="H1525" i="157"/>
  <c r="I1525" i="157"/>
  <c r="J1525" i="157"/>
  <c r="H1526" i="157"/>
  <c r="I1526" i="157"/>
  <c r="J1526" i="157"/>
  <c r="H1527" i="157"/>
  <c r="I1527" i="157"/>
  <c r="J1527" i="157"/>
  <c r="I1524" i="157"/>
  <c r="J1524" i="157"/>
  <c r="H1524" i="157"/>
  <c r="C1501" i="157"/>
  <c r="D1501" i="157"/>
  <c r="E1501" i="157"/>
  <c r="F1501" i="157"/>
  <c r="G1501" i="157"/>
  <c r="B1501" i="157"/>
  <c r="H1520" i="157"/>
  <c r="I1520" i="157"/>
  <c r="J1520" i="157"/>
  <c r="H1521" i="157"/>
  <c r="I1521" i="157"/>
  <c r="J1521" i="157"/>
  <c r="I1519" i="157"/>
  <c r="J1519" i="157"/>
  <c r="H1519" i="157"/>
  <c r="H1514" i="157"/>
  <c r="I1514" i="157"/>
  <c r="J1514" i="157"/>
  <c r="H1515" i="157"/>
  <c r="I1515" i="157"/>
  <c r="J1515" i="157"/>
  <c r="H1516" i="157"/>
  <c r="I1516" i="157"/>
  <c r="J1516" i="157"/>
  <c r="H1517" i="157"/>
  <c r="I1517" i="157"/>
  <c r="J1517" i="157"/>
  <c r="I1513" i="157"/>
  <c r="J1513" i="157"/>
  <c r="H1513" i="157"/>
  <c r="C1518" i="157"/>
  <c r="D1518" i="157"/>
  <c r="E1518" i="157"/>
  <c r="F1518" i="157"/>
  <c r="G1518" i="157"/>
  <c r="B1518" i="157"/>
  <c r="I1511" i="157"/>
  <c r="J1511" i="157"/>
  <c r="H1511" i="157"/>
  <c r="H1498" i="157"/>
  <c r="I1498" i="157"/>
  <c r="J1498" i="157"/>
  <c r="H1499" i="157"/>
  <c r="I1499" i="157"/>
  <c r="J1499" i="157"/>
  <c r="H1500" i="157"/>
  <c r="I1500" i="157"/>
  <c r="J1500" i="157"/>
  <c r="I1497" i="157"/>
  <c r="J1497" i="157"/>
  <c r="H1497" i="157"/>
  <c r="I1495" i="157"/>
  <c r="H1495" i="157"/>
  <c r="D1495" i="157"/>
  <c r="J1495" i="157" s="1"/>
  <c r="H1492" i="157"/>
  <c r="I1492" i="157"/>
  <c r="J1492" i="157"/>
  <c r="H1493" i="157"/>
  <c r="I1493" i="157"/>
  <c r="J1493" i="157"/>
  <c r="I1491" i="157"/>
  <c r="J1491" i="157"/>
  <c r="H1491" i="157"/>
  <c r="H1484" i="157"/>
  <c r="I1484" i="157"/>
  <c r="J1484" i="157"/>
  <c r="H1485" i="157"/>
  <c r="I1485" i="157"/>
  <c r="J1485" i="157"/>
  <c r="H1486" i="157"/>
  <c r="I1486" i="157"/>
  <c r="J1486" i="157"/>
  <c r="H1487" i="157"/>
  <c r="I1487" i="157"/>
  <c r="J1487" i="157"/>
  <c r="H1488" i="157"/>
  <c r="I1488" i="157"/>
  <c r="J1488" i="157"/>
  <c r="I1483" i="157"/>
  <c r="J1483" i="157"/>
  <c r="H1483" i="157"/>
  <c r="C1481" i="157"/>
  <c r="D1481" i="157"/>
  <c r="E1481" i="157"/>
  <c r="F1481" i="157"/>
  <c r="G1481" i="157"/>
  <c r="B1481" i="157"/>
  <c r="H1478" i="157"/>
  <c r="I1478" i="157"/>
  <c r="J1478" i="157"/>
  <c r="H1479" i="157"/>
  <c r="I1479" i="157"/>
  <c r="J1479" i="157"/>
  <c r="H1480" i="157"/>
  <c r="I1480" i="157"/>
  <c r="J1480" i="157"/>
  <c r="I1477" i="157"/>
  <c r="J1477" i="157"/>
  <c r="H1477" i="157"/>
  <c r="H1466" i="157"/>
  <c r="I1466" i="157"/>
  <c r="J1466" i="157"/>
  <c r="H1467" i="157"/>
  <c r="I1467" i="157"/>
  <c r="J1467" i="157"/>
  <c r="I1465" i="157"/>
  <c r="J1465" i="157"/>
  <c r="H1465" i="157"/>
  <c r="I1463" i="157"/>
  <c r="J1463" i="157"/>
  <c r="H1463" i="157"/>
  <c r="H1455" i="157"/>
  <c r="I1455" i="157"/>
  <c r="J1455" i="157"/>
  <c r="H1456" i="157"/>
  <c r="I1456" i="157"/>
  <c r="J1456" i="157"/>
  <c r="H1457" i="157"/>
  <c r="I1457" i="157"/>
  <c r="J1457" i="157"/>
  <c r="H1458" i="157"/>
  <c r="I1458" i="157"/>
  <c r="J1458" i="157"/>
  <c r="H1459" i="157"/>
  <c r="I1459" i="157"/>
  <c r="J1459" i="157"/>
  <c r="H1460" i="157"/>
  <c r="I1460" i="157"/>
  <c r="J1460" i="157"/>
  <c r="H1461" i="157"/>
  <c r="I1461" i="157"/>
  <c r="J1461" i="157"/>
  <c r="I1454" i="157"/>
  <c r="J1454" i="157"/>
  <c r="H1454" i="157"/>
  <c r="H1452" i="157"/>
  <c r="I1452" i="157"/>
  <c r="J1452" i="157"/>
  <c r="I1451" i="157"/>
  <c r="J1451" i="157"/>
  <c r="H1451" i="157"/>
  <c r="H1449" i="157"/>
  <c r="I1449" i="157"/>
  <c r="J1449" i="157"/>
  <c r="I1448" i="157"/>
  <c r="J1448" i="157"/>
  <c r="H1448" i="157"/>
  <c r="C1450" i="157"/>
  <c r="D1450" i="157"/>
  <c r="E1450" i="157"/>
  <c r="F1450" i="157"/>
  <c r="G1450" i="157"/>
  <c r="B1450" i="157"/>
  <c r="H1438" i="157"/>
  <c r="I1438" i="157"/>
  <c r="J1438" i="157"/>
  <c r="I1437" i="157"/>
  <c r="J1437" i="157"/>
  <c r="H1437" i="157"/>
  <c r="H1428" i="157"/>
  <c r="I1428" i="157"/>
  <c r="J1428" i="157"/>
  <c r="H1429" i="157"/>
  <c r="I1429" i="157"/>
  <c r="J1429" i="157"/>
  <c r="H1430" i="157"/>
  <c r="I1430" i="157"/>
  <c r="J1430" i="157"/>
  <c r="H1431" i="157"/>
  <c r="I1431" i="157"/>
  <c r="J1431" i="157"/>
  <c r="H1432" i="157"/>
  <c r="I1432" i="157"/>
  <c r="J1432" i="157"/>
  <c r="H1433" i="157"/>
  <c r="I1433" i="157"/>
  <c r="J1433" i="157"/>
  <c r="H1434" i="157"/>
  <c r="I1434" i="157"/>
  <c r="J1434" i="157"/>
  <c r="H1435" i="157"/>
  <c r="I1435" i="157"/>
  <c r="J1435" i="157"/>
  <c r="I1427" i="157"/>
  <c r="J1427" i="157"/>
  <c r="H1427" i="157"/>
  <c r="H1419" i="157"/>
  <c r="I1419" i="157"/>
  <c r="J1419" i="157"/>
  <c r="H1420" i="157"/>
  <c r="I1420" i="157"/>
  <c r="J1420" i="157"/>
  <c r="H1421" i="157"/>
  <c r="I1421" i="157"/>
  <c r="J1421" i="157"/>
  <c r="H1422" i="157"/>
  <c r="I1422" i="157"/>
  <c r="J1422" i="157"/>
  <c r="H1423" i="157"/>
  <c r="I1423" i="157"/>
  <c r="J1423" i="157"/>
  <c r="H1424" i="157"/>
  <c r="I1424" i="157"/>
  <c r="J1424" i="157"/>
  <c r="H1425" i="157"/>
  <c r="I1425" i="157"/>
  <c r="J1425" i="157"/>
  <c r="I1418" i="157"/>
  <c r="J1418" i="157"/>
  <c r="H1418" i="157"/>
  <c r="C1426" i="157"/>
  <c r="D1426" i="157"/>
  <c r="E1426" i="157"/>
  <c r="F1426" i="157"/>
  <c r="G1426" i="157"/>
  <c r="B1426" i="157"/>
  <c r="H1404" i="157"/>
  <c r="I1404" i="157"/>
  <c r="J1404" i="157"/>
  <c r="H1405" i="157"/>
  <c r="I1405" i="157"/>
  <c r="J1405" i="157"/>
  <c r="H1406" i="157"/>
  <c r="I1406" i="157"/>
  <c r="J1406" i="157"/>
  <c r="I1403" i="157"/>
  <c r="J1403" i="157"/>
  <c r="H1403" i="157"/>
  <c r="H1394" i="157"/>
  <c r="I1394" i="157"/>
  <c r="J1394" i="157"/>
  <c r="H1395" i="157"/>
  <c r="I1395" i="157"/>
  <c r="J1395" i="157"/>
  <c r="H1396" i="157"/>
  <c r="I1396" i="157"/>
  <c r="J1396" i="157"/>
  <c r="H1397" i="157"/>
  <c r="I1397" i="157"/>
  <c r="J1397" i="157"/>
  <c r="H1398" i="157"/>
  <c r="I1398" i="157"/>
  <c r="J1398" i="157"/>
  <c r="H1399" i="157"/>
  <c r="I1399" i="157"/>
  <c r="J1399" i="157"/>
  <c r="H1400" i="157"/>
  <c r="I1400" i="157"/>
  <c r="J1400" i="157"/>
  <c r="H1401" i="157"/>
  <c r="I1401" i="157"/>
  <c r="J1401" i="157"/>
  <c r="I1393" i="157"/>
  <c r="J1393" i="157"/>
  <c r="H1393" i="157"/>
  <c r="C1402" i="157"/>
  <c r="D1402" i="157"/>
  <c r="E1402" i="157"/>
  <c r="F1402" i="157"/>
  <c r="G1402" i="157"/>
  <c r="B1402" i="157"/>
  <c r="H1389" i="157"/>
  <c r="I1389" i="157"/>
  <c r="J1389" i="157"/>
  <c r="H1390" i="157"/>
  <c r="I1390" i="157"/>
  <c r="J1390" i="157"/>
  <c r="H1391" i="157"/>
  <c r="I1391" i="157"/>
  <c r="J1391" i="157"/>
  <c r="I1388" i="157"/>
  <c r="J1388" i="157"/>
  <c r="H1388" i="157"/>
  <c r="J774" i="157"/>
  <c r="I774" i="157"/>
  <c r="H774" i="157"/>
  <c r="J1379" i="157"/>
  <c r="I1379" i="157"/>
  <c r="H1379" i="157"/>
  <c r="H1373" i="157"/>
  <c r="I1373" i="157"/>
  <c r="J1373" i="157"/>
  <c r="H1374" i="157"/>
  <c r="I1374" i="157"/>
  <c r="J1374" i="157"/>
  <c r="H1375" i="157"/>
  <c r="I1375" i="157"/>
  <c r="J1375" i="157"/>
  <c r="H1376" i="157"/>
  <c r="I1376" i="157"/>
  <c r="J1376" i="157"/>
  <c r="H1377" i="157"/>
  <c r="I1377" i="157"/>
  <c r="J1377" i="157"/>
  <c r="H1378" i="157"/>
  <c r="I1378" i="157"/>
  <c r="J1378" i="157"/>
  <c r="I1372" i="157"/>
  <c r="J1372" i="157"/>
  <c r="H1372" i="157"/>
  <c r="H1366" i="157"/>
  <c r="I1366" i="157"/>
  <c r="J1366" i="157"/>
  <c r="H1367" i="157"/>
  <c r="I1367" i="157"/>
  <c r="J1367" i="157"/>
  <c r="H1368" i="157"/>
  <c r="I1368" i="157"/>
  <c r="J1368" i="157"/>
  <c r="H1369" i="157"/>
  <c r="I1369" i="157"/>
  <c r="J1369" i="157"/>
  <c r="H1370" i="157"/>
  <c r="I1370" i="157"/>
  <c r="J1370" i="157"/>
  <c r="I1365" i="157"/>
  <c r="J1365" i="157"/>
  <c r="H1365" i="157"/>
  <c r="C1371" i="157"/>
  <c r="D1371" i="157"/>
  <c r="E1371" i="157"/>
  <c r="F1371" i="157"/>
  <c r="G1371" i="157"/>
  <c r="B1371" i="157"/>
  <c r="H1361" i="157"/>
  <c r="I1361" i="157"/>
  <c r="J1361" i="157"/>
  <c r="H1362" i="157"/>
  <c r="I1362" i="157"/>
  <c r="J1362" i="157"/>
  <c r="I1360" i="157"/>
  <c r="J1360" i="157"/>
  <c r="H1360" i="157"/>
  <c r="C1363" i="157"/>
  <c r="D1363" i="157"/>
  <c r="E1363" i="157"/>
  <c r="F1363" i="157"/>
  <c r="G1363" i="157"/>
  <c r="B1363" i="157"/>
  <c r="H1345" i="157"/>
  <c r="I1345" i="157"/>
  <c r="J1345" i="157"/>
  <c r="H1346" i="157"/>
  <c r="I1346" i="157"/>
  <c r="J1346" i="157"/>
  <c r="H1347" i="157"/>
  <c r="I1347" i="157"/>
  <c r="J1347" i="157"/>
  <c r="I1344" i="157"/>
  <c r="J1344" i="157"/>
  <c r="H1344" i="157"/>
  <c r="C1348" i="157"/>
  <c r="D1348" i="157"/>
  <c r="E1348" i="157"/>
  <c r="F1348" i="157"/>
  <c r="G1348" i="157"/>
  <c r="B1348" i="157"/>
  <c r="C1342" i="157"/>
  <c r="D1342" i="157"/>
  <c r="E1342" i="157"/>
  <c r="F1342" i="157"/>
  <c r="G1342" i="157"/>
  <c r="B1342" i="157"/>
  <c r="H1338" i="157"/>
  <c r="I1338" i="157"/>
  <c r="J1338" i="157"/>
  <c r="H1339" i="157"/>
  <c r="I1339" i="157"/>
  <c r="J1339" i="157"/>
  <c r="H1340" i="157"/>
  <c r="I1340" i="157"/>
  <c r="J1340" i="157"/>
  <c r="H1341" i="157"/>
  <c r="I1341" i="157"/>
  <c r="J1341" i="157"/>
  <c r="I1337" i="157"/>
  <c r="J1337" i="157"/>
  <c r="H1337" i="157"/>
  <c r="H1332" i="157"/>
  <c r="I1332" i="157"/>
  <c r="J1332" i="157"/>
  <c r="H1333" i="157"/>
  <c r="I1333" i="157"/>
  <c r="J1333" i="157"/>
  <c r="H1334" i="157"/>
  <c r="I1334" i="157"/>
  <c r="J1334" i="157"/>
  <c r="I1331" i="157"/>
  <c r="J1331" i="157"/>
  <c r="H1331" i="157"/>
  <c r="C1335" i="157"/>
  <c r="D1335" i="157"/>
  <c r="E1335" i="157"/>
  <c r="F1335" i="157"/>
  <c r="G1335" i="157"/>
  <c r="B1335" i="157"/>
  <c r="C1323" i="157"/>
  <c r="D1323" i="157"/>
  <c r="E1323" i="157"/>
  <c r="F1323" i="157"/>
  <c r="G1323" i="157"/>
  <c r="B1323" i="157"/>
  <c r="H1319" i="157"/>
  <c r="I1319" i="157"/>
  <c r="J1319" i="157"/>
  <c r="H1320" i="157"/>
  <c r="I1320" i="157"/>
  <c r="J1320" i="157"/>
  <c r="H1321" i="157"/>
  <c r="I1321" i="157"/>
  <c r="J1321" i="157"/>
  <c r="H1322" i="157"/>
  <c r="I1322" i="157"/>
  <c r="J1322" i="157"/>
  <c r="I1318" i="157"/>
  <c r="J1318" i="157"/>
  <c r="H1318" i="157"/>
  <c r="H1314" i="157"/>
  <c r="I1314" i="157"/>
  <c r="J1314" i="157"/>
  <c r="H1315" i="157"/>
  <c r="I1315" i="157"/>
  <c r="J1315" i="157"/>
  <c r="H1313" i="157"/>
  <c r="I1313" i="157"/>
  <c r="J1313" i="157"/>
  <c r="I1312" i="157"/>
  <c r="J1312" i="157"/>
  <c r="H1312" i="157"/>
  <c r="C1316" i="157"/>
  <c r="D1316" i="157"/>
  <c r="E1316" i="157"/>
  <c r="F1316" i="157"/>
  <c r="G1316" i="157"/>
  <c r="B1316" i="157"/>
  <c r="H1309" i="157"/>
  <c r="I1309" i="157"/>
  <c r="J1309" i="157"/>
  <c r="I1308" i="157"/>
  <c r="J1308" i="157"/>
  <c r="H1308" i="157"/>
  <c r="C1310" i="157"/>
  <c r="D1310" i="157"/>
  <c r="E1310" i="157"/>
  <c r="F1310" i="157"/>
  <c r="G1310" i="157"/>
  <c r="B1310" i="157"/>
  <c r="H1302" i="157"/>
  <c r="I1302" i="157"/>
  <c r="J1302" i="157"/>
  <c r="H1303" i="157"/>
  <c r="I1303" i="157"/>
  <c r="J1303" i="157"/>
  <c r="H1304" i="157"/>
  <c r="I1304" i="157"/>
  <c r="J1304" i="157"/>
  <c r="H1305" i="157"/>
  <c r="I1305" i="157"/>
  <c r="J1305" i="157"/>
  <c r="I1301" i="157"/>
  <c r="J1301" i="157"/>
  <c r="H1301" i="157"/>
  <c r="C1306" i="157"/>
  <c r="D1306" i="157"/>
  <c r="E1306" i="157"/>
  <c r="F1306" i="157"/>
  <c r="G1306" i="157"/>
  <c r="B1306" i="157"/>
  <c r="I1299" i="157"/>
  <c r="J1299" i="157"/>
  <c r="H1299" i="157"/>
  <c r="C1289" i="157"/>
  <c r="D1289" i="157"/>
  <c r="E1289" i="157"/>
  <c r="F1289" i="157"/>
  <c r="G1289" i="157"/>
  <c r="B1289" i="157"/>
  <c r="H1284" i="157"/>
  <c r="I1284" i="157"/>
  <c r="J1284" i="157"/>
  <c r="H1285" i="157"/>
  <c r="I1285" i="157"/>
  <c r="J1285" i="157"/>
  <c r="H1286" i="157"/>
  <c r="I1286" i="157"/>
  <c r="J1286" i="157"/>
  <c r="H1287" i="157"/>
  <c r="I1287" i="157"/>
  <c r="J1287" i="157"/>
  <c r="H1288" i="157"/>
  <c r="I1288" i="157"/>
  <c r="J1288" i="157"/>
  <c r="I1283" i="157"/>
  <c r="J1283" i="157"/>
  <c r="H1283" i="157"/>
  <c r="H1274" i="157"/>
  <c r="I1274" i="157"/>
  <c r="J1274" i="157"/>
  <c r="H1275" i="157"/>
  <c r="I1275" i="157"/>
  <c r="J1275" i="157"/>
  <c r="H1276" i="157"/>
  <c r="I1276" i="157"/>
  <c r="J1276" i="157"/>
  <c r="H1277" i="157"/>
  <c r="I1277" i="157"/>
  <c r="J1277" i="157"/>
  <c r="H1278" i="157"/>
  <c r="I1278" i="157"/>
  <c r="J1278" i="157"/>
  <c r="H1279" i="157"/>
  <c r="I1279" i="157"/>
  <c r="J1279" i="157"/>
  <c r="H1280" i="157"/>
  <c r="I1280" i="157"/>
  <c r="J1280" i="157"/>
  <c r="I1273" i="157"/>
  <c r="J1273" i="157"/>
  <c r="H1273" i="157"/>
  <c r="C1281" i="157"/>
  <c r="D1281" i="157"/>
  <c r="E1281" i="157"/>
  <c r="F1281" i="157"/>
  <c r="G1281" i="157"/>
  <c r="B1281" i="157"/>
  <c r="H1271" i="157"/>
  <c r="I1271" i="157"/>
  <c r="J1271" i="157"/>
  <c r="I1270" i="157"/>
  <c r="J1270" i="157"/>
  <c r="H1270" i="157"/>
  <c r="H1254" i="157"/>
  <c r="I1254" i="157"/>
  <c r="J1254" i="157"/>
  <c r="H1255" i="157"/>
  <c r="I1255" i="157"/>
  <c r="J1255" i="157"/>
  <c r="H1256" i="157"/>
  <c r="I1256" i="157"/>
  <c r="J1256" i="157"/>
  <c r="H1257" i="157"/>
  <c r="I1257" i="157"/>
  <c r="J1257" i="157"/>
  <c r="H1258" i="157"/>
  <c r="I1258" i="157"/>
  <c r="J1258" i="157"/>
  <c r="H1259" i="157"/>
  <c r="I1259" i="157"/>
  <c r="J1259" i="157"/>
  <c r="H1260" i="157"/>
  <c r="I1260" i="157"/>
  <c r="J1260" i="157"/>
  <c r="I1253" i="157"/>
  <c r="J1253" i="157"/>
  <c r="H1253" i="157"/>
  <c r="C1261" i="157"/>
  <c r="D1261" i="157"/>
  <c r="E1261" i="157"/>
  <c r="F1261" i="157"/>
  <c r="G1261" i="157"/>
  <c r="B1261" i="157"/>
  <c r="H1247" i="157"/>
  <c r="I1247" i="157"/>
  <c r="J1247" i="157"/>
  <c r="H1248" i="157"/>
  <c r="I1248" i="157"/>
  <c r="J1248" i="157"/>
  <c r="H1249" i="157"/>
  <c r="I1249" i="157"/>
  <c r="J1249" i="157"/>
  <c r="H1250" i="157"/>
  <c r="I1250" i="157"/>
  <c r="J1250" i="157"/>
  <c r="I1246" i="157"/>
  <c r="J1246" i="157"/>
  <c r="H1246" i="157"/>
  <c r="C1251" i="157"/>
  <c r="D1251" i="157"/>
  <c r="E1251" i="157"/>
  <c r="F1251" i="157"/>
  <c r="G1251" i="157"/>
  <c r="B1251" i="157"/>
  <c r="H1240" i="157"/>
  <c r="I1240" i="157"/>
  <c r="J1240" i="157"/>
  <c r="H1241" i="157"/>
  <c r="I1241" i="157"/>
  <c r="J1241" i="157"/>
  <c r="H1242" i="157"/>
  <c r="I1242" i="157"/>
  <c r="J1242" i="157"/>
  <c r="H1243" i="157"/>
  <c r="I1243" i="157"/>
  <c r="J1243" i="157"/>
  <c r="I1239" i="157"/>
  <c r="J1239" i="157"/>
  <c r="H1239" i="157"/>
  <c r="C1244" i="157"/>
  <c r="D1244" i="157"/>
  <c r="E1244" i="157"/>
  <c r="F1244" i="157"/>
  <c r="G1244" i="157"/>
  <c r="B1244" i="157"/>
  <c r="H1223" i="157"/>
  <c r="I1223" i="157"/>
  <c r="J1223" i="157"/>
  <c r="H1224" i="157"/>
  <c r="I1224" i="157"/>
  <c r="J1224" i="157"/>
  <c r="H1225" i="157"/>
  <c r="I1225" i="157"/>
  <c r="J1225" i="157"/>
  <c r="H1226" i="157"/>
  <c r="I1226" i="157"/>
  <c r="J1226" i="157"/>
  <c r="H1227" i="157"/>
  <c r="I1227" i="157"/>
  <c r="J1227" i="157"/>
  <c r="H1228" i="157"/>
  <c r="I1228" i="157"/>
  <c r="J1228" i="157"/>
  <c r="H1229" i="157"/>
  <c r="I1229" i="157"/>
  <c r="J1229" i="157"/>
  <c r="I1222" i="157"/>
  <c r="J1222" i="157"/>
  <c r="H1222" i="157"/>
  <c r="C1230" i="157"/>
  <c r="D1230" i="157"/>
  <c r="E1230" i="157"/>
  <c r="F1230" i="157"/>
  <c r="G1230" i="157"/>
  <c r="B1230" i="157"/>
  <c r="H1211" i="157"/>
  <c r="I1211" i="157"/>
  <c r="J1211" i="157"/>
  <c r="H1212" i="157"/>
  <c r="I1212" i="157"/>
  <c r="J1212" i="157"/>
  <c r="H1213" i="157"/>
  <c r="I1213" i="157"/>
  <c r="J1213" i="157"/>
  <c r="H1214" i="157"/>
  <c r="I1214" i="157"/>
  <c r="J1214" i="157"/>
  <c r="H1215" i="157"/>
  <c r="I1215" i="157"/>
  <c r="J1215" i="157"/>
  <c r="H1216" i="157"/>
  <c r="I1216" i="157"/>
  <c r="J1216" i="157"/>
  <c r="H1217" i="157"/>
  <c r="I1217" i="157"/>
  <c r="J1217" i="157"/>
  <c r="H1218" i="157"/>
  <c r="I1218" i="157"/>
  <c r="J1218" i="157"/>
  <c r="H1219" i="157"/>
  <c r="I1219" i="157"/>
  <c r="J1219" i="157"/>
  <c r="H1220" i="157"/>
  <c r="I1220" i="157"/>
  <c r="J1220" i="157"/>
  <c r="I1210" i="157"/>
  <c r="J1210" i="157"/>
  <c r="H1210" i="157"/>
  <c r="H120" i="154"/>
  <c r="I120" i="154"/>
  <c r="J120" i="154"/>
  <c r="C121" i="154"/>
  <c r="D121" i="154"/>
  <c r="E121" i="154"/>
  <c r="F121" i="154"/>
  <c r="G121" i="154"/>
  <c r="B121" i="154"/>
  <c r="C145" i="151"/>
  <c r="D145" i="151"/>
  <c r="E145" i="151"/>
  <c r="F145" i="151"/>
  <c r="G145" i="151"/>
  <c r="B145" i="151"/>
  <c r="I180" i="148"/>
  <c r="I181" i="148" s="1"/>
  <c r="I182" i="148" s="1"/>
  <c r="J180" i="148"/>
  <c r="J181" i="148" s="1"/>
  <c r="J182" i="148" s="1"/>
  <c r="H180" i="148"/>
  <c r="H181" i="148" s="1"/>
  <c r="H182" i="148" s="1"/>
  <c r="C181" i="148"/>
  <c r="C182" i="148" s="1"/>
  <c r="D181" i="148"/>
  <c r="D182" i="148" s="1"/>
  <c r="E181" i="148"/>
  <c r="E182" i="148" s="1"/>
  <c r="F181" i="148"/>
  <c r="F182" i="148" s="1"/>
  <c r="G181" i="148"/>
  <c r="G182" i="148" s="1"/>
  <c r="B181" i="148"/>
  <c r="B182" i="148" s="1"/>
  <c r="C167" i="148"/>
  <c r="D167" i="148"/>
  <c r="E167" i="148"/>
  <c r="F167" i="148"/>
  <c r="B167" i="148"/>
  <c r="H166" i="148"/>
  <c r="I166" i="148"/>
  <c r="H96" i="143"/>
  <c r="I96" i="143"/>
  <c r="I99" i="143" s="1"/>
  <c r="J96" i="143"/>
  <c r="J99" i="143" s="1"/>
  <c r="H97" i="143"/>
  <c r="I97" i="143"/>
  <c r="J97" i="143"/>
  <c r="H98" i="143"/>
  <c r="I98" i="143"/>
  <c r="J98" i="143"/>
  <c r="B99" i="143"/>
  <c r="C99" i="143"/>
  <c r="C104" i="143" s="1"/>
  <c r="D99" i="143"/>
  <c r="E99" i="143"/>
  <c r="F99" i="143"/>
  <c r="G99" i="143"/>
  <c r="G104" i="143" s="1"/>
  <c r="D104" i="143"/>
  <c r="B104" i="143"/>
  <c r="C103" i="143"/>
  <c r="D103" i="143"/>
  <c r="E103" i="143"/>
  <c r="E104" i="143" s="1"/>
  <c r="F103" i="143"/>
  <c r="F104" i="143" s="1"/>
  <c r="G103" i="143"/>
  <c r="B103" i="143"/>
  <c r="H101" i="143"/>
  <c r="I101" i="143"/>
  <c r="I103" i="143" s="1"/>
  <c r="J101" i="143"/>
  <c r="H102" i="143"/>
  <c r="I102" i="143"/>
  <c r="J102" i="143"/>
  <c r="I100" i="143"/>
  <c r="J100" i="143"/>
  <c r="H100" i="143"/>
  <c r="H85" i="143"/>
  <c r="I85" i="143"/>
  <c r="C78" i="143"/>
  <c r="D78" i="143"/>
  <c r="E78" i="143"/>
  <c r="F78" i="143"/>
  <c r="G78" i="143"/>
  <c r="B78" i="143"/>
  <c r="G63" i="134"/>
  <c r="H63" i="134"/>
  <c r="I63" i="134"/>
  <c r="J1593" i="157" l="1"/>
  <c r="H1593" i="157"/>
  <c r="J1598" i="157"/>
  <c r="J166" i="148"/>
  <c r="J63" i="134"/>
  <c r="I1593" i="157"/>
  <c r="I1587" i="157"/>
  <c r="H1587" i="157"/>
  <c r="I1598" i="157"/>
  <c r="J1587" i="157"/>
  <c r="J1548" i="157"/>
  <c r="J1561" i="157"/>
  <c r="I1555" i="157"/>
  <c r="J1555" i="157"/>
  <c r="H1555" i="157"/>
  <c r="H1561" i="157"/>
  <c r="H1534" i="157"/>
  <c r="I1561" i="157"/>
  <c r="I1335" i="157"/>
  <c r="H1501" i="157"/>
  <c r="J1534" i="157"/>
  <c r="H1548" i="157"/>
  <c r="I1534" i="157"/>
  <c r="I1548" i="157"/>
  <c r="H1481" i="157"/>
  <c r="J1481" i="157"/>
  <c r="J1501" i="157"/>
  <c r="I1481" i="157"/>
  <c r="I1501" i="157"/>
  <c r="J1450" i="157"/>
  <c r="I1450" i="157"/>
  <c r="H1518" i="157"/>
  <c r="H1450" i="157"/>
  <c r="J1518" i="157"/>
  <c r="I1316" i="157"/>
  <c r="J1335" i="157"/>
  <c r="H1335" i="157"/>
  <c r="I1348" i="157"/>
  <c r="H1363" i="157"/>
  <c r="J1426" i="157"/>
  <c r="I1518" i="157"/>
  <c r="H1281" i="157"/>
  <c r="H1289" i="157"/>
  <c r="H1316" i="157"/>
  <c r="I1323" i="157"/>
  <c r="J1289" i="157"/>
  <c r="H1306" i="157"/>
  <c r="J1306" i="157"/>
  <c r="J1310" i="157"/>
  <c r="J1281" i="157"/>
  <c r="I1289" i="157"/>
  <c r="H1310" i="157"/>
  <c r="I1310" i="157"/>
  <c r="J1348" i="157"/>
  <c r="H1348" i="157"/>
  <c r="I1363" i="157"/>
  <c r="J1363" i="157"/>
  <c r="H1426" i="157"/>
  <c r="I1426" i="157"/>
  <c r="I1402" i="157"/>
  <c r="J1402" i="157"/>
  <c r="H1402" i="157"/>
  <c r="J1371" i="157"/>
  <c r="I1306" i="157"/>
  <c r="H1323" i="157"/>
  <c r="I1371" i="157"/>
  <c r="H1371" i="157"/>
  <c r="I1281" i="157"/>
  <c r="J1323" i="157"/>
  <c r="H1342" i="157"/>
  <c r="I1342" i="157"/>
  <c r="J1342" i="157"/>
  <c r="J1316" i="157"/>
  <c r="H1261" i="157"/>
  <c r="J1261" i="157"/>
  <c r="I1261" i="157"/>
  <c r="J1244" i="157"/>
  <c r="H1251" i="157"/>
  <c r="H1230" i="157"/>
  <c r="J1230" i="157"/>
  <c r="I1230" i="157"/>
  <c r="I1244" i="157"/>
  <c r="J1251" i="157"/>
  <c r="I1251" i="157"/>
  <c r="H1244" i="157"/>
  <c r="J103" i="143"/>
  <c r="J104" i="143" s="1"/>
  <c r="H99" i="143"/>
  <c r="I104" i="143"/>
  <c r="H103" i="143"/>
  <c r="J85" i="143"/>
  <c r="C164" i="116"/>
  <c r="D164" i="116"/>
  <c r="E164" i="116"/>
  <c r="F164" i="116"/>
  <c r="G164" i="116"/>
  <c r="H164" i="116"/>
  <c r="I164" i="116"/>
  <c r="J164" i="116"/>
  <c r="B164" i="116"/>
  <c r="C163" i="116"/>
  <c r="D163" i="116"/>
  <c r="E163" i="116"/>
  <c r="F163" i="116"/>
  <c r="G163" i="116"/>
  <c r="H163" i="116"/>
  <c r="I163" i="116"/>
  <c r="J163" i="116"/>
  <c r="B163" i="116"/>
  <c r="C160" i="116"/>
  <c r="D160" i="116"/>
  <c r="E160" i="116"/>
  <c r="F160" i="116"/>
  <c r="G160" i="116"/>
  <c r="H160" i="116"/>
  <c r="I160" i="116"/>
  <c r="J160" i="116"/>
  <c r="B160" i="116"/>
  <c r="C161" i="113"/>
  <c r="D161" i="113"/>
  <c r="E161" i="113"/>
  <c r="F161" i="113"/>
  <c r="B161" i="113"/>
  <c r="C106" i="110"/>
  <c r="D106" i="110"/>
  <c r="E106" i="110"/>
  <c r="F106" i="110"/>
  <c r="B106" i="110"/>
  <c r="C109" i="110"/>
  <c r="C110" i="110" s="1"/>
  <c r="D109" i="110"/>
  <c r="D110" i="110" s="1"/>
  <c r="E109" i="110"/>
  <c r="F109" i="110"/>
  <c r="G109" i="110"/>
  <c r="H109" i="110"/>
  <c r="I109" i="110"/>
  <c r="J109" i="110"/>
  <c r="B109" i="110"/>
  <c r="B110" i="110" s="1"/>
  <c r="F71" i="107"/>
  <c r="B71" i="107"/>
  <c r="H61" i="107"/>
  <c r="I61" i="107"/>
  <c r="J61" i="107"/>
  <c r="H62" i="107"/>
  <c r="I62" i="107"/>
  <c r="H63" i="107"/>
  <c r="I63" i="107"/>
  <c r="H64" i="107"/>
  <c r="I64" i="107"/>
  <c r="H65" i="107"/>
  <c r="I65" i="107"/>
  <c r="J65" i="107"/>
  <c r="H66" i="107"/>
  <c r="I66" i="107"/>
  <c r="H67" i="107"/>
  <c r="I67" i="107"/>
  <c r="C70" i="107"/>
  <c r="C71" i="107" s="1"/>
  <c r="D70" i="107"/>
  <c r="D71" i="107" s="1"/>
  <c r="E70" i="107"/>
  <c r="E71" i="107" s="1"/>
  <c r="F70" i="107"/>
  <c r="B70" i="107"/>
  <c r="H170" i="104"/>
  <c r="I170" i="104"/>
  <c r="H171" i="104"/>
  <c r="I171" i="104"/>
  <c r="H172" i="104"/>
  <c r="I172" i="104"/>
  <c r="C173" i="104"/>
  <c r="D173" i="104"/>
  <c r="E173" i="104"/>
  <c r="F173" i="104"/>
  <c r="B173" i="104"/>
  <c r="G172" i="104"/>
  <c r="I169" i="104"/>
  <c r="H169" i="104"/>
  <c r="G169" i="104"/>
  <c r="G165" i="104"/>
  <c r="H165" i="104"/>
  <c r="I165" i="104"/>
  <c r="C167" i="104"/>
  <c r="C174" i="104" s="1"/>
  <c r="D167" i="104"/>
  <c r="D174" i="104" s="1"/>
  <c r="E167" i="104"/>
  <c r="F167" i="104"/>
  <c r="B167" i="104"/>
  <c r="G124" i="98"/>
  <c r="H124" i="98"/>
  <c r="I124" i="98"/>
  <c r="G127" i="89"/>
  <c r="H127" i="89"/>
  <c r="J127" i="89" s="1"/>
  <c r="I127" i="89"/>
  <c r="B145" i="89"/>
  <c r="C145" i="89"/>
  <c r="D145" i="89"/>
  <c r="H173" i="83"/>
  <c r="I173" i="83"/>
  <c r="J173" i="83"/>
  <c r="D172" i="83"/>
  <c r="D173" i="83"/>
  <c r="D174" i="83"/>
  <c r="D175" i="83"/>
  <c r="J175" i="83" s="1"/>
  <c r="D171" i="83"/>
  <c r="C176" i="83"/>
  <c r="E176" i="83"/>
  <c r="F176" i="83"/>
  <c r="G176" i="83"/>
  <c r="B176" i="83"/>
  <c r="H172" i="83"/>
  <c r="I172" i="83"/>
  <c r="J172" i="83"/>
  <c r="H174" i="83"/>
  <c r="I174" i="83"/>
  <c r="J174" i="83"/>
  <c r="H175" i="83"/>
  <c r="I175" i="83"/>
  <c r="I171" i="83"/>
  <c r="J171" i="83"/>
  <c r="H171" i="83"/>
  <c r="H157" i="30"/>
  <c r="I157" i="30"/>
  <c r="I151" i="30"/>
  <c r="J151" i="30"/>
  <c r="H151" i="30"/>
  <c r="I148" i="30"/>
  <c r="J148" i="30"/>
  <c r="H148" i="30"/>
  <c r="C154" i="30"/>
  <c r="D154" i="30"/>
  <c r="E154" i="30"/>
  <c r="F154" i="30"/>
  <c r="G154" i="30"/>
  <c r="B154" i="30"/>
  <c r="H135" i="30"/>
  <c r="I135" i="30"/>
  <c r="H129" i="30"/>
  <c r="I129" i="30"/>
  <c r="H130" i="30"/>
  <c r="I130" i="30"/>
  <c r="H131" i="30"/>
  <c r="I131" i="30"/>
  <c r="J131" i="30" s="1"/>
  <c r="H132" i="30"/>
  <c r="I132" i="30"/>
  <c r="H133" i="30"/>
  <c r="I133" i="30"/>
  <c r="H134" i="30"/>
  <c r="I134" i="30"/>
  <c r="J134" i="30" s="1"/>
  <c r="C171" i="20"/>
  <c r="D171" i="20"/>
  <c r="E171" i="20"/>
  <c r="F171" i="20"/>
  <c r="G171" i="20"/>
  <c r="H171" i="20"/>
  <c r="I171" i="20"/>
  <c r="J171" i="20"/>
  <c r="B171" i="20"/>
  <c r="I169" i="20"/>
  <c r="I170" i="20" s="1"/>
  <c r="J169" i="20"/>
  <c r="H169" i="20"/>
  <c r="H170" i="20" s="1"/>
  <c r="C170" i="20"/>
  <c r="D170" i="20"/>
  <c r="E170" i="20"/>
  <c r="F170" i="20"/>
  <c r="G170" i="20"/>
  <c r="J170" i="20"/>
  <c r="B170" i="20"/>
  <c r="C164" i="20"/>
  <c r="D164" i="20"/>
  <c r="E164" i="20"/>
  <c r="F164" i="20"/>
  <c r="B164" i="20"/>
  <c r="H155" i="20"/>
  <c r="I155" i="20"/>
  <c r="J155" i="20"/>
  <c r="H156" i="20"/>
  <c r="I156" i="20"/>
  <c r="H157" i="20"/>
  <c r="I157" i="20"/>
  <c r="J157" i="20" s="1"/>
  <c r="H158" i="20"/>
  <c r="I158" i="20"/>
  <c r="H159" i="20"/>
  <c r="I159" i="20"/>
  <c r="H160" i="20"/>
  <c r="I160" i="20"/>
  <c r="H161" i="20"/>
  <c r="I161" i="20"/>
  <c r="J161" i="20" s="1"/>
  <c r="H162" i="20"/>
  <c r="J162" i="20" s="1"/>
  <c r="I162" i="20"/>
  <c r="H163" i="20"/>
  <c r="I163" i="20"/>
  <c r="C45" i="18"/>
  <c r="D45" i="18"/>
  <c r="E45" i="18"/>
  <c r="F45" i="18"/>
  <c r="G45" i="18"/>
  <c r="H45" i="18"/>
  <c r="I45" i="18"/>
  <c r="J45" i="18"/>
  <c r="K45" i="18"/>
  <c r="L45" i="18"/>
  <c r="M45" i="18"/>
  <c r="B45" i="18"/>
  <c r="I44" i="18"/>
  <c r="H44" i="18"/>
  <c r="F44" i="18"/>
  <c r="E44" i="18"/>
  <c r="C44" i="18"/>
  <c r="B44" i="18"/>
  <c r="M44" i="18"/>
  <c r="K44" i="18"/>
  <c r="J44" i="18"/>
  <c r="G44" i="18"/>
  <c r="D44" i="18"/>
  <c r="C99" i="17"/>
  <c r="D99" i="17"/>
  <c r="E99" i="17"/>
  <c r="F99" i="17"/>
  <c r="G99" i="17"/>
  <c r="H99" i="17"/>
  <c r="I99" i="17"/>
  <c r="J99" i="17"/>
  <c r="B99" i="17"/>
  <c r="C98" i="17"/>
  <c r="D98" i="17"/>
  <c r="E98" i="17"/>
  <c r="F98" i="17"/>
  <c r="G98" i="17"/>
  <c r="H98" i="17"/>
  <c r="I98" i="17"/>
  <c r="J98" i="17"/>
  <c r="B98" i="17"/>
  <c r="I96" i="17"/>
  <c r="H96" i="17"/>
  <c r="D136" i="11"/>
  <c r="H104" i="8"/>
  <c r="J104" i="8" s="1"/>
  <c r="I104" i="8"/>
  <c r="H105" i="8"/>
  <c r="J105" i="8" s="1"/>
  <c r="I105" i="8"/>
  <c r="H106" i="8"/>
  <c r="I106" i="8"/>
  <c r="J106" i="8"/>
  <c r="H107" i="8"/>
  <c r="I107" i="8"/>
  <c r="J107" i="8"/>
  <c r="E110" i="110" l="1"/>
  <c r="F110" i="110"/>
  <c r="H173" i="104"/>
  <c r="H104" i="143"/>
  <c r="F174" i="104"/>
  <c r="E174" i="104"/>
  <c r="J170" i="104"/>
  <c r="G173" i="104"/>
  <c r="B174" i="104"/>
  <c r="J171" i="104"/>
  <c r="J165" i="104"/>
  <c r="J172" i="104"/>
  <c r="I173" i="104"/>
  <c r="J169" i="104"/>
  <c r="J124" i="98"/>
  <c r="H176" i="83"/>
  <c r="D176" i="83"/>
  <c r="J176" i="83"/>
  <c r="I176" i="83"/>
  <c r="J157" i="30"/>
  <c r="J132" i="30"/>
  <c r="J133" i="30"/>
  <c r="J129" i="30"/>
  <c r="J130" i="30"/>
  <c r="J135" i="30"/>
  <c r="J163" i="20"/>
  <c r="J158" i="20"/>
  <c r="J156" i="20"/>
  <c r="J159" i="20"/>
  <c r="J160" i="20"/>
  <c r="L44" i="18"/>
  <c r="J96" i="17"/>
  <c r="G186" i="5"/>
  <c r="F186" i="5"/>
  <c r="E186" i="5"/>
  <c r="D186" i="5"/>
  <c r="C186" i="5"/>
  <c r="B186" i="5"/>
  <c r="H137" i="5"/>
  <c r="I137" i="5"/>
  <c r="J137" i="5"/>
  <c r="H138" i="5"/>
  <c r="I138" i="5"/>
  <c r="J138" i="5"/>
  <c r="H139" i="5"/>
  <c r="I139" i="5"/>
  <c r="J139" i="5"/>
  <c r="H140" i="5"/>
  <c r="I140" i="5"/>
  <c r="J140" i="5"/>
  <c r="H141" i="5"/>
  <c r="I141" i="5"/>
  <c r="J141" i="5"/>
  <c r="H142" i="5"/>
  <c r="I142" i="5"/>
  <c r="J142" i="5"/>
  <c r="H143" i="5"/>
  <c r="I143" i="5"/>
  <c r="J143" i="5"/>
  <c r="H144" i="5"/>
  <c r="I144" i="5"/>
  <c r="J144" i="5"/>
  <c r="H145" i="5"/>
  <c r="I145" i="5"/>
  <c r="J145" i="5"/>
  <c r="H146" i="5"/>
  <c r="I146" i="5"/>
  <c r="J146" i="5"/>
  <c r="H147" i="5"/>
  <c r="I147" i="5"/>
  <c r="J147" i="5"/>
  <c r="H148" i="5"/>
  <c r="I148" i="5"/>
  <c r="J148" i="5"/>
  <c r="H149" i="5"/>
  <c r="I149" i="5"/>
  <c r="J149" i="5"/>
  <c r="H150" i="5"/>
  <c r="I150" i="5"/>
  <c r="J150" i="5"/>
  <c r="H151" i="5"/>
  <c r="I151" i="5"/>
  <c r="J151" i="5"/>
  <c r="H152" i="5"/>
  <c r="I152" i="5"/>
  <c r="J152" i="5"/>
  <c r="H153" i="5"/>
  <c r="I153" i="5"/>
  <c r="J153" i="5"/>
  <c r="H154" i="5"/>
  <c r="I154" i="5"/>
  <c r="J154" i="5"/>
  <c r="H155" i="5"/>
  <c r="I155" i="5"/>
  <c r="J155" i="5"/>
  <c r="H156" i="5"/>
  <c r="I156" i="5"/>
  <c r="J156" i="5"/>
  <c r="H157" i="5"/>
  <c r="I157" i="5"/>
  <c r="J157" i="5"/>
  <c r="H158" i="5"/>
  <c r="I158" i="5"/>
  <c r="J158" i="5"/>
  <c r="H159" i="5"/>
  <c r="I159" i="5"/>
  <c r="J159" i="5"/>
  <c r="I136" i="5"/>
  <c r="J136" i="5"/>
  <c r="H136" i="5"/>
  <c r="C43" i="4"/>
  <c r="D43" i="4"/>
  <c r="E43" i="4"/>
  <c r="F43" i="4"/>
  <c r="G43" i="4"/>
  <c r="B43" i="4"/>
  <c r="C21" i="4"/>
  <c r="D21" i="4"/>
  <c r="E21" i="4"/>
  <c r="F21" i="4"/>
  <c r="G21" i="4"/>
  <c r="B21" i="4"/>
  <c r="J19" i="4"/>
  <c r="I19" i="4"/>
  <c r="H19" i="4"/>
  <c r="C12" i="4"/>
  <c r="D12" i="4"/>
  <c r="E12" i="4"/>
  <c r="F12" i="4"/>
  <c r="G12" i="4"/>
  <c r="B12" i="4"/>
  <c r="J173" i="104" l="1"/>
  <c r="C51" i="94" l="1"/>
  <c r="D51" i="94"/>
  <c r="E51" i="94"/>
  <c r="F51" i="94"/>
  <c r="G51" i="94"/>
  <c r="H51" i="94"/>
  <c r="I51" i="94"/>
  <c r="J51" i="94"/>
  <c r="B51" i="94"/>
  <c r="H40" i="94"/>
  <c r="I40" i="94"/>
  <c r="J40" i="94"/>
  <c r="J23" i="155"/>
  <c r="J24" i="155"/>
  <c r="J25" i="155"/>
  <c r="J26" i="155"/>
  <c r="J27" i="155"/>
  <c r="J28" i="155"/>
  <c r="J29" i="155"/>
  <c r="J30" i="155"/>
  <c r="J31" i="155"/>
  <c r="J22" i="155"/>
  <c r="J33" i="152"/>
  <c r="J34" i="152"/>
  <c r="J35" i="152"/>
  <c r="J36" i="152"/>
  <c r="J37" i="152"/>
  <c r="J38" i="152"/>
  <c r="J39" i="152"/>
  <c r="J40" i="152"/>
  <c r="J32" i="152"/>
  <c r="H49" i="157" l="1"/>
  <c r="I49" i="157"/>
  <c r="J49" i="157"/>
  <c r="C51" i="157" l="1"/>
  <c r="D51" i="157"/>
  <c r="E51" i="157"/>
  <c r="F51" i="157"/>
  <c r="B51" i="157"/>
  <c r="C759" i="157" l="1"/>
  <c r="D759" i="157"/>
  <c r="B759" i="157"/>
  <c r="D22" i="39" l="1"/>
  <c r="B22" i="39"/>
  <c r="H12" i="38"/>
  <c r="H13" i="38"/>
  <c r="H14" i="38"/>
  <c r="I14" i="38" s="1"/>
  <c r="H15" i="38"/>
  <c r="H16" i="38"/>
  <c r="H17" i="38"/>
  <c r="H18" i="38"/>
  <c r="I18" i="38" s="1"/>
  <c r="H19" i="38"/>
  <c r="H20" i="38"/>
  <c r="H21" i="38"/>
  <c r="H22" i="38"/>
  <c r="I22" i="38" s="1"/>
  <c r="H23" i="38"/>
  <c r="H24" i="38"/>
  <c r="H25" i="38"/>
  <c r="H11" i="38"/>
  <c r="H26" i="38" s="1"/>
  <c r="G12" i="38"/>
  <c r="I12" i="38" s="1"/>
  <c r="G13" i="38"/>
  <c r="I13" i="38" s="1"/>
  <c r="G14" i="38"/>
  <c r="G15" i="38"/>
  <c r="I15" i="38" s="1"/>
  <c r="G16" i="38"/>
  <c r="I16" i="38" s="1"/>
  <c r="G17" i="38"/>
  <c r="I17" i="38" s="1"/>
  <c r="G18" i="38"/>
  <c r="G19" i="38"/>
  <c r="I19" i="38" s="1"/>
  <c r="G20" i="38"/>
  <c r="I20" i="38" s="1"/>
  <c r="G21" i="38"/>
  <c r="I21" i="38" s="1"/>
  <c r="G22" i="38"/>
  <c r="G23" i="38"/>
  <c r="I23" i="38" s="1"/>
  <c r="G24" i="38"/>
  <c r="I24" i="38" s="1"/>
  <c r="G25" i="38"/>
  <c r="I25" i="38" s="1"/>
  <c r="G11" i="38"/>
  <c r="I11" i="38" l="1"/>
  <c r="I26" i="38" s="1"/>
  <c r="G26" i="38"/>
  <c r="F26" i="38"/>
  <c r="O17" i="39"/>
  <c r="P17" i="39"/>
  <c r="O18" i="39"/>
  <c r="P18" i="39"/>
  <c r="O16" i="39"/>
  <c r="P16" i="39"/>
  <c r="O12" i="39"/>
  <c r="P12" i="39"/>
  <c r="O10" i="39"/>
  <c r="P10" i="39"/>
  <c r="O8" i="39"/>
  <c r="P8" i="39"/>
  <c r="C24" i="132" l="1"/>
  <c r="D24" i="132"/>
  <c r="E24" i="132"/>
  <c r="F24" i="132"/>
  <c r="G24" i="132"/>
  <c r="H24" i="132"/>
  <c r="I24" i="132"/>
  <c r="J24" i="132"/>
  <c r="K24" i="132"/>
  <c r="L24" i="132"/>
  <c r="M24" i="132"/>
  <c r="B24" i="132"/>
  <c r="E26" i="38" l="1"/>
  <c r="D26" i="38"/>
  <c r="C26" i="38"/>
  <c r="B26" i="38"/>
  <c r="G57" i="110" l="1"/>
  <c r="C104" i="7" l="1"/>
  <c r="D104" i="7"/>
  <c r="E104" i="7"/>
  <c r="F104" i="7"/>
  <c r="G104" i="7"/>
  <c r="H104" i="7"/>
  <c r="I104" i="7"/>
  <c r="J104" i="7"/>
  <c r="B104" i="7"/>
  <c r="G74" i="7"/>
  <c r="C58" i="7"/>
  <c r="D58" i="7"/>
  <c r="E58" i="7"/>
  <c r="F58" i="7"/>
  <c r="G58" i="7"/>
  <c r="H58" i="7"/>
  <c r="I58" i="7"/>
  <c r="J58" i="7"/>
  <c r="B58" i="7"/>
  <c r="F40" i="7"/>
  <c r="G40" i="7"/>
  <c r="E40" i="7"/>
  <c r="E57" i="7"/>
  <c r="C96" i="5"/>
  <c r="D96" i="5"/>
  <c r="E96" i="5"/>
  <c r="F96" i="5"/>
  <c r="B96" i="5"/>
  <c r="M19" i="93" l="1"/>
  <c r="M20" i="93"/>
  <c r="M21" i="93"/>
  <c r="M22" i="93"/>
  <c r="M18" i="93"/>
  <c r="C22" i="93"/>
  <c r="D22" i="93"/>
  <c r="E22" i="93"/>
  <c r="F22" i="93"/>
  <c r="G22" i="93"/>
  <c r="H22" i="93"/>
  <c r="I22" i="93"/>
  <c r="J22" i="93"/>
  <c r="K22" i="93"/>
  <c r="L22" i="93"/>
  <c r="B22" i="93"/>
  <c r="J19" i="93"/>
  <c r="J20" i="93"/>
  <c r="J21" i="93"/>
  <c r="J18" i="93"/>
  <c r="G70" i="89" l="1"/>
  <c r="G10" i="28"/>
  <c r="G11" i="28"/>
  <c r="G9" i="28"/>
  <c r="H78" i="22"/>
  <c r="I78" i="22"/>
  <c r="H79" i="22"/>
  <c r="I79" i="22"/>
  <c r="H80" i="22"/>
  <c r="I80" i="22"/>
  <c r="H81" i="22"/>
  <c r="I81" i="22"/>
  <c r="H82" i="22"/>
  <c r="I82" i="22"/>
  <c r="H83" i="22"/>
  <c r="I83" i="22"/>
  <c r="H84" i="22"/>
  <c r="I84" i="22"/>
  <c r="H85" i="22"/>
  <c r="I85" i="22"/>
  <c r="H86" i="22"/>
  <c r="I86" i="22"/>
  <c r="H93" i="22"/>
  <c r="I93" i="22"/>
  <c r="H94" i="22"/>
  <c r="I94" i="22"/>
  <c r="H95" i="22"/>
  <c r="I95" i="22"/>
  <c r="C96" i="22"/>
  <c r="D96" i="22"/>
  <c r="E96" i="22"/>
  <c r="F96" i="22"/>
  <c r="G96" i="22"/>
  <c r="B96" i="22"/>
  <c r="J82" i="22" l="1"/>
  <c r="J85" i="22"/>
  <c r="J86" i="22"/>
  <c r="J81" i="22"/>
  <c r="J78" i="22"/>
  <c r="J95" i="22"/>
  <c r="J93" i="22"/>
  <c r="J84" i="22"/>
  <c r="J94" i="22"/>
  <c r="J83" i="22"/>
  <c r="J80" i="22"/>
  <c r="J79" i="22"/>
  <c r="I861" i="159"/>
  <c r="J861" i="159"/>
  <c r="H861" i="159"/>
  <c r="H1006" i="159"/>
  <c r="I1006" i="159"/>
  <c r="J1006" i="159"/>
  <c r="H1007" i="159"/>
  <c r="I1007" i="159"/>
  <c r="J1007" i="159"/>
  <c r="H1008" i="159"/>
  <c r="I1008" i="159"/>
  <c r="J1008" i="159"/>
  <c r="H1028" i="159"/>
  <c r="I1028" i="159"/>
  <c r="J1028" i="159"/>
  <c r="J1027" i="159"/>
  <c r="I1027" i="159"/>
  <c r="H1027" i="159"/>
  <c r="H1024" i="159"/>
  <c r="I1024" i="159"/>
  <c r="J1024" i="159"/>
  <c r="H1025" i="159"/>
  <c r="I1025" i="159"/>
  <c r="J1025" i="159"/>
  <c r="I1023" i="159"/>
  <c r="J1023" i="159"/>
  <c r="H1023" i="159"/>
  <c r="C1026" i="159"/>
  <c r="D1026" i="159"/>
  <c r="E1026" i="159"/>
  <c r="F1026" i="159"/>
  <c r="G1026" i="159"/>
  <c r="B1026" i="159"/>
  <c r="J1021" i="159"/>
  <c r="H1021" i="159"/>
  <c r="I1020" i="159"/>
  <c r="J1020" i="159"/>
  <c r="H1020" i="159"/>
  <c r="H1017" i="159"/>
  <c r="I1017" i="159"/>
  <c r="J1017" i="159"/>
  <c r="H1018" i="159"/>
  <c r="I1018" i="159"/>
  <c r="J1018" i="159"/>
  <c r="I1016" i="159"/>
  <c r="J1016" i="159"/>
  <c r="H1016" i="159"/>
  <c r="C1019" i="159"/>
  <c r="D1019" i="159"/>
  <c r="E1019" i="159"/>
  <c r="F1019" i="159"/>
  <c r="G1019" i="159"/>
  <c r="B1019" i="159"/>
  <c r="I1005" i="159"/>
  <c r="J1005" i="159"/>
  <c r="H1005" i="159"/>
  <c r="C1009" i="159"/>
  <c r="D1009" i="159"/>
  <c r="E1009" i="159"/>
  <c r="F1009" i="159"/>
  <c r="G1009" i="159"/>
  <c r="B1009" i="159"/>
  <c r="H1001" i="159"/>
  <c r="I1001" i="159"/>
  <c r="J1001" i="159"/>
  <c r="H1002" i="159"/>
  <c r="I1002" i="159"/>
  <c r="J1002" i="159"/>
  <c r="I1000" i="159"/>
  <c r="J1000" i="159"/>
  <c r="H1000" i="159"/>
  <c r="C1003" i="159"/>
  <c r="D1003" i="159"/>
  <c r="E1003" i="159"/>
  <c r="F1003" i="159"/>
  <c r="G1003" i="159"/>
  <c r="B1003" i="159"/>
  <c r="I998" i="159"/>
  <c r="J998" i="159"/>
  <c r="H998" i="159"/>
  <c r="C997" i="159"/>
  <c r="D997" i="159"/>
  <c r="E997" i="159"/>
  <c r="F997" i="159"/>
  <c r="G997" i="159"/>
  <c r="B997" i="159"/>
  <c r="H993" i="159"/>
  <c r="I993" i="159"/>
  <c r="J993" i="159"/>
  <c r="H994" i="159"/>
  <c r="I994" i="159"/>
  <c r="J994" i="159"/>
  <c r="H995" i="159"/>
  <c r="I995" i="159"/>
  <c r="J995" i="159"/>
  <c r="H996" i="159"/>
  <c r="I996" i="159"/>
  <c r="J996" i="159"/>
  <c r="I992" i="159"/>
  <c r="J992" i="159"/>
  <c r="H992" i="159"/>
  <c r="H990" i="159"/>
  <c r="I990" i="159"/>
  <c r="J990" i="159"/>
  <c r="I989" i="159"/>
  <c r="J989" i="159"/>
  <c r="H989" i="159"/>
  <c r="G988" i="159"/>
  <c r="F988" i="159"/>
  <c r="E988" i="159"/>
  <c r="D988" i="159"/>
  <c r="C988" i="159"/>
  <c r="B988" i="159"/>
  <c r="J987" i="159"/>
  <c r="I987" i="159"/>
  <c r="H987" i="159"/>
  <c r="J986" i="159"/>
  <c r="I986" i="159"/>
  <c r="H986" i="159"/>
  <c r="H971" i="159"/>
  <c r="I971" i="159"/>
  <c r="J971" i="159"/>
  <c r="H972" i="159"/>
  <c r="I972" i="159"/>
  <c r="J972" i="159"/>
  <c r="H973" i="159"/>
  <c r="I973" i="159"/>
  <c r="J973" i="159"/>
  <c r="H974" i="159"/>
  <c r="I974" i="159"/>
  <c r="J974" i="159"/>
  <c r="H975" i="159"/>
  <c r="I975" i="159"/>
  <c r="J975" i="159"/>
  <c r="H976" i="159"/>
  <c r="I976" i="159"/>
  <c r="J976" i="159"/>
  <c r="H977" i="159"/>
  <c r="I977" i="159"/>
  <c r="J977" i="159"/>
  <c r="I970" i="159"/>
  <c r="J970" i="159"/>
  <c r="H970" i="159"/>
  <c r="H964" i="159"/>
  <c r="I964" i="159"/>
  <c r="J964" i="159"/>
  <c r="H965" i="159"/>
  <c r="I965" i="159"/>
  <c r="J965" i="159"/>
  <c r="H966" i="159"/>
  <c r="I966" i="159"/>
  <c r="J966" i="159"/>
  <c r="H967" i="159"/>
  <c r="I967" i="159"/>
  <c r="J967" i="159"/>
  <c r="H968" i="159"/>
  <c r="I968" i="159"/>
  <c r="J968" i="159"/>
  <c r="I963" i="159"/>
  <c r="J963" i="159"/>
  <c r="H963" i="159"/>
  <c r="C969" i="159"/>
  <c r="D969" i="159"/>
  <c r="E969" i="159"/>
  <c r="F969" i="159"/>
  <c r="G969" i="159"/>
  <c r="B969" i="159"/>
  <c r="H959" i="159"/>
  <c r="I959" i="159"/>
  <c r="J959" i="159"/>
  <c r="H960" i="159"/>
  <c r="I960" i="159"/>
  <c r="J960" i="159"/>
  <c r="H961" i="159"/>
  <c r="I961" i="159"/>
  <c r="J961" i="159"/>
  <c r="I958" i="159"/>
  <c r="J958" i="159"/>
  <c r="H958" i="159"/>
  <c r="C952" i="159"/>
  <c r="D952" i="159"/>
  <c r="E952" i="159"/>
  <c r="F952" i="159"/>
  <c r="G952" i="159"/>
  <c r="B952" i="159"/>
  <c r="H946" i="159"/>
  <c r="I946" i="159"/>
  <c r="J946" i="159"/>
  <c r="H947" i="159"/>
  <c r="I947" i="159"/>
  <c r="J947" i="159"/>
  <c r="H948" i="159"/>
  <c r="I948" i="159"/>
  <c r="J948" i="159"/>
  <c r="H949" i="159"/>
  <c r="I949" i="159"/>
  <c r="J949" i="159"/>
  <c r="H950" i="159"/>
  <c r="I950" i="159"/>
  <c r="J950" i="159"/>
  <c r="H951" i="159"/>
  <c r="I951" i="159"/>
  <c r="J951" i="159"/>
  <c r="I945" i="159"/>
  <c r="J945" i="159"/>
  <c r="H945" i="159"/>
  <c r="H933" i="159"/>
  <c r="I933" i="159"/>
  <c r="J933" i="159"/>
  <c r="H934" i="159"/>
  <c r="I934" i="159"/>
  <c r="J934" i="159"/>
  <c r="H935" i="159"/>
  <c r="I935" i="159"/>
  <c r="J935" i="159"/>
  <c r="H936" i="159"/>
  <c r="I936" i="159"/>
  <c r="J936" i="159"/>
  <c r="H937" i="159"/>
  <c r="I937" i="159"/>
  <c r="J937" i="159"/>
  <c r="H938" i="159"/>
  <c r="I938" i="159"/>
  <c r="J938" i="159"/>
  <c r="H939" i="159"/>
  <c r="I939" i="159"/>
  <c r="J939" i="159"/>
  <c r="H940" i="159"/>
  <c r="I940" i="159"/>
  <c r="J940" i="159"/>
  <c r="H941" i="159"/>
  <c r="I941" i="159"/>
  <c r="J941" i="159"/>
  <c r="H942" i="159"/>
  <c r="I942" i="159"/>
  <c r="J942" i="159"/>
  <c r="H943" i="159"/>
  <c r="I943" i="159"/>
  <c r="J943" i="159"/>
  <c r="I932" i="159"/>
  <c r="J932" i="159"/>
  <c r="H932" i="159"/>
  <c r="H922" i="159"/>
  <c r="I922" i="159"/>
  <c r="J922" i="159"/>
  <c r="H923" i="159"/>
  <c r="I923" i="159"/>
  <c r="J923" i="159"/>
  <c r="H924" i="159"/>
  <c r="I924" i="159"/>
  <c r="J924" i="159"/>
  <c r="H925" i="159"/>
  <c r="I925" i="159"/>
  <c r="J925" i="159"/>
  <c r="I921" i="159"/>
  <c r="J921" i="159"/>
  <c r="H921" i="159"/>
  <c r="C926" i="159"/>
  <c r="D926" i="159"/>
  <c r="E926" i="159"/>
  <c r="F926" i="159"/>
  <c r="G926" i="159"/>
  <c r="B926" i="159"/>
  <c r="H917" i="159"/>
  <c r="I917" i="159"/>
  <c r="J917" i="159"/>
  <c r="H918" i="159"/>
  <c r="I918" i="159"/>
  <c r="J918" i="159"/>
  <c r="I916" i="159"/>
  <c r="J916" i="159"/>
  <c r="H916" i="159"/>
  <c r="C919" i="159"/>
  <c r="D919" i="159"/>
  <c r="E919" i="159"/>
  <c r="F919" i="159"/>
  <c r="G919" i="159"/>
  <c r="B919" i="159"/>
  <c r="H911" i="159"/>
  <c r="I911" i="159"/>
  <c r="J911" i="159"/>
  <c r="H912" i="159"/>
  <c r="I912" i="159"/>
  <c r="J912" i="159"/>
  <c r="H913" i="159"/>
  <c r="I913" i="159"/>
  <c r="J913" i="159"/>
  <c r="I910" i="159"/>
  <c r="J910" i="159"/>
  <c r="H910" i="159"/>
  <c r="C914" i="159"/>
  <c r="D914" i="159"/>
  <c r="E914" i="159"/>
  <c r="F914" i="159"/>
  <c r="G914" i="159"/>
  <c r="B914" i="159"/>
  <c r="H905" i="159"/>
  <c r="I905" i="159"/>
  <c r="J905" i="159"/>
  <c r="H906" i="159"/>
  <c r="I906" i="159"/>
  <c r="J906" i="159"/>
  <c r="H907" i="159"/>
  <c r="I907" i="159"/>
  <c r="J907" i="159"/>
  <c r="I904" i="159"/>
  <c r="J904" i="159"/>
  <c r="H904" i="159"/>
  <c r="C908" i="159"/>
  <c r="D908" i="159"/>
  <c r="E908" i="159"/>
  <c r="F908" i="159"/>
  <c r="G908" i="159"/>
  <c r="B908" i="159"/>
  <c r="H894" i="159"/>
  <c r="I894" i="159"/>
  <c r="J894" i="159"/>
  <c r="H895" i="159"/>
  <c r="I895" i="159"/>
  <c r="J895" i="159"/>
  <c r="H896" i="159"/>
  <c r="I896" i="159"/>
  <c r="J896" i="159"/>
  <c r="I893" i="159"/>
  <c r="J893" i="159"/>
  <c r="H893" i="159"/>
  <c r="C897" i="159"/>
  <c r="D897" i="159"/>
  <c r="E897" i="159"/>
  <c r="F897" i="159"/>
  <c r="G897" i="159"/>
  <c r="B897" i="159"/>
  <c r="H887" i="159"/>
  <c r="I887" i="159"/>
  <c r="J887" i="159"/>
  <c r="H888" i="159"/>
  <c r="I888" i="159"/>
  <c r="J888" i="159"/>
  <c r="H889" i="159"/>
  <c r="I889" i="159"/>
  <c r="J889" i="159"/>
  <c r="H890" i="159"/>
  <c r="I890" i="159"/>
  <c r="J890" i="159"/>
  <c r="I886" i="159"/>
  <c r="J886" i="159"/>
  <c r="H886" i="159"/>
  <c r="C891" i="159"/>
  <c r="D891" i="159"/>
  <c r="E891" i="159"/>
  <c r="F891" i="159"/>
  <c r="G891" i="159"/>
  <c r="B891" i="159"/>
  <c r="H881" i="159"/>
  <c r="I881" i="159"/>
  <c r="J881" i="159"/>
  <c r="H882" i="159"/>
  <c r="I882" i="159"/>
  <c r="J882" i="159"/>
  <c r="H883" i="159"/>
  <c r="I883" i="159"/>
  <c r="J883" i="159"/>
  <c r="J880" i="159"/>
  <c r="I880" i="159"/>
  <c r="H880" i="159"/>
  <c r="C884" i="159"/>
  <c r="D884" i="159"/>
  <c r="E884" i="159"/>
  <c r="F884" i="159"/>
  <c r="G884" i="159"/>
  <c r="B884" i="159"/>
  <c r="H877" i="159"/>
  <c r="I877" i="159"/>
  <c r="J877" i="159"/>
  <c r="I876" i="159"/>
  <c r="J876" i="159"/>
  <c r="H876" i="159"/>
  <c r="C878" i="159"/>
  <c r="D878" i="159"/>
  <c r="E878" i="159"/>
  <c r="F878" i="159"/>
  <c r="G878" i="159"/>
  <c r="B878" i="159"/>
  <c r="H864" i="159"/>
  <c r="I864" i="159"/>
  <c r="J864" i="159"/>
  <c r="H865" i="159"/>
  <c r="I865" i="159"/>
  <c r="J865" i="159"/>
  <c r="H866" i="159"/>
  <c r="I866" i="159"/>
  <c r="J866" i="159"/>
  <c r="I863" i="159"/>
  <c r="J863" i="159"/>
  <c r="H863" i="159"/>
  <c r="C867" i="159"/>
  <c r="D867" i="159"/>
  <c r="E867" i="159"/>
  <c r="F867" i="159"/>
  <c r="G867" i="159"/>
  <c r="B867" i="159"/>
  <c r="H858" i="159"/>
  <c r="I858" i="159"/>
  <c r="J858" i="159"/>
  <c r="H859" i="159"/>
  <c r="I859" i="159"/>
  <c r="J859" i="159"/>
  <c r="I857" i="159"/>
  <c r="J857" i="159"/>
  <c r="H857" i="159"/>
  <c r="C860" i="159"/>
  <c r="D860" i="159"/>
  <c r="E860" i="159"/>
  <c r="F860" i="159"/>
  <c r="G860" i="159"/>
  <c r="B860" i="159"/>
  <c r="H850" i="159"/>
  <c r="I850" i="159"/>
  <c r="J850" i="159"/>
  <c r="H851" i="159"/>
  <c r="I851" i="159"/>
  <c r="J851" i="159"/>
  <c r="H852" i="159"/>
  <c r="I852" i="159"/>
  <c r="J852" i="159"/>
  <c r="H853" i="159"/>
  <c r="I853" i="159"/>
  <c r="J853" i="159"/>
  <c r="H854" i="159"/>
  <c r="I854" i="159"/>
  <c r="J854" i="159"/>
  <c r="I849" i="159"/>
  <c r="J849" i="159"/>
  <c r="H849" i="159"/>
  <c r="C855" i="159"/>
  <c r="D855" i="159"/>
  <c r="E855" i="159"/>
  <c r="F855" i="159"/>
  <c r="G855" i="159"/>
  <c r="B855" i="159"/>
  <c r="H841" i="159"/>
  <c r="I841" i="159"/>
  <c r="J841" i="159"/>
  <c r="I840" i="159"/>
  <c r="J840" i="159"/>
  <c r="H840" i="159"/>
  <c r="C839" i="159"/>
  <c r="D839" i="159"/>
  <c r="E839" i="159"/>
  <c r="F839" i="159"/>
  <c r="G839" i="159"/>
  <c r="B839" i="159"/>
  <c r="C831" i="159"/>
  <c r="D831" i="159"/>
  <c r="E831" i="159"/>
  <c r="F831" i="159"/>
  <c r="B831" i="159"/>
  <c r="J829" i="159"/>
  <c r="I829" i="159"/>
  <c r="H829" i="159"/>
  <c r="J838" i="159"/>
  <c r="I838" i="159"/>
  <c r="H838" i="159"/>
  <c r="J837" i="159"/>
  <c r="I837" i="159"/>
  <c r="H837" i="159"/>
  <c r="J836" i="159"/>
  <c r="I836" i="159"/>
  <c r="H836" i="159"/>
  <c r="J835" i="159"/>
  <c r="I835" i="159"/>
  <c r="H835" i="159"/>
  <c r="J834" i="159"/>
  <c r="I834" i="159"/>
  <c r="H834" i="159"/>
  <c r="J833" i="159"/>
  <c r="I833" i="159"/>
  <c r="H833" i="159"/>
  <c r="I830" i="159"/>
  <c r="H830" i="159"/>
  <c r="G830" i="159"/>
  <c r="J830" i="159" s="1"/>
  <c r="I828" i="159"/>
  <c r="H828" i="159"/>
  <c r="G828" i="159"/>
  <c r="J828" i="159" s="1"/>
  <c r="I827" i="159"/>
  <c r="H827" i="159"/>
  <c r="G827" i="159"/>
  <c r="J827" i="159" s="1"/>
  <c r="G825" i="159"/>
  <c r="F825" i="159"/>
  <c r="E825" i="159"/>
  <c r="D825" i="159"/>
  <c r="C825" i="159"/>
  <c r="B825" i="159"/>
  <c r="J824" i="159"/>
  <c r="I824" i="159"/>
  <c r="H824" i="159"/>
  <c r="J823" i="159"/>
  <c r="I823" i="159"/>
  <c r="H823" i="159"/>
  <c r="J822" i="159"/>
  <c r="I822" i="159"/>
  <c r="H822" i="159"/>
  <c r="J821" i="159"/>
  <c r="I821" i="159"/>
  <c r="H821" i="159"/>
  <c r="F813" i="159"/>
  <c r="E813" i="159"/>
  <c r="D813" i="159"/>
  <c r="C813" i="159"/>
  <c r="B813" i="159"/>
  <c r="I812" i="159"/>
  <c r="H812" i="159"/>
  <c r="G812" i="159"/>
  <c r="J812" i="159" s="1"/>
  <c r="I811" i="159"/>
  <c r="H811" i="159"/>
  <c r="G811" i="159"/>
  <c r="J811" i="159" s="1"/>
  <c r="I810" i="159"/>
  <c r="H810" i="159"/>
  <c r="G810" i="159"/>
  <c r="J810" i="159" s="1"/>
  <c r="I809" i="159"/>
  <c r="H809" i="159"/>
  <c r="G809" i="159"/>
  <c r="J809" i="159" s="1"/>
  <c r="I808" i="159"/>
  <c r="H808" i="159"/>
  <c r="G808" i="159"/>
  <c r="J808" i="159" s="1"/>
  <c r="I807" i="159"/>
  <c r="H807" i="159"/>
  <c r="G807" i="159"/>
  <c r="J807" i="159" s="1"/>
  <c r="H798" i="159"/>
  <c r="I798" i="159"/>
  <c r="J798" i="159"/>
  <c r="H799" i="159"/>
  <c r="I799" i="159"/>
  <c r="J799" i="159"/>
  <c r="H800" i="159"/>
  <c r="I800" i="159"/>
  <c r="J800" i="159"/>
  <c r="H801" i="159"/>
  <c r="I801" i="159"/>
  <c r="J801" i="159"/>
  <c r="H802" i="159"/>
  <c r="I802" i="159"/>
  <c r="J802" i="159"/>
  <c r="H803" i="159"/>
  <c r="I803" i="159"/>
  <c r="J803" i="159"/>
  <c r="H804" i="159"/>
  <c r="I804" i="159"/>
  <c r="J804" i="159"/>
  <c r="H805" i="159"/>
  <c r="I805" i="159"/>
  <c r="J805" i="159"/>
  <c r="I797" i="159"/>
  <c r="J797" i="159"/>
  <c r="H797" i="159"/>
  <c r="H1026" i="159" l="1"/>
  <c r="D1029" i="159"/>
  <c r="G1029" i="159"/>
  <c r="H1003" i="159"/>
  <c r="I1003" i="159"/>
  <c r="C1029" i="159"/>
  <c r="B1029" i="159"/>
  <c r="H1019" i="159"/>
  <c r="F1029" i="159"/>
  <c r="I1019" i="159"/>
  <c r="J1026" i="159"/>
  <c r="I1026" i="159"/>
  <c r="E1029" i="159"/>
  <c r="I997" i="159"/>
  <c r="H997" i="159"/>
  <c r="J997" i="159"/>
  <c r="I1009" i="159"/>
  <c r="J1019" i="159"/>
  <c r="J1009" i="159"/>
  <c r="H1009" i="159"/>
  <c r="J1003" i="159"/>
  <c r="H988" i="159"/>
  <c r="J988" i="159"/>
  <c r="H969" i="159"/>
  <c r="I860" i="159"/>
  <c r="J919" i="159"/>
  <c r="H952" i="159"/>
  <c r="I988" i="159"/>
  <c r="H860" i="159"/>
  <c r="H878" i="159"/>
  <c r="J952" i="159"/>
  <c r="I952" i="159"/>
  <c r="I908" i="159"/>
  <c r="I914" i="159"/>
  <c r="J969" i="159"/>
  <c r="I867" i="159"/>
  <c r="I884" i="159"/>
  <c r="J884" i="159"/>
  <c r="I969" i="159"/>
  <c r="H926" i="159"/>
  <c r="I897" i="159"/>
  <c r="H908" i="159"/>
  <c r="J926" i="159"/>
  <c r="J860" i="159"/>
  <c r="I926" i="159"/>
  <c r="H919" i="159"/>
  <c r="J897" i="159"/>
  <c r="H914" i="159"/>
  <c r="J914" i="159"/>
  <c r="J855" i="159"/>
  <c r="J908" i="159"/>
  <c r="H884" i="159"/>
  <c r="H897" i="159"/>
  <c r="H855" i="159"/>
  <c r="H867" i="159"/>
  <c r="J867" i="159"/>
  <c r="J878" i="159"/>
  <c r="I891" i="159"/>
  <c r="H891" i="159"/>
  <c r="I919" i="159"/>
  <c r="J891" i="159"/>
  <c r="I878" i="159"/>
  <c r="I855" i="159"/>
  <c r="I831" i="159"/>
  <c r="I839" i="159"/>
  <c r="H839" i="159"/>
  <c r="J839" i="159"/>
  <c r="G831" i="159"/>
  <c r="H831" i="159"/>
  <c r="J831" i="159"/>
  <c r="J825" i="159"/>
  <c r="I825" i="159"/>
  <c r="H825" i="159"/>
  <c r="G813" i="159"/>
  <c r="I813" i="159"/>
  <c r="J813" i="159"/>
  <c r="H813" i="159"/>
  <c r="I781" i="159"/>
  <c r="J781" i="159"/>
  <c r="H781" i="159"/>
  <c r="J783" i="159"/>
  <c r="I783" i="159"/>
  <c r="H783" i="159"/>
  <c r="J782" i="159"/>
  <c r="I782" i="159"/>
  <c r="H782" i="159"/>
  <c r="C780" i="159"/>
  <c r="D780" i="159"/>
  <c r="E780" i="159"/>
  <c r="F780" i="159"/>
  <c r="G780" i="159"/>
  <c r="B780" i="159"/>
  <c r="H776" i="159"/>
  <c r="I776" i="159"/>
  <c r="J776" i="159"/>
  <c r="H777" i="159"/>
  <c r="I777" i="159"/>
  <c r="J777" i="159"/>
  <c r="I775" i="159"/>
  <c r="J775" i="159"/>
  <c r="H775" i="159"/>
  <c r="J779" i="159"/>
  <c r="I779" i="159"/>
  <c r="H779" i="159"/>
  <c r="J778" i="159"/>
  <c r="I778" i="159"/>
  <c r="H778" i="159"/>
  <c r="I773" i="159"/>
  <c r="J773" i="159"/>
  <c r="H773" i="159"/>
  <c r="H770" i="159"/>
  <c r="I770" i="159"/>
  <c r="J770" i="159"/>
  <c r="H771" i="159"/>
  <c r="I771" i="159"/>
  <c r="J771" i="159"/>
  <c r="I769" i="159"/>
  <c r="J769" i="159"/>
  <c r="H769" i="159"/>
  <c r="C772" i="159"/>
  <c r="D772" i="159"/>
  <c r="E772" i="159"/>
  <c r="F772" i="159"/>
  <c r="G772" i="159"/>
  <c r="B772" i="159"/>
  <c r="I761" i="159"/>
  <c r="J761" i="159"/>
  <c r="H761" i="159"/>
  <c r="H758" i="159"/>
  <c r="I758" i="159"/>
  <c r="J758" i="159"/>
  <c r="H759" i="159"/>
  <c r="I759" i="159"/>
  <c r="J759" i="159"/>
  <c r="I757" i="159"/>
  <c r="J757" i="159"/>
  <c r="H757" i="159"/>
  <c r="C760" i="159"/>
  <c r="D760" i="159"/>
  <c r="E760" i="159"/>
  <c r="F760" i="159"/>
  <c r="G760" i="159"/>
  <c r="B760" i="159"/>
  <c r="H751" i="159"/>
  <c r="I751" i="159"/>
  <c r="J751" i="159"/>
  <c r="H752" i="159"/>
  <c r="I752" i="159"/>
  <c r="J752" i="159"/>
  <c r="H753" i="159"/>
  <c r="I753" i="159"/>
  <c r="J753" i="159"/>
  <c r="H754" i="159"/>
  <c r="I754" i="159"/>
  <c r="J754" i="159"/>
  <c r="I750" i="159"/>
  <c r="J750" i="159"/>
  <c r="H750" i="159"/>
  <c r="C755" i="159"/>
  <c r="D755" i="159"/>
  <c r="E755" i="159"/>
  <c r="F755" i="159"/>
  <c r="G755" i="159"/>
  <c r="B755" i="159"/>
  <c r="H743" i="159"/>
  <c r="I743" i="159"/>
  <c r="J743" i="159"/>
  <c r="H744" i="159"/>
  <c r="I744" i="159"/>
  <c r="J744" i="159"/>
  <c r="H745" i="159"/>
  <c r="I745" i="159"/>
  <c r="J745" i="159"/>
  <c r="H746" i="159"/>
  <c r="I746" i="159"/>
  <c r="J746" i="159"/>
  <c r="H747" i="159"/>
  <c r="I747" i="159"/>
  <c r="J747" i="159"/>
  <c r="I742" i="159"/>
  <c r="J742" i="159"/>
  <c r="H742" i="159"/>
  <c r="C748" i="159"/>
  <c r="D748" i="159"/>
  <c r="E748" i="159"/>
  <c r="F748" i="159"/>
  <c r="G748" i="159"/>
  <c r="B748" i="159"/>
  <c r="I740" i="159"/>
  <c r="J740" i="159"/>
  <c r="H740" i="159"/>
  <c r="H728" i="159"/>
  <c r="I728" i="159"/>
  <c r="J728" i="159"/>
  <c r="H729" i="159"/>
  <c r="I729" i="159"/>
  <c r="J729" i="159"/>
  <c r="H730" i="159"/>
  <c r="I730" i="159"/>
  <c r="J730" i="159"/>
  <c r="H731" i="159"/>
  <c r="I731" i="159"/>
  <c r="J731" i="159"/>
  <c r="H732" i="159"/>
  <c r="I732" i="159"/>
  <c r="J732" i="159"/>
  <c r="H733" i="159"/>
  <c r="I733" i="159"/>
  <c r="J733" i="159"/>
  <c r="I727" i="159"/>
  <c r="J727" i="159"/>
  <c r="H727" i="159"/>
  <c r="C734" i="159"/>
  <c r="D734" i="159"/>
  <c r="E734" i="159"/>
  <c r="F734" i="159"/>
  <c r="G734" i="159"/>
  <c r="B734" i="159"/>
  <c r="H725" i="159"/>
  <c r="I725" i="159"/>
  <c r="J725" i="159"/>
  <c r="I724" i="159"/>
  <c r="J724" i="159"/>
  <c r="H724" i="159"/>
  <c r="H722" i="159"/>
  <c r="I722" i="159"/>
  <c r="J722" i="159"/>
  <c r="H720" i="159"/>
  <c r="I720" i="159"/>
  <c r="J720" i="159"/>
  <c r="H721" i="159"/>
  <c r="I721" i="159"/>
  <c r="J721" i="159"/>
  <c r="I719" i="159"/>
  <c r="J719" i="159"/>
  <c r="H719" i="159"/>
  <c r="C723" i="159"/>
  <c r="D723" i="159"/>
  <c r="E723" i="159"/>
  <c r="F723" i="159"/>
  <c r="G723" i="159"/>
  <c r="B723" i="159"/>
  <c r="H717" i="159"/>
  <c r="I717" i="159"/>
  <c r="J717" i="159"/>
  <c r="H711" i="159"/>
  <c r="I711" i="159"/>
  <c r="J711" i="159"/>
  <c r="H712" i="159"/>
  <c r="I712" i="159"/>
  <c r="J712" i="159"/>
  <c r="H713" i="159"/>
  <c r="I713" i="159"/>
  <c r="J713" i="159"/>
  <c r="H714" i="159"/>
  <c r="I714" i="159"/>
  <c r="J714" i="159"/>
  <c r="H715" i="159"/>
  <c r="I715" i="159"/>
  <c r="J715" i="159"/>
  <c r="H716" i="159"/>
  <c r="I716" i="159"/>
  <c r="J716" i="159"/>
  <c r="I710" i="159"/>
  <c r="J710" i="159"/>
  <c r="H710" i="159"/>
  <c r="H696" i="159"/>
  <c r="I696" i="159"/>
  <c r="J696" i="159"/>
  <c r="H697" i="159"/>
  <c r="I697" i="159"/>
  <c r="J697" i="159"/>
  <c r="H698" i="159"/>
  <c r="I698" i="159"/>
  <c r="J698" i="159"/>
  <c r="H699" i="159"/>
  <c r="I699" i="159"/>
  <c r="J699" i="159"/>
  <c r="H700" i="159"/>
  <c r="I700" i="159"/>
  <c r="J700" i="159"/>
  <c r="H701" i="159"/>
  <c r="I701" i="159"/>
  <c r="J701" i="159"/>
  <c r="H702" i="159"/>
  <c r="I702" i="159"/>
  <c r="J702" i="159"/>
  <c r="I695" i="159"/>
  <c r="J695" i="159"/>
  <c r="H695" i="159"/>
  <c r="C703" i="159"/>
  <c r="D703" i="159"/>
  <c r="E703" i="159"/>
  <c r="F703" i="159"/>
  <c r="G703" i="159"/>
  <c r="B703" i="159"/>
  <c r="H691" i="159"/>
  <c r="I691" i="159"/>
  <c r="J691" i="159"/>
  <c r="H692" i="159"/>
  <c r="I692" i="159"/>
  <c r="J692" i="159"/>
  <c r="H693" i="159"/>
  <c r="I693" i="159"/>
  <c r="J693" i="159"/>
  <c r="I690" i="159"/>
  <c r="J690" i="159"/>
  <c r="H690" i="159"/>
  <c r="H684" i="159"/>
  <c r="I684" i="159"/>
  <c r="J684" i="159"/>
  <c r="H685" i="159"/>
  <c r="I685" i="159"/>
  <c r="J685" i="159"/>
  <c r="H686" i="159"/>
  <c r="I686" i="159"/>
  <c r="J686" i="159"/>
  <c r="H687" i="159"/>
  <c r="I687" i="159"/>
  <c r="J687" i="159"/>
  <c r="H688" i="159"/>
  <c r="I688" i="159"/>
  <c r="J688" i="159"/>
  <c r="I683" i="159"/>
  <c r="J683" i="159"/>
  <c r="H683" i="159"/>
  <c r="C689" i="159"/>
  <c r="D689" i="159"/>
  <c r="E689" i="159"/>
  <c r="F689" i="159"/>
  <c r="G689" i="159"/>
  <c r="B689" i="159"/>
  <c r="H676" i="159"/>
  <c r="I676" i="159"/>
  <c r="J676" i="159"/>
  <c r="H677" i="159"/>
  <c r="I677" i="159"/>
  <c r="J677" i="159"/>
  <c r="I675" i="159"/>
  <c r="J675" i="159"/>
  <c r="H675" i="159"/>
  <c r="H664" i="159"/>
  <c r="I664" i="159"/>
  <c r="J664" i="159"/>
  <c r="H665" i="159"/>
  <c r="I665" i="159"/>
  <c r="J665" i="159"/>
  <c r="H666" i="159"/>
  <c r="I666" i="159"/>
  <c r="J666" i="159"/>
  <c r="H667" i="159"/>
  <c r="I667" i="159"/>
  <c r="J667" i="159"/>
  <c r="H668" i="159"/>
  <c r="I668" i="159"/>
  <c r="J668" i="159"/>
  <c r="H669" i="159"/>
  <c r="I669" i="159"/>
  <c r="J669" i="159"/>
  <c r="H670" i="159"/>
  <c r="I670" i="159"/>
  <c r="J670" i="159"/>
  <c r="H671" i="159"/>
  <c r="I671" i="159"/>
  <c r="J671" i="159"/>
  <c r="H672" i="159"/>
  <c r="I672" i="159"/>
  <c r="J672" i="159"/>
  <c r="H673" i="159"/>
  <c r="I673" i="159"/>
  <c r="J673" i="159"/>
  <c r="I663" i="159"/>
  <c r="J663" i="159"/>
  <c r="H663" i="159"/>
  <c r="H658" i="159"/>
  <c r="I658" i="159"/>
  <c r="J658" i="159"/>
  <c r="H659" i="159"/>
  <c r="I659" i="159"/>
  <c r="J659" i="159"/>
  <c r="H660" i="159"/>
  <c r="I660" i="159"/>
  <c r="J660" i="159"/>
  <c r="H661" i="159"/>
  <c r="I661" i="159"/>
  <c r="J661" i="159"/>
  <c r="I657" i="159"/>
  <c r="J657" i="159"/>
  <c r="H657" i="159"/>
  <c r="C662" i="159"/>
  <c r="D662" i="159"/>
  <c r="E662" i="159"/>
  <c r="F662" i="159"/>
  <c r="G662" i="159"/>
  <c r="B662" i="159"/>
  <c r="H647" i="159"/>
  <c r="I647" i="159"/>
  <c r="J647" i="159"/>
  <c r="H648" i="159"/>
  <c r="I648" i="159"/>
  <c r="J648" i="159"/>
  <c r="I646" i="159"/>
  <c r="J646" i="159"/>
  <c r="H646" i="159"/>
  <c r="C649" i="159"/>
  <c r="D649" i="159"/>
  <c r="E649" i="159"/>
  <c r="F649" i="159"/>
  <c r="G649" i="159"/>
  <c r="B649" i="159"/>
  <c r="H641" i="159"/>
  <c r="I641" i="159"/>
  <c r="J641" i="159"/>
  <c r="H642" i="159"/>
  <c r="I642" i="159"/>
  <c r="J642" i="159"/>
  <c r="H643" i="159"/>
  <c r="I643" i="159"/>
  <c r="J643" i="159"/>
  <c r="I640" i="159"/>
  <c r="J640" i="159"/>
  <c r="H640" i="159"/>
  <c r="C644" i="159"/>
  <c r="D644" i="159"/>
  <c r="E644" i="159"/>
  <c r="F644" i="159"/>
  <c r="G644" i="159"/>
  <c r="B644" i="159"/>
  <c r="H634" i="159"/>
  <c r="I634" i="159"/>
  <c r="J634" i="159"/>
  <c r="H635" i="159"/>
  <c r="I635" i="159"/>
  <c r="J635" i="159"/>
  <c r="H636" i="159"/>
  <c r="I636" i="159"/>
  <c r="J636" i="159"/>
  <c r="H637" i="159"/>
  <c r="I637" i="159"/>
  <c r="J637" i="159"/>
  <c r="I633" i="159"/>
  <c r="J633" i="159"/>
  <c r="H633" i="159"/>
  <c r="C638" i="159"/>
  <c r="D638" i="159"/>
  <c r="E638" i="159"/>
  <c r="F638" i="159"/>
  <c r="G638" i="159"/>
  <c r="B638" i="159"/>
  <c r="H628" i="159"/>
  <c r="I628" i="159"/>
  <c r="J628" i="159"/>
  <c r="H629" i="159"/>
  <c r="I629" i="159"/>
  <c r="J629" i="159"/>
  <c r="H630" i="159"/>
  <c r="I630" i="159"/>
  <c r="J630" i="159"/>
  <c r="I627" i="159"/>
  <c r="J627" i="159"/>
  <c r="H627" i="159"/>
  <c r="C631" i="159"/>
  <c r="D631" i="159"/>
  <c r="E631" i="159"/>
  <c r="F631" i="159"/>
  <c r="G631" i="159"/>
  <c r="B631" i="159"/>
  <c r="H616" i="159"/>
  <c r="I616" i="159"/>
  <c r="J616" i="159"/>
  <c r="H617" i="159"/>
  <c r="I617" i="159"/>
  <c r="J617" i="159"/>
  <c r="H618" i="159"/>
  <c r="I618" i="159"/>
  <c r="J618" i="159"/>
  <c r="H619" i="159"/>
  <c r="I619" i="159"/>
  <c r="J619" i="159"/>
  <c r="I615" i="159"/>
  <c r="J615" i="159"/>
  <c r="H615" i="159"/>
  <c r="C620" i="159"/>
  <c r="D620" i="159"/>
  <c r="E620" i="159"/>
  <c r="F620" i="159"/>
  <c r="G620" i="159"/>
  <c r="B620" i="159"/>
  <c r="H610" i="159"/>
  <c r="I610" i="159"/>
  <c r="J610" i="159"/>
  <c r="H611" i="159"/>
  <c r="I611" i="159"/>
  <c r="J611" i="159"/>
  <c r="H612" i="159"/>
  <c r="I612" i="159"/>
  <c r="J612" i="159"/>
  <c r="C613" i="159"/>
  <c r="D613" i="159"/>
  <c r="E613" i="159"/>
  <c r="F613" i="159"/>
  <c r="G613" i="159"/>
  <c r="B613" i="159"/>
  <c r="H606" i="159"/>
  <c r="I606" i="159"/>
  <c r="J606" i="159"/>
  <c r="I605" i="159"/>
  <c r="J605" i="159"/>
  <c r="H605" i="159"/>
  <c r="C607" i="159"/>
  <c r="D607" i="159"/>
  <c r="E607" i="159"/>
  <c r="F607" i="159"/>
  <c r="G607" i="159"/>
  <c r="B607" i="159"/>
  <c r="J609" i="159"/>
  <c r="I609" i="159"/>
  <c r="H609" i="159"/>
  <c r="H600" i="159"/>
  <c r="I600" i="159"/>
  <c r="J600" i="159"/>
  <c r="H601" i="159"/>
  <c r="I601" i="159"/>
  <c r="J601" i="159"/>
  <c r="H602" i="159"/>
  <c r="I602" i="159"/>
  <c r="J602" i="159"/>
  <c r="I599" i="159"/>
  <c r="J599" i="159"/>
  <c r="H599" i="159"/>
  <c r="C603" i="159"/>
  <c r="D603" i="159"/>
  <c r="E603" i="159"/>
  <c r="F603" i="159"/>
  <c r="G603" i="159"/>
  <c r="B603" i="159"/>
  <c r="I591" i="159"/>
  <c r="J591" i="159"/>
  <c r="H591" i="159"/>
  <c r="H585" i="159"/>
  <c r="I585" i="159"/>
  <c r="J585" i="159"/>
  <c r="H586" i="159"/>
  <c r="I586" i="159"/>
  <c r="J586" i="159"/>
  <c r="H587" i="159"/>
  <c r="I587" i="159"/>
  <c r="J587" i="159"/>
  <c r="H588" i="159"/>
  <c r="I588" i="159"/>
  <c r="J588" i="159"/>
  <c r="H589" i="159"/>
  <c r="I589" i="159"/>
  <c r="J589" i="159"/>
  <c r="I584" i="159"/>
  <c r="J584" i="159"/>
  <c r="H584" i="159"/>
  <c r="C590" i="159"/>
  <c r="D590" i="159"/>
  <c r="E590" i="159"/>
  <c r="F590" i="159"/>
  <c r="G590" i="159"/>
  <c r="B590" i="159"/>
  <c r="H575" i="159"/>
  <c r="I575" i="159"/>
  <c r="J575" i="159"/>
  <c r="H576" i="159"/>
  <c r="I576" i="159"/>
  <c r="J576" i="159"/>
  <c r="H577" i="159"/>
  <c r="I577" i="159"/>
  <c r="J577" i="159"/>
  <c r="H578" i="159"/>
  <c r="I578" i="159"/>
  <c r="J578" i="159"/>
  <c r="H579" i="159"/>
  <c r="I579" i="159"/>
  <c r="J579" i="159"/>
  <c r="H580" i="159"/>
  <c r="I580" i="159"/>
  <c r="J580" i="159"/>
  <c r="H581" i="159"/>
  <c r="I581" i="159"/>
  <c r="J581" i="159"/>
  <c r="I574" i="159"/>
  <c r="J574" i="159"/>
  <c r="H574" i="159"/>
  <c r="C582" i="159"/>
  <c r="D582" i="159"/>
  <c r="E582" i="159"/>
  <c r="F582" i="159"/>
  <c r="G582" i="159"/>
  <c r="B582" i="159"/>
  <c r="H572" i="159"/>
  <c r="I572" i="159"/>
  <c r="J572" i="159"/>
  <c r="I571" i="159"/>
  <c r="J571" i="159"/>
  <c r="H571" i="159"/>
  <c r="H558" i="159"/>
  <c r="I558" i="159"/>
  <c r="J558" i="159"/>
  <c r="H559" i="159"/>
  <c r="I559" i="159"/>
  <c r="J559" i="159"/>
  <c r="H560" i="159"/>
  <c r="I560" i="159"/>
  <c r="J560" i="159"/>
  <c r="H561" i="159"/>
  <c r="I561" i="159"/>
  <c r="J561" i="159"/>
  <c r="H562" i="159"/>
  <c r="I562" i="159"/>
  <c r="J562" i="159"/>
  <c r="H563" i="159"/>
  <c r="I563" i="159"/>
  <c r="J563" i="159"/>
  <c r="H564" i="159"/>
  <c r="I564" i="159"/>
  <c r="J564" i="159"/>
  <c r="C565" i="159"/>
  <c r="D565" i="159"/>
  <c r="E565" i="159"/>
  <c r="F565" i="159"/>
  <c r="G565" i="159"/>
  <c r="B565" i="159"/>
  <c r="J557" i="159"/>
  <c r="I557" i="159"/>
  <c r="H557" i="159"/>
  <c r="H552" i="159"/>
  <c r="I552" i="159"/>
  <c r="J552" i="159"/>
  <c r="H553" i="159"/>
  <c r="I553" i="159"/>
  <c r="J553" i="159"/>
  <c r="H554" i="159"/>
  <c r="I554" i="159"/>
  <c r="J554" i="159"/>
  <c r="I551" i="159"/>
  <c r="J551" i="159"/>
  <c r="H551" i="159"/>
  <c r="C555" i="159"/>
  <c r="D555" i="159"/>
  <c r="E555" i="159"/>
  <c r="F555" i="159"/>
  <c r="G555" i="159"/>
  <c r="B555" i="159"/>
  <c r="H545" i="159"/>
  <c r="I545" i="159"/>
  <c r="J545" i="159"/>
  <c r="H546" i="159"/>
  <c r="I546" i="159"/>
  <c r="J546" i="159"/>
  <c r="H547" i="159"/>
  <c r="I547" i="159"/>
  <c r="J547" i="159"/>
  <c r="H548" i="159"/>
  <c r="I548" i="159"/>
  <c r="J548" i="159"/>
  <c r="I544" i="159"/>
  <c r="J544" i="159"/>
  <c r="H544" i="159"/>
  <c r="C549" i="159"/>
  <c r="D549" i="159"/>
  <c r="E549" i="159"/>
  <c r="F549" i="159"/>
  <c r="G549" i="159"/>
  <c r="B549" i="159"/>
  <c r="H530" i="159"/>
  <c r="I530" i="159"/>
  <c r="J530" i="159"/>
  <c r="H531" i="159"/>
  <c r="I531" i="159"/>
  <c r="J531" i="159"/>
  <c r="H532" i="159"/>
  <c r="I532" i="159"/>
  <c r="J532" i="159"/>
  <c r="H533" i="159"/>
  <c r="I533" i="159"/>
  <c r="J533" i="159"/>
  <c r="H534" i="159"/>
  <c r="I534" i="159"/>
  <c r="J534" i="159"/>
  <c r="H535" i="159"/>
  <c r="I535" i="159"/>
  <c r="J535" i="159"/>
  <c r="H536" i="159"/>
  <c r="I536" i="159"/>
  <c r="J536" i="159"/>
  <c r="I529" i="159"/>
  <c r="J529" i="159"/>
  <c r="H529" i="159"/>
  <c r="C537" i="159"/>
  <c r="D537" i="159"/>
  <c r="E537" i="159"/>
  <c r="F537" i="159"/>
  <c r="G537" i="159"/>
  <c r="B537" i="159"/>
  <c r="H518" i="159"/>
  <c r="I518" i="159"/>
  <c r="J518" i="159"/>
  <c r="H519" i="159"/>
  <c r="I519" i="159"/>
  <c r="J519" i="159"/>
  <c r="H520" i="159"/>
  <c r="I520" i="159"/>
  <c r="J520" i="159"/>
  <c r="H521" i="159"/>
  <c r="I521" i="159"/>
  <c r="J521" i="159"/>
  <c r="H522" i="159"/>
  <c r="I522" i="159"/>
  <c r="J522" i="159"/>
  <c r="H523" i="159"/>
  <c r="I523" i="159"/>
  <c r="J523" i="159"/>
  <c r="H524" i="159"/>
  <c r="I524" i="159"/>
  <c r="J524" i="159"/>
  <c r="H525" i="159"/>
  <c r="I525" i="159"/>
  <c r="J525" i="159"/>
  <c r="H526" i="159"/>
  <c r="I526" i="159"/>
  <c r="J526" i="159"/>
  <c r="H527" i="159"/>
  <c r="I527" i="159"/>
  <c r="J527" i="159"/>
  <c r="I517" i="159"/>
  <c r="J517" i="159"/>
  <c r="H517" i="159"/>
  <c r="J506" i="159"/>
  <c r="I506" i="159"/>
  <c r="H506" i="159"/>
  <c r="J505" i="159"/>
  <c r="I505" i="159"/>
  <c r="H505" i="159"/>
  <c r="D504" i="159"/>
  <c r="C504" i="159"/>
  <c r="B504" i="159"/>
  <c r="J503" i="159"/>
  <c r="I503" i="159"/>
  <c r="H503" i="159"/>
  <c r="J502" i="159"/>
  <c r="I502" i="159"/>
  <c r="H502" i="159"/>
  <c r="J501" i="159"/>
  <c r="I501" i="159"/>
  <c r="H501" i="159"/>
  <c r="H499" i="159"/>
  <c r="I499" i="159"/>
  <c r="J499" i="159"/>
  <c r="I498" i="159"/>
  <c r="J498" i="159"/>
  <c r="H498" i="159"/>
  <c r="C497" i="159"/>
  <c r="D497" i="159"/>
  <c r="E497" i="159"/>
  <c r="F497" i="159"/>
  <c r="G497" i="159"/>
  <c r="B497" i="159"/>
  <c r="H495" i="159"/>
  <c r="I495" i="159"/>
  <c r="J495" i="159"/>
  <c r="H496" i="159"/>
  <c r="I496" i="159"/>
  <c r="J496" i="159"/>
  <c r="I494" i="159"/>
  <c r="J494" i="159"/>
  <c r="H494" i="159"/>
  <c r="C492" i="159"/>
  <c r="D492" i="159"/>
  <c r="B492" i="159"/>
  <c r="H489" i="159"/>
  <c r="I489" i="159"/>
  <c r="J489" i="159"/>
  <c r="H490" i="159"/>
  <c r="I490" i="159"/>
  <c r="J490" i="159"/>
  <c r="I488" i="159"/>
  <c r="J488" i="159"/>
  <c r="H488" i="159"/>
  <c r="G491" i="159"/>
  <c r="J491" i="159" s="1"/>
  <c r="F491" i="159"/>
  <c r="F492" i="159" s="1"/>
  <c r="E491" i="159"/>
  <c r="E492" i="159" s="1"/>
  <c r="H479" i="159"/>
  <c r="I479" i="159"/>
  <c r="J479" i="159"/>
  <c r="H480" i="159"/>
  <c r="I480" i="159"/>
  <c r="J480" i="159"/>
  <c r="I478" i="159"/>
  <c r="J478" i="159"/>
  <c r="H478" i="159"/>
  <c r="C481" i="159"/>
  <c r="D481" i="159"/>
  <c r="E481" i="159"/>
  <c r="F481" i="159"/>
  <c r="G481" i="159"/>
  <c r="B481" i="159"/>
  <c r="I476" i="159"/>
  <c r="J476" i="159"/>
  <c r="H476" i="159"/>
  <c r="H471" i="159"/>
  <c r="I471" i="159"/>
  <c r="J471" i="159"/>
  <c r="H472" i="159"/>
  <c r="I472" i="159"/>
  <c r="J472" i="159"/>
  <c r="H473" i="159"/>
  <c r="I473" i="159"/>
  <c r="J473" i="159"/>
  <c r="I470" i="159"/>
  <c r="J470" i="159"/>
  <c r="H470" i="159"/>
  <c r="C475" i="159"/>
  <c r="D475" i="159"/>
  <c r="B475" i="159"/>
  <c r="E474" i="159"/>
  <c r="H474" i="159" s="1"/>
  <c r="F474" i="159"/>
  <c r="I474" i="159" s="1"/>
  <c r="G474" i="159"/>
  <c r="J474" i="159" s="1"/>
  <c r="H468" i="159"/>
  <c r="I468" i="159"/>
  <c r="J468" i="159"/>
  <c r="I467" i="159"/>
  <c r="J467" i="159"/>
  <c r="H467" i="159"/>
  <c r="H465" i="159"/>
  <c r="I465" i="159"/>
  <c r="J465" i="159"/>
  <c r="I464" i="159"/>
  <c r="J464" i="159"/>
  <c r="H464" i="159"/>
  <c r="C466" i="159"/>
  <c r="D466" i="159"/>
  <c r="E466" i="159"/>
  <c r="F466" i="159"/>
  <c r="G466" i="159"/>
  <c r="B466" i="159"/>
  <c r="H459" i="159"/>
  <c r="I459" i="159"/>
  <c r="J459" i="159"/>
  <c r="H460" i="159"/>
  <c r="I460" i="159"/>
  <c r="J460" i="159"/>
  <c r="H461" i="159"/>
  <c r="I461" i="159"/>
  <c r="J461" i="159"/>
  <c r="H462" i="159"/>
  <c r="I462" i="159"/>
  <c r="J462" i="159"/>
  <c r="I458" i="159"/>
  <c r="J458" i="159"/>
  <c r="H458" i="159"/>
  <c r="H450" i="159"/>
  <c r="I450" i="159"/>
  <c r="J450" i="159"/>
  <c r="H451" i="159"/>
  <c r="I451" i="159"/>
  <c r="J451" i="159"/>
  <c r="I449" i="159"/>
  <c r="J449" i="159"/>
  <c r="H449" i="159"/>
  <c r="C448" i="159"/>
  <c r="D448" i="159"/>
  <c r="E448" i="159"/>
  <c r="F448" i="159"/>
  <c r="G448" i="159"/>
  <c r="B448" i="159"/>
  <c r="H443" i="159"/>
  <c r="I443" i="159"/>
  <c r="J443" i="159"/>
  <c r="H444" i="159"/>
  <c r="I444" i="159"/>
  <c r="J444" i="159"/>
  <c r="H445" i="159"/>
  <c r="I445" i="159"/>
  <c r="J445" i="159"/>
  <c r="H446" i="159"/>
  <c r="I446" i="159"/>
  <c r="J446" i="159"/>
  <c r="H447" i="159"/>
  <c r="I447" i="159"/>
  <c r="J447" i="159"/>
  <c r="I442" i="159"/>
  <c r="J442" i="159"/>
  <c r="H442" i="159"/>
  <c r="H438" i="159"/>
  <c r="I438" i="159"/>
  <c r="J438" i="159"/>
  <c r="H439" i="159"/>
  <c r="I439" i="159"/>
  <c r="J439" i="159"/>
  <c r="H440" i="159"/>
  <c r="I440" i="159"/>
  <c r="J440" i="159"/>
  <c r="I437" i="159"/>
  <c r="J437" i="159"/>
  <c r="H437" i="159"/>
  <c r="H432" i="159"/>
  <c r="I432" i="159"/>
  <c r="J432" i="159"/>
  <c r="H433" i="159"/>
  <c r="I433" i="159"/>
  <c r="J433" i="159"/>
  <c r="H434" i="159"/>
  <c r="I434" i="159"/>
  <c r="J434" i="159"/>
  <c r="H435" i="159"/>
  <c r="I435" i="159"/>
  <c r="J435" i="159"/>
  <c r="I431" i="159"/>
  <c r="J431" i="159"/>
  <c r="H431" i="159"/>
  <c r="C436" i="159"/>
  <c r="D436" i="159"/>
  <c r="E436" i="159"/>
  <c r="F436" i="159"/>
  <c r="G436" i="159"/>
  <c r="B436" i="159"/>
  <c r="H425" i="159"/>
  <c r="I425" i="159"/>
  <c r="J425" i="159"/>
  <c r="I424" i="159"/>
  <c r="J424" i="159"/>
  <c r="H424" i="159"/>
  <c r="H412" i="159"/>
  <c r="I412" i="159"/>
  <c r="J412" i="159"/>
  <c r="H413" i="159"/>
  <c r="I413" i="159"/>
  <c r="J413" i="159"/>
  <c r="H414" i="159"/>
  <c r="I414" i="159"/>
  <c r="J414" i="159"/>
  <c r="H415" i="159"/>
  <c r="I415" i="159"/>
  <c r="J415" i="159"/>
  <c r="H416" i="159"/>
  <c r="I416" i="159"/>
  <c r="J416" i="159"/>
  <c r="H417" i="159"/>
  <c r="I417" i="159"/>
  <c r="J417" i="159"/>
  <c r="H418" i="159"/>
  <c r="I418" i="159"/>
  <c r="J418" i="159"/>
  <c r="H419" i="159"/>
  <c r="I419" i="159"/>
  <c r="J419" i="159"/>
  <c r="H420" i="159"/>
  <c r="I420" i="159"/>
  <c r="J420" i="159"/>
  <c r="H421" i="159"/>
  <c r="I421" i="159"/>
  <c r="J421" i="159"/>
  <c r="H422" i="159"/>
  <c r="I422" i="159"/>
  <c r="J422" i="159"/>
  <c r="I411" i="159"/>
  <c r="J411" i="159"/>
  <c r="H411" i="159"/>
  <c r="H406" i="159"/>
  <c r="I406" i="159"/>
  <c r="J406" i="159"/>
  <c r="H407" i="159"/>
  <c r="I407" i="159"/>
  <c r="J407" i="159"/>
  <c r="H408" i="159"/>
  <c r="I408" i="159"/>
  <c r="J408" i="159"/>
  <c r="H409" i="159"/>
  <c r="I409" i="159"/>
  <c r="J409" i="159"/>
  <c r="I405" i="159"/>
  <c r="J405" i="159"/>
  <c r="H405" i="159"/>
  <c r="C410" i="159"/>
  <c r="D410" i="159"/>
  <c r="E410" i="159"/>
  <c r="F410" i="159"/>
  <c r="G410" i="159"/>
  <c r="B410" i="159"/>
  <c r="H395" i="159"/>
  <c r="I395" i="159"/>
  <c r="J395" i="159"/>
  <c r="H396" i="159"/>
  <c r="I396" i="159"/>
  <c r="J396" i="159"/>
  <c r="I394" i="159"/>
  <c r="J394" i="159"/>
  <c r="H394" i="159"/>
  <c r="C397" i="159"/>
  <c r="D397" i="159"/>
  <c r="E397" i="159"/>
  <c r="F397" i="159"/>
  <c r="G397" i="159"/>
  <c r="B397" i="159"/>
  <c r="C392" i="159"/>
  <c r="D392" i="159"/>
  <c r="E392" i="159"/>
  <c r="F392" i="159"/>
  <c r="G392" i="159"/>
  <c r="B392" i="159"/>
  <c r="H389" i="159"/>
  <c r="I389" i="159"/>
  <c r="J389" i="159"/>
  <c r="H390" i="159"/>
  <c r="I390" i="159"/>
  <c r="J390" i="159"/>
  <c r="H391" i="159"/>
  <c r="I391" i="159"/>
  <c r="J391" i="159"/>
  <c r="I388" i="159"/>
  <c r="J388" i="159"/>
  <c r="H388" i="159"/>
  <c r="H383" i="159"/>
  <c r="I383" i="159"/>
  <c r="J383" i="159"/>
  <c r="H384" i="159"/>
  <c r="I384" i="159"/>
  <c r="J384" i="159"/>
  <c r="H385" i="159"/>
  <c r="I385" i="159"/>
  <c r="J385" i="159"/>
  <c r="I382" i="159"/>
  <c r="J382" i="159"/>
  <c r="H382" i="159"/>
  <c r="C386" i="159"/>
  <c r="D386" i="159"/>
  <c r="E386" i="159"/>
  <c r="F386" i="159"/>
  <c r="G386" i="159"/>
  <c r="B386" i="159"/>
  <c r="H377" i="159"/>
  <c r="I377" i="159"/>
  <c r="J377" i="159"/>
  <c r="H378" i="159"/>
  <c r="I378" i="159"/>
  <c r="J378" i="159"/>
  <c r="H379" i="159"/>
  <c r="I379" i="159"/>
  <c r="J379" i="159"/>
  <c r="I376" i="159"/>
  <c r="J376" i="159"/>
  <c r="H376" i="159"/>
  <c r="C380" i="159"/>
  <c r="D380" i="159"/>
  <c r="E380" i="159"/>
  <c r="F380" i="159"/>
  <c r="G380" i="159"/>
  <c r="B380" i="159"/>
  <c r="H365" i="159"/>
  <c r="I365" i="159"/>
  <c r="J365" i="159"/>
  <c r="H366" i="159"/>
  <c r="I366" i="159"/>
  <c r="J366" i="159"/>
  <c r="H367" i="159"/>
  <c r="I367" i="159"/>
  <c r="J367" i="159"/>
  <c r="H368" i="159"/>
  <c r="I368" i="159"/>
  <c r="J368" i="159"/>
  <c r="I364" i="159"/>
  <c r="J364" i="159"/>
  <c r="H364" i="159"/>
  <c r="C369" i="159"/>
  <c r="D369" i="159"/>
  <c r="E369" i="159"/>
  <c r="F369" i="159"/>
  <c r="G369" i="159"/>
  <c r="B369" i="159"/>
  <c r="H359" i="159"/>
  <c r="I359" i="159"/>
  <c r="J359" i="159"/>
  <c r="H360" i="159"/>
  <c r="I360" i="159"/>
  <c r="J360" i="159"/>
  <c r="H361" i="159"/>
  <c r="I361" i="159"/>
  <c r="J361" i="159"/>
  <c r="I358" i="159"/>
  <c r="J358" i="159"/>
  <c r="H358" i="159"/>
  <c r="C362" i="159"/>
  <c r="D362" i="159"/>
  <c r="E362" i="159"/>
  <c r="F362" i="159"/>
  <c r="G362" i="159"/>
  <c r="B362" i="159"/>
  <c r="H355" i="159"/>
  <c r="I355" i="159"/>
  <c r="J355" i="159"/>
  <c r="I354" i="159"/>
  <c r="J354" i="159"/>
  <c r="H354" i="159"/>
  <c r="C356" i="159"/>
  <c r="D356" i="159"/>
  <c r="E356" i="159"/>
  <c r="F356" i="159"/>
  <c r="G356" i="159"/>
  <c r="B356" i="159"/>
  <c r="H349" i="159"/>
  <c r="I349" i="159"/>
  <c r="J349" i="159"/>
  <c r="H350" i="159"/>
  <c r="I350" i="159"/>
  <c r="J350" i="159"/>
  <c r="H351" i="159"/>
  <c r="I351" i="159"/>
  <c r="J351" i="159"/>
  <c r="I348" i="159"/>
  <c r="J348" i="159"/>
  <c r="H348" i="159"/>
  <c r="C352" i="159"/>
  <c r="D352" i="159"/>
  <c r="E352" i="159"/>
  <c r="F352" i="159"/>
  <c r="G352" i="159"/>
  <c r="B352" i="159"/>
  <c r="I1029" i="159" l="1"/>
  <c r="H1029" i="159"/>
  <c r="J1029" i="159"/>
  <c r="G784" i="159"/>
  <c r="G1030" i="159" s="1"/>
  <c r="B784" i="159"/>
  <c r="B1030" i="159" s="1"/>
  <c r="D784" i="159"/>
  <c r="D1030" i="159" s="1"/>
  <c r="E784" i="159"/>
  <c r="E1030" i="159" s="1"/>
  <c r="F784" i="159"/>
  <c r="F1030" i="159" s="1"/>
  <c r="C784" i="159"/>
  <c r="C1030" i="159" s="1"/>
  <c r="H772" i="159"/>
  <c r="J780" i="159"/>
  <c r="H760" i="159"/>
  <c r="J772" i="159"/>
  <c r="H780" i="159"/>
  <c r="I780" i="159"/>
  <c r="I772" i="159"/>
  <c r="J760" i="159"/>
  <c r="H755" i="159"/>
  <c r="I755" i="159"/>
  <c r="I760" i="159"/>
  <c r="H748" i="159"/>
  <c r="J755" i="159"/>
  <c r="I748" i="159"/>
  <c r="I644" i="159"/>
  <c r="J689" i="159"/>
  <c r="H723" i="159"/>
  <c r="J703" i="159"/>
  <c r="I607" i="159"/>
  <c r="H689" i="159"/>
  <c r="H703" i="159"/>
  <c r="H734" i="159"/>
  <c r="J734" i="159"/>
  <c r="I703" i="159"/>
  <c r="H649" i="159"/>
  <c r="I734" i="159"/>
  <c r="J723" i="159"/>
  <c r="I723" i="159"/>
  <c r="I689" i="159"/>
  <c r="H644" i="159"/>
  <c r="J644" i="159"/>
  <c r="J649" i="159"/>
  <c r="I631" i="159"/>
  <c r="J638" i="159"/>
  <c r="I638" i="159"/>
  <c r="H638" i="159"/>
  <c r="I649" i="159"/>
  <c r="J662" i="159"/>
  <c r="I662" i="159"/>
  <c r="H662" i="159"/>
  <c r="J631" i="159"/>
  <c r="H631" i="159"/>
  <c r="H613" i="159"/>
  <c r="J613" i="159"/>
  <c r="J607" i="159"/>
  <c r="I620" i="159"/>
  <c r="H620" i="159"/>
  <c r="H607" i="159"/>
  <c r="J620" i="159"/>
  <c r="I613" i="159"/>
  <c r="J603" i="159"/>
  <c r="I603" i="159"/>
  <c r="H603" i="159"/>
  <c r="J590" i="159"/>
  <c r="H590" i="159"/>
  <c r="J582" i="159"/>
  <c r="H582" i="159"/>
  <c r="I590" i="159"/>
  <c r="I582" i="159"/>
  <c r="H565" i="159"/>
  <c r="I537" i="159"/>
  <c r="I565" i="159"/>
  <c r="J565" i="159"/>
  <c r="J555" i="159"/>
  <c r="J549" i="159"/>
  <c r="H555" i="159"/>
  <c r="I549" i="159"/>
  <c r="H549" i="159"/>
  <c r="H537" i="159"/>
  <c r="I555" i="159"/>
  <c r="J537" i="159"/>
  <c r="I491" i="159"/>
  <c r="I492" i="159" s="1"/>
  <c r="I497" i="159"/>
  <c r="G492" i="159"/>
  <c r="H497" i="159"/>
  <c r="H504" i="159"/>
  <c r="I504" i="159"/>
  <c r="J504" i="159"/>
  <c r="J492" i="159"/>
  <c r="J497" i="159"/>
  <c r="H491" i="159"/>
  <c r="H492" i="159" s="1"/>
  <c r="I481" i="159"/>
  <c r="J481" i="159"/>
  <c r="I466" i="159"/>
  <c r="J466" i="159"/>
  <c r="H481" i="159"/>
  <c r="G475" i="159"/>
  <c r="F475" i="159"/>
  <c r="H475" i="159"/>
  <c r="E475" i="159"/>
  <c r="J475" i="159"/>
  <c r="I475" i="159"/>
  <c r="H448" i="159"/>
  <c r="H436" i="159"/>
  <c r="I448" i="159"/>
  <c r="J448" i="159"/>
  <c r="H466" i="159"/>
  <c r="I397" i="159"/>
  <c r="J436" i="159"/>
  <c r="J410" i="159"/>
  <c r="H397" i="159"/>
  <c r="I436" i="159"/>
  <c r="I410" i="159"/>
  <c r="H410" i="159"/>
  <c r="J397" i="159"/>
  <c r="I392" i="159"/>
  <c r="J369" i="159"/>
  <c r="J386" i="159"/>
  <c r="J392" i="159"/>
  <c r="I356" i="159"/>
  <c r="H392" i="159"/>
  <c r="H356" i="159"/>
  <c r="J362" i="159"/>
  <c r="J352" i="159"/>
  <c r="J356" i="159"/>
  <c r="I386" i="159"/>
  <c r="H386" i="159"/>
  <c r="I369" i="159"/>
  <c r="H369" i="159"/>
  <c r="I380" i="159"/>
  <c r="J380" i="159"/>
  <c r="H380" i="159"/>
  <c r="H362" i="159"/>
  <c r="I362" i="159"/>
  <c r="H352" i="159"/>
  <c r="I352" i="159"/>
  <c r="I340" i="159"/>
  <c r="J340" i="159"/>
  <c r="H340" i="159"/>
  <c r="H337" i="159"/>
  <c r="I337" i="159"/>
  <c r="J337" i="159"/>
  <c r="H338" i="159"/>
  <c r="I338" i="159"/>
  <c r="J338" i="159"/>
  <c r="I336" i="159"/>
  <c r="J336" i="159"/>
  <c r="H336" i="159"/>
  <c r="C339" i="159"/>
  <c r="D339" i="159"/>
  <c r="E339" i="159"/>
  <c r="F339" i="159"/>
  <c r="G339" i="159"/>
  <c r="B339" i="159"/>
  <c r="H329" i="159"/>
  <c r="I329" i="159"/>
  <c r="J329" i="159"/>
  <c r="H330" i="159"/>
  <c r="I330" i="159"/>
  <c r="J330" i="159"/>
  <c r="H331" i="159"/>
  <c r="I331" i="159"/>
  <c r="J331" i="159"/>
  <c r="H332" i="159"/>
  <c r="I332" i="159"/>
  <c r="J332" i="159"/>
  <c r="H333" i="159"/>
  <c r="I333" i="159"/>
  <c r="J333" i="159"/>
  <c r="I328" i="159"/>
  <c r="J328" i="159"/>
  <c r="H328" i="159"/>
  <c r="C334" i="159"/>
  <c r="D334" i="159"/>
  <c r="E334" i="159"/>
  <c r="F334" i="159"/>
  <c r="G334" i="159"/>
  <c r="B334" i="159"/>
  <c r="H326" i="159"/>
  <c r="I326" i="159"/>
  <c r="J326" i="159"/>
  <c r="I325" i="159"/>
  <c r="J325" i="159"/>
  <c r="H325" i="159"/>
  <c r="C324" i="159"/>
  <c r="D324" i="159"/>
  <c r="E324" i="159"/>
  <c r="F324" i="159"/>
  <c r="G324" i="159"/>
  <c r="B324" i="159"/>
  <c r="H321" i="159"/>
  <c r="I321" i="159"/>
  <c r="J321" i="159"/>
  <c r="H322" i="159"/>
  <c r="I322" i="159"/>
  <c r="J322" i="159"/>
  <c r="H323" i="159"/>
  <c r="I323" i="159"/>
  <c r="J323" i="159"/>
  <c r="I320" i="159"/>
  <c r="J320" i="159"/>
  <c r="H320" i="159"/>
  <c r="H314" i="159"/>
  <c r="I314" i="159"/>
  <c r="J314" i="159"/>
  <c r="I313" i="159"/>
  <c r="J313" i="159"/>
  <c r="H313" i="159"/>
  <c r="C304" i="159"/>
  <c r="D304" i="159"/>
  <c r="E304" i="159"/>
  <c r="F304" i="159"/>
  <c r="G304" i="159"/>
  <c r="B304" i="159"/>
  <c r="J302" i="159"/>
  <c r="I302" i="159"/>
  <c r="H302" i="159"/>
  <c r="D310" i="159"/>
  <c r="C310" i="159"/>
  <c r="B310" i="159"/>
  <c r="J309" i="159"/>
  <c r="I309" i="159"/>
  <c r="H309" i="159"/>
  <c r="J308" i="159"/>
  <c r="I308" i="159"/>
  <c r="H308" i="159"/>
  <c r="J307" i="159"/>
  <c r="I307" i="159"/>
  <c r="H307" i="159"/>
  <c r="J306" i="159"/>
  <c r="I306" i="159"/>
  <c r="H306" i="159"/>
  <c r="J303" i="159"/>
  <c r="I303" i="159"/>
  <c r="H303" i="159"/>
  <c r="J301" i="159"/>
  <c r="I301" i="159"/>
  <c r="H301" i="159"/>
  <c r="J300" i="159"/>
  <c r="I300" i="159"/>
  <c r="H300" i="159"/>
  <c r="G298" i="159"/>
  <c r="F298" i="159"/>
  <c r="E298" i="159"/>
  <c r="D298" i="159"/>
  <c r="C298" i="159"/>
  <c r="B298" i="159"/>
  <c r="J297" i="159"/>
  <c r="I297" i="159"/>
  <c r="H297" i="159"/>
  <c r="J296" i="159"/>
  <c r="I296" i="159"/>
  <c r="H296" i="159"/>
  <c r="J295" i="159"/>
  <c r="I295" i="159"/>
  <c r="H295" i="159"/>
  <c r="J294" i="159"/>
  <c r="I294" i="159"/>
  <c r="H294" i="159"/>
  <c r="J293" i="159"/>
  <c r="I293" i="159"/>
  <c r="H293" i="159"/>
  <c r="J292" i="159"/>
  <c r="I292" i="159"/>
  <c r="H292" i="159"/>
  <c r="H278" i="159"/>
  <c r="I278" i="159"/>
  <c r="J278" i="159"/>
  <c r="H279" i="159"/>
  <c r="I279" i="159"/>
  <c r="J279" i="159"/>
  <c r="H280" i="159"/>
  <c r="I280" i="159"/>
  <c r="J280" i="159"/>
  <c r="H281" i="159"/>
  <c r="I281" i="159"/>
  <c r="J281" i="159"/>
  <c r="H282" i="159"/>
  <c r="I282" i="159"/>
  <c r="J282" i="159"/>
  <c r="H283" i="159"/>
  <c r="I283" i="159"/>
  <c r="J283" i="159"/>
  <c r="H284" i="159"/>
  <c r="I284" i="159"/>
  <c r="J284" i="159"/>
  <c r="H285" i="159"/>
  <c r="I285" i="159"/>
  <c r="J285" i="159"/>
  <c r="I277" i="159"/>
  <c r="J277" i="159"/>
  <c r="H277" i="159"/>
  <c r="H274" i="159"/>
  <c r="I274" i="159"/>
  <c r="J274" i="159"/>
  <c r="H273" i="159"/>
  <c r="I273" i="159"/>
  <c r="J273" i="159"/>
  <c r="I272" i="159"/>
  <c r="J272" i="159"/>
  <c r="H272" i="159"/>
  <c r="H267" i="159"/>
  <c r="I267" i="159"/>
  <c r="J267" i="159"/>
  <c r="H268" i="159"/>
  <c r="I268" i="159"/>
  <c r="J268" i="159"/>
  <c r="H269" i="159"/>
  <c r="I269" i="159"/>
  <c r="J269" i="159"/>
  <c r="H270" i="159"/>
  <c r="I270" i="159"/>
  <c r="J270" i="159"/>
  <c r="I266" i="159"/>
  <c r="J266" i="159"/>
  <c r="H266" i="159"/>
  <c r="C271" i="159"/>
  <c r="D271" i="159"/>
  <c r="E271" i="159"/>
  <c r="F271" i="159"/>
  <c r="G271" i="159"/>
  <c r="B271" i="159"/>
  <c r="I264" i="159"/>
  <c r="J264" i="159"/>
  <c r="H264" i="159"/>
  <c r="H256" i="159"/>
  <c r="I256" i="159"/>
  <c r="J256" i="159"/>
  <c r="H257" i="159"/>
  <c r="I257" i="159"/>
  <c r="J257" i="159"/>
  <c r="I255" i="159"/>
  <c r="J255" i="159"/>
  <c r="H255" i="159"/>
  <c r="C258" i="159"/>
  <c r="D258" i="159"/>
  <c r="E258" i="159"/>
  <c r="F258" i="159"/>
  <c r="G258" i="159"/>
  <c r="B258" i="159"/>
  <c r="I253" i="159"/>
  <c r="J253" i="159"/>
  <c r="H253" i="159"/>
  <c r="H250" i="159"/>
  <c r="I250" i="159"/>
  <c r="J250" i="159"/>
  <c r="H251" i="159"/>
  <c r="I251" i="159"/>
  <c r="J251" i="159"/>
  <c r="I249" i="159"/>
  <c r="J249" i="159"/>
  <c r="H249" i="159"/>
  <c r="C252" i="159"/>
  <c r="D252" i="159"/>
  <c r="E252" i="159"/>
  <c r="F252" i="159"/>
  <c r="G252" i="159"/>
  <c r="B252" i="159"/>
  <c r="H243" i="159"/>
  <c r="I243" i="159"/>
  <c r="J243" i="159"/>
  <c r="H244" i="159"/>
  <c r="I244" i="159"/>
  <c r="J244" i="159"/>
  <c r="H245" i="159"/>
  <c r="I245" i="159"/>
  <c r="J245" i="159"/>
  <c r="I242" i="159"/>
  <c r="J242" i="159"/>
  <c r="H242" i="159"/>
  <c r="C247" i="159"/>
  <c r="D247" i="159"/>
  <c r="E247" i="159"/>
  <c r="F247" i="159"/>
  <c r="G247" i="159"/>
  <c r="B247" i="159"/>
  <c r="J246" i="159"/>
  <c r="I246" i="159"/>
  <c r="H246" i="159"/>
  <c r="H238" i="159"/>
  <c r="I238" i="159"/>
  <c r="J238" i="159"/>
  <c r="H239" i="159"/>
  <c r="I239" i="159"/>
  <c r="J239" i="159"/>
  <c r="I237" i="159"/>
  <c r="J237" i="159"/>
  <c r="H237" i="159"/>
  <c r="C240" i="159"/>
  <c r="D240" i="159"/>
  <c r="E240" i="159"/>
  <c r="F240" i="159"/>
  <c r="G240" i="159"/>
  <c r="B240" i="159"/>
  <c r="H230" i="159"/>
  <c r="I230" i="159"/>
  <c r="J230" i="159"/>
  <c r="H231" i="159"/>
  <c r="I231" i="159"/>
  <c r="J231" i="159"/>
  <c r="I229" i="159"/>
  <c r="J229" i="159"/>
  <c r="H229" i="159"/>
  <c r="H220" i="159"/>
  <c r="I220" i="159"/>
  <c r="J220" i="159"/>
  <c r="H221" i="159"/>
  <c r="I221" i="159"/>
  <c r="J221" i="159"/>
  <c r="H222" i="159"/>
  <c r="I222" i="159"/>
  <c r="J222" i="159"/>
  <c r="H223" i="159"/>
  <c r="I223" i="159"/>
  <c r="J223" i="159"/>
  <c r="H224" i="159"/>
  <c r="I224" i="159"/>
  <c r="J224" i="159"/>
  <c r="H225" i="159"/>
  <c r="I225" i="159"/>
  <c r="J225" i="159"/>
  <c r="I219" i="159"/>
  <c r="J219" i="159"/>
  <c r="H219" i="159"/>
  <c r="C226" i="159"/>
  <c r="D226" i="159"/>
  <c r="E226" i="159"/>
  <c r="E227" i="159" s="1"/>
  <c r="H227" i="159" s="1"/>
  <c r="F226" i="159"/>
  <c r="F227" i="159" s="1"/>
  <c r="I227" i="159" s="1"/>
  <c r="G226" i="159"/>
  <c r="G227" i="159" s="1"/>
  <c r="J227" i="159" s="1"/>
  <c r="B226" i="159"/>
  <c r="H217" i="159"/>
  <c r="I217" i="159"/>
  <c r="J217" i="159"/>
  <c r="I216" i="159"/>
  <c r="J216" i="159"/>
  <c r="H216" i="159"/>
  <c r="C215" i="159"/>
  <c r="D215" i="159"/>
  <c r="E215" i="159"/>
  <c r="F215" i="159"/>
  <c r="G215" i="159"/>
  <c r="B215" i="159"/>
  <c r="H212" i="159"/>
  <c r="I212" i="159"/>
  <c r="J212" i="159"/>
  <c r="H213" i="159"/>
  <c r="I213" i="159"/>
  <c r="J213" i="159"/>
  <c r="I211" i="159"/>
  <c r="J211" i="159"/>
  <c r="H211" i="159"/>
  <c r="J214" i="159"/>
  <c r="I214" i="159"/>
  <c r="H214" i="159"/>
  <c r="H197" i="159"/>
  <c r="I197" i="159"/>
  <c r="J197" i="159"/>
  <c r="H198" i="159"/>
  <c r="I198" i="159"/>
  <c r="J198" i="159"/>
  <c r="H199" i="159"/>
  <c r="I199" i="159"/>
  <c r="J199" i="159"/>
  <c r="H200" i="159"/>
  <c r="I200" i="159"/>
  <c r="J200" i="159"/>
  <c r="H201" i="159"/>
  <c r="I201" i="159"/>
  <c r="J201" i="159"/>
  <c r="H202" i="159"/>
  <c r="I202" i="159"/>
  <c r="J202" i="159"/>
  <c r="H203" i="159"/>
  <c r="I203" i="159"/>
  <c r="J203" i="159"/>
  <c r="I196" i="159"/>
  <c r="J196" i="159"/>
  <c r="H196" i="159"/>
  <c r="H188" i="159"/>
  <c r="I188" i="159"/>
  <c r="J188" i="159"/>
  <c r="H189" i="159"/>
  <c r="I189" i="159"/>
  <c r="J189" i="159"/>
  <c r="H190" i="159"/>
  <c r="I190" i="159"/>
  <c r="J190" i="159"/>
  <c r="H191" i="159"/>
  <c r="I191" i="159"/>
  <c r="J191" i="159"/>
  <c r="H192" i="159"/>
  <c r="I192" i="159"/>
  <c r="J192" i="159"/>
  <c r="H193" i="159"/>
  <c r="I193" i="159"/>
  <c r="J193" i="159"/>
  <c r="H194" i="159"/>
  <c r="I194" i="159"/>
  <c r="J194" i="159"/>
  <c r="I187" i="159"/>
  <c r="J187" i="159"/>
  <c r="H187" i="159"/>
  <c r="C195" i="159"/>
  <c r="D195" i="159"/>
  <c r="E195" i="159"/>
  <c r="F195" i="159"/>
  <c r="G195" i="159"/>
  <c r="B195" i="159"/>
  <c r="H183" i="159"/>
  <c r="I183" i="159"/>
  <c r="J183" i="159"/>
  <c r="H184" i="159"/>
  <c r="I184" i="159"/>
  <c r="J184" i="159"/>
  <c r="H185" i="159"/>
  <c r="I185" i="159"/>
  <c r="J185" i="159"/>
  <c r="I182" i="159"/>
  <c r="J182" i="159"/>
  <c r="H182" i="159"/>
  <c r="H167" i="159"/>
  <c r="I167" i="159"/>
  <c r="J167" i="159"/>
  <c r="H168" i="159"/>
  <c r="I168" i="159"/>
  <c r="J168" i="159"/>
  <c r="H169" i="159"/>
  <c r="I169" i="159"/>
  <c r="J169" i="159"/>
  <c r="H170" i="159"/>
  <c r="I170" i="159"/>
  <c r="J170" i="159"/>
  <c r="H171" i="159"/>
  <c r="I171" i="159"/>
  <c r="J171" i="159"/>
  <c r="H172" i="159"/>
  <c r="I172" i="159"/>
  <c r="J172" i="159"/>
  <c r="H173" i="159"/>
  <c r="I173" i="159"/>
  <c r="J173" i="159"/>
  <c r="H174" i="159"/>
  <c r="I174" i="159"/>
  <c r="J174" i="159"/>
  <c r="I166" i="159"/>
  <c r="J166" i="159"/>
  <c r="H166" i="159"/>
  <c r="C175" i="159"/>
  <c r="D175" i="159"/>
  <c r="E175" i="159"/>
  <c r="F175" i="159"/>
  <c r="G175" i="159"/>
  <c r="B175" i="159"/>
  <c r="H155" i="159"/>
  <c r="I155" i="159"/>
  <c r="J155" i="159"/>
  <c r="H156" i="159"/>
  <c r="I156" i="159"/>
  <c r="J156" i="159"/>
  <c r="H157" i="159"/>
  <c r="I157" i="159"/>
  <c r="J157" i="159"/>
  <c r="H158" i="159"/>
  <c r="I158" i="159"/>
  <c r="J158" i="159"/>
  <c r="H159" i="159"/>
  <c r="I159" i="159"/>
  <c r="J159" i="159"/>
  <c r="H160" i="159"/>
  <c r="I160" i="159"/>
  <c r="J160" i="159"/>
  <c r="H161" i="159"/>
  <c r="I161" i="159"/>
  <c r="J161" i="159"/>
  <c r="H162" i="159"/>
  <c r="I162" i="159"/>
  <c r="J162" i="159"/>
  <c r="H163" i="159"/>
  <c r="I163" i="159"/>
  <c r="J163" i="159"/>
  <c r="H164" i="159"/>
  <c r="I164" i="159"/>
  <c r="J164" i="159"/>
  <c r="I154" i="159"/>
  <c r="J154" i="159"/>
  <c r="H154" i="159"/>
  <c r="H144" i="159"/>
  <c r="I144" i="159"/>
  <c r="J144" i="159"/>
  <c r="H145" i="159"/>
  <c r="I145" i="159"/>
  <c r="J145" i="159"/>
  <c r="H146" i="159"/>
  <c r="I146" i="159"/>
  <c r="J146" i="159"/>
  <c r="H147" i="159"/>
  <c r="I147" i="159"/>
  <c r="J147" i="159"/>
  <c r="I143" i="159"/>
  <c r="J143" i="159"/>
  <c r="H143" i="159"/>
  <c r="C148" i="159"/>
  <c r="D148" i="159"/>
  <c r="E148" i="159"/>
  <c r="F148" i="159"/>
  <c r="G148" i="159"/>
  <c r="B148" i="159"/>
  <c r="C141" i="159"/>
  <c r="D141" i="159"/>
  <c r="E141" i="159"/>
  <c r="F141" i="159"/>
  <c r="G141" i="159"/>
  <c r="B141" i="159"/>
  <c r="H139" i="159"/>
  <c r="I139" i="159"/>
  <c r="J139" i="159"/>
  <c r="H140" i="159"/>
  <c r="I140" i="159"/>
  <c r="J140" i="159"/>
  <c r="I138" i="159"/>
  <c r="J138" i="159"/>
  <c r="H138" i="159"/>
  <c r="H133" i="159"/>
  <c r="I133" i="159"/>
  <c r="J133" i="159"/>
  <c r="H134" i="159"/>
  <c r="I134" i="159"/>
  <c r="J134" i="159"/>
  <c r="H135" i="159"/>
  <c r="I135" i="159"/>
  <c r="J135" i="159"/>
  <c r="I132" i="159"/>
  <c r="J132" i="159"/>
  <c r="H132" i="159"/>
  <c r="C136" i="159"/>
  <c r="D136" i="159"/>
  <c r="E136" i="159"/>
  <c r="F136" i="159"/>
  <c r="G136" i="159"/>
  <c r="B136" i="159"/>
  <c r="C130" i="159"/>
  <c r="D130" i="159"/>
  <c r="E130" i="159"/>
  <c r="F130" i="159"/>
  <c r="G130" i="159"/>
  <c r="B130" i="159"/>
  <c r="H126" i="159"/>
  <c r="I126" i="159"/>
  <c r="J126" i="159"/>
  <c r="H127" i="159"/>
  <c r="I127" i="159"/>
  <c r="J127" i="159"/>
  <c r="H128" i="159"/>
  <c r="I128" i="159"/>
  <c r="J128" i="159"/>
  <c r="H129" i="159"/>
  <c r="I129" i="159"/>
  <c r="J129" i="159"/>
  <c r="I125" i="159"/>
  <c r="J125" i="159"/>
  <c r="H125" i="159"/>
  <c r="H115" i="159"/>
  <c r="I115" i="159"/>
  <c r="J115" i="159"/>
  <c r="H116" i="159"/>
  <c r="I116" i="159"/>
  <c r="J116" i="159"/>
  <c r="H117" i="159"/>
  <c r="I117" i="159"/>
  <c r="J117" i="159"/>
  <c r="I114" i="159"/>
  <c r="J114" i="159"/>
  <c r="H114" i="159"/>
  <c r="C118" i="159"/>
  <c r="D118" i="159"/>
  <c r="E118" i="159"/>
  <c r="F118" i="159"/>
  <c r="G118" i="159"/>
  <c r="B118" i="159"/>
  <c r="H108" i="159"/>
  <c r="I108" i="159"/>
  <c r="J108" i="159"/>
  <c r="H109" i="159"/>
  <c r="I109" i="159"/>
  <c r="J109" i="159"/>
  <c r="H110" i="159"/>
  <c r="I110" i="159"/>
  <c r="J110" i="159"/>
  <c r="H111" i="159"/>
  <c r="I111" i="159"/>
  <c r="J111" i="159"/>
  <c r="I107" i="159"/>
  <c r="J107" i="159"/>
  <c r="H107" i="159"/>
  <c r="C112" i="159"/>
  <c r="D112" i="159"/>
  <c r="E112" i="159"/>
  <c r="F112" i="159"/>
  <c r="G112" i="159"/>
  <c r="B112" i="159"/>
  <c r="H102" i="159"/>
  <c r="I102" i="159"/>
  <c r="J102" i="159"/>
  <c r="H103" i="159"/>
  <c r="I103" i="159"/>
  <c r="J103" i="159"/>
  <c r="H104" i="159"/>
  <c r="I104" i="159"/>
  <c r="J104" i="159"/>
  <c r="I101" i="159"/>
  <c r="J101" i="159"/>
  <c r="H101" i="159"/>
  <c r="C105" i="159"/>
  <c r="D105" i="159"/>
  <c r="E105" i="159"/>
  <c r="F105" i="159"/>
  <c r="G105" i="159"/>
  <c r="B105" i="159"/>
  <c r="H98" i="159"/>
  <c r="I98" i="159"/>
  <c r="J98" i="159"/>
  <c r="I97" i="159"/>
  <c r="J97" i="159"/>
  <c r="H97" i="159"/>
  <c r="C99" i="159"/>
  <c r="D99" i="159"/>
  <c r="E99" i="159"/>
  <c r="F99" i="159"/>
  <c r="G99" i="159"/>
  <c r="B99" i="159"/>
  <c r="H86" i="159"/>
  <c r="I86" i="159"/>
  <c r="J86" i="159"/>
  <c r="H87" i="159"/>
  <c r="I87" i="159"/>
  <c r="J87" i="159"/>
  <c r="H88" i="159"/>
  <c r="I88" i="159"/>
  <c r="J88" i="159"/>
  <c r="I85" i="159"/>
  <c r="J85" i="159"/>
  <c r="H85" i="159"/>
  <c r="C89" i="159"/>
  <c r="D89" i="159"/>
  <c r="E89" i="159"/>
  <c r="F89" i="159"/>
  <c r="G89" i="159"/>
  <c r="B89" i="159"/>
  <c r="H77" i="159"/>
  <c r="I77" i="159"/>
  <c r="J77" i="159"/>
  <c r="H78" i="159"/>
  <c r="I78" i="159"/>
  <c r="J78" i="159"/>
  <c r="H79" i="159"/>
  <c r="I79" i="159"/>
  <c r="J79" i="159"/>
  <c r="H80" i="159"/>
  <c r="I80" i="159"/>
  <c r="J80" i="159"/>
  <c r="H81" i="159"/>
  <c r="I81" i="159"/>
  <c r="J81" i="159"/>
  <c r="I76" i="159"/>
  <c r="J76" i="159"/>
  <c r="H76" i="159"/>
  <c r="C82" i="159"/>
  <c r="D82" i="159"/>
  <c r="E82" i="159"/>
  <c r="H83" i="159" s="1"/>
  <c r="F82" i="159"/>
  <c r="F83" i="159" s="1"/>
  <c r="I83" i="159" s="1"/>
  <c r="G82" i="159"/>
  <c r="J83" i="159" s="1"/>
  <c r="B82" i="159"/>
  <c r="H67" i="159"/>
  <c r="I67" i="159"/>
  <c r="J67" i="159"/>
  <c r="H68" i="159"/>
  <c r="I68" i="159"/>
  <c r="J68" i="159"/>
  <c r="H69" i="159"/>
  <c r="I69" i="159"/>
  <c r="J69" i="159"/>
  <c r="H70" i="159"/>
  <c r="I70" i="159"/>
  <c r="J70" i="159"/>
  <c r="H71" i="159"/>
  <c r="I71" i="159"/>
  <c r="J71" i="159"/>
  <c r="H72" i="159"/>
  <c r="I72" i="159"/>
  <c r="J72" i="159"/>
  <c r="H73" i="159"/>
  <c r="I73" i="159"/>
  <c r="J73" i="159"/>
  <c r="I66" i="159"/>
  <c r="J66" i="159"/>
  <c r="H66" i="159"/>
  <c r="C74" i="159"/>
  <c r="D74" i="159"/>
  <c r="E74" i="159"/>
  <c r="F74" i="159"/>
  <c r="G74" i="159"/>
  <c r="B74" i="159"/>
  <c r="H50" i="159"/>
  <c r="I50" i="159"/>
  <c r="J50" i="159"/>
  <c r="H51" i="159"/>
  <c r="I51" i="159"/>
  <c r="J51" i="159"/>
  <c r="H52" i="159"/>
  <c r="I52" i="159"/>
  <c r="J52" i="159"/>
  <c r="H53" i="159"/>
  <c r="I53" i="159"/>
  <c r="J53" i="159"/>
  <c r="H54" i="159"/>
  <c r="I54" i="159"/>
  <c r="J54" i="159"/>
  <c r="H55" i="159"/>
  <c r="I55" i="159"/>
  <c r="J55" i="159"/>
  <c r="H56" i="159"/>
  <c r="I56" i="159"/>
  <c r="J56" i="159"/>
  <c r="C57" i="159"/>
  <c r="D57" i="159"/>
  <c r="E57" i="159"/>
  <c r="E58" i="159" s="1"/>
  <c r="E59" i="159" s="1"/>
  <c r="H59" i="159" s="1"/>
  <c r="F57" i="159"/>
  <c r="F58" i="159" s="1"/>
  <c r="F59" i="159" s="1"/>
  <c r="I59" i="159" s="1"/>
  <c r="G57" i="159"/>
  <c r="G58" i="159" s="1"/>
  <c r="J58" i="159" s="1"/>
  <c r="B57" i="159"/>
  <c r="C47" i="159"/>
  <c r="D47" i="159"/>
  <c r="E47" i="159"/>
  <c r="F47" i="159"/>
  <c r="B47" i="159"/>
  <c r="C41" i="159"/>
  <c r="D41" i="159"/>
  <c r="E41" i="159"/>
  <c r="F41" i="159"/>
  <c r="G41" i="159"/>
  <c r="B41" i="159"/>
  <c r="J49" i="159"/>
  <c r="I49" i="159"/>
  <c r="H49" i="159"/>
  <c r="I46" i="159"/>
  <c r="H46" i="159"/>
  <c r="G46" i="159"/>
  <c r="J46" i="159" s="1"/>
  <c r="I45" i="159"/>
  <c r="H45" i="159"/>
  <c r="G45" i="159"/>
  <c r="J45" i="159" s="1"/>
  <c r="I44" i="159"/>
  <c r="H44" i="159"/>
  <c r="G44" i="159"/>
  <c r="J44" i="159" s="1"/>
  <c r="I43" i="159"/>
  <c r="H43" i="159"/>
  <c r="G43" i="159"/>
  <c r="J43" i="159" s="1"/>
  <c r="J40" i="159"/>
  <c r="I40" i="159"/>
  <c r="H40" i="159"/>
  <c r="J39" i="159"/>
  <c r="I39" i="159"/>
  <c r="H39" i="159"/>
  <c r="J38" i="159"/>
  <c r="I38" i="159"/>
  <c r="H38" i="159"/>
  <c r="J37" i="159"/>
  <c r="I37" i="159"/>
  <c r="H37" i="159"/>
  <c r="J36" i="159"/>
  <c r="I36" i="159"/>
  <c r="H36" i="159"/>
  <c r="F29" i="159"/>
  <c r="E29" i="159"/>
  <c r="D29" i="159"/>
  <c r="C29" i="159"/>
  <c r="B29" i="159"/>
  <c r="I28" i="159"/>
  <c r="H28" i="159"/>
  <c r="G28" i="159"/>
  <c r="J28" i="159" s="1"/>
  <c r="I27" i="159"/>
  <c r="H27" i="159"/>
  <c r="G27" i="159"/>
  <c r="J27" i="159" s="1"/>
  <c r="I26" i="159"/>
  <c r="H26" i="159"/>
  <c r="G26" i="159"/>
  <c r="J26" i="159" s="1"/>
  <c r="I25" i="159"/>
  <c r="H25" i="159"/>
  <c r="G25" i="159"/>
  <c r="J25" i="159" s="1"/>
  <c r="I24" i="159"/>
  <c r="H24" i="159"/>
  <c r="G24" i="159"/>
  <c r="J24" i="159" s="1"/>
  <c r="I23" i="159"/>
  <c r="H23" i="159"/>
  <c r="G23" i="159"/>
  <c r="J23" i="159" s="1"/>
  <c r="I22" i="159"/>
  <c r="H22" i="159"/>
  <c r="G22" i="159"/>
  <c r="J22" i="159" s="1"/>
  <c r="I21" i="159"/>
  <c r="H21" i="159"/>
  <c r="G21" i="159"/>
  <c r="H10" i="159"/>
  <c r="I10" i="159"/>
  <c r="J10" i="159"/>
  <c r="H11" i="159"/>
  <c r="I11" i="159"/>
  <c r="J11" i="159"/>
  <c r="H12" i="159"/>
  <c r="I12" i="159"/>
  <c r="J12" i="159"/>
  <c r="H13" i="159"/>
  <c r="I13" i="159"/>
  <c r="J13" i="159"/>
  <c r="H14" i="159"/>
  <c r="I14" i="159"/>
  <c r="J14" i="159"/>
  <c r="H15" i="159"/>
  <c r="I15" i="159"/>
  <c r="J15" i="159"/>
  <c r="H16" i="159"/>
  <c r="I16" i="159"/>
  <c r="J16" i="159"/>
  <c r="H17" i="159"/>
  <c r="I17" i="159"/>
  <c r="J17" i="159"/>
  <c r="H18" i="159"/>
  <c r="I18" i="159"/>
  <c r="J18" i="159"/>
  <c r="H19" i="159"/>
  <c r="I19" i="159"/>
  <c r="J19" i="159"/>
  <c r="I9" i="159"/>
  <c r="J9" i="159"/>
  <c r="H9" i="159"/>
  <c r="I784" i="159" l="1"/>
  <c r="I1030" i="159" s="1"/>
  <c r="H784" i="159"/>
  <c r="H1030" i="159" s="1"/>
  <c r="J748" i="159"/>
  <c r="J784" i="159" s="1"/>
  <c r="J1030" i="159" s="1"/>
  <c r="C507" i="159"/>
  <c r="G507" i="159"/>
  <c r="F507" i="159"/>
  <c r="D507" i="159"/>
  <c r="B507" i="159"/>
  <c r="E507" i="159"/>
  <c r="F311" i="159"/>
  <c r="G311" i="159"/>
  <c r="C311" i="159"/>
  <c r="I339" i="159"/>
  <c r="D311" i="159"/>
  <c r="B311" i="159"/>
  <c r="E311" i="159"/>
  <c r="H304" i="159"/>
  <c r="H324" i="159"/>
  <c r="J324" i="159"/>
  <c r="I324" i="159"/>
  <c r="J339" i="159"/>
  <c r="H339" i="159"/>
  <c r="I304" i="159"/>
  <c r="H334" i="159"/>
  <c r="I334" i="159"/>
  <c r="J304" i="159"/>
  <c r="J334" i="159"/>
  <c r="H310" i="159"/>
  <c r="J310" i="159"/>
  <c r="I310" i="159"/>
  <c r="H298" i="159"/>
  <c r="J298" i="159"/>
  <c r="I298" i="159"/>
  <c r="F275" i="159"/>
  <c r="D275" i="159"/>
  <c r="C275" i="159"/>
  <c r="C508" i="159" s="1"/>
  <c r="I271" i="159"/>
  <c r="B275" i="159"/>
  <c r="E275" i="159"/>
  <c r="H271" i="159"/>
  <c r="I252" i="159"/>
  <c r="I247" i="159"/>
  <c r="J258" i="159"/>
  <c r="I258" i="159"/>
  <c r="J271" i="159"/>
  <c r="H240" i="159"/>
  <c r="J247" i="159"/>
  <c r="H247" i="159"/>
  <c r="H258" i="159"/>
  <c r="J252" i="159"/>
  <c r="H252" i="159"/>
  <c r="J240" i="159"/>
  <c r="I240" i="159"/>
  <c r="I136" i="159"/>
  <c r="I141" i="159"/>
  <c r="H215" i="159"/>
  <c r="I215" i="159"/>
  <c r="J215" i="159"/>
  <c r="J148" i="159"/>
  <c r="J175" i="159"/>
  <c r="I175" i="159"/>
  <c r="I195" i="159"/>
  <c r="J226" i="159"/>
  <c r="I226" i="159"/>
  <c r="H226" i="159"/>
  <c r="H195" i="159"/>
  <c r="J195" i="159"/>
  <c r="H175" i="159"/>
  <c r="J89" i="159"/>
  <c r="I148" i="159"/>
  <c r="H148" i="159"/>
  <c r="G142" i="159"/>
  <c r="C142" i="159"/>
  <c r="F142" i="159"/>
  <c r="B142" i="159"/>
  <c r="H141" i="159"/>
  <c r="E142" i="159"/>
  <c r="D142" i="159"/>
  <c r="J141" i="159"/>
  <c r="H136" i="159"/>
  <c r="H29" i="159"/>
  <c r="H82" i="159"/>
  <c r="J82" i="159"/>
  <c r="I89" i="159"/>
  <c r="I99" i="159"/>
  <c r="G29" i="159"/>
  <c r="I29" i="159"/>
  <c r="J136" i="159"/>
  <c r="I130" i="159"/>
  <c r="J21" i="159"/>
  <c r="J29" i="159" s="1"/>
  <c r="J41" i="159"/>
  <c r="J99" i="159"/>
  <c r="I118" i="159"/>
  <c r="H130" i="159"/>
  <c r="H118" i="159"/>
  <c r="J130" i="159"/>
  <c r="J118" i="159"/>
  <c r="I41" i="159"/>
  <c r="H41" i="159"/>
  <c r="J105" i="159"/>
  <c r="I105" i="159"/>
  <c r="J112" i="159"/>
  <c r="H99" i="159"/>
  <c r="H105" i="159"/>
  <c r="H112" i="159"/>
  <c r="I112" i="159"/>
  <c r="I47" i="159"/>
  <c r="H89" i="159"/>
  <c r="I58" i="159"/>
  <c r="J47" i="159"/>
  <c r="H47" i="159"/>
  <c r="G59" i="159"/>
  <c r="J59" i="159" s="1"/>
  <c r="H58" i="159"/>
  <c r="I82" i="159"/>
  <c r="G47" i="159"/>
  <c r="J74" i="159"/>
  <c r="I74" i="159"/>
  <c r="H74" i="159"/>
  <c r="J57" i="159"/>
  <c r="I57" i="159"/>
  <c r="H57" i="159"/>
  <c r="C26" i="11"/>
  <c r="D26" i="11"/>
  <c r="E26" i="11"/>
  <c r="G26" i="11"/>
  <c r="B26" i="11"/>
  <c r="F508" i="159" l="1"/>
  <c r="E508" i="159"/>
  <c r="D508" i="159"/>
  <c r="H507" i="159"/>
  <c r="B508" i="159"/>
  <c r="J507" i="159"/>
  <c r="I507" i="159"/>
  <c r="I311" i="159"/>
  <c r="J311" i="159"/>
  <c r="H311" i="159"/>
  <c r="I275" i="159"/>
  <c r="J275" i="159"/>
  <c r="G275" i="159"/>
  <c r="G508" i="159" s="1"/>
  <c r="H275" i="159"/>
  <c r="H142" i="159"/>
  <c r="I142" i="159"/>
  <c r="J142" i="159"/>
  <c r="H1190" i="157"/>
  <c r="I1190" i="157"/>
  <c r="J1190" i="157"/>
  <c r="I1189" i="157"/>
  <c r="J1189" i="157"/>
  <c r="H1189" i="157"/>
  <c r="H1186" i="157"/>
  <c r="I1186" i="157"/>
  <c r="J1186" i="157"/>
  <c r="H1187" i="157"/>
  <c r="I1187" i="157"/>
  <c r="J1187" i="157"/>
  <c r="I1185" i="157"/>
  <c r="J1185" i="157"/>
  <c r="H1185" i="157"/>
  <c r="C1188" i="157"/>
  <c r="D1188" i="157"/>
  <c r="E1188" i="157"/>
  <c r="F1188" i="157"/>
  <c r="G1188" i="157"/>
  <c r="B1188" i="157"/>
  <c r="J1183" i="157"/>
  <c r="J1182" i="157"/>
  <c r="H1179" i="157"/>
  <c r="I1179" i="157"/>
  <c r="J1179" i="157"/>
  <c r="H1180" i="157"/>
  <c r="I1180" i="157"/>
  <c r="J1180" i="157"/>
  <c r="I1178" i="157"/>
  <c r="J1178" i="157"/>
  <c r="H1178" i="157"/>
  <c r="C1181" i="157"/>
  <c r="D1181" i="157"/>
  <c r="E1181" i="157"/>
  <c r="E1182" i="157" s="1"/>
  <c r="H1182" i="157" s="1"/>
  <c r="F1181" i="157"/>
  <c r="G1181" i="157"/>
  <c r="B1181" i="157"/>
  <c r="H1165" i="157"/>
  <c r="I1165" i="157"/>
  <c r="J1165" i="157"/>
  <c r="H1166" i="157"/>
  <c r="I1166" i="157"/>
  <c r="J1166" i="157"/>
  <c r="H1167" i="157"/>
  <c r="I1167" i="157"/>
  <c r="J1167" i="157"/>
  <c r="I1164" i="157"/>
  <c r="J1164" i="157"/>
  <c r="H1164" i="157"/>
  <c r="H1160" i="157"/>
  <c r="I1160" i="157"/>
  <c r="J1160" i="157"/>
  <c r="H1161" i="157"/>
  <c r="I1161" i="157"/>
  <c r="J1161" i="157"/>
  <c r="I1159" i="157"/>
  <c r="J1159" i="157"/>
  <c r="H1159" i="157"/>
  <c r="C1162" i="157"/>
  <c r="D1162" i="157"/>
  <c r="E1162" i="157"/>
  <c r="F1162" i="157"/>
  <c r="G1162" i="157"/>
  <c r="B1162" i="157"/>
  <c r="I1157" i="157"/>
  <c r="J1157" i="157"/>
  <c r="H1157" i="157"/>
  <c r="H1152" i="157"/>
  <c r="I1152" i="157"/>
  <c r="J1152" i="157"/>
  <c r="H1153" i="157"/>
  <c r="I1153" i="157"/>
  <c r="J1153" i="157"/>
  <c r="H1154" i="157"/>
  <c r="I1154" i="157"/>
  <c r="J1154" i="157"/>
  <c r="H1155" i="157"/>
  <c r="I1155" i="157"/>
  <c r="J1155" i="157"/>
  <c r="I1151" i="157"/>
  <c r="J1151" i="157"/>
  <c r="H1151" i="157"/>
  <c r="C1156" i="157"/>
  <c r="D1156" i="157"/>
  <c r="E1156" i="157"/>
  <c r="F1156" i="157"/>
  <c r="G1156" i="157"/>
  <c r="B1156" i="157"/>
  <c r="I1149" i="157"/>
  <c r="J1149" i="157"/>
  <c r="H1149" i="157"/>
  <c r="C1140" i="157"/>
  <c r="D1140" i="157"/>
  <c r="E1140" i="157"/>
  <c r="F1140" i="157"/>
  <c r="G1140" i="157"/>
  <c r="B1140" i="157"/>
  <c r="H1139" i="157"/>
  <c r="I1139" i="157"/>
  <c r="J1139" i="157"/>
  <c r="H1141" i="157"/>
  <c r="I1141" i="157"/>
  <c r="J1141" i="157"/>
  <c r="I1138" i="157"/>
  <c r="J1138" i="157"/>
  <c r="H1138" i="157"/>
  <c r="H1134" i="157"/>
  <c r="I1134" i="157"/>
  <c r="J1134" i="157"/>
  <c r="H1135" i="157"/>
  <c r="I1135" i="157"/>
  <c r="J1135" i="157"/>
  <c r="H1136" i="157"/>
  <c r="I1136" i="157"/>
  <c r="J1136" i="157"/>
  <c r="H1124" i="157"/>
  <c r="I1124" i="157"/>
  <c r="J1124" i="157"/>
  <c r="H1125" i="157"/>
  <c r="I1125" i="157"/>
  <c r="J1125" i="157"/>
  <c r="H1126" i="157"/>
  <c r="I1126" i="157"/>
  <c r="J1126" i="157"/>
  <c r="H1127" i="157"/>
  <c r="I1127" i="157"/>
  <c r="J1127" i="157"/>
  <c r="I1123" i="157"/>
  <c r="J1123" i="157"/>
  <c r="H1123" i="157"/>
  <c r="C1128" i="157"/>
  <c r="D1128" i="157"/>
  <c r="E1128" i="157"/>
  <c r="E1129" i="157" s="1"/>
  <c r="F1128" i="157"/>
  <c r="G1128" i="157"/>
  <c r="G1129" i="157" s="1"/>
  <c r="J1129" i="157" s="1"/>
  <c r="B1128" i="157"/>
  <c r="I1113" i="157"/>
  <c r="J1113" i="157"/>
  <c r="H1113" i="157"/>
  <c r="H1109" i="157"/>
  <c r="I1109" i="157"/>
  <c r="J1109" i="157"/>
  <c r="H1110" i="157"/>
  <c r="I1110" i="157"/>
  <c r="J1110" i="157"/>
  <c r="H1111" i="157"/>
  <c r="I1111" i="157"/>
  <c r="J1111" i="157"/>
  <c r="I1108" i="157"/>
  <c r="J1108" i="157"/>
  <c r="H1108" i="157"/>
  <c r="C1107" i="157"/>
  <c r="D1107" i="157"/>
  <c r="B1107" i="157"/>
  <c r="E1106" i="157"/>
  <c r="E1107" i="157" s="1"/>
  <c r="F1106" i="157"/>
  <c r="F1107" i="157" s="1"/>
  <c r="G1106" i="157"/>
  <c r="J1106" i="157" s="1"/>
  <c r="H1101" i="157"/>
  <c r="I1101" i="157"/>
  <c r="J1101" i="157"/>
  <c r="H1102" i="157"/>
  <c r="I1102" i="157"/>
  <c r="J1102" i="157"/>
  <c r="H1103" i="157"/>
  <c r="I1103" i="157"/>
  <c r="J1103" i="157"/>
  <c r="H1104" i="157"/>
  <c r="I1104" i="157"/>
  <c r="J1104" i="157"/>
  <c r="H1105" i="157"/>
  <c r="I1105" i="157"/>
  <c r="J1105" i="157"/>
  <c r="I1100" i="157"/>
  <c r="J1100" i="157"/>
  <c r="H1100" i="157"/>
  <c r="H1095" i="157"/>
  <c r="I1095" i="157"/>
  <c r="J1095" i="157"/>
  <c r="H1096" i="157"/>
  <c r="I1096" i="157"/>
  <c r="J1096" i="157"/>
  <c r="H1097" i="157"/>
  <c r="I1097" i="157"/>
  <c r="J1097" i="157"/>
  <c r="H1098" i="157"/>
  <c r="I1098" i="157"/>
  <c r="J1098" i="157"/>
  <c r="I1094" i="157"/>
  <c r="J1094" i="157"/>
  <c r="H1094" i="157"/>
  <c r="H1078" i="157"/>
  <c r="I1078" i="157"/>
  <c r="J1078" i="157"/>
  <c r="H1079" i="157"/>
  <c r="I1079" i="157"/>
  <c r="J1079" i="157"/>
  <c r="H1080" i="157"/>
  <c r="I1080" i="157"/>
  <c r="J1080" i="157"/>
  <c r="H1081" i="157"/>
  <c r="I1081" i="157"/>
  <c r="J1081" i="157"/>
  <c r="H1082" i="157"/>
  <c r="I1082" i="157"/>
  <c r="J1082" i="157"/>
  <c r="H1083" i="157"/>
  <c r="I1083" i="157"/>
  <c r="J1083" i="157"/>
  <c r="I1077" i="157"/>
  <c r="J1077" i="157"/>
  <c r="H1077" i="157"/>
  <c r="H1072" i="157"/>
  <c r="I1072" i="157"/>
  <c r="J1072" i="157"/>
  <c r="H1073" i="157"/>
  <c r="I1073" i="157"/>
  <c r="J1073" i="157"/>
  <c r="H1074" i="157"/>
  <c r="I1074" i="157"/>
  <c r="J1074" i="157"/>
  <c r="H1075" i="157"/>
  <c r="I1075" i="157"/>
  <c r="J1075" i="157"/>
  <c r="I1071" i="157"/>
  <c r="J1071" i="157"/>
  <c r="H1071" i="157"/>
  <c r="C1076" i="157"/>
  <c r="D1076" i="157"/>
  <c r="E1076" i="157"/>
  <c r="F1076" i="157"/>
  <c r="G1076" i="157"/>
  <c r="B1076" i="157"/>
  <c r="H1067" i="157"/>
  <c r="I1067" i="157"/>
  <c r="J1067" i="157"/>
  <c r="H1068" i="157"/>
  <c r="I1068" i="157"/>
  <c r="J1068" i="157"/>
  <c r="I1066" i="157"/>
  <c r="J1066" i="157"/>
  <c r="H1066" i="157"/>
  <c r="C1069" i="157"/>
  <c r="D1069" i="157"/>
  <c r="E1069" i="157"/>
  <c r="F1069" i="157"/>
  <c r="G1069" i="157"/>
  <c r="B1069" i="157"/>
  <c r="H1052" i="157"/>
  <c r="I1052" i="157"/>
  <c r="J1052" i="157"/>
  <c r="H1053" i="157"/>
  <c r="I1053" i="157"/>
  <c r="J1053" i="157"/>
  <c r="H1054" i="157"/>
  <c r="I1054" i="157"/>
  <c r="J1054" i="157"/>
  <c r="I1051" i="157"/>
  <c r="J1051" i="157"/>
  <c r="H1051" i="157"/>
  <c r="C1055" i="157"/>
  <c r="D1055" i="157"/>
  <c r="E1055" i="157"/>
  <c r="F1055" i="157"/>
  <c r="G1055" i="157"/>
  <c r="B1055" i="157"/>
  <c r="H1046" i="157"/>
  <c r="I1046" i="157"/>
  <c r="J1046" i="157"/>
  <c r="H1047" i="157"/>
  <c r="I1047" i="157"/>
  <c r="J1047" i="157"/>
  <c r="H1048" i="157"/>
  <c r="I1048" i="157"/>
  <c r="J1048" i="157"/>
  <c r="I1045" i="157"/>
  <c r="J1045" i="157"/>
  <c r="H1045" i="157"/>
  <c r="C1049" i="157"/>
  <c r="D1049" i="157"/>
  <c r="E1049" i="157"/>
  <c r="F1049" i="157"/>
  <c r="G1049" i="157"/>
  <c r="B1049" i="157"/>
  <c r="H1040" i="157"/>
  <c r="I1040" i="157"/>
  <c r="J1040" i="157"/>
  <c r="H1041" i="157"/>
  <c r="I1041" i="157"/>
  <c r="J1041" i="157"/>
  <c r="H1042" i="157"/>
  <c r="I1042" i="157"/>
  <c r="J1042" i="157"/>
  <c r="I1039" i="157"/>
  <c r="J1039" i="157"/>
  <c r="H1039" i="157"/>
  <c r="C1043" i="157"/>
  <c r="D1043" i="157"/>
  <c r="E1043" i="157"/>
  <c r="F1043" i="157"/>
  <c r="G1043" i="157"/>
  <c r="B1043" i="157"/>
  <c r="H1025" i="157"/>
  <c r="I1025" i="157"/>
  <c r="J1025" i="157"/>
  <c r="H1022" i="157"/>
  <c r="I1022" i="157"/>
  <c r="J1022" i="157"/>
  <c r="H1023" i="157"/>
  <c r="I1023" i="157"/>
  <c r="J1023" i="157"/>
  <c r="H1024" i="157"/>
  <c r="I1024" i="157"/>
  <c r="J1024" i="157"/>
  <c r="I1021" i="157"/>
  <c r="J1021" i="157"/>
  <c r="H1021" i="157"/>
  <c r="C1026" i="157"/>
  <c r="D1026" i="157"/>
  <c r="E1026" i="157"/>
  <c r="F1026" i="157"/>
  <c r="G1026" i="157"/>
  <c r="B1026" i="157"/>
  <c r="H1016" i="157"/>
  <c r="I1016" i="157"/>
  <c r="J1016" i="157"/>
  <c r="H1017" i="157"/>
  <c r="I1017" i="157"/>
  <c r="J1017" i="157"/>
  <c r="H1018" i="157"/>
  <c r="I1018" i="157"/>
  <c r="J1018" i="157"/>
  <c r="I1015" i="157"/>
  <c r="J1015" i="157"/>
  <c r="H1015" i="157"/>
  <c r="C1019" i="157"/>
  <c r="D1019" i="157"/>
  <c r="E1019" i="157"/>
  <c r="F1019" i="157"/>
  <c r="G1019" i="157"/>
  <c r="B1019" i="157"/>
  <c r="H1012" i="157"/>
  <c r="I1012" i="157"/>
  <c r="J1012" i="157"/>
  <c r="I1011" i="157"/>
  <c r="J1011" i="157"/>
  <c r="H1011" i="157"/>
  <c r="C1013" i="157"/>
  <c r="D1013" i="157"/>
  <c r="E1013" i="157"/>
  <c r="F1013" i="157"/>
  <c r="G1013" i="157"/>
  <c r="B1013" i="157"/>
  <c r="H997" i="157"/>
  <c r="I997" i="157"/>
  <c r="J997" i="157"/>
  <c r="H998" i="157"/>
  <c r="I998" i="157"/>
  <c r="J998" i="157"/>
  <c r="H999" i="157"/>
  <c r="I999" i="157"/>
  <c r="J999" i="157"/>
  <c r="I996" i="157"/>
  <c r="J996" i="157"/>
  <c r="H996" i="157"/>
  <c r="C1000" i="157"/>
  <c r="D1000" i="157"/>
  <c r="E1000" i="157"/>
  <c r="F1000" i="157"/>
  <c r="G1000" i="157"/>
  <c r="B1000" i="157"/>
  <c r="I994" i="157"/>
  <c r="J994" i="157"/>
  <c r="H994" i="157"/>
  <c r="C993" i="157"/>
  <c r="D993" i="157"/>
  <c r="E993" i="157"/>
  <c r="F993" i="157"/>
  <c r="G993" i="157"/>
  <c r="B993" i="157"/>
  <c r="H991" i="157"/>
  <c r="I991" i="157"/>
  <c r="J991" i="157"/>
  <c r="H992" i="157"/>
  <c r="I992" i="157"/>
  <c r="J992" i="157"/>
  <c r="I990" i="157"/>
  <c r="J990" i="157"/>
  <c r="H990" i="157"/>
  <c r="H983" i="157"/>
  <c r="I983" i="157"/>
  <c r="J983" i="157"/>
  <c r="H984" i="157"/>
  <c r="I984" i="157"/>
  <c r="J984" i="157"/>
  <c r="H985" i="157"/>
  <c r="I985" i="157"/>
  <c r="J985" i="157"/>
  <c r="H986" i="157"/>
  <c r="I986" i="157"/>
  <c r="J986" i="157"/>
  <c r="H987" i="157"/>
  <c r="I987" i="157"/>
  <c r="J987" i="157"/>
  <c r="I982" i="157"/>
  <c r="J982" i="157"/>
  <c r="H982" i="157"/>
  <c r="C988" i="157"/>
  <c r="D988" i="157"/>
  <c r="E988" i="157"/>
  <c r="F988" i="157"/>
  <c r="G988" i="157"/>
  <c r="B988" i="157"/>
  <c r="H980" i="157"/>
  <c r="I980" i="157"/>
  <c r="J980" i="157"/>
  <c r="I979" i="157"/>
  <c r="J979" i="157"/>
  <c r="H979" i="157"/>
  <c r="H964" i="157"/>
  <c r="I964" i="157"/>
  <c r="J964" i="157"/>
  <c r="H965" i="157"/>
  <c r="I965" i="157"/>
  <c r="J965" i="157"/>
  <c r="H966" i="157"/>
  <c r="I966" i="157"/>
  <c r="J966" i="157"/>
  <c r="H967" i="157"/>
  <c r="I967" i="157"/>
  <c r="J967" i="157"/>
  <c r="H968" i="157"/>
  <c r="I968" i="157"/>
  <c r="J968" i="157"/>
  <c r="I963" i="157"/>
  <c r="J963" i="157"/>
  <c r="H963" i="157"/>
  <c r="C969" i="157"/>
  <c r="D969" i="157"/>
  <c r="E969" i="157"/>
  <c r="F969" i="157"/>
  <c r="G969" i="157"/>
  <c r="B969" i="157"/>
  <c r="H958" i="157"/>
  <c r="I958" i="157"/>
  <c r="J958" i="157"/>
  <c r="H959" i="157"/>
  <c r="I959" i="157"/>
  <c r="J959" i="157"/>
  <c r="H960" i="157"/>
  <c r="I960" i="157"/>
  <c r="J960" i="157"/>
  <c r="J957" i="157"/>
  <c r="I957" i="157"/>
  <c r="H957" i="157"/>
  <c r="C961" i="157"/>
  <c r="D961" i="157"/>
  <c r="E961" i="157"/>
  <c r="F961" i="157"/>
  <c r="G961" i="157"/>
  <c r="B961" i="157"/>
  <c r="H952" i="157"/>
  <c r="I952" i="157"/>
  <c r="J952" i="157"/>
  <c r="H953" i="157"/>
  <c r="I953" i="157"/>
  <c r="J953" i="157"/>
  <c r="H954" i="157"/>
  <c r="I954" i="157"/>
  <c r="J954" i="157"/>
  <c r="I951" i="157"/>
  <c r="J951" i="157"/>
  <c r="H951" i="157"/>
  <c r="C955" i="157"/>
  <c r="D955" i="157"/>
  <c r="E955" i="157"/>
  <c r="F955" i="157"/>
  <c r="G955" i="157"/>
  <c r="B955" i="157"/>
  <c r="C938" i="157"/>
  <c r="D938" i="157"/>
  <c r="E938" i="157"/>
  <c r="F938" i="157"/>
  <c r="G938" i="157"/>
  <c r="B938" i="157"/>
  <c r="H933" i="157"/>
  <c r="I933" i="157"/>
  <c r="J933" i="157"/>
  <c r="H934" i="157"/>
  <c r="I934" i="157"/>
  <c r="J934" i="157"/>
  <c r="H935" i="157"/>
  <c r="I935" i="157"/>
  <c r="J935" i="157"/>
  <c r="H936" i="157"/>
  <c r="I936" i="157"/>
  <c r="J936" i="157"/>
  <c r="H937" i="157"/>
  <c r="I937" i="157"/>
  <c r="J937" i="157"/>
  <c r="I932" i="157"/>
  <c r="J932" i="157"/>
  <c r="H932" i="157"/>
  <c r="H930" i="157"/>
  <c r="I930" i="157"/>
  <c r="J930" i="157"/>
  <c r="H923" i="157"/>
  <c r="I923" i="157"/>
  <c r="J923" i="157"/>
  <c r="H924" i="157"/>
  <c r="I924" i="157"/>
  <c r="J924" i="157"/>
  <c r="H925" i="157"/>
  <c r="I925" i="157"/>
  <c r="J925" i="157"/>
  <c r="H926" i="157"/>
  <c r="I926" i="157"/>
  <c r="J926" i="157"/>
  <c r="H927" i="157"/>
  <c r="I927" i="157"/>
  <c r="J927" i="157"/>
  <c r="H928" i="157"/>
  <c r="I928" i="157"/>
  <c r="J928" i="157"/>
  <c r="H929" i="157"/>
  <c r="I929" i="157"/>
  <c r="J929" i="157"/>
  <c r="I922" i="157"/>
  <c r="J922" i="157"/>
  <c r="H922" i="157"/>
  <c r="C890" i="157"/>
  <c r="E890" i="157"/>
  <c r="E891" i="157" s="1"/>
  <c r="H891" i="157" s="1"/>
  <c r="F890" i="157"/>
  <c r="F891" i="157" s="1"/>
  <c r="I891" i="157" s="1"/>
  <c r="G890" i="157"/>
  <c r="G891" i="157" s="1"/>
  <c r="J891" i="157" s="1"/>
  <c r="B890" i="157"/>
  <c r="J888" i="157"/>
  <c r="I888" i="157"/>
  <c r="H888" i="157"/>
  <c r="G910" i="157"/>
  <c r="F910" i="157"/>
  <c r="E910" i="157"/>
  <c r="D910" i="157"/>
  <c r="C910" i="157"/>
  <c r="B910" i="157"/>
  <c r="J909" i="157"/>
  <c r="I909" i="157"/>
  <c r="H909" i="157"/>
  <c r="J908" i="157"/>
  <c r="I908" i="157"/>
  <c r="H908" i="157"/>
  <c r="G906" i="157"/>
  <c r="F906" i="157"/>
  <c r="E906" i="157"/>
  <c r="D906" i="157"/>
  <c r="C906" i="157"/>
  <c r="B906" i="157"/>
  <c r="J905" i="157"/>
  <c r="I905" i="157"/>
  <c r="H905" i="157"/>
  <c r="J904" i="157"/>
  <c r="I904" i="157"/>
  <c r="H904" i="157"/>
  <c r="J903" i="157"/>
  <c r="I903" i="157"/>
  <c r="H903" i="157"/>
  <c r="H900" i="157"/>
  <c r="I900" i="157"/>
  <c r="J900" i="157"/>
  <c r="H901" i="157"/>
  <c r="I901" i="157"/>
  <c r="J901" i="157"/>
  <c r="I899" i="157"/>
  <c r="J899" i="157"/>
  <c r="H899" i="157"/>
  <c r="H894" i="157"/>
  <c r="I894" i="157"/>
  <c r="J894" i="157"/>
  <c r="H895" i="157"/>
  <c r="I895" i="157"/>
  <c r="J895" i="157"/>
  <c r="H896" i="157"/>
  <c r="I896" i="157"/>
  <c r="J896" i="157"/>
  <c r="H897" i="157"/>
  <c r="I897" i="157"/>
  <c r="J897" i="157"/>
  <c r="I893" i="157"/>
  <c r="J893" i="157"/>
  <c r="H893" i="157"/>
  <c r="C898" i="157"/>
  <c r="D898" i="157"/>
  <c r="E898" i="157"/>
  <c r="F898" i="157"/>
  <c r="G898" i="157"/>
  <c r="B898" i="157"/>
  <c r="H889" i="157"/>
  <c r="I889" i="157"/>
  <c r="J889" i="157"/>
  <c r="I887" i="157"/>
  <c r="J887" i="157"/>
  <c r="H887" i="157"/>
  <c r="I878" i="157"/>
  <c r="H878" i="157"/>
  <c r="D878" i="157"/>
  <c r="D890" i="157" s="1"/>
  <c r="I876" i="157"/>
  <c r="J876" i="157"/>
  <c r="H876" i="157"/>
  <c r="H873" i="157"/>
  <c r="I873" i="157"/>
  <c r="J873" i="157"/>
  <c r="H874" i="157"/>
  <c r="I874" i="157"/>
  <c r="J874" i="157"/>
  <c r="I872" i="157"/>
  <c r="J872" i="157"/>
  <c r="H872" i="157"/>
  <c r="C875" i="157"/>
  <c r="D875" i="157"/>
  <c r="E875" i="157"/>
  <c r="F875" i="157"/>
  <c r="G875" i="157"/>
  <c r="B875" i="157"/>
  <c r="H866" i="157"/>
  <c r="I866" i="157"/>
  <c r="J866" i="157"/>
  <c r="H867" i="157"/>
  <c r="I867" i="157"/>
  <c r="J867" i="157"/>
  <c r="H868" i="157"/>
  <c r="I868" i="157"/>
  <c r="J868" i="157"/>
  <c r="H869" i="157"/>
  <c r="I869" i="157"/>
  <c r="J869" i="157"/>
  <c r="I865" i="157"/>
  <c r="J865" i="157"/>
  <c r="H865" i="157"/>
  <c r="C870" i="157"/>
  <c r="D870" i="157"/>
  <c r="E870" i="157"/>
  <c r="F870" i="157"/>
  <c r="G870" i="157"/>
  <c r="B870" i="157"/>
  <c r="H860" i="157"/>
  <c r="I860" i="157"/>
  <c r="J860" i="157"/>
  <c r="H861" i="157"/>
  <c r="I861" i="157"/>
  <c r="J861" i="157"/>
  <c r="H862" i="157"/>
  <c r="I862" i="157"/>
  <c r="J862" i="157"/>
  <c r="I859" i="157"/>
  <c r="J859" i="157"/>
  <c r="H859" i="157"/>
  <c r="C863" i="157"/>
  <c r="D863" i="157"/>
  <c r="E863" i="157"/>
  <c r="F863" i="157"/>
  <c r="G863" i="157"/>
  <c r="B863" i="157"/>
  <c r="H852" i="157"/>
  <c r="I852" i="157"/>
  <c r="J852" i="157"/>
  <c r="I851" i="157"/>
  <c r="J851" i="157"/>
  <c r="H851" i="157"/>
  <c r="I849" i="157"/>
  <c r="J849" i="157"/>
  <c r="H849" i="157"/>
  <c r="H842" i="157"/>
  <c r="I842" i="157"/>
  <c r="J842" i="157"/>
  <c r="H843" i="157"/>
  <c r="I843" i="157"/>
  <c r="J843" i="157"/>
  <c r="H844" i="157"/>
  <c r="I844" i="157"/>
  <c r="J844" i="157"/>
  <c r="H845" i="157"/>
  <c r="I845" i="157"/>
  <c r="J845" i="157"/>
  <c r="H846" i="157"/>
  <c r="I846" i="157"/>
  <c r="J846" i="157"/>
  <c r="H847" i="157"/>
  <c r="I847" i="157"/>
  <c r="J847" i="157"/>
  <c r="I841" i="157"/>
  <c r="J841" i="157"/>
  <c r="H841" i="157"/>
  <c r="H839" i="157"/>
  <c r="I839" i="157"/>
  <c r="J839" i="157"/>
  <c r="I838" i="157"/>
  <c r="J838" i="157"/>
  <c r="H838" i="157"/>
  <c r="H1140" i="157" l="1"/>
  <c r="J508" i="159"/>
  <c r="I508" i="159"/>
  <c r="H508" i="159"/>
  <c r="J993" i="157"/>
  <c r="J1013" i="157"/>
  <c r="I1069" i="157"/>
  <c r="I1181" i="157"/>
  <c r="J1076" i="157"/>
  <c r="I1162" i="157"/>
  <c r="I1043" i="157"/>
  <c r="H1069" i="157"/>
  <c r="I1140" i="157"/>
  <c r="J1107" i="157"/>
  <c r="G1107" i="157"/>
  <c r="H1188" i="157"/>
  <c r="F1070" i="157"/>
  <c r="I1055" i="157"/>
  <c r="B1070" i="157"/>
  <c r="D1070" i="157"/>
  <c r="F1129" i="157"/>
  <c r="I1129" i="157" s="1"/>
  <c r="J1140" i="157"/>
  <c r="E1183" i="157"/>
  <c r="H1183" i="157" s="1"/>
  <c r="H1106" i="157"/>
  <c r="H1107" i="157" s="1"/>
  <c r="J1049" i="157"/>
  <c r="J1156" i="157"/>
  <c r="H1156" i="157"/>
  <c r="J1162" i="157"/>
  <c r="J1181" i="157"/>
  <c r="F1182" i="157"/>
  <c r="I1182" i="157" s="1"/>
  <c r="H1129" i="157"/>
  <c r="I1128" i="157"/>
  <c r="H1055" i="157"/>
  <c r="J1055" i="157"/>
  <c r="J1069" i="157"/>
  <c r="J1128" i="157"/>
  <c r="H1128" i="157"/>
  <c r="G1070" i="157"/>
  <c r="C1070" i="157"/>
  <c r="J1019" i="157"/>
  <c r="H1043" i="157"/>
  <c r="I1049" i="157"/>
  <c r="I1106" i="157"/>
  <c r="I1107" i="157" s="1"/>
  <c r="E1130" i="157"/>
  <c r="H1130" i="157" s="1"/>
  <c r="I1156" i="157"/>
  <c r="H1162" i="157"/>
  <c r="H1181" i="157"/>
  <c r="I1188" i="157"/>
  <c r="E1070" i="157"/>
  <c r="H1049" i="157"/>
  <c r="I1076" i="157"/>
  <c r="H1076" i="157"/>
  <c r="J1188" i="157"/>
  <c r="I993" i="157"/>
  <c r="H993" i="157"/>
  <c r="I1000" i="157"/>
  <c r="G1130" i="157"/>
  <c r="J1130" i="157" s="1"/>
  <c r="J1043" i="157"/>
  <c r="H1000" i="157"/>
  <c r="J1000" i="157"/>
  <c r="J938" i="157"/>
  <c r="I955" i="157"/>
  <c r="J961" i="157"/>
  <c r="H1013" i="157"/>
  <c r="I1019" i="157"/>
  <c r="H1019" i="157"/>
  <c r="F962" i="157"/>
  <c r="I1013" i="157"/>
  <c r="H1026" i="157"/>
  <c r="I1026" i="157"/>
  <c r="J1026" i="157"/>
  <c r="H938" i="157"/>
  <c r="E962" i="157"/>
  <c r="I988" i="157"/>
  <c r="H890" i="157"/>
  <c r="I938" i="157"/>
  <c r="B962" i="157"/>
  <c r="D962" i="157"/>
  <c r="H988" i="157"/>
  <c r="J988" i="157"/>
  <c r="G962" i="157"/>
  <c r="C962" i="157"/>
  <c r="H969" i="157"/>
  <c r="J969" i="157"/>
  <c r="I890" i="157"/>
  <c r="H955" i="157"/>
  <c r="J955" i="157"/>
  <c r="I969" i="157"/>
  <c r="I961" i="157"/>
  <c r="H961" i="157"/>
  <c r="J878" i="157"/>
  <c r="J890" i="157" s="1"/>
  <c r="I863" i="157"/>
  <c r="H875" i="157"/>
  <c r="H910" i="157"/>
  <c r="H898" i="157"/>
  <c r="J898" i="157"/>
  <c r="H906" i="157"/>
  <c r="I910" i="157"/>
  <c r="I906" i="157"/>
  <c r="J906" i="157"/>
  <c r="J910" i="157"/>
  <c r="J870" i="157"/>
  <c r="I898" i="157"/>
  <c r="H863" i="157"/>
  <c r="J863" i="157"/>
  <c r="H870" i="157"/>
  <c r="J875" i="157"/>
  <c r="I870" i="157"/>
  <c r="I875" i="157"/>
  <c r="H834" i="157"/>
  <c r="I834" i="157"/>
  <c r="J834" i="157"/>
  <c r="H835" i="157"/>
  <c r="I835" i="157"/>
  <c r="J835" i="157"/>
  <c r="H836" i="157"/>
  <c r="I836" i="157"/>
  <c r="J836" i="157"/>
  <c r="I833" i="157"/>
  <c r="J833" i="157"/>
  <c r="H833" i="157"/>
  <c r="C837" i="157"/>
  <c r="D837" i="157"/>
  <c r="E837" i="157"/>
  <c r="F837" i="157"/>
  <c r="G837" i="157"/>
  <c r="B837" i="157"/>
  <c r="H813" i="157"/>
  <c r="I813" i="157"/>
  <c r="J813" i="157"/>
  <c r="H814" i="157"/>
  <c r="I814" i="157"/>
  <c r="J814" i="157"/>
  <c r="H815" i="157"/>
  <c r="I815" i="157"/>
  <c r="J815" i="157"/>
  <c r="H816" i="157"/>
  <c r="I816" i="157"/>
  <c r="J816" i="157"/>
  <c r="H817" i="157"/>
  <c r="I817" i="157"/>
  <c r="J817" i="157"/>
  <c r="H818" i="157"/>
  <c r="I818" i="157"/>
  <c r="J818" i="157"/>
  <c r="H820" i="157"/>
  <c r="I820" i="157"/>
  <c r="J820" i="157"/>
  <c r="I812" i="157"/>
  <c r="J812" i="157"/>
  <c r="H812" i="157"/>
  <c r="H804" i="157"/>
  <c r="I804" i="157"/>
  <c r="J804" i="157"/>
  <c r="H805" i="157"/>
  <c r="I805" i="157"/>
  <c r="J805" i="157"/>
  <c r="H806" i="157"/>
  <c r="I806" i="157"/>
  <c r="J806" i="157"/>
  <c r="H807" i="157"/>
  <c r="I807" i="157"/>
  <c r="J807" i="157"/>
  <c r="H808" i="157"/>
  <c r="I808" i="157"/>
  <c r="J808" i="157"/>
  <c r="H809" i="157"/>
  <c r="I809" i="157"/>
  <c r="J809" i="157"/>
  <c r="H810" i="157"/>
  <c r="I810" i="157"/>
  <c r="J810" i="157"/>
  <c r="I803" i="157"/>
  <c r="J803" i="157"/>
  <c r="H803" i="157"/>
  <c r="C811" i="157"/>
  <c r="D811" i="157"/>
  <c r="E811" i="157"/>
  <c r="F811" i="157"/>
  <c r="G811" i="157"/>
  <c r="B811" i="157"/>
  <c r="H801" i="157"/>
  <c r="I801" i="157"/>
  <c r="J801" i="157"/>
  <c r="I800" i="157"/>
  <c r="J800" i="157"/>
  <c r="H800" i="157"/>
  <c r="C789" i="157"/>
  <c r="D789" i="157"/>
  <c r="E789" i="157"/>
  <c r="F789" i="157"/>
  <c r="G789" i="157"/>
  <c r="B789" i="157"/>
  <c r="J791" i="157"/>
  <c r="I791" i="157"/>
  <c r="H791" i="157"/>
  <c r="I790" i="157"/>
  <c r="J790" i="157"/>
  <c r="H790" i="157"/>
  <c r="H781" i="157"/>
  <c r="I781" i="157"/>
  <c r="J781" i="157"/>
  <c r="H782" i="157"/>
  <c r="I782" i="157"/>
  <c r="J782" i="157"/>
  <c r="H783" i="157"/>
  <c r="I783" i="157"/>
  <c r="J783" i="157"/>
  <c r="H784" i="157"/>
  <c r="I784" i="157"/>
  <c r="J784" i="157"/>
  <c r="H785" i="157"/>
  <c r="I785" i="157"/>
  <c r="J785" i="157"/>
  <c r="H786" i="157"/>
  <c r="I786" i="157"/>
  <c r="J786" i="157"/>
  <c r="H787" i="157"/>
  <c r="I787" i="157"/>
  <c r="J787" i="157"/>
  <c r="H788" i="157"/>
  <c r="I788" i="157"/>
  <c r="J788" i="157"/>
  <c r="I780" i="157"/>
  <c r="J780" i="157"/>
  <c r="H780" i="157"/>
  <c r="H771" i="157"/>
  <c r="I771" i="157"/>
  <c r="J771" i="157"/>
  <c r="H772" i="157"/>
  <c r="I772" i="157"/>
  <c r="J772" i="157"/>
  <c r="H773" i="157"/>
  <c r="I773" i="157"/>
  <c r="J773" i="157"/>
  <c r="H775" i="157"/>
  <c r="I775" i="157"/>
  <c r="J775" i="157"/>
  <c r="H776" i="157"/>
  <c r="I776" i="157"/>
  <c r="J776" i="157"/>
  <c r="H777" i="157"/>
  <c r="I777" i="157"/>
  <c r="J777" i="157"/>
  <c r="H778" i="157"/>
  <c r="I778" i="157"/>
  <c r="J778" i="157"/>
  <c r="I770" i="157"/>
  <c r="J770" i="157"/>
  <c r="H770" i="157"/>
  <c r="H750" i="157"/>
  <c r="I750" i="157"/>
  <c r="J750" i="157"/>
  <c r="H751" i="157"/>
  <c r="I751" i="157"/>
  <c r="J751" i="157"/>
  <c r="I749" i="157"/>
  <c r="J749" i="157"/>
  <c r="H749" i="157"/>
  <c r="C752" i="157"/>
  <c r="D752" i="157"/>
  <c r="E752" i="157"/>
  <c r="F752" i="157"/>
  <c r="G752" i="157"/>
  <c r="B752" i="157"/>
  <c r="H744" i="157"/>
  <c r="I744" i="157"/>
  <c r="J744" i="157"/>
  <c r="H745" i="157"/>
  <c r="I745" i="157"/>
  <c r="J745" i="157"/>
  <c r="H746" i="157"/>
  <c r="I746" i="157"/>
  <c r="J746" i="157"/>
  <c r="I743" i="157"/>
  <c r="J743" i="157"/>
  <c r="H743" i="157"/>
  <c r="C747" i="157"/>
  <c r="D747" i="157"/>
  <c r="E747" i="157"/>
  <c r="F747" i="157"/>
  <c r="G747" i="157"/>
  <c r="B747" i="157"/>
  <c r="H727" i="157"/>
  <c r="I727" i="157"/>
  <c r="J727" i="157"/>
  <c r="H728" i="157"/>
  <c r="I728" i="157"/>
  <c r="J728" i="157"/>
  <c r="H729" i="157"/>
  <c r="I729" i="157"/>
  <c r="J729" i="157"/>
  <c r="H730" i="157"/>
  <c r="I730" i="157"/>
  <c r="J730" i="157"/>
  <c r="I726" i="157"/>
  <c r="J726" i="157"/>
  <c r="H726" i="157"/>
  <c r="H721" i="157"/>
  <c r="I721" i="157"/>
  <c r="J721" i="157"/>
  <c r="H722" i="157"/>
  <c r="I722" i="157"/>
  <c r="J722" i="157"/>
  <c r="H723" i="157"/>
  <c r="I723" i="157"/>
  <c r="J723" i="157"/>
  <c r="I720" i="157"/>
  <c r="J720" i="157"/>
  <c r="H720" i="157"/>
  <c r="C724" i="157"/>
  <c r="D724" i="157"/>
  <c r="E724" i="157"/>
  <c r="F724" i="157"/>
  <c r="G724" i="157"/>
  <c r="B724" i="157"/>
  <c r="H714" i="157"/>
  <c r="I714" i="157"/>
  <c r="J714" i="157"/>
  <c r="H715" i="157"/>
  <c r="I715" i="157"/>
  <c r="J715" i="157"/>
  <c r="H716" i="157"/>
  <c r="I716" i="157"/>
  <c r="J716" i="157"/>
  <c r="H717" i="157"/>
  <c r="I717" i="157"/>
  <c r="J717" i="157"/>
  <c r="I713" i="157"/>
  <c r="J713" i="157"/>
  <c r="H713" i="157"/>
  <c r="C704" i="157"/>
  <c r="D704" i="157"/>
  <c r="E704" i="157"/>
  <c r="F704" i="157"/>
  <c r="G704" i="157"/>
  <c r="B704" i="157"/>
  <c r="H702" i="157"/>
  <c r="I702" i="157"/>
  <c r="J702" i="157"/>
  <c r="H703" i="157"/>
  <c r="I703" i="157"/>
  <c r="J703" i="157"/>
  <c r="I701" i="157"/>
  <c r="J701" i="157"/>
  <c r="H701" i="157"/>
  <c r="H698" i="157"/>
  <c r="I698" i="157"/>
  <c r="J698" i="157"/>
  <c r="I697" i="157"/>
  <c r="J697" i="157"/>
  <c r="H697" i="157"/>
  <c r="C699" i="157"/>
  <c r="D699" i="157"/>
  <c r="E699" i="157"/>
  <c r="F699" i="157"/>
  <c r="G699" i="157"/>
  <c r="B699" i="157"/>
  <c r="H692" i="157"/>
  <c r="I692" i="157"/>
  <c r="J692" i="157"/>
  <c r="H693" i="157"/>
  <c r="I693" i="157"/>
  <c r="J693" i="157"/>
  <c r="H694" i="157"/>
  <c r="I694" i="157"/>
  <c r="J694" i="157"/>
  <c r="I691" i="157"/>
  <c r="J691" i="157"/>
  <c r="H691" i="157"/>
  <c r="C695" i="157"/>
  <c r="D695" i="157"/>
  <c r="E695" i="157"/>
  <c r="F695" i="157"/>
  <c r="G695" i="157"/>
  <c r="B695" i="157"/>
  <c r="I689" i="157"/>
  <c r="J689" i="157"/>
  <c r="H689" i="157"/>
  <c r="C688" i="157"/>
  <c r="D688" i="157"/>
  <c r="E688" i="157"/>
  <c r="F688" i="157"/>
  <c r="G688" i="157"/>
  <c r="B688" i="157"/>
  <c r="H684" i="157"/>
  <c r="I684" i="157"/>
  <c r="J684" i="157"/>
  <c r="H685" i="157"/>
  <c r="I685" i="157"/>
  <c r="J685" i="157"/>
  <c r="H686" i="157"/>
  <c r="I686" i="157"/>
  <c r="J686" i="157"/>
  <c r="H687" i="157"/>
  <c r="I687" i="157"/>
  <c r="J687" i="157"/>
  <c r="I683" i="157"/>
  <c r="J683" i="157"/>
  <c r="H683" i="157"/>
  <c r="I682" i="157"/>
  <c r="J682" i="157"/>
  <c r="H682" i="157"/>
  <c r="H663" i="157"/>
  <c r="I663" i="157"/>
  <c r="J663" i="157"/>
  <c r="H664" i="157"/>
  <c r="I664" i="157"/>
  <c r="J664" i="157"/>
  <c r="H665" i="157"/>
  <c r="I665" i="157"/>
  <c r="J665" i="157"/>
  <c r="H666" i="157"/>
  <c r="I666" i="157"/>
  <c r="J666" i="157"/>
  <c r="H667" i="157"/>
  <c r="I667" i="157"/>
  <c r="J667" i="157"/>
  <c r="H668" i="157"/>
  <c r="I668" i="157"/>
  <c r="J668" i="157"/>
  <c r="H669" i="157"/>
  <c r="I669" i="157"/>
  <c r="J669" i="157"/>
  <c r="I662" i="157"/>
  <c r="J662" i="157"/>
  <c r="H662" i="157"/>
  <c r="C670" i="157"/>
  <c r="D670" i="157"/>
  <c r="E670" i="157"/>
  <c r="F670" i="157"/>
  <c r="G670" i="157"/>
  <c r="B670" i="157"/>
  <c r="H660" i="157"/>
  <c r="I660" i="157"/>
  <c r="J660" i="157"/>
  <c r="I659" i="157"/>
  <c r="J659" i="157"/>
  <c r="H659" i="157"/>
  <c r="C641" i="157"/>
  <c r="D641" i="157"/>
  <c r="E641" i="157"/>
  <c r="F641" i="157"/>
  <c r="G641" i="157"/>
  <c r="B641" i="157"/>
  <c r="H653" i="157"/>
  <c r="I653" i="157"/>
  <c r="J653" i="157"/>
  <c r="H654" i="157"/>
  <c r="I654" i="157"/>
  <c r="J654" i="157"/>
  <c r="H655" i="157"/>
  <c r="I655" i="157"/>
  <c r="J655" i="157"/>
  <c r="H656" i="157"/>
  <c r="I656" i="157"/>
  <c r="J656" i="157"/>
  <c r="H657" i="157"/>
  <c r="I657" i="157"/>
  <c r="J657" i="157"/>
  <c r="I652" i="157"/>
  <c r="J652" i="157"/>
  <c r="H652" i="157"/>
  <c r="C658" i="157"/>
  <c r="D658" i="157"/>
  <c r="E658" i="157"/>
  <c r="F658" i="157"/>
  <c r="G658" i="157"/>
  <c r="B658" i="157"/>
  <c r="C634" i="157"/>
  <c r="D634" i="157"/>
  <c r="E634" i="157"/>
  <c r="F634" i="157"/>
  <c r="G634" i="157"/>
  <c r="B634" i="157"/>
  <c r="H630" i="157"/>
  <c r="I630" i="157"/>
  <c r="H631" i="157"/>
  <c r="I631" i="157"/>
  <c r="H632" i="157"/>
  <c r="I632" i="157"/>
  <c r="H633" i="157"/>
  <c r="I633" i="157"/>
  <c r="H636" i="157"/>
  <c r="I636" i="157"/>
  <c r="H637" i="157"/>
  <c r="I637" i="157"/>
  <c r="H638" i="157"/>
  <c r="I638" i="157"/>
  <c r="H640" i="157"/>
  <c r="I640" i="157"/>
  <c r="H643" i="157"/>
  <c r="I643" i="157"/>
  <c r="H644" i="157"/>
  <c r="I644" i="157"/>
  <c r="I629" i="157"/>
  <c r="H629" i="157"/>
  <c r="H624" i="157"/>
  <c r="I624" i="157"/>
  <c r="J624" i="157"/>
  <c r="H625" i="157"/>
  <c r="I625" i="157"/>
  <c r="J625" i="157"/>
  <c r="H626" i="157"/>
  <c r="I626" i="157"/>
  <c r="J626" i="157"/>
  <c r="I623" i="157"/>
  <c r="J623" i="157"/>
  <c r="H623" i="157"/>
  <c r="H611" i="157"/>
  <c r="I611" i="157"/>
  <c r="J611" i="157"/>
  <c r="H612" i="157"/>
  <c r="I612" i="157"/>
  <c r="J612" i="157"/>
  <c r="H613" i="157"/>
  <c r="I613" i="157"/>
  <c r="J613" i="157"/>
  <c r="I610" i="157"/>
  <c r="J610" i="157"/>
  <c r="H610" i="157"/>
  <c r="H599" i="157"/>
  <c r="I599" i="157"/>
  <c r="J599" i="157"/>
  <c r="H600" i="157"/>
  <c r="I600" i="157"/>
  <c r="J600" i="157"/>
  <c r="H601" i="157"/>
  <c r="I601" i="157"/>
  <c r="J601" i="157"/>
  <c r="H602" i="157"/>
  <c r="I602" i="157"/>
  <c r="J602" i="157"/>
  <c r="H603" i="157"/>
  <c r="I603" i="157"/>
  <c r="J603" i="157"/>
  <c r="H604" i="157"/>
  <c r="I604" i="157"/>
  <c r="J604" i="157"/>
  <c r="H605" i="157"/>
  <c r="I605" i="157"/>
  <c r="J605" i="157"/>
  <c r="H606" i="157"/>
  <c r="I606" i="157"/>
  <c r="J606" i="157"/>
  <c r="H607" i="157"/>
  <c r="I607" i="157"/>
  <c r="J607" i="157"/>
  <c r="H608" i="157"/>
  <c r="I608" i="157"/>
  <c r="J608" i="157"/>
  <c r="I598" i="157"/>
  <c r="J598" i="157"/>
  <c r="H598" i="157"/>
  <c r="C57" i="7"/>
  <c r="D57" i="7"/>
  <c r="F57" i="7"/>
  <c r="G57" i="7"/>
  <c r="I57" i="7"/>
  <c r="B57" i="7"/>
  <c r="C59" i="6"/>
  <c r="D59" i="6"/>
  <c r="E59" i="6"/>
  <c r="F59" i="6"/>
  <c r="G59" i="6"/>
  <c r="H59" i="6"/>
  <c r="I59" i="6"/>
  <c r="J59" i="6"/>
  <c r="K59" i="6"/>
  <c r="L59" i="6"/>
  <c r="M59" i="6"/>
  <c r="B59" i="6"/>
  <c r="F1183" i="157" l="1"/>
  <c r="I1183" i="157" s="1"/>
  <c r="F1130" i="157"/>
  <c r="I1130" i="157" s="1"/>
  <c r="E1131" i="157"/>
  <c r="H1131" i="157" s="1"/>
  <c r="I1070" i="157"/>
  <c r="J1070" i="157"/>
  <c r="H1070" i="157"/>
  <c r="I962" i="157"/>
  <c r="G1131" i="157"/>
  <c r="J962" i="157"/>
  <c r="H962" i="157"/>
  <c r="I699" i="157"/>
  <c r="I752" i="157"/>
  <c r="H752" i="157"/>
  <c r="J695" i="157"/>
  <c r="J704" i="157"/>
  <c r="J747" i="157"/>
  <c r="J752" i="157"/>
  <c r="J789" i="157"/>
  <c r="H699" i="157"/>
  <c r="H704" i="157"/>
  <c r="H789" i="157"/>
  <c r="I789" i="157"/>
  <c r="I704" i="157"/>
  <c r="J811" i="157"/>
  <c r="H695" i="157"/>
  <c r="J724" i="157"/>
  <c r="I747" i="157"/>
  <c r="J837" i="157"/>
  <c r="I837" i="157"/>
  <c r="J699" i="157"/>
  <c r="H747" i="157"/>
  <c r="H837" i="157"/>
  <c r="H811" i="157"/>
  <c r="I811" i="157"/>
  <c r="H724" i="157"/>
  <c r="I724" i="157"/>
  <c r="I695" i="157"/>
  <c r="I688" i="157"/>
  <c r="H688" i="157"/>
  <c r="J688" i="157"/>
  <c r="J644" i="157"/>
  <c r="J640" i="157"/>
  <c r="J633" i="157"/>
  <c r="J631" i="157"/>
  <c r="J643" i="157"/>
  <c r="J630" i="157"/>
  <c r="H641" i="157"/>
  <c r="H634" i="157"/>
  <c r="J629" i="157"/>
  <c r="J638" i="157"/>
  <c r="J636" i="157"/>
  <c r="J632" i="157"/>
  <c r="I641" i="157"/>
  <c r="H670" i="157"/>
  <c r="I670" i="157"/>
  <c r="J670" i="157"/>
  <c r="J637" i="157"/>
  <c r="H658" i="157"/>
  <c r="I658" i="157"/>
  <c r="I634" i="157"/>
  <c r="H584" i="157"/>
  <c r="I584" i="157"/>
  <c r="J584" i="157"/>
  <c r="I583" i="157"/>
  <c r="J583" i="157"/>
  <c r="H583" i="157"/>
  <c r="H579" i="157"/>
  <c r="I579" i="157"/>
  <c r="J579" i="157"/>
  <c r="H580" i="157"/>
  <c r="I580" i="157"/>
  <c r="J580" i="157"/>
  <c r="H581" i="157"/>
  <c r="I581" i="157"/>
  <c r="J581" i="157"/>
  <c r="H577" i="157"/>
  <c r="I577" i="157"/>
  <c r="J577" i="157"/>
  <c r="I576" i="157"/>
  <c r="J576" i="157"/>
  <c r="H576" i="157"/>
  <c r="H568" i="157"/>
  <c r="I568" i="157"/>
  <c r="J568" i="157"/>
  <c r="I567" i="157"/>
  <c r="J567" i="157"/>
  <c r="H567" i="157"/>
  <c r="C569" i="157"/>
  <c r="D569" i="157"/>
  <c r="E569" i="157"/>
  <c r="E571" i="157" s="1"/>
  <c r="F569" i="157"/>
  <c r="F571" i="157" s="1"/>
  <c r="I571" i="157" s="1"/>
  <c r="G569" i="157"/>
  <c r="G570" i="157" s="1"/>
  <c r="B569" i="157"/>
  <c r="I565" i="157"/>
  <c r="J565" i="157"/>
  <c r="H565" i="157"/>
  <c r="C547" i="157"/>
  <c r="D547" i="157"/>
  <c r="E547" i="157"/>
  <c r="F547" i="157"/>
  <c r="G547" i="157"/>
  <c r="B547" i="157"/>
  <c r="H537" i="157"/>
  <c r="I537" i="157"/>
  <c r="J537" i="157"/>
  <c r="H538" i="157"/>
  <c r="I538" i="157"/>
  <c r="J538" i="157"/>
  <c r="H539" i="157"/>
  <c r="I539" i="157"/>
  <c r="J539" i="157"/>
  <c r="H540" i="157"/>
  <c r="I540" i="157"/>
  <c r="J540" i="157"/>
  <c r="H541" i="157"/>
  <c r="I541" i="157"/>
  <c r="J541" i="157"/>
  <c r="H542" i="157"/>
  <c r="I542" i="157"/>
  <c r="J542" i="157"/>
  <c r="H543" i="157"/>
  <c r="I543" i="157"/>
  <c r="J543" i="157"/>
  <c r="H545" i="157"/>
  <c r="I545" i="157"/>
  <c r="J545" i="157"/>
  <c r="H546" i="157"/>
  <c r="I546" i="157"/>
  <c r="J546" i="157"/>
  <c r="H548" i="157"/>
  <c r="I548" i="157"/>
  <c r="J548" i="157"/>
  <c r="H549" i="157"/>
  <c r="I549" i="157"/>
  <c r="J549" i="157"/>
  <c r="H551" i="157"/>
  <c r="I551" i="157"/>
  <c r="J551" i="157"/>
  <c r="H552" i="157"/>
  <c r="I552" i="157"/>
  <c r="J552" i="157"/>
  <c r="H553" i="157"/>
  <c r="I553" i="157"/>
  <c r="J553" i="157"/>
  <c r="H554" i="157"/>
  <c r="I554" i="157"/>
  <c r="J554" i="157"/>
  <c r="I536" i="157"/>
  <c r="J536" i="157"/>
  <c r="H536" i="157"/>
  <c r="H509" i="157"/>
  <c r="I509" i="157"/>
  <c r="J509" i="157"/>
  <c r="H510" i="157"/>
  <c r="I510" i="157"/>
  <c r="J510" i="157"/>
  <c r="H511" i="157"/>
  <c r="I511" i="157"/>
  <c r="J511" i="157"/>
  <c r="H512" i="157"/>
  <c r="I512" i="157"/>
  <c r="J512" i="157"/>
  <c r="H513" i="157"/>
  <c r="I513" i="157"/>
  <c r="J513" i="157"/>
  <c r="H514" i="157"/>
  <c r="I514" i="157"/>
  <c r="J514" i="157"/>
  <c r="I508" i="157"/>
  <c r="J508" i="157"/>
  <c r="H508" i="157"/>
  <c r="C515" i="157"/>
  <c r="D515" i="157"/>
  <c r="E515" i="157"/>
  <c r="F515" i="157"/>
  <c r="F516" i="157" s="1"/>
  <c r="G515" i="157"/>
  <c r="B515" i="157"/>
  <c r="H482" i="157"/>
  <c r="H483" i="157"/>
  <c r="H484" i="157"/>
  <c r="H485" i="157"/>
  <c r="H481" i="157"/>
  <c r="F481" i="157"/>
  <c r="I481" i="157" s="1"/>
  <c r="G481" i="157"/>
  <c r="J481" i="157" s="1"/>
  <c r="F482" i="157"/>
  <c r="G482" i="157"/>
  <c r="F483" i="157"/>
  <c r="I483" i="157" s="1"/>
  <c r="G483" i="157"/>
  <c r="J483" i="157" s="1"/>
  <c r="F484" i="157"/>
  <c r="I484" i="157" s="1"/>
  <c r="G484" i="157"/>
  <c r="J484" i="157" s="1"/>
  <c r="C486" i="157"/>
  <c r="D486" i="157"/>
  <c r="E486" i="157"/>
  <c r="B486" i="157"/>
  <c r="H465" i="157"/>
  <c r="I465" i="157"/>
  <c r="J465" i="157"/>
  <c r="H466" i="157"/>
  <c r="I466" i="157"/>
  <c r="J466" i="157"/>
  <c r="I464" i="157"/>
  <c r="J464" i="157"/>
  <c r="H464" i="157"/>
  <c r="C467" i="157"/>
  <c r="D467" i="157"/>
  <c r="E467" i="157"/>
  <c r="F467" i="157"/>
  <c r="F485" i="157" s="1"/>
  <c r="I485" i="157" s="1"/>
  <c r="G467" i="157"/>
  <c r="B467" i="157"/>
  <c r="H459" i="157"/>
  <c r="I459" i="157"/>
  <c r="J459" i="157"/>
  <c r="H460" i="157"/>
  <c r="I460" i="157"/>
  <c r="J460" i="157"/>
  <c r="H461" i="157"/>
  <c r="I461" i="157"/>
  <c r="J461" i="157"/>
  <c r="I458" i="157"/>
  <c r="J458" i="157"/>
  <c r="H458" i="157"/>
  <c r="C462" i="157"/>
  <c r="D462" i="157"/>
  <c r="E462" i="157"/>
  <c r="F462" i="157"/>
  <c r="G462" i="157"/>
  <c r="B462" i="157"/>
  <c r="H453" i="157"/>
  <c r="I453" i="157"/>
  <c r="J453" i="157"/>
  <c r="H454" i="157"/>
  <c r="I454" i="157"/>
  <c r="J454" i="157"/>
  <c r="H455" i="157"/>
  <c r="I455" i="157"/>
  <c r="J455" i="157"/>
  <c r="I452" i="157"/>
  <c r="J452" i="157"/>
  <c r="H452" i="157"/>
  <c r="C456" i="157"/>
  <c r="D456" i="157"/>
  <c r="E456" i="157"/>
  <c r="F456" i="157"/>
  <c r="G456" i="157"/>
  <c r="B456" i="157"/>
  <c r="H439" i="157"/>
  <c r="I439" i="157"/>
  <c r="J439" i="157"/>
  <c r="H440" i="157"/>
  <c r="I440" i="157"/>
  <c r="J440" i="157"/>
  <c r="H441" i="157"/>
  <c r="I441" i="157"/>
  <c r="J441" i="157"/>
  <c r="I438" i="157"/>
  <c r="J438" i="157"/>
  <c r="H438" i="157"/>
  <c r="H432" i="157"/>
  <c r="I432" i="157"/>
  <c r="J432" i="157"/>
  <c r="H433" i="157"/>
  <c r="I433" i="157"/>
  <c r="J433" i="157"/>
  <c r="H434" i="157"/>
  <c r="I434" i="157"/>
  <c r="J434" i="157"/>
  <c r="H435" i="157"/>
  <c r="I435" i="157"/>
  <c r="J435" i="157"/>
  <c r="I431" i="157"/>
  <c r="J431" i="157"/>
  <c r="H431" i="157"/>
  <c r="H426" i="157"/>
  <c r="I426" i="157"/>
  <c r="J426" i="157"/>
  <c r="H427" i="157"/>
  <c r="I427" i="157"/>
  <c r="J427" i="157"/>
  <c r="H428" i="157"/>
  <c r="I428" i="157"/>
  <c r="J428" i="157"/>
  <c r="I425" i="157"/>
  <c r="J425" i="157"/>
  <c r="H425" i="157"/>
  <c r="C429" i="157"/>
  <c r="D429" i="157"/>
  <c r="E429" i="157"/>
  <c r="F429" i="157"/>
  <c r="G429" i="157"/>
  <c r="B429" i="157"/>
  <c r="C423" i="157"/>
  <c r="D423" i="157"/>
  <c r="E423" i="157"/>
  <c r="F423" i="157"/>
  <c r="G423" i="157"/>
  <c r="B423" i="157"/>
  <c r="I422" i="157"/>
  <c r="I423" i="157" s="1"/>
  <c r="J422" i="157"/>
  <c r="J423" i="157" s="1"/>
  <c r="H422" i="157"/>
  <c r="H423" i="157" s="1"/>
  <c r="H408" i="157"/>
  <c r="I408" i="157"/>
  <c r="J408" i="157"/>
  <c r="H409" i="157"/>
  <c r="I409" i="157"/>
  <c r="J409" i="157"/>
  <c r="H410" i="157"/>
  <c r="I410" i="157"/>
  <c r="J410" i="157"/>
  <c r="I407" i="157"/>
  <c r="J407" i="157"/>
  <c r="H407" i="157"/>
  <c r="I405" i="157"/>
  <c r="J405" i="157"/>
  <c r="H405" i="157"/>
  <c r="H402" i="157"/>
  <c r="I402" i="157"/>
  <c r="J402" i="157"/>
  <c r="H403" i="157"/>
  <c r="I403" i="157"/>
  <c r="J403" i="157"/>
  <c r="I401" i="157"/>
  <c r="J401" i="157"/>
  <c r="H401" i="157"/>
  <c r="C404" i="157"/>
  <c r="D404" i="157"/>
  <c r="E404" i="157"/>
  <c r="F404" i="157"/>
  <c r="G404" i="157"/>
  <c r="B404" i="157"/>
  <c r="H397" i="157"/>
  <c r="I397" i="157"/>
  <c r="J397" i="157"/>
  <c r="H398" i="157"/>
  <c r="I398" i="157"/>
  <c r="J398" i="157"/>
  <c r="I396" i="157"/>
  <c r="J396" i="157"/>
  <c r="H396" i="157"/>
  <c r="C399" i="157"/>
  <c r="D399" i="157"/>
  <c r="E399" i="157"/>
  <c r="F399" i="157"/>
  <c r="G399" i="157"/>
  <c r="B399" i="157"/>
  <c r="H394" i="157"/>
  <c r="I394" i="157"/>
  <c r="J394" i="157"/>
  <c r="I393" i="157"/>
  <c r="J393" i="157"/>
  <c r="H393" i="157"/>
  <c r="C383" i="157"/>
  <c r="D383" i="157"/>
  <c r="B383" i="157"/>
  <c r="H372" i="157"/>
  <c r="I372" i="157"/>
  <c r="J372" i="157"/>
  <c r="H373" i="157"/>
  <c r="I373" i="157"/>
  <c r="J373" i="157"/>
  <c r="H374" i="157"/>
  <c r="I374" i="157"/>
  <c r="J374" i="157"/>
  <c r="I371" i="157"/>
  <c r="J371" i="157"/>
  <c r="H371" i="157"/>
  <c r="H367" i="157"/>
  <c r="I367" i="157"/>
  <c r="J367" i="157"/>
  <c r="H368" i="157"/>
  <c r="I368" i="157"/>
  <c r="J368" i="157"/>
  <c r="I366" i="157"/>
  <c r="J366" i="157"/>
  <c r="H366" i="157"/>
  <c r="C369" i="157"/>
  <c r="D369" i="157"/>
  <c r="E369" i="157"/>
  <c r="F369" i="157"/>
  <c r="G369" i="157"/>
  <c r="B369" i="157"/>
  <c r="H349" i="157"/>
  <c r="I349" i="157"/>
  <c r="J349" i="157"/>
  <c r="H350" i="157"/>
  <c r="I350" i="157"/>
  <c r="J350" i="157"/>
  <c r="H351" i="157"/>
  <c r="I351" i="157"/>
  <c r="J351" i="157"/>
  <c r="H352" i="157"/>
  <c r="I352" i="157"/>
  <c r="J352" i="157"/>
  <c r="H353" i="157"/>
  <c r="I353" i="157"/>
  <c r="J353" i="157"/>
  <c r="I348" i="157"/>
  <c r="J348" i="157"/>
  <c r="H348" i="157"/>
  <c r="C354" i="157"/>
  <c r="D354" i="157"/>
  <c r="E354" i="157"/>
  <c r="F354" i="157"/>
  <c r="G354" i="157"/>
  <c r="B354" i="157"/>
  <c r="H339" i="157"/>
  <c r="I339" i="157"/>
  <c r="J339" i="157"/>
  <c r="H340" i="157"/>
  <c r="I340" i="157"/>
  <c r="J340" i="157"/>
  <c r="H341" i="157"/>
  <c r="I341" i="157"/>
  <c r="J341" i="157"/>
  <c r="H342" i="157"/>
  <c r="I342" i="157"/>
  <c r="J342" i="157"/>
  <c r="H343" i="157"/>
  <c r="I343" i="157"/>
  <c r="J343" i="157"/>
  <c r="H344" i="157"/>
  <c r="I344" i="157"/>
  <c r="J344" i="157"/>
  <c r="H345" i="157"/>
  <c r="I345" i="157"/>
  <c r="J345" i="157"/>
  <c r="H346" i="157"/>
  <c r="I346" i="157"/>
  <c r="J346" i="157"/>
  <c r="I338" i="157"/>
  <c r="J338" i="157"/>
  <c r="H338" i="157"/>
  <c r="I69" i="157"/>
  <c r="J69" i="157"/>
  <c r="H69" i="157"/>
  <c r="C325" i="157"/>
  <c r="D325" i="157"/>
  <c r="E325" i="157"/>
  <c r="F325" i="157"/>
  <c r="G325" i="157"/>
  <c r="B325" i="157"/>
  <c r="J324" i="157"/>
  <c r="I324" i="157"/>
  <c r="H324" i="157"/>
  <c r="J323" i="157"/>
  <c r="I323" i="157"/>
  <c r="H323" i="157"/>
  <c r="C321" i="157"/>
  <c r="D321" i="157"/>
  <c r="E321" i="157"/>
  <c r="F321" i="157"/>
  <c r="G321" i="157"/>
  <c r="B321" i="157"/>
  <c r="J320" i="157"/>
  <c r="I320" i="157"/>
  <c r="H320" i="157"/>
  <c r="J319" i="157"/>
  <c r="I319" i="157"/>
  <c r="H319" i="157"/>
  <c r="J318" i="157"/>
  <c r="I318" i="157"/>
  <c r="H318" i="157"/>
  <c r="E1132" i="157" l="1"/>
  <c r="H1132" i="157" s="1"/>
  <c r="F1131" i="157"/>
  <c r="I1131" i="157" s="1"/>
  <c r="J1131" i="157"/>
  <c r="G1132" i="157"/>
  <c r="J1132" i="157" s="1"/>
  <c r="J658" i="157"/>
  <c r="J641" i="157"/>
  <c r="J634" i="157"/>
  <c r="H569" i="157"/>
  <c r="J569" i="157"/>
  <c r="I569" i="157"/>
  <c r="F572" i="157"/>
  <c r="I572" i="157" s="1"/>
  <c r="E572" i="157"/>
  <c r="H572" i="157" s="1"/>
  <c r="H571" i="157"/>
  <c r="J547" i="157"/>
  <c r="I547" i="157"/>
  <c r="G571" i="157"/>
  <c r="J571" i="157" s="1"/>
  <c r="H547" i="157"/>
  <c r="J515" i="157"/>
  <c r="F517" i="157"/>
  <c r="I517" i="157" s="1"/>
  <c r="I516" i="157"/>
  <c r="G516" i="157"/>
  <c r="J516" i="157" s="1"/>
  <c r="E480" i="157"/>
  <c r="J462" i="157"/>
  <c r="H515" i="157"/>
  <c r="E516" i="157"/>
  <c r="E517" i="157" s="1"/>
  <c r="H517" i="157" s="1"/>
  <c r="I515" i="157"/>
  <c r="G480" i="157"/>
  <c r="J404" i="157"/>
  <c r="J399" i="157"/>
  <c r="F480" i="157"/>
  <c r="I467" i="157"/>
  <c r="I482" i="157"/>
  <c r="I486" i="157" s="1"/>
  <c r="H456" i="157"/>
  <c r="G485" i="157"/>
  <c r="G486" i="157" s="1"/>
  <c r="F486" i="157"/>
  <c r="H486" i="157"/>
  <c r="E487" i="157"/>
  <c r="H487" i="157" s="1"/>
  <c r="J467" i="157"/>
  <c r="H429" i="157"/>
  <c r="H462" i="157"/>
  <c r="H467" i="157"/>
  <c r="J482" i="157"/>
  <c r="I462" i="157"/>
  <c r="J456" i="157"/>
  <c r="I456" i="157"/>
  <c r="F376" i="157"/>
  <c r="F377" i="157" s="1"/>
  <c r="F378" i="157" s="1"/>
  <c r="I429" i="157"/>
  <c r="J429" i="157"/>
  <c r="I369" i="157"/>
  <c r="H354" i="157"/>
  <c r="E376" i="157"/>
  <c r="E377" i="157" s="1"/>
  <c r="H377" i="157" s="1"/>
  <c r="H399" i="157"/>
  <c r="H404" i="157"/>
  <c r="G376" i="157"/>
  <c r="G377" i="157" s="1"/>
  <c r="J377" i="157" s="1"/>
  <c r="I404" i="157"/>
  <c r="I399" i="157"/>
  <c r="J369" i="157"/>
  <c r="H369" i="157"/>
  <c r="J325" i="157"/>
  <c r="J354" i="157"/>
  <c r="I354" i="157"/>
  <c r="H325" i="157"/>
  <c r="I325" i="157"/>
  <c r="H321" i="157"/>
  <c r="I321" i="157"/>
  <c r="J321" i="157"/>
  <c r="H310" i="157"/>
  <c r="I310" i="157"/>
  <c r="J310" i="157"/>
  <c r="H311" i="157"/>
  <c r="I311" i="157"/>
  <c r="J311" i="157"/>
  <c r="H312" i="157"/>
  <c r="I312" i="157"/>
  <c r="J312" i="157"/>
  <c r="H313" i="157"/>
  <c r="I313" i="157"/>
  <c r="J313" i="157"/>
  <c r="I309" i="157"/>
  <c r="J309" i="157"/>
  <c r="H309" i="157"/>
  <c r="I307" i="157"/>
  <c r="J307" i="157"/>
  <c r="H307" i="157"/>
  <c r="C314" i="157"/>
  <c r="D314" i="157"/>
  <c r="E314" i="157"/>
  <c r="E315" i="157" s="1"/>
  <c r="F314" i="157"/>
  <c r="G314" i="157"/>
  <c r="G315" i="157" s="1"/>
  <c r="B314" i="157"/>
  <c r="C299" i="157"/>
  <c r="D299" i="157"/>
  <c r="E299" i="157"/>
  <c r="F299" i="157"/>
  <c r="G299" i="157"/>
  <c r="B299" i="157"/>
  <c r="H296" i="157"/>
  <c r="I296" i="157"/>
  <c r="J296" i="157"/>
  <c r="H297" i="157"/>
  <c r="I297" i="157"/>
  <c r="J297" i="157"/>
  <c r="H298" i="157"/>
  <c r="I298" i="157"/>
  <c r="J298" i="157"/>
  <c r="I295" i="157"/>
  <c r="J295" i="157"/>
  <c r="H295" i="157"/>
  <c r="I293" i="157"/>
  <c r="J293" i="157"/>
  <c r="H293" i="157"/>
  <c r="H288" i="157"/>
  <c r="I288" i="157"/>
  <c r="J288" i="157"/>
  <c r="H289" i="157"/>
  <c r="I289" i="157"/>
  <c r="J289" i="157"/>
  <c r="H290" i="157"/>
  <c r="I290" i="157"/>
  <c r="J290" i="157"/>
  <c r="H291" i="157"/>
  <c r="I291" i="157"/>
  <c r="J291" i="157"/>
  <c r="I287" i="157"/>
  <c r="J287" i="157"/>
  <c r="H287" i="157"/>
  <c r="H280" i="157"/>
  <c r="I280" i="157"/>
  <c r="J280" i="157"/>
  <c r="H281" i="157"/>
  <c r="I281" i="157"/>
  <c r="J281" i="157"/>
  <c r="H282" i="157"/>
  <c r="I282" i="157"/>
  <c r="J282" i="157"/>
  <c r="H283" i="157"/>
  <c r="I283" i="157"/>
  <c r="J283" i="157"/>
  <c r="H284" i="157"/>
  <c r="I284" i="157"/>
  <c r="J284" i="157"/>
  <c r="I279" i="157"/>
  <c r="J279" i="157"/>
  <c r="H279" i="157"/>
  <c r="I277" i="157"/>
  <c r="J277" i="157"/>
  <c r="H277" i="157"/>
  <c r="C285" i="157"/>
  <c r="D285" i="157"/>
  <c r="E285" i="157"/>
  <c r="F285" i="157"/>
  <c r="G285" i="157"/>
  <c r="B285" i="157"/>
  <c r="H258" i="157"/>
  <c r="I258" i="157"/>
  <c r="J258" i="157"/>
  <c r="H259" i="157"/>
  <c r="I259" i="157"/>
  <c r="J259" i="157"/>
  <c r="H260" i="157"/>
  <c r="I260" i="157"/>
  <c r="J260" i="157"/>
  <c r="H261" i="157"/>
  <c r="I261" i="157"/>
  <c r="J261" i="157"/>
  <c r="H262" i="157"/>
  <c r="I262" i="157"/>
  <c r="J262" i="157"/>
  <c r="H263" i="157"/>
  <c r="I263" i="157"/>
  <c r="J263" i="157"/>
  <c r="I257" i="157"/>
  <c r="J257" i="157"/>
  <c r="H257" i="157"/>
  <c r="H250" i="157"/>
  <c r="I250" i="157"/>
  <c r="J250" i="157"/>
  <c r="H251" i="157"/>
  <c r="I251" i="157"/>
  <c r="J251" i="157"/>
  <c r="H252" i="157"/>
  <c r="I252" i="157"/>
  <c r="J252" i="157"/>
  <c r="I249" i="157"/>
  <c r="J249" i="157"/>
  <c r="H249" i="157"/>
  <c r="C253" i="157"/>
  <c r="D253" i="157"/>
  <c r="E253" i="157"/>
  <c r="F253" i="157"/>
  <c r="F254" i="157" s="1"/>
  <c r="G253" i="157"/>
  <c r="G254" i="157" s="1"/>
  <c r="G255" i="157" s="1"/>
  <c r="J255" i="157" s="1"/>
  <c r="B253" i="157"/>
  <c r="H221" i="157"/>
  <c r="I221" i="157"/>
  <c r="J221" i="157"/>
  <c r="H222" i="157"/>
  <c r="I222" i="157"/>
  <c r="J222" i="157"/>
  <c r="H223" i="157"/>
  <c r="I223" i="157"/>
  <c r="J223" i="157"/>
  <c r="H224" i="157"/>
  <c r="I224" i="157"/>
  <c r="J224" i="157"/>
  <c r="H225" i="157"/>
  <c r="I225" i="157"/>
  <c r="J225" i="157"/>
  <c r="H226" i="157"/>
  <c r="I226" i="157"/>
  <c r="J226" i="157"/>
  <c r="H227" i="157"/>
  <c r="I227" i="157"/>
  <c r="J227" i="157"/>
  <c r="I220" i="157"/>
  <c r="J220" i="157"/>
  <c r="H220" i="157"/>
  <c r="C228" i="157"/>
  <c r="D228" i="157"/>
  <c r="E228" i="157"/>
  <c r="F228" i="157"/>
  <c r="F229" i="157" s="1"/>
  <c r="G228" i="157"/>
  <c r="G229" i="157" s="1"/>
  <c r="G230" i="157" s="1"/>
  <c r="B228" i="157"/>
  <c r="H195" i="157"/>
  <c r="I195" i="157"/>
  <c r="J195" i="157"/>
  <c r="H196" i="157"/>
  <c r="I196" i="157"/>
  <c r="J196" i="157"/>
  <c r="H197" i="157"/>
  <c r="I197" i="157"/>
  <c r="J197" i="157"/>
  <c r="H198" i="157"/>
  <c r="I198" i="157"/>
  <c r="J198" i="157"/>
  <c r="H199" i="157"/>
  <c r="I199" i="157"/>
  <c r="J199" i="157"/>
  <c r="H200" i="157"/>
  <c r="I200" i="157"/>
  <c r="J200" i="157"/>
  <c r="H201" i="157"/>
  <c r="I201" i="157"/>
  <c r="J201" i="157"/>
  <c r="H202" i="157"/>
  <c r="I202" i="157"/>
  <c r="J202" i="157"/>
  <c r="I194" i="157"/>
  <c r="J194" i="157"/>
  <c r="H194" i="157"/>
  <c r="C203" i="157"/>
  <c r="D203" i="157"/>
  <c r="E203" i="157"/>
  <c r="E204" i="157" s="1"/>
  <c r="F203" i="157"/>
  <c r="F204" i="157" s="1"/>
  <c r="I204" i="157" s="1"/>
  <c r="G203" i="157"/>
  <c r="G204" i="157" s="1"/>
  <c r="J204" i="157" s="1"/>
  <c r="B203" i="157"/>
  <c r="E1133" i="157" l="1"/>
  <c r="H1133" i="157" s="1"/>
  <c r="F1132" i="157"/>
  <c r="G1133" i="157"/>
  <c r="J1133" i="157" s="1"/>
  <c r="F573" i="157"/>
  <c r="F574" i="157" s="1"/>
  <c r="I574" i="157" s="1"/>
  <c r="E573" i="157"/>
  <c r="E574" i="157" s="1"/>
  <c r="H574" i="157" s="1"/>
  <c r="G572" i="157"/>
  <c r="J572" i="157" s="1"/>
  <c r="F518" i="157"/>
  <c r="I518" i="157" s="1"/>
  <c r="E518" i="157"/>
  <c r="H516" i="157"/>
  <c r="G517" i="157"/>
  <c r="E378" i="157"/>
  <c r="H378" i="157" s="1"/>
  <c r="G378" i="157"/>
  <c r="J378" i="157" s="1"/>
  <c r="I377" i="157"/>
  <c r="J485" i="157"/>
  <c r="J486" i="157" s="1"/>
  <c r="G487" i="157"/>
  <c r="F487" i="157"/>
  <c r="F488" i="157" s="1"/>
  <c r="E488" i="157"/>
  <c r="H488" i="157" s="1"/>
  <c r="I378" i="157"/>
  <c r="F379" i="157"/>
  <c r="E316" i="157"/>
  <c r="H316" i="157" s="1"/>
  <c r="H315" i="157"/>
  <c r="G316" i="157"/>
  <c r="J315" i="157"/>
  <c r="F315" i="157"/>
  <c r="I315" i="157" s="1"/>
  <c r="H253" i="157"/>
  <c r="H314" i="157"/>
  <c r="J314" i="157"/>
  <c r="I314" i="157"/>
  <c r="J299" i="157"/>
  <c r="I299" i="157"/>
  <c r="H299" i="157"/>
  <c r="E254" i="157"/>
  <c r="H254" i="157" s="1"/>
  <c r="E229" i="157"/>
  <c r="E230" i="157" s="1"/>
  <c r="E205" i="157"/>
  <c r="H205" i="157" s="1"/>
  <c r="H204" i="157"/>
  <c r="F230" i="157"/>
  <c r="I230" i="157" s="1"/>
  <c r="I229" i="157"/>
  <c r="G231" i="157"/>
  <c r="J231" i="157" s="1"/>
  <c r="J230" i="157"/>
  <c r="F255" i="157"/>
  <c r="I255" i="157" s="1"/>
  <c r="I254" i="157"/>
  <c r="J229" i="157"/>
  <c r="I253" i="157"/>
  <c r="J254" i="157"/>
  <c r="H285" i="157"/>
  <c r="J203" i="157"/>
  <c r="J285" i="157"/>
  <c r="I285" i="157"/>
  <c r="J253" i="157"/>
  <c r="I228" i="157"/>
  <c r="J228" i="157"/>
  <c r="H228" i="157"/>
  <c r="G205" i="157"/>
  <c r="G206" i="157" s="1"/>
  <c r="J206" i="157" s="1"/>
  <c r="F205" i="157"/>
  <c r="I205" i="157" s="1"/>
  <c r="I203" i="157"/>
  <c r="H203" i="157"/>
  <c r="H189" i="157"/>
  <c r="I189" i="157"/>
  <c r="J189" i="157"/>
  <c r="H190" i="157"/>
  <c r="I190" i="157"/>
  <c r="J190" i="157"/>
  <c r="H191" i="157"/>
  <c r="I191" i="157"/>
  <c r="J191" i="157"/>
  <c r="H192" i="157"/>
  <c r="I192" i="157"/>
  <c r="J192" i="157"/>
  <c r="H166" i="157"/>
  <c r="I166" i="157"/>
  <c r="J166" i="157"/>
  <c r="H167" i="157"/>
  <c r="I167" i="157"/>
  <c r="J167" i="157"/>
  <c r="H168" i="157"/>
  <c r="I168" i="157"/>
  <c r="J168" i="157"/>
  <c r="H169" i="157"/>
  <c r="I169" i="157"/>
  <c r="J169" i="157"/>
  <c r="I165" i="157"/>
  <c r="J165" i="157"/>
  <c r="H165" i="157"/>
  <c r="C170" i="157"/>
  <c r="D170" i="157"/>
  <c r="E170" i="157"/>
  <c r="E171" i="157" s="1"/>
  <c r="H171" i="157" s="1"/>
  <c r="F170" i="157"/>
  <c r="G170" i="157"/>
  <c r="G171" i="157" s="1"/>
  <c r="J171" i="157" s="1"/>
  <c r="B170" i="157"/>
  <c r="C121" i="157"/>
  <c r="D121" i="157"/>
  <c r="E121" i="157"/>
  <c r="F121" i="157"/>
  <c r="G121" i="157"/>
  <c r="B121" i="157"/>
  <c r="J161" i="157"/>
  <c r="J162" i="157"/>
  <c r="C163" i="157"/>
  <c r="D163" i="157"/>
  <c r="E163" i="157"/>
  <c r="F163" i="157"/>
  <c r="G163" i="157"/>
  <c r="B163" i="157"/>
  <c r="H161" i="157"/>
  <c r="I161" i="157"/>
  <c r="H162" i="157"/>
  <c r="I162" i="157"/>
  <c r="I160" i="157"/>
  <c r="J160" i="157"/>
  <c r="H160" i="157"/>
  <c r="H145" i="157"/>
  <c r="I145" i="157"/>
  <c r="J145" i="157"/>
  <c r="H146" i="157"/>
  <c r="I146" i="157"/>
  <c r="J146" i="157"/>
  <c r="H147" i="157"/>
  <c r="I147" i="157"/>
  <c r="J147" i="157"/>
  <c r="I144" i="157"/>
  <c r="J144" i="157"/>
  <c r="H144" i="157"/>
  <c r="C148" i="157"/>
  <c r="D148" i="157"/>
  <c r="E148" i="157"/>
  <c r="F148" i="157"/>
  <c r="G148" i="157"/>
  <c r="B148" i="157"/>
  <c r="H141" i="157"/>
  <c r="I141" i="157"/>
  <c r="J141" i="157"/>
  <c r="H138" i="157"/>
  <c r="I138" i="157"/>
  <c r="J138" i="157"/>
  <c r="H139" i="157"/>
  <c r="I139" i="157"/>
  <c r="J139" i="157"/>
  <c r="H140" i="157"/>
  <c r="I140" i="157"/>
  <c r="J140" i="157"/>
  <c r="I137" i="157"/>
  <c r="J137" i="157"/>
  <c r="H137" i="157"/>
  <c r="H132" i="157"/>
  <c r="I132" i="157"/>
  <c r="J132" i="157"/>
  <c r="H133" i="157"/>
  <c r="I133" i="157"/>
  <c r="J133" i="157"/>
  <c r="H134" i="157"/>
  <c r="I134" i="157"/>
  <c r="J134" i="157"/>
  <c r="I131" i="157"/>
  <c r="J131" i="157"/>
  <c r="H131" i="157"/>
  <c r="C135" i="157"/>
  <c r="D135" i="157"/>
  <c r="E135" i="157"/>
  <c r="F135" i="157"/>
  <c r="G135" i="157"/>
  <c r="B135" i="157"/>
  <c r="H117" i="157"/>
  <c r="I117" i="157"/>
  <c r="J117" i="157"/>
  <c r="H118" i="157"/>
  <c r="I118" i="157"/>
  <c r="J118" i="157"/>
  <c r="H119" i="157"/>
  <c r="I119" i="157"/>
  <c r="J119" i="157"/>
  <c r="H120" i="157"/>
  <c r="I120" i="157"/>
  <c r="J120" i="157"/>
  <c r="I116" i="157"/>
  <c r="J116" i="157"/>
  <c r="H116" i="157"/>
  <c r="H112" i="157"/>
  <c r="I112" i="157"/>
  <c r="J112" i="157"/>
  <c r="H113" i="157"/>
  <c r="I113" i="157"/>
  <c r="J113" i="157"/>
  <c r="I111" i="157"/>
  <c r="J111" i="157"/>
  <c r="H111" i="157"/>
  <c r="C114" i="157"/>
  <c r="D114" i="157"/>
  <c r="E114" i="157"/>
  <c r="F114" i="157"/>
  <c r="G114" i="157"/>
  <c r="B114" i="157"/>
  <c r="H108" i="157"/>
  <c r="I108" i="157"/>
  <c r="J108" i="157"/>
  <c r="I107" i="157"/>
  <c r="J107" i="157"/>
  <c r="H107" i="157"/>
  <c r="H102" i="157"/>
  <c r="I102" i="157"/>
  <c r="J102" i="157"/>
  <c r="H103" i="157"/>
  <c r="I103" i="157"/>
  <c r="J103" i="157"/>
  <c r="H104" i="157"/>
  <c r="I104" i="157"/>
  <c r="J104" i="157"/>
  <c r="I101" i="157"/>
  <c r="J101" i="157"/>
  <c r="H101" i="157"/>
  <c r="D86" i="157"/>
  <c r="I86" i="157"/>
  <c r="H86" i="157"/>
  <c r="H80" i="157"/>
  <c r="I80" i="157"/>
  <c r="J80" i="157"/>
  <c r="H81" i="157"/>
  <c r="I81" i="157"/>
  <c r="J81" i="157"/>
  <c r="H82" i="157"/>
  <c r="I82" i="157"/>
  <c r="J82" i="157"/>
  <c r="H83" i="157"/>
  <c r="I83" i="157"/>
  <c r="J83" i="157"/>
  <c r="H84" i="157"/>
  <c r="I84" i="157"/>
  <c r="J84" i="157"/>
  <c r="I79" i="157"/>
  <c r="J79" i="157"/>
  <c r="H79" i="157"/>
  <c r="H73" i="157"/>
  <c r="I73" i="157"/>
  <c r="J73" i="157"/>
  <c r="H74" i="157"/>
  <c r="I74" i="157"/>
  <c r="J74" i="157"/>
  <c r="H75" i="157"/>
  <c r="I75" i="157"/>
  <c r="J75" i="157"/>
  <c r="H76" i="157"/>
  <c r="I76" i="157"/>
  <c r="J76" i="157"/>
  <c r="I72" i="157"/>
  <c r="J72" i="157"/>
  <c r="H72" i="157"/>
  <c r="H70" i="157"/>
  <c r="I70" i="157"/>
  <c r="J70" i="157"/>
  <c r="H54" i="157"/>
  <c r="I54" i="157"/>
  <c r="J54" i="157"/>
  <c r="H55" i="157"/>
  <c r="I55" i="157"/>
  <c r="J55" i="157"/>
  <c r="H56" i="157"/>
  <c r="I56" i="157"/>
  <c r="J56" i="157"/>
  <c r="H57" i="157"/>
  <c r="I57" i="157"/>
  <c r="J57" i="157"/>
  <c r="H58" i="157"/>
  <c r="I58" i="157"/>
  <c r="J58" i="157"/>
  <c r="H59" i="157"/>
  <c r="I59" i="157"/>
  <c r="J59" i="157"/>
  <c r="H60" i="157"/>
  <c r="I60" i="157"/>
  <c r="J60" i="157"/>
  <c r="H61" i="157"/>
  <c r="I61" i="157"/>
  <c r="J61" i="157"/>
  <c r="I53" i="157"/>
  <c r="J53" i="157"/>
  <c r="H53" i="157"/>
  <c r="H47" i="157"/>
  <c r="I47" i="157"/>
  <c r="H48" i="157"/>
  <c r="I48" i="157"/>
  <c r="H50" i="157"/>
  <c r="I50" i="157"/>
  <c r="I46" i="157"/>
  <c r="H46" i="157"/>
  <c r="G47" i="157"/>
  <c r="G48" i="157"/>
  <c r="J48" i="157" s="1"/>
  <c r="G50" i="157"/>
  <c r="J50" i="157" s="1"/>
  <c r="G46" i="157"/>
  <c r="J46" i="157" s="1"/>
  <c r="H40" i="157"/>
  <c r="I40" i="157"/>
  <c r="J40" i="157"/>
  <c r="H41" i="157"/>
  <c r="I41" i="157"/>
  <c r="J41" i="157"/>
  <c r="H42" i="157"/>
  <c r="I42" i="157"/>
  <c r="J42" i="157"/>
  <c r="H43" i="157"/>
  <c r="I43" i="157"/>
  <c r="J43" i="157"/>
  <c r="I39" i="157"/>
  <c r="J39" i="157"/>
  <c r="H39" i="157"/>
  <c r="C44" i="157"/>
  <c r="D44" i="157"/>
  <c r="E44" i="157"/>
  <c r="F44" i="157"/>
  <c r="G44" i="157"/>
  <c r="B44" i="157"/>
  <c r="H22" i="157"/>
  <c r="I22" i="157"/>
  <c r="H23" i="157"/>
  <c r="I23" i="157"/>
  <c r="H24" i="157"/>
  <c r="I24" i="157"/>
  <c r="H25" i="157"/>
  <c r="I25" i="157"/>
  <c r="H26" i="157"/>
  <c r="I26" i="157"/>
  <c r="H27" i="157"/>
  <c r="I27" i="157"/>
  <c r="H28" i="157"/>
  <c r="I28" i="157"/>
  <c r="I21" i="157"/>
  <c r="H21" i="157"/>
  <c r="G22" i="157"/>
  <c r="J22" i="157" s="1"/>
  <c r="G23" i="157"/>
  <c r="J23" i="157" s="1"/>
  <c r="G24" i="157"/>
  <c r="J24" i="157" s="1"/>
  <c r="G25" i="157"/>
  <c r="J25" i="157" s="1"/>
  <c r="G26" i="157"/>
  <c r="J26" i="157" s="1"/>
  <c r="G27" i="157"/>
  <c r="J27" i="157" s="1"/>
  <c r="G28" i="157"/>
  <c r="J28" i="157" s="1"/>
  <c r="G21" i="157"/>
  <c r="C29" i="157"/>
  <c r="D29" i="157"/>
  <c r="E29" i="157"/>
  <c r="F29" i="157"/>
  <c r="B29" i="157"/>
  <c r="H19" i="157"/>
  <c r="I19" i="157"/>
  <c r="J19" i="157"/>
  <c r="H10" i="157"/>
  <c r="I10" i="157"/>
  <c r="J10" i="157"/>
  <c r="H11" i="157"/>
  <c r="I11" i="157"/>
  <c r="J11" i="157"/>
  <c r="H12" i="157"/>
  <c r="I12" i="157"/>
  <c r="J12" i="157"/>
  <c r="H13" i="157"/>
  <c r="I13" i="157"/>
  <c r="J13" i="157"/>
  <c r="H14" i="157"/>
  <c r="I14" i="157"/>
  <c r="J14" i="157"/>
  <c r="H15" i="157"/>
  <c r="I15" i="157"/>
  <c r="J15" i="157"/>
  <c r="H16" i="157"/>
  <c r="I16" i="157"/>
  <c r="J16" i="157"/>
  <c r="H17" i="157"/>
  <c r="I17" i="157"/>
  <c r="J17" i="157"/>
  <c r="H18" i="157"/>
  <c r="I18" i="157"/>
  <c r="J18" i="157"/>
  <c r="I9" i="157"/>
  <c r="J9" i="157"/>
  <c r="H9" i="157"/>
  <c r="J47" i="157" l="1"/>
  <c r="J51" i="157" s="1"/>
  <c r="G51" i="157"/>
  <c r="H51" i="157"/>
  <c r="I51" i="157"/>
  <c r="I573" i="157"/>
  <c r="I1132" i="157"/>
  <c r="F1133" i="157"/>
  <c r="I1133" i="157" s="1"/>
  <c r="H573" i="157"/>
  <c r="G573" i="157"/>
  <c r="J573" i="157" s="1"/>
  <c r="F519" i="157"/>
  <c r="F521" i="157" s="1"/>
  <c r="E379" i="157"/>
  <c r="H379" i="157" s="1"/>
  <c r="H518" i="157"/>
  <c r="E519" i="157"/>
  <c r="G518" i="157"/>
  <c r="G519" i="157" s="1"/>
  <c r="J517" i="157"/>
  <c r="G379" i="157"/>
  <c r="G380" i="157" s="1"/>
  <c r="I488" i="157"/>
  <c r="E489" i="157"/>
  <c r="J487" i="157"/>
  <c r="G488" i="157"/>
  <c r="I487" i="157"/>
  <c r="F489" i="157"/>
  <c r="I489" i="157" s="1"/>
  <c r="F380" i="157"/>
  <c r="I379" i="157"/>
  <c r="J316" i="157"/>
  <c r="F316" i="157"/>
  <c r="H121" i="157"/>
  <c r="F231" i="157"/>
  <c r="I231" i="157" s="1"/>
  <c r="J148" i="157"/>
  <c r="H230" i="157"/>
  <c r="E231" i="157"/>
  <c r="H231" i="157" s="1"/>
  <c r="J170" i="157"/>
  <c r="H148" i="157"/>
  <c r="H163" i="157"/>
  <c r="E172" i="157"/>
  <c r="H172" i="157" s="1"/>
  <c r="E206" i="157"/>
  <c r="H206" i="157" s="1"/>
  <c r="H229" i="157"/>
  <c r="J121" i="157"/>
  <c r="I121" i="157"/>
  <c r="I163" i="157"/>
  <c r="E255" i="157"/>
  <c r="H255" i="157" s="1"/>
  <c r="G232" i="157"/>
  <c r="I170" i="157"/>
  <c r="F171" i="157"/>
  <c r="I171" i="157" s="1"/>
  <c r="I148" i="157"/>
  <c r="J163" i="157"/>
  <c r="G207" i="157"/>
  <c r="J207" i="157" s="1"/>
  <c r="J205" i="157"/>
  <c r="F206" i="157"/>
  <c r="I206" i="157" s="1"/>
  <c r="G172" i="157"/>
  <c r="J172" i="157" s="1"/>
  <c r="H170" i="157"/>
  <c r="H135" i="157"/>
  <c r="J135" i="157"/>
  <c r="I114" i="157"/>
  <c r="G29" i="157"/>
  <c r="H29" i="157"/>
  <c r="J114" i="157"/>
  <c r="J86" i="157"/>
  <c r="I135" i="157"/>
  <c r="I44" i="157"/>
  <c r="H114" i="157"/>
  <c r="J21" i="157"/>
  <c r="J29" i="157" s="1"/>
  <c r="J44" i="157"/>
  <c r="H44" i="157"/>
  <c r="I29" i="157"/>
  <c r="C85" i="154"/>
  <c r="D85" i="154"/>
  <c r="E85" i="154"/>
  <c r="F85" i="154"/>
  <c r="G85" i="154"/>
  <c r="B85" i="154"/>
  <c r="C48" i="154"/>
  <c r="D48" i="154"/>
  <c r="E48" i="154"/>
  <c r="E49" i="154" s="1"/>
  <c r="F48" i="154"/>
  <c r="F49" i="154" s="1"/>
  <c r="G48" i="154"/>
  <c r="G49" i="154" s="1"/>
  <c r="B48" i="154"/>
  <c r="H47" i="154"/>
  <c r="I47" i="154"/>
  <c r="H19" i="154"/>
  <c r="I19" i="154"/>
  <c r="J19" i="154"/>
  <c r="C20" i="154"/>
  <c r="D20" i="154"/>
  <c r="E20" i="154"/>
  <c r="F20" i="154"/>
  <c r="G20" i="154"/>
  <c r="B20" i="154"/>
  <c r="H65" i="153"/>
  <c r="I65" i="153"/>
  <c r="J65" i="153"/>
  <c r="C66" i="153"/>
  <c r="D66" i="153"/>
  <c r="E66" i="153"/>
  <c r="F66" i="153"/>
  <c r="G66" i="153"/>
  <c r="B66" i="153"/>
  <c r="C71" i="153"/>
  <c r="D71" i="153"/>
  <c r="E71" i="153"/>
  <c r="F71" i="153"/>
  <c r="G71" i="153"/>
  <c r="B71" i="153"/>
  <c r="C17" i="153"/>
  <c r="D17" i="153"/>
  <c r="E17" i="153"/>
  <c r="F17" i="153"/>
  <c r="G17" i="153"/>
  <c r="B17" i="153"/>
  <c r="H16" i="153"/>
  <c r="J16" i="153" s="1"/>
  <c r="I16" i="153"/>
  <c r="F37" i="152"/>
  <c r="C36" i="152"/>
  <c r="D36" i="152"/>
  <c r="E36" i="152"/>
  <c r="F36" i="152"/>
  <c r="F38" i="152" s="1"/>
  <c r="G36" i="152"/>
  <c r="G37" i="152" s="1"/>
  <c r="H36" i="152"/>
  <c r="I36" i="152"/>
  <c r="B36" i="152"/>
  <c r="K16" i="152"/>
  <c r="M16" i="152" s="1"/>
  <c r="L16" i="152"/>
  <c r="C17" i="152"/>
  <c r="D17" i="152"/>
  <c r="E17" i="152"/>
  <c r="F17" i="152"/>
  <c r="G17" i="152"/>
  <c r="H17" i="152"/>
  <c r="I17" i="152"/>
  <c r="J17" i="152"/>
  <c r="B17" i="152"/>
  <c r="C109" i="150"/>
  <c r="D109" i="150"/>
  <c r="E109" i="150"/>
  <c r="F109" i="150"/>
  <c r="B109" i="150"/>
  <c r="H106" i="150"/>
  <c r="H109" i="150" s="1"/>
  <c r="I106" i="150"/>
  <c r="I109" i="150" s="1"/>
  <c r="H107" i="150"/>
  <c r="I107" i="150"/>
  <c r="H108" i="150"/>
  <c r="I108" i="150"/>
  <c r="I105" i="150"/>
  <c r="J105" i="150"/>
  <c r="H105" i="150"/>
  <c r="H48" i="150"/>
  <c r="I48" i="150"/>
  <c r="H49" i="150"/>
  <c r="I49" i="150"/>
  <c r="H50" i="150"/>
  <c r="I50" i="150"/>
  <c r="I47" i="150"/>
  <c r="J47" i="150"/>
  <c r="H47" i="150"/>
  <c r="C51" i="150"/>
  <c r="D51" i="150"/>
  <c r="E51" i="150"/>
  <c r="F51" i="150"/>
  <c r="B51" i="150"/>
  <c r="L68" i="149"/>
  <c r="M68" i="149"/>
  <c r="K68" i="149"/>
  <c r="D68" i="149"/>
  <c r="J47" i="149"/>
  <c r="J48" i="149"/>
  <c r="M48" i="149" s="1"/>
  <c r="J49" i="149"/>
  <c r="M49" i="149" s="1"/>
  <c r="J46" i="149"/>
  <c r="G46" i="149"/>
  <c r="G50" i="149" s="1"/>
  <c r="D46" i="149"/>
  <c r="D50" i="149" s="1"/>
  <c r="C50" i="149"/>
  <c r="E50" i="149"/>
  <c r="F50" i="149"/>
  <c r="H50" i="149"/>
  <c r="I50" i="149"/>
  <c r="J50" i="149" s="1"/>
  <c r="B50" i="149"/>
  <c r="K47" i="149"/>
  <c r="L47" i="149"/>
  <c r="M47" i="149"/>
  <c r="K48" i="149"/>
  <c r="L48" i="149"/>
  <c r="K49" i="149"/>
  <c r="L49" i="149"/>
  <c r="L46" i="149"/>
  <c r="L50" i="149" s="1"/>
  <c r="K46" i="149"/>
  <c r="K50" i="149" s="1"/>
  <c r="H137" i="148"/>
  <c r="J137" i="148" s="1"/>
  <c r="I137" i="148"/>
  <c r="C109" i="148"/>
  <c r="D109" i="148"/>
  <c r="E109" i="148"/>
  <c r="F109" i="148"/>
  <c r="B109" i="148"/>
  <c r="C80" i="148"/>
  <c r="D80" i="148"/>
  <c r="E80" i="148"/>
  <c r="F80" i="148"/>
  <c r="G80" i="148"/>
  <c r="B80" i="148"/>
  <c r="H79" i="148"/>
  <c r="I79" i="148"/>
  <c r="J79" i="148"/>
  <c r="I78" i="148"/>
  <c r="J78" i="148"/>
  <c r="H78" i="148"/>
  <c r="H51" i="148"/>
  <c r="I51" i="148"/>
  <c r="C55" i="148"/>
  <c r="D55" i="148"/>
  <c r="E55" i="148"/>
  <c r="F55" i="148"/>
  <c r="B55" i="148"/>
  <c r="G20" i="148"/>
  <c r="H20" i="148"/>
  <c r="I20" i="148"/>
  <c r="C21" i="148"/>
  <c r="D21" i="148"/>
  <c r="E21" i="148"/>
  <c r="F21" i="148"/>
  <c r="B21" i="148"/>
  <c r="C68" i="147"/>
  <c r="D68" i="147"/>
  <c r="E68" i="147"/>
  <c r="H68" i="147"/>
  <c r="B68" i="147"/>
  <c r="C67" i="147"/>
  <c r="D67" i="147"/>
  <c r="E67" i="147"/>
  <c r="F67" i="147"/>
  <c r="G67" i="147"/>
  <c r="H67" i="147"/>
  <c r="I67" i="147"/>
  <c r="J67" i="147"/>
  <c r="B67" i="147"/>
  <c r="H64" i="147"/>
  <c r="I64" i="147"/>
  <c r="I66" i="147" s="1"/>
  <c r="J64" i="147"/>
  <c r="J66" i="147" s="1"/>
  <c r="H65" i="147"/>
  <c r="I65" i="147"/>
  <c r="J65" i="147"/>
  <c r="I63" i="147"/>
  <c r="J63" i="147"/>
  <c r="H63" i="147"/>
  <c r="C66" i="147"/>
  <c r="D66" i="147"/>
  <c r="E66" i="147"/>
  <c r="F66" i="147"/>
  <c r="G66" i="147"/>
  <c r="H66" i="147"/>
  <c r="B66" i="147"/>
  <c r="H28" i="147"/>
  <c r="I28" i="147"/>
  <c r="H29" i="147"/>
  <c r="J29" i="147" s="1"/>
  <c r="I29" i="147"/>
  <c r="C30" i="147"/>
  <c r="D30" i="147"/>
  <c r="B30" i="147"/>
  <c r="I80" i="148" l="1"/>
  <c r="J47" i="154"/>
  <c r="E38" i="152"/>
  <c r="G38" i="152"/>
  <c r="E37" i="152"/>
  <c r="I37" i="152"/>
  <c r="I38" i="152" s="1"/>
  <c r="G574" i="157"/>
  <c r="J574" i="157" s="1"/>
  <c r="E380" i="157"/>
  <c r="E381" i="157" s="1"/>
  <c r="J519" i="157"/>
  <c r="I519" i="157"/>
  <c r="E521" i="157"/>
  <c r="H521" i="157" s="1"/>
  <c r="H519" i="157"/>
  <c r="J518" i="157"/>
  <c r="G521" i="157"/>
  <c r="J521" i="157" s="1"/>
  <c r="F522" i="157"/>
  <c r="I522" i="157" s="1"/>
  <c r="I521" i="157"/>
  <c r="J379" i="157"/>
  <c r="H489" i="157"/>
  <c r="E490" i="157"/>
  <c r="F490" i="157"/>
  <c r="I490" i="157" s="1"/>
  <c r="J488" i="157"/>
  <c r="G489" i="157"/>
  <c r="F381" i="157"/>
  <c r="I380" i="157"/>
  <c r="G381" i="157"/>
  <c r="J380" i="157"/>
  <c r="I316" i="157"/>
  <c r="E232" i="157"/>
  <c r="E233" i="157" s="1"/>
  <c r="E207" i="157"/>
  <c r="H207" i="157" s="1"/>
  <c r="E173" i="157"/>
  <c r="H173" i="157" s="1"/>
  <c r="F232" i="157"/>
  <c r="F233" i="157" s="1"/>
  <c r="F234" i="157" s="1"/>
  <c r="I234" i="157" s="1"/>
  <c r="J232" i="157"/>
  <c r="G233" i="157"/>
  <c r="F207" i="157"/>
  <c r="I207" i="157" s="1"/>
  <c r="F172" i="157"/>
  <c r="F173" i="157" s="1"/>
  <c r="I173" i="157" s="1"/>
  <c r="G173" i="157"/>
  <c r="G174" i="157" s="1"/>
  <c r="J174" i="157" s="1"/>
  <c r="I51" i="150"/>
  <c r="H51" i="150"/>
  <c r="M46" i="149"/>
  <c r="M50" i="149" s="1"/>
  <c r="J80" i="148"/>
  <c r="H80" i="148"/>
  <c r="J51" i="148"/>
  <c r="J20" i="148"/>
  <c r="J28" i="147"/>
  <c r="C17" i="144"/>
  <c r="D17" i="144"/>
  <c r="E17" i="144"/>
  <c r="F17" i="144"/>
  <c r="G17" i="144"/>
  <c r="H17" i="144"/>
  <c r="I17" i="144"/>
  <c r="J17" i="144"/>
  <c r="B17" i="144"/>
  <c r="C16" i="144"/>
  <c r="D16" i="144"/>
  <c r="E16" i="144"/>
  <c r="F16" i="144"/>
  <c r="G16" i="144"/>
  <c r="H16" i="144"/>
  <c r="I16" i="144"/>
  <c r="J16" i="144"/>
  <c r="B16" i="144"/>
  <c r="H13" i="144"/>
  <c r="I13" i="144"/>
  <c r="J13" i="144"/>
  <c r="H14" i="144"/>
  <c r="I14" i="144"/>
  <c r="J14" i="144"/>
  <c r="H15" i="144"/>
  <c r="I15" i="144"/>
  <c r="J15" i="144"/>
  <c r="I12" i="144"/>
  <c r="J12" i="144"/>
  <c r="H12" i="144"/>
  <c r="H42" i="142"/>
  <c r="J42" i="142" s="1"/>
  <c r="I42" i="142"/>
  <c r="C43" i="142"/>
  <c r="D43" i="142"/>
  <c r="D44" i="142" s="1"/>
  <c r="E43" i="142"/>
  <c r="E44" i="142" s="1"/>
  <c r="F43" i="142"/>
  <c r="B43" i="142"/>
  <c r="H38" i="142"/>
  <c r="J38" i="142" s="1"/>
  <c r="I38" i="142"/>
  <c r="G38" i="142"/>
  <c r="C39" i="142"/>
  <c r="D39" i="142"/>
  <c r="E39" i="142"/>
  <c r="F39" i="142"/>
  <c r="B39" i="142"/>
  <c r="H18" i="142"/>
  <c r="I18" i="142"/>
  <c r="J18" i="142"/>
  <c r="C19" i="142"/>
  <c r="D19" i="142"/>
  <c r="E19" i="142"/>
  <c r="F19" i="142"/>
  <c r="B19" i="142"/>
  <c r="G14" i="142"/>
  <c r="H14" i="142"/>
  <c r="I14" i="142"/>
  <c r="J14" i="142"/>
  <c r="C15" i="142"/>
  <c r="D15" i="142"/>
  <c r="E15" i="142"/>
  <c r="F15" i="142"/>
  <c r="B15" i="142"/>
  <c r="K16" i="141"/>
  <c r="L16" i="141"/>
  <c r="M16" i="141"/>
  <c r="L15" i="141"/>
  <c r="M15" i="141"/>
  <c r="K15" i="141"/>
  <c r="C17" i="141"/>
  <c r="D17" i="141"/>
  <c r="E17" i="141"/>
  <c r="F17" i="141"/>
  <c r="G17" i="141"/>
  <c r="H17" i="141"/>
  <c r="I17" i="141"/>
  <c r="J17" i="141"/>
  <c r="B17" i="141"/>
  <c r="K12" i="135"/>
  <c r="L12" i="135"/>
  <c r="M12" i="135"/>
  <c r="L11" i="135"/>
  <c r="M11" i="135"/>
  <c r="K11" i="135"/>
  <c r="C14" i="134"/>
  <c r="D14" i="134"/>
  <c r="E14" i="134"/>
  <c r="F14" i="134"/>
  <c r="B14" i="134"/>
  <c r="G12" i="134"/>
  <c r="H12" i="134"/>
  <c r="I12" i="134"/>
  <c r="H61" i="133"/>
  <c r="I61" i="133"/>
  <c r="J61" i="133"/>
  <c r="H62" i="133"/>
  <c r="I62" i="133"/>
  <c r="J62" i="133"/>
  <c r="H63" i="133"/>
  <c r="I63" i="133"/>
  <c r="J63" i="133"/>
  <c r="H64" i="133"/>
  <c r="I64" i="133"/>
  <c r="J64" i="133"/>
  <c r="H65" i="133"/>
  <c r="I65" i="133"/>
  <c r="J65" i="133"/>
  <c r="I60" i="133"/>
  <c r="J60" i="133"/>
  <c r="H60" i="133"/>
  <c r="C66" i="133"/>
  <c r="D66" i="133"/>
  <c r="E66" i="133"/>
  <c r="F66" i="133"/>
  <c r="G66" i="133"/>
  <c r="B66" i="133"/>
  <c r="C32" i="133"/>
  <c r="D32" i="133"/>
  <c r="E32" i="133"/>
  <c r="F32" i="133"/>
  <c r="G32" i="133"/>
  <c r="B32" i="133"/>
  <c r="H27" i="133"/>
  <c r="I27" i="133"/>
  <c r="J27" i="133"/>
  <c r="H28" i="133"/>
  <c r="I28" i="133"/>
  <c r="J28" i="133"/>
  <c r="H29" i="133"/>
  <c r="I29" i="133"/>
  <c r="J29" i="133"/>
  <c r="H30" i="133"/>
  <c r="I30" i="133"/>
  <c r="J30" i="133"/>
  <c r="H31" i="133"/>
  <c r="I31" i="133"/>
  <c r="J31" i="133"/>
  <c r="I26" i="133"/>
  <c r="J26" i="133"/>
  <c r="J32" i="133" s="1"/>
  <c r="H26" i="133"/>
  <c r="K27" i="132"/>
  <c r="L27" i="132"/>
  <c r="M27" i="132"/>
  <c r="K28" i="132"/>
  <c r="L28" i="132"/>
  <c r="M28" i="132"/>
  <c r="K29" i="132"/>
  <c r="L29" i="132"/>
  <c r="M29" i="132"/>
  <c r="K30" i="132"/>
  <c r="L30" i="132"/>
  <c r="M30" i="132"/>
  <c r="M32" i="132" s="1"/>
  <c r="K31" i="132"/>
  <c r="L31" i="132"/>
  <c r="M31" i="132"/>
  <c r="L26" i="132"/>
  <c r="M26" i="132"/>
  <c r="K26" i="132"/>
  <c r="C32" i="132"/>
  <c r="D32" i="132"/>
  <c r="E32" i="132"/>
  <c r="F32" i="132"/>
  <c r="G32" i="132"/>
  <c r="H32" i="132"/>
  <c r="I32" i="132"/>
  <c r="J32" i="132"/>
  <c r="B32" i="132"/>
  <c r="I61" i="131"/>
  <c r="J61" i="131"/>
  <c r="H61" i="131"/>
  <c r="C67" i="131"/>
  <c r="D67" i="131"/>
  <c r="E67" i="131"/>
  <c r="F67" i="131"/>
  <c r="G67" i="131"/>
  <c r="B67" i="131"/>
  <c r="H58" i="130"/>
  <c r="I58" i="130"/>
  <c r="J58" i="130"/>
  <c r="H59" i="130"/>
  <c r="I59" i="130"/>
  <c r="J59" i="130"/>
  <c r="H60" i="130"/>
  <c r="I60" i="130"/>
  <c r="J60" i="130"/>
  <c r="H61" i="130"/>
  <c r="I61" i="130"/>
  <c r="J61" i="130"/>
  <c r="H62" i="130"/>
  <c r="I62" i="130"/>
  <c r="J62" i="130"/>
  <c r="H63" i="130"/>
  <c r="I63" i="130"/>
  <c r="J63" i="130"/>
  <c r="I57" i="130"/>
  <c r="J57" i="130"/>
  <c r="J64" i="130" s="1"/>
  <c r="H57" i="130"/>
  <c r="C64" i="130"/>
  <c r="D64" i="130"/>
  <c r="E64" i="130"/>
  <c r="F64" i="130"/>
  <c r="G64" i="130"/>
  <c r="B64" i="130"/>
  <c r="C31" i="130"/>
  <c r="D31" i="130"/>
  <c r="E31" i="130"/>
  <c r="F31" i="130"/>
  <c r="B31" i="130"/>
  <c r="I25" i="130"/>
  <c r="H25" i="130"/>
  <c r="G25" i="130"/>
  <c r="J25" i="130" s="1"/>
  <c r="I24" i="130"/>
  <c r="H24" i="130"/>
  <c r="G24" i="130"/>
  <c r="J24" i="130" s="1"/>
  <c r="C29" i="129"/>
  <c r="D29" i="129"/>
  <c r="E29" i="129"/>
  <c r="F29" i="129"/>
  <c r="G29" i="129"/>
  <c r="H29" i="129"/>
  <c r="I29" i="129"/>
  <c r="J29" i="129"/>
  <c r="K29" i="129"/>
  <c r="L29" i="129"/>
  <c r="M29" i="129"/>
  <c r="B29" i="129"/>
  <c r="J22" i="129"/>
  <c r="G22" i="129"/>
  <c r="D22" i="129"/>
  <c r="L22" i="129"/>
  <c r="K22" i="129"/>
  <c r="K24" i="129"/>
  <c r="L24" i="129"/>
  <c r="M24" i="129"/>
  <c r="K25" i="129"/>
  <c r="L25" i="129"/>
  <c r="M25" i="129"/>
  <c r="K26" i="129"/>
  <c r="L26" i="129"/>
  <c r="M26" i="129"/>
  <c r="K27" i="129"/>
  <c r="L27" i="129"/>
  <c r="M27" i="129"/>
  <c r="K28" i="129"/>
  <c r="L28" i="129"/>
  <c r="M28" i="129"/>
  <c r="L23" i="129"/>
  <c r="M23" i="129"/>
  <c r="K23" i="129"/>
  <c r="C64" i="128"/>
  <c r="D64" i="128"/>
  <c r="E64" i="128"/>
  <c r="F64" i="128"/>
  <c r="G64" i="128"/>
  <c r="B64" i="128"/>
  <c r="I57" i="128"/>
  <c r="J57" i="128"/>
  <c r="H57" i="128"/>
  <c r="I24" i="128"/>
  <c r="J24" i="128"/>
  <c r="H24" i="128"/>
  <c r="C31" i="128"/>
  <c r="D31" i="128"/>
  <c r="E31" i="128"/>
  <c r="F31" i="128"/>
  <c r="B31" i="128"/>
  <c r="C99" i="125"/>
  <c r="D99" i="125"/>
  <c r="E99" i="125"/>
  <c r="F99" i="125"/>
  <c r="B99" i="125"/>
  <c r="H54" i="124"/>
  <c r="I54" i="124"/>
  <c r="J54" i="124"/>
  <c r="C70" i="124"/>
  <c r="D70" i="124"/>
  <c r="E70" i="124"/>
  <c r="F70" i="124"/>
  <c r="B70" i="124"/>
  <c r="H11" i="124"/>
  <c r="I11" i="124"/>
  <c r="C27" i="124"/>
  <c r="D27" i="124"/>
  <c r="E27" i="124"/>
  <c r="F27" i="124"/>
  <c r="B27" i="124"/>
  <c r="C39" i="123"/>
  <c r="D39" i="123"/>
  <c r="E39" i="123"/>
  <c r="F39" i="123"/>
  <c r="G39" i="123"/>
  <c r="H39" i="123"/>
  <c r="I39" i="123"/>
  <c r="J39" i="123"/>
  <c r="B39" i="123"/>
  <c r="C83" i="122"/>
  <c r="D83" i="122"/>
  <c r="E83" i="122"/>
  <c r="F83" i="122"/>
  <c r="B83" i="122"/>
  <c r="H36" i="122"/>
  <c r="I36" i="122"/>
  <c r="J36" i="122"/>
  <c r="C38" i="122"/>
  <c r="D38" i="122"/>
  <c r="E38" i="122"/>
  <c r="F38" i="122"/>
  <c r="B38" i="122"/>
  <c r="D24" i="121"/>
  <c r="E24" i="121"/>
  <c r="F24" i="121"/>
  <c r="G24" i="121"/>
  <c r="H24" i="121"/>
  <c r="J24" i="121"/>
  <c r="H18" i="121"/>
  <c r="I18" i="121"/>
  <c r="J18" i="121"/>
  <c r="H19" i="121"/>
  <c r="I19" i="121"/>
  <c r="J19" i="121"/>
  <c r="H20" i="121"/>
  <c r="I20" i="121"/>
  <c r="J20" i="121"/>
  <c r="H21" i="121"/>
  <c r="I21" i="121"/>
  <c r="J21" i="121"/>
  <c r="H22" i="121"/>
  <c r="I22" i="121"/>
  <c r="J22" i="121"/>
  <c r="H45" i="121"/>
  <c r="I45" i="121"/>
  <c r="J45" i="121"/>
  <c r="H46" i="121"/>
  <c r="I46" i="121"/>
  <c r="J46" i="121"/>
  <c r="H47" i="121"/>
  <c r="I47" i="121"/>
  <c r="J47" i="121"/>
  <c r="H48" i="121"/>
  <c r="I48" i="121"/>
  <c r="J48" i="121"/>
  <c r="H49" i="121"/>
  <c r="I49" i="121"/>
  <c r="J49" i="121"/>
  <c r="C50" i="121"/>
  <c r="D50" i="121"/>
  <c r="E50" i="121"/>
  <c r="F50" i="121"/>
  <c r="G50" i="121"/>
  <c r="B50" i="121"/>
  <c r="J18" i="120"/>
  <c r="J19" i="120"/>
  <c r="J22" i="120" s="1"/>
  <c r="J20" i="120"/>
  <c r="J21" i="120"/>
  <c r="J17" i="120"/>
  <c r="G18" i="120"/>
  <c r="G19" i="120"/>
  <c r="G20" i="120"/>
  <c r="G21" i="120"/>
  <c r="G17" i="120"/>
  <c r="D18" i="120"/>
  <c r="D19" i="120"/>
  <c r="D20" i="120"/>
  <c r="D21" i="120"/>
  <c r="D17" i="120"/>
  <c r="C22" i="120"/>
  <c r="E22" i="120"/>
  <c r="F22" i="120"/>
  <c r="H22" i="120"/>
  <c r="I22" i="120"/>
  <c r="B22" i="120"/>
  <c r="H92" i="115"/>
  <c r="I92" i="115"/>
  <c r="H93" i="115"/>
  <c r="I93" i="115"/>
  <c r="H94" i="115"/>
  <c r="I94" i="115"/>
  <c r="H95" i="115"/>
  <c r="I95" i="115"/>
  <c r="H96" i="115"/>
  <c r="I96" i="115"/>
  <c r="H97" i="115"/>
  <c r="I97" i="115"/>
  <c r="H98" i="115"/>
  <c r="I98" i="115"/>
  <c r="H99" i="115"/>
  <c r="I99" i="115"/>
  <c r="H100" i="115"/>
  <c r="I100" i="115"/>
  <c r="H101" i="115"/>
  <c r="I101" i="115"/>
  <c r="I91" i="115"/>
  <c r="J91" i="115"/>
  <c r="H91" i="115"/>
  <c r="C102" i="115"/>
  <c r="D102" i="115"/>
  <c r="E102" i="115"/>
  <c r="F102" i="115"/>
  <c r="B102" i="115"/>
  <c r="H36" i="115"/>
  <c r="I36" i="115"/>
  <c r="H37" i="115"/>
  <c r="I37" i="115"/>
  <c r="H38" i="115"/>
  <c r="I38" i="115"/>
  <c r="H39" i="115"/>
  <c r="I39" i="115"/>
  <c r="H40" i="115"/>
  <c r="I40" i="115"/>
  <c r="H41" i="115"/>
  <c r="I41" i="115"/>
  <c r="H42" i="115"/>
  <c r="I42" i="115"/>
  <c r="H43" i="115"/>
  <c r="I43" i="115"/>
  <c r="H44" i="115"/>
  <c r="I44" i="115"/>
  <c r="H45" i="115"/>
  <c r="I45" i="115"/>
  <c r="I35" i="115"/>
  <c r="J35" i="115"/>
  <c r="H35" i="115"/>
  <c r="C46" i="115"/>
  <c r="D46" i="115"/>
  <c r="E46" i="115"/>
  <c r="F46" i="115"/>
  <c r="B46" i="115"/>
  <c r="C38" i="114"/>
  <c r="D38" i="114"/>
  <c r="E38" i="114"/>
  <c r="F38" i="114"/>
  <c r="G38" i="114"/>
  <c r="H38" i="114"/>
  <c r="I38" i="114"/>
  <c r="J38" i="114"/>
  <c r="K38" i="114"/>
  <c r="L38" i="114"/>
  <c r="M38" i="114"/>
  <c r="B38" i="114"/>
  <c r="K28" i="114"/>
  <c r="L28" i="114"/>
  <c r="M28" i="114"/>
  <c r="K29" i="114"/>
  <c r="L29" i="114"/>
  <c r="M29" i="114"/>
  <c r="K30" i="114"/>
  <c r="L30" i="114"/>
  <c r="M30" i="114"/>
  <c r="K31" i="114"/>
  <c r="L31" i="114"/>
  <c r="M31" i="114"/>
  <c r="K32" i="114"/>
  <c r="L32" i="114"/>
  <c r="M32" i="114"/>
  <c r="K33" i="114"/>
  <c r="L33" i="114"/>
  <c r="M33" i="114"/>
  <c r="K34" i="114"/>
  <c r="L34" i="114"/>
  <c r="M34" i="114"/>
  <c r="K35" i="114"/>
  <c r="L35" i="114"/>
  <c r="M35" i="114"/>
  <c r="K36" i="114"/>
  <c r="L36" i="114"/>
  <c r="M36" i="114"/>
  <c r="K37" i="114"/>
  <c r="L37" i="114"/>
  <c r="M37" i="114"/>
  <c r="L27" i="114"/>
  <c r="M27" i="114"/>
  <c r="K27" i="114"/>
  <c r="C117" i="113"/>
  <c r="D117" i="113"/>
  <c r="E117" i="113"/>
  <c r="F117" i="113"/>
  <c r="G117" i="113"/>
  <c r="B117" i="113"/>
  <c r="H107" i="113"/>
  <c r="I107" i="113"/>
  <c r="J107" i="113"/>
  <c r="H108" i="113"/>
  <c r="I108" i="113"/>
  <c r="J108" i="113"/>
  <c r="H109" i="113"/>
  <c r="I109" i="113"/>
  <c r="J109" i="113"/>
  <c r="H110" i="113"/>
  <c r="I110" i="113"/>
  <c r="J110" i="113"/>
  <c r="H111" i="113"/>
  <c r="I111" i="113"/>
  <c r="J111" i="113"/>
  <c r="H112" i="113"/>
  <c r="I112" i="113"/>
  <c r="J112" i="113"/>
  <c r="H113" i="113"/>
  <c r="I113" i="113"/>
  <c r="J113" i="113"/>
  <c r="H114" i="113"/>
  <c r="I114" i="113"/>
  <c r="J114" i="113"/>
  <c r="H115" i="113"/>
  <c r="I115" i="113"/>
  <c r="J115" i="113"/>
  <c r="H116" i="113"/>
  <c r="I116" i="113"/>
  <c r="J116" i="113"/>
  <c r="J106" i="113"/>
  <c r="I106" i="113"/>
  <c r="H106" i="113"/>
  <c r="C51" i="113"/>
  <c r="D51" i="113"/>
  <c r="E51" i="113"/>
  <c r="F51" i="113"/>
  <c r="B51" i="113"/>
  <c r="H42" i="113"/>
  <c r="I42" i="113"/>
  <c r="H43" i="113"/>
  <c r="I43" i="113"/>
  <c r="H44" i="113"/>
  <c r="I44" i="113"/>
  <c r="H45" i="113"/>
  <c r="I45" i="113"/>
  <c r="H46" i="113"/>
  <c r="I46" i="113"/>
  <c r="H47" i="113"/>
  <c r="I47" i="113"/>
  <c r="H48" i="113"/>
  <c r="I48" i="113"/>
  <c r="H49" i="113"/>
  <c r="I49" i="113"/>
  <c r="H50" i="113"/>
  <c r="I50" i="113"/>
  <c r="I41" i="113"/>
  <c r="J41" i="113"/>
  <c r="H41" i="113"/>
  <c r="H68" i="112"/>
  <c r="J68" i="112" s="1"/>
  <c r="I68" i="112"/>
  <c r="H30" i="112"/>
  <c r="I30" i="112"/>
  <c r="J30" i="112"/>
  <c r="D36" i="112"/>
  <c r="B36" i="112"/>
  <c r="C36" i="112"/>
  <c r="C42" i="107"/>
  <c r="D42" i="107"/>
  <c r="E42" i="107"/>
  <c r="F42" i="107"/>
  <c r="B42" i="107"/>
  <c r="H10" i="107"/>
  <c r="I10" i="107"/>
  <c r="J10" i="107"/>
  <c r="H11" i="107"/>
  <c r="I11" i="107"/>
  <c r="J11" i="107"/>
  <c r="H12" i="107"/>
  <c r="I12" i="107"/>
  <c r="J12" i="107"/>
  <c r="H13" i="107"/>
  <c r="I13" i="107"/>
  <c r="J13" i="107"/>
  <c r="H14" i="107"/>
  <c r="I14" i="107"/>
  <c r="J14" i="107"/>
  <c r="H15" i="107"/>
  <c r="I15" i="107"/>
  <c r="J15" i="107"/>
  <c r="I9" i="107"/>
  <c r="J9" i="107"/>
  <c r="H9" i="107"/>
  <c r="C16" i="107"/>
  <c r="D16" i="107"/>
  <c r="E16" i="107"/>
  <c r="F16" i="107"/>
  <c r="G16" i="107"/>
  <c r="B16" i="107"/>
  <c r="H43" i="103"/>
  <c r="I43" i="103"/>
  <c r="J43" i="103"/>
  <c r="C47" i="103"/>
  <c r="D47" i="103"/>
  <c r="E47" i="103"/>
  <c r="F47" i="103"/>
  <c r="G47" i="103"/>
  <c r="B47" i="103"/>
  <c r="H12" i="103"/>
  <c r="J12" i="103" s="1"/>
  <c r="I12" i="103"/>
  <c r="D16" i="103"/>
  <c r="B16" i="103"/>
  <c r="C16" i="103"/>
  <c r="K11" i="102"/>
  <c r="L11" i="102"/>
  <c r="M11" i="102"/>
  <c r="D15" i="102"/>
  <c r="J15" i="102"/>
  <c r="B15" i="102"/>
  <c r="C15" i="102"/>
  <c r="E15" i="102"/>
  <c r="F15" i="102"/>
  <c r="G15" i="102"/>
  <c r="H15" i="102"/>
  <c r="I15" i="102"/>
  <c r="C16" i="101"/>
  <c r="D16" i="101"/>
  <c r="E16" i="101"/>
  <c r="F16" i="101"/>
  <c r="G16" i="101"/>
  <c r="B16" i="101"/>
  <c r="G73" i="100"/>
  <c r="J73" i="100" s="1"/>
  <c r="H73" i="100"/>
  <c r="I73" i="100"/>
  <c r="H30" i="100"/>
  <c r="I30" i="100"/>
  <c r="G30" i="100"/>
  <c r="J30" i="100" s="1"/>
  <c r="K30" i="99"/>
  <c r="M30" i="99" s="1"/>
  <c r="L30" i="99"/>
  <c r="J10" i="99"/>
  <c r="J11" i="99"/>
  <c r="J12" i="99"/>
  <c r="J13" i="99"/>
  <c r="J14" i="99"/>
  <c r="J15" i="99"/>
  <c r="J16" i="99"/>
  <c r="J17" i="99"/>
  <c r="J18" i="99"/>
  <c r="J19" i="99"/>
  <c r="J20" i="99"/>
  <c r="J21" i="99"/>
  <c r="J22" i="99"/>
  <c r="J23" i="99"/>
  <c r="J24" i="99"/>
  <c r="J25" i="99"/>
  <c r="J26" i="99"/>
  <c r="J9" i="99"/>
  <c r="G102" i="98"/>
  <c r="H102" i="98"/>
  <c r="I102" i="98"/>
  <c r="G103" i="98"/>
  <c r="H103" i="98"/>
  <c r="I103" i="98"/>
  <c r="G104" i="98"/>
  <c r="H104" i="98"/>
  <c r="I104" i="98"/>
  <c r="G105" i="98"/>
  <c r="H105" i="98"/>
  <c r="I105" i="98"/>
  <c r="G106" i="98"/>
  <c r="H106" i="98"/>
  <c r="I106" i="98"/>
  <c r="G107" i="98"/>
  <c r="H107" i="98"/>
  <c r="I107" i="98"/>
  <c r="G108" i="98"/>
  <c r="H108" i="98"/>
  <c r="I108" i="98"/>
  <c r="G109" i="98"/>
  <c r="H109" i="98"/>
  <c r="I109" i="98"/>
  <c r="G110" i="98"/>
  <c r="H110" i="98"/>
  <c r="I110" i="98"/>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82" i="98"/>
  <c r="H82" i="98"/>
  <c r="I82" i="98"/>
  <c r="H36" i="98"/>
  <c r="I36" i="98"/>
  <c r="J36" i="98" s="1"/>
  <c r="G36" i="98"/>
  <c r="B43" i="98"/>
  <c r="C43" i="98"/>
  <c r="D43" i="98"/>
  <c r="J12" i="134" l="1"/>
  <c r="J82" i="98"/>
  <c r="B44" i="142"/>
  <c r="F44" i="142"/>
  <c r="C44" i="142"/>
  <c r="G22" i="120"/>
  <c r="D22" i="120"/>
  <c r="H102" i="115"/>
  <c r="I102" i="115"/>
  <c r="H117" i="113"/>
  <c r="I117" i="113"/>
  <c r="J117" i="113"/>
  <c r="H380" i="157"/>
  <c r="G522" i="157"/>
  <c r="F523" i="157"/>
  <c r="I523" i="157" s="1"/>
  <c r="E522" i="157"/>
  <c r="J489" i="157"/>
  <c r="G490" i="157"/>
  <c r="E491" i="157"/>
  <c r="H490" i="157"/>
  <c r="F491" i="157"/>
  <c r="H232" i="157"/>
  <c r="G382" i="157"/>
  <c r="J382" i="157" s="1"/>
  <c r="J381" i="157"/>
  <c r="E382" i="157"/>
  <c r="H382" i="157" s="1"/>
  <c r="H381" i="157"/>
  <c r="F382" i="157"/>
  <c r="I381" i="157"/>
  <c r="J233" i="157"/>
  <c r="I233" i="157"/>
  <c r="I232" i="157"/>
  <c r="E174" i="157"/>
  <c r="H174" i="157" s="1"/>
  <c r="F235" i="157"/>
  <c r="H233" i="157"/>
  <c r="E234" i="157"/>
  <c r="H234" i="157" s="1"/>
  <c r="G234" i="157"/>
  <c r="G175" i="157"/>
  <c r="J175" i="157" s="1"/>
  <c r="J173" i="157"/>
  <c r="I172" i="157"/>
  <c r="F174" i="157"/>
  <c r="H64" i="130"/>
  <c r="L17" i="141"/>
  <c r="K17" i="141"/>
  <c r="M17" i="141"/>
  <c r="I32" i="133"/>
  <c r="H66" i="133"/>
  <c r="H32" i="133"/>
  <c r="J66" i="133"/>
  <c r="I66" i="133"/>
  <c r="I64" i="130"/>
  <c r="G31" i="130"/>
  <c r="M22" i="129"/>
  <c r="J11" i="124"/>
  <c r="I46" i="115"/>
  <c r="H46" i="115"/>
  <c r="H51" i="113"/>
  <c r="I51" i="113"/>
  <c r="H16" i="107"/>
  <c r="I16" i="107"/>
  <c r="J16" i="107"/>
  <c r="J30" i="96"/>
  <c r="J31" i="96"/>
  <c r="J32" i="96"/>
  <c r="J33" i="96"/>
  <c r="J34" i="96"/>
  <c r="J29" i="96"/>
  <c r="B35" i="96"/>
  <c r="C35" i="96"/>
  <c r="D35" i="96"/>
  <c r="E35" i="96"/>
  <c r="F35" i="96"/>
  <c r="G35" i="96"/>
  <c r="H35" i="96"/>
  <c r="K47" i="90"/>
  <c r="L47" i="90"/>
  <c r="M47" i="90"/>
  <c r="J39" i="90"/>
  <c r="J40" i="90"/>
  <c r="J41" i="90"/>
  <c r="J42" i="90"/>
  <c r="J43" i="90"/>
  <c r="J38" i="90"/>
  <c r="H96" i="89"/>
  <c r="I96" i="89"/>
  <c r="J96" i="89" s="1"/>
  <c r="G96" i="89"/>
  <c r="H70" i="89"/>
  <c r="I70" i="89"/>
  <c r="J70" i="89" s="1"/>
  <c r="H14" i="89"/>
  <c r="I14" i="89"/>
  <c r="H42" i="89"/>
  <c r="I42" i="89"/>
  <c r="H40" i="89"/>
  <c r="I40" i="89"/>
  <c r="H13" i="94"/>
  <c r="I13" i="94"/>
  <c r="J13" i="94"/>
  <c r="G13" i="94"/>
  <c r="C23" i="93"/>
  <c r="D23" i="93"/>
  <c r="E23" i="93"/>
  <c r="F23" i="93"/>
  <c r="G23" i="93"/>
  <c r="H23" i="93"/>
  <c r="I23" i="93"/>
  <c r="J23" i="93"/>
  <c r="K23" i="93"/>
  <c r="L23" i="93"/>
  <c r="B23" i="93"/>
  <c r="C16" i="93"/>
  <c r="D16" i="93"/>
  <c r="E16" i="93"/>
  <c r="F16" i="93"/>
  <c r="G16" i="93"/>
  <c r="H16" i="93"/>
  <c r="I16" i="93"/>
  <c r="J16" i="93"/>
  <c r="B16" i="93"/>
  <c r="K13" i="93"/>
  <c r="L13" i="93"/>
  <c r="M13" i="93"/>
  <c r="H22" i="92"/>
  <c r="I22" i="92"/>
  <c r="J22" i="92"/>
  <c r="J14" i="89" l="1"/>
  <c r="J42" i="89"/>
  <c r="F524" i="157"/>
  <c r="J522" i="157"/>
  <c r="G523" i="157"/>
  <c r="J523" i="157" s="1"/>
  <c r="H522" i="157"/>
  <c r="E523" i="157"/>
  <c r="E524" i="157" s="1"/>
  <c r="H524" i="157" s="1"/>
  <c r="I491" i="157"/>
  <c r="H491" i="157"/>
  <c r="F492" i="157"/>
  <c r="J490" i="157"/>
  <c r="G491" i="157"/>
  <c r="J492" i="157"/>
  <c r="G383" i="157"/>
  <c r="E383" i="157"/>
  <c r="E585" i="157" s="1"/>
  <c r="H383" i="157"/>
  <c r="J383" i="157"/>
  <c r="I382" i="157"/>
  <c r="I383" i="157" s="1"/>
  <c r="F383" i="157"/>
  <c r="I235" i="157"/>
  <c r="E175" i="157"/>
  <c r="H175" i="157" s="1"/>
  <c r="G176" i="157"/>
  <c r="J176" i="157" s="1"/>
  <c r="F236" i="157"/>
  <c r="I236" i="157" s="1"/>
  <c r="I174" i="157"/>
  <c r="F175" i="157"/>
  <c r="I175" i="157" s="1"/>
  <c r="J234" i="157"/>
  <c r="G235" i="157"/>
  <c r="E235" i="157"/>
  <c r="J40" i="89"/>
  <c r="G24" i="88"/>
  <c r="H24" i="88"/>
  <c r="I24" i="88"/>
  <c r="C25" i="88"/>
  <c r="D25" i="88"/>
  <c r="E25" i="88"/>
  <c r="F25" i="88"/>
  <c r="G25" i="88"/>
  <c r="B25" i="88"/>
  <c r="H10" i="88"/>
  <c r="H11" i="88" s="1"/>
  <c r="I10" i="88"/>
  <c r="G10" i="88"/>
  <c r="C11" i="88"/>
  <c r="D11" i="88"/>
  <c r="E11" i="88"/>
  <c r="F11" i="88"/>
  <c r="G11" i="88"/>
  <c r="I11" i="88"/>
  <c r="B11" i="88"/>
  <c r="C12" i="87"/>
  <c r="D12" i="87"/>
  <c r="E12" i="87"/>
  <c r="F12" i="87"/>
  <c r="G12" i="87"/>
  <c r="H12" i="87"/>
  <c r="I12" i="87"/>
  <c r="J12" i="87"/>
  <c r="K12" i="87"/>
  <c r="L12" i="87"/>
  <c r="M12" i="87"/>
  <c r="B12" i="87"/>
  <c r="H109" i="85"/>
  <c r="I109" i="85"/>
  <c r="J109" i="85"/>
  <c r="I99" i="85"/>
  <c r="I100" i="85"/>
  <c r="I101" i="85"/>
  <c r="H52" i="85"/>
  <c r="I52" i="85"/>
  <c r="J52" i="85"/>
  <c r="B55" i="85"/>
  <c r="C55" i="85"/>
  <c r="D55" i="85"/>
  <c r="K40" i="84"/>
  <c r="L40" i="84"/>
  <c r="M40" i="84"/>
  <c r="K41" i="84"/>
  <c r="L41" i="84"/>
  <c r="M41" i="84"/>
  <c r="K42" i="84"/>
  <c r="L42" i="84"/>
  <c r="M42" i="84"/>
  <c r="K43" i="84"/>
  <c r="L43" i="84"/>
  <c r="M43" i="84"/>
  <c r="K44" i="84"/>
  <c r="L44" i="84"/>
  <c r="M44" i="84"/>
  <c r="K45" i="84"/>
  <c r="L45" i="84"/>
  <c r="M45" i="84"/>
  <c r="K46" i="84"/>
  <c r="L46" i="84"/>
  <c r="M46" i="84"/>
  <c r="K47" i="84"/>
  <c r="L47" i="84"/>
  <c r="M47" i="84"/>
  <c r="K48" i="84"/>
  <c r="L48" i="84"/>
  <c r="M48" i="84"/>
  <c r="K49" i="84"/>
  <c r="L49" i="84"/>
  <c r="M49" i="84"/>
  <c r="K50" i="84"/>
  <c r="L50" i="84"/>
  <c r="M50" i="84"/>
  <c r="K51" i="84"/>
  <c r="L51" i="84"/>
  <c r="M51" i="84"/>
  <c r="K52" i="84"/>
  <c r="L52" i="84"/>
  <c r="M52" i="84"/>
  <c r="L39" i="84"/>
  <c r="M39" i="84"/>
  <c r="K39" i="84"/>
  <c r="C53" i="84"/>
  <c r="D53" i="84"/>
  <c r="E53" i="84"/>
  <c r="F53" i="84"/>
  <c r="G53" i="84"/>
  <c r="H53" i="84"/>
  <c r="I53" i="84"/>
  <c r="J53" i="84"/>
  <c r="B53" i="84"/>
  <c r="J10" i="84"/>
  <c r="J11" i="84"/>
  <c r="J12" i="84"/>
  <c r="J13" i="84"/>
  <c r="J14" i="84"/>
  <c r="J15" i="84"/>
  <c r="J16" i="84"/>
  <c r="J17" i="84"/>
  <c r="J18" i="84"/>
  <c r="J19" i="84"/>
  <c r="J20" i="84"/>
  <c r="J21" i="84"/>
  <c r="J22" i="84"/>
  <c r="J23" i="84"/>
  <c r="J24" i="84"/>
  <c r="J9" i="84"/>
  <c r="F585" i="157" l="1"/>
  <c r="G585" i="157"/>
  <c r="I524" i="157"/>
  <c r="F525" i="157"/>
  <c r="I525" i="157" s="1"/>
  <c r="G524" i="157"/>
  <c r="J524" i="157" s="1"/>
  <c r="H523" i="157"/>
  <c r="E525" i="157"/>
  <c r="H525" i="157" s="1"/>
  <c r="I493" i="157"/>
  <c r="I492" i="157"/>
  <c r="I494" i="157"/>
  <c r="J491" i="157"/>
  <c r="H492" i="157"/>
  <c r="I495" i="157"/>
  <c r="E176" i="157"/>
  <c r="E177" i="157" s="1"/>
  <c r="H177" i="157" s="1"/>
  <c r="G177" i="157"/>
  <c r="J177" i="157" s="1"/>
  <c r="H235" i="157"/>
  <c r="J235" i="157"/>
  <c r="F176" i="157"/>
  <c r="J24" i="88"/>
  <c r="J10" i="88"/>
  <c r="J11" i="88" s="1"/>
  <c r="D28" i="32"/>
  <c r="D10" i="32"/>
  <c r="D11" i="32"/>
  <c r="D12" i="32"/>
  <c r="D13" i="32"/>
  <c r="D14" i="32"/>
  <c r="D15" i="32"/>
  <c r="D16" i="32"/>
  <c r="D17" i="32"/>
  <c r="D18" i="32"/>
  <c r="D19" i="32"/>
  <c r="D20" i="32"/>
  <c r="D21" i="32"/>
  <c r="D22" i="32"/>
  <c r="D23" i="32"/>
  <c r="D24" i="32"/>
  <c r="D25" i="32"/>
  <c r="D26" i="32"/>
  <c r="D27" i="32"/>
  <c r="D9" i="32"/>
  <c r="F69" i="31"/>
  <c r="B69" i="31"/>
  <c r="I68" i="31"/>
  <c r="I69" i="31" s="1"/>
  <c r="H68" i="31"/>
  <c r="H69" i="31" s="1"/>
  <c r="F68" i="31"/>
  <c r="E68" i="31"/>
  <c r="E69" i="31" s="1"/>
  <c r="C68" i="31"/>
  <c r="C69" i="31" s="1"/>
  <c r="B68" i="31"/>
  <c r="L67" i="31"/>
  <c r="K67" i="31"/>
  <c r="J67" i="31"/>
  <c r="C53" i="31"/>
  <c r="D53" i="31"/>
  <c r="E53" i="31"/>
  <c r="F53" i="31"/>
  <c r="G53" i="31"/>
  <c r="H53" i="31"/>
  <c r="I53" i="31"/>
  <c r="B53" i="31"/>
  <c r="J41" i="31"/>
  <c r="J42" i="31"/>
  <c r="J43" i="31"/>
  <c r="J44" i="31"/>
  <c r="J45" i="31"/>
  <c r="J46" i="31"/>
  <c r="J47" i="31"/>
  <c r="J48" i="31"/>
  <c r="J49" i="31"/>
  <c r="J50" i="31"/>
  <c r="J51" i="31"/>
  <c r="J52" i="31"/>
  <c r="J40" i="31"/>
  <c r="C38" i="31"/>
  <c r="D38" i="31"/>
  <c r="E38" i="31"/>
  <c r="F38" i="31"/>
  <c r="G38" i="31"/>
  <c r="H38" i="31"/>
  <c r="I38" i="31"/>
  <c r="B38" i="31"/>
  <c r="J37" i="31"/>
  <c r="J10" i="31"/>
  <c r="J11" i="31"/>
  <c r="J12" i="31"/>
  <c r="J13" i="31"/>
  <c r="J14" i="31"/>
  <c r="J15" i="31"/>
  <c r="J16" i="31"/>
  <c r="J17" i="31"/>
  <c r="J18" i="31"/>
  <c r="J19" i="31"/>
  <c r="J20" i="31"/>
  <c r="J21" i="31"/>
  <c r="J22" i="31"/>
  <c r="J23" i="31"/>
  <c r="J24" i="31"/>
  <c r="J25" i="31"/>
  <c r="J26" i="31"/>
  <c r="J9" i="31"/>
  <c r="H77" i="30"/>
  <c r="I77" i="30"/>
  <c r="H21" i="30"/>
  <c r="I21" i="30"/>
  <c r="C30" i="30"/>
  <c r="D30" i="30"/>
  <c r="E30" i="30"/>
  <c r="F30" i="30"/>
  <c r="G30" i="30"/>
  <c r="B30" i="30"/>
  <c r="C13" i="34"/>
  <c r="D13" i="34"/>
  <c r="E13" i="34"/>
  <c r="F13" i="34"/>
  <c r="G13" i="34"/>
  <c r="H13" i="34"/>
  <c r="I13" i="34"/>
  <c r="J13" i="34"/>
  <c r="K13" i="34"/>
  <c r="B13" i="34"/>
  <c r="C15" i="40"/>
  <c r="D15" i="40"/>
  <c r="E15" i="40"/>
  <c r="F15" i="40"/>
  <c r="G15" i="40"/>
  <c r="B15" i="40"/>
  <c r="C32" i="27"/>
  <c r="C36" i="27" s="1"/>
  <c r="D32" i="27"/>
  <c r="D36" i="27" s="1"/>
  <c r="E32" i="27"/>
  <c r="E36" i="27" s="1"/>
  <c r="F32" i="27"/>
  <c r="F36" i="27" s="1"/>
  <c r="B32" i="27"/>
  <c r="B36" i="27" s="1"/>
  <c r="I14" i="27"/>
  <c r="I15" i="27" s="1"/>
  <c r="J14" i="27"/>
  <c r="J15" i="27" s="1"/>
  <c r="H14" i="27"/>
  <c r="H15" i="27" s="1"/>
  <c r="C15" i="27"/>
  <c r="D15" i="27"/>
  <c r="E15" i="27"/>
  <c r="F15" i="27"/>
  <c r="G15" i="27"/>
  <c r="B15" i="27"/>
  <c r="C12" i="27"/>
  <c r="D12" i="27"/>
  <c r="E12" i="27"/>
  <c r="F12" i="27"/>
  <c r="B12" i="27"/>
  <c r="H103" i="22"/>
  <c r="I103" i="22"/>
  <c r="H47" i="22"/>
  <c r="J47" i="22" s="1"/>
  <c r="I47" i="22"/>
  <c r="H22" i="22"/>
  <c r="I22" i="22"/>
  <c r="B40" i="22"/>
  <c r="C40" i="22"/>
  <c r="D40" i="22"/>
  <c r="K48" i="21"/>
  <c r="L48" i="21"/>
  <c r="K49" i="21"/>
  <c r="L49" i="21"/>
  <c r="K21" i="21"/>
  <c r="L21" i="21"/>
  <c r="M21" i="21"/>
  <c r="C39" i="21"/>
  <c r="D39" i="21"/>
  <c r="E39" i="21"/>
  <c r="F39" i="21"/>
  <c r="G39" i="21"/>
  <c r="H39" i="21"/>
  <c r="I39" i="21"/>
  <c r="B39" i="21"/>
  <c r="J10" i="21"/>
  <c r="J11" i="21"/>
  <c r="J12" i="21"/>
  <c r="J13" i="21"/>
  <c r="J14" i="21"/>
  <c r="J15" i="21"/>
  <c r="J16" i="21"/>
  <c r="J17" i="21"/>
  <c r="J18" i="21"/>
  <c r="J19" i="21"/>
  <c r="J20" i="21"/>
  <c r="J22" i="21"/>
  <c r="J23" i="21"/>
  <c r="J24" i="21"/>
  <c r="J25" i="21"/>
  <c r="J26" i="21"/>
  <c r="J33" i="21"/>
  <c r="J34" i="21"/>
  <c r="J35" i="21"/>
  <c r="J36" i="21"/>
  <c r="J37" i="21"/>
  <c r="J38" i="21"/>
  <c r="J9" i="21"/>
  <c r="J22" i="18"/>
  <c r="J23" i="18"/>
  <c r="J24" i="18"/>
  <c r="J25" i="18"/>
  <c r="J26" i="18"/>
  <c r="J27" i="18"/>
  <c r="J28" i="18"/>
  <c r="J21" i="18"/>
  <c r="J10" i="18"/>
  <c r="J11" i="18"/>
  <c r="J12" i="18"/>
  <c r="J13" i="18"/>
  <c r="J14" i="18"/>
  <c r="J15" i="18"/>
  <c r="J16" i="18"/>
  <c r="J17" i="18"/>
  <c r="J18" i="18"/>
  <c r="J9" i="18"/>
  <c r="J10" i="15"/>
  <c r="J11" i="15"/>
  <c r="J12" i="15"/>
  <c r="J13" i="15"/>
  <c r="J14" i="15"/>
  <c r="J15" i="15"/>
  <c r="J16" i="15"/>
  <c r="J17" i="15"/>
  <c r="J9" i="15"/>
  <c r="C106" i="13"/>
  <c r="D106" i="13"/>
  <c r="E106" i="13"/>
  <c r="F106" i="13"/>
  <c r="G106" i="13"/>
  <c r="H106" i="13"/>
  <c r="I106" i="13"/>
  <c r="J106" i="13"/>
  <c r="B106" i="13"/>
  <c r="G84" i="13"/>
  <c r="G83" i="13"/>
  <c r="G69" i="13"/>
  <c r="G70" i="13"/>
  <c r="G71" i="13"/>
  <c r="G72" i="13"/>
  <c r="G73" i="13"/>
  <c r="G74" i="13"/>
  <c r="G75" i="13"/>
  <c r="G76" i="13"/>
  <c r="G77" i="13"/>
  <c r="G78" i="13"/>
  <c r="G79" i="13"/>
  <c r="G80" i="13"/>
  <c r="G81" i="13"/>
  <c r="G68" i="13"/>
  <c r="C54" i="13"/>
  <c r="D54" i="13"/>
  <c r="E54" i="13"/>
  <c r="F54" i="13"/>
  <c r="G54" i="13"/>
  <c r="B54" i="13"/>
  <c r="H43" i="13"/>
  <c r="J43" i="13" s="1"/>
  <c r="I43" i="13"/>
  <c r="H44" i="13"/>
  <c r="I44" i="13"/>
  <c r="H45" i="13"/>
  <c r="J45" i="13" s="1"/>
  <c r="I45" i="13"/>
  <c r="H46" i="13"/>
  <c r="J46" i="13" s="1"/>
  <c r="I46" i="13"/>
  <c r="H47" i="13"/>
  <c r="I47" i="13"/>
  <c r="J47" i="13"/>
  <c r="H48" i="13"/>
  <c r="J48" i="13" s="1"/>
  <c r="I48" i="13"/>
  <c r="H49" i="13"/>
  <c r="I49" i="13"/>
  <c r="H50" i="13"/>
  <c r="I50" i="13"/>
  <c r="J50" i="13"/>
  <c r="B51" i="13"/>
  <c r="C51" i="13"/>
  <c r="D51" i="13"/>
  <c r="C26" i="12"/>
  <c r="D26" i="12"/>
  <c r="E26" i="12"/>
  <c r="F26" i="12"/>
  <c r="G26" i="12"/>
  <c r="H26" i="12"/>
  <c r="I26" i="12"/>
  <c r="J26" i="12"/>
  <c r="B26" i="12"/>
  <c r="J10" i="12"/>
  <c r="J11" i="12"/>
  <c r="J12" i="12"/>
  <c r="J13" i="12"/>
  <c r="J14" i="12"/>
  <c r="J15" i="12"/>
  <c r="J16" i="12"/>
  <c r="J17" i="12"/>
  <c r="J18" i="12"/>
  <c r="J19" i="12"/>
  <c r="J20" i="12"/>
  <c r="J21" i="12"/>
  <c r="J22" i="12"/>
  <c r="J9" i="12"/>
  <c r="H110" i="11"/>
  <c r="I110" i="11"/>
  <c r="C112" i="11"/>
  <c r="D112" i="11"/>
  <c r="E112" i="11"/>
  <c r="F112" i="11"/>
  <c r="G112" i="11"/>
  <c r="B112" i="11"/>
  <c r="G72" i="11"/>
  <c r="G73" i="11"/>
  <c r="G74" i="11"/>
  <c r="G75" i="11"/>
  <c r="G76" i="11"/>
  <c r="G77" i="11"/>
  <c r="G78" i="11"/>
  <c r="G79" i="11"/>
  <c r="G80" i="11"/>
  <c r="G81" i="11"/>
  <c r="G82" i="11"/>
  <c r="G83" i="11"/>
  <c r="G84" i="11"/>
  <c r="G86" i="11"/>
  <c r="G87" i="11"/>
  <c r="G71" i="11"/>
  <c r="C54" i="11"/>
  <c r="D54" i="11"/>
  <c r="E54" i="11"/>
  <c r="F54" i="11"/>
  <c r="G54" i="11"/>
  <c r="B54" i="11"/>
  <c r="H51" i="11"/>
  <c r="J51" i="11" s="1"/>
  <c r="I51" i="11"/>
  <c r="H52" i="11"/>
  <c r="I52" i="11"/>
  <c r="J25" i="9"/>
  <c r="J26" i="9"/>
  <c r="J27" i="9"/>
  <c r="J28" i="9"/>
  <c r="J29" i="9"/>
  <c r="J30" i="9"/>
  <c r="J31" i="9"/>
  <c r="J32" i="9"/>
  <c r="J33" i="9"/>
  <c r="J24" i="9"/>
  <c r="C34" i="8"/>
  <c r="D34" i="8"/>
  <c r="E34" i="8"/>
  <c r="F34" i="8"/>
  <c r="G34" i="8"/>
  <c r="B34" i="8"/>
  <c r="H25" i="8"/>
  <c r="I25" i="8"/>
  <c r="I34" i="8" s="1"/>
  <c r="J25" i="8"/>
  <c r="J34" i="8" s="1"/>
  <c r="H26" i="8"/>
  <c r="I26" i="8"/>
  <c r="J26" i="8"/>
  <c r="H27" i="8"/>
  <c r="I27" i="8"/>
  <c r="J27" i="8"/>
  <c r="H28" i="8"/>
  <c r="I28" i="8"/>
  <c r="J28" i="8"/>
  <c r="H29" i="8"/>
  <c r="I29" i="8"/>
  <c r="J29" i="8"/>
  <c r="H30" i="8"/>
  <c r="I30" i="8"/>
  <c r="J30" i="8"/>
  <c r="H31" i="8"/>
  <c r="I31" i="8"/>
  <c r="J31" i="8"/>
  <c r="H32" i="8"/>
  <c r="I32" i="8"/>
  <c r="J32" i="8"/>
  <c r="H33" i="8"/>
  <c r="I33" i="8"/>
  <c r="J33" i="8"/>
  <c r="I24" i="8"/>
  <c r="J24" i="8"/>
  <c r="H24" i="8"/>
  <c r="H34" i="8" s="1"/>
  <c r="H10" i="8"/>
  <c r="I10" i="8"/>
  <c r="J10" i="8"/>
  <c r="H11" i="8"/>
  <c r="I11" i="8"/>
  <c r="J11" i="8"/>
  <c r="H12" i="8"/>
  <c r="I12" i="8"/>
  <c r="J12" i="8"/>
  <c r="H13" i="8"/>
  <c r="I13" i="8"/>
  <c r="J13" i="8"/>
  <c r="H14" i="8"/>
  <c r="I14" i="8"/>
  <c r="J14" i="8"/>
  <c r="H15" i="8"/>
  <c r="I15" i="8"/>
  <c r="J15" i="8"/>
  <c r="H16" i="8"/>
  <c r="I16" i="8"/>
  <c r="J16" i="8"/>
  <c r="H17" i="8"/>
  <c r="I17" i="8"/>
  <c r="J17" i="8"/>
  <c r="H18" i="8"/>
  <c r="I18" i="8"/>
  <c r="J18" i="8"/>
  <c r="H19" i="8"/>
  <c r="I19" i="8"/>
  <c r="J19" i="8"/>
  <c r="H20" i="8"/>
  <c r="I20" i="8"/>
  <c r="J20" i="8"/>
  <c r="H21" i="8"/>
  <c r="I21" i="8"/>
  <c r="J21" i="8"/>
  <c r="I9" i="8"/>
  <c r="J9" i="8"/>
  <c r="H9" i="8"/>
  <c r="I117" i="7"/>
  <c r="J117" i="7" s="1"/>
  <c r="H117" i="7"/>
  <c r="H114" i="7"/>
  <c r="J114" i="7" s="1"/>
  <c r="I114" i="7"/>
  <c r="H53" i="7"/>
  <c r="J53" i="7" s="1"/>
  <c r="I53" i="7"/>
  <c r="H50" i="7"/>
  <c r="J50" i="7" s="1"/>
  <c r="I50" i="7"/>
  <c r="C40" i="7"/>
  <c r="D40" i="7"/>
  <c r="H35" i="7"/>
  <c r="I35" i="7"/>
  <c r="J35" i="7"/>
  <c r="H36" i="7"/>
  <c r="I36" i="7"/>
  <c r="J36" i="7"/>
  <c r="H37" i="7"/>
  <c r="I37" i="7"/>
  <c r="J37" i="7"/>
  <c r="H38" i="7"/>
  <c r="I38" i="7"/>
  <c r="J38" i="7"/>
  <c r="H39" i="7"/>
  <c r="I39" i="7"/>
  <c r="J39" i="7"/>
  <c r="I34" i="7"/>
  <c r="J34" i="7"/>
  <c r="H34" i="7"/>
  <c r="G35" i="7"/>
  <c r="H10" i="7"/>
  <c r="I10" i="7"/>
  <c r="J10" i="7"/>
  <c r="H11" i="7"/>
  <c r="H40" i="7" s="1"/>
  <c r="I11" i="7"/>
  <c r="I40" i="7" s="1"/>
  <c r="J11" i="7"/>
  <c r="J40" i="7" s="1"/>
  <c r="H12" i="7"/>
  <c r="I12" i="7"/>
  <c r="J12" i="7"/>
  <c r="H13" i="7"/>
  <c r="I13" i="7"/>
  <c r="J13" i="7"/>
  <c r="H14" i="7"/>
  <c r="I14" i="7"/>
  <c r="J14" i="7"/>
  <c r="H15" i="7"/>
  <c r="I15" i="7"/>
  <c r="J15" i="7"/>
  <c r="H16" i="7"/>
  <c r="I16" i="7"/>
  <c r="J16" i="7"/>
  <c r="H17" i="7"/>
  <c r="I17" i="7"/>
  <c r="J17" i="7"/>
  <c r="H18" i="7"/>
  <c r="I18" i="7"/>
  <c r="J18" i="7"/>
  <c r="H19" i="7"/>
  <c r="I19" i="7"/>
  <c r="J19" i="7"/>
  <c r="H20" i="7"/>
  <c r="I20" i="7"/>
  <c r="J20" i="7"/>
  <c r="H21" i="7"/>
  <c r="I21" i="7"/>
  <c r="J21" i="7"/>
  <c r="H22" i="7"/>
  <c r="I22" i="7"/>
  <c r="J22" i="7"/>
  <c r="H23" i="7"/>
  <c r="I23" i="7"/>
  <c r="J23" i="7"/>
  <c r="H24" i="7"/>
  <c r="I24" i="7"/>
  <c r="J24" i="7"/>
  <c r="H25" i="7"/>
  <c r="I25" i="7"/>
  <c r="J25" i="7"/>
  <c r="H26" i="7"/>
  <c r="I26" i="7"/>
  <c r="J26" i="7"/>
  <c r="I9" i="7"/>
  <c r="J9" i="7"/>
  <c r="H9" i="7"/>
  <c r="C78" i="6"/>
  <c r="D78" i="6"/>
  <c r="E78" i="6"/>
  <c r="F78" i="6"/>
  <c r="G78" i="6"/>
  <c r="H78" i="6"/>
  <c r="I78" i="6"/>
  <c r="J78" i="6"/>
  <c r="K78" i="6"/>
  <c r="L78" i="6"/>
  <c r="M78" i="6"/>
  <c r="B78" i="6"/>
  <c r="K44" i="6"/>
  <c r="L44" i="6"/>
  <c r="K45" i="6"/>
  <c r="L45" i="6"/>
  <c r="K46" i="6"/>
  <c r="L46" i="6"/>
  <c r="K47" i="6"/>
  <c r="L47" i="6"/>
  <c r="K48" i="6"/>
  <c r="L48" i="6"/>
  <c r="K49" i="6"/>
  <c r="L49" i="6"/>
  <c r="K50" i="6"/>
  <c r="L50" i="6"/>
  <c r="K51" i="6"/>
  <c r="L51" i="6"/>
  <c r="M51" i="6"/>
  <c r="K52" i="6"/>
  <c r="L52" i="6"/>
  <c r="M52" i="6"/>
  <c r="K53" i="6"/>
  <c r="L53" i="6"/>
  <c r="K54" i="6"/>
  <c r="L54" i="6"/>
  <c r="K55" i="6"/>
  <c r="L55" i="6"/>
  <c r="M55" i="6"/>
  <c r="K56" i="6"/>
  <c r="L56" i="6"/>
  <c r="K57" i="6"/>
  <c r="L57" i="6"/>
  <c r="L43" i="6"/>
  <c r="K43" i="6"/>
  <c r="C58" i="6"/>
  <c r="D58" i="6"/>
  <c r="E58" i="6"/>
  <c r="F58" i="6"/>
  <c r="G58" i="6"/>
  <c r="H58" i="6"/>
  <c r="I58" i="6"/>
  <c r="B58" i="6"/>
  <c r="J54" i="6"/>
  <c r="M54" i="6" s="1"/>
  <c r="J55" i="6"/>
  <c r="J53" i="6"/>
  <c r="M53" i="6" s="1"/>
  <c r="J56" i="6"/>
  <c r="M56" i="6" s="1"/>
  <c r="J51" i="6"/>
  <c r="J52" i="6"/>
  <c r="J110" i="11" l="1"/>
  <c r="D16" i="27"/>
  <c r="E16" i="27"/>
  <c r="J77" i="30"/>
  <c r="L68" i="31"/>
  <c r="L69" i="31" s="1"/>
  <c r="J38" i="31"/>
  <c r="J22" i="22"/>
  <c r="F526" i="157"/>
  <c r="I526" i="157" s="1"/>
  <c r="G525" i="157"/>
  <c r="J525" i="157" s="1"/>
  <c r="E526" i="157"/>
  <c r="H526" i="157" s="1"/>
  <c r="I497" i="157"/>
  <c r="H493" i="157"/>
  <c r="J493" i="157"/>
  <c r="I496" i="157"/>
  <c r="H176" i="157"/>
  <c r="G236" i="157"/>
  <c r="E236" i="157"/>
  <c r="I176" i="157"/>
  <c r="F177" i="157"/>
  <c r="I177" i="157" s="1"/>
  <c r="D68" i="31"/>
  <c r="D69" i="31" s="1"/>
  <c r="M67" i="31"/>
  <c r="J68" i="31"/>
  <c r="J69" i="31" s="1"/>
  <c r="G68" i="31"/>
  <c r="G69" i="31" s="1"/>
  <c r="K68" i="31"/>
  <c r="J53" i="31"/>
  <c r="J21" i="30"/>
  <c r="C16" i="27"/>
  <c r="F16" i="27"/>
  <c r="B16" i="27"/>
  <c r="J103" i="22"/>
  <c r="M49" i="21"/>
  <c r="M48" i="21"/>
  <c r="J39" i="21"/>
  <c r="J49" i="13"/>
  <c r="J44" i="13"/>
  <c r="J52" i="11"/>
  <c r="L58" i="6"/>
  <c r="K58" i="6"/>
  <c r="C41" i="6"/>
  <c r="D41" i="6"/>
  <c r="E41" i="6"/>
  <c r="F41" i="6"/>
  <c r="G41" i="6"/>
  <c r="H41" i="6"/>
  <c r="I41" i="6"/>
  <c r="J41" i="6"/>
  <c r="B41" i="6"/>
  <c r="M68" i="31" l="1"/>
  <c r="M69" i="31" s="1"/>
  <c r="K69" i="31"/>
  <c r="G526" i="157"/>
  <c r="J526" i="157" s="1"/>
  <c r="J494" i="157"/>
  <c r="J495" i="157"/>
  <c r="H495" i="157"/>
  <c r="H494" i="157"/>
  <c r="H236" i="157"/>
  <c r="J236" i="157"/>
  <c r="J51" i="5"/>
  <c r="H44" i="5"/>
  <c r="I44" i="5"/>
  <c r="H45" i="5"/>
  <c r="I45" i="5"/>
  <c r="H46" i="5"/>
  <c r="I46" i="5"/>
  <c r="H47" i="5"/>
  <c r="I47" i="5"/>
  <c r="H48" i="5"/>
  <c r="I48" i="5"/>
  <c r="H49" i="5"/>
  <c r="I49" i="5"/>
  <c r="H50" i="5"/>
  <c r="I50" i="5"/>
  <c r="H51" i="5"/>
  <c r="I51" i="5"/>
  <c r="H52" i="5"/>
  <c r="I52" i="5"/>
  <c r="H53" i="5"/>
  <c r="I53" i="5"/>
  <c r="H54" i="5"/>
  <c r="I54" i="5"/>
  <c r="I43" i="5"/>
  <c r="J43" i="5"/>
  <c r="H43" i="5"/>
  <c r="D10" i="5"/>
  <c r="D11" i="5"/>
  <c r="D12" i="5"/>
  <c r="D13" i="5"/>
  <c r="D14" i="5"/>
  <c r="D15" i="5"/>
  <c r="D16" i="5"/>
  <c r="D17" i="5"/>
  <c r="D18" i="5"/>
  <c r="D19" i="5"/>
  <c r="D20" i="5"/>
  <c r="D21" i="5"/>
  <c r="D22" i="5"/>
  <c r="D23" i="5"/>
  <c r="D24" i="5"/>
  <c r="D25" i="5"/>
  <c r="D26" i="5"/>
  <c r="D27" i="5"/>
  <c r="D28" i="5"/>
  <c r="D29" i="5"/>
  <c r="D30" i="5"/>
  <c r="D31" i="5"/>
  <c r="D32" i="5"/>
  <c r="D9" i="5"/>
  <c r="J497" i="157" l="1"/>
  <c r="J496" i="157"/>
  <c r="H497" i="157"/>
  <c r="H496" i="157"/>
  <c r="H55" i="5"/>
  <c r="C183" i="3"/>
  <c r="D183" i="3"/>
  <c r="E183" i="3"/>
  <c r="F183" i="3"/>
  <c r="G183" i="3"/>
  <c r="H183" i="3"/>
  <c r="I183" i="3"/>
  <c r="B183" i="3"/>
  <c r="K80" i="3"/>
  <c r="L80" i="3"/>
  <c r="K81" i="3"/>
  <c r="M81" i="3" s="1"/>
  <c r="L81" i="3"/>
  <c r="K82" i="3"/>
  <c r="L82" i="3"/>
  <c r="M82" i="3" s="1"/>
  <c r="C86" i="3"/>
  <c r="C92" i="3" s="1"/>
  <c r="D86" i="3"/>
  <c r="D92" i="3" s="1"/>
  <c r="E86" i="3"/>
  <c r="E92" i="3" s="1"/>
  <c r="F86" i="3"/>
  <c r="F92" i="3" s="1"/>
  <c r="G86" i="3"/>
  <c r="G92" i="3" s="1"/>
  <c r="H86" i="3"/>
  <c r="H92" i="3" s="1"/>
  <c r="I86" i="3"/>
  <c r="I92" i="3" s="1"/>
  <c r="B86" i="3"/>
  <c r="B92" i="3" s="1"/>
  <c r="C47" i="3"/>
  <c r="C53" i="3" s="1"/>
  <c r="D47" i="3"/>
  <c r="D53" i="3" s="1"/>
  <c r="E47" i="3"/>
  <c r="F47" i="3"/>
  <c r="F53" i="3" s="1"/>
  <c r="G47" i="3"/>
  <c r="G53" i="3" s="1"/>
  <c r="H47" i="3"/>
  <c r="H53" i="3" s="1"/>
  <c r="I47" i="3"/>
  <c r="J47" i="3"/>
  <c r="J53" i="3" s="1"/>
  <c r="B47" i="3"/>
  <c r="B53" i="3" s="1"/>
  <c r="E53" i="3"/>
  <c r="I53" i="3"/>
  <c r="C136" i="1"/>
  <c r="D136" i="1"/>
  <c r="E136" i="1"/>
  <c r="F136" i="1"/>
  <c r="G136" i="1"/>
  <c r="H136" i="1"/>
  <c r="I136" i="1"/>
  <c r="B136" i="1"/>
  <c r="K150" i="1"/>
  <c r="L150" i="1"/>
  <c r="J167" i="1"/>
  <c r="J169" i="1"/>
  <c r="K58" i="1"/>
  <c r="L58" i="1"/>
  <c r="L76" i="1"/>
  <c r="K76" i="1"/>
  <c r="C83" i="1"/>
  <c r="C89" i="1" s="1"/>
  <c r="D83" i="1"/>
  <c r="D89" i="1" s="1"/>
  <c r="E83" i="1"/>
  <c r="E89" i="1" s="1"/>
  <c r="F83" i="1"/>
  <c r="F89" i="1" s="1"/>
  <c r="G83" i="1"/>
  <c r="G89" i="1" s="1"/>
  <c r="H83" i="1"/>
  <c r="H89" i="1" s="1"/>
  <c r="I83" i="1"/>
  <c r="I89" i="1" s="1"/>
  <c r="J83" i="1"/>
  <c r="J89" i="1" s="1"/>
  <c r="B83" i="1"/>
  <c r="B89" i="1" s="1"/>
  <c r="K77" i="1"/>
  <c r="L77" i="1"/>
  <c r="K78" i="1"/>
  <c r="L78" i="1"/>
  <c r="C45" i="1"/>
  <c r="C51" i="1" s="1"/>
  <c r="D45" i="1"/>
  <c r="D51" i="1" s="1"/>
  <c r="E45" i="1"/>
  <c r="E51" i="1" s="1"/>
  <c r="F45" i="1"/>
  <c r="F51" i="1" s="1"/>
  <c r="G45" i="1"/>
  <c r="G51" i="1" s="1"/>
  <c r="H45" i="1"/>
  <c r="H51" i="1" s="1"/>
  <c r="I45" i="1"/>
  <c r="I51" i="1" s="1"/>
  <c r="J45" i="1"/>
  <c r="J51" i="1" s="1"/>
  <c r="B45" i="1"/>
  <c r="B51" i="1" s="1"/>
  <c r="M150" i="1" l="1"/>
  <c r="G93" i="3"/>
  <c r="F93" i="3"/>
  <c r="I93" i="3"/>
  <c r="E93" i="3"/>
  <c r="M80" i="3"/>
  <c r="C93" i="3"/>
  <c r="B93" i="3"/>
  <c r="H93" i="3"/>
  <c r="D93" i="3"/>
  <c r="J90" i="1"/>
  <c r="F90" i="1"/>
  <c r="E90" i="1"/>
  <c r="I90" i="1"/>
  <c r="M76" i="1"/>
  <c r="B90" i="1"/>
  <c r="G90" i="1"/>
  <c r="C90" i="1"/>
  <c r="M77" i="1"/>
  <c r="H90" i="1"/>
  <c r="D90" i="1"/>
  <c r="M78" i="1"/>
  <c r="M58" i="1"/>
  <c r="I1577" i="157" l="1"/>
  <c r="I1599" i="157" s="1"/>
  <c r="H1577" i="157"/>
  <c r="H1599" i="157" s="1"/>
  <c r="G1577" i="157"/>
  <c r="G1599" i="157" s="1"/>
  <c r="F1577" i="157"/>
  <c r="F1599" i="157" s="1"/>
  <c r="E1577" i="157"/>
  <c r="E1599" i="157" s="1"/>
  <c r="C1577" i="157"/>
  <c r="C1599" i="157" s="1"/>
  <c r="B1577" i="157"/>
  <c r="B1599" i="157" s="1"/>
  <c r="I1494" i="157"/>
  <c r="H1494" i="157"/>
  <c r="G1494" i="157"/>
  <c r="F1494" i="157"/>
  <c r="E1494" i="157"/>
  <c r="C1494" i="157"/>
  <c r="B1494" i="157"/>
  <c r="I1489" i="157"/>
  <c r="H1489" i="157"/>
  <c r="F1489" i="157"/>
  <c r="E1489" i="157"/>
  <c r="C1489" i="157"/>
  <c r="B1489" i="157"/>
  <c r="G1489" i="157"/>
  <c r="F1462" i="157"/>
  <c r="E1462" i="157"/>
  <c r="C1462" i="157"/>
  <c r="B1462" i="157"/>
  <c r="F1168" i="157"/>
  <c r="E1168" i="157"/>
  <c r="C1168" i="157"/>
  <c r="B1168" i="157"/>
  <c r="I848" i="157"/>
  <c r="H848" i="157"/>
  <c r="D848" i="157"/>
  <c r="D911" i="157" s="1"/>
  <c r="C848" i="157"/>
  <c r="C911" i="157" s="1"/>
  <c r="B848" i="157"/>
  <c r="B911" i="157" s="1"/>
  <c r="G731" i="157"/>
  <c r="D731" i="157"/>
  <c r="C731" i="157"/>
  <c r="B731" i="157"/>
  <c r="F718" i="157"/>
  <c r="F753" i="157" s="1"/>
  <c r="E718" i="157"/>
  <c r="E753" i="157" s="1"/>
  <c r="C718" i="157"/>
  <c r="B718" i="157"/>
  <c r="J627" i="157"/>
  <c r="I627" i="157"/>
  <c r="H627" i="157"/>
  <c r="C627" i="157"/>
  <c r="B627" i="157"/>
  <c r="C582" i="157"/>
  <c r="B582" i="157"/>
  <c r="C575" i="157"/>
  <c r="B575" i="157"/>
  <c r="C555" i="157"/>
  <c r="B555" i="157"/>
  <c r="I527" i="157"/>
  <c r="H527" i="157"/>
  <c r="C527" i="157"/>
  <c r="B527" i="157"/>
  <c r="C442" i="157"/>
  <c r="B442" i="157"/>
  <c r="C436" i="157"/>
  <c r="B436" i="157"/>
  <c r="C411" i="157"/>
  <c r="I411" i="157" s="1"/>
  <c r="B411" i="157"/>
  <c r="H411" i="157" s="1"/>
  <c r="J375" i="157"/>
  <c r="J376" i="157" s="1"/>
  <c r="I375" i="157"/>
  <c r="I376" i="157" s="1"/>
  <c r="H375" i="157"/>
  <c r="H376" i="157" s="1"/>
  <c r="D375" i="157"/>
  <c r="D376" i="157" s="1"/>
  <c r="C375" i="157"/>
  <c r="C376" i="157" s="1"/>
  <c r="B375" i="157"/>
  <c r="B376" i="157" s="1"/>
  <c r="J292" i="157"/>
  <c r="I292" i="157"/>
  <c r="H292" i="157"/>
  <c r="D292" i="157"/>
  <c r="C292" i="157"/>
  <c r="B292" i="157"/>
  <c r="J264" i="157"/>
  <c r="I264" i="157"/>
  <c r="H264" i="157"/>
  <c r="D264" i="157"/>
  <c r="C264" i="157"/>
  <c r="B264" i="157"/>
  <c r="I142" i="157"/>
  <c r="H142" i="157"/>
  <c r="F142" i="157"/>
  <c r="E142" i="157"/>
  <c r="C142" i="157"/>
  <c r="B142" i="157"/>
  <c r="I109" i="157"/>
  <c r="H109" i="157"/>
  <c r="F109" i="157"/>
  <c r="E109" i="157"/>
  <c r="C109" i="157"/>
  <c r="B109" i="157"/>
  <c r="I105" i="157"/>
  <c r="H105" i="157"/>
  <c r="F105" i="157"/>
  <c r="E105" i="157"/>
  <c r="C105" i="157"/>
  <c r="B105" i="157"/>
  <c r="I85" i="157"/>
  <c r="H85" i="157"/>
  <c r="C85" i="157"/>
  <c r="B85" i="157"/>
  <c r="I77" i="157"/>
  <c r="H77" i="157"/>
  <c r="C77" i="157"/>
  <c r="B77" i="157"/>
  <c r="E1522" i="157" l="1"/>
  <c r="E1600" i="157" s="1"/>
  <c r="F1522" i="157"/>
  <c r="F1600" i="157" s="1"/>
  <c r="C1522" i="157"/>
  <c r="C1600" i="157" s="1"/>
  <c r="B1522" i="157"/>
  <c r="B1600" i="157" s="1"/>
  <c r="I754" i="157"/>
  <c r="I731" i="157"/>
  <c r="C753" i="157"/>
  <c r="H754" i="157"/>
  <c r="H731" i="157"/>
  <c r="B753" i="157"/>
  <c r="B585" i="157"/>
  <c r="C585" i="157"/>
  <c r="B480" i="157"/>
  <c r="C480" i="157"/>
  <c r="C164" i="157"/>
  <c r="C326" i="157" s="1"/>
  <c r="F164" i="157"/>
  <c r="F326" i="157" s="1"/>
  <c r="F586" i="157" s="1"/>
  <c r="B164" i="157"/>
  <c r="B326" i="157" s="1"/>
  <c r="H164" i="157"/>
  <c r="H326" i="157" s="1"/>
  <c r="I164" i="157"/>
  <c r="I326" i="157" s="1"/>
  <c r="E164" i="157"/>
  <c r="E326" i="157" s="1"/>
  <c r="E586" i="157" s="1"/>
  <c r="J1577" i="157"/>
  <c r="J1599" i="157" s="1"/>
  <c r="I442" i="157"/>
  <c r="H442" i="157"/>
  <c r="J442" i="157"/>
  <c r="I582" i="157"/>
  <c r="D582" i="157"/>
  <c r="H582" i="157"/>
  <c r="J582" i="157"/>
  <c r="I555" i="157"/>
  <c r="J77" i="157"/>
  <c r="G105" i="157"/>
  <c r="D109" i="157"/>
  <c r="G142" i="157"/>
  <c r="D555" i="157"/>
  <c r="D442" i="157"/>
  <c r="D527" i="157"/>
  <c r="H575" i="157"/>
  <c r="H555" i="157"/>
  <c r="G109" i="157"/>
  <c r="J142" i="157"/>
  <c r="I436" i="157"/>
  <c r="I718" i="157"/>
  <c r="D77" i="157"/>
  <c r="G1462" i="157"/>
  <c r="G1522" i="157" s="1"/>
  <c r="G1600" i="157" s="1"/>
  <c r="J1494" i="157"/>
  <c r="D1577" i="157"/>
  <c r="D1599" i="157" s="1"/>
  <c r="J105" i="157"/>
  <c r="D105" i="157"/>
  <c r="J109" i="157"/>
  <c r="D142" i="157"/>
  <c r="H436" i="157"/>
  <c r="J575" i="157"/>
  <c r="J731" i="157"/>
  <c r="J848" i="157"/>
  <c r="H1168" i="157"/>
  <c r="H1462" i="157"/>
  <c r="H1522" i="157" s="1"/>
  <c r="H1600" i="157" s="1"/>
  <c r="J85" i="157"/>
  <c r="J527" i="157"/>
  <c r="J555" i="157"/>
  <c r="I1168" i="157"/>
  <c r="I1462" i="157"/>
  <c r="I1522" i="157" s="1"/>
  <c r="I1600" i="157" s="1"/>
  <c r="D1489" i="157"/>
  <c r="C1191" i="157"/>
  <c r="C1192" i="157" s="1"/>
  <c r="D411" i="157"/>
  <c r="J411" i="157" s="1"/>
  <c r="H718" i="157"/>
  <c r="D1494" i="157"/>
  <c r="D85" i="157"/>
  <c r="J436" i="157"/>
  <c r="D575" i="157"/>
  <c r="D1462" i="157"/>
  <c r="J1489" i="157"/>
  <c r="F1191" i="157"/>
  <c r="I575" i="157"/>
  <c r="D627" i="157"/>
  <c r="D1168" i="157"/>
  <c r="B1191" i="157"/>
  <c r="B1192" i="157" s="1"/>
  <c r="E1191" i="157"/>
  <c r="D718" i="157"/>
  <c r="D753" i="157" s="1"/>
  <c r="G718" i="157"/>
  <c r="G753" i="157" s="1"/>
  <c r="D436" i="157"/>
  <c r="G1168" i="157"/>
  <c r="D1522" i="157" l="1"/>
  <c r="D1600" i="157" s="1"/>
  <c r="C586" i="157"/>
  <c r="B586" i="157"/>
  <c r="J754" i="157"/>
  <c r="H753" i="157"/>
  <c r="I753" i="157"/>
  <c r="I755" i="157"/>
  <c r="F756" i="157"/>
  <c r="E756" i="157"/>
  <c r="H755" i="157"/>
  <c r="H585" i="157"/>
  <c r="H586" i="157" s="1"/>
  <c r="I585" i="157"/>
  <c r="I586" i="157" s="1"/>
  <c r="J585" i="157"/>
  <c r="D585" i="157"/>
  <c r="I480" i="157"/>
  <c r="H480" i="157"/>
  <c r="D480" i="157"/>
  <c r="J480" i="157"/>
  <c r="J164" i="157"/>
  <c r="J326" i="157" s="1"/>
  <c r="D164" i="157"/>
  <c r="D326" i="157" s="1"/>
  <c r="G164" i="157"/>
  <c r="G326" i="157" s="1"/>
  <c r="G586" i="157" s="1"/>
  <c r="D1191" i="157"/>
  <c r="D1192" i="157" s="1"/>
  <c r="J1168" i="157"/>
  <c r="H1191" i="157"/>
  <c r="J1462" i="157"/>
  <c r="J1522" i="157" s="1"/>
  <c r="J1600" i="157" s="1"/>
  <c r="J718" i="157"/>
  <c r="J753" i="157" s="1"/>
  <c r="G1191" i="157"/>
  <c r="I1191" i="157"/>
  <c r="J586" i="157" l="1"/>
  <c r="D586" i="157"/>
  <c r="E757" i="157"/>
  <c r="E759" i="157" s="1"/>
  <c r="H756" i="157"/>
  <c r="F757" i="157"/>
  <c r="F759" i="157" s="1"/>
  <c r="I756" i="157"/>
  <c r="J755" i="157"/>
  <c r="G756" i="157"/>
  <c r="J1191" i="157"/>
  <c r="I757" i="157" l="1"/>
  <c r="H757" i="157"/>
  <c r="G757" i="157"/>
  <c r="G759" i="157" s="1"/>
  <c r="J756" i="157"/>
  <c r="L76" i="3"/>
  <c r="K76" i="3"/>
  <c r="L75" i="3"/>
  <c r="K75" i="3"/>
  <c r="J75" i="3"/>
  <c r="L74" i="3"/>
  <c r="K74" i="3"/>
  <c r="L41" i="3"/>
  <c r="K41" i="3"/>
  <c r="L40" i="3"/>
  <c r="K40" i="3"/>
  <c r="K224" i="1"/>
  <c r="L224" i="1"/>
  <c r="K225" i="1"/>
  <c r="L225" i="1"/>
  <c r="K226" i="1"/>
  <c r="L226" i="1"/>
  <c r="K227" i="1"/>
  <c r="L227" i="1"/>
  <c r="K228" i="1"/>
  <c r="L228" i="1"/>
  <c r="K229" i="1"/>
  <c r="L229" i="1"/>
  <c r="K230" i="1"/>
  <c r="L230" i="1"/>
  <c r="K231" i="1"/>
  <c r="L231" i="1"/>
  <c r="M231" i="1"/>
  <c r="K232" i="1"/>
  <c r="L232" i="1"/>
  <c r="K233" i="1"/>
  <c r="L233" i="1"/>
  <c r="K234" i="1"/>
  <c r="L234" i="1"/>
  <c r="K259" i="1"/>
  <c r="K260" i="1" s="1"/>
  <c r="L259" i="1"/>
  <c r="L260" i="1" s="1"/>
  <c r="M224" i="1"/>
  <c r="M225" i="1"/>
  <c r="M226" i="1"/>
  <c r="M227" i="1"/>
  <c r="M228" i="1"/>
  <c r="M229" i="1"/>
  <c r="M230" i="1"/>
  <c r="M232" i="1"/>
  <c r="M233" i="1"/>
  <c r="M234" i="1"/>
  <c r="M259" i="1"/>
  <c r="M260" i="1" s="1"/>
  <c r="H31" i="4"/>
  <c r="I31" i="4"/>
  <c r="J31" i="4"/>
  <c r="H32" i="4"/>
  <c r="I32" i="4"/>
  <c r="J32" i="4"/>
  <c r="H33" i="4"/>
  <c r="I33" i="4"/>
  <c r="J33" i="4"/>
  <c r="H34" i="4"/>
  <c r="I34" i="4"/>
  <c r="J34" i="4"/>
  <c r="H35" i="4"/>
  <c r="I35" i="4"/>
  <c r="J35" i="4"/>
  <c r="H36" i="4"/>
  <c r="I36" i="4"/>
  <c r="J36" i="4"/>
  <c r="H39" i="4"/>
  <c r="I39" i="4"/>
  <c r="I43" i="4" s="1"/>
  <c r="J39" i="4"/>
  <c r="H40" i="4"/>
  <c r="I40" i="4"/>
  <c r="J40" i="4"/>
  <c r="H41" i="4"/>
  <c r="I41" i="4"/>
  <c r="J41" i="4"/>
  <c r="H42" i="4"/>
  <c r="I42" i="4"/>
  <c r="J42" i="4"/>
  <c r="H44" i="4"/>
  <c r="I44" i="4"/>
  <c r="J44" i="4"/>
  <c r="H10" i="4"/>
  <c r="I10" i="4"/>
  <c r="J10" i="4"/>
  <c r="H11" i="4"/>
  <c r="I11" i="4"/>
  <c r="J11" i="4"/>
  <c r="H13" i="4"/>
  <c r="I13" i="4"/>
  <c r="J13" i="4"/>
  <c r="H14" i="4"/>
  <c r="I14" i="4"/>
  <c r="J14" i="4"/>
  <c r="H20" i="4"/>
  <c r="H21" i="4" s="1"/>
  <c r="I20" i="4"/>
  <c r="I21" i="4" s="1"/>
  <c r="J20" i="4"/>
  <c r="J21" i="4" s="1"/>
  <c r="H15" i="4"/>
  <c r="I15" i="4"/>
  <c r="J15" i="4"/>
  <c r="H16" i="4"/>
  <c r="I16" i="4"/>
  <c r="J16" i="4"/>
  <c r="H17" i="4"/>
  <c r="I17" i="4"/>
  <c r="J17" i="4"/>
  <c r="H18" i="4"/>
  <c r="I18" i="4"/>
  <c r="J18" i="4"/>
  <c r="I9" i="4"/>
  <c r="J9" i="4"/>
  <c r="H9" i="4"/>
  <c r="G63" i="156"/>
  <c r="F63" i="156"/>
  <c r="E63" i="156"/>
  <c r="C63" i="156"/>
  <c r="B63" i="156"/>
  <c r="I62" i="156"/>
  <c r="H62" i="156"/>
  <c r="I61" i="156"/>
  <c r="H61" i="156"/>
  <c r="I60" i="156"/>
  <c r="H60" i="156"/>
  <c r="I59" i="156"/>
  <c r="H59" i="156"/>
  <c r="D63" i="156"/>
  <c r="G58" i="156"/>
  <c r="F58" i="156"/>
  <c r="E58" i="156"/>
  <c r="D58" i="156"/>
  <c r="C58" i="156"/>
  <c r="B58" i="156"/>
  <c r="I57" i="156"/>
  <c r="H57" i="156"/>
  <c r="I56" i="156"/>
  <c r="H56" i="156"/>
  <c r="I55" i="156"/>
  <c r="H55" i="156"/>
  <c r="C52" i="156"/>
  <c r="B52" i="156"/>
  <c r="D52" i="156"/>
  <c r="G47" i="156"/>
  <c r="F47" i="156"/>
  <c r="E47" i="156"/>
  <c r="E48" i="156" s="1"/>
  <c r="C47" i="156"/>
  <c r="B47" i="156"/>
  <c r="I46" i="156"/>
  <c r="H46" i="156"/>
  <c r="I45" i="156"/>
  <c r="H45" i="156"/>
  <c r="I44" i="156"/>
  <c r="H44" i="156"/>
  <c r="I43" i="156"/>
  <c r="H43" i="156"/>
  <c r="I42" i="156"/>
  <c r="H42" i="156"/>
  <c r="D47" i="156"/>
  <c r="G30" i="156"/>
  <c r="F30" i="156"/>
  <c r="E30" i="156"/>
  <c r="C30" i="156"/>
  <c r="B30" i="156"/>
  <c r="I29" i="156"/>
  <c r="H29" i="156"/>
  <c r="I28" i="156"/>
  <c r="H28" i="156"/>
  <c r="I27" i="156"/>
  <c r="H27" i="156"/>
  <c r="I26" i="156"/>
  <c r="H26" i="156"/>
  <c r="D30" i="156"/>
  <c r="G25" i="156"/>
  <c r="F25" i="156"/>
  <c r="E25" i="156"/>
  <c r="C25" i="156"/>
  <c r="B25" i="156"/>
  <c r="I24" i="156"/>
  <c r="H24" i="156"/>
  <c r="I23" i="156"/>
  <c r="H23" i="156"/>
  <c r="I22" i="156"/>
  <c r="H22" i="156"/>
  <c r="D25" i="156"/>
  <c r="G19" i="156"/>
  <c r="F19" i="156"/>
  <c r="E19" i="156"/>
  <c r="D19" i="156"/>
  <c r="C19" i="156"/>
  <c r="B19" i="156"/>
  <c r="I18" i="156"/>
  <c r="H18" i="156"/>
  <c r="I17" i="156"/>
  <c r="H17" i="156"/>
  <c r="I16" i="156"/>
  <c r="H16" i="156"/>
  <c r="I15" i="156"/>
  <c r="H15" i="156"/>
  <c r="G14" i="156"/>
  <c r="F14" i="156"/>
  <c r="E14" i="156"/>
  <c r="C14" i="156"/>
  <c r="B14" i="156"/>
  <c r="I13" i="156"/>
  <c r="H13" i="156"/>
  <c r="I12" i="156"/>
  <c r="H12" i="156"/>
  <c r="I11" i="156"/>
  <c r="H11" i="156"/>
  <c r="I10" i="156"/>
  <c r="H10" i="156"/>
  <c r="I9" i="156"/>
  <c r="H9" i="156"/>
  <c r="D14" i="156"/>
  <c r="I30" i="155"/>
  <c r="H30" i="155"/>
  <c r="F30" i="155"/>
  <c r="E30" i="155"/>
  <c r="C30" i="155"/>
  <c r="B30" i="155"/>
  <c r="L29" i="155"/>
  <c r="K29" i="155"/>
  <c r="M29" i="155" s="1"/>
  <c r="L28" i="155"/>
  <c r="K28" i="155"/>
  <c r="L27" i="155"/>
  <c r="K27" i="155"/>
  <c r="D30" i="155"/>
  <c r="L26" i="155"/>
  <c r="K26" i="155"/>
  <c r="G30" i="155"/>
  <c r="I25" i="155"/>
  <c r="H25" i="155"/>
  <c r="F25" i="155"/>
  <c r="E25" i="155"/>
  <c r="C25" i="155"/>
  <c r="B25" i="155"/>
  <c r="L24" i="155"/>
  <c r="K24" i="155"/>
  <c r="L23" i="155"/>
  <c r="K23" i="155"/>
  <c r="L22" i="155"/>
  <c r="K22" i="155"/>
  <c r="G25" i="155"/>
  <c r="D25" i="155"/>
  <c r="I19" i="155"/>
  <c r="H19" i="155"/>
  <c r="F19" i="155"/>
  <c r="E19" i="155"/>
  <c r="C19" i="155"/>
  <c r="B19" i="155"/>
  <c r="L18" i="155"/>
  <c r="K18" i="155"/>
  <c r="M18" i="155" s="1"/>
  <c r="L17" i="155"/>
  <c r="M17" i="155" s="1"/>
  <c r="K17" i="155"/>
  <c r="L16" i="155"/>
  <c r="K16" i="155"/>
  <c r="J19" i="155"/>
  <c r="L15" i="155"/>
  <c r="K15" i="155"/>
  <c r="M15" i="155" s="1"/>
  <c r="G19" i="155"/>
  <c r="D19" i="155"/>
  <c r="D20" i="155" s="1"/>
  <c r="I14" i="155"/>
  <c r="H14" i="155"/>
  <c r="F14" i="155"/>
  <c r="E14" i="155"/>
  <c r="C14" i="155"/>
  <c r="B14" i="155"/>
  <c r="L13" i="155"/>
  <c r="K13" i="155"/>
  <c r="L12" i="155"/>
  <c r="K12" i="155"/>
  <c r="M12" i="155" s="1"/>
  <c r="L11" i="155"/>
  <c r="K11" i="155"/>
  <c r="L10" i="155"/>
  <c r="M10" i="155" s="1"/>
  <c r="K10" i="155"/>
  <c r="G14" i="155"/>
  <c r="L9" i="155"/>
  <c r="K9" i="155"/>
  <c r="J14" i="155"/>
  <c r="D14" i="155"/>
  <c r="I122" i="154"/>
  <c r="H122" i="154"/>
  <c r="D122" i="154"/>
  <c r="I119" i="154"/>
  <c r="H119" i="154"/>
  <c r="J119" i="154"/>
  <c r="I118" i="154"/>
  <c r="H118" i="154"/>
  <c r="J118" i="154"/>
  <c r="I117" i="154"/>
  <c r="H117" i="154"/>
  <c r="J117" i="154"/>
  <c r="I116" i="154"/>
  <c r="I121" i="154" s="1"/>
  <c r="H116" i="154"/>
  <c r="J116" i="154"/>
  <c r="F115" i="154"/>
  <c r="F123" i="154" s="1"/>
  <c r="F124" i="154" s="1"/>
  <c r="E115" i="154"/>
  <c r="E123" i="154" s="1"/>
  <c r="E124" i="154" s="1"/>
  <c r="D115" i="154"/>
  <c r="C115" i="154"/>
  <c r="C123" i="154" s="1"/>
  <c r="C124" i="154" s="1"/>
  <c r="B115" i="154"/>
  <c r="B123" i="154" s="1"/>
  <c r="B124" i="154" s="1"/>
  <c r="J114" i="154"/>
  <c r="I114" i="154"/>
  <c r="H114" i="154"/>
  <c r="J113" i="154"/>
  <c r="I113" i="154"/>
  <c r="H113" i="154"/>
  <c r="I112" i="154"/>
  <c r="H112" i="154"/>
  <c r="J112" i="154"/>
  <c r="J111" i="154"/>
  <c r="I111" i="154"/>
  <c r="H111" i="154"/>
  <c r="J110" i="154"/>
  <c r="I110" i="154"/>
  <c r="H110" i="154"/>
  <c r="G96" i="154"/>
  <c r="F96" i="154"/>
  <c r="E96" i="154"/>
  <c r="C96" i="154"/>
  <c r="B96" i="154"/>
  <c r="J95" i="154"/>
  <c r="I95" i="154"/>
  <c r="H95" i="154"/>
  <c r="J94" i="154"/>
  <c r="I94" i="154"/>
  <c r="H94" i="154"/>
  <c r="J93" i="154"/>
  <c r="I93" i="154"/>
  <c r="H93" i="154"/>
  <c r="J92" i="154"/>
  <c r="I92" i="154"/>
  <c r="H92" i="154"/>
  <c r="D96" i="154"/>
  <c r="G91" i="154"/>
  <c r="F91" i="154"/>
  <c r="E91" i="154"/>
  <c r="D91" i="154"/>
  <c r="C91" i="154"/>
  <c r="B91" i="154"/>
  <c r="I90" i="154"/>
  <c r="H90" i="154"/>
  <c r="I89" i="154"/>
  <c r="H89" i="154"/>
  <c r="I88" i="154"/>
  <c r="H88" i="154"/>
  <c r="J83" i="154"/>
  <c r="I83" i="154"/>
  <c r="H83" i="154"/>
  <c r="J82" i="154"/>
  <c r="I82" i="154"/>
  <c r="H82" i="154"/>
  <c r="J81" i="154"/>
  <c r="I81" i="154"/>
  <c r="H81" i="154"/>
  <c r="J80" i="154"/>
  <c r="I80" i="154"/>
  <c r="H80" i="154"/>
  <c r="G79" i="154"/>
  <c r="F79" i="154"/>
  <c r="F86" i="154" s="1"/>
  <c r="E79" i="154"/>
  <c r="E86" i="154" s="1"/>
  <c r="C79" i="154"/>
  <c r="B79" i="154"/>
  <c r="I78" i="154"/>
  <c r="H78" i="154"/>
  <c r="J78" i="154"/>
  <c r="I77" i="154"/>
  <c r="H77" i="154"/>
  <c r="J77" i="154"/>
  <c r="I76" i="154"/>
  <c r="H76" i="154"/>
  <c r="J76" i="154"/>
  <c r="I75" i="154"/>
  <c r="H75" i="154"/>
  <c r="J75" i="154"/>
  <c r="I74" i="154"/>
  <c r="H74" i="154"/>
  <c r="J74" i="154"/>
  <c r="C49" i="154"/>
  <c r="B49" i="154"/>
  <c r="I46" i="154"/>
  <c r="H46" i="154"/>
  <c r="I45" i="154"/>
  <c r="H45" i="154"/>
  <c r="D49" i="154"/>
  <c r="C31" i="154"/>
  <c r="B31" i="154"/>
  <c r="G30" i="154"/>
  <c r="G31" i="154" s="1"/>
  <c r="F30" i="154"/>
  <c r="F31" i="154" s="1"/>
  <c r="E30" i="154"/>
  <c r="E31" i="154" s="1"/>
  <c r="J29" i="154"/>
  <c r="I29" i="154"/>
  <c r="H29" i="154"/>
  <c r="J28" i="154"/>
  <c r="I28" i="154"/>
  <c r="H28" i="154"/>
  <c r="J27" i="154"/>
  <c r="I27" i="154"/>
  <c r="H27" i="154"/>
  <c r="G26" i="154"/>
  <c r="F26" i="154"/>
  <c r="E26" i="154"/>
  <c r="D26" i="154"/>
  <c r="C26" i="154"/>
  <c r="B26" i="154"/>
  <c r="J25" i="154"/>
  <c r="I25" i="154"/>
  <c r="H25" i="154"/>
  <c r="J24" i="154"/>
  <c r="I24" i="154"/>
  <c r="H24" i="154"/>
  <c r="J23" i="154"/>
  <c r="I23" i="154"/>
  <c r="H23" i="154"/>
  <c r="J18" i="154"/>
  <c r="I18" i="154"/>
  <c r="H18" i="154"/>
  <c r="J17" i="154"/>
  <c r="I17" i="154"/>
  <c r="H17" i="154"/>
  <c r="J16" i="154"/>
  <c r="I16" i="154"/>
  <c r="H16" i="154"/>
  <c r="J15" i="154"/>
  <c r="I15" i="154"/>
  <c r="H15" i="154"/>
  <c r="G14" i="154"/>
  <c r="G21" i="154" s="1"/>
  <c r="F14" i="154"/>
  <c r="F21" i="154" s="1"/>
  <c r="E14" i="154"/>
  <c r="E21" i="154" s="1"/>
  <c r="C14" i="154"/>
  <c r="B14" i="154"/>
  <c r="I13" i="154"/>
  <c r="H13" i="154"/>
  <c r="J13" i="154"/>
  <c r="I12" i="154"/>
  <c r="H12" i="154"/>
  <c r="J12" i="154"/>
  <c r="I11" i="154"/>
  <c r="H11" i="154"/>
  <c r="J11" i="154"/>
  <c r="I10" i="154"/>
  <c r="H10" i="154"/>
  <c r="D14" i="154"/>
  <c r="J9" i="154"/>
  <c r="I9" i="154"/>
  <c r="H9" i="154"/>
  <c r="J121" i="154" l="1"/>
  <c r="J122" i="154"/>
  <c r="D123" i="154"/>
  <c r="D124" i="154" s="1"/>
  <c r="I123" i="154"/>
  <c r="I124" i="154" s="1"/>
  <c r="H121" i="154"/>
  <c r="H43" i="4"/>
  <c r="J43" i="4"/>
  <c r="H12" i="4"/>
  <c r="I12" i="4"/>
  <c r="J12" i="4"/>
  <c r="D20" i="156"/>
  <c r="C20" i="156"/>
  <c r="H19" i="156"/>
  <c r="H20" i="156" s="1"/>
  <c r="E64" i="156"/>
  <c r="E31" i="156"/>
  <c r="J55" i="156"/>
  <c r="J57" i="156"/>
  <c r="G31" i="156"/>
  <c r="C53" i="156"/>
  <c r="I58" i="156"/>
  <c r="H63" i="156"/>
  <c r="F31" i="156"/>
  <c r="I63" i="156"/>
  <c r="C64" i="156"/>
  <c r="G20" i="156"/>
  <c r="F20" i="156"/>
  <c r="F32" i="156" s="1"/>
  <c r="I25" i="156"/>
  <c r="I30" i="156"/>
  <c r="F64" i="156"/>
  <c r="B20" i="156"/>
  <c r="J16" i="156"/>
  <c r="J18" i="156"/>
  <c r="E20" i="156"/>
  <c r="J23" i="156"/>
  <c r="J27" i="156"/>
  <c r="J29" i="156"/>
  <c r="J61" i="156"/>
  <c r="B64" i="156"/>
  <c r="G64" i="156"/>
  <c r="J24" i="156"/>
  <c r="I47" i="156"/>
  <c r="I85" i="154"/>
  <c r="I30" i="154"/>
  <c r="I31" i="154" s="1"/>
  <c r="C97" i="154"/>
  <c r="F32" i="154"/>
  <c r="F33" i="154" s="1"/>
  <c r="J85" i="154"/>
  <c r="G32" i="154"/>
  <c r="G33" i="154" s="1"/>
  <c r="H96" i="154"/>
  <c r="G97" i="154"/>
  <c r="J30" i="154"/>
  <c r="J31" i="154" s="1"/>
  <c r="H30" i="154"/>
  <c r="H31" i="154" s="1"/>
  <c r="H85" i="154"/>
  <c r="J89" i="154"/>
  <c r="I758" i="157"/>
  <c r="I759" i="157" s="1"/>
  <c r="H758" i="157"/>
  <c r="H759" i="157" s="1"/>
  <c r="E760" i="157"/>
  <c r="H760" i="157" s="1"/>
  <c r="J758" i="157"/>
  <c r="J757" i="157"/>
  <c r="J60" i="156"/>
  <c r="J62" i="156"/>
  <c r="D64" i="156"/>
  <c r="J56" i="156"/>
  <c r="J43" i="156"/>
  <c r="J45" i="156"/>
  <c r="H47" i="156"/>
  <c r="J44" i="156"/>
  <c r="J46" i="156"/>
  <c r="B53" i="156"/>
  <c r="J26" i="156"/>
  <c r="J28" i="156"/>
  <c r="C31" i="156"/>
  <c r="D31" i="156"/>
  <c r="D32" i="156" s="1"/>
  <c r="B31" i="156"/>
  <c r="I19" i="156"/>
  <c r="J17" i="156"/>
  <c r="J10" i="156"/>
  <c r="J12" i="156"/>
  <c r="H14" i="156"/>
  <c r="I14" i="156"/>
  <c r="J11" i="156"/>
  <c r="J13" i="156"/>
  <c r="K30" i="155"/>
  <c r="K31" i="155" s="1"/>
  <c r="L30" i="155"/>
  <c r="M24" i="155"/>
  <c r="K25" i="155"/>
  <c r="E31" i="155"/>
  <c r="M27" i="155"/>
  <c r="M28" i="155"/>
  <c r="L25" i="155"/>
  <c r="L31" i="155" s="1"/>
  <c r="F31" i="155"/>
  <c r="M23" i="155"/>
  <c r="B31" i="155"/>
  <c r="H31" i="155"/>
  <c r="M22" i="155"/>
  <c r="J32" i="155"/>
  <c r="C31" i="155"/>
  <c r="I31" i="155"/>
  <c r="I32" i="155" s="1"/>
  <c r="K19" i="155"/>
  <c r="L19" i="155"/>
  <c r="K14" i="155"/>
  <c r="K20" i="155" s="1"/>
  <c r="F20" i="155"/>
  <c r="H20" i="155"/>
  <c r="M11" i="155"/>
  <c r="C20" i="155"/>
  <c r="I20" i="155"/>
  <c r="L14" i="155"/>
  <c r="L20" i="155" s="1"/>
  <c r="B20" i="155"/>
  <c r="M13" i="155"/>
  <c r="E20" i="155"/>
  <c r="I96" i="154"/>
  <c r="J96" i="154"/>
  <c r="H91" i="154"/>
  <c r="H97" i="154" s="1"/>
  <c r="D97" i="154"/>
  <c r="J90" i="154"/>
  <c r="B86" i="154"/>
  <c r="I48" i="154"/>
  <c r="H48" i="154"/>
  <c r="H49" i="154" s="1"/>
  <c r="I91" i="154"/>
  <c r="H79" i="154"/>
  <c r="H86" i="154" s="1"/>
  <c r="J88" i="154"/>
  <c r="B97" i="154"/>
  <c r="F97" i="154"/>
  <c r="F98" i="154" s="1"/>
  <c r="E32" i="154"/>
  <c r="E33" i="154" s="1"/>
  <c r="J79" i="154"/>
  <c r="J20" i="154"/>
  <c r="H20" i="154"/>
  <c r="I20" i="154"/>
  <c r="B32" i="154"/>
  <c r="C32" i="154"/>
  <c r="B21" i="154"/>
  <c r="C21" i="154"/>
  <c r="H115" i="154"/>
  <c r="G115" i="154"/>
  <c r="G123" i="154" s="1"/>
  <c r="G124" i="154" s="1"/>
  <c r="I115" i="154"/>
  <c r="J9" i="156"/>
  <c r="J15" i="156"/>
  <c r="H30" i="156"/>
  <c r="H25" i="156"/>
  <c r="H14" i="154"/>
  <c r="I14" i="154"/>
  <c r="J26" i="154"/>
  <c r="J45" i="154"/>
  <c r="J10" i="154"/>
  <c r="J14" i="154" s="1"/>
  <c r="D21" i="154"/>
  <c r="H26" i="154"/>
  <c r="I26" i="154"/>
  <c r="M75" i="3"/>
  <c r="M76" i="3"/>
  <c r="M74" i="3"/>
  <c r="M40" i="3"/>
  <c r="M41" i="3"/>
  <c r="D31" i="154"/>
  <c r="D32" i="154" s="1"/>
  <c r="J46" i="154"/>
  <c r="G86" i="154"/>
  <c r="E97" i="154"/>
  <c r="E98" i="154" s="1"/>
  <c r="E49" i="156"/>
  <c r="H49" i="156" s="1"/>
  <c r="H48" i="156"/>
  <c r="D53" i="156"/>
  <c r="C86" i="154"/>
  <c r="J115" i="154"/>
  <c r="J20" i="155"/>
  <c r="G31" i="155"/>
  <c r="D31" i="155"/>
  <c r="D32" i="155" s="1"/>
  <c r="D79" i="154"/>
  <c r="D86" i="154" s="1"/>
  <c r="D98" i="154" s="1"/>
  <c r="G20" i="155"/>
  <c r="I49" i="154"/>
  <c r="I79" i="154"/>
  <c r="M9" i="155"/>
  <c r="M16" i="155"/>
  <c r="M19" i="155" s="1"/>
  <c r="M26" i="155"/>
  <c r="J22" i="156"/>
  <c r="J42" i="156"/>
  <c r="F48" i="156"/>
  <c r="J59" i="156"/>
  <c r="G48" i="156"/>
  <c r="G49" i="156" s="1"/>
  <c r="H58" i="156"/>
  <c r="H64" i="156" s="1"/>
  <c r="H32" i="154" l="1"/>
  <c r="I86" i="154"/>
  <c r="C98" i="154"/>
  <c r="H123" i="154"/>
  <c r="H124" i="154" s="1"/>
  <c r="J123" i="154"/>
  <c r="J124" i="154" s="1"/>
  <c r="C65" i="156"/>
  <c r="C32" i="156"/>
  <c r="G32" i="156"/>
  <c r="E32" i="156"/>
  <c r="B32" i="156"/>
  <c r="J58" i="156"/>
  <c r="I31" i="156"/>
  <c r="I64" i="156"/>
  <c r="J63" i="156"/>
  <c r="J25" i="156"/>
  <c r="D65" i="156"/>
  <c r="H31" i="156"/>
  <c r="H32" i="156" s="1"/>
  <c r="B65" i="156"/>
  <c r="J19" i="156"/>
  <c r="J30" i="156"/>
  <c r="G98" i="154"/>
  <c r="B33" i="154"/>
  <c r="I21" i="154"/>
  <c r="B98" i="154"/>
  <c r="H21" i="154"/>
  <c r="H33" i="154" s="1"/>
  <c r="I97" i="154"/>
  <c r="I98" i="154" s="1"/>
  <c r="J759" i="157"/>
  <c r="F760" i="157"/>
  <c r="I760" i="157" s="1"/>
  <c r="E761" i="157"/>
  <c r="E762" i="157" s="1"/>
  <c r="H762" i="157" s="1"/>
  <c r="J47" i="156"/>
  <c r="I20" i="156"/>
  <c r="J14" i="156"/>
  <c r="B32" i="155"/>
  <c r="K32" i="155"/>
  <c r="H32" i="155"/>
  <c r="E32" i="155"/>
  <c r="M30" i="155"/>
  <c r="C32" i="155"/>
  <c r="M25" i="155"/>
  <c r="F32" i="155"/>
  <c r="L32" i="155"/>
  <c r="M14" i="155"/>
  <c r="M20" i="155" s="1"/>
  <c r="H98" i="154"/>
  <c r="J91" i="154"/>
  <c r="J97" i="154" s="1"/>
  <c r="J86" i="154"/>
  <c r="J98" i="154" s="1"/>
  <c r="J48" i="154"/>
  <c r="J49" i="154" s="1"/>
  <c r="I32" i="154"/>
  <c r="I33" i="154" s="1"/>
  <c r="C33" i="154"/>
  <c r="D33" i="154"/>
  <c r="J32" i="154"/>
  <c r="J21" i="154"/>
  <c r="I48" i="156"/>
  <c r="G50" i="156"/>
  <c r="G51" i="156" s="1"/>
  <c r="G52" i="156" s="1"/>
  <c r="G53" i="156" s="1"/>
  <c r="G65" i="156" s="1"/>
  <c r="F49" i="156"/>
  <c r="F50" i="156" s="1"/>
  <c r="I50" i="156" s="1"/>
  <c r="G32" i="155"/>
  <c r="E50" i="156"/>
  <c r="J64" i="156" l="1"/>
  <c r="I32" i="156"/>
  <c r="J20" i="156"/>
  <c r="J31" i="156"/>
  <c r="H761" i="157"/>
  <c r="H911" i="157" s="1"/>
  <c r="H1192" i="157" s="1"/>
  <c r="F761" i="157"/>
  <c r="F762" i="157" s="1"/>
  <c r="I762" i="157" s="1"/>
  <c r="E911" i="157"/>
  <c r="E1192" i="157" s="1"/>
  <c r="G760" i="157"/>
  <c r="G761" i="157" s="1"/>
  <c r="M31" i="155"/>
  <c r="M32" i="155" s="1"/>
  <c r="J33" i="154"/>
  <c r="I49" i="156"/>
  <c r="J49" i="156" s="1"/>
  <c r="F51" i="156"/>
  <c r="I51" i="156" s="1"/>
  <c r="J48" i="156"/>
  <c r="H50" i="156"/>
  <c r="E51" i="156"/>
  <c r="H51" i="156" s="1"/>
  <c r="J32" i="156" l="1"/>
  <c r="F911" i="157"/>
  <c r="F1192" i="157" s="1"/>
  <c r="I761" i="157"/>
  <c r="I911" i="157" s="1"/>
  <c r="I1192" i="157" s="1"/>
  <c r="J760" i="157"/>
  <c r="J761" i="157"/>
  <c r="G762" i="157"/>
  <c r="J762" i="157" s="1"/>
  <c r="J51" i="156"/>
  <c r="E52" i="156"/>
  <c r="E53" i="156" s="1"/>
  <c r="E65" i="156" s="1"/>
  <c r="F52" i="156"/>
  <c r="F53" i="156" s="1"/>
  <c r="F65" i="156" s="1"/>
  <c r="J50" i="156"/>
  <c r="H52" i="156"/>
  <c r="H53" i="156" s="1"/>
  <c r="H65" i="156" s="1"/>
  <c r="I52" i="156"/>
  <c r="I53" i="156" s="1"/>
  <c r="I65" i="156" s="1"/>
  <c r="J911" i="157" l="1"/>
  <c r="J1192" i="157" s="1"/>
  <c r="G911" i="157"/>
  <c r="G1192" i="157" s="1"/>
  <c r="J52" i="156"/>
  <c r="J53" i="156" s="1"/>
  <c r="J65" i="156" s="1"/>
  <c r="G92" i="153"/>
  <c r="F92" i="153"/>
  <c r="E92" i="153"/>
  <c r="C92" i="153"/>
  <c r="B92" i="153"/>
  <c r="I91" i="153"/>
  <c r="H91" i="153"/>
  <c r="I90" i="153"/>
  <c r="H90" i="153"/>
  <c r="F89" i="153"/>
  <c r="E89" i="153"/>
  <c r="H89" i="153" s="1"/>
  <c r="C89" i="153"/>
  <c r="B89" i="153"/>
  <c r="I88" i="153"/>
  <c r="H88" i="153"/>
  <c r="J88" i="153" s="1"/>
  <c r="I87" i="153"/>
  <c r="H87" i="153"/>
  <c r="J87" i="153" s="1"/>
  <c r="I86" i="153"/>
  <c r="H86" i="153"/>
  <c r="J86" i="153" s="1"/>
  <c r="I85" i="153"/>
  <c r="H85" i="153"/>
  <c r="I84" i="153"/>
  <c r="H84" i="153"/>
  <c r="J84" i="153" s="1"/>
  <c r="G84" i="153"/>
  <c r="I83" i="153"/>
  <c r="H83" i="153"/>
  <c r="G83" i="153"/>
  <c r="D89" i="153"/>
  <c r="I70" i="153"/>
  <c r="H70" i="153"/>
  <c r="J70" i="153"/>
  <c r="I69" i="153"/>
  <c r="H69" i="153"/>
  <c r="J69" i="153"/>
  <c r="I68" i="153"/>
  <c r="H68" i="153"/>
  <c r="J68" i="153"/>
  <c r="I67" i="153"/>
  <c r="H67" i="153"/>
  <c r="H71" i="153" s="1"/>
  <c r="J67" i="153"/>
  <c r="E72" i="153"/>
  <c r="J64" i="153"/>
  <c r="I64" i="153"/>
  <c r="H64" i="153"/>
  <c r="J63" i="153"/>
  <c r="I63" i="153"/>
  <c r="H63" i="153"/>
  <c r="J62" i="153"/>
  <c r="I62" i="153"/>
  <c r="H62" i="153"/>
  <c r="J61" i="153"/>
  <c r="I61" i="153"/>
  <c r="H61" i="153"/>
  <c r="J60" i="153"/>
  <c r="I60" i="153"/>
  <c r="H60" i="153"/>
  <c r="J59" i="153"/>
  <c r="I59" i="153"/>
  <c r="H59" i="153"/>
  <c r="J58" i="153"/>
  <c r="I58" i="153"/>
  <c r="H58" i="153"/>
  <c r="G40" i="153"/>
  <c r="F40" i="153"/>
  <c r="F41" i="153" s="1"/>
  <c r="E40" i="153"/>
  <c r="C40" i="153"/>
  <c r="B40" i="153"/>
  <c r="B41" i="153" s="1"/>
  <c r="I39" i="153"/>
  <c r="H39" i="153"/>
  <c r="J39" i="153"/>
  <c r="I38" i="153"/>
  <c r="H38" i="153"/>
  <c r="J38" i="153"/>
  <c r="F37" i="153"/>
  <c r="E37" i="153"/>
  <c r="H37" i="153" s="1"/>
  <c r="C37" i="153"/>
  <c r="B37" i="153"/>
  <c r="I36" i="153"/>
  <c r="H36" i="153"/>
  <c r="G36" i="153"/>
  <c r="I35" i="153"/>
  <c r="H35" i="153"/>
  <c r="G35" i="153"/>
  <c r="I34" i="153"/>
  <c r="H34" i="153"/>
  <c r="G34" i="153"/>
  <c r="I33" i="153"/>
  <c r="H33" i="153"/>
  <c r="G33" i="153"/>
  <c r="I32" i="153"/>
  <c r="H32" i="153"/>
  <c r="G32" i="153"/>
  <c r="I31" i="153"/>
  <c r="H31" i="153"/>
  <c r="G31" i="153"/>
  <c r="G22" i="153"/>
  <c r="G23" i="153" s="1"/>
  <c r="F22" i="153"/>
  <c r="E22" i="153"/>
  <c r="C22" i="153"/>
  <c r="C23" i="153" s="1"/>
  <c r="B22" i="153"/>
  <c r="I21" i="153"/>
  <c r="H21" i="153"/>
  <c r="I20" i="153"/>
  <c r="H20" i="153"/>
  <c r="I19" i="153"/>
  <c r="H19" i="153"/>
  <c r="I18" i="153"/>
  <c r="I22" i="153" s="1"/>
  <c r="H18" i="153"/>
  <c r="F23" i="153"/>
  <c r="I15" i="153"/>
  <c r="H15" i="153"/>
  <c r="I14" i="153"/>
  <c r="H14" i="153"/>
  <c r="I13" i="153"/>
  <c r="H13" i="153"/>
  <c r="I12" i="153"/>
  <c r="H12" i="153"/>
  <c r="I11" i="153"/>
  <c r="H11" i="153"/>
  <c r="I10" i="153"/>
  <c r="H10" i="153"/>
  <c r="I9" i="153"/>
  <c r="H9" i="153"/>
  <c r="I39" i="152"/>
  <c r="H39" i="152"/>
  <c r="F39" i="152"/>
  <c r="E39" i="152"/>
  <c r="C39" i="152"/>
  <c r="B39" i="152"/>
  <c r="L38" i="152"/>
  <c r="K38" i="152"/>
  <c r="L37" i="152"/>
  <c r="K37" i="152"/>
  <c r="G39" i="152"/>
  <c r="D39" i="152"/>
  <c r="L35" i="152"/>
  <c r="K35" i="152"/>
  <c r="L34" i="152"/>
  <c r="K34" i="152"/>
  <c r="L33" i="152"/>
  <c r="K33" i="152"/>
  <c r="L32" i="152"/>
  <c r="K32" i="152"/>
  <c r="K36" i="152" s="1"/>
  <c r="I22" i="152"/>
  <c r="H22" i="152"/>
  <c r="F22" i="152"/>
  <c r="E22" i="152"/>
  <c r="C22" i="152"/>
  <c r="B22" i="152"/>
  <c r="L21" i="152"/>
  <c r="K21" i="152"/>
  <c r="L20" i="152"/>
  <c r="K20" i="152"/>
  <c r="L19" i="152"/>
  <c r="K19" i="152"/>
  <c r="D22" i="152"/>
  <c r="L18" i="152"/>
  <c r="K18" i="152"/>
  <c r="J22" i="152"/>
  <c r="G22" i="152"/>
  <c r="L15" i="152"/>
  <c r="K15" i="152"/>
  <c r="L14" i="152"/>
  <c r="K14" i="152"/>
  <c r="L13" i="152"/>
  <c r="K13" i="152"/>
  <c r="L12" i="152"/>
  <c r="K12" i="152"/>
  <c r="L11" i="152"/>
  <c r="K11" i="152"/>
  <c r="L10" i="152"/>
  <c r="K10" i="152"/>
  <c r="L9" i="152"/>
  <c r="K9" i="152"/>
  <c r="F150" i="151"/>
  <c r="E150" i="151"/>
  <c r="C150" i="151"/>
  <c r="B150" i="151"/>
  <c r="I149" i="151"/>
  <c r="H149" i="151"/>
  <c r="G149" i="151"/>
  <c r="I148" i="151"/>
  <c r="H148" i="151"/>
  <c r="G148" i="151"/>
  <c r="I147" i="151"/>
  <c r="H147" i="151"/>
  <c r="G147" i="151"/>
  <c r="I146" i="151"/>
  <c r="H146" i="151"/>
  <c r="G146" i="151"/>
  <c r="F151" i="151"/>
  <c r="F152" i="151" s="1"/>
  <c r="B151" i="151"/>
  <c r="B152" i="151" s="1"/>
  <c r="I144" i="151"/>
  <c r="H144" i="151"/>
  <c r="I143" i="151"/>
  <c r="H143" i="151"/>
  <c r="I142" i="151"/>
  <c r="H142" i="151"/>
  <c r="I141" i="151"/>
  <c r="H141" i="151"/>
  <c r="I140" i="151"/>
  <c r="H140" i="151"/>
  <c r="I139" i="151"/>
  <c r="H139" i="151"/>
  <c r="I138" i="151"/>
  <c r="H138" i="151"/>
  <c r="F118" i="151"/>
  <c r="E118" i="151"/>
  <c r="C118" i="151"/>
  <c r="B118" i="151"/>
  <c r="I117" i="151"/>
  <c r="H117" i="151"/>
  <c r="G117" i="151"/>
  <c r="J117" i="151"/>
  <c r="I116" i="151"/>
  <c r="I118" i="151" s="1"/>
  <c r="H116" i="151"/>
  <c r="H118" i="151" s="1"/>
  <c r="G116" i="151"/>
  <c r="G118" i="151" s="1"/>
  <c r="D118" i="151"/>
  <c r="F115" i="151"/>
  <c r="E115" i="151"/>
  <c r="C115" i="151"/>
  <c r="B115" i="151"/>
  <c r="B119" i="151" s="1"/>
  <c r="I114" i="151"/>
  <c r="H114" i="151"/>
  <c r="G114" i="151"/>
  <c r="I113" i="151"/>
  <c r="H113" i="151"/>
  <c r="G113" i="151"/>
  <c r="I112" i="151"/>
  <c r="H112" i="151"/>
  <c r="G112" i="151"/>
  <c r="I111" i="151"/>
  <c r="H111" i="151"/>
  <c r="G111" i="151"/>
  <c r="I110" i="151"/>
  <c r="H110" i="151"/>
  <c r="G110" i="151"/>
  <c r="I109" i="151"/>
  <c r="H109" i="151"/>
  <c r="G109" i="151"/>
  <c r="G100" i="151"/>
  <c r="F100" i="151"/>
  <c r="E100" i="151"/>
  <c r="C100" i="151"/>
  <c r="B100" i="151"/>
  <c r="I99" i="151"/>
  <c r="H99" i="151"/>
  <c r="J99" i="151"/>
  <c r="I98" i="151"/>
  <c r="H98" i="151"/>
  <c r="J98" i="151"/>
  <c r="I97" i="151"/>
  <c r="H97" i="151"/>
  <c r="J97" i="151"/>
  <c r="I96" i="151"/>
  <c r="H96" i="151"/>
  <c r="J96" i="151"/>
  <c r="G95" i="151"/>
  <c r="F95" i="151"/>
  <c r="E95" i="151"/>
  <c r="C95" i="151"/>
  <c r="B95" i="151"/>
  <c r="I94" i="151"/>
  <c r="H94" i="151"/>
  <c r="I93" i="151"/>
  <c r="H93" i="151"/>
  <c r="I92" i="151"/>
  <c r="H92" i="151"/>
  <c r="I91" i="151"/>
  <c r="H91" i="151"/>
  <c r="I90" i="151"/>
  <c r="H90" i="151"/>
  <c r="I89" i="151"/>
  <c r="H89" i="151"/>
  <c r="I88" i="151"/>
  <c r="H88" i="151"/>
  <c r="I87" i="151"/>
  <c r="H87" i="151"/>
  <c r="F66" i="151"/>
  <c r="F67" i="151" s="1"/>
  <c r="E66" i="151"/>
  <c r="E67" i="151" s="1"/>
  <c r="C66" i="151"/>
  <c r="C67" i="151" s="1"/>
  <c r="B66" i="151"/>
  <c r="B67" i="151" s="1"/>
  <c r="I65" i="151"/>
  <c r="H65" i="151"/>
  <c r="G65" i="151"/>
  <c r="D65" i="151"/>
  <c r="I64" i="151"/>
  <c r="H64" i="151"/>
  <c r="G64" i="151"/>
  <c r="G45" i="151"/>
  <c r="F45" i="151"/>
  <c r="E45" i="151"/>
  <c r="C45" i="151"/>
  <c r="B45" i="151"/>
  <c r="I44" i="151"/>
  <c r="H44" i="151"/>
  <c r="D44" i="151"/>
  <c r="D45" i="151" s="1"/>
  <c r="F43" i="151"/>
  <c r="C43" i="151"/>
  <c r="B43" i="151"/>
  <c r="H43" i="151" s="1"/>
  <c r="I42" i="151"/>
  <c r="H42" i="151"/>
  <c r="I41" i="151"/>
  <c r="H41" i="151"/>
  <c r="G41" i="151"/>
  <c r="I40" i="151"/>
  <c r="H40" i="151"/>
  <c r="G40" i="151"/>
  <c r="I39" i="151"/>
  <c r="H39" i="151"/>
  <c r="G39" i="151"/>
  <c r="I38" i="151"/>
  <c r="H38" i="151"/>
  <c r="G38" i="151"/>
  <c r="I37" i="151"/>
  <c r="H37" i="151"/>
  <c r="G37" i="151"/>
  <c r="G22" i="151"/>
  <c r="F22" i="151"/>
  <c r="E22" i="151"/>
  <c r="C22" i="151"/>
  <c r="B22" i="151"/>
  <c r="I21" i="151"/>
  <c r="H21" i="151"/>
  <c r="I20" i="151"/>
  <c r="H20" i="151"/>
  <c r="I19" i="151"/>
  <c r="H19" i="151"/>
  <c r="I18" i="151"/>
  <c r="H18" i="151"/>
  <c r="G17" i="151"/>
  <c r="F17" i="151"/>
  <c r="E17" i="151"/>
  <c r="C17" i="151"/>
  <c r="B17" i="151"/>
  <c r="I16" i="151"/>
  <c r="H16" i="151"/>
  <c r="I15" i="151"/>
  <c r="H15" i="151"/>
  <c r="I14" i="151"/>
  <c r="H14" i="151"/>
  <c r="I13" i="151"/>
  <c r="H13" i="151"/>
  <c r="I12" i="151"/>
  <c r="H12" i="151"/>
  <c r="I11" i="151"/>
  <c r="H11" i="151"/>
  <c r="I10" i="151"/>
  <c r="H10" i="151"/>
  <c r="I9" i="151"/>
  <c r="H9" i="151"/>
  <c r="E480" i="150"/>
  <c r="I479" i="150"/>
  <c r="H479" i="150"/>
  <c r="G479" i="150"/>
  <c r="J479" i="150" s="1"/>
  <c r="I478" i="150"/>
  <c r="H478" i="150"/>
  <c r="G478" i="150"/>
  <c r="J478" i="150" s="1"/>
  <c r="I477" i="150"/>
  <c r="H477" i="150"/>
  <c r="G477" i="150"/>
  <c r="J477" i="150" s="1"/>
  <c r="I476" i="150"/>
  <c r="H476" i="150"/>
  <c r="G476" i="150"/>
  <c r="J476" i="150" s="1"/>
  <c r="I475" i="150"/>
  <c r="H475" i="150"/>
  <c r="G475" i="150"/>
  <c r="J475" i="150" s="1"/>
  <c r="I474" i="150"/>
  <c r="H474" i="150"/>
  <c r="G474" i="150"/>
  <c r="J474" i="150" s="1"/>
  <c r="K472" i="150"/>
  <c r="F472" i="150"/>
  <c r="F480" i="150" s="1"/>
  <c r="E472" i="150"/>
  <c r="G471" i="150"/>
  <c r="D471" i="150"/>
  <c r="C471" i="150"/>
  <c r="I471" i="150" s="1"/>
  <c r="B471" i="150"/>
  <c r="H471" i="150" s="1"/>
  <c r="I470" i="150"/>
  <c r="H470" i="150"/>
  <c r="G470" i="150"/>
  <c r="I469" i="150"/>
  <c r="H469" i="150"/>
  <c r="G469" i="150"/>
  <c r="I468" i="150"/>
  <c r="H468" i="150"/>
  <c r="G468" i="150"/>
  <c r="I467" i="150"/>
  <c r="H467" i="150"/>
  <c r="G467" i="150"/>
  <c r="I466" i="150"/>
  <c r="H466" i="150"/>
  <c r="G466" i="150"/>
  <c r="I465" i="150"/>
  <c r="H465" i="150"/>
  <c r="G465" i="150"/>
  <c r="I464" i="150"/>
  <c r="H464" i="150"/>
  <c r="G464" i="150"/>
  <c r="I463" i="150"/>
  <c r="H463" i="150"/>
  <c r="G463" i="150"/>
  <c r="I462" i="150"/>
  <c r="H462" i="150"/>
  <c r="G462" i="150"/>
  <c r="I461" i="150"/>
  <c r="H461" i="150"/>
  <c r="G461" i="150"/>
  <c r="I459" i="150"/>
  <c r="H459" i="150"/>
  <c r="G459" i="150"/>
  <c r="I458" i="150"/>
  <c r="G458" i="150"/>
  <c r="D458" i="150"/>
  <c r="C458" i="150"/>
  <c r="B458" i="150"/>
  <c r="H458" i="150" s="1"/>
  <c r="I457" i="150"/>
  <c r="H457" i="150"/>
  <c r="G457" i="150"/>
  <c r="I456" i="150"/>
  <c r="H456" i="150"/>
  <c r="G456" i="150"/>
  <c r="I455" i="150"/>
  <c r="H455" i="150"/>
  <c r="G455" i="150"/>
  <c r="I454" i="150"/>
  <c r="H454" i="150"/>
  <c r="G454" i="150"/>
  <c r="I453" i="150"/>
  <c r="H453" i="150"/>
  <c r="G453" i="150"/>
  <c r="I451" i="150"/>
  <c r="H451" i="150"/>
  <c r="G451" i="150"/>
  <c r="D451" i="150"/>
  <c r="I450" i="150"/>
  <c r="H450" i="150"/>
  <c r="G450" i="150"/>
  <c r="D450" i="150"/>
  <c r="I449" i="150"/>
  <c r="H449" i="150"/>
  <c r="G449" i="150"/>
  <c r="D449" i="150"/>
  <c r="I448" i="150"/>
  <c r="H448" i="150"/>
  <c r="G448" i="150"/>
  <c r="D448" i="150"/>
  <c r="I447" i="150"/>
  <c r="H447" i="150"/>
  <c r="G447" i="150"/>
  <c r="D447" i="150"/>
  <c r="I446" i="150"/>
  <c r="H446" i="150"/>
  <c r="G446" i="150"/>
  <c r="D446" i="150"/>
  <c r="I445" i="150"/>
  <c r="H445" i="150"/>
  <c r="G445" i="150"/>
  <c r="D445" i="150"/>
  <c r="I436" i="150"/>
  <c r="H436" i="150"/>
  <c r="G436" i="150"/>
  <c r="D436" i="150"/>
  <c r="I435" i="150"/>
  <c r="H435" i="150"/>
  <c r="G435" i="150"/>
  <c r="D435" i="150"/>
  <c r="I434" i="150"/>
  <c r="H434" i="150"/>
  <c r="G434" i="150"/>
  <c r="D434" i="150"/>
  <c r="I433" i="150"/>
  <c r="H433" i="150"/>
  <c r="G433" i="150"/>
  <c r="D433" i="150"/>
  <c r="I432" i="150"/>
  <c r="H432" i="150"/>
  <c r="G432" i="150"/>
  <c r="D432" i="150"/>
  <c r="I431" i="150"/>
  <c r="H431" i="150"/>
  <c r="G431" i="150"/>
  <c r="D431" i="150"/>
  <c r="I430" i="150"/>
  <c r="H430" i="150"/>
  <c r="G430" i="150"/>
  <c r="D430" i="150"/>
  <c r="I429" i="150"/>
  <c r="H429" i="150"/>
  <c r="G429" i="150"/>
  <c r="D429" i="150"/>
  <c r="I428" i="150"/>
  <c r="H428" i="150"/>
  <c r="G428" i="150"/>
  <c r="D428" i="150"/>
  <c r="I427" i="150"/>
  <c r="H427" i="150"/>
  <c r="G427" i="150"/>
  <c r="D427" i="150"/>
  <c r="I426" i="150"/>
  <c r="H426" i="150"/>
  <c r="G426" i="150"/>
  <c r="D426" i="150"/>
  <c r="I425" i="150"/>
  <c r="H425" i="150"/>
  <c r="G425" i="150"/>
  <c r="D425" i="150"/>
  <c r="I424" i="150"/>
  <c r="H424" i="150"/>
  <c r="G424" i="150"/>
  <c r="D424" i="150"/>
  <c r="I423" i="150"/>
  <c r="H423" i="150"/>
  <c r="G423" i="150"/>
  <c r="D423" i="150"/>
  <c r="I422" i="150"/>
  <c r="H422" i="150"/>
  <c r="G422" i="150"/>
  <c r="D422" i="150"/>
  <c r="I421" i="150"/>
  <c r="H421" i="150"/>
  <c r="G421" i="150"/>
  <c r="D421" i="150"/>
  <c r="I420" i="150"/>
  <c r="H420" i="150"/>
  <c r="G420" i="150"/>
  <c r="D420" i="150"/>
  <c r="I419" i="150"/>
  <c r="H419" i="150"/>
  <c r="G419" i="150"/>
  <c r="D419" i="150"/>
  <c r="I418" i="150"/>
  <c r="H418" i="150"/>
  <c r="G418" i="150"/>
  <c r="D418" i="150"/>
  <c r="I417" i="150"/>
  <c r="H417" i="150"/>
  <c r="G417" i="150"/>
  <c r="D417" i="150"/>
  <c r="I416" i="150"/>
  <c r="H416" i="150"/>
  <c r="G416" i="150"/>
  <c r="D416" i="150"/>
  <c r="J416" i="150" s="1"/>
  <c r="I415" i="150"/>
  <c r="H415" i="150"/>
  <c r="G415" i="150"/>
  <c r="D415" i="150"/>
  <c r="J415" i="150" s="1"/>
  <c r="I413" i="150"/>
  <c r="H413" i="150"/>
  <c r="G413" i="150"/>
  <c r="D413" i="150"/>
  <c r="I399" i="150"/>
  <c r="H399" i="150"/>
  <c r="G399" i="150"/>
  <c r="D399" i="150"/>
  <c r="J399" i="150" s="1"/>
  <c r="I398" i="150"/>
  <c r="H398" i="150"/>
  <c r="G398" i="150"/>
  <c r="D398" i="150"/>
  <c r="J398" i="150" s="1"/>
  <c r="I397" i="150"/>
  <c r="H397" i="150"/>
  <c r="G397" i="150"/>
  <c r="D397" i="150"/>
  <c r="J397" i="150" s="1"/>
  <c r="I396" i="150"/>
  <c r="H396" i="150"/>
  <c r="G396" i="150"/>
  <c r="D396" i="150"/>
  <c r="I395" i="150"/>
  <c r="H395" i="150"/>
  <c r="G395" i="150"/>
  <c r="D395" i="150"/>
  <c r="J395" i="150" s="1"/>
  <c r="I394" i="150"/>
  <c r="H394" i="150"/>
  <c r="G394" i="150"/>
  <c r="D394" i="150"/>
  <c r="I393" i="150"/>
  <c r="H393" i="150"/>
  <c r="G393" i="150"/>
  <c r="D393" i="150"/>
  <c r="J393" i="150" s="1"/>
  <c r="I392" i="150"/>
  <c r="H392" i="150"/>
  <c r="G392" i="150"/>
  <c r="D392" i="150"/>
  <c r="I391" i="150"/>
  <c r="H391" i="150"/>
  <c r="G391" i="150"/>
  <c r="D391" i="150"/>
  <c r="J391" i="150" s="1"/>
  <c r="I390" i="150"/>
  <c r="H390" i="150"/>
  <c r="G390" i="150"/>
  <c r="D390" i="150"/>
  <c r="J390" i="150" s="1"/>
  <c r="I389" i="150"/>
  <c r="H389" i="150"/>
  <c r="G389" i="150"/>
  <c r="D389" i="150"/>
  <c r="I388" i="150"/>
  <c r="H388" i="150"/>
  <c r="G388" i="150"/>
  <c r="D388" i="150"/>
  <c r="I387" i="150"/>
  <c r="H387" i="150"/>
  <c r="G387" i="150"/>
  <c r="D387" i="150"/>
  <c r="J387" i="150" s="1"/>
  <c r="I386" i="150"/>
  <c r="H386" i="150"/>
  <c r="G386" i="150"/>
  <c r="D386" i="150"/>
  <c r="J386" i="150" s="1"/>
  <c r="I385" i="150"/>
  <c r="H385" i="150"/>
  <c r="G385" i="150"/>
  <c r="D385" i="150"/>
  <c r="G108" i="150"/>
  <c r="J108" i="150" s="1"/>
  <c r="G107" i="150"/>
  <c r="J107" i="150" s="1"/>
  <c r="G106" i="150"/>
  <c r="F104" i="150"/>
  <c r="E104" i="150"/>
  <c r="E110" i="150" s="1"/>
  <c r="C104" i="150"/>
  <c r="B104" i="150"/>
  <c r="I103" i="150"/>
  <c r="H103" i="150"/>
  <c r="G103" i="150"/>
  <c r="I102" i="150"/>
  <c r="H102" i="150"/>
  <c r="G102" i="150"/>
  <c r="I101" i="150"/>
  <c r="H101" i="150"/>
  <c r="G101" i="150"/>
  <c r="I100" i="150"/>
  <c r="J100" i="150" s="1"/>
  <c r="H100" i="150"/>
  <c r="G100" i="150"/>
  <c r="I99" i="150"/>
  <c r="H99" i="150"/>
  <c r="G99" i="150"/>
  <c r="I98" i="150"/>
  <c r="H98" i="150"/>
  <c r="G98" i="150"/>
  <c r="I97" i="150"/>
  <c r="H97" i="150"/>
  <c r="G97" i="150"/>
  <c r="I96" i="150"/>
  <c r="H96" i="150"/>
  <c r="G96" i="150"/>
  <c r="I95" i="150"/>
  <c r="H95" i="150"/>
  <c r="G95" i="150"/>
  <c r="I94" i="150"/>
  <c r="H94" i="150"/>
  <c r="G94" i="150"/>
  <c r="F82" i="150"/>
  <c r="E82" i="150"/>
  <c r="C82" i="150"/>
  <c r="B82" i="150"/>
  <c r="I81" i="150"/>
  <c r="H81" i="150"/>
  <c r="J81" i="150"/>
  <c r="I80" i="150"/>
  <c r="H80" i="150"/>
  <c r="J80" i="150"/>
  <c r="I79" i="150"/>
  <c r="H79" i="150"/>
  <c r="J79" i="150"/>
  <c r="I78" i="150"/>
  <c r="H78" i="150"/>
  <c r="J78" i="150"/>
  <c r="I77" i="150"/>
  <c r="H77" i="150"/>
  <c r="F76" i="150"/>
  <c r="E76" i="150"/>
  <c r="C76" i="150"/>
  <c r="B76" i="150"/>
  <c r="I75" i="150"/>
  <c r="H75" i="150"/>
  <c r="G75" i="150"/>
  <c r="J75" i="150" s="1"/>
  <c r="I74" i="150"/>
  <c r="H74" i="150"/>
  <c r="G74" i="150"/>
  <c r="J74" i="150" s="1"/>
  <c r="I73" i="150"/>
  <c r="H73" i="150"/>
  <c r="G73" i="150"/>
  <c r="J73" i="150" s="1"/>
  <c r="I72" i="150"/>
  <c r="H72" i="150"/>
  <c r="G72" i="150"/>
  <c r="I71" i="150"/>
  <c r="H71" i="150"/>
  <c r="G71" i="150"/>
  <c r="J71" i="150"/>
  <c r="I70" i="150"/>
  <c r="H70" i="150"/>
  <c r="G70" i="150"/>
  <c r="J70" i="150"/>
  <c r="I69" i="150"/>
  <c r="H69" i="150"/>
  <c r="G69" i="150"/>
  <c r="I68" i="150"/>
  <c r="H68" i="150"/>
  <c r="G68" i="150"/>
  <c r="J68" i="150" s="1"/>
  <c r="I67" i="150"/>
  <c r="H67" i="150"/>
  <c r="G67" i="150"/>
  <c r="J67" i="150" s="1"/>
  <c r="I66" i="150"/>
  <c r="H66" i="150"/>
  <c r="G66" i="150"/>
  <c r="J66" i="150" s="1"/>
  <c r="I65" i="150"/>
  <c r="H65" i="150"/>
  <c r="G65" i="150"/>
  <c r="G50" i="150"/>
  <c r="J50" i="150" s="1"/>
  <c r="G49" i="150"/>
  <c r="J49" i="150" s="1"/>
  <c r="G48" i="150"/>
  <c r="F46" i="150"/>
  <c r="E46" i="150"/>
  <c r="C46" i="150"/>
  <c r="B46" i="150"/>
  <c r="I45" i="150"/>
  <c r="H45" i="150"/>
  <c r="G45" i="150"/>
  <c r="I44" i="150"/>
  <c r="H44" i="150"/>
  <c r="G44" i="150"/>
  <c r="I43" i="150"/>
  <c r="H43" i="150"/>
  <c r="G43" i="150"/>
  <c r="I42" i="150"/>
  <c r="H42" i="150"/>
  <c r="G42" i="150"/>
  <c r="I41" i="150"/>
  <c r="H41" i="150"/>
  <c r="G41" i="150"/>
  <c r="I40" i="150"/>
  <c r="H40" i="150"/>
  <c r="G40" i="150"/>
  <c r="I39" i="150"/>
  <c r="H39" i="150"/>
  <c r="G39" i="150"/>
  <c r="I38" i="150"/>
  <c r="H38" i="150"/>
  <c r="G38" i="150"/>
  <c r="I37" i="150"/>
  <c r="H37" i="150"/>
  <c r="G37" i="150"/>
  <c r="I36" i="150"/>
  <c r="H36" i="150"/>
  <c r="G36" i="150"/>
  <c r="D46" i="150"/>
  <c r="F26" i="150"/>
  <c r="E26" i="150"/>
  <c r="C26" i="150"/>
  <c r="B26" i="150"/>
  <c r="I25" i="150"/>
  <c r="H25" i="150"/>
  <c r="I24" i="150"/>
  <c r="H24" i="150"/>
  <c r="I23" i="150"/>
  <c r="H23" i="150"/>
  <c r="I22" i="150"/>
  <c r="H22" i="150"/>
  <c r="I21" i="150"/>
  <c r="H21" i="150"/>
  <c r="F20" i="150"/>
  <c r="E20" i="150"/>
  <c r="C20" i="150"/>
  <c r="B20" i="150"/>
  <c r="I19" i="150"/>
  <c r="H19" i="150"/>
  <c r="G19" i="150"/>
  <c r="I18" i="150"/>
  <c r="H18" i="150"/>
  <c r="G18" i="150"/>
  <c r="I17" i="150"/>
  <c r="H17" i="150"/>
  <c r="G17" i="150"/>
  <c r="I16" i="150"/>
  <c r="H16" i="150"/>
  <c r="G16" i="150"/>
  <c r="I15" i="150"/>
  <c r="H15" i="150"/>
  <c r="G15" i="150"/>
  <c r="I14" i="150"/>
  <c r="H14" i="150"/>
  <c r="G14" i="150"/>
  <c r="I13" i="150"/>
  <c r="H13" i="150"/>
  <c r="G13" i="150"/>
  <c r="I12" i="150"/>
  <c r="H12" i="150"/>
  <c r="G12" i="150"/>
  <c r="I11" i="150"/>
  <c r="H11" i="150"/>
  <c r="I10" i="150"/>
  <c r="H10" i="150"/>
  <c r="G10" i="150"/>
  <c r="I9" i="150"/>
  <c r="H9" i="150"/>
  <c r="G9" i="150"/>
  <c r="J69" i="149"/>
  <c r="I69" i="149"/>
  <c r="H69" i="149"/>
  <c r="G69" i="149"/>
  <c r="F69" i="149"/>
  <c r="E69" i="149"/>
  <c r="C69" i="149"/>
  <c r="B69" i="149"/>
  <c r="L69" i="149"/>
  <c r="D69" i="149"/>
  <c r="I66" i="149"/>
  <c r="H66" i="149"/>
  <c r="G66" i="149"/>
  <c r="F66" i="149"/>
  <c r="E66" i="149"/>
  <c r="C66" i="149"/>
  <c r="B66" i="149"/>
  <c r="I65" i="149"/>
  <c r="H65" i="149"/>
  <c r="G65" i="149"/>
  <c r="F65" i="149"/>
  <c r="E65" i="149"/>
  <c r="C65" i="149"/>
  <c r="B65" i="149"/>
  <c r="L64" i="149"/>
  <c r="K64" i="149"/>
  <c r="J64" i="149"/>
  <c r="D64" i="149"/>
  <c r="D66" i="149" s="1"/>
  <c r="I45" i="149"/>
  <c r="H45" i="149"/>
  <c r="F45" i="149"/>
  <c r="E45" i="149"/>
  <c r="C45" i="149"/>
  <c r="B45" i="149"/>
  <c r="L44" i="149"/>
  <c r="K44" i="149"/>
  <c r="J44" i="149"/>
  <c r="L43" i="149"/>
  <c r="K43" i="149"/>
  <c r="J43" i="149"/>
  <c r="L42" i="149"/>
  <c r="K42" i="149"/>
  <c r="J42" i="149"/>
  <c r="L41" i="149"/>
  <c r="K41" i="149"/>
  <c r="J41" i="149"/>
  <c r="L40" i="149"/>
  <c r="K40" i="149"/>
  <c r="J40" i="149"/>
  <c r="L39" i="149"/>
  <c r="K39" i="149"/>
  <c r="J39" i="149"/>
  <c r="L38" i="149"/>
  <c r="K38" i="149"/>
  <c r="L37" i="149"/>
  <c r="K37" i="149"/>
  <c r="L36" i="149"/>
  <c r="K36" i="149"/>
  <c r="I26" i="149"/>
  <c r="H26" i="149"/>
  <c r="F26" i="149"/>
  <c r="E26" i="149"/>
  <c r="C26" i="149"/>
  <c r="B26" i="149"/>
  <c r="L25" i="149"/>
  <c r="K25" i="149"/>
  <c r="L24" i="149"/>
  <c r="K24" i="149"/>
  <c r="L23" i="149"/>
  <c r="K23" i="149"/>
  <c r="L22" i="149"/>
  <c r="K22" i="149"/>
  <c r="L21" i="149"/>
  <c r="K21" i="149"/>
  <c r="I20" i="149"/>
  <c r="H20" i="149"/>
  <c r="F20" i="149"/>
  <c r="E20" i="149"/>
  <c r="C20" i="149"/>
  <c r="B20" i="149"/>
  <c r="L19" i="149"/>
  <c r="K19" i="149"/>
  <c r="L18" i="149"/>
  <c r="K18" i="149"/>
  <c r="L17" i="149"/>
  <c r="K17" i="149"/>
  <c r="L16" i="149"/>
  <c r="K16" i="149"/>
  <c r="L15" i="149"/>
  <c r="K15" i="149"/>
  <c r="L14" i="149"/>
  <c r="K14" i="149"/>
  <c r="L13" i="149"/>
  <c r="K13" i="149"/>
  <c r="L12" i="149"/>
  <c r="K12" i="149"/>
  <c r="L11" i="149"/>
  <c r="K11" i="149"/>
  <c r="L10" i="149"/>
  <c r="K10" i="149"/>
  <c r="L9" i="149"/>
  <c r="K9" i="149"/>
  <c r="I177" i="148"/>
  <c r="H177" i="148"/>
  <c r="G177" i="148"/>
  <c r="I176" i="148"/>
  <c r="H176" i="148"/>
  <c r="G176" i="148"/>
  <c r="I175" i="148"/>
  <c r="H175" i="148"/>
  <c r="G175" i="148"/>
  <c r="I174" i="148"/>
  <c r="H174" i="148"/>
  <c r="G174" i="148"/>
  <c r="F173" i="148"/>
  <c r="F178" i="148" s="1"/>
  <c r="F183" i="148" s="1"/>
  <c r="E173" i="148"/>
  <c r="E178" i="148" s="1"/>
  <c r="E183" i="148" s="1"/>
  <c r="C173" i="148"/>
  <c r="C178" i="148" s="1"/>
  <c r="C183" i="148" s="1"/>
  <c r="B173" i="148"/>
  <c r="B178" i="148" s="1"/>
  <c r="B183" i="148" s="1"/>
  <c r="I172" i="148"/>
  <c r="H172" i="148"/>
  <c r="G172" i="148"/>
  <c r="I171" i="148"/>
  <c r="H171" i="148"/>
  <c r="G171" i="148"/>
  <c r="I170" i="148"/>
  <c r="H170" i="148"/>
  <c r="G170" i="148"/>
  <c r="I169" i="148"/>
  <c r="H169" i="148"/>
  <c r="G169" i="148"/>
  <c r="I168" i="148"/>
  <c r="H168" i="148"/>
  <c r="G168" i="148"/>
  <c r="I165" i="148"/>
  <c r="H165" i="148"/>
  <c r="G165" i="148"/>
  <c r="I164" i="148"/>
  <c r="H164" i="148"/>
  <c r="G164" i="148"/>
  <c r="I163" i="148"/>
  <c r="H163" i="148"/>
  <c r="G163" i="148"/>
  <c r="I162" i="148"/>
  <c r="H162" i="148"/>
  <c r="G162" i="148"/>
  <c r="I161" i="148"/>
  <c r="H161" i="148"/>
  <c r="I160" i="148"/>
  <c r="H160" i="148"/>
  <c r="G160" i="148"/>
  <c r="I159" i="148"/>
  <c r="H159" i="148"/>
  <c r="G159" i="148"/>
  <c r="I158" i="148"/>
  <c r="H158" i="148"/>
  <c r="G158" i="148"/>
  <c r="I157" i="148"/>
  <c r="H157" i="148"/>
  <c r="G157" i="148"/>
  <c r="I156" i="148"/>
  <c r="H156" i="148"/>
  <c r="G156" i="148"/>
  <c r="I155" i="148"/>
  <c r="H155" i="148"/>
  <c r="G155" i="148"/>
  <c r="F141" i="148"/>
  <c r="E141" i="148"/>
  <c r="C141" i="148"/>
  <c r="B141" i="148"/>
  <c r="I140" i="148"/>
  <c r="H140" i="148"/>
  <c r="G140" i="148"/>
  <c r="I139" i="148"/>
  <c r="H139" i="148"/>
  <c r="G139" i="148"/>
  <c r="I138" i="148"/>
  <c r="H138" i="148"/>
  <c r="G138" i="148"/>
  <c r="I136" i="148"/>
  <c r="H136" i="148"/>
  <c r="G136" i="148"/>
  <c r="F135" i="148"/>
  <c r="F142" i="148" s="1"/>
  <c r="E135" i="148"/>
  <c r="C135" i="148"/>
  <c r="B135" i="148"/>
  <c r="I134" i="148"/>
  <c r="H134" i="148"/>
  <c r="G134" i="148"/>
  <c r="I133" i="148"/>
  <c r="H133" i="148"/>
  <c r="G133" i="148"/>
  <c r="I132" i="148"/>
  <c r="H132" i="148"/>
  <c r="G132" i="148"/>
  <c r="I131" i="148"/>
  <c r="H131" i="148"/>
  <c r="G131" i="148"/>
  <c r="I130" i="148"/>
  <c r="H130" i="148"/>
  <c r="G130" i="148"/>
  <c r="I129" i="148"/>
  <c r="H129" i="148"/>
  <c r="G129" i="148"/>
  <c r="I128" i="148"/>
  <c r="H128" i="148"/>
  <c r="G128" i="148"/>
  <c r="I127" i="148"/>
  <c r="H127" i="148"/>
  <c r="G127" i="148"/>
  <c r="I126" i="148"/>
  <c r="H126" i="148"/>
  <c r="G126" i="148"/>
  <c r="I125" i="148"/>
  <c r="H125" i="148"/>
  <c r="G125" i="148"/>
  <c r="F115" i="148"/>
  <c r="E115" i="148"/>
  <c r="C115" i="148"/>
  <c r="B115" i="148"/>
  <c r="I114" i="148"/>
  <c r="H114" i="148"/>
  <c r="I113" i="148"/>
  <c r="H113" i="148"/>
  <c r="I112" i="148"/>
  <c r="H112" i="148"/>
  <c r="I111" i="148"/>
  <c r="H111" i="148"/>
  <c r="I110" i="148"/>
  <c r="H110" i="148"/>
  <c r="D115" i="148"/>
  <c r="C116" i="148"/>
  <c r="I107" i="148"/>
  <c r="H107" i="148"/>
  <c r="G107" i="148"/>
  <c r="I106" i="148"/>
  <c r="H106" i="148"/>
  <c r="G106" i="148"/>
  <c r="I105" i="148"/>
  <c r="H105" i="148"/>
  <c r="G105" i="148"/>
  <c r="I104" i="148"/>
  <c r="H104" i="148"/>
  <c r="G104" i="148"/>
  <c r="I103" i="148"/>
  <c r="H103" i="148"/>
  <c r="G103" i="148"/>
  <c r="I102" i="148"/>
  <c r="H102" i="148"/>
  <c r="G102" i="148"/>
  <c r="I101" i="148"/>
  <c r="H101" i="148"/>
  <c r="G101" i="148"/>
  <c r="I100" i="148"/>
  <c r="H100" i="148"/>
  <c r="G100" i="148"/>
  <c r="I99" i="148"/>
  <c r="H99" i="148"/>
  <c r="G99" i="148"/>
  <c r="I98" i="148"/>
  <c r="H98" i="148"/>
  <c r="G98" i="148"/>
  <c r="I97" i="148"/>
  <c r="H97" i="148"/>
  <c r="G97" i="148"/>
  <c r="F76" i="148"/>
  <c r="E76" i="148"/>
  <c r="C76" i="148"/>
  <c r="B76" i="148"/>
  <c r="I75" i="148"/>
  <c r="H75" i="148"/>
  <c r="G75" i="148"/>
  <c r="I74" i="148"/>
  <c r="H74" i="148"/>
  <c r="G74" i="148"/>
  <c r="I73" i="148"/>
  <c r="H73" i="148"/>
  <c r="G73" i="148"/>
  <c r="I72" i="148"/>
  <c r="H72" i="148"/>
  <c r="G72" i="148"/>
  <c r="I71" i="148"/>
  <c r="H71" i="148"/>
  <c r="G71" i="148"/>
  <c r="D76" i="148"/>
  <c r="I54" i="148"/>
  <c r="H54" i="148"/>
  <c r="I53" i="148"/>
  <c r="H53" i="148"/>
  <c r="I52" i="148"/>
  <c r="H52" i="148"/>
  <c r="I50" i="148"/>
  <c r="H50" i="148"/>
  <c r="G50" i="148"/>
  <c r="G55" i="148" s="1"/>
  <c r="G49" i="148"/>
  <c r="F49" i="148"/>
  <c r="E49" i="148"/>
  <c r="C49" i="148"/>
  <c r="B49" i="148"/>
  <c r="I48" i="148"/>
  <c r="H48" i="148"/>
  <c r="I47" i="148"/>
  <c r="H47" i="148"/>
  <c r="I46" i="148"/>
  <c r="H46" i="148"/>
  <c r="I45" i="148"/>
  <c r="H45" i="148"/>
  <c r="I44" i="148"/>
  <c r="H44" i="148"/>
  <c r="I43" i="148"/>
  <c r="H43" i="148"/>
  <c r="I42" i="148"/>
  <c r="H42" i="148"/>
  <c r="I41" i="148"/>
  <c r="H41" i="148"/>
  <c r="I40" i="148"/>
  <c r="H40" i="148"/>
  <c r="I39" i="148"/>
  <c r="H39" i="148"/>
  <c r="F27" i="148"/>
  <c r="E27" i="148"/>
  <c r="C27" i="148"/>
  <c r="B27" i="148"/>
  <c r="I26" i="148"/>
  <c r="H26" i="148"/>
  <c r="I25" i="148"/>
  <c r="H25" i="148"/>
  <c r="I24" i="148"/>
  <c r="H24" i="148"/>
  <c r="I23" i="148"/>
  <c r="H23" i="148"/>
  <c r="I22" i="148"/>
  <c r="H22" i="148"/>
  <c r="I19" i="148"/>
  <c r="H19" i="148"/>
  <c r="G19" i="148"/>
  <c r="I18" i="148"/>
  <c r="H18" i="148"/>
  <c r="G18" i="148"/>
  <c r="I17" i="148"/>
  <c r="H17" i="148"/>
  <c r="G17" i="148"/>
  <c r="I16" i="148"/>
  <c r="H16" i="148"/>
  <c r="G16" i="148"/>
  <c r="I15" i="148"/>
  <c r="H15" i="148"/>
  <c r="G15" i="148"/>
  <c r="I14" i="148"/>
  <c r="H14" i="148"/>
  <c r="G14" i="148"/>
  <c r="I13" i="148"/>
  <c r="H13" i="148"/>
  <c r="G13" i="148"/>
  <c r="I12" i="148"/>
  <c r="H12" i="148"/>
  <c r="G12" i="148"/>
  <c r="I11" i="148"/>
  <c r="H11" i="148"/>
  <c r="G11" i="148"/>
  <c r="I10" i="148"/>
  <c r="H10" i="148"/>
  <c r="G10" i="148"/>
  <c r="I9" i="148"/>
  <c r="H9" i="148"/>
  <c r="G9" i="148"/>
  <c r="G62" i="147"/>
  <c r="F62" i="147"/>
  <c r="E62" i="147"/>
  <c r="C62" i="147"/>
  <c r="B62" i="147"/>
  <c r="I61" i="147"/>
  <c r="H61" i="147"/>
  <c r="I60" i="147"/>
  <c r="H60" i="147"/>
  <c r="I59" i="147"/>
  <c r="H59" i="147"/>
  <c r="I58" i="147"/>
  <c r="H58" i="147"/>
  <c r="G55" i="147"/>
  <c r="F55" i="147"/>
  <c r="E55" i="147"/>
  <c r="C55" i="147"/>
  <c r="B55" i="147"/>
  <c r="I54" i="147"/>
  <c r="H54" i="147"/>
  <c r="I53" i="147"/>
  <c r="H53" i="147"/>
  <c r="I52" i="147"/>
  <c r="H52" i="147"/>
  <c r="I51" i="147"/>
  <c r="H51" i="147"/>
  <c r="F50" i="147"/>
  <c r="F56" i="147" s="1"/>
  <c r="F68" i="147" s="1"/>
  <c r="E50" i="147"/>
  <c r="E56" i="147" s="1"/>
  <c r="C50" i="147"/>
  <c r="B50" i="147"/>
  <c r="I49" i="147"/>
  <c r="H49" i="147"/>
  <c r="I48" i="147"/>
  <c r="H48" i="147"/>
  <c r="I47" i="147"/>
  <c r="H47" i="147"/>
  <c r="I46" i="147"/>
  <c r="H46" i="147"/>
  <c r="I45" i="147"/>
  <c r="H45" i="147"/>
  <c r="G45" i="147"/>
  <c r="G50" i="147" s="1"/>
  <c r="G56" i="147" s="1"/>
  <c r="G68" i="147" s="1"/>
  <c r="G26" i="147"/>
  <c r="G27" i="147" s="1"/>
  <c r="G30" i="147" s="1"/>
  <c r="G31" i="147" s="1"/>
  <c r="F26" i="147"/>
  <c r="F27" i="147" s="1"/>
  <c r="F30" i="147" s="1"/>
  <c r="E26" i="147"/>
  <c r="E27" i="147" s="1"/>
  <c r="E30" i="147" s="1"/>
  <c r="D26" i="147"/>
  <c r="D31" i="147" s="1"/>
  <c r="C26" i="147"/>
  <c r="C31" i="147" s="1"/>
  <c r="B26" i="147"/>
  <c r="B31" i="147" s="1"/>
  <c r="I25" i="147"/>
  <c r="H25" i="147"/>
  <c r="I24" i="147"/>
  <c r="H24" i="147"/>
  <c r="I23" i="147"/>
  <c r="H23" i="147"/>
  <c r="I22" i="147"/>
  <c r="H22" i="147"/>
  <c r="G19" i="147"/>
  <c r="C19" i="147"/>
  <c r="B19" i="147"/>
  <c r="I18" i="147"/>
  <c r="I17" i="147"/>
  <c r="I16" i="147"/>
  <c r="I15" i="147"/>
  <c r="D19" i="147"/>
  <c r="F14" i="147"/>
  <c r="F20" i="147" s="1"/>
  <c r="E14" i="147"/>
  <c r="E15" i="147" s="1"/>
  <c r="C14" i="147"/>
  <c r="B14" i="147"/>
  <c r="B20" i="147" s="1"/>
  <c r="I13" i="147"/>
  <c r="H13" i="147"/>
  <c r="I12" i="147"/>
  <c r="H12" i="147"/>
  <c r="I11" i="147"/>
  <c r="H11" i="147"/>
  <c r="I10" i="147"/>
  <c r="H10" i="147"/>
  <c r="I9" i="147"/>
  <c r="H9" i="147"/>
  <c r="G9" i="147"/>
  <c r="G14" i="147" s="1"/>
  <c r="D14" i="147"/>
  <c r="J28" i="145"/>
  <c r="I28" i="145"/>
  <c r="H28" i="145"/>
  <c r="F28" i="145"/>
  <c r="E28" i="145"/>
  <c r="D28" i="145"/>
  <c r="D29" i="145" s="1"/>
  <c r="C28" i="145"/>
  <c r="B28" i="145"/>
  <c r="L27" i="145"/>
  <c r="L28" i="145" s="1"/>
  <c r="K27" i="145"/>
  <c r="I26" i="145"/>
  <c r="H26" i="145"/>
  <c r="F26" i="145"/>
  <c r="E26" i="145"/>
  <c r="C26" i="145"/>
  <c r="B26" i="145"/>
  <c r="L25" i="145"/>
  <c r="K25" i="145"/>
  <c r="L24" i="145"/>
  <c r="K24" i="145"/>
  <c r="L23" i="145"/>
  <c r="K23" i="145"/>
  <c r="D26" i="145"/>
  <c r="L22" i="145"/>
  <c r="K22" i="145"/>
  <c r="G26" i="145"/>
  <c r="I19" i="145"/>
  <c r="H19" i="145"/>
  <c r="F19" i="145"/>
  <c r="E19" i="145"/>
  <c r="C19" i="145"/>
  <c r="B19" i="145"/>
  <c r="L18" i="145"/>
  <c r="K18" i="145"/>
  <c r="L17" i="145"/>
  <c r="K17" i="145"/>
  <c r="M17" i="145" s="1"/>
  <c r="L16" i="145"/>
  <c r="K16" i="145"/>
  <c r="D19" i="145"/>
  <c r="L15" i="145"/>
  <c r="K15" i="145"/>
  <c r="J19" i="145"/>
  <c r="G19" i="145"/>
  <c r="I14" i="145"/>
  <c r="H14" i="145"/>
  <c r="F14" i="145"/>
  <c r="E14" i="145"/>
  <c r="C14" i="145"/>
  <c r="C20" i="145" s="1"/>
  <c r="B14" i="145"/>
  <c r="L13" i="145"/>
  <c r="K13" i="145"/>
  <c r="L12" i="145"/>
  <c r="K12" i="145"/>
  <c r="L11" i="145"/>
  <c r="K11" i="145"/>
  <c r="M11" i="145" s="1"/>
  <c r="L10" i="145"/>
  <c r="K10" i="145"/>
  <c r="G14" i="145"/>
  <c r="L9" i="145"/>
  <c r="K9" i="145"/>
  <c r="M9" i="145" s="1"/>
  <c r="D14" i="145"/>
  <c r="G15" i="144"/>
  <c r="G14" i="144"/>
  <c r="G13" i="144"/>
  <c r="I87" i="143"/>
  <c r="H87" i="143"/>
  <c r="I86" i="143"/>
  <c r="H86" i="143"/>
  <c r="I84" i="143"/>
  <c r="H84" i="143"/>
  <c r="C83" i="143"/>
  <c r="I83" i="143" s="1"/>
  <c r="B83" i="143"/>
  <c r="H83" i="143" s="1"/>
  <c r="I82" i="143"/>
  <c r="H82" i="143"/>
  <c r="I81" i="143"/>
  <c r="H81" i="143"/>
  <c r="I80" i="143"/>
  <c r="H80" i="143"/>
  <c r="I79" i="143"/>
  <c r="H79" i="143"/>
  <c r="D83" i="143"/>
  <c r="E88" i="143"/>
  <c r="E105" i="143" s="1"/>
  <c r="I77" i="143"/>
  <c r="H77" i="143"/>
  <c r="I76" i="143"/>
  <c r="H76" i="143"/>
  <c r="I75" i="143"/>
  <c r="H75" i="143"/>
  <c r="D88" i="143"/>
  <c r="D105" i="143" s="1"/>
  <c r="I74" i="143"/>
  <c r="H74" i="143"/>
  <c r="I73" i="143"/>
  <c r="H73" i="143"/>
  <c r="J73" i="143" s="1"/>
  <c r="G88" i="143"/>
  <c r="G105" i="143" s="1"/>
  <c r="G62" i="143"/>
  <c r="G63" i="143" s="1"/>
  <c r="F62" i="143"/>
  <c r="F63" i="143" s="1"/>
  <c r="E62" i="143"/>
  <c r="E63" i="143" s="1"/>
  <c r="C62" i="143"/>
  <c r="B62" i="143"/>
  <c r="I61" i="143"/>
  <c r="H61" i="143"/>
  <c r="I60" i="143"/>
  <c r="H60" i="143"/>
  <c r="I59" i="143"/>
  <c r="H59" i="143"/>
  <c r="D62" i="143"/>
  <c r="C58" i="143"/>
  <c r="I58" i="143" s="1"/>
  <c r="B58" i="143"/>
  <c r="I57" i="143"/>
  <c r="H57" i="143"/>
  <c r="I56" i="143"/>
  <c r="H56" i="143"/>
  <c r="I55" i="143"/>
  <c r="H55" i="143"/>
  <c r="I54" i="143"/>
  <c r="H54" i="143"/>
  <c r="F51" i="143"/>
  <c r="E51" i="143"/>
  <c r="C51" i="143"/>
  <c r="B51" i="143"/>
  <c r="I50" i="143"/>
  <c r="H50" i="143"/>
  <c r="I49" i="143"/>
  <c r="H49" i="143"/>
  <c r="D51" i="143"/>
  <c r="I48" i="143"/>
  <c r="H48" i="143"/>
  <c r="I47" i="143"/>
  <c r="H47" i="143"/>
  <c r="G47" i="143"/>
  <c r="G51" i="143" s="1"/>
  <c r="F46" i="143"/>
  <c r="E46" i="143"/>
  <c r="C46" i="143"/>
  <c r="B46" i="143"/>
  <c r="I45" i="143"/>
  <c r="H45" i="143"/>
  <c r="G45" i="143"/>
  <c r="I44" i="143"/>
  <c r="H44" i="143"/>
  <c r="G44" i="143"/>
  <c r="I43" i="143"/>
  <c r="H43" i="143"/>
  <c r="G43" i="143"/>
  <c r="I42" i="143"/>
  <c r="H42" i="143"/>
  <c r="G42" i="143"/>
  <c r="D46" i="143"/>
  <c r="I41" i="143"/>
  <c r="H41" i="143"/>
  <c r="G41" i="143"/>
  <c r="G31" i="143"/>
  <c r="F31" i="143"/>
  <c r="E31" i="143"/>
  <c r="C30" i="143"/>
  <c r="B30" i="143"/>
  <c r="H30" i="143" s="1"/>
  <c r="I29" i="143"/>
  <c r="H29" i="143"/>
  <c r="I28" i="143"/>
  <c r="H28" i="143"/>
  <c r="I27" i="143"/>
  <c r="H27" i="143"/>
  <c r="D30" i="143"/>
  <c r="D26" i="143"/>
  <c r="C26" i="143"/>
  <c r="I26" i="143" s="1"/>
  <c r="B26" i="143"/>
  <c r="H26" i="143" s="1"/>
  <c r="I25" i="143"/>
  <c r="H25" i="143"/>
  <c r="I24" i="143"/>
  <c r="H24" i="143"/>
  <c r="I23" i="143"/>
  <c r="H23" i="143"/>
  <c r="I22" i="143"/>
  <c r="H22" i="143"/>
  <c r="F19" i="143"/>
  <c r="E19" i="143"/>
  <c r="C19" i="143"/>
  <c r="B19" i="143"/>
  <c r="I18" i="143"/>
  <c r="H18" i="143"/>
  <c r="G18" i="143"/>
  <c r="I17" i="143"/>
  <c r="H17" i="143"/>
  <c r="G17" i="143"/>
  <c r="I16" i="143"/>
  <c r="H16" i="143"/>
  <c r="G16" i="143"/>
  <c r="I15" i="143"/>
  <c r="H15" i="143"/>
  <c r="G15" i="143"/>
  <c r="D19" i="143"/>
  <c r="F14" i="143"/>
  <c r="E14" i="143"/>
  <c r="C14" i="143"/>
  <c r="B14" i="143"/>
  <c r="I13" i="143"/>
  <c r="H13" i="143"/>
  <c r="G13" i="143"/>
  <c r="I12" i="143"/>
  <c r="H12" i="143"/>
  <c r="G12" i="143"/>
  <c r="I11" i="143"/>
  <c r="H11" i="143"/>
  <c r="G11" i="143"/>
  <c r="D14" i="143"/>
  <c r="I10" i="143"/>
  <c r="H10" i="143"/>
  <c r="G10" i="143"/>
  <c r="I9" i="143"/>
  <c r="H9" i="143"/>
  <c r="G9" i="143"/>
  <c r="I41" i="142"/>
  <c r="I43" i="142" s="1"/>
  <c r="H41" i="142"/>
  <c r="H43" i="142" s="1"/>
  <c r="G41" i="142"/>
  <c r="G43" i="142" s="1"/>
  <c r="I37" i="142"/>
  <c r="H37" i="142"/>
  <c r="G37" i="142"/>
  <c r="I36" i="142"/>
  <c r="I39" i="142" s="1"/>
  <c r="H36" i="142"/>
  <c r="G36" i="142"/>
  <c r="F20" i="142"/>
  <c r="E20" i="142"/>
  <c r="D20" i="142"/>
  <c r="I17" i="142"/>
  <c r="I19" i="142" s="1"/>
  <c r="H17" i="142"/>
  <c r="H19" i="142" s="1"/>
  <c r="G17" i="142"/>
  <c r="G19" i="142" s="1"/>
  <c r="G20" i="142" s="1"/>
  <c r="B20" i="142"/>
  <c r="I13" i="142"/>
  <c r="H13" i="142"/>
  <c r="J13" i="142" s="1"/>
  <c r="G13" i="142"/>
  <c r="I12" i="142"/>
  <c r="H12" i="142"/>
  <c r="G12" i="142"/>
  <c r="C18" i="141"/>
  <c r="B18" i="141"/>
  <c r="I13" i="141"/>
  <c r="I18" i="141" s="1"/>
  <c r="H13" i="141"/>
  <c r="H18" i="141" s="1"/>
  <c r="F13" i="141"/>
  <c r="E13" i="141"/>
  <c r="C13" i="141"/>
  <c r="B13" i="141"/>
  <c r="L12" i="141"/>
  <c r="M12" i="141" s="1"/>
  <c r="K12" i="141"/>
  <c r="L11" i="141"/>
  <c r="K11" i="141"/>
  <c r="K13" i="141" s="1"/>
  <c r="J13" i="141"/>
  <c r="G13" i="141"/>
  <c r="D13" i="141"/>
  <c r="F73" i="140"/>
  <c r="E73" i="140"/>
  <c r="C73" i="140"/>
  <c r="B73" i="140"/>
  <c r="F72" i="140"/>
  <c r="E72" i="140"/>
  <c r="C72" i="140"/>
  <c r="B72" i="140"/>
  <c r="I71" i="140"/>
  <c r="H71" i="140"/>
  <c r="I70" i="140"/>
  <c r="H70" i="140"/>
  <c r="G70" i="140"/>
  <c r="I69" i="140"/>
  <c r="H69" i="140"/>
  <c r="G69" i="140"/>
  <c r="I68" i="140"/>
  <c r="H68" i="140"/>
  <c r="G68" i="140"/>
  <c r="I67" i="140"/>
  <c r="H67" i="140"/>
  <c r="G67" i="140"/>
  <c r="I66" i="140"/>
  <c r="H66" i="140"/>
  <c r="G66" i="140"/>
  <c r="D73" i="140"/>
  <c r="G44" i="140"/>
  <c r="F44" i="140"/>
  <c r="F45" i="140" s="1"/>
  <c r="C44" i="140"/>
  <c r="B44" i="140"/>
  <c r="I43" i="140"/>
  <c r="H43" i="140"/>
  <c r="J43" i="140" s="1"/>
  <c r="J42" i="140"/>
  <c r="I42" i="140"/>
  <c r="I44" i="140" s="1"/>
  <c r="H42" i="140"/>
  <c r="D44" i="140"/>
  <c r="G40" i="140"/>
  <c r="F40" i="140"/>
  <c r="E40" i="140"/>
  <c r="E45" i="140" s="1"/>
  <c r="C40" i="140"/>
  <c r="B40" i="140"/>
  <c r="I39" i="140"/>
  <c r="H39" i="140"/>
  <c r="J39" i="140" s="1"/>
  <c r="I38" i="140"/>
  <c r="H38" i="140"/>
  <c r="I37" i="140"/>
  <c r="H37" i="140"/>
  <c r="J37" i="140" s="1"/>
  <c r="G16" i="140"/>
  <c r="F16" i="140"/>
  <c r="E16" i="140"/>
  <c r="E17" i="140" s="1"/>
  <c r="C16" i="140"/>
  <c r="B16" i="140"/>
  <c r="I15" i="140"/>
  <c r="H15" i="140"/>
  <c r="I14" i="140"/>
  <c r="H14" i="140"/>
  <c r="J14" i="140" s="1"/>
  <c r="D16" i="140"/>
  <c r="G12" i="140"/>
  <c r="F12" i="140"/>
  <c r="F17" i="140" s="1"/>
  <c r="E12" i="140"/>
  <c r="C12" i="140"/>
  <c r="B12" i="140"/>
  <c r="J11" i="140"/>
  <c r="I11" i="140"/>
  <c r="H11" i="140"/>
  <c r="J10" i="140"/>
  <c r="I10" i="140"/>
  <c r="H10" i="140"/>
  <c r="J9" i="140"/>
  <c r="I9" i="140"/>
  <c r="H9" i="140"/>
  <c r="H12" i="140" s="1"/>
  <c r="D12" i="140"/>
  <c r="F27" i="139"/>
  <c r="F28" i="139" s="1"/>
  <c r="E27" i="139"/>
  <c r="E28" i="139" s="1"/>
  <c r="C27" i="139"/>
  <c r="C28" i="139" s="1"/>
  <c r="B27" i="139"/>
  <c r="B28" i="139" s="1"/>
  <c r="I26" i="139"/>
  <c r="H26" i="139"/>
  <c r="J26" i="139" s="1"/>
  <c r="D27" i="139"/>
  <c r="D28" i="139" s="1"/>
  <c r="I25" i="139"/>
  <c r="H25" i="139"/>
  <c r="G25" i="139"/>
  <c r="G27" i="139" s="1"/>
  <c r="G28" i="139" s="1"/>
  <c r="G12" i="139"/>
  <c r="G13" i="139" s="1"/>
  <c r="F12" i="139"/>
  <c r="F13" i="139" s="1"/>
  <c r="E12" i="139"/>
  <c r="E13" i="139" s="1"/>
  <c r="C12" i="139"/>
  <c r="I12" i="139" s="1"/>
  <c r="I13" i="139" s="1"/>
  <c r="B12" i="139"/>
  <c r="B13" i="139" s="1"/>
  <c r="I11" i="139"/>
  <c r="H11" i="139"/>
  <c r="J11" i="139" s="1"/>
  <c r="I10" i="139"/>
  <c r="H10" i="139"/>
  <c r="G10" i="139"/>
  <c r="D12" i="139"/>
  <c r="D13" i="139" s="1"/>
  <c r="I12" i="138"/>
  <c r="I13" i="138" s="1"/>
  <c r="F12" i="138"/>
  <c r="F13" i="138" s="1"/>
  <c r="E12" i="138"/>
  <c r="E13" i="138" s="1"/>
  <c r="C12" i="138"/>
  <c r="C13" i="138" s="1"/>
  <c r="B12" i="138"/>
  <c r="B13" i="138" s="1"/>
  <c r="O11" i="138"/>
  <c r="O13" i="138" s="1"/>
  <c r="L11" i="138"/>
  <c r="H12" i="138"/>
  <c r="H13" i="138" s="1"/>
  <c r="P11" i="138"/>
  <c r="P13" i="138" s="1"/>
  <c r="L10" i="138"/>
  <c r="K10" i="138"/>
  <c r="J10" i="138"/>
  <c r="F43" i="137"/>
  <c r="E43" i="137"/>
  <c r="C43" i="137"/>
  <c r="B43" i="137"/>
  <c r="F42" i="137"/>
  <c r="E42" i="137"/>
  <c r="C42" i="137"/>
  <c r="B42" i="137"/>
  <c r="I41" i="137"/>
  <c r="H41" i="137"/>
  <c r="G41" i="137"/>
  <c r="I40" i="137"/>
  <c r="H40" i="137"/>
  <c r="G40" i="137"/>
  <c r="I39" i="137"/>
  <c r="H39" i="137"/>
  <c r="G39" i="137"/>
  <c r="I38" i="137"/>
  <c r="H38" i="137"/>
  <c r="G38" i="137"/>
  <c r="D43" i="137"/>
  <c r="I37" i="137"/>
  <c r="H37" i="137"/>
  <c r="G37" i="137"/>
  <c r="F24" i="137"/>
  <c r="F25" i="137" s="1"/>
  <c r="E24" i="137"/>
  <c r="E25" i="137" s="1"/>
  <c r="C24" i="137"/>
  <c r="C25" i="137" s="1"/>
  <c r="B24" i="137"/>
  <c r="B25" i="137" s="1"/>
  <c r="I23" i="137"/>
  <c r="H23" i="137"/>
  <c r="I22" i="137"/>
  <c r="H22" i="137"/>
  <c r="G22" i="137"/>
  <c r="G24" i="137" s="1"/>
  <c r="G25" i="137" s="1"/>
  <c r="D24" i="137"/>
  <c r="D25" i="137" s="1"/>
  <c r="F11" i="137"/>
  <c r="F12" i="137" s="1"/>
  <c r="E11" i="137"/>
  <c r="E12" i="137" s="1"/>
  <c r="C11" i="137"/>
  <c r="C12" i="137" s="1"/>
  <c r="B11" i="137"/>
  <c r="B12" i="137" s="1"/>
  <c r="I10" i="137"/>
  <c r="H10" i="137"/>
  <c r="I9" i="137"/>
  <c r="H9" i="137"/>
  <c r="G9" i="137"/>
  <c r="G11" i="137" s="1"/>
  <c r="G12" i="137" s="1"/>
  <c r="D11" i="137"/>
  <c r="D12" i="137" s="1"/>
  <c r="F37" i="136"/>
  <c r="E37" i="136"/>
  <c r="D37" i="136"/>
  <c r="C37" i="136"/>
  <c r="B37" i="136"/>
  <c r="I36" i="136"/>
  <c r="I37" i="136" s="1"/>
  <c r="H36" i="136"/>
  <c r="G36" i="136"/>
  <c r="G37" i="136" s="1"/>
  <c r="F34" i="136"/>
  <c r="E34" i="136"/>
  <c r="E38" i="136" s="1"/>
  <c r="C34" i="136"/>
  <c r="B34" i="136"/>
  <c r="I33" i="136"/>
  <c r="H33" i="136"/>
  <c r="G33" i="136"/>
  <c r="I32" i="136"/>
  <c r="H32" i="136"/>
  <c r="G32" i="136"/>
  <c r="D34" i="136"/>
  <c r="F14" i="136"/>
  <c r="E14" i="136"/>
  <c r="C14" i="136"/>
  <c r="B14" i="136"/>
  <c r="I13" i="136"/>
  <c r="I14" i="136" s="1"/>
  <c r="H13" i="136"/>
  <c r="J13" i="136" s="1"/>
  <c r="J14" i="136" s="1"/>
  <c r="G13" i="136"/>
  <c r="G14" i="136" s="1"/>
  <c r="D14" i="136"/>
  <c r="F11" i="136"/>
  <c r="E11" i="136"/>
  <c r="D11" i="136"/>
  <c r="C11" i="136"/>
  <c r="B11" i="136"/>
  <c r="I10" i="136"/>
  <c r="H10" i="136"/>
  <c r="G10" i="136"/>
  <c r="I9" i="136"/>
  <c r="H9" i="136"/>
  <c r="G9" i="136"/>
  <c r="I16" i="135"/>
  <c r="I17" i="135" s="1"/>
  <c r="H16" i="135"/>
  <c r="F16" i="135"/>
  <c r="E16" i="135"/>
  <c r="C16" i="135"/>
  <c r="B16" i="135"/>
  <c r="L15" i="135"/>
  <c r="L16" i="135" s="1"/>
  <c r="K15" i="135"/>
  <c r="K16" i="135" s="1"/>
  <c r="J15" i="135"/>
  <c r="J16" i="135" s="1"/>
  <c r="G15" i="135"/>
  <c r="G16" i="135" s="1"/>
  <c r="D15" i="135"/>
  <c r="D16" i="135" s="1"/>
  <c r="I13" i="135"/>
  <c r="H13" i="135"/>
  <c r="F13" i="135"/>
  <c r="E13" i="135"/>
  <c r="E17" i="135" s="1"/>
  <c r="C13" i="135"/>
  <c r="B13" i="135"/>
  <c r="L13" i="135"/>
  <c r="J13" i="135"/>
  <c r="M13" i="135"/>
  <c r="D13" i="135"/>
  <c r="F66" i="134"/>
  <c r="E66" i="134"/>
  <c r="C66" i="134"/>
  <c r="B66" i="134"/>
  <c r="I65" i="134"/>
  <c r="H65" i="134"/>
  <c r="I64" i="134"/>
  <c r="H64" i="134"/>
  <c r="I62" i="134"/>
  <c r="H62" i="134"/>
  <c r="G62" i="134"/>
  <c r="G66" i="134" s="1"/>
  <c r="G44" i="134"/>
  <c r="F44" i="134"/>
  <c r="E44" i="134"/>
  <c r="C44" i="134"/>
  <c r="B44" i="134"/>
  <c r="I43" i="134"/>
  <c r="I44" i="134" s="1"/>
  <c r="H43" i="134"/>
  <c r="H44" i="134" s="1"/>
  <c r="D43" i="134"/>
  <c r="J43" i="134" s="1"/>
  <c r="J44" i="134" s="1"/>
  <c r="F41" i="134"/>
  <c r="E41" i="134"/>
  <c r="C41" i="134"/>
  <c r="B41" i="134"/>
  <c r="I40" i="134"/>
  <c r="H40" i="134"/>
  <c r="I38" i="134"/>
  <c r="H38" i="134"/>
  <c r="G38" i="134"/>
  <c r="G41" i="134" s="1"/>
  <c r="G17" i="134"/>
  <c r="F17" i="134"/>
  <c r="E17" i="134"/>
  <c r="C17" i="134"/>
  <c r="B17" i="134"/>
  <c r="I16" i="134"/>
  <c r="I17" i="134" s="1"/>
  <c r="H16" i="134"/>
  <c r="H17" i="134" s="1"/>
  <c r="D16" i="134"/>
  <c r="J16" i="134" s="1"/>
  <c r="J17" i="134" s="1"/>
  <c r="I13" i="134"/>
  <c r="H13" i="134"/>
  <c r="I11" i="134"/>
  <c r="H11" i="134"/>
  <c r="G11" i="134"/>
  <c r="G14" i="134" s="1"/>
  <c r="F67" i="133"/>
  <c r="E67" i="133"/>
  <c r="G58" i="133"/>
  <c r="G67" i="133" s="1"/>
  <c r="F58" i="133"/>
  <c r="E58" i="133"/>
  <c r="D58" i="133"/>
  <c r="C58" i="133"/>
  <c r="C67" i="133" s="1"/>
  <c r="B58" i="133"/>
  <c r="B67" i="133" s="1"/>
  <c r="J57" i="133"/>
  <c r="I57" i="133"/>
  <c r="H57" i="133"/>
  <c r="J56" i="133"/>
  <c r="I56" i="133"/>
  <c r="H56" i="133"/>
  <c r="J55" i="133"/>
  <c r="I55" i="133"/>
  <c r="H55" i="133"/>
  <c r="J54" i="133"/>
  <c r="I54" i="133"/>
  <c r="H54" i="133"/>
  <c r="J53" i="133"/>
  <c r="I53" i="133"/>
  <c r="H53" i="133"/>
  <c r="J52" i="133"/>
  <c r="I52" i="133"/>
  <c r="H52" i="133"/>
  <c r="J51" i="133"/>
  <c r="I51" i="133"/>
  <c r="H51" i="133"/>
  <c r="J50" i="133"/>
  <c r="I50" i="133"/>
  <c r="H50" i="133"/>
  <c r="J49" i="133"/>
  <c r="I49" i="133"/>
  <c r="H49" i="133"/>
  <c r="J48" i="133"/>
  <c r="I48" i="133"/>
  <c r="H48" i="133"/>
  <c r="J47" i="133"/>
  <c r="I47" i="133"/>
  <c r="H47" i="133"/>
  <c r="J46" i="133"/>
  <c r="I46" i="133"/>
  <c r="H46" i="133"/>
  <c r="J45" i="133"/>
  <c r="I45" i="133"/>
  <c r="H45" i="133"/>
  <c r="J44" i="133"/>
  <c r="I44" i="133"/>
  <c r="H44" i="133"/>
  <c r="J43" i="133"/>
  <c r="I43" i="133"/>
  <c r="H43" i="133"/>
  <c r="E33" i="133"/>
  <c r="G24" i="133"/>
  <c r="G33" i="133" s="1"/>
  <c r="F24" i="133"/>
  <c r="F33" i="133" s="1"/>
  <c r="E24" i="133"/>
  <c r="C24" i="133"/>
  <c r="B24" i="133"/>
  <c r="I23" i="133"/>
  <c r="H23" i="133"/>
  <c r="J23" i="133"/>
  <c r="I22" i="133"/>
  <c r="H22" i="133"/>
  <c r="J22" i="133"/>
  <c r="I21" i="133"/>
  <c r="H21" i="133"/>
  <c r="J21" i="133"/>
  <c r="I20" i="133"/>
  <c r="H20" i="133"/>
  <c r="J20" i="133"/>
  <c r="I19" i="133"/>
  <c r="H19" i="133"/>
  <c r="J19" i="133"/>
  <c r="I18" i="133"/>
  <c r="H18" i="133"/>
  <c r="J18" i="133"/>
  <c r="I17" i="133"/>
  <c r="H17" i="133"/>
  <c r="J17" i="133"/>
  <c r="I16" i="133"/>
  <c r="H16" i="133"/>
  <c r="J16" i="133"/>
  <c r="I15" i="133"/>
  <c r="H15" i="133"/>
  <c r="J15" i="133"/>
  <c r="I14" i="133"/>
  <c r="H14" i="133"/>
  <c r="J14" i="133"/>
  <c r="I13" i="133"/>
  <c r="H13" i="133"/>
  <c r="J13" i="133"/>
  <c r="I12" i="133"/>
  <c r="H12" i="133"/>
  <c r="J12" i="133"/>
  <c r="I11" i="133"/>
  <c r="H11" i="133"/>
  <c r="J11" i="133"/>
  <c r="I10" i="133"/>
  <c r="H10" i="133"/>
  <c r="J10" i="133"/>
  <c r="I9" i="133"/>
  <c r="H9" i="133"/>
  <c r="J9" i="133"/>
  <c r="I33" i="132"/>
  <c r="L23" i="132"/>
  <c r="M23" i="132" s="1"/>
  <c r="K23" i="132"/>
  <c r="L22" i="132"/>
  <c r="K22" i="132"/>
  <c r="L21" i="132"/>
  <c r="K21" i="132"/>
  <c r="L20" i="132"/>
  <c r="K20" i="132"/>
  <c r="M19" i="132"/>
  <c r="L19" i="132"/>
  <c r="K19" i="132"/>
  <c r="L18" i="132"/>
  <c r="K18" i="132"/>
  <c r="M18" i="132" s="1"/>
  <c r="L17" i="132"/>
  <c r="K17" i="132"/>
  <c r="M17" i="132" s="1"/>
  <c r="L16" i="132"/>
  <c r="K16" i="132"/>
  <c r="L15" i="132"/>
  <c r="K15" i="132"/>
  <c r="L14" i="132"/>
  <c r="K14" i="132"/>
  <c r="L13" i="132"/>
  <c r="K13" i="132"/>
  <c r="L12" i="132"/>
  <c r="K12" i="132"/>
  <c r="L11" i="132"/>
  <c r="K11" i="132"/>
  <c r="M11" i="132" s="1"/>
  <c r="L10" i="132"/>
  <c r="K10" i="132"/>
  <c r="L9" i="132"/>
  <c r="M9" i="132" s="1"/>
  <c r="K9" i="132"/>
  <c r="F97" i="131"/>
  <c r="F101" i="131" s="1"/>
  <c r="E97" i="131"/>
  <c r="E101" i="131" s="1"/>
  <c r="C97" i="131"/>
  <c r="C101" i="131" s="1"/>
  <c r="B97" i="131"/>
  <c r="B101" i="131" s="1"/>
  <c r="I96" i="131"/>
  <c r="H96" i="131"/>
  <c r="G96" i="131"/>
  <c r="J96" i="131" s="1"/>
  <c r="I95" i="131"/>
  <c r="H95" i="131"/>
  <c r="G95" i="131"/>
  <c r="J95" i="131" s="1"/>
  <c r="I94" i="131"/>
  <c r="H94" i="131"/>
  <c r="G94" i="131"/>
  <c r="J94" i="131" s="1"/>
  <c r="I93" i="131"/>
  <c r="H93" i="131"/>
  <c r="G93" i="131"/>
  <c r="J93" i="131" s="1"/>
  <c r="I92" i="131"/>
  <c r="H92" i="131"/>
  <c r="G92" i="131"/>
  <c r="J92" i="131" s="1"/>
  <c r="I91" i="131"/>
  <c r="H91" i="131"/>
  <c r="G91" i="131"/>
  <c r="J91" i="131" s="1"/>
  <c r="I90" i="131"/>
  <c r="H90" i="131"/>
  <c r="G90" i="131"/>
  <c r="J90" i="131" s="1"/>
  <c r="I89" i="131"/>
  <c r="H89" i="131"/>
  <c r="G89" i="131"/>
  <c r="J89" i="131" s="1"/>
  <c r="I88" i="131"/>
  <c r="H88" i="131"/>
  <c r="G88" i="131"/>
  <c r="J88" i="131" s="1"/>
  <c r="I87" i="131"/>
  <c r="H87" i="131"/>
  <c r="G87" i="131"/>
  <c r="J87" i="131" s="1"/>
  <c r="I86" i="131"/>
  <c r="H86" i="131"/>
  <c r="G86" i="131"/>
  <c r="J86" i="131" s="1"/>
  <c r="I85" i="131"/>
  <c r="H85" i="131"/>
  <c r="G85" i="131"/>
  <c r="J85" i="131" s="1"/>
  <c r="I84" i="131"/>
  <c r="H84" i="131"/>
  <c r="G84" i="131"/>
  <c r="J84" i="131" s="1"/>
  <c r="I83" i="131"/>
  <c r="H83" i="131"/>
  <c r="G83" i="131"/>
  <c r="J83" i="131" s="1"/>
  <c r="I82" i="131"/>
  <c r="H82" i="131"/>
  <c r="G82" i="131"/>
  <c r="J82" i="131" s="1"/>
  <c r="I81" i="131"/>
  <c r="H81" i="131"/>
  <c r="G81" i="131"/>
  <c r="J81" i="131" s="1"/>
  <c r="I80" i="131"/>
  <c r="H80" i="131"/>
  <c r="G80" i="131"/>
  <c r="I79" i="131"/>
  <c r="H79" i="131"/>
  <c r="G79" i="131"/>
  <c r="I78" i="131"/>
  <c r="H78" i="131"/>
  <c r="G78" i="131"/>
  <c r="I66" i="131"/>
  <c r="H66" i="131"/>
  <c r="J66" i="131"/>
  <c r="I65" i="131"/>
  <c r="H65" i="131"/>
  <c r="J65" i="131"/>
  <c r="I64" i="131"/>
  <c r="H64" i="131"/>
  <c r="J64" i="131"/>
  <c r="I63" i="131"/>
  <c r="H63" i="131"/>
  <c r="J63" i="131"/>
  <c r="I62" i="131"/>
  <c r="H62" i="131"/>
  <c r="J62" i="131"/>
  <c r="G59" i="131"/>
  <c r="F59" i="131"/>
  <c r="F68" i="131" s="1"/>
  <c r="E59" i="131"/>
  <c r="E68" i="131" s="1"/>
  <c r="C59" i="131"/>
  <c r="B59" i="131"/>
  <c r="I58" i="131"/>
  <c r="H58" i="131"/>
  <c r="J58" i="131"/>
  <c r="I57" i="131"/>
  <c r="H57" i="131"/>
  <c r="J57" i="131"/>
  <c r="I56" i="131"/>
  <c r="H56" i="131"/>
  <c r="J56" i="131"/>
  <c r="I55" i="131"/>
  <c r="H55" i="131"/>
  <c r="J55" i="131"/>
  <c r="I54" i="131"/>
  <c r="H54" i="131"/>
  <c r="J54" i="131"/>
  <c r="I53" i="131"/>
  <c r="H53" i="131"/>
  <c r="J53" i="131"/>
  <c r="I52" i="131"/>
  <c r="H52" i="131"/>
  <c r="J52" i="131"/>
  <c r="I51" i="131"/>
  <c r="H51" i="131"/>
  <c r="J51" i="131"/>
  <c r="I50" i="131"/>
  <c r="H50" i="131"/>
  <c r="J50" i="131"/>
  <c r="I49" i="131"/>
  <c r="H49" i="131"/>
  <c r="J49" i="131"/>
  <c r="I48" i="131"/>
  <c r="H48" i="131"/>
  <c r="J48" i="131"/>
  <c r="I47" i="131"/>
  <c r="H47" i="131"/>
  <c r="J47" i="131"/>
  <c r="I46" i="131"/>
  <c r="H46" i="131"/>
  <c r="J46" i="131"/>
  <c r="I45" i="131"/>
  <c r="H45" i="131"/>
  <c r="J45" i="131"/>
  <c r="J44" i="131"/>
  <c r="I44" i="131"/>
  <c r="H44" i="131"/>
  <c r="F31" i="131"/>
  <c r="E31" i="131"/>
  <c r="C31" i="131"/>
  <c r="B31" i="131"/>
  <c r="I30" i="131"/>
  <c r="H30" i="131"/>
  <c r="J30" i="131"/>
  <c r="I29" i="131"/>
  <c r="H29" i="131"/>
  <c r="J29" i="131"/>
  <c r="I28" i="131"/>
  <c r="H28" i="131"/>
  <c r="J28" i="131"/>
  <c r="I27" i="131"/>
  <c r="H27" i="131"/>
  <c r="J27" i="131"/>
  <c r="I26" i="131"/>
  <c r="H26" i="131"/>
  <c r="G26" i="131"/>
  <c r="G31" i="131" s="1"/>
  <c r="G24" i="131"/>
  <c r="F24" i="131"/>
  <c r="E24" i="131"/>
  <c r="C24" i="131"/>
  <c r="B24" i="131"/>
  <c r="I23" i="131"/>
  <c r="H23" i="131"/>
  <c r="J23" i="131"/>
  <c r="J22" i="131"/>
  <c r="I22" i="131"/>
  <c r="H22" i="131"/>
  <c r="J21" i="131"/>
  <c r="I21" i="131"/>
  <c r="H21" i="131"/>
  <c r="J20" i="131"/>
  <c r="I20" i="131"/>
  <c r="H20" i="131"/>
  <c r="J19" i="131"/>
  <c r="I19" i="131"/>
  <c r="H19" i="131"/>
  <c r="J18" i="131"/>
  <c r="I18" i="131"/>
  <c r="H18" i="131"/>
  <c r="J17" i="131"/>
  <c r="I17" i="131"/>
  <c r="H17" i="131"/>
  <c r="J16" i="131"/>
  <c r="I16" i="131"/>
  <c r="H16" i="131"/>
  <c r="J15" i="131"/>
  <c r="I15" i="131"/>
  <c r="H15" i="131"/>
  <c r="J14" i="131"/>
  <c r="I14" i="131"/>
  <c r="H14" i="131"/>
  <c r="J13" i="131"/>
  <c r="I13" i="131"/>
  <c r="H13" i="131"/>
  <c r="J12" i="131"/>
  <c r="I12" i="131"/>
  <c r="H12" i="131"/>
  <c r="J11" i="131"/>
  <c r="I11" i="131"/>
  <c r="H11" i="131"/>
  <c r="J10" i="131"/>
  <c r="I10" i="131"/>
  <c r="H10" i="131"/>
  <c r="D24" i="131"/>
  <c r="J9" i="131"/>
  <c r="I9" i="131"/>
  <c r="H9" i="131"/>
  <c r="G65" i="130"/>
  <c r="G55" i="130"/>
  <c r="F55" i="130"/>
  <c r="F65" i="130" s="1"/>
  <c r="E55" i="130"/>
  <c r="E65" i="130" s="1"/>
  <c r="D55" i="130"/>
  <c r="C55" i="130"/>
  <c r="B55" i="130"/>
  <c r="J54" i="130"/>
  <c r="I54" i="130"/>
  <c r="H54" i="130"/>
  <c r="J53" i="130"/>
  <c r="I53" i="130"/>
  <c r="H53" i="130"/>
  <c r="J52" i="130"/>
  <c r="I52" i="130"/>
  <c r="H52" i="130"/>
  <c r="J51" i="130"/>
  <c r="I51" i="130"/>
  <c r="H51" i="130"/>
  <c r="J50" i="130"/>
  <c r="I50" i="130"/>
  <c r="H50" i="130"/>
  <c r="J49" i="130"/>
  <c r="I49" i="130"/>
  <c r="H49" i="130"/>
  <c r="J48" i="130"/>
  <c r="I48" i="130"/>
  <c r="H48" i="130"/>
  <c r="J47" i="130"/>
  <c r="I47" i="130"/>
  <c r="H47" i="130"/>
  <c r="J46" i="130"/>
  <c r="I46" i="130"/>
  <c r="H46" i="130"/>
  <c r="J45" i="130"/>
  <c r="I45" i="130"/>
  <c r="H45" i="130"/>
  <c r="J44" i="130"/>
  <c r="I44" i="130"/>
  <c r="H44" i="130"/>
  <c r="J43" i="130"/>
  <c r="I43" i="130"/>
  <c r="H43" i="130"/>
  <c r="J42" i="130"/>
  <c r="I42" i="130"/>
  <c r="H42" i="130"/>
  <c r="I30" i="130"/>
  <c r="H30" i="130"/>
  <c r="J30" i="130"/>
  <c r="I29" i="130"/>
  <c r="H29" i="130"/>
  <c r="J29" i="130"/>
  <c r="I28" i="130"/>
  <c r="H28" i="130"/>
  <c r="J28" i="130"/>
  <c r="I27" i="130"/>
  <c r="H27" i="130"/>
  <c r="J27" i="130"/>
  <c r="I26" i="130"/>
  <c r="H26" i="130"/>
  <c r="J26" i="130"/>
  <c r="F22" i="130"/>
  <c r="E22" i="130"/>
  <c r="E32" i="130" s="1"/>
  <c r="C22" i="130"/>
  <c r="B22" i="130"/>
  <c r="B32" i="130" s="1"/>
  <c r="I21" i="130"/>
  <c r="H21" i="130"/>
  <c r="G21" i="130"/>
  <c r="J21" i="130" s="1"/>
  <c r="I20" i="130"/>
  <c r="H20" i="130"/>
  <c r="G20" i="130"/>
  <c r="J20" i="130" s="1"/>
  <c r="I19" i="130"/>
  <c r="H19" i="130"/>
  <c r="G19" i="130"/>
  <c r="J19" i="130" s="1"/>
  <c r="I18" i="130"/>
  <c r="H18" i="130"/>
  <c r="G18" i="130"/>
  <c r="J18" i="130" s="1"/>
  <c r="I17" i="130"/>
  <c r="H17" i="130"/>
  <c r="G17" i="130"/>
  <c r="J17" i="130" s="1"/>
  <c r="I16" i="130"/>
  <c r="H16" i="130"/>
  <c r="G16" i="130"/>
  <c r="J16" i="130" s="1"/>
  <c r="I15" i="130"/>
  <c r="H15" i="130"/>
  <c r="G15" i="130"/>
  <c r="J15" i="130" s="1"/>
  <c r="I14" i="130"/>
  <c r="H14" i="130"/>
  <c r="G14" i="130"/>
  <c r="J14" i="130" s="1"/>
  <c r="I13" i="130"/>
  <c r="H13" i="130"/>
  <c r="G13" i="130"/>
  <c r="J13" i="130" s="1"/>
  <c r="I12" i="130"/>
  <c r="H12" i="130"/>
  <c r="G12" i="130"/>
  <c r="J12" i="130" s="1"/>
  <c r="I11" i="130"/>
  <c r="H11" i="130"/>
  <c r="G11" i="130"/>
  <c r="J11" i="130" s="1"/>
  <c r="I10" i="130"/>
  <c r="H10" i="130"/>
  <c r="G10" i="130"/>
  <c r="D22" i="130"/>
  <c r="I9" i="130"/>
  <c r="H9" i="130"/>
  <c r="G9" i="130"/>
  <c r="J9" i="130" s="1"/>
  <c r="I20" i="129"/>
  <c r="I30" i="129" s="1"/>
  <c r="H20" i="129"/>
  <c r="F20" i="129"/>
  <c r="E20" i="129"/>
  <c r="C20" i="129"/>
  <c r="C30" i="129" s="1"/>
  <c r="B20" i="129"/>
  <c r="L19" i="129"/>
  <c r="K19" i="129"/>
  <c r="M19" i="129"/>
  <c r="L18" i="129"/>
  <c r="K18" i="129"/>
  <c r="M18" i="129"/>
  <c r="L17" i="129"/>
  <c r="K17" i="129"/>
  <c r="M17" i="129"/>
  <c r="L16" i="129"/>
  <c r="K16" i="129"/>
  <c r="M16" i="129"/>
  <c r="L15" i="129"/>
  <c r="K15" i="129"/>
  <c r="M15" i="129"/>
  <c r="L14" i="129"/>
  <c r="K14" i="129"/>
  <c r="M14" i="129"/>
  <c r="L13" i="129"/>
  <c r="K13" i="129"/>
  <c r="M13" i="129"/>
  <c r="L12" i="129"/>
  <c r="K12" i="129"/>
  <c r="M12" i="129"/>
  <c r="L11" i="129"/>
  <c r="K11" i="129"/>
  <c r="M11" i="129"/>
  <c r="L10" i="129"/>
  <c r="K10" i="129"/>
  <c r="M10" i="129"/>
  <c r="L9" i="129"/>
  <c r="K9" i="129"/>
  <c r="M9" i="129"/>
  <c r="G92" i="128"/>
  <c r="F92" i="128"/>
  <c r="E92" i="128"/>
  <c r="D92" i="128"/>
  <c r="C92" i="128"/>
  <c r="B92" i="128"/>
  <c r="G91" i="128"/>
  <c r="F91" i="128"/>
  <c r="E91" i="128"/>
  <c r="D91" i="128"/>
  <c r="C91" i="128"/>
  <c r="B91" i="128"/>
  <c r="J90" i="128"/>
  <c r="I90" i="128"/>
  <c r="H90" i="128"/>
  <c r="J89" i="128"/>
  <c r="I89" i="128"/>
  <c r="H89" i="128"/>
  <c r="J88" i="128"/>
  <c r="I88" i="128"/>
  <c r="H88" i="128"/>
  <c r="J87" i="128"/>
  <c r="I87" i="128"/>
  <c r="H87" i="128"/>
  <c r="J86" i="128"/>
  <c r="I86" i="128"/>
  <c r="H86" i="128"/>
  <c r="J85" i="128"/>
  <c r="I85" i="128"/>
  <c r="H85" i="128"/>
  <c r="J84" i="128"/>
  <c r="I84" i="128"/>
  <c r="H84" i="128"/>
  <c r="J83" i="128"/>
  <c r="I83" i="128"/>
  <c r="H83" i="128"/>
  <c r="J82" i="128"/>
  <c r="I82" i="128"/>
  <c r="H82" i="128"/>
  <c r="J81" i="128"/>
  <c r="I81" i="128"/>
  <c r="H81" i="128"/>
  <c r="J80" i="128"/>
  <c r="I80" i="128"/>
  <c r="H80" i="128"/>
  <c r="J79" i="128"/>
  <c r="I79" i="128"/>
  <c r="H79" i="128"/>
  <c r="J78" i="128"/>
  <c r="I78" i="128"/>
  <c r="H78" i="128"/>
  <c r="J77" i="128"/>
  <c r="I77" i="128"/>
  <c r="H77" i="128"/>
  <c r="I63" i="128"/>
  <c r="H63" i="128"/>
  <c r="J63" i="128"/>
  <c r="I62" i="128"/>
  <c r="H62" i="128"/>
  <c r="J62" i="128"/>
  <c r="I61" i="128"/>
  <c r="H61" i="128"/>
  <c r="J61" i="128"/>
  <c r="I60" i="128"/>
  <c r="H60" i="128"/>
  <c r="J60" i="128"/>
  <c r="I59" i="128"/>
  <c r="H59" i="128"/>
  <c r="J59" i="128"/>
  <c r="I58" i="128"/>
  <c r="H58" i="128"/>
  <c r="H64" i="128" s="1"/>
  <c r="J58" i="128"/>
  <c r="G55" i="128"/>
  <c r="G65" i="128" s="1"/>
  <c r="F55" i="128"/>
  <c r="F65" i="128" s="1"/>
  <c r="E55" i="128"/>
  <c r="E65" i="128" s="1"/>
  <c r="C55" i="128"/>
  <c r="C65" i="128" s="1"/>
  <c r="B55" i="128"/>
  <c r="I54" i="128"/>
  <c r="H54" i="128"/>
  <c r="J54" i="128"/>
  <c r="I53" i="128"/>
  <c r="H53" i="128"/>
  <c r="J53" i="128"/>
  <c r="I52" i="128"/>
  <c r="H52" i="128"/>
  <c r="J52" i="128"/>
  <c r="I51" i="128"/>
  <c r="H51" i="128"/>
  <c r="J51" i="128"/>
  <c r="I50" i="128"/>
  <c r="H50" i="128"/>
  <c r="J50" i="128"/>
  <c r="I49" i="128"/>
  <c r="H49" i="128"/>
  <c r="J49" i="128"/>
  <c r="I48" i="128"/>
  <c r="H48" i="128"/>
  <c r="J48" i="128"/>
  <c r="I47" i="128"/>
  <c r="H47" i="128"/>
  <c r="J47" i="128"/>
  <c r="I46" i="128"/>
  <c r="H46" i="128"/>
  <c r="J46" i="128"/>
  <c r="I45" i="128"/>
  <c r="H45" i="128"/>
  <c r="J45" i="128"/>
  <c r="I44" i="128"/>
  <c r="H44" i="128"/>
  <c r="J44" i="128"/>
  <c r="I43" i="128"/>
  <c r="H43" i="128"/>
  <c r="J43" i="128"/>
  <c r="I42" i="128"/>
  <c r="H42" i="128"/>
  <c r="I30" i="128"/>
  <c r="H30" i="128"/>
  <c r="J30" i="128"/>
  <c r="I29" i="128"/>
  <c r="H29" i="128"/>
  <c r="J29" i="128"/>
  <c r="I28" i="128"/>
  <c r="H28" i="128"/>
  <c r="J28" i="128"/>
  <c r="I27" i="128"/>
  <c r="H27" i="128"/>
  <c r="J27" i="128"/>
  <c r="I26" i="128"/>
  <c r="H26" i="128"/>
  <c r="J26" i="128"/>
  <c r="I25" i="128"/>
  <c r="H25" i="128"/>
  <c r="G25" i="128"/>
  <c r="G31" i="128" s="1"/>
  <c r="J25" i="128"/>
  <c r="J31" i="128" s="1"/>
  <c r="G22" i="128"/>
  <c r="F22" i="128"/>
  <c r="E22" i="128"/>
  <c r="E32" i="128" s="1"/>
  <c r="C22" i="128"/>
  <c r="C32" i="128" s="1"/>
  <c r="B22" i="128"/>
  <c r="I21" i="128"/>
  <c r="H21" i="128"/>
  <c r="J21" i="128"/>
  <c r="I20" i="128"/>
  <c r="H20" i="128"/>
  <c r="J20" i="128"/>
  <c r="I19" i="128"/>
  <c r="H19" i="128"/>
  <c r="J19" i="128"/>
  <c r="I18" i="128"/>
  <c r="H18" i="128"/>
  <c r="J18" i="128"/>
  <c r="I17" i="128"/>
  <c r="H17" i="128"/>
  <c r="J17" i="128"/>
  <c r="I16" i="128"/>
  <c r="H16" i="128"/>
  <c r="J16" i="128"/>
  <c r="I15" i="128"/>
  <c r="H15" i="128"/>
  <c r="J15" i="128"/>
  <c r="I14" i="128"/>
  <c r="H14" i="128"/>
  <c r="J14" i="128"/>
  <c r="I13" i="128"/>
  <c r="H13" i="128"/>
  <c r="J13" i="128"/>
  <c r="I12" i="128"/>
  <c r="H12" i="128"/>
  <c r="J12" i="128"/>
  <c r="I11" i="128"/>
  <c r="H11" i="128"/>
  <c r="J11" i="128"/>
  <c r="I10" i="128"/>
  <c r="H10" i="128"/>
  <c r="J10" i="128"/>
  <c r="I9" i="128"/>
  <c r="H9" i="128"/>
  <c r="J9" i="128"/>
  <c r="F95" i="127"/>
  <c r="E95" i="127"/>
  <c r="C95" i="127"/>
  <c r="B95" i="127"/>
  <c r="I94" i="127"/>
  <c r="H94" i="127"/>
  <c r="G94" i="127"/>
  <c r="I93" i="127"/>
  <c r="H93" i="127"/>
  <c r="G93" i="127"/>
  <c r="I92" i="127"/>
  <c r="H92" i="127"/>
  <c r="G92" i="127"/>
  <c r="I91" i="127"/>
  <c r="H91" i="127"/>
  <c r="G91" i="127"/>
  <c r="I90" i="127"/>
  <c r="H90" i="127"/>
  <c r="G90" i="127"/>
  <c r="I89" i="127"/>
  <c r="H89" i="127"/>
  <c r="G89" i="127"/>
  <c r="I88" i="127"/>
  <c r="H88" i="127"/>
  <c r="G88" i="127"/>
  <c r="I87" i="127"/>
  <c r="H87" i="127"/>
  <c r="G87" i="127"/>
  <c r="I86" i="127"/>
  <c r="H86" i="127"/>
  <c r="J86" i="127" s="1"/>
  <c r="G86" i="127"/>
  <c r="I85" i="127"/>
  <c r="H85" i="127"/>
  <c r="G85" i="127"/>
  <c r="F76" i="127"/>
  <c r="E76" i="127"/>
  <c r="C76" i="127"/>
  <c r="B76" i="127"/>
  <c r="I75" i="127"/>
  <c r="H75" i="127"/>
  <c r="G75" i="127"/>
  <c r="I74" i="127"/>
  <c r="H74" i="127"/>
  <c r="G74" i="127"/>
  <c r="I73" i="127"/>
  <c r="H73" i="127"/>
  <c r="G73" i="127"/>
  <c r="I72" i="127"/>
  <c r="H72" i="127"/>
  <c r="G72" i="127"/>
  <c r="I71" i="127"/>
  <c r="H71" i="127"/>
  <c r="G71" i="127"/>
  <c r="I70" i="127"/>
  <c r="H70" i="127"/>
  <c r="G70" i="127"/>
  <c r="I69" i="127"/>
  <c r="H69" i="127"/>
  <c r="J69" i="127" s="1"/>
  <c r="G69" i="127"/>
  <c r="I68" i="127"/>
  <c r="H68" i="127"/>
  <c r="G68" i="127"/>
  <c r="I67" i="127"/>
  <c r="H67" i="127"/>
  <c r="G67" i="127"/>
  <c r="I66" i="127"/>
  <c r="H66" i="127"/>
  <c r="G66" i="127"/>
  <c r="I65" i="127"/>
  <c r="H65" i="127"/>
  <c r="G65" i="127"/>
  <c r="I64" i="127"/>
  <c r="H64" i="127"/>
  <c r="G64" i="127"/>
  <c r="I63" i="127"/>
  <c r="H63" i="127"/>
  <c r="G63" i="127"/>
  <c r="I62" i="127"/>
  <c r="H62" i="127"/>
  <c r="G62" i="127"/>
  <c r="I61" i="127"/>
  <c r="H61" i="127"/>
  <c r="G61" i="127"/>
  <c r="F44" i="127"/>
  <c r="E44" i="127"/>
  <c r="C44" i="127"/>
  <c r="B44" i="127"/>
  <c r="I43" i="127"/>
  <c r="H43" i="127"/>
  <c r="G43" i="127"/>
  <c r="I42" i="127"/>
  <c r="H42" i="127"/>
  <c r="G42" i="127"/>
  <c r="I41" i="127"/>
  <c r="H41" i="127"/>
  <c r="G41" i="127"/>
  <c r="I40" i="127"/>
  <c r="H40" i="127"/>
  <c r="G40" i="127"/>
  <c r="I39" i="127"/>
  <c r="H39" i="127"/>
  <c r="G39" i="127"/>
  <c r="I38" i="127"/>
  <c r="H38" i="127"/>
  <c r="G38" i="127"/>
  <c r="I37" i="127"/>
  <c r="H37" i="127"/>
  <c r="G37" i="127"/>
  <c r="I36" i="127"/>
  <c r="H36" i="127"/>
  <c r="G36" i="127"/>
  <c r="I35" i="127"/>
  <c r="H35" i="127"/>
  <c r="G35" i="127"/>
  <c r="I34" i="127"/>
  <c r="H34" i="127"/>
  <c r="G34" i="127"/>
  <c r="F24" i="127"/>
  <c r="E24" i="127"/>
  <c r="C24" i="127"/>
  <c r="B24" i="127"/>
  <c r="I23" i="127"/>
  <c r="H23" i="127"/>
  <c r="G23" i="127"/>
  <c r="I22" i="127"/>
  <c r="H22" i="127"/>
  <c r="J22" i="127" s="1"/>
  <c r="G22" i="127"/>
  <c r="I21" i="127"/>
  <c r="H21" i="127"/>
  <c r="G21" i="127"/>
  <c r="I20" i="127"/>
  <c r="H20" i="127"/>
  <c r="G20" i="127"/>
  <c r="I19" i="127"/>
  <c r="H19" i="127"/>
  <c r="G19" i="127"/>
  <c r="I18" i="127"/>
  <c r="H18" i="127"/>
  <c r="J18" i="127" s="1"/>
  <c r="G18" i="127"/>
  <c r="I17" i="127"/>
  <c r="H17" i="127"/>
  <c r="G17" i="127"/>
  <c r="I16" i="127"/>
  <c r="H16" i="127"/>
  <c r="G16" i="127"/>
  <c r="I15" i="127"/>
  <c r="H15" i="127"/>
  <c r="G15" i="127"/>
  <c r="I14" i="127"/>
  <c r="H14" i="127"/>
  <c r="J14" i="127" s="1"/>
  <c r="G14" i="127"/>
  <c r="I13" i="127"/>
  <c r="H13" i="127"/>
  <c r="G13" i="127"/>
  <c r="I12" i="127"/>
  <c r="H12" i="127"/>
  <c r="G12" i="127"/>
  <c r="I11" i="127"/>
  <c r="H11" i="127"/>
  <c r="G11" i="127"/>
  <c r="I10" i="127"/>
  <c r="H10" i="127"/>
  <c r="G10" i="127"/>
  <c r="I9" i="127"/>
  <c r="H9" i="127"/>
  <c r="G9" i="127"/>
  <c r="I45" i="126"/>
  <c r="H45" i="126"/>
  <c r="F45" i="126"/>
  <c r="E45" i="126"/>
  <c r="C45" i="126"/>
  <c r="B45" i="126"/>
  <c r="L44" i="126"/>
  <c r="K44" i="126"/>
  <c r="L43" i="126"/>
  <c r="K43" i="126"/>
  <c r="M43" i="126" s="1"/>
  <c r="L42" i="126"/>
  <c r="K42" i="126"/>
  <c r="M42" i="126" s="1"/>
  <c r="L41" i="126"/>
  <c r="K41" i="126"/>
  <c r="L40" i="126"/>
  <c r="K40" i="126"/>
  <c r="L39" i="126"/>
  <c r="K39" i="126"/>
  <c r="L38" i="126"/>
  <c r="K38" i="126"/>
  <c r="L37" i="126"/>
  <c r="K37" i="126"/>
  <c r="L36" i="126"/>
  <c r="K36" i="126"/>
  <c r="L35" i="126"/>
  <c r="K35" i="126"/>
  <c r="I24" i="126"/>
  <c r="H24" i="126"/>
  <c r="F24" i="126"/>
  <c r="E24" i="126"/>
  <c r="C24" i="126"/>
  <c r="B24" i="126"/>
  <c r="L23" i="126"/>
  <c r="K23" i="126"/>
  <c r="M23" i="126" s="1"/>
  <c r="L22" i="126"/>
  <c r="K22" i="126"/>
  <c r="L21" i="126"/>
  <c r="K21" i="126"/>
  <c r="L20" i="126"/>
  <c r="K20" i="126"/>
  <c r="L19" i="126"/>
  <c r="K19" i="126"/>
  <c r="L18" i="126"/>
  <c r="K18" i="126"/>
  <c r="L17" i="126"/>
  <c r="K17" i="126"/>
  <c r="M17" i="126" s="1"/>
  <c r="L16" i="126"/>
  <c r="K16" i="126"/>
  <c r="M16" i="126" s="1"/>
  <c r="L15" i="126"/>
  <c r="K15" i="126"/>
  <c r="L14" i="126"/>
  <c r="K14" i="126"/>
  <c r="L13" i="126"/>
  <c r="K13" i="126"/>
  <c r="L12" i="126"/>
  <c r="K12" i="126"/>
  <c r="L11" i="126"/>
  <c r="K11" i="126"/>
  <c r="L10" i="126"/>
  <c r="K10" i="126"/>
  <c r="L9" i="126"/>
  <c r="K9" i="126"/>
  <c r="F127" i="125"/>
  <c r="E127" i="125"/>
  <c r="C127" i="125"/>
  <c r="B127" i="125"/>
  <c r="F126" i="125"/>
  <c r="E126" i="125"/>
  <c r="C126" i="125"/>
  <c r="B126" i="125"/>
  <c r="I125" i="125"/>
  <c r="H125" i="125"/>
  <c r="J125" i="125"/>
  <c r="I124" i="125"/>
  <c r="H124" i="125"/>
  <c r="G124" i="125"/>
  <c r="J124" i="125" s="1"/>
  <c r="I123" i="125"/>
  <c r="H123" i="125"/>
  <c r="G123" i="125"/>
  <c r="I122" i="125"/>
  <c r="H122" i="125"/>
  <c r="G122" i="125"/>
  <c r="I121" i="125"/>
  <c r="H121" i="125"/>
  <c r="G121" i="125"/>
  <c r="J121" i="125" s="1"/>
  <c r="I120" i="125"/>
  <c r="H120" i="125"/>
  <c r="G120" i="125"/>
  <c r="J120" i="125" s="1"/>
  <c r="I119" i="125"/>
  <c r="H119" i="125"/>
  <c r="G119" i="125"/>
  <c r="I118" i="125"/>
  <c r="H118" i="125"/>
  <c r="G118" i="125"/>
  <c r="J118" i="125" s="1"/>
  <c r="I117" i="125"/>
  <c r="H117" i="125"/>
  <c r="G117" i="125"/>
  <c r="J117" i="125" s="1"/>
  <c r="I116" i="125"/>
  <c r="H116" i="125"/>
  <c r="G116" i="125"/>
  <c r="J116" i="125" s="1"/>
  <c r="I115" i="125"/>
  <c r="H115" i="125"/>
  <c r="G115" i="125"/>
  <c r="J115" i="125" s="1"/>
  <c r="I114" i="125"/>
  <c r="H114" i="125"/>
  <c r="G114" i="125"/>
  <c r="I113" i="125"/>
  <c r="H113" i="125"/>
  <c r="G113" i="125"/>
  <c r="I112" i="125"/>
  <c r="H112" i="125"/>
  <c r="G112" i="125"/>
  <c r="I111" i="125"/>
  <c r="H111" i="125"/>
  <c r="G111" i="125"/>
  <c r="I110" i="125"/>
  <c r="H110" i="125"/>
  <c r="G110" i="125"/>
  <c r="J110" i="125" s="1"/>
  <c r="I109" i="125"/>
  <c r="H109" i="125"/>
  <c r="G109" i="125"/>
  <c r="J109" i="125" s="1"/>
  <c r="I98" i="125"/>
  <c r="H98" i="125"/>
  <c r="G98" i="125"/>
  <c r="I97" i="125"/>
  <c r="H97" i="125"/>
  <c r="G97" i="125"/>
  <c r="I96" i="125"/>
  <c r="H96" i="125"/>
  <c r="G96" i="125"/>
  <c r="I95" i="125"/>
  <c r="H95" i="125"/>
  <c r="G95" i="125"/>
  <c r="I94" i="125"/>
  <c r="H94" i="125"/>
  <c r="G94" i="125"/>
  <c r="I93" i="125"/>
  <c r="H93" i="125"/>
  <c r="G93" i="125"/>
  <c r="I92" i="125"/>
  <c r="H92" i="125"/>
  <c r="G92" i="125"/>
  <c r="I91" i="125"/>
  <c r="H91" i="125"/>
  <c r="G91" i="125"/>
  <c r="I90" i="125"/>
  <c r="H90" i="125"/>
  <c r="G90" i="125"/>
  <c r="I89" i="125"/>
  <c r="H89" i="125"/>
  <c r="G89" i="125"/>
  <c r="F87" i="125"/>
  <c r="E87" i="125"/>
  <c r="C87" i="125"/>
  <c r="B87" i="125"/>
  <c r="I86" i="125"/>
  <c r="H86" i="125"/>
  <c r="G86" i="125"/>
  <c r="I85" i="125"/>
  <c r="H85" i="125"/>
  <c r="G85" i="125"/>
  <c r="I84" i="125"/>
  <c r="H84" i="125"/>
  <c r="G84" i="125"/>
  <c r="I83" i="125"/>
  <c r="H83" i="125"/>
  <c r="G83" i="125"/>
  <c r="I82" i="125"/>
  <c r="H82" i="125"/>
  <c r="G82" i="125"/>
  <c r="I81" i="125"/>
  <c r="H81" i="125"/>
  <c r="G81" i="125"/>
  <c r="I80" i="125"/>
  <c r="H80" i="125"/>
  <c r="G80" i="125"/>
  <c r="I79" i="125"/>
  <c r="H79" i="125"/>
  <c r="G79" i="125"/>
  <c r="I78" i="125"/>
  <c r="H78" i="125"/>
  <c r="G78" i="125"/>
  <c r="I77" i="125"/>
  <c r="H77" i="125"/>
  <c r="G77" i="125"/>
  <c r="I76" i="125"/>
  <c r="H76" i="125"/>
  <c r="G76" i="125"/>
  <c r="I75" i="125"/>
  <c r="H75" i="125"/>
  <c r="G75" i="125"/>
  <c r="I74" i="125"/>
  <c r="H74" i="125"/>
  <c r="G74" i="125"/>
  <c r="I73" i="125"/>
  <c r="H73" i="125"/>
  <c r="G73" i="125"/>
  <c r="I72" i="125"/>
  <c r="H72" i="125"/>
  <c r="G72" i="125"/>
  <c r="F48" i="125"/>
  <c r="E48" i="125"/>
  <c r="C48" i="125"/>
  <c r="B48" i="125"/>
  <c r="I47" i="125"/>
  <c r="H47" i="125"/>
  <c r="G47" i="125"/>
  <c r="I46" i="125"/>
  <c r="H46" i="125"/>
  <c r="G46" i="125"/>
  <c r="I45" i="125"/>
  <c r="H45" i="125"/>
  <c r="G45" i="125"/>
  <c r="I44" i="125"/>
  <c r="H44" i="125"/>
  <c r="G44" i="125"/>
  <c r="I43" i="125"/>
  <c r="H43" i="125"/>
  <c r="G43" i="125"/>
  <c r="I42" i="125"/>
  <c r="H42" i="125"/>
  <c r="G42" i="125"/>
  <c r="I41" i="125"/>
  <c r="H41" i="125"/>
  <c r="G41" i="125"/>
  <c r="I40" i="125"/>
  <c r="H40" i="125"/>
  <c r="G40" i="125"/>
  <c r="I39" i="125"/>
  <c r="H39" i="125"/>
  <c r="G39" i="125"/>
  <c r="I38" i="125"/>
  <c r="H38" i="125"/>
  <c r="G38" i="125"/>
  <c r="D48" i="125"/>
  <c r="F24" i="125"/>
  <c r="E24" i="125"/>
  <c r="C24" i="125"/>
  <c r="B24" i="125"/>
  <c r="I23" i="125"/>
  <c r="H23" i="125"/>
  <c r="G23" i="125"/>
  <c r="I22" i="125"/>
  <c r="H22" i="125"/>
  <c r="J22" i="125" s="1"/>
  <c r="G22" i="125"/>
  <c r="I21" i="125"/>
  <c r="H21" i="125"/>
  <c r="G21" i="125"/>
  <c r="I20" i="125"/>
  <c r="H20" i="125"/>
  <c r="G20" i="125"/>
  <c r="I19" i="125"/>
  <c r="H19" i="125"/>
  <c r="G19" i="125"/>
  <c r="I18" i="125"/>
  <c r="H18" i="125"/>
  <c r="G18" i="125"/>
  <c r="I17" i="125"/>
  <c r="H17" i="125"/>
  <c r="G17" i="125"/>
  <c r="I16" i="125"/>
  <c r="H16" i="125"/>
  <c r="G16" i="125"/>
  <c r="I15" i="125"/>
  <c r="H15" i="125"/>
  <c r="G15" i="125"/>
  <c r="I14" i="125"/>
  <c r="H14" i="125"/>
  <c r="J14" i="125" s="1"/>
  <c r="G14" i="125"/>
  <c r="I13" i="125"/>
  <c r="H13" i="125"/>
  <c r="J13" i="125" s="1"/>
  <c r="G13" i="125"/>
  <c r="I12" i="125"/>
  <c r="H12" i="125"/>
  <c r="G12" i="125"/>
  <c r="I11" i="125"/>
  <c r="H11" i="125"/>
  <c r="G11" i="125"/>
  <c r="I10" i="125"/>
  <c r="H10" i="125"/>
  <c r="G10" i="125"/>
  <c r="I9" i="125"/>
  <c r="H9" i="125"/>
  <c r="G9" i="125"/>
  <c r="J10" i="139" l="1"/>
  <c r="I145" i="151"/>
  <c r="H145" i="151"/>
  <c r="M27" i="145"/>
  <c r="M28" i="145" s="1"/>
  <c r="H24" i="137"/>
  <c r="H25" i="137" s="1"/>
  <c r="G34" i="136"/>
  <c r="G38" i="136" s="1"/>
  <c r="J33" i="136"/>
  <c r="F38" i="136"/>
  <c r="C15" i="136"/>
  <c r="H14" i="136"/>
  <c r="C38" i="136"/>
  <c r="E15" i="136"/>
  <c r="I11" i="136"/>
  <c r="I15" i="136" s="1"/>
  <c r="J10" i="136"/>
  <c r="J23" i="137"/>
  <c r="J10" i="137"/>
  <c r="H11" i="137"/>
  <c r="H12" i="137" s="1"/>
  <c r="I24" i="137"/>
  <c r="I25" i="137" s="1"/>
  <c r="I11" i="137"/>
  <c r="I12" i="137" s="1"/>
  <c r="J41" i="137"/>
  <c r="J22" i="137"/>
  <c r="G43" i="137"/>
  <c r="G11" i="136"/>
  <c r="G15" i="136" s="1"/>
  <c r="D15" i="136"/>
  <c r="I34" i="136"/>
  <c r="I38" i="136" s="1"/>
  <c r="E32" i="131"/>
  <c r="J26" i="131"/>
  <c r="J31" i="131" s="1"/>
  <c r="H67" i="131"/>
  <c r="G32" i="131"/>
  <c r="I67" i="131"/>
  <c r="J67" i="131"/>
  <c r="I22" i="130"/>
  <c r="I64" i="128"/>
  <c r="H31" i="128"/>
  <c r="H32" i="128" s="1"/>
  <c r="H22" i="128"/>
  <c r="G32" i="128"/>
  <c r="I31" i="128"/>
  <c r="J64" i="128"/>
  <c r="I167" i="148"/>
  <c r="G167" i="148"/>
  <c r="H167" i="148"/>
  <c r="J177" i="148"/>
  <c r="J176" i="148"/>
  <c r="E52" i="143"/>
  <c r="E64" i="143" s="1"/>
  <c r="H51" i="143"/>
  <c r="H78" i="143"/>
  <c r="H88" i="143" s="1"/>
  <c r="H105" i="143" s="1"/>
  <c r="J86" i="143"/>
  <c r="I78" i="143"/>
  <c r="J67" i="140"/>
  <c r="J70" i="140"/>
  <c r="J39" i="137"/>
  <c r="J40" i="137"/>
  <c r="J38" i="137"/>
  <c r="H14" i="134"/>
  <c r="I14" i="134"/>
  <c r="I18" i="134" s="1"/>
  <c r="I91" i="128"/>
  <c r="L36" i="152"/>
  <c r="M38" i="152"/>
  <c r="L17" i="152"/>
  <c r="M20" i="152"/>
  <c r="E101" i="151"/>
  <c r="J18" i="143"/>
  <c r="J44" i="143"/>
  <c r="J60" i="143"/>
  <c r="J56" i="143"/>
  <c r="D58" i="143"/>
  <c r="D63" i="143" s="1"/>
  <c r="J77" i="143"/>
  <c r="J26" i="143"/>
  <c r="J9" i="143"/>
  <c r="J16" i="143"/>
  <c r="E20" i="143"/>
  <c r="E32" i="143" s="1"/>
  <c r="J22" i="143"/>
  <c r="H58" i="143"/>
  <c r="J58" i="143" s="1"/>
  <c r="B63" i="143"/>
  <c r="J80" i="143"/>
  <c r="J82" i="143"/>
  <c r="J11" i="143"/>
  <c r="G19" i="143"/>
  <c r="J55" i="143"/>
  <c r="J57" i="143"/>
  <c r="C63" i="143"/>
  <c r="J84" i="143"/>
  <c r="J87" i="143"/>
  <c r="J12" i="143"/>
  <c r="J27" i="143"/>
  <c r="J29" i="143"/>
  <c r="J50" i="143"/>
  <c r="J24" i="143"/>
  <c r="D31" i="143"/>
  <c r="J48" i="143"/>
  <c r="J54" i="143"/>
  <c r="H15" i="142"/>
  <c r="J17" i="142"/>
  <c r="J19" i="142" s="1"/>
  <c r="I15" i="142"/>
  <c r="I20" i="142" s="1"/>
  <c r="I44" i="142"/>
  <c r="G39" i="142"/>
  <c r="G44" i="142" s="1"/>
  <c r="G15" i="142"/>
  <c r="H39" i="142"/>
  <c r="H44" i="142" s="1"/>
  <c r="J41" i="142"/>
  <c r="J43" i="142" s="1"/>
  <c r="L12" i="138"/>
  <c r="L13" i="138" s="1"/>
  <c r="J66" i="127"/>
  <c r="J68" i="127"/>
  <c r="J72" i="127"/>
  <c r="J71" i="127"/>
  <c r="J75" i="127"/>
  <c r="J88" i="127"/>
  <c r="B46" i="126"/>
  <c r="J11" i="127"/>
  <c r="J12" i="127"/>
  <c r="J16" i="127"/>
  <c r="J20" i="127"/>
  <c r="J87" i="127"/>
  <c r="J90" i="127"/>
  <c r="J35" i="127"/>
  <c r="J39" i="127"/>
  <c r="J89" i="127"/>
  <c r="G99" i="125"/>
  <c r="J15" i="125"/>
  <c r="I99" i="125"/>
  <c r="G48" i="125"/>
  <c r="M12" i="145"/>
  <c r="F52" i="143"/>
  <c r="F64" i="143" s="1"/>
  <c r="J31" i="153"/>
  <c r="J35" i="153"/>
  <c r="H66" i="153"/>
  <c r="I71" i="153"/>
  <c r="I89" i="153"/>
  <c r="J89" i="153" s="1"/>
  <c r="I66" i="153"/>
  <c r="D22" i="153"/>
  <c r="J66" i="153"/>
  <c r="J71" i="153"/>
  <c r="G22" i="130"/>
  <c r="G32" i="130" s="1"/>
  <c r="H22" i="130"/>
  <c r="I31" i="130"/>
  <c r="C93" i="153"/>
  <c r="C94" i="153" s="1"/>
  <c r="J83" i="153"/>
  <c r="I92" i="153"/>
  <c r="H92" i="153"/>
  <c r="H93" i="153" s="1"/>
  <c r="H72" i="153"/>
  <c r="I17" i="153"/>
  <c r="H22" i="153"/>
  <c r="J20" i="153"/>
  <c r="H17" i="153"/>
  <c r="J34" i="153"/>
  <c r="J36" i="153"/>
  <c r="I37" i="153"/>
  <c r="C41" i="153"/>
  <c r="C42" i="153" s="1"/>
  <c r="J33" i="153"/>
  <c r="J32" i="153"/>
  <c r="I40" i="153"/>
  <c r="I41" i="153" s="1"/>
  <c r="B23" i="153"/>
  <c r="B42" i="153" s="1"/>
  <c r="J21" i="153"/>
  <c r="J11" i="153"/>
  <c r="J13" i="153"/>
  <c r="J15" i="153"/>
  <c r="J12" i="153"/>
  <c r="I23" i="153"/>
  <c r="J10" i="153"/>
  <c r="J14" i="153"/>
  <c r="J9" i="153"/>
  <c r="M9" i="152"/>
  <c r="K17" i="152"/>
  <c r="M34" i="152"/>
  <c r="K39" i="152"/>
  <c r="K40" i="152" s="1"/>
  <c r="L39" i="152"/>
  <c r="B40" i="152"/>
  <c r="H40" i="152"/>
  <c r="M18" i="152"/>
  <c r="L22" i="152"/>
  <c r="M19" i="152"/>
  <c r="M10" i="152"/>
  <c r="M12" i="152"/>
  <c r="M14" i="152"/>
  <c r="M11" i="152"/>
  <c r="J111" i="151"/>
  <c r="J12" i="151"/>
  <c r="J16" i="151"/>
  <c r="J65" i="151"/>
  <c r="I95" i="151"/>
  <c r="H100" i="151"/>
  <c r="G150" i="151"/>
  <c r="J112" i="151"/>
  <c r="G115" i="151"/>
  <c r="G119" i="151" s="1"/>
  <c r="F23" i="151"/>
  <c r="I66" i="151"/>
  <c r="I67" i="151" s="1"/>
  <c r="H150" i="151"/>
  <c r="I150" i="151"/>
  <c r="J18" i="151"/>
  <c r="J417" i="150"/>
  <c r="J420" i="150"/>
  <c r="J421" i="150"/>
  <c r="J423" i="150"/>
  <c r="J425" i="150"/>
  <c r="J427" i="150"/>
  <c r="J428" i="150"/>
  <c r="J429" i="150"/>
  <c r="J431" i="150"/>
  <c r="J432" i="150"/>
  <c r="J433" i="150"/>
  <c r="J436" i="150"/>
  <c r="J445" i="150"/>
  <c r="C472" i="150"/>
  <c r="C480" i="150" s="1"/>
  <c r="G51" i="150"/>
  <c r="J48" i="150"/>
  <c r="J51" i="150" s="1"/>
  <c r="G109" i="150"/>
  <c r="J106" i="150"/>
  <c r="J109" i="150" s="1"/>
  <c r="F110" i="150"/>
  <c r="G104" i="150"/>
  <c r="G110" i="150" s="1"/>
  <c r="H82" i="150"/>
  <c r="G76" i="150"/>
  <c r="H20" i="150"/>
  <c r="H27" i="150" s="1"/>
  <c r="I46" i="150"/>
  <c r="I52" i="150" s="1"/>
  <c r="H26" i="150"/>
  <c r="G26" i="150"/>
  <c r="I26" i="150"/>
  <c r="M38" i="149"/>
  <c r="M41" i="149"/>
  <c r="M22" i="149"/>
  <c r="C51" i="149"/>
  <c r="I51" i="149"/>
  <c r="M64" i="149"/>
  <c r="M69" i="149"/>
  <c r="E70" i="149"/>
  <c r="I70" i="149"/>
  <c r="M11" i="149"/>
  <c r="M15" i="149"/>
  <c r="M19" i="149"/>
  <c r="H109" i="148"/>
  <c r="I173" i="148"/>
  <c r="I178" i="148" s="1"/>
  <c r="I183" i="148" s="1"/>
  <c r="G109" i="148"/>
  <c r="I109" i="148"/>
  <c r="G76" i="148"/>
  <c r="G115" i="148"/>
  <c r="H55" i="148"/>
  <c r="I55" i="148"/>
  <c r="G21" i="148"/>
  <c r="I21" i="148"/>
  <c r="H21" i="148"/>
  <c r="H115" i="148"/>
  <c r="J134" i="148"/>
  <c r="J157" i="148"/>
  <c r="J170" i="148"/>
  <c r="J174" i="148"/>
  <c r="J48" i="147"/>
  <c r="D50" i="147"/>
  <c r="J52" i="147"/>
  <c r="B56" i="147"/>
  <c r="I62" i="147"/>
  <c r="C56" i="147"/>
  <c r="B32" i="147"/>
  <c r="J61" i="147"/>
  <c r="H50" i="147"/>
  <c r="J46" i="147"/>
  <c r="D62" i="147"/>
  <c r="J60" i="147"/>
  <c r="J47" i="147"/>
  <c r="I50" i="147"/>
  <c r="J49" i="147"/>
  <c r="H62" i="147"/>
  <c r="J59" i="147"/>
  <c r="J58" i="147"/>
  <c r="J62" i="147" s="1"/>
  <c r="J24" i="147"/>
  <c r="F31" i="147"/>
  <c r="F32" i="147" s="1"/>
  <c r="I30" i="147"/>
  <c r="H30" i="147"/>
  <c r="E31" i="147"/>
  <c r="J45" i="147"/>
  <c r="I14" i="147"/>
  <c r="J53" i="147"/>
  <c r="J11" i="147"/>
  <c r="J10" i="147"/>
  <c r="J12" i="147"/>
  <c r="J25" i="147"/>
  <c r="I27" i="147"/>
  <c r="J13" i="147"/>
  <c r="I26" i="147"/>
  <c r="J23" i="147"/>
  <c r="J22" i="147"/>
  <c r="I19" i="147"/>
  <c r="D20" i="147"/>
  <c r="D32" i="147" s="1"/>
  <c r="H14" i="147"/>
  <c r="H20" i="145"/>
  <c r="E20" i="145"/>
  <c r="M10" i="145"/>
  <c r="B20" i="145"/>
  <c r="L14" i="145"/>
  <c r="I20" i="145"/>
  <c r="C29" i="145"/>
  <c r="C30" i="145" s="1"/>
  <c r="M25" i="145"/>
  <c r="J26" i="145"/>
  <c r="I29" i="145"/>
  <c r="K26" i="145"/>
  <c r="M23" i="145"/>
  <c r="E29" i="145"/>
  <c r="M24" i="145"/>
  <c r="B29" i="145"/>
  <c r="B30" i="145" s="1"/>
  <c r="F29" i="145"/>
  <c r="K19" i="145"/>
  <c r="M18" i="145"/>
  <c r="M16" i="145"/>
  <c r="M13" i="145"/>
  <c r="K14" i="145"/>
  <c r="F20" i="145"/>
  <c r="F30" i="145" s="1"/>
  <c r="J59" i="143"/>
  <c r="J47" i="143"/>
  <c r="G46" i="143"/>
  <c r="G52" i="143" s="1"/>
  <c r="G64" i="143" s="1"/>
  <c r="J45" i="143"/>
  <c r="I46" i="143"/>
  <c r="H46" i="143"/>
  <c r="J76" i="143"/>
  <c r="J79" i="143"/>
  <c r="J81" i="143"/>
  <c r="J74" i="143"/>
  <c r="J28" i="143"/>
  <c r="H31" i="143"/>
  <c r="J23" i="143"/>
  <c r="J25" i="143"/>
  <c r="C31" i="143"/>
  <c r="B31" i="143"/>
  <c r="I19" i="143"/>
  <c r="J17" i="143"/>
  <c r="H14" i="143"/>
  <c r="G14" i="143"/>
  <c r="B20" i="143"/>
  <c r="C20" i="143"/>
  <c r="J10" i="143"/>
  <c r="L13" i="141"/>
  <c r="J36" i="142"/>
  <c r="C20" i="142"/>
  <c r="E18" i="141"/>
  <c r="D18" i="141"/>
  <c r="L18" i="141"/>
  <c r="H44" i="140"/>
  <c r="I40" i="140"/>
  <c r="B17" i="140"/>
  <c r="I12" i="140"/>
  <c r="J12" i="140"/>
  <c r="I73" i="140"/>
  <c r="J68" i="140"/>
  <c r="J71" i="140"/>
  <c r="J69" i="140"/>
  <c r="H27" i="139"/>
  <c r="H28" i="139" s="1"/>
  <c r="I27" i="139"/>
  <c r="I28" i="139" s="1"/>
  <c r="K11" i="138"/>
  <c r="M11" i="138" s="1"/>
  <c r="J11" i="138"/>
  <c r="J12" i="138" s="1"/>
  <c r="J13" i="138" s="1"/>
  <c r="J9" i="137"/>
  <c r="H42" i="137"/>
  <c r="H34" i="136"/>
  <c r="B38" i="136"/>
  <c r="H11" i="136"/>
  <c r="M15" i="135"/>
  <c r="M16" i="135" s="1"/>
  <c r="L17" i="135"/>
  <c r="F17" i="135"/>
  <c r="B17" i="135"/>
  <c r="H17" i="135"/>
  <c r="I58" i="133"/>
  <c r="J58" i="133"/>
  <c r="J67" i="133" s="1"/>
  <c r="H58" i="133"/>
  <c r="I67" i="133"/>
  <c r="H24" i="133"/>
  <c r="H33" i="133" s="1"/>
  <c r="B33" i="133"/>
  <c r="K32" i="132"/>
  <c r="L32" i="132"/>
  <c r="H33" i="132"/>
  <c r="M21" i="132"/>
  <c r="M10" i="132"/>
  <c r="C33" i="132"/>
  <c r="M13" i="132"/>
  <c r="M15" i="132"/>
  <c r="F33" i="132"/>
  <c r="M16" i="132"/>
  <c r="B33" i="132"/>
  <c r="G33" i="132"/>
  <c r="B68" i="131"/>
  <c r="F32" i="131"/>
  <c r="C68" i="131"/>
  <c r="I97" i="131"/>
  <c r="I101" i="131" s="1"/>
  <c r="I24" i="131"/>
  <c r="H59" i="131"/>
  <c r="C32" i="131"/>
  <c r="B32" i="131"/>
  <c r="H24" i="131"/>
  <c r="J31" i="130"/>
  <c r="H55" i="130"/>
  <c r="H31" i="130"/>
  <c r="I55" i="130"/>
  <c r="I65" i="130" s="1"/>
  <c r="B65" i="130"/>
  <c r="H65" i="130"/>
  <c r="J55" i="130"/>
  <c r="J65" i="130" s="1"/>
  <c r="C65" i="130"/>
  <c r="C32" i="130"/>
  <c r="F32" i="130"/>
  <c r="H32" i="130"/>
  <c r="B30" i="129"/>
  <c r="H30" i="129"/>
  <c r="F30" i="129"/>
  <c r="E30" i="129"/>
  <c r="G30" i="129"/>
  <c r="L30" i="129"/>
  <c r="G20" i="129"/>
  <c r="D20" i="129"/>
  <c r="L20" i="129"/>
  <c r="B65" i="128"/>
  <c r="F32" i="128"/>
  <c r="H55" i="128"/>
  <c r="I55" i="128"/>
  <c r="I65" i="128" s="1"/>
  <c r="J92" i="128"/>
  <c r="H92" i="128"/>
  <c r="H91" i="128"/>
  <c r="J85" i="127"/>
  <c r="J70" i="127"/>
  <c r="J13" i="127"/>
  <c r="J17" i="127"/>
  <c r="J21" i="127"/>
  <c r="G44" i="127"/>
  <c r="J40" i="127"/>
  <c r="H76" i="127"/>
  <c r="J62" i="127"/>
  <c r="J63" i="127"/>
  <c r="J64" i="127"/>
  <c r="J65" i="127"/>
  <c r="B96" i="127"/>
  <c r="I44" i="127"/>
  <c r="J67" i="127"/>
  <c r="J74" i="127"/>
  <c r="J91" i="127"/>
  <c r="J92" i="127"/>
  <c r="J93" i="127"/>
  <c r="J94" i="127"/>
  <c r="J43" i="127"/>
  <c r="I24" i="127"/>
  <c r="J15" i="127"/>
  <c r="J19" i="127"/>
  <c r="J23" i="127"/>
  <c r="H24" i="127"/>
  <c r="J10" i="127"/>
  <c r="J41" i="127"/>
  <c r="J42" i="127"/>
  <c r="C45" i="127"/>
  <c r="G76" i="127"/>
  <c r="D76" i="127"/>
  <c r="C96" i="127"/>
  <c r="G95" i="127"/>
  <c r="I95" i="127"/>
  <c r="F96" i="127"/>
  <c r="I76" i="127"/>
  <c r="G24" i="127"/>
  <c r="E45" i="127"/>
  <c r="J36" i="127"/>
  <c r="J37" i="127"/>
  <c r="J38" i="127"/>
  <c r="H44" i="127"/>
  <c r="J73" i="127"/>
  <c r="D95" i="127"/>
  <c r="E96" i="127"/>
  <c r="M40" i="126"/>
  <c r="M44" i="126"/>
  <c r="M36" i="126"/>
  <c r="M38" i="126"/>
  <c r="K45" i="126"/>
  <c r="M39" i="126"/>
  <c r="M41" i="126"/>
  <c r="M10" i="126"/>
  <c r="M12" i="126"/>
  <c r="K24" i="126"/>
  <c r="M15" i="126"/>
  <c r="H46" i="126"/>
  <c r="M14" i="126"/>
  <c r="M18" i="126"/>
  <c r="M20" i="126"/>
  <c r="I46" i="126"/>
  <c r="G24" i="126"/>
  <c r="D24" i="126"/>
  <c r="L24" i="126"/>
  <c r="M13" i="126"/>
  <c r="M21" i="126"/>
  <c r="D45" i="126"/>
  <c r="D46" i="126" s="1"/>
  <c r="L45" i="126"/>
  <c r="L46" i="126" s="1"/>
  <c r="E46" i="126"/>
  <c r="C46" i="126"/>
  <c r="J24" i="126"/>
  <c r="M11" i="126"/>
  <c r="M19" i="126"/>
  <c r="M22" i="126"/>
  <c r="J45" i="126"/>
  <c r="J46" i="126" s="1"/>
  <c r="M37" i="126"/>
  <c r="F46" i="126"/>
  <c r="H99" i="125"/>
  <c r="J97" i="125"/>
  <c r="J81" i="125"/>
  <c r="J39" i="125"/>
  <c r="J40" i="125"/>
  <c r="J41" i="125"/>
  <c r="J42" i="125"/>
  <c r="J82" i="125"/>
  <c r="J73" i="125"/>
  <c r="J77" i="125"/>
  <c r="J75" i="125"/>
  <c r="H87" i="125"/>
  <c r="J78" i="125"/>
  <c r="J94" i="125"/>
  <c r="J98" i="125"/>
  <c r="I59" i="131"/>
  <c r="I68" i="131" s="1"/>
  <c r="J24" i="131"/>
  <c r="D59" i="131"/>
  <c r="I31" i="131"/>
  <c r="J59" i="131"/>
  <c r="J34" i="127"/>
  <c r="D24" i="127"/>
  <c r="J93" i="125"/>
  <c r="J17" i="125"/>
  <c r="J20" i="125"/>
  <c r="D24" i="125"/>
  <c r="D49" i="125" s="1"/>
  <c r="J23" i="125"/>
  <c r="I48" i="125"/>
  <c r="J43" i="125"/>
  <c r="J86" i="125"/>
  <c r="J89" i="125"/>
  <c r="J92" i="125"/>
  <c r="J111" i="125"/>
  <c r="J114" i="125"/>
  <c r="J18" i="125"/>
  <c r="J19" i="125"/>
  <c r="J11" i="125"/>
  <c r="E49" i="125"/>
  <c r="J76" i="125"/>
  <c r="J16" i="125"/>
  <c r="J21" i="125"/>
  <c r="J44" i="125"/>
  <c r="J45" i="125"/>
  <c r="J46" i="125"/>
  <c r="J47" i="125"/>
  <c r="B49" i="125"/>
  <c r="D87" i="125"/>
  <c r="D100" i="125" s="1"/>
  <c r="J74" i="125"/>
  <c r="J79" i="125"/>
  <c r="J80" i="125"/>
  <c r="F100" i="125"/>
  <c r="I126" i="125"/>
  <c r="I127" i="125"/>
  <c r="J9" i="125"/>
  <c r="J10" i="125"/>
  <c r="H48" i="125"/>
  <c r="C49" i="125"/>
  <c r="G87" i="125"/>
  <c r="J83" i="125"/>
  <c r="J84" i="125"/>
  <c r="C100" i="125"/>
  <c r="G100" i="125"/>
  <c r="J95" i="125"/>
  <c r="J96" i="125"/>
  <c r="B100" i="125"/>
  <c r="D127" i="125"/>
  <c r="J119" i="125"/>
  <c r="J122" i="125"/>
  <c r="J123" i="125"/>
  <c r="J12" i="125"/>
  <c r="G24" i="125"/>
  <c r="F49" i="125"/>
  <c r="I87" i="125"/>
  <c r="J85" i="125"/>
  <c r="E100" i="125"/>
  <c r="H127" i="125"/>
  <c r="J112" i="125"/>
  <c r="J113" i="125"/>
  <c r="J19" i="153"/>
  <c r="H40" i="153"/>
  <c r="H41" i="153" s="1"/>
  <c r="J18" i="153"/>
  <c r="E23" i="153"/>
  <c r="G37" i="153"/>
  <c r="G41" i="153" s="1"/>
  <c r="G42" i="153" s="1"/>
  <c r="D40" i="153"/>
  <c r="C72" i="153"/>
  <c r="G72" i="153"/>
  <c r="F72" i="153"/>
  <c r="G89" i="153"/>
  <c r="G93" i="153" s="1"/>
  <c r="J85" i="153"/>
  <c r="D92" i="153"/>
  <c r="D93" i="153" s="1"/>
  <c r="J91" i="153"/>
  <c r="E93" i="153"/>
  <c r="B72" i="153"/>
  <c r="F93" i="153"/>
  <c r="B93" i="153"/>
  <c r="D23" i="153"/>
  <c r="D37" i="153"/>
  <c r="I72" i="153"/>
  <c r="M15" i="152"/>
  <c r="M21" i="152"/>
  <c r="E23" i="152"/>
  <c r="D40" i="152"/>
  <c r="M35" i="152"/>
  <c r="F40" i="152"/>
  <c r="F41" i="152" s="1"/>
  <c r="M13" i="152"/>
  <c r="F23" i="152"/>
  <c r="M32" i="152"/>
  <c r="M33" i="152"/>
  <c r="L23" i="152"/>
  <c r="B23" i="152"/>
  <c r="H23" i="152"/>
  <c r="C40" i="152"/>
  <c r="I40" i="152"/>
  <c r="I41" i="152" s="1"/>
  <c r="C23" i="152"/>
  <c r="I23" i="152"/>
  <c r="G40" i="152"/>
  <c r="E40" i="152"/>
  <c r="D17" i="151"/>
  <c r="J9" i="151"/>
  <c r="J13" i="151"/>
  <c r="C23" i="151"/>
  <c r="D22" i="151"/>
  <c r="J19" i="151"/>
  <c r="D150" i="151"/>
  <c r="D151" i="151" s="1"/>
  <c r="D152" i="151" s="1"/>
  <c r="C46" i="151"/>
  <c r="C47" i="151" s="1"/>
  <c r="J11" i="151"/>
  <c r="J15" i="151"/>
  <c r="J42" i="151"/>
  <c r="J10" i="151"/>
  <c r="J14" i="151"/>
  <c r="J40" i="151"/>
  <c r="J41" i="151"/>
  <c r="J44" i="151"/>
  <c r="J21" i="151"/>
  <c r="G43" i="151"/>
  <c r="G46" i="151" s="1"/>
  <c r="I45" i="151"/>
  <c r="D95" i="151"/>
  <c r="J88" i="151"/>
  <c r="J92" i="151"/>
  <c r="C119" i="151"/>
  <c r="C151" i="151"/>
  <c r="C152" i="151" s="1"/>
  <c r="J37" i="151"/>
  <c r="J38" i="151"/>
  <c r="J39" i="151"/>
  <c r="B46" i="151"/>
  <c r="J64" i="151"/>
  <c r="J87" i="151"/>
  <c r="J91" i="151"/>
  <c r="E119" i="151"/>
  <c r="E120" i="151" s="1"/>
  <c r="D23" i="151"/>
  <c r="G23" i="151"/>
  <c r="F119" i="151"/>
  <c r="H17" i="151"/>
  <c r="I43" i="151"/>
  <c r="J43" i="151" s="1"/>
  <c r="H45" i="151"/>
  <c r="H46" i="151" s="1"/>
  <c r="I17" i="151"/>
  <c r="J20" i="151"/>
  <c r="D43" i="151"/>
  <c r="D46" i="151" s="1"/>
  <c r="D66" i="151"/>
  <c r="D67" i="151" s="1"/>
  <c r="J90" i="151"/>
  <c r="J94" i="151"/>
  <c r="F101" i="151"/>
  <c r="H115" i="151"/>
  <c r="H119" i="151" s="1"/>
  <c r="J140" i="151"/>
  <c r="J141" i="151"/>
  <c r="J142" i="151"/>
  <c r="J144" i="151"/>
  <c r="J146" i="151"/>
  <c r="J147" i="151"/>
  <c r="J148" i="151"/>
  <c r="J149" i="151"/>
  <c r="J89" i="151"/>
  <c r="J93" i="151"/>
  <c r="J100" i="151"/>
  <c r="B101" i="151"/>
  <c r="B120" i="151" s="1"/>
  <c r="G101" i="151"/>
  <c r="J113" i="151"/>
  <c r="J114" i="151"/>
  <c r="I22" i="151"/>
  <c r="C101" i="151"/>
  <c r="D115" i="151"/>
  <c r="D119" i="151" s="1"/>
  <c r="H22" i="151"/>
  <c r="G20" i="150"/>
  <c r="E27" i="150"/>
  <c r="J40" i="150"/>
  <c r="J41" i="150"/>
  <c r="J42" i="150"/>
  <c r="J44" i="150"/>
  <c r="J45" i="150"/>
  <c r="J65" i="150"/>
  <c r="I76" i="150"/>
  <c r="J101" i="150"/>
  <c r="J9" i="150"/>
  <c r="J11" i="150"/>
  <c r="J12" i="150"/>
  <c r="J13" i="150"/>
  <c r="J14" i="150"/>
  <c r="J15" i="150"/>
  <c r="J16" i="150"/>
  <c r="J17" i="150"/>
  <c r="J18" i="150"/>
  <c r="J19" i="150"/>
  <c r="J21" i="150"/>
  <c r="J23" i="150"/>
  <c r="J24" i="150"/>
  <c r="J25" i="150"/>
  <c r="J38" i="150"/>
  <c r="J95" i="150"/>
  <c r="J97" i="150"/>
  <c r="J98" i="150"/>
  <c r="J99" i="150"/>
  <c r="F83" i="150"/>
  <c r="B83" i="150"/>
  <c r="E52" i="150"/>
  <c r="I20" i="150"/>
  <c r="F27" i="150"/>
  <c r="H46" i="150"/>
  <c r="J37" i="150"/>
  <c r="B52" i="150"/>
  <c r="H76" i="150"/>
  <c r="E83" i="150"/>
  <c r="E111" i="150" s="1"/>
  <c r="D104" i="150"/>
  <c r="D110" i="150" s="1"/>
  <c r="J96" i="150"/>
  <c r="J102" i="150"/>
  <c r="J103" i="150"/>
  <c r="D20" i="150"/>
  <c r="D26" i="150"/>
  <c r="C52" i="150"/>
  <c r="I82" i="150"/>
  <c r="C27" i="150"/>
  <c r="J39" i="150"/>
  <c r="D76" i="150"/>
  <c r="B110" i="150"/>
  <c r="D472" i="150"/>
  <c r="D480" i="150" s="1"/>
  <c r="G46" i="150"/>
  <c r="J43" i="150"/>
  <c r="F52" i="150"/>
  <c r="G82" i="150"/>
  <c r="G472" i="150"/>
  <c r="G480" i="150" s="1"/>
  <c r="J388" i="150"/>
  <c r="J389" i="150"/>
  <c r="J392" i="150"/>
  <c r="J394" i="150"/>
  <c r="J396" i="150"/>
  <c r="J413" i="150"/>
  <c r="J418" i="150"/>
  <c r="J419" i="150"/>
  <c r="J422" i="150"/>
  <c r="J424" i="150"/>
  <c r="J426" i="150"/>
  <c r="J430" i="150"/>
  <c r="J434" i="150"/>
  <c r="J435" i="150"/>
  <c r="J446" i="150"/>
  <c r="B472" i="150"/>
  <c r="B480" i="150" s="1"/>
  <c r="B27" i="149"/>
  <c r="H27" i="149"/>
  <c r="J66" i="149"/>
  <c r="J70" i="149" s="1"/>
  <c r="M10" i="149"/>
  <c r="M14" i="149"/>
  <c r="M18" i="149"/>
  <c r="D26" i="149"/>
  <c r="M21" i="149"/>
  <c r="M25" i="149"/>
  <c r="G45" i="149"/>
  <c r="D45" i="149"/>
  <c r="M37" i="149"/>
  <c r="M40" i="149"/>
  <c r="L66" i="149"/>
  <c r="L70" i="149" s="1"/>
  <c r="K20" i="149"/>
  <c r="M12" i="149"/>
  <c r="M13" i="149"/>
  <c r="M16" i="149"/>
  <c r="M17" i="149"/>
  <c r="J26" i="149"/>
  <c r="M23" i="149"/>
  <c r="M24" i="149"/>
  <c r="C27" i="149"/>
  <c r="I27" i="149"/>
  <c r="I52" i="149" s="1"/>
  <c r="K45" i="149"/>
  <c r="M39" i="149"/>
  <c r="M42" i="149"/>
  <c r="M43" i="149"/>
  <c r="B51" i="149"/>
  <c r="H51" i="149"/>
  <c r="B70" i="149"/>
  <c r="F70" i="149"/>
  <c r="K26" i="149"/>
  <c r="E27" i="149"/>
  <c r="C70" i="149"/>
  <c r="G70" i="149"/>
  <c r="F27" i="149"/>
  <c r="M44" i="149"/>
  <c r="E51" i="149"/>
  <c r="H70" i="149"/>
  <c r="J20" i="149"/>
  <c r="G20" i="149"/>
  <c r="G26" i="149"/>
  <c r="J45" i="149"/>
  <c r="F51" i="149"/>
  <c r="J10" i="148"/>
  <c r="J14" i="148"/>
  <c r="D49" i="148"/>
  <c r="G56" i="148"/>
  <c r="J52" i="148"/>
  <c r="B81" i="148"/>
  <c r="J129" i="148"/>
  <c r="J131" i="148"/>
  <c r="J9" i="148"/>
  <c r="J22" i="148"/>
  <c r="J54" i="148"/>
  <c r="J71" i="148"/>
  <c r="J75" i="148"/>
  <c r="B142" i="148"/>
  <c r="J165" i="148"/>
  <c r="J132" i="148"/>
  <c r="J133" i="148"/>
  <c r="I135" i="148"/>
  <c r="B28" i="148"/>
  <c r="J126" i="148"/>
  <c r="J127" i="148"/>
  <c r="J140" i="148"/>
  <c r="I27" i="148"/>
  <c r="J26" i="148"/>
  <c r="F28" i="148"/>
  <c r="J41" i="148"/>
  <c r="J45" i="148"/>
  <c r="J53" i="148"/>
  <c r="I76" i="148"/>
  <c r="E81" i="148"/>
  <c r="E116" i="148"/>
  <c r="H135" i="148"/>
  <c r="J139" i="148"/>
  <c r="J158" i="148"/>
  <c r="J159" i="148"/>
  <c r="J160" i="148"/>
  <c r="J161" i="148"/>
  <c r="J162" i="148"/>
  <c r="H173" i="148"/>
  <c r="H178" i="148" s="1"/>
  <c r="H183" i="148" s="1"/>
  <c r="B56" i="148"/>
  <c r="J16" i="148"/>
  <c r="J17" i="148"/>
  <c r="J18" i="148"/>
  <c r="J19" i="148"/>
  <c r="J43" i="148"/>
  <c r="J47" i="148"/>
  <c r="J98" i="148"/>
  <c r="J99" i="148"/>
  <c r="J100" i="148"/>
  <c r="J101" i="148"/>
  <c r="J102" i="148"/>
  <c r="J103" i="148"/>
  <c r="J104" i="148"/>
  <c r="J105" i="148"/>
  <c r="D135" i="148"/>
  <c r="C142" i="148"/>
  <c r="C143" i="148" s="1"/>
  <c r="J171" i="148"/>
  <c r="G173" i="148"/>
  <c r="G178" i="148" s="1"/>
  <c r="G183" i="148" s="1"/>
  <c r="E56" i="148"/>
  <c r="H141" i="148"/>
  <c r="J12" i="148"/>
  <c r="J13" i="148"/>
  <c r="J24" i="148"/>
  <c r="J40" i="148"/>
  <c r="J44" i="148"/>
  <c r="J48" i="148"/>
  <c r="J50" i="148"/>
  <c r="F56" i="148"/>
  <c r="F81" i="148"/>
  <c r="C81" i="148"/>
  <c r="I115" i="148"/>
  <c r="J130" i="148"/>
  <c r="J164" i="148"/>
  <c r="G81" i="148"/>
  <c r="J106" i="148"/>
  <c r="J111" i="148"/>
  <c r="J112" i="148"/>
  <c r="J113" i="148"/>
  <c r="J114" i="148"/>
  <c r="J125" i="148"/>
  <c r="G141" i="148"/>
  <c r="I141" i="148"/>
  <c r="J155" i="148"/>
  <c r="J156" i="148"/>
  <c r="J168" i="148"/>
  <c r="J169" i="148"/>
  <c r="J15" i="148"/>
  <c r="I49" i="148"/>
  <c r="J42" i="148"/>
  <c r="J46" i="148"/>
  <c r="J73" i="148"/>
  <c r="J74" i="148"/>
  <c r="D81" i="148"/>
  <c r="J138" i="148"/>
  <c r="G27" i="148"/>
  <c r="D173" i="148"/>
  <c r="D178" i="148" s="1"/>
  <c r="D183" i="148" s="1"/>
  <c r="J175" i="148"/>
  <c r="J15" i="140"/>
  <c r="J16" i="140" s="1"/>
  <c r="D40" i="140"/>
  <c r="D45" i="140" s="1"/>
  <c r="J38" i="140"/>
  <c r="J40" i="140" s="1"/>
  <c r="C45" i="140"/>
  <c r="G73" i="140"/>
  <c r="I45" i="140"/>
  <c r="H72" i="140"/>
  <c r="I16" i="140"/>
  <c r="I17" i="140" s="1"/>
  <c r="G45" i="140"/>
  <c r="C17" i="140"/>
  <c r="G17" i="140"/>
  <c r="B45" i="140"/>
  <c r="D72" i="140"/>
  <c r="J40" i="134"/>
  <c r="E45" i="134"/>
  <c r="F45" i="134"/>
  <c r="J13" i="134"/>
  <c r="B18" i="134"/>
  <c r="I41" i="134"/>
  <c r="I45" i="134" s="1"/>
  <c r="D66" i="134"/>
  <c r="J11" i="134"/>
  <c r="H41" i="134"/>
  <c r="H45" i="134" s="1"/>
  <c r="J64" i="134"/>
  <c r="G18" i="134"/>
  <c r="F18" i="134"/>
  <c r="J38" i="134"/>
  <c r="J65" i="134"/>
  <c r="C18" i="134"/>
  <c r="D41" i="134"/>
  <c r="B45" i="134"/>
  <c r="G45" i="134"/>
  <c r="H66" i="134"/>
  <c r="C45" i="134"/>
  <c r="I66" i="134"/>
  <c r="J24" i="133"/>
  <c r="J33" i="133" s="1"/>
  <c r="H31" i="131"/>
  <c r="D55" i="128"/>
  <c r="I32" i="130"/>
  <c r="J33" i="132"/>
  <c r="D17" i="135"/>
  <c r="M17" i="135"/>
  <c r="H67" i="133"/>
  <c r="J17" i="135"/>
  <c r="H18" i="134"/>
  <c r="I24" i="125"/>
  <c r="J90" i="125"/>
  <c r="G126" i="125"/>
  <c r="J91" i="125"/>
  <c r="D126" i="125"/>
  <c r="H126" i="125"/>
  <c r="G127" i="125"/>
  <c r="J9" i="127"/>
  <c r="B45" i="127"/>
  <c r="F45" i="127"/>
  <c r="J38" i="125"/>
  <c r="J72" i="125"/>
  <c r="M9" i="126"/>
  <c r="M35" i="126"/>
  <c r="G45" i="126"/>
  <c r="D44" i="127"/>
  <c r="D45" i="127" s="1"/>
  <c r="J61" i="127"/>
  <c r="I22" i="128"/>
  <c r="I32" i="128" s="1"/>
  <c r="B32" i="128"/>
  <c r="J42" i="128"/>
  <c r="J55" i="128" s="1"/>
  <c r="J91" i="128"/>
  <c r="I92" i="128"/>
  <c r="J20" i="129"/>
  <c r="J30" i="129" s="1"/>
  <c r="D65" i="130"/>
  <c r="D31" i="131"/>
  <c r="D32" i="131" s="1"/>
  <c r="G97" i="131"/>
  <c r="G101" i="131" s="1"/>
  <c r="J78" i="131"/>
  <c r="J80" i="131"/>
  <c r="M14" i="132"/>
  <c r="M22" i="132"/>
  <c r="E33" i="132"/>
  <c r="D24" i="133"/>
  <c r="D17" i="134"/>
  <c r="D18" i="134" s="1"/>
  <c r="E18" i="134"/>
  <c r="J62" i="134"/>
  <c r="J9" i="136"/>
  <c r="J11" i="136" s="1"/>
  <c r="J15" i="136" s="1"/>
  <c r="J32" i="136"/>
  <c r="J34" i="136" s="1"/>
  <c r="J36" i="136"/>
  <c r="J37" i="136" s="1"/>
  <c r="D38" i="136"/>
  <c r="H37" i="136"/>
  <c r="D42" i="137"/>
  <c r="J37" i="137"/>
  <c r="G42" i="137"/>
  <c r="H43" i="137"/>
  <c r="G12" i="138"/>
  <c r="G13" i="138" s="1"/>
  <c r="M10" i="138"/>
  <c r="M12" i="138" s="1"/>
  <c r="M13" i="138" s="1"/>
  <c r="D17" i="140"/>
  <c r="J44" i="140"/>
  <c r="K18" i="141"/>
  <c r="J83" i="143"/>
  <c r="K20" i="145"/>
  <c r="J29" i="145"/>
  <c r="H95" i="127"/>
  <c r="K20" i="129"/>
  <c r="J10" i="130"/>
  <c r="J22" i="130" s="1"/>
  <c r="G68" i="131"/>
  <c r="L33" i="132"/>
  <c r="M12" i="132"/>
  <c r="M20" i="132"/>
  <c r="D67" i="133"/>
  <c r="G13" i="135"/>
  <c r="G17" i="135" s="1"/>
  <c r="K13" i="135"/>
  <c r="K17" i="135" s="1"/>
  <c r="I42" i="137"/>
  <c r="I43" i="137"/>
  <c r="H27" i="147"/>
  <c r="J27" i="147" s="1"/>
  <c r="H97" i="131"/>
  <c r="H101" i="131" s="1"/>
  <c r="C17" i="135"/>
  <c r="B15" i="136"/>
  <c r="F15" i="136"/>
  <c r="G18" i="141"/>
  <c r="D20" i="143"/>
  <c r="G20" i="145"/>
  <c r="D20" i="145"/>
  <c r="D30" i="145" s="1"/>
  <c r="H24" i="125"/>
  <c r="D22" i="128"/>
  <c r="J79" i="131"/>
  <c r="D97" i="131"/>
  <c r="D101" i="131" s="1"/>
  <c r="K33" i="132"/>
  <c r="D33" i="132"/>
  <c r="I24" i="133"/>
  <c r="C33" i="133"/>
  <c r="D44" i="134"/>
  <c r="D12" i="138"/>
  <c r="D13" i="138" s="1"/>
  <c r="J18" i="141"/>
  <c r="D52" i="143"/>
  <c r="H12" i="139"/>
  <c r="C13" i="139"/>
  <c r="J25" i="139"/>
  <c r="J27" i="139" s="1"/>
  <c r="J28" i="139" s="1"/>
  <c r="H40" i="140"/>
  <c r="H45" i="140" s="1"/>
  <c r="J66" i="140"/>
  <c r="I72" i="140"/>
  <c r="H73" i="140"/>
  <c r="M11" i="141"/>
  <c r="M13" i="141" s="1"/>
  <c r="J37" i="142"/>
  <c r="I14" i="143"/>
  <c r="F20" i="143"/>
  <c r="F32" i="143" s="1"/>
  <c r="I30" i="143"/>
  <c r="I31" i="143" s="1"/>
  <c r="J41" i="143"/>
  <c r="J43" i="143"/>
  <c r="J49" i="143"/>
  <c r="J61" i="143"/>
  <c r="H62" i="143"/>
  <c r="J75" i="143"/>
  <c r="F88" i="143"/>
  <c r="F105" i="143" s="1"/>
  <c r="B88" i="143"/>
  <c r="B105" i="143" s="1"/>
  <c r="J14" i="145"/>
  <c r="J20" i="145" s="1"/>
  <c r="M15" i="145"/>
  <c r="L19" i="145"/>
  <c r="M22" i="145"/>
  <c r="I30" i="145"/>
  <c r="H15" i="147"/>
  <c r="E16" i="147"/>
  <c r="H16" i="147" s="1"/>
  <c r="J16" i="147" s="1"/>
  <c r="G20" i="147"/>
  <c r="G32" i="147" s="1"/>
  <c r="H26" i="147"/>
  <c r="D55" i="147"/>
  <c r="D56" i="147" s="1"/>
  <c r="E28" i="148"/>
  <c r="F18" i="141"/>
  <c r="H20" i="142"/>
  <c r="J12" i="142"/>
  <c r="J13" i="143"/>
  <c r="H19" i="143"/>
  <c r="J42" i="143"/>
  <c r="B52" i="143"/>
  <c r="C88" i="143"/>
  <c r="C105" i="143" s="1"/>
  <c r="L26" i="145"/>
  <c r="L29" i="145" s="1"/>
  <c r="H29" i="145"/>
  <c r="H30" i="145" s="1"/>
  <c r="C20" i="147"/>
  <c r="C32" i="147" s="1"/>
  <c r="H49" i="148"/>
  <c r="J39" i="148"/>
  <c r="D116" i="148"/>
  <c r="H16" i="140"/>
  <c r="H17" i="140" s="1"/>
  <c r="G72" i="140"/>
  <c r="I51" i="143"/>
  <c r="C52" i="143"/>
  <c r="C64" i="143" s="1"/>
  <c r="G28" i="145"/>
  <c r="G29" i="145" s="1"/>
  <c r="K28" i="145"/>
  <c r="J11" i="148"/>
  <c r="J15" i="143"/>
  <c r="I62" i="143"/>
  <c r="I63" i="143" s="1"/>
  <c r="J9" i="147"/>
  <c r="J51" i="147"/>
  <c r="J23" i="148"/>
  <c r="J25" i="148"/>
  <c r="C28" i="148"/>
  <c r="H76" i="148"/>
  <c r="H81" i="148" s="1"/>
  <c r="G135" i="148"/>
  <c r="J128" i="148"/>
  <c r="D141" i="148"/>
  <c r="J163" i="148"/>
  <c r="D52" i="150"/>
  <c r="H472" i="150"/>
  <c r="H480" i="150" s="1"/>
  <c r="I55" i="147"/>
  <c r="J54" i="147"/>
  <c r="H55" i="147"/>
  <c r="H56" i="147" s="1"/>
  <c r="H27" i="148"/>
  <c r="J97" i="148"/>
  <c r="J107" i="148"/>
  <c r="J110" i="148"/>
  <c r="B116" i="148"/>
  <c r="F116" i="148"/>
  <c r="F143" i="148" s="1"/>
  <c r="J136" i="148"/>
  <c r="E142" i="148"/>
  <c r="J172" i="148"/>
  <c r="D20" i="149"/>
  <c r="L20" i="149"/>
  <c r="D70" i="149"/>
  <c r="D27" i="148"/>
  <c r="C56" i="148"/>
  <c r="J72" i="148"/>
  <c r="G83" i="150"/>
  <c r="M9" i="149"/>
  <c r="M36" i="149"/>
  <c r="J65" i="149"/>
  <c r="J72" i="150"/>
  <c r="C83" i="150"/>
  <c r="I472" i="150"/>
  <c r="I480" i="150" s="1"/>
  <c r="L26" i="149"/>
  <c r="L45" i="149"/>
  <c r="K65" i="149"/>
  <c r="K66" i="149"/>
  <c r="K69" i="149"/>
  <c r="J10" i="150"/>
  <c r="J22" i="150"/>
  <c r="J69" i="150"/>
  <c r="I104" i="150"/>
  <c r="I110" i="150" s="1"/>
  <c r="J385" i="150"/>
  <c r="D65" i="149"/>
  <c r="L65" i="149"/>
  <c r="C110" i="150"/>
  <c r="J36" i="150"/>
  <c r="D82" i="150"/>
  <c r="J77" i="150"/>
  <c r="J82" i="150" s="1"/>
  <c r="H104" i="150"/>
  <c r="H110" i="150" s="1"/>
  <c r="J94" i="150"/>
  <c r="E46" i="151"/>
  <c r="G66" i="151"/>
  <c r="G67" i="151" s="1"/>
  <c r="H95" i="151"/>
  <c r="I100" i="151"/>
  <c r="I101" i="151" s="1"/>
  <c r="D100" i="151"/>
  <c r="I115" i="151"/>
  <c r="I119" i="151" s="1"/>
  <c r="J110" i="151"/>
  <c r="E151" i="151"/>
  <c r="E152" i="151" s="1"/>
  <c r="J40" i="153"/>
  <c r="E94" i="153"/>
  <c r="E23" i="151"/>
  <c r="F46" i="151"/>
  <c r="H66" i="151"/>
  <c r="H67" i="151" s="1"/>
  <c r="J109" i="151"/>
  <c r="J116" i="151"/>
  <c r="J118" i="151" s="1"/>
  <c r="J138" i="151"/>
  <c r="J145" i="151" s="1"/>
  <c r="J143" i="151"/>
  <c r="G23" i="152"/>
  <c r="J139" i="151"/>
  <c r="G151" i="151"/>
  <c r="G152" i="151" s="1"/>
  <c r="J23" i="152"/>
  <c r="D23" i="152"/>
  <c r="F42" i="153"/>
  <c r="E41" i="153"/>
  <c r="J90" i="153"/>
  <c r="J92" i="153" s="1"/>
  <c r="K22" i="152"/>
  <c r="D72" i="153"/>
  <c r="M37" i="152"/>
  <c r="M39" i="152" s="1"/>
  <c r="J37" i="153" l="1"/>
  <c r="J32" i="131"/>
  <c r="H38" i="136"/>
  <c r="H15" i="136"/>
  <c r="J11" i="137"/>
  <c r="J12" i="137" s="1"/>
  <c r="J24" i="137"/>
  <c r="J25" i="137" s="1"/>
  <c r="H68" i="131"/>
  <c r="H101" i="151"/>
  <c r="G47" i="151"/>
  <c r="H151" i="151"/>
  <c r="H152" i="151" s="1"/>
  <c r="J167" i="148"/>
  <c r="I142" i="148"/>
  <c r="J173" i="148"/>
  <c r="H52" i="143"/>
  <c r="B64" i="143"/>
  <c r="J19" i="143"/>
  <c r="J62" i="143"/>
  <c r="J78" i="143"/>
  <c r="J88" i="143" s="1"/>
  <c r="J105" i="143" s="1"/>
  <c r="J14" i="134"/>
  <c r="J18" i="134" s="1"/>
  <c r="B41" i="152"/>
  <c r="M36" i="152"/>
  <c r="G120" i="151"/>
  <c r="I52" i="143"/>
  <c r="I64" i="143" s="1"/>
  <c r="D64" i="143"/>
  <c r="J14" i="143"/>
  <c r="J20" i="143" s="1"/>
  <c r="J30" i="143"/>
  <c r="J31" i="143" s="1"/>
  <c r="G20" i="143"/>
  <c r="G32" i="143" s="1"/>
  <c r="H63" i="143"/>
  <c r="H64" i="143" s="1"/>
  <c r="B32" i="143"/>
  <c r="D32" i="143"/>
  <c r="H20" i="143"/>
  <c r="H32" i="143" s="1"/>
  <c r="I20" i="143"/>
  <c r="I32" i="143" s="1"/>
  <c r="J39" i="142"/>
  <c r="J44" i="142" s="1"/>
  <c r="J15" i="142"/>
  <c r="J20" i="142" s="1"/>
  <c r="G45" i="127"/>
  <c r="G96" i="127"/>
  <c r="H45" i="127"/>
  <c r="H96" i="127"/>
  <c r="J24" i="127"/>
  <c r="H100" i="125"/>
  <c r="G49" i="125"/>
  <c r="J127" i="125"/>
  <c r="I20" i="147"/>
  <c r="L20" i="145"/>
  <c r="L30" i="145" s="1"/>
  <c r="J93" i="153"/>
  <c r="H23" i="153"/>
  <c r="H42" i="153" s="1"/>
  <c r="I93" i="153"/>
  <c r="D41" i="153"/>
  <c r="I151" i="151"/>
  <c r="I152" i="151" s="1"/>
  <c r="I32" i="131"/>
  <c r="H94" i="153"/>
  <c r="D94" i="153"/>
  <c r="J72" i="153"/>
  <c r="J94" i="153" s="1"/>
  <c r="B94" i="153"/>
  <c r="I94" i="153"/>
  <c r="D42" i="153"/>
  <c r="J22" i="153"/>
  <c r="J17" i="153"/>
  <c r="I42" i="153"/>
  <c r="L40" i="152"/>
  <c r="L41" i="152" s="1"/>
  <c r="H41" i="152"/>
  <c r="M17" i="152"/>
  <c r="D41" i="152"/>
  <c r="G41" i="152"/>
  <c r="C41" i="152"/>
  <c r="M22" i="152"/>
  <c r="E41" i="152"/>
  <c r="F47" i="151"/>
  <c r="D101" i="151"/>
  <c r="D120" i="151" s="1"/>
  <c r="J17" i="151"/>
  <c r="F120" i="151"/>
  <c r="B47" i="151"/>
  <c r="I23" i="151"/>
  <c r="F111" i="150"/>
  <c r="D83" i="150"/>
  <c r="D111" i="150" s="1"/>
  <c r="D27" i="150"/>
  <c r="H83" i="150"/>
  <c r="J104" i="150"/>
  <c r="J110" i="150" s="1"/>
  <c r="B111" i="150"/>
  <c r="I27" i="150"/>
  <c r="I53" i="150" s="1"/>
  <c r="E53" i="150"/>
  <c r="G27" i="150"/>
  <c r="F53" i="150"/>
  <c r="J20" i="150"/>
  <c r="C52" i="149"/>
  <c r="H52" i="149"/>
  <c r="L51" i="149"/>
  <c r="K51" i="149"/>
  <c r="J51" i="149"/>
  <c r="G27" i="149"/>
  <c r="D51" i="149"/>
  <c r="K27" i="149"/>
  <c r="G51" i="149"/>
  <c r="M45" i="149"/>
  <c r="E52" i="149"/>
  <c r="F52" i="149"/>
  <c r="G116" i="148"/>
  <c r="J109" i="148"/>
  <c r="H116" i="148"/>
  <c r="J55" i="148"/>
  <c r="I81" i="148"/>
  <c r="J21" i="148"/>
  <c r="J141" i="148"/>
  <c r="D142" i="148"/>
  <c r="D143" i="148" s="1"/>
  <c r="B57" i="148"/>
  <c r="J115" i="148"/>
  <c r="H28" i="148"/>
  <c r="E143" i="148"/>
  <c r="I56" i="147"/>
  <c r="I68" i="147" s="1"/>
  <c r="J50" i="147"/>
  <c r="I31" i="147"/>
  <c r="I32" i="147" s="1"/>
  <c r="J30" i="147"/>
  <c r="H31" i="147"/>
  <c r="J26" i="147"/>
  <c r="E17" i="147"/>
  <c r="H17" i="147" s="1"/>
  <c r="J17" i="147" s="1"/>
  <c r="J14" i="147"/>
  <c r="M19" i="145"/>
  <c r="M14" i="145"/>
  <c r="E30" i="145"/>
  <c r="K29" i="145"/>
  <c r="K30" i="145" s="1"/>
  <c r="M26" i="145"/>
  <c r="M29" i="145" s="1"/>
  <c r="M20" i="145"/>
  <c r="J63" i="143"/>
  <c r="C32" i="143"/>
  <c r="M18" i="141"/>
  <c r="J17" i="140"/>
  <c r="K12" i="138"/>
  <c r="K13" i="138" s="1"/>
  <c r="J38" i="136"/>
  <c r="I33" i="133"/>
  <c r="D33" i="133"/>
  <c r="M33" i="132"/>
  <c r="D68" i="131"/>
  <c r="H32" i="131"/>
  <c r="K30" i="129"/>
  <c r="D30" i="129"/>
  <c r="D65" i="128"/>
  <c r="H65" i="128"/>
  <c r="J95" i="127"/>
  <c r="I96" i="127"/>
  <c r="D96" i="127"/>
  <c r="I45" i="127"/>
  <c r="J76" i="127"/>
  <c r="J96" i="127" s="1"/>
  <c r="J44" i="127"/>
  <c r="K46" i="126"/>
  <c r="M45" i="126"/>
  <c r="M24" i="126"/>
  <c r="G46" i="126"/>
  <c r="J99" i="125"/>
  <c r="J24" i="125"/>
  <c r="H49" i="125"/>
  <c r="J126" i="125"/>
  <c r="I49" i="125"/>
  <c r="J48" i="125"/>
  <c r="J87" i="125"/>
  <c r="J68" i="131"/>
  <c r="D53" i="150"/>
  <c r="I100" i="125"/>
  <c r="J41" i="153"/>
  <c r="E42" i="153"/>
  <c r="F94" i="153"/>
  <c r="G94" i="153"/>
  <c r="J41" i="152"/>
  <c r="M40" i="152"/>
  <c r="J22" i="151"/>
  <c r="J95" i="151"/>
  <c r="J101" i="151" s="1"/>
  <c r="D47" i="151"/>
  <c r="H23" i="151"/>
  <c r="H47" i="151" s="1"/>
  <c r="J150" i="151"/>
  <c r="J66" i="151"/>
  <c r="J67" i="151" s="1"/>
  <c r="C120" i="151"/>
  <c r="I46" i="151"/>
  <c r="J45" i="151"/>
  <c r="J46" i="151" s="1"/>
  <c r="I120" i="151"/>
  <c r="I83" i="150"/>
  <c r="I111" i="150" s="1"/>
  <c r="J26" i="150"/>
  <c r="J472" i="150"/>
  <c r="J480" i="150" s="1"/>
  <c r="G52" i="150"/>
  <c r="H111" i="150"/>
  <c r="J46" i="150"/>
  <c r="J76" i="150"/>
  <c r="J83" i="150" s="1"/>
  <c r="G111" i="150"/>
  <c r="H52" i="150"/>
  <c r="H53" i="150" s="1"/>
  <c r="B53" i="150"/>
  <c r="C111" i="150"/>
  <c r="C53" i="150"/>
  <c r="J27" i="149"/>
  <c r="J52" i="149" s="1"/>
  <c r="M65" i="149"/>
  <c r="D27" i="149"/>
  <c r="L27" i="149"/>
  <c r="M20" i="149"/>
  <c r="M26" i="149"/>
  <c r="I56" i="148"/>
  <c r="C57" i="148"/>
  <c r="B143" i="148"/>
  <c r="J49" i="148"/>
  <c r="D56" i="148"/>
  <c r="I28" i="148"/>
  <c r="G142" i="148"/>
  <c r="H142" i="148"/>
  <c r="I116" i="148"/>
  <c r="I143" i="148" s="1"/>
  <c r="G28" i="148"/>
  <c r="G57" i="148" s="1"/>
  <c r="F57" i="148"/>
  <c r="J135" i="148"/>
  <c r="J76" i="148"/>
  <c r="J81" i="148" s="1"/>
  <c r="E57" i="148"/>
  <c r="J27" i="148"/>
  <c r="H56" i="148"/>
  <c r="D28" i="148"/>
  <c r="J45" i="140"/>
  <c r="J41" i="134"/>
  <c r="J45" i="134" s="1"/>
  <c r="J66" i="134"/>
  <c r="D45" i="134"/>
  <c r="J32" i="130"/>
  <c r="J65" i="128"/>
  <c r="K23" i="152"/>
  <c r="K41" i="152" s="1"/>
  <c r="J115" i="151"/>
  <c r="J119" i="151" s="1"/>
  <c r="K70" i="149"/>
  <c r="G30" i="145"/>
  <c r="J46" i="143"/>
  <c r="I88" i="143"/>
  <c r="I105" i="143" s="1"/>
  <c r="J97" i="131"/>
  <c r="J101" i="131" s="1"/>
  <c r="D32" i="130"/>
  <c r="H120" i="151"/>
  <c r="J15" i="147"/>
  <c r="M20" i="129"/>
  <c r="M30" i="129" s="1"/>
  <c r="M66" i="149"/>
  <c r="M70" i="149" s="1"/>
  <c r="J55" i="147"/>
  <c r="D32" i="128"/>
  <c r="J22" i="128"/>
  <c r="J32" i="128" s="1"/>
  <c r="J51" i="143"/>
  <c r="J30" i="145"/>
  <c r="J43" i="137"/>
  <c r="J42" i="137"/>
  <c r="E47" i="151"/>
  <c r="J73" i="140"/>
  <c r="J72" i="140"/>
  <c r="J12" i="139"/>
  <c r="J13" i="139" s="1"/>
  <c r="H13" i="139"/>
  <c r="J178" i="148" l="1"/>
  <c r="J183" i="148" s="1"/>
  <c r="J32" i="143"/>
  <c r="J45" i="127"/>
  <c r="J52" i="143"/>
  <c r="J64" i="143" s="1"/>
  <c r="M46" i="126"/>
  <c r="J23" i="153"/>
  <c r="J42" i="153"/>
  <c r="M23" i="152"/>
  <c r="M41" i="152"/>
  <c r="J23" i="151"/>
  <c r="J47" i="151" s="1"/>
  <c r="J120" i="151"/>
  <c r="I47" i="151"/>
  <c r="J111" i="150"/>
  <c r="J52" i="150"/>
  <c r="G53" i="150"/>
  <c r="J27" i="150"/>
  <c r="D52" i="149"/>
  <c r="L52" i="149"/>
  <c r="K52" i="149"/>
  <c r="G52" i="149"/>
  <c r="M51" i="149"/>
  <c r="J142" i="148"/>
  <c r="G143" i="148"/>
  <c r="H143" i="148"/>
  <c r="J116" i="148"/>
  <c r="H57" i="148"/>
  <c r="J56" i="147"/>
  <c r="J68" i="147" s="1"/>
  <c r="J31" i="147"/>
  <c r="E18" i="147"/>
  <c r="M30" i="145"/>
  <c r="J49" i="125"/>
  <c r="J100" i="125"/>
  <c r="J56" i="148"/>
  <c r="I57" i="148"/>
  <c r="J151" i="151"/>
  <c r="J152" i="151" s="1"/>
  <c r="M27" i="149"/>
  <c r="J28" i="148"/>
  <c r="D57" i="148"/>
  <c r="J53" i="150" l="1"/>
  <c r="M52" i="149"/>
  <c r="J143" i="148"/>
  <c r="J57" i="148"/>
  <c r="H18" i="147"/>
  <c r="E19" i="147"/>
  <c r="E20" i="147" s="1"/>
  <c r="E32" i="147" s="1"/>
  <c r="F84" i="124"/>
  <c r="E84" i="124"/>
  <c r="E85" i="124" s="1"/>
  <c r="C84" i="124"/>
  <c r="C85" i="124" s="1"/>
  <c r="B84" i="124"/>
  <c r="B85" i="124" s="1"/>
  <c r="I83" i="124"/>
  <c r="H83" i="124"/>
  <c r="J83" i="124" s="1"/>
  <c r="G83" i="124"/>
  <c r="I82" i="124"/>
  <c r="H82" i="124"/>
  <c r="G82" i="124"/>
  <c r="I81" i="124"/>
  <c r="H81" i="124"/>
  <c r="G81" i="124"/>
  <c r="I80" i="124"/>
  <c r="H80" i="124"/>
  <c r="G80" i="124"/>
  <c r="I79" i="124"/>
  <c r="H79" i="124"/>
  <c r="G79" i="124"/>
  <c r="I78" i="124"/>
  <c r="H78" i="124"/>
  <c r="G78" i="124"/>
  <c r="I77" i="124"/>
  <c r="H77" i="124"/>
  <c r="G77" i="124"/>
  <c r="I76" i="124"/>
  <c r="H76" i="124"/>
  <c r="G76" i="124"/>
  <c r="I75" i="124"/>
  <c r="H75" i="124"/>
  <c r="G75" i="124"/>
  <c r="I74" i="124"/>
  <c r="H74" i="124"/>
  <c r="G74" i="124"/>
  <c r="I73" i="124"/>
  <c r="H73" i="124"/>
  <c r="G73" i="124"/>
  <c r="I72" i="124"/>
  <c r="H72" i="124"/>
  <c r="G72" i="124"/>
  <c r="D84" i="124"/>
  <c r="I69" i="124"/>
  <c r="H69" i="124"/>
  <c r="G69" i="124"/>
  <c r="J69" i="124" s="1"/>
  <c r="I68" i="124"/>
  <c r="H68" i="124"/>
  <c r="G68" i="124"/>
  <c r="J68" i="124" s="1"/>
  <c r="I67" i="124"/>
  <c r="H67" i="124"/>
  <c r="G67" i="124"/>
  <c r="J67" i="124" s="1"/>
  <c r="I66" i="124"/>
  <c r="H66" i="124"/>
  <c r="G66" i="124"/>
  <c r="J66" i="124" s="1"/>
  <c r="I65" i="124"/>
  <c r="H65" i="124"/>
  <c r="G65" i="124"/>
  <c r="J65" i="124" s="1"/>
  <c r="I64" i="124"/>
  <c r="H64" i="124"/>
  <c r="G64" i="124"/>
  <c r="J64" i="124" s="1"/>
  <c r="I63" i="124"/>
  <c r="H63" i="124"/>
  <c r="G63" i="124"/>
  <c r="J63" i="124" s="1"/>
  <c r="I62" i="124"/>
  <c r="H62" i="124"/>
  <c r="G62" i="124"/>
  <c r="J62" i="124" s="1"/>
  <c r="I61" i="124"/>
  <c r="H61" i="124"/>
  <c r="G61" i="124"/>
  <c r="J61" i="124" s="1"/>
  <c r="I60" i="124"/>
  <c r="H60" i="124"/>
  <c r="G60" i="124"/>
  <c r="J60" i="124" s="1"/>
  <c r="I59" i="124"/>
  <c r="H59" i="124"/>
  <c r="G59" i="124"/>
  <c r="J59" i="124" s="1"/>
  <c r="I58" i="124"/>
  <c r="H58" i="124"/>
  <c r="G58" i="124"/>
  <c r="J58" i="124" s="1"/>
  <c r="I57" i="124"/>
  <c r="H57" i="124"/>
  <c r="G57" i="124"/>
  <c r="J57" i="124" s="1"/>
  <c r="I56" i="124"/>
  <c r="H56" i="124"/>
  <c r="G56" i="124"/>
  <c r="J56" i="124" s="1"/>
  <c r="I55" i="124"/>
  <c r="H55" i="124"/>
  <c r="G55" i="124"/>
  <c r="I53" i="124"/>
  <c r="H53" i="124"/>
  <c r="G53" i="124"/>
  <c r="J53" i="124" s="1"/>
  <c r="I52" i="124"/>
  <c r="H52" i="124"/>
  <c r="G52" i="124"/>
  <c r="J52" i="124" s="1"/>
  <c r="F41" i="124"/>
  <c r="E41" i="124"/>
  <c r="E42" i="124" s="1"/>
  <c r="C41" i="124"/>
  <c r="C42" i="124" s="1"/>
  <c r="B41" i="124"/>
  <c r="B42" i="124" s="1"/>
  <c r="I40" i="124"/>
  <c r="H40" i="124"/>
  <c r="G40" i="124"/>
  <c r="J40" i="124" s="1"/>
  <c r="I39" i="124"/>
  <c r="H39" i="124"/>
  <c r="G39" i="124"/>
  <c r="J39" i="124" s="1"/>
  <c r="I38" i="124"/>
  <c r="H38" i="124"/>
  <c r="G38" i="124"/>
  <c r="J38" i="124" s="1"/>
  <c r="I37" i="124"/>
  <c r="H37" i="124"/>
  <c r="G37" i="124"/>
  <c r="J37" i="124" s="1"/>
  <c r="I36" i="124"/>
  <c r="H36" i="124"/>
  <c r="G36" i="124"/>
  <c r="J36" i="124" s="1"/>
  <c r="I35" i="124"/>
  <c r="H35" i="124"/>
  <c r="G35" i="124"/>
  <c r="J35" i="124" s="1"/>
  <c r="I34" i="124"/>
  <c r="H34" i="124"/>
  <c r="G34" i="124"/>
  <c r="J34" i="124" s="1"/>
  <c r="I33" i="124"/>
  <c r="H33" i="124"/>
  <c r="G33" i="124"/>
  <c r="J33" i="124" s="1"/>
  <c r="I32" i="124"/>
  <c r="H32" i="124"/>
  <c r="G32" i="124"/>
  <c r="J32" i="124" s="1"/>
  <c r="I31" i="124"/>
  <c r="H31" i="124"/>
  <c r="G31" i="124"/>
  <c r="J31" i="124" s="1"/>
  <c r="I30" i="124"/>
  <c r="H30" i="124"/>
  <c r="G30" i="124"/>
  <c r="J30" i="124" s="1"/>
  <c r="I29" i="124"/>
  <c r="H29" i="124"/>
  <c r="G29" i="124"/>
  <c r="I26" i="124"/>
  <c r="H26" i="124"/>
  <c r="G26" i="124"/>
  <c r="I25" i="124"/>
  <c r="H25" i="124"/>
  <c r="G25" i="124"/>
  <c r="I24" i="124"/>
  <c r="H24" i="124"/>
  <c r="G24" i="124"/>
  <c r="I23" i="124"/>
  <c r="H23" i="124"/>
  <c r="G23" i="124"/>
  <c r="I22" i="124"/>
  <c r="H22" i="124"/>
  <c r="G22" i="124"/>
  <c r="I21" i="124"/>
  <c r="H21" i="124"/>
  <c r="G21" i="124"/>
  <c r="I20" i="124"/>
  <c r="H20" i="124"/>
  <c r="G20" i="124"/>
  <c r="I19" i="124"/>
  <c r="H19" i="124"/>
  <c r="G19" i="124"/>
  <c r="I18" i="124"/>
  <c r="H18" i="124"/>
  <c r="G18" i="124"/>
  <c r="I17" i="124"/>
  <c r="H17" i="124"/>
  <c r="G17" i="124"/>
  <c r="I16" i="124"/>
  <c r="H16" i="124"/>
  <c r="G16" i="124"/>
  <c r="I15" i="124"/>
  <c r="H15" i="124"/>
  <c r="G15" i="124"/>
  <c r="I14" i="124"/>
  <c r="H14" i="124"/>
  <c r="G14" i="124"/>
  <c r="I13" i="124"/>
  <c r="H13" i="124"/>
  <c r="G13" i="124"/>
  <c r="I12" i="124"/>
  <c r="H12" i="124"/>
  <c r="G12" i="124"/>
  <c r="I10" i="124"/>
  <c r="H10" i="124"/>
  <c r="G10" i="124"/>
  <c r="I9" i="124"/>
  <c r="H9" i="124"/>
  <c r="G9" i="124"/>
  <c r="E40" i="123"/>
  <c r="L38" i="123"/>
  <c r="K38" i="123"/>
  <c r="M38" i="123"/>
  <c r="L37" i="123"/>
  <c r="K37" i="123"/>
  <c r="M37" i="123"/>
  <c r="L36" i="123"/>
  <c r="K36" i="123"/>
  <c r="L35" i="123"/>
  <c r="K35" i="123"/>
  <c r="M35" i="123"/>
  <c r="L34" i="123"/>
  <c r="K34" i="123"/>
  <c r="M34" i="123"/>
  <c r="L33" i="123"/>
  <c r="K33" i="123"/>
  <c r="M33" i="123"/>
  <c r="L32" i="123"/>
  <c r="K32" i="123"/>
  <c r="L31" i="123"/>
  <c r="K31" i="123"/>
  <c r="L30" i="123"/>
  <c r="K30" i="123"/>
  <c r="M30" i="123"/>
  <c r="L29" i="123"/>
  <c r="K29" i="123"/>
  <c r="L28" i="123"/>
  <c r="K28" i="123"/>
  <c r="M28" i="123"/>
  <c r="I26" i="123"/>
  <c r="H26" i="123"/>
  <c r="F26" i="123"/>
  <c r="E26" i="123"/>
  <c r="C26" i="123"/>
  <c r="B26" i="123"/>
  <c r="L25" i="123"/>
  <c r="K25" i="123"/>
  <c r="L24" i="123"/>
  <c r="K24" i="123"/>
  <c r="L23" i="123"/>
  <c r="K23" i="123"/>
  <c r="L22" i="123"/>
  <c r="K22" i="123"/>
  <c r="L21" i="123"/>
  <c r="K21" i="123"/>
  <c r="L20" i="123"/>
  <c r="K20" i="123"/>
  <c r="L19" i="123"/>
  <c r="K19" i="123"/>
  <c r="L18" i="123"/>
  <c r="K18" i="123"/>
  <c r="L17" i="123"/>
  <c r="K17" i="123"/>
  <c r="L16" i="123"/>
  <c r="K16" i="123"/>
  <c r="L15" i="123"/>
  <c r="M15" i="123" s="1"/>
  <c r="K15" i="123"/>
  <c r="L14" i="123"/>
  <c r="K14" i="123"/>
  <c r="L13" i="123"/>
  <c r="K13" i="123"/>
  <c r="M13" i="123" s="1"/>
  <c r="L12" i="123"/>
  <c r="K12" i="123"/>
  <c r="M12" i="123" s="1"/>
  <c r="L11" i="123"/>
  <c r="K11" i="123"/>
  <c r="L10" i="123"/>
  <c r="K10" i="123"/>
  <c r="L9" i="123"/>
  <c r="K9" i="123"/>
  <c r="J26" i="123"/>
  <c r="G26" i="123"/>
  <c r="D26" i="123"/>
  <c r="F118" i="122"/>
  <c r="C118" i="122"/>
  <c r="B118" i="122"/>
  <c r="I117" i="122"/>
  <c r="H117" i="122"/>
  <c r="G117" i="122"/>
  <c r="I116" i="122"/>
  <c r="H116" i="122"/>
  <c r="G116" i="122"/>
  <c r="I115" i="122"/>
  <c r="H115" i="122"/>
  <c r="G115" i="122"/>
  <c r="I114" i="122"/>
  <c r="H114" i="122"/>
  <c r="G114" i="122"/>
  <c r="I113" i="122"/>
  <c r="H113" i="122"/>
  <c r="G113" i="122"/>
  <c r="I112" i="122"/>
  <c r="H112" i="122"/>
  <c r="G112" i="122"/>
  <c r="I111" i="122"/>
  <c r="H111" i="122"/>
  <c r="G111" i="122"/>
  <c r="I110" i="122"/>
  <c r="H110" i="122"/>
  <c r="G110" i="122"/>
  <c r="I109" i="122"/>
  <c r="H109" i="122"/>
  <c r="G109" i="122"/>
  <c r="I108" i="122"/>
  <c r="H108" i="122"/>
  <c r="G108" i="122"/>
  <c r="I107" i="122"/>
  <c r="H107" i="122"/>
  <c r="G107" i="122"/>
  <c r="I106" i="122"/>
  <c r="H106" i="122"/>
  <c r="G106" i="122"/>
  <c r="I105" i="122"/>
  <c r="H105" i="122"/>
  <c r="G105" i="122"/>
  <c r="I104" i="122"/>
  <c r="H104" i="122"/>
  <c r="G104" i="122"/>
  <c r="I103" i="122"/>
  <c r="H103" i="122"/>
  <c r="G103" i="122"/>
  <c r="I102" i="122"/>
  <c r="H102" i="122"/>
  <c r="G102" i="122"/>
  <c r="I101" i="122"/>
  <c r="H101" i="122"/>
  <c r="G101" i="122"/>
  <c r="I100" i="122"/>
  <c r="H100" i="122"/>
  <c r="G100" i="122"/>
  <c r="I99" i="122"/>
  <c r="H99" i="122"/>
  <c r="G99" i="122"/>
  <c r="I98" i="122"/>
  <c r="H98" i="122"/>
  <c r="G98" i="122"/>
  <c r="I97" i="122"/>
  <c r="H97" i="122"/>
  <c r="G97" i="122"/>
  <c r="I96" i="122"/>
  <c r="H96" i="122"/>
  <c r="G96" i="122"/>
  <c r="I82" i="122"/>
  <c r="H82" i="122"/>
  <c r="G82" i="122"/>
  <c r="I81" i="122"/>
  <c r="H81" i="122"/>
  <c r="G81" i="122"/>
  <c r="I80" i="122"/>
  <c r="H80" i="122"/>
  <c r="G80" i="122"/>
  <c r="I78" i="122"/>
  <c r="H78" i="122"/>
  <c r="G78" i="122"/>
  <c r="I77" i="122"/>
  <c r="H77" i="122"/>
  <c r="G77" i="122"/>
  <c r="I76" i="122"/>
  <c r="H76" i="122"/>
  <c r="G76" i="122"/>
  <c r="I75" i="122"/>
  <c r="H75" i="122"/>
  <c r="G75" i="122"/>
  <c r="I74" i="122"/>
  <c r="H74" i="122"/>
  <c r="G74" i="122"/>
  <c r="I73" i="122"/>
  <c r="H73" i="122"/>
  <c r="G73" i="122"/>
  <c r="I72" i="122"/>
  <c r="H72" i="122"/>
  <c r="G72" i="122"/>
  <c r="I71" i="122"/>
  <c r="H71" i="122"/>
  <c r="G71" i="122"/>
  <c r="I70" i="122"/>
  <c r="H70" i="122"/>
  <c r="G70" i="122"/>
  <c r="F68" i="122"/>
  <c r="E68" i="122"/>
  <c r="E84" i="122" s="1"/>
  <c r="C68" i="122"/>
  <c r="B68" i="122"/>
  <c r="I67" i="122"/>
  <c r="H67" i="122"/>
  <c r="G67" i="122"/>
  <c r="I66" i="122"/>
  <c r="H66" i="122"/>
  <c r="G66" i="122"/>
  <c r="I65" i="122"/>
  <c r="H65" i="122"/>
  <c r="G65" i="122"/>
  <c r="I64" i="122"/>
  <c r="H64" i="122"/>
  <c r="G64" i="122"/>
  <c r="I63" i="122"/>
  <c r="H63" i="122"/>
  <c r="G63" i="122"/>
  <c r="I62" i="122"/>
  <c r="H62" i="122"/>
  <c r="G62" i="122"/>
  <c r="I61" i="122"/>
  <c r="H61" i="122"/>
  <c r="G61" i="122"/>
  <c r="I60" i="122"/>
  <c r="H60" i="122"/>
  <c r="G60" i="122"/>
  <c r="I59" i="122"/>
  <c r="H59" i="122"/>
  <c r="G59" i="122"/>
  <c r="I58" i="122"/>
  <c r="H58" i="122"/>
  <c r="G58" i="122"/>
  <c r="I57" i="122"/>
  <c r="H57" i="122"/>
  <c r="G57" i="122"/>
  <c r="I56" i="122"/>
  <c r="H56" i="122"/>
  <c r="G56" i="122"/>
  <c r="I55" i="122"/>
  <c r="H55" i="122"/>
  <c r="G55" i="122"/>
  <c r="I54" i="122"/>
  <c r="H54" i="122"/>
  <c r="G54" i="122"/>
  <c r="I53" i="122"/>
  <c r="H53" i="122"/>
  <c r="G53" i="122"/>
  <c r="I52" i="122"/>
  <c r="H52" i="122"/>
  <c r="G52" i="122"/>
  <c r="I51" i="122"/>
  <c r="H51" i="122"/>
  <c r="G51" i="122"/>
  <c r="I50" i="122"/>
  <c r="H50" i="122"/>
  <c r="G50" i="122"/>
  <c r="F39" i="122"/>
  <c r="I37" i="122"/>
  <c r="H37" i="122"/>
  <c r="G37" i="122"/>
  <c r="I35" i="122"/>
  <c r="H35" i="122"/>
  <c r="G35" i="122"/>
  <c r="I34" i="122"/>
  <c r="H34" i="122"/>
  <c r="G34" i="122"/>
  <c r="I33" i="122"/>
  <c r="H33" i="122"/>
  <c r="G33" i="122"/>
  <c r="I32" i="122"/>
  <c r="H32" i="122"/>
  <c r="G32" i="122"/>
  <c r="I31" i="122"/>
  <c r="H31" i="122"/>
  <c r="G31" i="122"/>
  <c r="I30" i="122"/>
  <c r="H30" i="122"/>
  <c r="G30" i="122"/>
  <c r="I29" i="122"/>
  <c r="H29" i="122"/>
  <c r="G29" i="122"/>
  <c r="G27" i="122"/>
  <c r="C27" i="122"/>
  <c r="I27" i="122" s="1"/>
  <c r="B27" i="122"/>
  <c r="H27" i="122" s="1"/>
  <c r="I26" i="122"/>
  <c r="H26" i="122"/>
  <c r="G26" i="122"/>
  <c r="I25" i="122"/>
  <c r="H25" i="122"/>
  <c r="G25" i="122"/>
  <c r="I24" i="122"/>
  <c r="H24" i="122"/>
  <c r="G24" i="122"/>
  <c r="I23" i="122"/>
  <c r="H23" i="122"/>
  <c r="G23" i="122"/>
  <c r="I22" i="122"/>
  <c r="H22" i="122"/>
  <c r="G22" i="122"/>
  <c r="I21" i="122"/>
  <c r="H21" i="122"/>
  <c r="G21" i="122"/>
  <c r="I20" i="122"/>
  <c r="H20" i="122"/>
  <c r="G20" i="122"/>
  <c r="I19" i="122"/>
  <c r="H19" i="122"/>
  <c r="G19" i="122"/>
  <c r="I18" i="122"/>
  <c r="H18" i="122"/>
  <c r="G18" i="122"/>
  <c r="I17" i="122"/>
  <c r="H17" i="122"/>
  <c r="G17" i="122"/>
  <c r="I16" i="122"/>
  <c r="H16" i="122"/>
  <c r="G16" i="122"/>
  <c r="I15" i="122"/>
  <c r="H15" i="122"/>
  <c r="G15" i="122"/>
  <c r="I14" i="122"/>
  <c r="H14" i="122"/>
  <c r="G14" i="122"/>
  <c r="I13" i="122"/>
  <c r="H13" i="122"/>
  <c r="G13" i="122"/>
  <c r="I12" i="122"/>
  <c r="H12" i="122"/>
  <c r="G12" i="122"/>
  <c r="I11" i="122"/>
  <c r="H11" i="122"/>
  <c r="G11" i="122"/>
  <c r="I10" i="122"/>
  <c r="H10" i="122"/>
  <c r="G10" i="122"/>
  <c r="I9" i="122"/>
  <c r="H9" i="122"/>
  <c r="G9" i="122"/>
  <c r="J44" i="121"/>
  <c r="J50" i="121" s="1"/>
  <c r="I44" i="121"/>
  <c r="I50" i="121" s="1"/>
  <c r="H44" i="121"/>
  <c r="H50" i="121" s="1"/>
  <c r="G42" i="121"/>
  <c r="G51" i="121" s="1"/>
  <c r="F42" i="121"/>
  <c r="E42" i="121"/>
  <c r="C42" i="121"/>
  <c r="C51" i="121" s="1"/>
  <c r="B42" i="121"/>
  <c r="B51" i="121" s="1"/>
  <c r="I41" i="121"/>
  <c r="H41" i="121"/>
  <c r="J41" i="121"/>
  <c r="I40" i="121"/>
  <c r="H40" i="121"/>
  <c r="J40" i="121"/>
  <c r="I39" i="121"/>
  <c r="H39" i="121"/>
  <c r="J39" i="121"/>
  <c r="I38" i="121"/>
  <c r="H38" i="121"/>
  <c r="J38" i="121"/>
  <c r="I37" i="121"/>
  <c r="H37" i="121"/>
  <c r="J37" i="121"/>
  <c r="I36" i="121"/>
  <c r="H36" i="121"/>
  <c r="G23" i="121"/>
  <c r="F23" i="121"/>
  <c r="E23" i="121"/>
  <c r="D23" i="121"/>
  <c r="C23" i="121"/>
  <c r="C24" i="121" s="1"/>
  <c r="B23" i="121"/>
  <c r="B24" i="121" s="1"/>
  <c r="J17" i="121"/>
  <c r="J23" i="121" s="1"/>
  <c r="I17" i="121"/>
  <c r="I23" i="121" s="1"/>
  <c r="I24" i="121" s="1"/>
  <c r="H17" i="121"/>
  <c r="H23" i="121" s="1"/>
  <c r="G15" i="121"/>
  <c r="F15" i="121"/>
  <c r="E15" i="121"/>
  <c r="D15" i="121"/>
  <c r="C15" i="121"/>
  <c r="B15" i="121"/>
  <c r="I14" i="121"/>
  <c r="H14" i="121"/>
  <c r="J14" i="121"/>
  <c r="I13" i="121"/>
  <c r="H13" i="121"/>
  <c r="J13" i="121"/>
  <c r="I12" i="121"/>
  <c r="H12" i="121"/>
  <c r="J12" i="121"/>
  <c r="I11" i="121"/>
  <c r="H11" i="121"/>
  <c r="J11" i="121"/>
  <c r="I10" i="121"/>
  <c r="H10" i="121"/>
  <c r="J10" i="121"/>
  <c r="I9" i="121"/>
  <c r="H9" i="121"/>
  <c r="J9" i="121"/>
  <c r="L21" i="120"/>
  <c r="K21" i="120"/>
  <c r="M21" i="120"/>
  <c r="L20" i="120"/>
  <c r="K20" i="120"/>
  <c r="M20" i="120"/>
  <c r="L19" i="120"/>
  <c r="K19" i="120"/>
  <c r="M19" i="120"/>
  <c r="L18" i="120"/>
  <c r="K18" i="120"/>
  <c r="M18" i="120"/>
  <c r="L17" i="120"/>
  <c r="K17" i="120"/>
  <c r="J15" i="120"/>
  <c r="J23" i="120" s="1"/>
  <c r="I15" i="120"/>
  <c r="I23" i="120" s="1"/>
  <c r="H15" i="120"/>
  <c r="F15" i="120"/>
  <c r="E15" i="120"/>
  <c r="E23" i="120" s="1"/>
  <c r="C15" i="120"/>
  <c r="B15" i="120"/>
  <c r="L14" i="120"/>
  <c r="K14" i="120"/>
  <c r="M14" i="120" s="1"/>
  <c r="L13" i="120"/>
  <c r="K13" i="120"/>
  <c r="L12" i="120"/>
  <c r="K12" i="120"/>
  <c r="M12" i="120" s="1"/>
  <c r="L11" i="120"/>
  <c r="K11" i="120"/>
  <c r="G15" i="120"/>
  <c r="L10" i="120"/>
  <c r="K10" i="120"/>
  <c r="L9" i="120"/>
  <c r="K9" i="120"/>
  <c r="D15" i="120"/>
  <c r="G77" i="119"/>
  <c r="F77" i="119"/>
  <c r="E77" i="119"/>
  <c r="D76" i="119"/>
  <c r="J76" i="119" s="1"/>
  <c r="J77" i="119" s="1"/>
  <c r="C76" i="119"/>
  <c r="I76" i="119" s="1"/>
  <c r="I77" i="119" s="1"/>
  <c r="B76" i="119"/>
  <c r="B77" i="119" s="1"/>
  <c r="J75" i="119"/>
  <c r="I75" i="119"/>
  <c r="H75" i="119"/>
  <c r="J74" i="119"/>
  <c r="I74" i="119"/>
  <c r="H74" i="119"/>
  <c r="J73" i="119"/>
  <c r="I73" i="119"/>
  <c r="H73" i="119"/>
  <c r="J72" i="119"/>
  <c r="I72" i="119"/>
  <c r="H72" i="119"/>
  <c r="J71" i="119"/>
  <c r="I71" i="119"/>
  <c r="H71" i="119"/>
  <c r="J70" i="119"/>
  <c r="I70" i="119"/>
  <c r="H70" i="119"/>
  <c r="J69" i="119"/>
  <c r="I69" i="119"/>
  <c r="H69" i="119"/>
  <c r="E54" i="119"/>
  <c r="G53" i="119"/>
  <c r="G54" i="119" s="1"/>
  <c r="F53" i="119"/>
  <c r="F54" i="119" s="1"/>
  <c r="E53" i="119"/>
  <c r="C53" i="119"/>
  <c r="C54" i="119" s="1"/>
  <c r="B53" i="119"/>
  <c r="B54" i="119" s="1"/>
  <c r="I52" i="119"/>
  <c r="H52" i="119"/>
  <c r="J52" i="119"/>
  <c r="I51" i="119"/>
  <c r="H51" i="119"/>
  <c r="J51" i="119"/>
  <c r="I50" i="119"/>
  <c r="H50" i="119"/>
  <c r="J50" i="119"/>
  <c r="I49" i="119"/>
  <c r="H49" i="119"/>
  <c r="J49" i="119"/>
  <c r="I48" i="119"/>
  <c r="H48" i="119"/>
  <c r="J48" i="119"/>
  <c r="I47" i="119"/>
  <c r="H47" i="119"/>
  <c r="H53" i="119" s="1"/>
  <c r="J47" i="119"/>
  <c r="G45" i="119"/>
  <c r="F45" i="119"/>
  <c r="E45" i="119"/>
  <c r="C45" i="119"/>
  <c r="B45" i="119"/>
  <c r="I44" i="119"/>
  <c r="H44" i="119"/>
  <c r="J44" i="119"/>
  <c r="I43" i="119"/>
  <c r="H43" i="119"/>
  <c r="J43" i="119"/>
  <c r="I42" i="119"/>
  <c r="H42" i="119"/>
  <c r="J42" i="119"/>
  <c r="I41" i="119"/>
  <c r="H41" i="119"/>
  <c r="J41" i="119"/>
  <c r="I40" i="119"/>
  <c r="H40" i="119"/>
  <c r="J40" i="119"/>
  <c r="I39" i="119"/>
  <c r="H39" i="119"/>
  <c r="J39" i="119"/>
  <c r="E23" i="119"/>
  <c r="G22" i="119"/>
  <c r="F22" i="119"/>
  <c r="F23" i="119" s="1"/>
  <c r="E22" i="119"/>
  <c r="C22" i="119"/>
  <c r="B22" i="119"/>
  <c r="I21" i="119"/>
  <c r="H21" i="119"/>
  <c r="J21" i="119"/>
  <c r="I20" i="119"/>
  <c r="H20" i="119"/>
  <c r="J20" i="119"/>
  <c r="I19" i="119"/>
  <c r="H19" i="119"/>
  <c r="J19" i="119"/>
  <c r="I18" i="119"/>
  <c r="H18" i="119"/>
  <c r="H22" i="119" s="1"/>
  <c r="J18" i="119"/>
  <c r="I17" i="119"/>
  <c r="H17" i="119"/>
  <c r="J17" i="119"/>
  <c r="G15" i="119"/>
  <c r="G23" i="119" s="1"/>
  <c r="F15" i="119"/>
  <c r="E15" i="119"/>
  <c r="C15" i="119"/>
  <c r="C23" i="119" s="1"/>
  <c r="B15" i="119"/>
  <c r="I14" i="119"/>
  <c r="H14" i="119"/>
  <c r="J14" i="119"/>
  <c r="I13" i="119"/>
  <c r="H13" i="119"/>
  <c r="J13" i="119"/>
  <c r="I12" i="119"/>
  <c r="H12" i="119"/>
  <c r="J12" i="119"/>
  <c r="I11" i="119"/>
  <c r="H11" i="119"/>
  <c r="J11" i="119"/>
  <c r="I10" i="119"/>
  <c r="H10" i="119"/>
  <c r="J10" i="119"/>
  <c r="I9" i="119"/>
  <c r="H9" i="119"/>
  <c r="J9" i="119"/>
  <c r="F105" i="118"/>
  <c r="E105" i="118"/>
  <c r="C105" i="118"/>
  <c r="B105" i="118"/>
  <c r="I104" i="118"/>
  <c r="H104" i="118"/>
  <c r="G104" i="118"/>
  <c r="J104" i="118" s="1"/>
  <c r="I103" i="118"/>
  <c r="H103" i="118"/>
  <c r="G103" i="118"/>
  <c r="J103" i="118" s="1"/>
  <c r="I102" i="118"/>
  <c r="H102" i="118"/>
  <c r="G102" i="118"/>
  <c r="J102" i="118" s="1"/>
  <c r="I101" i="118"/>
  <c r="H101" i="118"/>
  <c r="G101" i="118"/>
  <c r="J101" i="118" s="1"/>
  <c r="I100" i="118"/>
  <c r="H100" i="118"/>
  <c r="G100" i="118"/>
  <c r="J100" i="118" s="1"/>
  <c r="I99" i="118"/>
  <c r="H99" i="118"/>
  <c r="G99" i="118"/>
  <c r="J99" i="118" s="1"/>
  <c r="I98" i="118"/>
  <c r="H98" i="118"/>
  <c r="G98" i="118"/>
  <c r="J98" i="118" s="1"/>
  <c r="I97" i="118"/>
  <c r="H97" i="118"/>
  <c r="G97" i="118"/>
  <c r="J97" i="118" s="1"/>
  <c r="I96" i="118"/>
  <c r="H96" i="118"/>
  <c r="G96" i="118"/>
  <c r="J96" i="118" s="1"/>
  <c r="I95" i="118"/>
  <c r="H95" i="118"/>
  <c r="G95" i="118"/>
  <c r="J95" i="118" s="1"/>
  <c r="I94" i="118"/>
  <c r="H94" i="118"/>
  <c r="G94" i="118"/>
  <c r="J94" i="118" s="1"/>
  <c r="I93" i="118"/>
  <c r="H93" i="118"/>
  <c r="G93" i="118"/>
  <c r="I92" i="118"/>
  <c r="H92" i="118"/>
  <c r="G92" i="118"/>
  <c r="J92" i="118" s="1"/>
  <c r="F84" i="118"/>
  <c r="E84" i="118"/>
  <c r="C84" i="118"/>
  <c r="B84" i="118"/>
  <c r="I83" i="118"/>
  <c r="H83" i="118"/>
  <c r="G83" i="118"/>
  <c r="J83" i="118" s="1"/>
  <c r="I82" i="118"/>
  <c r="H82" i="118"/>
  <c r="G82" i="118"/>
  <c r="J82" i="118" s="1"/>
  <c r="I81" i="118"/>
  <c r="H81" i="118"/>
  <c r="G81" i="118"/>
  <c r="J81" i="118" s="1"/>
  <c r="I80" i="118"/>
  <c r="H80" i="118"/>
  <c r="G80" i="118"/>
  <c r="J80" i="118" s="1"/>
  <c r="I79" i="118"/>
  <c r="H79" i="118"/>
  <c r="G79" i="118"/>
  <c r="J79" i="118" s="1"/>
  <c r="I78" i="118"/>
  <c r="H78" i="118"/>
  <c r="G78" i="118"/>
  <c r="J78" i="118" s="1"/>
  <c r="I77" i="118"/>
  <c r="H77" i="118"/>
  <c r="G77" i="118"/>
  <c r="J77" i="118" s="1"/>
  <c r="I76" i="118"/>
  <c r="H76" i="118"/>
  <c r="G76" i="118"/>
  <c r="J76" i="118" s="1"/>
  <c r="I75" i="118"/>
  <c r="H75" i="118"/>
  <c r="G75" i="118"/>
  <c r="J75" i="118" s="1"/>
  <c r="I74" i="118"/>
  <c r="H74" i="118"/>
  <c r="G74" i="118"/>
  <c r="J74" i="118" s="1"/>
  <c r="I73" i="118"/>
  <c r="H73" i="118"/>
  <c r="G73" i="118"/>
  <c r="J73" i="118" s="1"/>
  <c r="I72" i="118"/>
  <c r="H72" i="118"/>
  <c r="G72" i="118"/>
  <c r="J72" i="118" s="1"/>
  <c r="I71" i="118"/>
  <c r="H71" i="118"/>
  <c r="G71" i="118"/>
  <c r="J71" i="118" s="1"/>
  <c r="I70" i="118"/>
  <c r="H70" i="118"/>
  <c r="G70" i="118"/>
  <c r="J70" i="118" s="1"/>
  <c r="I69" i="118"/>
  <c r="H69" i="118"/>
  <c r="G69" i="118"/>
  <c r="J69" i="118" s="1"/>
  <c r="I68" i="118"/>
  <c r="H68" i="118"/>
  <c r="G68" i="118"/>
  <c r="J68" i="118" s="1"/>
  <c r="I67" i="118"/>
  <c r="H67" i="118"/>
  <c r="G67" i="118"/>
  <c r="J67" i="118" s="1"/>
  <c r="I66" i="118"/>
  <c r="H66" i="118"/>
  <c r="G66" i="118"/>
  <c r="J66" i="118" s="1"/>
  <c r="I65" i="118"/>
  <c r="H65" i="118"/>
  <c r="G65" i="118"/>
  <c r="J65" i="118" s="1"/>
  <c r="I64" i="118"/>
  <c r="H64" i="118"/>
  <c r="G64" i="118"/>
  <c r="F50" i="118"/>
  <c r="E50" i="118"/>
  <c r="C50" i="118"/>
  <c r="B50" i="118"/>
  <c r="I49" i="118"/>
  <c r="H49" i="118"/>
  <c r="G49" i="118"/>
  <c r="J49" i="118" s="1"/>
  <c r="I48" i="118"/>
  <c r="H48" i="118"/>
  <c r="G48" i="118"/>
  <c r="J48" i="118" s="1"/>
  <c r="I47" i="118"/>
  <c r="H47" i="118"/>
  <c r="G47" i="118"/>
  <c r="J47" i="118" s="1"/>
  <c r="I46" i="118"/>
  <c r="H46" i="118"/>
  <c r="G46" i="118"/>
  <c r="J46" i="118" s="1"/>
  <c r="I45" i="118"/>
  <c r="H45" i="118"/>
  <c r="G45" i="118"/>
  <c r="J45" i="118" s="1"/>
  <c r="I44" i="118"/>
  <c r="H44" i="118"/>
  <c r="G44" i="118"/>
  <c r="J44" i="118" s="1"/>
  <c r="I43" i="118"/>
  <c r="H43" i="118"/>
  <c r="G43" i="118"/>
  <c r="J43" i="118" s="1"/>
  <c r="I42" i="118"/>
  <c r="H42" i="118"/>
  <c r="G42" i="118"/>
  <c r="J42" i="118" s="1"/>
  <c r="I41" i="118"/>
  <c r="H41" i="118"/>
  <c r="G41" i="118"/>
  <c r="J41" i="118" s="1"/>
  <c r="I40" i="118"/>
  <c r="H40" i="118"/>
  <c r="G40" i="118"/>
  <c r="J40" i="118" s="1"/>
  <c r="I39" i="118"/>
  <c r="H39" i="118"/>
  <c r="G39" i="118"/>
  <c r="J39" i="118" s="1"/>
  <c r="I38" i="118"/>
  <c r="H38" i="118"/>
  <c r="G38" i="118"/>
  <c r="J38" i="118" s="1"/>
  <c r="I37" i="118"/>
  <c r="H37" i="118"/>
  <c r="G37" i="118"/>
  <c r="D50" i="118"/>
  <c r="G29" i="118"/>
  <c r="F29" i="118"/>
  <c r="F51" i="118" s="1"/>
  <c r="E29" i="118"/>
  <c r="C29" i="118"/>
  <c r="B29" i="118"/>
  <c r="I28" i="118"/>
  <c r="H28" i="118"/>
  <c r="J28" i="118"/>
  <c r="I27" i="118"/>
  <c r="H27" i="118"/>
  <c r="J27" i="118"/>
  <c r="I26" i="118"/>
  <c r="H26" i="118"/>
  <c r="J26" i="118"/>
  <c r="I25" i="118"/>
  <c r="H25" i="118"/>
  <c r="J25" i="118"/>
  <c r="I24" i="118"/>
  <c r="H24" i="118"/>
  <c r="J24" i="118"/>
  <c r="I23" i="118"/>
  <c r="H23" i="118"/>
  <c r="J23" i="118"/>
  <c r="I22" i="118"/>
  <c r="H22" i="118"/>
  <c r="J22" i="118"/>
  <c r="I21" i="118"/>
  <c r="H21" i="118"/>
  <c r="J21" i="118"/>
  <c r="I20" i="118"/>
  <c r="H20" i="118"/>
  <c r="J20" i="118"/>
  <c r="I19" i="118"/>
  <c r="H19" i="118"/>
  <c r="J19" i="118"/>
  <c r="I18" i="118"/>
  <c r="H18" i="118"/>
  <c r="J18" i="118"/>
  <c r="I17" i="118"/>
  <c r="H17" i="118"/>
  <c r="J17" i="118"/>
  <c r="I16" i="118"/>
  <c r="H16" i="118"/>
  <c r="J16" i="118"/>
  <c r="I15" i="118"/>
  <c r="H15" i="118"/>
  <c r="J15" i="118"/>
  <c r="I14" i="118"/>
  <c r="H14" i="118"/>
  <c r="J14" i="118"/>
  <c r="I13" i="118"/>
  <c r="H13" i="118"/>
  <c r="J13" i="118"/>
  <c r="I12" i="118"/>
  <c r="H12" i="118"/>
  <c r="J12" i="118"/>
  <c r="I11" i="118"/>
  <c r="H11" i="118"/>
  <c r="J11" i="118"/>
  <c r="I10" i="118"/>
  <c r="H10" i="118"/>
  <c r="J10" i="118"/>
  <c r="I9" i="118"/>
  <c r="H9" i="118"/>
  <c r="I56" i="117"/>
  <c r="H56" i="117"/>
  <c r="F56" i="117"/>
  <c r="E56" i="117"/>
  <c r="C56" i="117"/>
  <c r="B56" i="117"/>
  <c r="M55" i="117"/>
  <c r="L55" i="117"/>
  <c r="K55" i="117"/>
  <c r="L54" i="117"/>
  <c r="K54" i="117"/>
  <c r="L53" i="117"/>
  <c r="K53" i="117"/>
  <c r="L52" i="117"/>
  <c r="K52" i="117"/>
  <c r="L51" i="117"/>
  <c r="K51" i="117"/>
  <c r="L50" i="117"/>
  <c r="K50" i="117"/>
  <c r="L49" i="117"/>
  <c r="K49" i="117"/>
  <c r="L48" i="117"/>
  <c r="K48" i="117"/>
  <c r="J56" i="117"/>
  <c r="L47" i="117"/>
  <c r="K47" i="117"/>
  <c r="L46" i="117"/>
  <c r="K46" i="117"/>
  <c r="L45" i="117"/>
  <c r="K45" i="117"/>
  <c r="L44" i="117"/>
  <c r="K44" i="117"/>
  <c r="L43" i="117"/>
  <c r="K43" i="117"/>
  <c r="G56" i="117"/>
  <c r="I29" i="117"/>
  <c r="H29" i="117"/>
  <c r="F29" i="117"/>
  <c r="E29" i="117"/>
  <c r="C29" i="117"/>
  <c r="C57" i="117" s="1"/>
  <c r="B29" i="117"/>
  <c r="L28" i="117"/>
  <c r="K28" i="117"/>
  <c r="L27" i="117"/>
  <c r="K27" i="117"/>
  <c r="L26" i="117"/>
  <c r="K26" i="117"/>
  <c r="L25" i="117"/>
  <c r="K25" i="117"/>
  <c r="M25" i="117" s="1"/>
  <c r="L24" i="117"/>
  <c r="K24" i="117"/>
  <c r="L23" i="117"/>
  <c r="K23" i="117"/>
  <c r="L22" i="117"/>
  <c r="K22" i="117"/>
  <c r="L21" i="117"/>
  <c r="K21" i="117"/>
  <c r="L20" i="117"/>
  <c r="K20" i="117"/>
  <c r="M20" i="117" s="1"/>
  <c r="L19" i="117"/>
  <c r="K19" i="117"/>
  <c r="L18" i="117"/>
  <c r="K18" i="117"/>
  <c r="M18" i="117" s="1"/>
  <c r="L17" i="117"/>
  <c r="K17" i="117"/>
  <c r="L16" i="117"/>
  <c r="K16" i="117"/>
  <c r="L15" i="117"/>
  <c r="K15" i="117"/>
  <c r="L14" i="117"/>
  <c r="K14" i="117"/>
  <c r="L13" i="117"/>
  <c r="K13" i="117"/>
  <c r="M13" i="117" s="1"/>
  <c r="J29" i="117"/>
  <c r="L12" i="117"/>
  <c r="K12" i="117"/>
  <c r="L11" i="117"/>
  <c r="K11" i="117"/>
  <c r="L10" i="117"/>
  <c r="K10" i="117"/>
  <c r="L9" i="117"/>
  <c r="K9" i="117"/>
  <c r="G29" i="117"/>
  <c r="I159" i="116"/>
  <c r="H159" i="116"/>
  <c r="G159" i="116"/>
  <c r="J159" i="116" s="1"/>
  <c r="I158" i="116"/>
  <c r="H158" i="116"/>
  <c r="G158" i="116"/>
  <c r="J158" i="116" s="1"/>
  <c r="I157" i="116"/>
  <c r="H157" i="116"/>
  <c r="G157" i="116"/>
  <c r="J157" i="116" s="1"/>
  <c r="I156" i="116"/>
  <c r="H156" i="116"/>
  <c r="G156" i="116"/>
  <c r="J156" i="116" s="1"/>
  <c r="I155" i="116"/>
  <c r="H155" i="116"/>
  <c r="G155" i="116"/>
  <c r="J155" i="116" s="1"/>
  <c r="I154" i="116"/>
  <c r="H154" i="116"/>
  <c r="G154" i="116"/>
  <c r="J154" i="116" s="1"/>
  <c r="I153" i="116"/>
  <c r="H153" i="116"/>
  <c r="G153" i="116"/>
  <c r="J153" i="116" s="1"/>
  <c r="I152" i="116"/>
  <c r="H152" i="116"/>
  <c r="G152" i="116"/>
  <c r="J152" i="116" s="1"/>
  <c r="I151" i="116"/>
  <c r="H151" i="116"/>
  <c r="G151" i="116"/>
  <c r="J151" i="116" s="1"/>
  <c r="I150" i="116"/>
  <c r="H150" i="116"/>
  <c r="G150" i="116"/>
  <c r="J150" i="116" s="1"/>
  <c r="I149" i="116"/>
  <c r="H149" i="116"/>
  <c r="G149" i="116"/>
  <c r="J149" i="116" s="1"/>
  <c r="I148" i="116"/>
  <c r="H148" i="116"/>
  <c r="G148" i="116"/>
  <c r="J148" i="116" s="1"/>
  <c r="I147" i="116"/>
  <c r="H147" i="116"/>
  <c r="G147" i="116"/>
  <c r="J147" i="116" s="1"/>
  <c r="I146" i="116"/>
  <c r="H146" i="116"/>
  <c r="G146" i="116"/>
  <c r="J146" i="116" s="1"/>
  <c r="I145" i="116"/>
  <c r="H145" i="116"/>
  <c r="G145" i="116"/>
  <c r="J145" i="116" s="1"/>
  <c r="I144" i="116"/>
  <c r="H144" i="116"/>
  <c r="G144" i="116"/>
  <c r="J144" i="116" s="1"/>
  <c r="I143" i="116"/>
  <c r="H143" i="116"/>
  <c r="G143" i="116"/>
  <c r="J143" i="116" s="1"/>
  <c r="I142" i="116"/>
  <c r="H142" i="116"/>
  <c r="G142" i="116"/>
  <c r="J142" i="116" s="1"/>
  <c r="I141" i="116"/>
  <c r="H141" i="116"/>
  <c r="G141" i="116"/>
  <c r="J141" i="116" s="1"/>
  <c r="I140" i="116"/>
  <c r="H140" i="116"/>
  <c r="G140" i="116"/>
  <c r="J140" i="116" s="1"/>
  <c r="I139" i="116"/>
  <c r="H139" i="116"/>
  <c r="G139" i="116"/>
  <c r="J139" i="116" s="1"/>
  <c r="I138" i="116"/>
  <c r="H138" i="116"/>
  <c r="G138" i="116"/>
  <c r="J138" i="116" s="1"/>
  <c r="I137" i="116"/>
  <c r="H137" i="116"/>
  <c r="G137" i="116"/>
  <c r="J137" i="116" s="1"/>
  <c r="I136" i="116"/>
  <c r="H136" i="116"/>
  <c r="G136" i="116"/>
  <c r="F115" i="116"/>
  <c r="E115" i="116"/>
  <c r="C115" i="116"/>
  <c r="B115" i="116"/>
  <c r="I114" i="116"/>
  <c r="H114" i="116"/>
  <c r="G114" i="116"/>
  <c r="I113" i="116"/>
  <c r="H113" i="116"/>
  <c r="G113" i="116"/>
  <c r="J113" i="116" s="1"/>
  <c r="I112" i="116"/>
  <c r="H112" i="116"/>
  <c r="G112" i="116"/>
  <c r="J112" i="116" s="1"/>
  <c r="I111" i="116"/>
  <c r="H111" i="116"/>
  <c r="G111" i="116"/>
  <c r="J111" i="116" s="1"/>
  <c r="I110" i="116"/>
  <c r="H110" i="116"/>
  <c r="G110" i="116"/>
  <c r="I109" i="116"/>
  <c r="H109" i="116"/>
  <c r="G109" i="116"/>
  <c r="J109" i="116" s="1"/>
  <c r="I108" i="116"/>
  <c r="H108" i="116"/>
  <c r="G108" i="116"/>
  <c r="J108" i="116" s="1"/>
  <c r="I107" i="116"/>
  <c r="H107" i="116"/>
  <c r="G107" i="116"/>
  <c r="D115" i="116"/>
  <c r="I106" i="116"/>
  <c r="H106" i="116"/>
  <c r="G106" i="116"/>
  <c r="J106" i="116" s="1"/>
  <c r="I105" i="116"/>
  <c r="H105" i="116"/>
  <c r="G105" i="116"/>
  <c r="J105" i="116" s="1"/>
  <c r="I104" i="116"/>
  <c r="H104" i="116"/>
  <c r="G104" i="116"/>
  <c r="J104" i="116" s="1"/>
  <c r="I103" i="116"/>
  <c r="H103" i="116"/>
  <c r="G103" i="116"/>
  <c r="J103" i="116" s="1"/>
  <c r="I102" i="116"/>
  <c r="H102" i="116"/>
  <c r="G102" i="116"/>
  <c r="J102" i="116" s="1"/>
  <c r="F94" i="116"/>
  <c r="E94" i="116"/>
  <c r="E116" i="116" s="1"/>
  <c r="C94" i="116"/>
  <c r="B94" i="116"/>
  <c r="I93" i="116"/>
  <c r="H93" i="116"/>
  <c r="G93" i="116"/>
  <c r="J93" i="116" s="1"/>
  <c r="I92" i="116"/>
  <c r="H92" i="116"/>
  <c r="G92" i="116"/>
  <c r="J92" i="116" s="1"/>
  <c r="I91" i="116"/>
  <c r="H91" i="116"/>
  <c r="G91" i="116"/>
  <c r="J91" i="116" s="1"/>
  <c r="I90" i="116"/>
  <c r="H90" i="116"/>
  <c r="G90" i="116"/>
  <c r="J90" i="116" s="1"/>
  <c r="I89" i="116"/>
  <c r="H89" i="116"/>
  <c r="G89" i="116"/>
  <c r="J89" i="116" s="1"/>
  <c r="I88" i="116"/>
  <c r="H88" i="116"/>
  <c r="G88" i="116"/>
  <c r="J88" i="116" s="1"/>
  <c r="I87" i="116"/>
  <c r="H87" i="116"/>
  <c r="G87" i="116"/>
  <c r="J87" i="116" s="1"/>
  <c r="I86" i="116"/>
  <c r="H86" i="116"/>
  <c r="G86" i="116"/>
  <c r="J86" i="116" s="1"/>
  <c r="I85" i="116"/>
  <c r="H85" i="116"/>
  <c r="G85" i="116"/>
  <c r="J85" i="116" s="1"/>
  <c r="I84" i="116"/>
  <c r="H84" i="116"/>
  <c r="G84" i="116"/>
  <c r="J84" i="116" s="1"/>
  <c r="I83" i="116"/>
  <c r="H83" i="116"/>
  <c r="G83" i="116"/>
  <c r="J83" i="116" s="1"/>
  <c r="I82" i="116"/>
  <c r="H82" i="116"/>
  <c r="G82" i="116"/>
  <c r="J82" i="116" s="1"/>
  <c r="I81" i="116"/>
  <c r="H81" i="116"/>
  <c r="G81" i="116"/>
  <c r="J81" i="116" s="1"/>
  <c r="I80" i="116"/>
  <c r="H80" i="116"/>
  <c r="G80" i="116"/>
  <c r="J80" i="116" s="1"/>
  <c r="I79" i="116"/>
  <c r="H79" i="116"/>
  <c r="G79" i="116"/>
  <c r="J79" i="116" s="1"/>
  <c r="I78" i="116"/>
  <c r="H78" i="116"/>
  <c r="G78" i="116"/>
  <c r="J78" i="116" s="1"/>
  <c r="I77" i="116"/>
  <c r="H77" i="116"/>
  <c r="G77" i="116"/>
  <c r="J77" i="116" s="1"/>
  <c r="I76" i="116"/>
  <c r="H76" i="116"/>
  <c r="G76" i="116"/>
  <c r="J76" i="116" s="1"/>
  <c r="I75" i="116"/>
  <c r="H75" i="116"/>
  <c r="G75" i="116"/>
  <c r="J75" i="116" s="1"/>
  <c r="I74" i="116"/>
  <c r="H74" i="116"/>
  <c r="G74" i="116"/>
  <c r="F54" i="116"/>
  <c r="E54" i="116"/>
  <c r="C54" i="116"/>
  <c r="B54" i="116"/>
  <c r="I53" i="116"/>
  <c r="H53" i="116"/>
  <c r="G53" i="116"/>
  <c r="J53" i="116" s="1"/>
  <c r="I52" i="116"/>
  <c r="H52" i="116"/>
  <c r="G52" i="116"/>
  <c r="J52" i="116" s="1"/>
  <c r="I51" i="116"/>
  <c r="H51" i="116"/>
  <c r="G51" i="116"/>
  <c r="J51" i="116" s="1"/>
  <c r="I50" i="116"/>
  <c r="H50" i="116"/>
  <c r="G50" i="116"/>
  <c r="J50" i="116" s="1"/>
  <c r="I49" i="116"/>
  <c r="H49" i="116"/>
  <c r="G49" i="116"/>
  <c r="J49" i="116" s="1"/>
  <c r="I48" i="116"/>
  <c r="H48" i="116"/>
  <c r="G48" i="116"/>
  <c r="J48" i="116" s="1"/>
  <c r="I47" i="116"/>
  <c r="H47" i="116"/>
  <c r="G47" i="116"/>
  <c r="J47" i="116" s="1"/>
  <c r="I46" i="116"/>
  <c r="H46" i="116"/>
  <c r="G46" i="116"/>
  <c r="J46" i="116" s="1"/>
  <c r="I45" i="116"/>
  <c r="H45" i="116"/>
  <c r="G45" i="116"/>
  <c r="J45" i="116" s="1"/>
  <c r="I44" i="116"/>
  <c r="H44" i="116"/>
  <c r="G44" i="116"/>
  <c r="D54" i="116"/>
  <c r="I43" i="116"/>
  <c r="H43" i="116"/>
  <c r="G43" i="116"/>
  <c r="J43" i="116" s="1"/>
  <c r="I42" i="116"/>
  <c r="H42" i="116"/>
  <c r="G42" i="116"/>
  <c r="J42" i="116" s="1"/>
  <c r="I41" i="116"/>
  <c r="H41" i="116"/>
  <c r="G41" i="116"/>
  <c r="J41" i="116" s="1"/>
  <c r="F29" i="116"/>
  <c r="F55" i="116" s="1"/>
  <c r="E29" i="116"/>
  <c r="C29" i="116"/>
  <c r="B29" i="116"/>
  <c r="B55" i="116" s="1"/>
  <c r="I28" i="116"/>
  <c r="H28" i="116"/>
  <c r="G28" i="116"/>
  <c r="J28" i="116" s="1"/>
  <c r="I27" i="116"/>
  <c r="H27" i="116"/>
  <c r="G27" i="116"/>
  <c r="J27" i="116" s="1"/>
  <c r="I26" i="116"/>
  <c r="H26" i="116"/>
  <c r="G26" i="116"/>
  <c r="J26" i="116" s="1"/>
  <c r="I25" i="116"/>
  <c r="H25" i="116"/>
  <c r="G25" i="116"/>
  <c r="J25" i="116" s="1"/>
  <c r="I24" i="116"/>
  <c r="H24" i="116"/>
  <c r="G24" i="116"/>
  <c r="J24" i="116" s="1"/>
  <c r="I23" i="116"/>
  <c r="H23" i="116"/>
  <c r="G23" i="116"/>
  <c r="J23" i="116" s="1"/>
  <c r="I22" i="116"/>
  <c r="H22" i="116"/>
  <c r="G22" i="116"/>
  <c r="J22" i="116" s="1"/>
  <c r="I21" i="116"/>
  <c r="H21" i="116"/>
  <c r="G21" i="116"/>
  <c r="J21" i="116" s="1"/>
  <c r="I20" i="116"/>
  <c r="H20" i="116"/>
  <c r="G20" i="116"/>
  <c r="J20" i="116" s="1"/>
  <c r="I19" i="116"/>
  <c r="H19" i="116"/>
  <c r="G19" i="116"/>
  <c r="J19" i="116" s="1"/>
  <c r="I18" i="116"/>
  <c r="H18" i="116"/>
  <c r="G18" i="116"/>
  <c r="J18" i="116" s="1"/>
  <c r="I17" i="116"/>
  <c r="H17" i="116"/>
  <c r="G17" i="116"/>
  <c r="J17" i="116" s="1"/>
  <c r="I16" i="116"/>
  <c r="H16" i="116"/>
  <c r="G16" i="116"/>
  <c r="J16" i="116" s="1"/>
  <c r="I15" i="116"/>
  <c r="H15" i="116"/>
  <c r="G15" i="116"/>
  <c r="J15" i="116" s="1"/>
  <c r="I14" i="116"/>
  <c r="H14" i="116"/>
  <c r="G14" i="116"/>
  <c r="J14" i="116" s="1"/>
  <c r="I13" i="116"/>
  <c r="H13" i="116"/>
  <c r="G13" i="116"/>
  <c r="J13" i="116" s="1"/>
  <c r="I12" i="116"/>
  <c r="H12" i="116"/>
  <c r="G12" i="116"/>
  <c r="J12" i="116" s="1"/>
  <c r="I11" i="116"/>
  <c r="H11" i="116"/>
  <c r="G11" i="116"/>
  <c r="J11" i="116" s="1"/>
  <c r="I10" i="116"/>
  <c r="H10" i="116"/>
  <c r="G10" i="116"/>
  <c r="J10" i="116" s="1"/>
  <c r="I9" i="116"/>
  <c r="I29" i="116" s="1"/>
  <c r="H9" i="116"/>
  <c r="H29" i="116" s="1"/>
  <c r="G9" i="116"/>
  <c r="G29" i="116" s="1"/>
  <c r="G101" i="115"/>
  <c r="J101" i="115" s="1"/>
  <c r="G100" i="115"/>
  <c r="J100" i="115" s="1"/>
  <c r="G99" i="115"/>
  <c r="J99" i="115" s="1"/>
  <c r="G98" i="115"/>
  <c r="J98" i="115" s="1"/>
  <c r="G97" i="115"/>
  <c r="J97" i="115" s="1"/>
  <c r="G96" i="115"/>
  <c r="J96" i="115" s="1"/>
  <c r="G95" i="115"/>
  <c r="J95" i="115" s="1"/>
  <c r="G94" i="115"/>
  <c r="J94" i="115" s="1"/>
  <c r="G93" i="115"/>
  <c r="J93" i="115" s="1"/>
  <c r="G92" i="115"/>
  <c r="F81" i="115"/>
  <c r="E81" i="115"/>
  <c r="C81" i="115"/>
  <c r="C103" i="115" s="1"/>
  <c r="B81" i="115"/>
  <c r="B103" i="115" s="1"/>
  <c r="I80" i="115"/>
  <c r="H80" i="115"/>
  <c r="J80" i="115"/>
  <c r="I79" i="115"/>
  <c r="H79" i="115"/>
  <c r="J79" i="115"/>
  <c r="I78" i="115"/>
  <c r="H78" i="115"/>
  <c r="J78" i="115"/>
  <c r="I77" i="115"/>
  <c r="H77" i="115"/>
  <c r="J77" i="115"/>
  <c r="I76" i="115"/>
  <c r="H76" i="115"/>
  <c r="J76" i="115"/>
  <c r="I75" i="115"/>
  <c r="H75" i="115"/>
  <c r="J75" i="115"/>
  <c r="I74" i="115"/>
  <c r="H74" i="115"/>
  <c r="J74" i="115"/>
  <c r="I73" i="115"/>
  <c r="H73" i="115"/>
  <c r="J73" i="115"/>
  <c r="I72" i="115"/>
  <c r="H72" i="115"/>
  <c r="J72" i="115"/>
  <c r="I71" i="115"/>
  <c r="H71" i="115"/>
  <c r="J71" i="115"/>
  <c r="I70" i="115"/>
  <c r="H70" i="115"/>
  <c r="J70" i="115"/>
  <c r="I69" i="115"/>
  <c r="H69" i="115"/>
  <c r="J69" i="115"/>
  <c r="I68" i="115"/>
  <c r="H68" i="115"/>
  <c r="J68" i="115"/>
  <c r="I67" i="115"/>
  <c r="H67" i="115"/>
  <c r="J67" i="115"/>
  <c r="I66" i="115"/>
  <c r="H66" i="115"/>
  <c r="I65" i="115"/>
  <c r="H65" i="115"/>
  <c r="G65" i="115"/>
  <c r="G81" i="115" s="1"/>
  <c r="G45" i="115"/>
  <c r="J45" i="115" s="1"/>
  <c r="G44" i="115"/>
  <c r="J44" i="115" s="1"/>
  <c r="G43" i="115"/>
  <c r="J43" i="115" s="1"/>
  <c r="G42" i="115"/>
  <c r="J42" i="115" s="1"/>
  <c r="G41" i="115"/>
  <c r="J41" i="115" s="1"/>
  <c r="G40" i="115"/>
  <c r="J40" i="115" s="1"/>
  <c r="G39" i="115"/>
  <c r="J39" i="115" s="1"/>
  <c r="G38" i="115"/>
  <c r="J38" i="115" s="1"/>
  <c r="G37" i="115"/>
  <c r="J37" i="115" s="1"/>
  <c r="G36" i="115"/>
  <c r="F25" i="115"/>
  <c r="E25" i="115"/>
  <c r="E47" i="115" s="1"/>
  <c r="C25" i="115"/>
  <c r="B25" i="115"/>
  <c r="I24" i="115"/>
  <c r="H24" i="115"/>
  <c r="J24" i="115"/>
  <c r="I23" i="115"/>
  <c r="H23" i="115"/>
  <c r="J23" i="115"/>
  <c r="I22" i="115"/>
  <c r="H22" i="115"/>
  <c r="J22" i="115"/>
  <c r="I21" i="115"/>
  <c r="H21" i="115"/>
  <c r="J21" i="115"/>
  <c r="I20" i="115"/>
  <c r="H20" i="115"/>
  <c r="J20" i="115"/>
  <c r="I19" i="115"/>
  <c r="H19" i="115"/>
  <c r="J19" i="115"/>
  <c r="I18" i="115"/>
  <c r="H18" i="115"/>
  <c r="J18" i="115"/>
  <c r="I17" i="115"/>
  <c r="H17" i="115"/>
  <c r="J17" i="115"/>
  <c r="I16" i="115"/>
  <c r="H16" i="115"/>
  <c r="J16" i="115"/>
  <c r="I15" i="115"/>
  <c r="H15" i="115"/>
  <c r="J15" i="115"/>
  <c r="I14" i="115"/>
  <c r="H14" i="115"/>
  <c r="J14" i="115"/>
  <c r="I13" i="115"/>
  <c r="H13" i="115"/>
  <c r="J13" i="115"/>
  <c r="I12" i="115"/>
  <c r="H12" i="115"/>
  <c r="J12" i="115"/>
  <c r="I11" i="115"/>
  <c r="H11" i="115"/>
  <c r="J11" i="115"/>
  <c r="I10" i="115"/>
  <c r="H10" i="115"/>
  <c r="I9" i="115"/>
  <c r="H9" i="115"/>
  <c r="G9" i="115"/>
  <c r="G25" i="115" s="1"/>
  <c r="I25" i="114"/>
  <c r="H25" i="114"/>
  <c r="F25" i="114"/>
  <c r="E25" i="114"/>
  <c r="C25" i="114"/>
  <c r="B25" i="114"/>
  <c r="L24" i="114"/>
  <c r="K24" i="114"/>
  <c r="L23" i="114"/>
  <c r="K23" i="114"/>
  <c r="L22" i="114"/>
  <c r="K22" i="114"/>
  <c r="L21" i="114"/>
  <c r="K21" i="114"/>
  <c r="L20" i="114"/>
  <c r="K20" i="114"/>
  <c r="L19" i="114"/>
  <c r="K19" i="114"/>
  <c r="L18" i="114"/>
  <c r="K18" i="114"/>
  <c r="L17" i="114"/>
  <c r="K17" i="114"/>
  <c r="L16" i="114"/>
  <c r="K16" i="114"/>
  <c r="L15" i="114"/>
  <c r="K15" i="114"/>
  <c r="L14" i="114"/>
  <c r="K14" i="114"/>
  <c r="L13" i="114"/>
  <c r="K13" i="114"/>
  <c r="L12" i="114"/>
  <c r="K12" i="114"/>
  <c r="L11" i="114"/>
  <c r="K11" i="114"/>
  <c r="L10" i="114"/>
  <c r="K10" i="114"/>
  <c r="L9" i="114"/>
  <c r="K9" i="114"/>
  <c r="G25" i="114"/>
  <c r="D25" i="114"/>
  <c r="I160" i="113"/>
  <c r="I161" i="113" s="1"/>
  <c r="H160" i="113"/>
  <c r="H161" i="113" s="1"/>
  <c r="G160" i="113"/>
  <c r="G161" i="113" s="1"/>
  <c r="F157" i="113"/>
  <c r="F162" i="113" s="1"/>
  <c r="E157" i="113"/>
  <c r="E162" i="113" s="1"/>
  <c r="C157" i="113"/>
  <c r="C162" i="113" s="1"/>
  <c r="B157" i="113"/>
  <c r="B162" i="113" s="1"/>
  <c r="I156" i="113"/>
  <c r="H156" i="113"/>
  <c r="G156" i="113"/>
  <c r="J156" i="113" s="1"/>
  <c r="I155" i="113"/>
  <c r="H155" i="113"/>
  <c r="G155" i="113"/>
  <c r="J155" i="113" s="1"/>
  <c r="I154" i="113"/>
  <c r="H154" i="113"/>
  <c r="G154" i="113"/>
  <c r="J154" i="113" s="1"/>
  <c r="I153" i="113"/>
  <c r="H153" i="113"/>
  <c r="G153" i="113"/>
  <c r="J153" i="113" s="1"/>
  <c r="I152" i="113"/>
  <c r="H152" i="113"/>
  <c r="G152" i="113"/>
  <c r="J152" i="113" s="1"/>
  <c r="I151" i="113"/>
  <c r="H151" i="113"/>
  <c r="G151" i="113"/>
  <c r="J151" i="113" s="1"/>
  <c r="I150" i="113"/>
  <c r="H150" i="113"/>
  <c r="G150" i="113"/>
  <c r="J150" i="113" s="1"/>
  <c r="I149" i="113"/>
  <c r="H149" i="113"/>
  <c r="G149" i="113"/>
  <c r="J149" i="113" s="1"/>
  <c r="I148" i="113"/>
  <c r="H148" i="113"/>
  <c r="G148" i="113"/>
  <c r="J148" i="113" s="1"/>
  <c r="I147" i="113"/>
  <c r="H147" i="113"/>
  <c r="G147" i="113"/>
  <c r="J147" i="113" s="1"/>
  <c r="I146" i="113"/>
  <c r="H146" i="113"/>
  <c r="G146" i="113"/>
  <c r="J146" i="113" s="1"/>
  <c r="I145" i="113"/>
  <c r="H145" i="113"/>
  <c r="G145" i="113"/>
  <c r="J145" i="113" s="1"/>
  <c r="I144" i="113"/>
  <c r="H144" i="113"/>
  <c r="G144" i="113"/>
  <c r="J144" i="113" s="1"/>
  <c r="I143" i="113"/>
  <c r="H143" i="113"/>
  <c r="G143" i="113"/>
  <c r="J143" i="113" s="1"/>
  <c r="I142" i="113"/>
  <c r="H142" i="113"/>
  <c r="G142" i="113"/>
  <c r="J142" i="113" s="1"/>
  <c r="I141" i="113"/>
  <c r="H141" i="113"/>
  <c r="G141" i="113"/>
  <c r="J141" i="113" s="1"/>
  <c r="I140" i="113"/>
  <c r="H140" i="113"/>
  <c r="G140" i="113"/>
  <c r="J140" i="113" s="1"/>
  <c r="I139" i="113"/>
  <c r="H139" i="113"/>
  <c r="G139" i="113"/>
  <c r="J139" i="113" s="1"/>
  <c r="I138" i="113"/>
  <c r="H138" i="113"/>
  <c r="G138" i="113"/>
  <c r="J138" i="113" s="1"/>
  <c r="I137" i="113"/>
  <c r="H137" i="113"/>
  <c r="G137" i="113"/>
  <c r="F92" i="113"/>
  <c r="F118" i="113" s="1"/>
  <c r="E92" i="113"/>
  <c r="C92" i="113"/>
  <c r="C118" i="113" s="1"/>
  <c r="B92" i="113"/>
  <c r="I91" i="113"/>
  <c r="H91" i="113"/>
  <c r="J91" i="113"/>
  <c r="J90" i="113"/>
  <c r="I90" i="113"/>
  <c r="H90" i="113"/>
  <c r="J89" i="113"/>
  <c r="I89" i="113"/>
  <c r="H89" i="113"/>
  <c r="I88" i="113"/>
  <c r="H88" i="113"/>
  <c r="J88" i="113"/>
  <c r="I87" i="113"/>
  <c r="H87" i="113"/>
  <c r="J87" i="113"/>
  <c r="I86" i="113"/>
  <c r="H86" i="113"/>
  <c r="J86" i="113"/>
  <c r="I85" i="113"/>
  <c r="H85" i="113"/>
  <c r="J85" i="113"/>
  <c r="J84" i="113"/>
  <c r="I84" i="113"/>
  <c r="H84" i="113"/>
  <c r="J83" i="113"/>
  <c r="I83" i="113"/>
  <c r="H83" i="113"/>
  <c r="I82" i="113"/>
  <c r="H82" i="113"/>
  <c r="J82" i="113"/>
  <c r="I81" i="113"/>
  <c r="H81" i="113"/>
  <c r="J81" i="113"/>
  <c r="I80" i="113"/>
  <c r="H80" i="113"/>
  <c r="J80" i="113"/>
  <c r="I79" i="113"/>
  <c r="H79" i="113"/>
  <c r="J79" i="113"/>
  <c r="I78" i="113"/>
  <c r="H78" i="113"/>
  <c r="I77" i="113"/>
  <c r="H77" i="113"/>
  <c r="J77" i="113"/>
  <c r="I76" i="113"/>
  <c r="H76" i="113"/>
  <c r="G76" i="113"/>
  <c r="G92" i="113" s="1"/>
  <c r="G50" i="113"/>
  <c r="J50" i="113" s="1"/>
  <c r="G49" i="113"/>
  <c r="J49" i="113" s="1"/>
  <c r="G48" i="113"/>
  <c r="J48" i="113" s="1"/>
  <c r="G47" i="113"/>
  <c r="J47" i="113" s="1"/>
  <c r="G46" i="113"/>
  <c r="J46" i="113" s="1"/>
  <c r="G45" i="113"/>
  <c r="J45" i="113" s="1"/>
  <c r="G44" i="113"/>
  <c r="J44" i="113" s="1"/>
  <c r="G43" i="113"/>
  <c r="J43" i="113" s="1"/>
  <c r="G42" i="113"/>
  <c r="G25" i="113"/>
  <c r="F25" i="113"/>
  <c r="F52" i="113" s="1"/>
  <c r="E25" i="113"/>
  <c r="E52" i="113" s="1"/>
  <c r="C25" i="113"/>
  <c r="B25" i="113"/>
  <c r="B52" i="113" s="1"/>
  <c r="I24" i="113"/>
  <c r="H24" i="113"/>
  <c r="J24" i="113"/>
  <c r="I23" i="113"/>
  <c r="H23" i="113"/>
  <c r="J23" i="113"/>
  <c r="I22" i="113"/>
  <c r="H22" i="113"/>
  <c r="J22" i="113"/>
  <c r="I21" i="113"/>
  <c r="H21" i="113"/>
  <c r="J21" i="113"/>
  <c r="I20" i="113"/>
  <c r="H20" i="113"/>
  <c r="J20" i="113"/>
  <c r="I19" i="113"/>
  <c r="H19" i="113"/>
  <c r="J19" i="113"/>
  <c r="I18" i="113"/>
  <c r="H18" i="113"/>
  <c r="J18" i="113"/>
  <c r="I17" i="113"/>
  <c r="H17" i="113"/>
  <c r="J17" i="113"/>
  <c r="I16" i="113"/>
  <c r="H16" i="113"/>
  <c r="J16" i="113"/>
  <c r="I15" i="113"/>
  <c r="H15" i="113"/>
  <c r="J15" i="113"/>
  <c r="I14" i="113"/>
  <c r="H14" i="113"/>
  <c r="J14" i="113"/>
  <c r="I13" i="113"/>
  <c r="H13" i="113"/>
  <c r="J13" i="113"/>
  <c r="I12" i="113"/>
  <c r="H12" i="113"/>
  <c r="J12" i="113"/>
  <c r="I11" i="113"/>
  <c r="H11" i="113"/>
  <c r="J11" i="113"/>
  <c r="I10" i="113"/>
  <c r="H10" i="113"/>
  <c r="J10" i="113"/>
  <c r="I9" i="113"/>
  <c r="H9" i="113"/>
  <c r="J9" i="113"/>
  <c r="F74" i="112"/>
  <c r="E74" i="112"/>
  <c r="C74" i="112"/>
  <c r="B74" i="112"/>
  <c r="I73" i="112"/>
  <c r="J73" i="112" s="1"/>
  <c r="H73" i="112"/>
  <c r="G73" i="112"/>
  <c r="I72" i="112"/>
  <c r="H72" i="112"/>
  <c r="J72" i="112" s="1"/>
  <c r="G72" i="112"/>
  <c r="I71" i="112"/>
  <c r="H71" i="112"/>
  <c r="G71" i="112"/>
  <c r="I70" i="112"/>
  <c r="H70" i="112"/>
  <c r="G70" i="112"/>
  <c r="I69" i="112"/>
  <c r="H69" i="112"/>
  <c r="G69" i="112"/>
  <c r="I67" i="112"/>
  <c r="H67" i="112"/>
  <c r="J67" i="112" s="1"/>
  <c r="G67" i="112"/>
  <c r="I66" i="112"/>
  <c r="H66" i="112"/>
  <c r="G66" i="112"/>
  <c r="I65" i="112"/>
  <c r="H65" i="112"/>
  <c r="G65" i="112"/>
  <c r="I64" i="112"/>
  <c r="H64" i="112"/>
  <c r="G64" i="112"/>
  <c r="I63" i="112"/>
  <c r="H63" i="112"/>
  <c r="J63" i="112" s="1"/>
  <c r="G63" i="112"/>
  <c r="F61" i="112"/>
  <c r="E61" i="112"/>
  <c r="C61" i="112"/>
  <c r="B61" i="112"/>
  <c r="I60" i="112"/>
  <c r="H60" i="112"/>
  <c r="G60" i="112"/>
  <c r="I59" i="112"/>
  <c r="H59" i="112"/>
  <c r="G59" i="112"/>
  <c r="I58" i="112"/>
  <c r="H58" i="112"/>
  <c r="G58" i="112"/>
  <c r="I57" i="112"/>
  <c r="H57" i="112"/>
  <c r="G57" i="112"/>
  <c r="I56" i="112"/>
  <c r="J56" i="112" s="1"/>
  <c r="H56" i="112"/>
  <c r="G56" i="112"/>
  <c r="I55" i="112"/>
  <c r="H55" i="112"/>
  <c r="G55" i="112"/>
  <c r="I54" i="112"/>
  <c r="H54" i="112"/>
  <c r="G54" i="112"/>
  <c r="I53" i="112"/>
  <c r="H53" i="112"/>
  <c r="J53" i="112" s="1"/>
  <c r="G53" i="112"/>
  <c r="I52" i="112"/>
  <c r="H52" i="112"/>
  <c r="G52" i="112"/>
  <c r="I51" i="112"/>
  <c r="H51" i="112"/>
  <c r="G51" i="112"/>
  <c r="I50" i="112"/>
  <c r="H50" i="112"/>
  <c r="G50" i="112"/>
  <c r="I49" i="112"/>
  <c r="H49" i="112"/>
  <c r="G49" i="112"/>
  <c r="I48" i="112"/>
  <c r="H48" i="112"/>
  <c r="G48" i="112"/>
  <c r="I47" i="112"/>
  <c r="H47" i="112"/>
  <c r="G47" i="112"/>
  <c r="D61" i="112"/>
  <c r="F36" i="112"/>
  <c r="E36" i="112"/>
  <c r="I35" i="112"/>
  <c r="H35" i="112"/>
  <c r="G35" i="112"/>
  <c r="I34" i="112"/>
  <c r="H34" i="112"/>
  <c r="G34" i="112"/>
  <c r="I33" i="112"/>
  <c r="H33" i="112"/>
  <c r="G33" i="112"/>
  <c r="I32" i="112"/>
  <c r="H32" i="112"/>
  <c r="G32" i="112"/>
  <c r="I31" i="112"/>
  <c r="H31" i="112"/>
  <c r="G31" i="112"/>
  <c r="I29" i="112"/>
  <c r="H29" i="112"/>
  <c r="G29" i="112"/>
  <c r="I28" i="112"/>
  <c r="H28" i="112"/>
  <c r="G28" i="112"/>
  <c r="I27" i="112"/>
  <c r="H27" i="112"/>
  <c r="G27" i="112"/>
  <c r="I26" i="112"/>
  <c r="H26" i="112"/>
  <c r="G26" i="112"/>
  <c r="I25" i="112"/>
  <c r="H25" i="112"/>
  <c r="G25" i="112"/>
  <c r="F23" i="112"/>
  <c r="E23" i="112"/>
  <c r="C23" i="112"/>
  <c r="B23" i="112"/>
  <c r="B37" i="112" s="1"/>
  <c r="I22" i="112"/>
  <c r="H22" i="112"/>
  <c r="G22" i="112"/>
  <c r="I21" i="112"/>
  <c r="H21" i="112"/>
  <c r="G21" i="112"/>
  <c r="I20" i="112"/>
  <c r="H20" i="112"/>
  <c r="G20" i="112"/>
  <c r="I19" i="112"/>
  <c r="H19" i="112"/>
  <c r="G19" i="112"/>
  <c r="I18" i="112"/>
  <c r="H18" i="112"/>
  <c r="G18" i="112"/>
  <c r="I17" i="112"/>
  <c r="H17" i="112"/>
  <c r="G17" i="112"/>
  <c r="I16" i="112"/>
  <c r="H16" i="112"/>
  <c r="G16" i="112"/>
  <c r="I15" i="112"/>
  <c r="H15" i="112"/>
  <c r="G15" i="112"/>
  <c r="I14" i="112"/>
  <c r="H14" i="112"/>
  <c r="G14" i="112"/>
  <c r="I13" i="112"/>
  <c r="H13" i="112"/>
  <c r="G13" i="112"/>
  <c r="I12" i="112"/>
  <c r="H12" i="112"/>
  <c r="G12" i="112"/>
  <c r="I11" i="112"/>
  <c r="H11" i="112"/>
  <c r="G11" i="112"/>
  <c r="D23" i="112"/>
  <c r="I10" i="112"/>
  <c r="H10" i="112"/>
  <c r="G10" i="112"/>
  <c r="I9" i="112"/>
  <c r="H9" i="112"/>
  <c r="G9" i="112"/>
  <c r="I35" i="111"/>
  <c r="H35" i="111"/>
  <c r="F35" i="111"/>
  <c r="E35" i="111"/>
  <c r="C35" i="111"/>
  <c r="B35" i="111"/>
  <c r="L34" i="111"/>
  <c r="K34" i="111"/>
  <c r="L33" i="111"/>
  <c r="K33" i="111"/>
  <c r="L32" i="111"/>
  <c r="K32" i="111"/>
  <c r="L31" i="111"/>
  <c r="K31" i="111"/>
  <c r="L30" i="111"/>
  <c r="K30" i="111"/>
  <c r="L29" i="111"/>
  <c r="K29" i="111"/>
  <c r="L28" i="111"/>
  <c r="K28" i="111"/>
  <c r="L27" i="111"/>
  <c r="K27" i="111"/>
  <c r="L26" i="111"/>
  <c r="K26" i="111"/>
  <c r="D35" i="111"/>
  <c r="L25" i="111"/>
  <c r="K25" i="111"/>
  <c r="J35" i="111"/>
  <c r="G35" i="111"/>
  <c r="I23" i="111"/>
  <c r="H23" i="111"/>
  <c r="F23" i="111"/>
  <c r="E23" i="111"/>
  <c r="C23" i="111"/>
  <c r="B23" i="111"/>
  <c r="L22" i="111"/>
  <c r="K22" i="111"/>
  <c r="J22" i="111"/>
  <c r="L21" i="111"/>
  <c r="K21" i="111"/>
  <c r="M21" i="111" s="1"/>
  <c r="J21" i="111"/>
  <c r="L20" i="111"/>
  <c r="M20" i="111" s="1"/>
  <c r="K20" i="111"/>
  <c r="J20" i="111"/>
  <c r="L19" i="111"/>
  <c r="K19" i="111"/>
  <c r="M19" i="111" s="1"/>
  <c r="J19" i="111"/>
  <c r="L18" i="111"/>
  <c r="K18" i="111"/>
  <c r="J18" i="111"/>
  <c r="L17" i="111"/>
  <c r="K17" i="111"/>
  <c r="M17" i="111" s="1"/>
  <c r="J17" i="111"/>
  <c r="L16" i="111"/>
  <c r="M16" i="111" s="1"/>
  <c r="K16" i="111"/>
  <c r="J16" i="111"/>
  <c r="L15" i="111"/>
  <c r="K15" i="111"/>
  <c r="M15" i="111" s="1"/>
  <c r="J15" i="111"/>
  <c r="L14" i="111"/>
  <c r="K14" i="111"/>
  <c r="J14" i="111"/>
  <c r="L13" i="111"/>
  <c r="K13" i="111"/>
  <c r="M13" i="111" s="1"/>
  <c r="J13" i="111"/>
  <c r="L12" i="111"/>
  <c r="K12" i="111"/>
  <c r="J12" i="111"/>
  <c r="L11" i="111"/>
  <c r="K11" i="111"/>
  <c r="M11" i="111" s="1"/>
  <c r="J11" i="111"/>
  <c r="L10" i="111"/>
  <c r="K10" i="111"/>
  <c r="J10" i="111"/>
  <c r="D23" i="111"/>
  <c r="L9" i="111"/>
  <c r="K9" i="111"/>
  <c r="J9" i="111"/>
  <c r="G23" i="111"/>
  <c r="I105" i="110"/>
  <c r="H105" i="110"/>
  <c r="G105" i="110"/>
  <c r="J105" i="110" s="1"/>
  <c r="I104" i="110"/>
  <c r="H104" i="110"/>
  <c r="G104" i="110"/>
  <c r="J104" i="110" s="1"/>
  <c r="I103" i="110"/>
  <c r="H103" i="110"/>
  <c r="G103" i="110"/>
  <c r="J103" i="110" s="1"/>
  <c r="I102" i="110"/>
  <c r="H102" i="110"/>
  <c r="G102" i="110"/>
  <c r="J102" i="110"/>
  <c r="I101" i="110"/>
  <c r="H101" i="110"/>
  <c r="G101" i="110"/>
  <c r="J101" i="110"/>
  <c r="I100" i="110"/>
  <c r="H100" i="110"/>
  <c r="G100" i="110"/>
  <c r="J100" i="110"/>
  <c r="I99" i="110"/>
  <c r="H99" i="110"/>
  <c r="G99" i="110"/>
  <c r="J99" i="110"/>
  <c r="I98" i="110"/>
  <c r="H98" i="110"/>
  <c r="G98" i="110"/>
  <c r="J98" i="110"/>
  <c r="I97" i="110"/>
  <c r="H97" i="110"/>
  <c r="G97" i="110"/>
  <c r="J97" i="110"/>
  <c r="I96" i="110"/>
  <c r="H96" i="110"/>
  <c r="G96" i="110"/>
  <c r="J96" i="110"/>
  <c r="I95" i="110"/>
  <c r="H95" i="110"/>
  <c r="G95" i="110"/>
  <c r="J95" i="110"/>
  <c r="I94" i="110"/>
  <c r="H94" i="110"/>
  <c r="G94" i="110"/>
  <c r="J94" i="110"/>
  <c r="I93" i="110"/>
  <c r="H93" i="110"/>
  <c r="G93" i="110"/>
  <c r="J93" i="110"/>
  <c r="I92" i="110"/>
  <c r="H92" i="110"/>
  <c r="G92" i="110"/>
  <c r="J92" i="110"/>
  <c r="I91" i="110"/>
  <c r="H91" i="110"/>
  <c r="G91" i="110"/>
  <c r="J91" i="110"/>
  <c r="I90" i="110"/>
  <c r="H90" i="110"/>
  <c r="G90" i="110"/>
  <c r="J90" i="110"/>
  <c r="I89" i="110"/>
  <c r="H89" i="110"/>
  <c r="G89" i="110"/>
  <c r="J89" i="110"/>
  <c r="I88" i="110"/>
  <c r="I106" i="110" s="1"/>
  <c r="I110" i="110" s="1"/>
  <c r="H88" i="110"/>
  <c r="H106" i="110" s="1"/>
  <c r="H110" i="110" s="1"/>
  <c r="G88" i="110"/>
  <c r="G106" i="110" s="1"/>
  <c r="G110" i="110" s="1"/>
  <c r="G76" i="110"/>
  <c r="F76" i="110"/>
  <c r="E76" i="110"/>
  <c r="C76" i="110"/>
  <c r="B76" i="110"/>
  <c r="I75" i="110"/>
  <c r="H75" i="110"/>
  <c r="J75" i="110" s="1"/>
  <c r="I74" i="110"/>
  <c r="H74" i="110"/>
  <c r="I73" i="110"/>
  <c r="H73" i="110"/>
  <c r="J73" i="110" s="1"/>
  <c r="I72" i="110"/>
  <c r="H72" i="110"/>
  <c r="J72" i="110" s="1"/>
  <c r="I71" i="110"/>
  <c r="H71" i="110"/>
  <c r="J71" i="110" s="1"/>
  <c r="I70" i="110"/>
  <c r="H70" i="110"/>
  <c r="I69" i="110"/>
  <c r="H69" i="110"/>
  <c r="I68" i="110"/>
  <c r="H68" i="110"/>
  <c r="I67" i="110"/>
  <c r="H67" i="110"/>
  <c r="J67" i="110" s="1"/>
  <c r="I66" i="110"/>
  <c r="H66" i="110"/>
  <c r="I65" i="110"/>
  <c r="H65" i="110"/>
  <c r="H76" i="110" s="1"/>
  <c r="D76" i="110"/>
  <c r="F63" i="110"/>
  <c r="E63" i="110"/>
  <c r="C63" i="110"/>
  <c r="C77" i="110" s="1"/>
  <c r="B63" i="110"/>
  <c r="I62" i="110"/>
  <c r="H62" i="110"/>
  <c r="G62" i="110"/>
  <c r="I61" i="110"/>
  <c r="H61" i="110"/>
  <c r="J61" i="110" s="1"/>
  <c r="G61" i="110"/>
  <c r="I60" i="110"/>
  <c r="H60" i="110"/>
  <c r="G60" i="110"/>
  <c r="I59" i="110"/>
  <c r="H59" i="110"/>
  <c r="J59" i="110" s="1"/>
  <c r="G59" i="110"/>
  <c r="I58" i="110"/>
  <c r="H58" i="110"/>
  <c r="G58" i="110"/>
  <c r="I57" i="110"/>
  <c r="H57" i="110"/>
  <c r="I56" i="110"/>
  <c r="H56" i="110"/>
  <c r="G56" i="110"/>
  <c r="I55" i="110"/>
  <c r="H55" i="110"/>
  <c r="G55" i="110"/>
  <c r="I54" i="110"/>
  <c r="H54" i="110"/>
  <c r="G54" i="110"/>
  <c r="I53" i="110"/>
  <c r="H53" i="110"/>
  <c r="G53" i="110"/>
  <c r="I52" i="110"/>
  <c r="H52" i="110"/>
  <c r="G52" i="110"/>
  <c r="I51" i="110"/>
  <c r="H51" i="110"/>
  <c r="G51" i="110"/>
  <c r="I50" i="110"/>
  <c r="H50" i="110"/>
  <c r="J50" i="110" s="1"/>
  <c r="G50" i="110"/>
  <c r="I49" i="110"/>
  <c r="H49" i="110"/>
  <c r="G49" i="110"/>
  <c r="D63" i="110"/>
  <c r="F36" i="110"/>
  <c r="E36" i="110"/>
  <c r="C36" i="110"/>
  <c r="B36" i="110"/>
  <c r="I35" i="110"/>
  <c r="H35" i="110"/>
  <c r="G35" i="110"/>
  <c r="I34" i="110"/>
  <c r="H34" i="110"/>
  <c r="J34" i="110" s="1"/>
  <c r="G34" i="110"/>
  <c r="I33" i="110"/>
  <c r="H33" i="110"/>
  <c r="G33" i="110"/>
  <c r="I32" i="110"/>
  <c r="H32" i="110"/>
  <c r="G32" i="110"/>
  <c r="I31" i="110"/>
  <c r="J31" i="110" s="1"/>
  <c r="H31" i="110"/>
  <c r="G31" i="110"/>
  <c r="I30" i="110"/>
  <c r="H30" i="110"/>
  <c r="J30" i="110" s="1"/>
  <c r="G30" i="110"/>
  <c r="I29" i="110"/>
  <c r="H29" i="110"/>
  <c r="G29" i="110"/>
  <c r="I28" i="110"/>
  <c r="H28" i="110"/>
  <c r="G28" i="110"/>
  <c r="I27" i="110"/>
  <c r="H27" i="110"/>
  <c r="G27" i="110"/>
  <c r="I26" i="110"/>
  <c r="H26" i="110"/>
  <c r="G26" i="110"/>
  <c r="D36" i="110"/>
  <c r="I25" i="110"/>
  <c r="H25" i="110"/>
  <c r="G25" i="110"/>
  <c r="F23" i="110"/>
  <c r="E23" i="110"/>
  <c r="C23" i="110"/>
  <c r="B23" i="110"/>
  <c r="I22" i="110"/>
  <c r="H22" i="110"/>
  <c r="G22" i="110"/>
  <c r="I21" i="110"/>
  <c r="H21" i="110"/>
  <c r="G21" i="110"/>
  <c r="I20" i="110"/>
  <c r="H20" i="110"/>
  <c r="G20" i="110"/>
  <c r="I19" i="110"/>
  <c r="H19" i="110"/>
  <c r="G19" i="110"/>
  <c r="I18" i="110"/>
  <c r="H18" i="110"/>
  <c r="G18" i="110"/>
  <c r="I17" i="110"/>
  <c r="H17" i="110"/>
  <c r="G17" i="110"/>
  <c r="I16" i="110"/>
  <c r="H16" i="110"/>
  <c r="G16" i="110"/>
  <c r="I15" i="110"/>
  <c r="H15" i="110"/>
  <c r="G15" i="110"/>
  <c r="I14" i="110"/>
  <c r="H14" i="110"/>
  <c r="G14" i="110"/>
  <c r="I13" i="110"/>
  <c r="H13" i="110"/>
  <c r="G13" i="110"/>
  <c r="I12" i="110"/>
  <c r="H12" i="110"/>
  <c r="G12" i="110"/>
  <c r="I11" i="110"/>
  <c r="H11" i="110"/>
  <c r="G11" i="110"/>
  <c r="I10" i="110"/>
  <c r="H10" i="110"/>
  <c r="G10" i="110"/>
  <c r="I9" i="110"/>
  <c r="H9" i="110"/>
  <c r="G9" i="110"/>
  <c r="D23" i="110"/>
  <c r="G44" i="109"/>
  <c r="F44" i="109"/>
  <c r="E44" i="109"/>
  <c r="E45" i="109" s="1"/>
  <c r="C44" i="109"/>
  <c r="B44" i="109"/>
  <c r="J43" i="109"/>
  <c r="I43" i="109"/>
  <c r="H43" i="109"/>
  <c r="J42" i="109"/>
  <c r="I42" i="109"/>
  <c r="H42" i="109"/>
  <c r="D44" i="109"/>
  <c r="F40" i="109"/>
  <c r="E40" i="109"/>
  <c r="C40" i="109"/>
  <c r="B40" i="109"/>
  <c r="I39" i="109"/>
  <c r="H39" i="109"/>
  <c r="G39" i="109"/>
  <c r="J39" i="109"/>
  <c r="I38" i="109"/>
  <c r="H38" i="109"/>
  <c r="G38" i="109"/>
  <c r="J38" i="109"/>
  <c r="I37" i="109"/>
  <c r="H37" i="109"/>
  <c r="G37" i="109"/>
  <c r="J37" i="109"/>
  <c r="I36" i="109"/>
  <c r="H36" i="109"/>
  <c r="G36" i="109"/>
  <c r="J36" i="109"/>
  <c r="I35" i="109"/>
  <c r="H35" i="109"/>
  <c r="G35" i="109"/>
  <c r="J35" i="109"/>
  <c r="I34" i="109"/>
  <c r="I40" i="109" s="1"/>
  <c r="H34" i="109"/>
  <c r="H40" i="109" s="1"/>
  <c r="G34" i="109"/>
  <c r="D40" i="109"/>
  <c r="G20" i="109"/>
  <c r="F20" i="109"/>
  <c r="E20" i="109"/>
  <c r="C20" i="109"/>
  <c r="B20" i="109"/>
  <c r="I19" i="109"/>
  <c r="H19" i="109"/>
  <c r="J19" i="109"/>
  <c r="I18" i="109"/>
  <c r="H18" i="109"/>
  <c r="J18" i="109"/>
  <c r="F16" i="109"/>
  <c r="E16" i="109"/>
  <c r="C16" i="109"/>
  <c r="B16" i="109"/>
  <c r="I15" i="109"/>
  <c r="H15" i="109"/>
  <c r="G15" i="109"/>
  <c r="I14" i="109"/>
  <c r="H14" i="109"/>
  <c r="G14" i="109"/>
  <c r="I13" i="109"/>
  <c r="H13" i="109"/>
  <c r="G13" i="109"/>
  <c r="J13" i="109" s="1"/>
  <c r="I12" i="109"/>
  <c r="H12" i="109"/>
  <c r="G12" i="109"/>
  <c r="J12" i="109" s="1"/>
  <c r="I11" i="109"/>
  <c r="H11" i="109"/>
  <c r="G11" i="109"/>
  <c r="J11" i="109" s="1"/>
  <c r="I10" i="109"/>
  <c r="H10" i="109"/>
  <c r="G10" i="109"/>
  <c r="D16" i="109"/>
  <c r="I19" i="108"/>
  <c r="H19" i="108"/>
  <c r="G19" i="108"/>
  <c r="F19" i="108"/>
  <c r="F20" i="108" s="1"/>
  <c r="E19" i="108"/>
  <c r="C19" i="108"/>
  <c r="B19" i="108"/>
  <c r="L18" i="108"/>
  <c r="K18" i="108"/>
  <c r="J18" i="108"/>
  <c r="D18" i="108"/>
  <c r="L17" i="108"/>
  <c r="K17" i="108"/>
  <c r="J17" i="108"/>
  <c r="J19" i="108" s="1"/>
  <c r="D17" i="108"/>
  <c r="D19" i="108" s="1"/>
  <c r="I15" i="108"/>
  <c r="H15" i="108"/>
  <c r="F15" i="108"/>
  <c r="E15" i="108"/>
  <c r="C15" i="108"/>
  <c r="B15" i="108"/>
  <c r="L14" i="108"/>
  <c r="K14" i="108"/>
  <c r="M14" i="108"/>
  <c r="L13" i="108"/>
  <c r="K13" i="108"/>
  <c r="G15" i="108"/>
  <c r="L12" i="108"/>
  <c r="K12" i="108"/>
  <c r="M12" i="108"/>
  <c r="L11" i="108"/>
  <c r="K11" i="108"/>
  <c r="M11" i="108"/>
  <c r="L10" i="108"/>
  <c r="K10" i="108"/>
  <c r="J15" i="108"/>
  <c r="L9" i="108"/>
  <c r="K9" i="108"/>
  <c r="D15" i="108"/>
  <c r="I69" i="107"/>
  <c r="H69" i="107"/>
  <c r="G69" i="107"/>
  <c r="J69" i="107" s="1"/>
  <c r="G67" i="107"/>
  <c r="J67" i="107" s="1"/>
  <c r="G66" i="107"/>
  <c r="J66" i="107" s="1"/>
  <c r="I68" i="107"/>
  <c r="H68" i="107"/>
  <c r="G68" i="107"/>
  <c r="J68" i="107"/>
  <c r="G64" i="107"/>
  <c r="J64" i="107" s="1"/>
  <c r="G63" i="107"/>
  <c r="J63" i="107" s="1"/>
  <c r="G62" i="107"/>
  <c r="J62" i="107" s="1"/>
  <c r="I60" i="107"/>
  <c r="H60" i="107"/>
  <c r="G60" i="107"/>
  <c r="J60" i="107" s="1"/>
  <c r="I59" i="107"/>
  <c r="H59" i="107"/>
  <c r="G59" i="107"/>
  <c r="J59" i="107" s="1"/>
  <c r="I58" i="107"/>
  <c r="H58" i="107"/>
  <c r="G58" i="107"/>
  <c r="F46" i="107"/>
  <c r="F47" i="107" s="1"/>
  <c r="E46" i="107"/>
  <c r="E47" i="107" s="1"/>
  <c r="C46" i="107"/>
  <c r="C47" i="107" s="1"/>
  <c r="B46" i="107"/>
  <c r="B47" i="107" s="1"/>
  <c r="I45" i="107"/>
  <c r="H45" i="107"/>
  <c r="G45" i="107"/>
  <c r="J45" i="107" s="1"/>
  <c r="I44" i="107"/>
  <c r="H44" i="107"/>
  <c r="G44" i="107"/>
  <c r="G46" i="107" s="1"/>
  <c r="I40" i="107"/>
  <c r="H40" i="107"/>
  <c r="G40" i="107"/>
  <c r="I39" i="107"/>
  <c r="H39" i="107"/>
  <c r="G39" i="107"/>
  <c r="I38" i="107"/>
  <c r="H38" i="107"/>
  <c r="G38" i="107"/>
  <c r="I36" i="107"/>
  <c r="H36" i="107"/>
  <c r="G36" i="107"/>
  <c r="I35" i="107"/>
  <c r="H35" i="107"/>
  <c r="G35" i="107"/>
  <c r="I34" i="107"/>
  <c r="H34" i="107"/>
  <c r="G34" i="107"/>
  <c r="F126" i="106"/>
  <c r="E126" i="106"/>
  <c r="C126" i="106"/>
  <c r="B126" i="106"/>
  <c r="I125" i="106"/>
  <c r="H125" i="106"/>
  <c r="G125" i="106"/>
  <c r="I124" i="106"/>
  <c r="H124" i="106"/>
  <c r="G124" i="106"/>
  <c r="I123" i="106"/>
  <c r="H123" i="106"/>
  <c r="G123" i="106"/>
  <c r="I122" i="106"/>
  <c r="H122" i="106"/>
  <c r="G122" i="106"/>
  <c r="I121" i="106"/>
  <c r="J121" i="106" s="1"/>
  <c r="H121" i="106"/>
  <c r="G121" i="106"/>
  <c r="I120" i="106"/>
  <c r="H120" i="106"/>
  <c r="G120" i="106"/>
  <c r="I119" i="106"/>
  <c r="H119" i="106"/>
  <c r="G119" i="106"/>
  <c r="I118" i="106"/>
  <c r="H118" i="106"/>
  <c r="G118" i="106"/>
  <c r="I117" i="106"/>
  <c r="H117" i="106"/>
  <c r="G117" i="106"/>
  <c r="I116" i="106"/>
  <c r="H116" i="106"/>
  <c r="G116" i="106"/>
  <c r="I115" i="106"/>
  <c r="H115" i="106"/>
  <c r="G115" i="106"/>
  <c r="I114" i="106"/>
  <c r="H114" i="106"/>
  <c r="G114" i="106"/>
  <c r="G126" i="106" s="1"/>
  <c r="G99" i="106"/>
  <c r="F99" i="106"/>
  <c r="E99" i="106"/>
  <c r="C99" i="106"/>
  <c r="B99" i="106"/>
  <c r="B127" i="106" s="1"/>
  <c r="I98" i="106"/>
  <c r="H98" i="106"/>
  <c r="I97" i="106"/>
  <c r="H97" i="106"/>
  <c r="I96" i="106"/>
  <c r="H96" i="106"/>
  <c r="I95" i="106"/>
  <c r="H95" i="106"/>
  <c r="I94" i="106"/>
  <c r="H94" i="106"/>
  <c r="I93" i="106"/>
  <c r="H93" i="106"/>
  <c r="I92" i="106"/>
  <c r="H92" i="106"/>
  <c r="I91" i="106"/>
  <c r="H91" i="106"/>
  <c r="I90" i="106"/>
  <c r="H90" i="106"/>
  <c r="I89" i="106"/>
  <c r="H89" i="106"/>
  <c r="I88" i="106"/>
  <c r="H88" i="106"/>
  <c r="I87" i="106"/>
  <c r="H87" i="106"/>
  <c r="I86" i="106"/>
  <c r="H86" i="106"/>
  <c r="I85" i="106"/>
  <c r="H85" i="106"/>
  <c r="I84" i="106"/>
  <c r="H84" i="106"/>
  <c r="I83" i="106"/>
  <c r="H83" i="106"/>
  <c r="I82" i="106"/>
  <c r="H82" i="106"/>
  <c r="I81" i="106"/>
  <c r="H81" i="106"/>
  <c r="I80" i="106"/>
  <c r="H80" i="106"/>
  <c r="I79" i="106"/>
  <c r="I99" i="106" s="1"/>
  <c r="H79" i="106"/>
  <c r="H99" i="106" s="1"/>
  <c r="D99" i="106"/>
  <c r="G57" i="106"/>
  <c r="C57" i="106"/>
  <c r="B57" i="106"/>
  <c r="I56" i="106"/>
  <c r="H56" i="106"/>
  <c r="J56" i="106" s="1"/>
  <c r="G56" i="106"/>
  <c r="I55" i="106"/>
  <c r="H55" i="106"/>
  <c r="J55" i="106" s="1"/>
  <c r="G55" i="106"/>
  <c r="I54" i="106"/>
  <c r="H54" i="106"/>
  <c r="G54" i="106"/>
  <c r="I53" i="106"/>
  <c r="H53" i="106"/>
  <c r="G53" i="106"/>
  <c r="I52" i="106"/>
  <c r="H52" i="106"/>
  <c r="J52" i="106" s="1"/>
  <c r="G52" i="106"/>
  <c r="I51" i="106"/>
  <c r="H51" i="106"/>
  <c r="G51" i="106"/>
  <c r="I50" i="106"/>
  <c r="H50" i="106"/>
  <c r="G50" i="106"/>
  <c r="I49" i="106"/>
  <c r="H49" i="106"/>
  <c r="G49" i="106"/>
  <c r="I48" i="106"/>
  <c r="H48" i="106"/>
  <c r="J48" i="106" s="1"/>
  <c r="G48" i="106"/>
  <c r="I47" i="106"/>
  <c r="H47" i="106"/>
  <c r="G47" i="106"/>
  <c r="I46" i="106"/>
  <c r="H46" i="106"/>
  <c r="G46" i="106"/>
  <c r="I45" i="106"/>
  <c r="H45" i="106"/>
  <c r="G45" i="106"/>
  <c r="D57" i="106"/>
  <c r="G29" i="106"/>
  <c r="F29" i="106"/>
  <c r="F58" i="106" s="1"/>
  <c r="E29" i="106"/>
  <c r="E58" i="106" s="1"/>
  <c r="C29" i="106"/>
  <c r="B29" i="106"/>
  <c r="B58" i="106" s="1"/>
  <c r="I28" i="106"/>
  <c r="H28" i="106"/>
  <c r="J28" i="106"/>
  <c r="I27" i="106"/>
  <c r="H27" i="106"/>
  <c r="J27" i="106"/>
  <c r="I26" i="106"/>
  <c r="H26" i="106"/>
  <c r="J26" i="106"/>
  <c r="I25" i="106"/>
  <c r="H25" i="106"/>
  <c r="J25" i="106"/>
  <c r="I24" i="106"/>
  <c r="H24" i="106"/>
  <c r="J24" i="106"/>
  <c r="I23" i="106"/>
  <c r="H23" i="106"/>
  <c r="J23" i="106"/>
  <c r="I22" i="106"/>
  <c r="H22" i="106"/>
  <c r="J22" i="106"/>
  <c r="I21" i="106"/>
  <c r="H21" i="106"/>
  <c r="J21" i="106"/>
  <c r="I20" i="106"/>
  <c r="H20" i="106"/>
  <c r="J20" i="106"/>
  <c r="I19" i="106"/>
  <c r="H19" i="106"/>
  <c r="J19" i="106"/>
  <c r="I18" i="106"/>
  <c r="H18" i="106"/>
  <c r="J18" i="106"/>
  <c r="I17" i="106"/>
  <c r="H17" i="106"/>
  <c r="J17" i="106"/>
  <c r="I16" i="106"/>
  <c r="H16" i="106"/>
  <c r="J16" i="106"/>
  <c r="I15" i="106"/>
  <c r="H15" i="106"/>
  <c r="J15" i="106"/>
  <c r="I14" i="106"/>
  <c r="H14" i="106"/>
  <c r="J14" i="106"/>
  <c r="I13" i="106"/>
  <c r="H13" i="106"/>
  <c r="J13" i="106"/>
  <c r="I12" i="106"/>
  <c r="H12" i="106"/>
  <c r="J12" i="106"/>
  <c r="I11" i="106"/>
  <c r="H11" i="106"/>
  <c r="J11" i="106"/>
  <c r="I10" i="106"/>
  <c r="H10" i="106"/>
  <c r="J10" i="106"/>
  <c r="I9" i="106"/>
  <c r="H9" i="106"/>
  <c r="I60" i="105"/>
  <c r="H60" i="105"/>
  <c r="F60" i="105"/>
  <c r="E60" i="105"/>
  <c r="C60" i="105"/>
  <c r="B60" i="105"/>
  <c r="L59" i="105"/>
  <c r="K59" i="105"/>
  <c r="M59" i="105" s="1"/>
  <c r="L58" i="105"/>
  <c r="K58" i="105"/>
  <c r="L57" i="105"/>
  <c r="K57" i="105"/>
  <c r="M57" i="105" s="1"/>
  <c r="L56" i="105"/>
  <c r="K56" i="105"/>
  <c r="L55" i="105"/>
  <c r="K55" i="105"/>
  <c r="M55" i="105" s="1"/>
  <c r="L54" i="105"/>
  <c r="K54" i="105"/>
  <c r="L53" i="105"/>
  <c r="K53" i="105"/>
  <c r="L52" i="105"/>
  <c r="K52" i="105"/>
  <c r="L51" i="105"/>
  <c r="K51" i="105"/>
  <c r="M51" i="105" s="1"/>
  <c r="L50" i="105"/>
  <c r="K50" i="105"/>
  <c r="L49" i="105"/>
  <c r="K49" i="105"/>
  <c r="M49" i="105" s="1"/>
  <c r="L48" i="105"/>
  <c r="K48" i="105"/>
  <c r="M48" i="105" s="1"/>
  <c r="J60" i="105"/>
  <c r="D60" i="105"/>
  <c r="I29" i="105"/>
  <c r="H29" i="105"/>
  <c r="F29" i="105"/>
  <c r="F61" i="105" s="1"/>
  <c r="E29" i="105"/>
  <c r="C29" i="105"/>
  <c r="B29" i="105"/>
  <c r="L28" i="105"/>
  <c r="K28" i="105"/>
  <c r="L27" i="105"/>
  <c r="K27" i="105"/>
  <c r="M27" i="105" s="1"/>
  <c r="L26" i="105"/>
  <c r="K26" i="105"/>
  <c r="L25" i="105"/>
  <c r="K25" i="105"/>
  <c r="L24" i="105"/>
  <c r="K24" i="105"/>
  <c r="L23" i="105"/>
  <c r="K23" i="105"/>
  <c r="L22" i="105"/>
  <c r="K22" i="105"/>
  <c r="L21" i="105"/>
  <c r="K21" i="105"/>
  <c r="M21" i="105" s="1"/>
  <c r="L20" i="105"/>
  <c r="K20" i="105"/>
  <c r="L19" i="105"/>
  <c r="K19" i="105"/>
  <c r="M19" i="105" s="1"/>
  <c r="L18" i="105"/>
  <c r="K18" i="105"/>
  <c r="L17" i="105"/>
  <c r="M17" i="105" s="1"/>
  <c r="K17" i="105"/>
  <c r="L16" i="105"/>
  <c r="K16" i="105"/>
  <c r="M15" i="105"/>
  <c r="L15" i="105"/>
  <c r="K15" i="105"/>
  <c r="L14" i="105"/>
  <c r="K14" i="105"/>
  <c r="L13" i="105"/>
  <c r="K13" i="105"/>
  <c r="M13" i="105" s="1"/>
  <c r="J29" i="105"/>
  <c r="G29" i="105"/>
  <c r="L12" i="105"/>
  <c r="K12" i="105"/>
  <c r="M12" i="105" s="1"/>
  <c r="L11" i="105"/>
  <c r="K11" i="105"/>
  <c r="L10" i="105"/>
  <c r="K10" i="105"/>
  <c r="M10" i="105" s="1"/>
  <c r="D29" i="105"/>
  <c r="L9" i="105"/>
  <c r="K9" i="105"/>
  <c r="M9" i="105" s="1"/>
  <c r="I166" i="104"/>
  <c r="H166" i="104"/>
  <c r="G166" i="104"/>
  <c r="I164" i="104"/>
  <c r="H164" i="104"/>
  <c r="G164" i="104"/>
  <c r="I163" i="104"/>
  <c r="H163" i="104"/>
  <c r="G163" i="104"/>
  <c r="I162" i="104"/>
  <c r="H162" i="104"/>
  <c r="G162" i="104"/>
  <c r="I161" i="104"/>
  <c r="H161" i="104"/>
  <c r="G161" i="104"/>
  <c r="I160" i="104"/>
  <c r="H160" i="104"/>
  <c r="G160" i="104"/>
  <c r="I159" i="104"/>
  <c r="H159" i="104"/>
  <c r="G159" i="104"/>
  <c r="I152" i="104"/>
  <c r="H152" i="104"/>
  <c r="G152" i="104"/>
  <c r="I151" i="104"/>
  <c r="H151" i="104"/>
  <c r="G151" i="104"/>
  <c r="I150" i="104"/>
  <c r="H150" i="104"/>
  <c r="G150" i="104"/>
  <c r="I149" i="104"/>
  <c r="H149" i="104"/>
  <c r="G149" i="104"/>
  <c r="I148" i="104"/>
  <c r="H148" i="104"/>
  <c r="G148" i="104"/>
  <c r="I147" i="104"/>
  <c r="H147" i="104"/>
  <c r="G147" i="104"/>
  <c r="I146" i="104"/>
  <c r="H146" i="104"/>
  <c r="G146" i="104"/>
  <c r="I145" i="104"/>
  <c r="H145" i="104"/>
  <c r="G145" i="104"/>
  <c r="I144" i="104"/>
  <c r="H144" i="104"/>
  <c r="G144" i="104"/>
  <c r="I143" i="104"/>
  <c r="H143" i="104"/>
  <c r="G143" i="104"/>
  <c r="I142" i="104"/>
  <c r="H142" i="104"/>
  <c r="G142" i="104"/>
  <c r="I141" i="104"/>
  <c r="H141" i="104"/>
  <c r="G141" i="104"/>
  <c r="I140" i="104"/>
  <c r="H140" i="104"/>
  <c r="G140" i="104"/>
  <c r="I139" i="104"/>
  <c r="H139" i="104"/>
  <c r="G139" i="104"/>
  <c r="I138" i="104"/>
  <c r="H138" i="104"/>
  <c r="G138" i="104"/>
  <c r="I137" i="104"/>
  <c r="H137" i="104"/>
  <c r="G137" i="104"/>
  <c r="I136" i="104"/>
  <c r="H136" i="104"/>
  <c r="G136" i="104"/>
  <c r="I135" i="104"/>
  <c r="H135" i="104"/>
  <c r="G135" i="104"/>
  <c r="I134" i="104"/>
  <c r="H134" i="104"/>
  <c r="G134" i="104"/>
  <c r="I133" i="104"/>
  <c r="H133" i="104"/>
  <c r="G133" i="104"/>
  <c r="G112" i="104"/>
  <c r="F112" i="104"/>
  <c r="E112" i="104"/>
  <c r="C112" i="104"/>
  <c r="B112" i="104"/>
  <c r="I111" i="104"/>
  <c r="H111" i="104"/>
  <c r="J111" i="104"/>
  <c r="I110" i="104"/>
  <c r="H110" i="104"/>
  <c r="J110" i="104"/>
  <c r="I109" i="104"/>
  <c r="H109" i="104"/>
  <c r="J109" i="104"/>
  <c r="I108" i="104"/>
  <c r="H108" i="104"/>
  <c r="J108" i="104"/>
  <c r="I107" i="104"/>
  <c r="H107" i="104"/>
  <c r="J107" i="104"/>
  <c r="I106" i="104"/>
  <c r="H106" i="104"/>
  <c r="J106" i="104"/>
  <c r="I105" i="104"/>
  <c r="H105" i="104"/>
  <c r="J105" i="104"/>
  <c r="I104" i="104"/>
  <c r="H104" i="104"/>
  <c r="J104" i="104"/>
  <c r="I103" i="104"/>
  <c r="H103" i="104"/>
  <c r="J103" i="104"/>
  <c r="I102" i="104"/>
  <c r="H102" i="104"/>
  <c r="J102" i="104"/>
  <c r="I101" i="104"/>
  <c r="H101" i="104"/>
  <c r="J101" i="104"/>
  <c r="I100" i="104"/>
  <c r="H100" i="104"/>
  <c r="F91" i="104"/>
  <c r="E91" i="104"/>
  <c r="C91" i="104"/>
  <c r="B91" i="104"/>
  <c r="I90" i="104"/>
  <c r="H90" i="104"/>
  <c r="G90" i="104"/>
  <c r="I89" i="104"/>
  <c r="H89" i="104"/>
  <c r="G89" i="104"/>
  <c r="I88" i="104"/>
  <c r="H88" i="104"/>
  <c r="J88" i="104" s="1"/>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D91" i="104"/>
  <c r="G43" i="104"/>
  <c r="F43" i="104"/>
  <c r="E43" i="104"/>
  <c r="C43" i="104"/>
  <c r="B43" i="104"/>
  <c r="I42" i="104"/>
  <c r="H42" i="104"/>
  <c r="I41" i="104"/>
  <c r="H41" i="104"/>
  <c r="I40" i="104"/>
  <c r="H40" i="104"/>
  <c r="I39" i="104"/>
  <c r="H39" i="104"/>
  <c r="I38" i="104"/>
  <c r="H38" i="104"/>
  <c r="I37" i="104"/>
  <c r="H37" i="104"/>
  <c r="D43" i="104"/>
  <c r="F29" i="104"/>
  <c r="E29" i="104"/>
  <c r="C29" i="104"/>
  <c r="B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I11" i="104"/>
  <c r="H11" i="104"/>
  <c r="G11" i="104"/>
  <c r="I10" i="104"/>
  <c r="H10" i="104"/>
  <c r="G10" i="104"/>
  <c r="I9" i="104"/>
  <c r="H9" i="104"/>
  <c r="G9" i="104"/>
  <c r="G52" i="103"/>
  <c r="F52" i="103"/>
  <c r="F53" i="103" s="1"/>
  <c r="E52" i="103"/>
  <c r="C52" i="103"/>
  <c r="B52" i="103"/>
  <c r="I51" i="103"/>
  <c r="H51" i="103"/>
  <c r="J51" i="103"/>
  <c r="I50" i="103"/>
  <c r="H50" i="103"/>
  <c r="J50" i="103"/>
  <c r="I49" i="103"/>
  <c r="H49" i="103"/>
  <c r="J49" i="103"/>
  <c r="I46" i="103"/>
  <c r="H46" i="103"/>
  <c r="J46" i="103"/>
  <c r="I45" i="103"/>
  <c r="H45" i="103"/>
  <c r="J45" i="103"/>
  <c r="I44" i="103"/>
  <c r="H44" i="103"/>
  <c r="J44" i="103"/>
  <c r="I42" i="103"/>
  <c r="H42" i="103"/>
  <c r="J42" i="103"/>
  <c r="I41" i="103"/>
  <c r="H41" i="103"/>
  <c r="J41" i="103"/>
  <c r="F21" i="103"/>
  <c r="E21" i="103"/>
  <c r="C21" i="103"/>
  <c r="B21" i="103"/>
  <c r="I20" i="103"/>
  <c r="H20" i="103"/>
  <c r="G20" i="103"/>
  <c r="I19" i="103"/>
  <c r="H19" i="103"/>
  <c r="G19" i="103"/>
  <c r="I18" i="103"/>
  <c r="H18" i="103"/>
  <c r="G18" i="103"/>
  <c r="J18" i="103"/>
  <c r="G16" i="103"/>
  <c r="F16" i="103"/>
  <c r="E16" i="103"/>
  <c r="I15" i="103"/>
  <c r="H15" i="103"/>
  <c r="I14" i="103"/>
  <c r="H14" i="103"/>
  <c r="I13" i="103"/>
  <c r="H13" i="103"/>
  <c r="I11" i="103"/>
  <c r="H11" i="103"/>
  <c r="I10" i="103"/>
  <c r="H10" i="103"/>
  <c r="I20" i="102"/>
  <c r="H20" i="102"/>
  <c r="F20" i="102"/>
  <c r="E20" i="102"/>
  <c r="C20" i="102"/>
  <c r="B20" i="102"/>
  <c r="L19" i="102"/>
  <c r="K19" i="102"/>
  <c r="J19" i="102"/>
  <c r="M19" i="102"/>
  <c r="L18" i="102"/>
  <c r="K18" i="102"/>
  <c r="L17" i="102"/>
  <c r="K17" i="102"/>
  <c r="K20" i="102" s="1"/>
  <c r="J17" i="102"/>
  <c r="D20" i="102"/>
  <c r="L14" i="102"/>
  <c r="K14" i="102"/>
  <c r="M14" i="102"/>
  <c r="L13" i="102"/>
  <c r="K13" i="102"/>
  <c r="M13" i="102"/>
  <c r="L12" i="102"/>
  <c r="K12" i="102"/>
  <c r="L10" i="102"/>
  <c r="K10" i="102"/>
  <c r="L9" i="102"/>
  <c r="K9" i="102"/>
  <c r="F74" i="101"/>
  <c r="E74" i="101"/>
  <c r="C74" i="101"/>
  <c r="B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D74" i="101"/>
  <c r="G49" i="101"/>
  <c r="F49" i="101"/>
  <c r="E49" i="101"/>
  <c r="C49" i="101"/>
  <c r="B49" i="101"/>
  <c r="I48" i="101"/>
  <c r="H48" i="101"/>
  <c r="J48" i="101"/>
  <c r="I47" i="101"/>
  <c r="H47" i="101"/>
  <c r="J47" i="101"/>
  <c r="I46" i="101"/>
  <c r="H46" i="101"/>
  <c r="J46" i="101"/>
  <c r="F44" i="101"/>
  <c r="E44" i="101"/>
  <c r="C44" i="101"/>
  <c r="C50" i="101" s="1"/>
  <c r="B44" i="101"/>
  <c r="I43" i="101"/>
  <c r="H43" i="101"/>
  <c r="G43" i="101"/>
  <c r="I42" i="101"/>
  <c r="H42" i="101"/>
  <c r="G42" i="101"/>
  <c r="I41" i="101"/>
  <c r="H41" i="101"/>
  <c r="G41" i="101"/>
  <c r="I40" i="101"/>
  <c r="H40" i="101"/>
  <c r="G40" i="101"/>
  <c r="I39" i="101"/>
  <c r="H39" i="101"/>
  <c r="G39" i="101"/>
  <c r="I38" i="101"/>
  <c r="H38" i="101"/>
  <c r="G38" i="101"/>
  <c r="G21" i="101"/>
  <c r="G22" i="101" s="1"/>
  <c r="F21" i="101"/>
  <c r="F22" i="101" s="1"/>
  <c r="E21" i="101"/>
  <c r="E22" i="101" s="1"/>
  <c r="C21" i="101"/>
  <c r="B21" i="101"/>
  <c r="I20" i="101"/>
  <c r="H20" i="101"/>
  <c r="J20" i="101"/>
  <c r="I19" i="101"/>
  <c r="H19" i="101"/>
  <c r="J19" i="101"/>
  <c r="I18" i="101"/>
  <c r="H18" i="101"/>
  <c r="J18" i="101"/>
  <c r="I15" i="101"/>
  <c r="H15" i="101"/>
  <c r="I14" i="101"/>
  <c r="H14" i="101"/>
  <c r="I13" i="101"/>
  <c r="H13" i="101"/>
  <c r="I12" i="101"/>
  <c r="H12" i="101"/>
  <c r="I11" i="101"/>
  <c r="H11" i="101"/>
  <c r="I10" i="101"/>
  <c r="I16" i="101" s="1"/>
  <c r="H10" i="101"/>
  <c r="F85" i="100"/>
  <c r="E85" i="100"/>
  <c r="C85" i="100"/>
  <c r="B85" i="100"/>
  <c r="I84" i="100"/>
  <c r="H84" i="100"/>
  <c r="G84" i="100"/>
  <c r="J84" i="100" s="1"/>
  <c r="I83" i="100"/>
  <c r="H83" i="100"/>
  <c r="G83" i="100"/>
  <c r="J83" i="100" s="1"/>
  <c r="I82" i="100"/>
  <c r="H82" i="100"/>
  <c r="G82" i="100"/>
  <c r="J82" i="100" s="1"/>
  <c r="I81" i="100"/>
  <c r="H81" i="100"/>
  <c r="G81" i="100"/>
  <c r="J81" i="100" s="1"/>
  <c r="I80" i="100"/>
  <c r="H80" i="100"/>
  <c r="G80" i="100"/>
  <c r="J80" i="100" s="1"/>
  <c r="I79" i="100"/>
  <c r="H79" i="100"/>
  <c r="G79" i="100"/>
  <c r="J79" i="100" s="1"/>
  <c r="I78" i="100"/>
  <c r="H78" i="100"/>
  <c r="G78" i="100"/>
  <c r="J78" i="100" s="1"/>
  <c r="I77" i="100"/>
  <c r="H77" i="100"/>
  <c r="G77" i="100"/>
  <c r="J77" i="100" s="1"/>
  <c r="I76" i="100"/>
  <c r="H76" i="100"/>
  <c r="G76" i="100"/>
  <c r="J76" i="100" s="1"/>
  <c r="I75" i="100"/>
  <c r="H75" i="100"/>
  <c r="G75" i="100"/>
  <c r="J75" i="100" s="1"/>
  <c r="I74" i="100"/>
  <c r="H74" i="100"/>
  <c r="G74" i="100"/>
  <c r="J74" i="100" s="1"/>
  <c r="I72" i="100"/>
  <c r="H72" i="100"/>
  <c r="G72" i="100"/>
  <c r="F70" i="100"/>
  <c r="F86" i="100" s="1"/>
  <c r="E70" i="100"/>
  <c r="E86" i="100" s="1"/>
  <c r="C70" i="100"/>
  <c r="B70" i="100"/>
  <c r="B86" i="100" s="1"/>
  <c r="I69" i="100"/>
  <c r="H69" i="100"/>
  <c r="G69" i="100"/>
  <c r="I68" i="100"/>
  <c r="H68" i="100"/>
  <c r="G68" i="100"/>
  <c r="I67" i="100"/>
  <c r="H67" i="100"/>
  <c r="G67" i="100"/>
  <c r="I66" i="100"/>
  <c r="H66" i="100"/>
  <c r="G66" i="100"/>
  <c r="I65" i="100"/>
  <c r="H65" i="100"/>
  <c r="G65" i="100"/>
  <c r="I64" i="100"/>
  <c r="H64" i="100"/>
  <c r="G64" i="100"/>
  <c r="I63" i="100"/>
  <c r="H63" i="100"/>
  <c r="G63" i="100"/>
  <c r="I62" i="100"/>
  <c r="H62" i="100"/>
  <c r="G62" i="100"/>
  <c r="I61" i="100"/>
  <c r="H61" i="100"/>
  <c r="G61" i="100"/>
  <c r="I60" i="100"/>
  <c r="H60" i="100"/>
  <c r="J60" i="100" s="1"/>
  <c r="G60" i="100"/>
  <c r="I59" i="100"/>
  <c r="H59" i="100"/>
  <c r="G59" i="100"/>
  <c r="I58" i="100"/>
  <c r="H58" i="100"/>
  <c r="G58" i="100"/>
  <c r="I57" i="100"/>
  <c r="H57" i="100"/>
  <c r="G57" i="100"/>
  <c r="I56" i="100"/>
  <c r="H56" i="100"/>
  <c r="J56" i="100" s="1"/>
  <c r="G56" i="100"/>
  <c r="I55" i="100"/>
  <c r="H55" i="100"/>
  <c r="G55" i="100"/>
  <c r="I54" i="100"/>
  <c r="H54" i="100"/>
  <c r="G54" i="100"/>
  <c r="I53" i="100"/>
  <c r="H53" i="100"/>
  <c r="G53" i="100"/>
  <c r="I52" i="100"/>
  <c r="H52" i="100"/>
  <c r="G52" i="100"/>
  <c r="D70" i="100"/>
  <c r="F42" i="100"/>
  <c r="E42" i="100"/>
  <c r="C42" i="100"/>
  <c r="B42" i="100"/>
  <c r="I41" i="100"/>
  <c r="H41" i="100"/>
  <c r="G41" i="100"/>
  <c r="J41" i="100" s="1"/>
  <c r="I40" i="100"/>
  <c r="H40" i="100"/>
  <c r="G40" i="100"/>
  <c r="J40" i="100" s="1"/>
  <c r="I39" i="100"/>
  <c r="H39" i="100"/>
  <c r="G39" i="100"/>
  <c r="J39" i="100" s="1"/>
  <c r="I38" i="100"/>
  <c r="H38" i="100"/>
  <c r="G38" i="100"/>
  <c r="J38" i="100" s="1"/>
  <c r="I37" i="100"/>
  <c r="H37" i="100"/>
  <c r="G37" i="100"/>
  <c r="J37" i="100" s="1"/>
  <c r="I36" i="100"/>
  <c r="H36" i="100"/>
  <c r="G36" i="100"/>
  <c r="J36" i="100" s="1"/>
  <c r="I35" i="100"/>
  <c r="H35" i="100"/>
  <c r="G35" i="100"/>
  <c r="J35" i="100"/>
  <c r="I34" i="100"/>
  <c r="H34" i="100"/>
  <c r="G34" i="100"/>
  <c r="J34" i="100"/>
  <c r="I33" i="100"/>
  <c r="H33" i="100"/>
  <c r="G33" i="100"/>
  <c r="J33" i="100"/>
  <c r="I32" i="100"/>
  <c r="H32" i="100"/>
  <c r="G32" i="100"/>
  <c r="J32" i="100"/>
  <c r="I31" i="100"/>
  <c r="H31" i="100"/>
  <c r="G31" i="100"/>
  <c r="I29" i="100"/>
  <c r="H29" i="100"/>
  <c r="G29" i="100"/>
  <c r="J29" i="100" s="1"/>
  <c r="F27" i="100"/>
  <c r="E27" i="100"/>
  <c r="C27" i="100"/>
  <c r="B27" i="100"/>
  <c r="I26" i="100"/>
  <c r="H26" i="100"/>
  <c r="G26" i="100"/>
  <c r="I25" i="100"/>
  <c r="H25" i="100"/>
  <c r="J25" i="100" s="1"/>
  <c r="G25" i="100"/>
  <c r="I24" i="100"/>
  <c r="H24" i="100"/>
  <c r="G24" i="100"/>
  <c r="I23" i="100"/>
  <c r="H23" i="100"/>
  <c r="G23" i="100"/>
  <c r="I22" i="100"/>
  <c r="H22" i="100"/>
  <c r="G22" i="100"/>
  <c r="I21" i="100"/>
  <c r="H21" i="100"/>
  <c r="J21" i="100" s="1"/>
  <c r="G21" i="100"/>
  <c r="I20" i="100"/>
  <c r="H20" i="100"/>
  <c r="G20" i="100"/>
  <c r="I19" i="100"/>
  <c r="H19" i="100"/>
  <c r="G19" i="100"/>
  <c r="I18" i="100"/>
  <c r="H18" i="100"/>
  <c r="G18" i="100"/>
  <c r="I17" i="100"/>
  <c r="H17" i="100"/>
  <c r="J17" i="100" s="1"/>
  <c r="G17" i="100"/>
  <c r="I16" i="100"/>
  <c r="H16" i="100"/>
  <c r="G16" i="100"/>
  <c r="I15" i="100"/>
  <c r="H15" i="100"/>
  <c r="G15" i="100"/>
  <c r="I14" i="100"/>
  <c r="H14" i="100"/>
  <c r="G14" i="100"/>
  <c r="I13" i="100"/>
  <c r="H13" i="100"/>
  <c r="J13" i="100" s="1"/>
  <c r="G13" i="100"/>
  <c r="I12" i="100"/>
  <c r="H12" i="100"/>
  <c r="G12" i="100"/>
  <c r="I11" i="100"/>
  <c r="H11" i="100"/>
  <c r="G11" i="100"/>
  <c r="I10" i="100"/>
  <c r="H10" i="100"/>
  <c r="G10" i="100"/>
  <c r="I9" i="100"/>
  <c r="H9" i="100"/>
  <c r="G9" i="100"/>
  <c r="D27" i="100"/>
  <c r="F41" i="99"/>
  <c r="E41" i="99"/>
  <c r="C41" i="99"/>
  <c r="B41" i="99"/>
  <c r="L40" i="99"/>
  <c r="K40" i="99"/>
  <c r="L39" i="99"/>
  <c r="K39" i="99"/>
  <c r="L38" i="99"/>
  <c r="K38" i="99"/>
  <c r="L36" i="99"/>
  <c r="K36" i="99"/>
  <c r="L35" i="99"/>
  <c r="K35" i="99"/>
  <c r="L34" i="99"/>
  <c r="K34" i="99"/>
  <c r="L33" i="99"/>
  <c r="K33" i="99"/>
  <c r="L32" i="99"/>
  <c r="K32" i="99"/>
  <c r="L31" i="99"/>
  <c r="K31" i="99"/>
  <c r="L29" i="99"/>
  <c r="K29" i="99"/>
  <c r="G41" i="99"/>
  <c r="D41" i="99"/>
  <c r="I27" i="99"/>
  <c r="H27" i="99"/>
  <c r="F27" i="99"/>
  <c r="E27" i="99"/>
  <c r="C27" i="99"/>
  <c r="B27" i="99"/>
  <c r="L26" i="99"/>
  <c r="K26" i="99"/>
  <c r="L25" i="99"/>
  <c r="K25" i="99"/>
  <c r="L24" i="99"/>
  <c r="K24" i="99"/>
  <c r="L23" i="99"/>
  <c r="K23" i="99"/>
  <c r="L22" i="99"/>
  <c r="K22" i="99"/>
  <c r="L21" i="99"/>
  <c r="K21" i="99"/>
  <c r="L20" i="99"/>
  <c r="K20" i="99"/>
  <c r="L19" i="99"/>
  <c r="K19" i="99"/>
  <c r="L18" i="99"/>
  <c r="K18" i="99"/>
  <c r="L17" i="99"/>
  <c r="K17" i="99"/>
  <c r="L16" i="99"/>
  <c r="K16" i="99"/>
  <c r="L15" i="99"/>
  <c r="K15" i="99"/>
  <c r="L14" i="99"/>
  <c r="K14" i="99"/>
  <c r="L13" i="99"/>
  <c r="K13" i="99"/>
  <c r="L12" i="99"/>
  <c r="K12" i="99"/>
  <c r="J27" i="99"/>
  <c r="L11" i="99"/>
  <c r="K11" i="99"/>
  <c r="L10" i="99"/>
  <c r="K10" i="99"/>
  <c r="L9" i="99"/>
  <c r="K9" i="99"/>
  <c r="G27" i="99"/>
  <c r="F128" i="98"/>
  <c r="E128" i="98"/>
  <c r="C128" i="98"/>
  <c r="B128" i="98"/>
  <c r="I127" i="98"/>
  <c r="H127" i="98"/>
  <c r="G127" i="98"/>
  <c r="I126" i="98"/>
  <c r="H126" i="98"/>
  <c r="G126" i="98"/>
  <c r="I125" i="98"/>
  <c r="H125" i="98"/>
  <c r="G125" i="98"/>
  <c r="I123" i="98"/>
  <c r="H123" i="98"/>
  <c r="G123" i="98"/>
  <c r="I122" i="98"/>
  <c r="H122" i="98"/>
  <c r="G122" i="98"/>
  <c r="I121" i="98"/>
  <c r="H121" i="98"/>
  <c r="G121" i="98"/>
  <c r="I120" i="98"/>
  <c r="H120" i="98"/>
  <c r="G120" i="98"/>
  <c r="J118" i="98"/>
  <c r="J116" i="98"/>
  <c r="J115" i="98"/>
  <c r="J114" i="98"/>
  <c r="J113" i="98"/>
  <c r="J111" i="98"/>
  <c r="J110" i="98"/>
  <c r="J108" i="98"/>
  <c r="J106" i="98"/>
  <c r="J104" i="98"/>
  <c r="J102" i="98"/>
  <c r="D128" i="98"/>
  <c r="F89" i="98"/>
  <c r="E89" i="98"/>
  <c r="C89" i="98"/>
  <c r="B89" i="98"/>
  <c r="I88" i="98"/>
  <c r="H88" i="98"/>
  <c r="G88" i="98"/>
  <c r="I87" i="98"/>
  <c r="H87" i="98"/>
  <c r="G87" i="98"/>
  <c r="I86" i="98"/>
  <c r="H86" i="98"/>
  <c r="G86" i="98"/>
  <c r="I85" i="98"/>
  <c r="H85" i="98"/>
  <c r="G85" i="98"/>
  <c r="I84" i="98"/>
  <c r="H84" i="98"/>
  <c r="G84" i="98"/>
  <c r="I83" i="98"/>
  <c r="H83" i="98"/>
  <c r="G83" i="98"/>
  <c r="I81" i="98"/>
  <c r="H81" i="98"/>
  <c r="G81" i="98"/>
  <c r="I80" i="98"/>
  <c r="H80" i="98"/>
  <c r="G80" i="98"/>
  <c r="I79" i="98"/>
  <c r="H79" i="98"/>
  <c r="G79" i="98"/>
  <c r="I78" i="98"/>
  <c r="H78" i="98"/>
  <c r="G78" i="98"/>
  <c r="I77" i="98"/>
  <c r="H77" i="98"/>
  <c r="G77" i="98"/>
  <c r="I76" i="98"/>
  <c r="H76" i="98"/>
  <c r="G76" i="98"/>
  <c r="I75" i="98"/>
  <c r="H75" i="98"/>
  <c r="G75" i="98"/>
  <c r="D89" i="98"/>
  <c r="F73" i="98"/>
  <c r="E73" i="98"/>
  <c r="E90" i="98" s="1"/>
  <c r="C73" i="98"/>
  <c r="C90" i="98" s="1"/>
  <c r="B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I57" i="98"/>
  <c r="H57" i="98"/>
  <c r="G57" i="98"/>
  <c r="I56" i="98"/>
  <c r="H56" i="98"/>
  <c r="G56" i="98"/>
  <c r="I55" i="98"/>
  <c r="H55" i="98"/>
  <c r="G55" i="98"/>
  <c r="D73" i="98"/>
  <c r="F43" i="98"/>
  <c r="E43" i="98"/>
  <c r="I42" i="98"/>
  <c r="H42" i="98"/>
  <c r="G42" i="98"/>
  <c r="I41" i="98"/>
  <c r="H41" i="98"/>
  <c r="G41" i="98"/>
  <c r="I40" i="98"/>
  <c r="H40" i="98"/>
  <c r="G40" i="98"/>
  <c r="I39" i="98"/>
  <c r="H39" i="98"/>
  <c r="G39" i="98"/>
  <c r="I38" i="98"/>
  <c r="H38" i="98"/>
  <c r="G38" i="98"/>
  <c r="I37" i="98"/>
  <c r="H37" i="98"/>
  <c r="G37" i="98"/>
  <c r="I35" i="98"/>
  <c r="H35" i="98"/>
  <c r="G35" i="98"/>
  <c r="I34" i="98"/>
  <c r="H34" i="98"/>
  <c r="G34" i="98"/>
  <c r="I33" i="98"/>
  <c r="H33" i="98"/>
  <c r="G33" i="98"/>
  <c r="I32" i="98"/>
  <c r="H32" i="98"/>
  <c r="G32" i="98"/>
  <c r="I31" i="98"/>
  <c r="H31" i="98"/>
  <c r="G31" i="98"/>
  <c r="I30" i="98"/>
  <c r="H30" i="98"/>
  <c r="G30" i="98"/>
  <c r="I29" i="98"/>
  <c r="H29" i="98"/>
  <c r="G29" i="98"/>
  <c r="F27" i="98"/>
  <c r="E27" i="98"/>
  <c r="C27" i="98"/>
  <c r="B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I13" i="98"/>
  <c r="H13" i="98"/>
  <c r="G13" i="98"/>
  <c r="I12" i="98"/>
  <c r="H12" i="98"/>
  <c r="G12" i="98"/>
  <c r="I11" i="98"/>
  <c r="H11" i="98"/>
  <c r="G11" i="98"/>
  <c r="I10" i="98"/>
  <c r="H10" i="98"/>
  <c r="G10" i="98"/>
  <c r="I9" i="98"/>
  <c r="H9" i="98"/>
  <c r="G9" i="98"/>
  <c r="D27" i="98"/>
  <c r="G76" i="97"/>
  <c r="F76" i="97"/>
  <c r="E76" i="97"/>
  <c r="E77" i="97" s="1"/>
  <c r="C76" i="97"/>
  <c r="B76" i="97"/>
  <c r="I75" i="97"/>
  <c r="H75" i="97"/>
  <c r="I74" i="97"/>
  <c r="H74" i="97"/>
  <c r="I73" i="97"/>
  <c r="H73" i="97"/>
  <c r="I72" i="97"/>
  <c r="H72" i="97"/>
  <c r="I71" i="97"/>
  <c r="H71" i="97"/>
  <c r="I70" i="97"/>
  <c r="H70" i="97"/>
  <c r="H76" i="97" s="1"/>
  <c r="I69" i="97"/>
  <c r="H69" i="97"/>
  <c r="D76" i="97"/>
  <c r="G67" i="97"/>
  <c r="G77" i="97" s="1"/>
  <c r="F67" i="97"/>
  <c r="E67" i="97"/>
  <c r="C67" i="97"/>
  <c r="C77" i="97" s="1"/>
  <c r="B67" i="97"/>
  <c r="I66" i="97"/>
  <c r="H66" i="97"/>
  <c r="J66" i="97" s="1"/>
  <c r="I65" i="97"/>
  <c r="J65" i="97" s="1"/>
  <c r="H65" i="97"/>
  <c r="I64" i="97"/>
  <c r="H64" i="97"/>
  <c r="I63" i="97"/>
  <c r="H63" i="97"/>
  <c r="I62" i="97"/>
  <c r="H62" i="97"/>
  <c r="J62" i="97" s="1"/>
  <c r="I61" i="97"/>
  <c r="H61" i="97"/>
  <c r="I60" i="97"/>
  <c r="H60" i="97"/>
  <c r="J60" i="97" s="1"/>
  <c r="I59" i="97"/>
  <c r="H59" i="97"/>
  <c r="J59" i="97" s="1"/>
  <c r="I58" i="97"/>
  <c r="J58" i="97" s="1"/>
  <c r="H58" i="97"/>
  <c r="I57" i="97"/>
  <c r="J57" i="97" s="1"/>
  <c r="H57" i="97"/>
  <c r="I56" i="97"/>
  <c r="H56" i="97"/>
  <c r="I55" i="97"/>
  <c r="H55" i="97"/>
  <c r="J54" i="97"/>
  <c r="I54" i="97"/>
  <c r="H54" i="97"/>
  <c r="I53" i="97"/>
  <c r="H53" i="97"/>
  <c r="I52" i="97"/>
  <c r="H52" i="97"/>
  <c r="J52" i="97" s="1"/>
  <c r="I51" i="97"/>
  <c r="H51" i="97"/>
  <c r="J51" i="97" s="1"/>
  <c r="I50" i="97"/>
  <c r="H50" i="97"/>
  <c r="J50" i="97" s="1"/>
  <c r="I49" i="97"/>
  <c r="J49" i="97" s="1"/>
  <c r="H49" i="97"/>
  <c r="D67" i="97"/>
  <c r="F37" i="97"/>
  <c r="G36" i="97"/>
  <c r="G37" i="97" s="1"/>
  <c r="F36" i="97"/>
  <c r="E36" i="97"/>
  <c r="E37" i="97" s="1"/>
  <c r="C36" i="97"/>
  <c r="B36" i="97"/>
  <c r="I35" i="97"/>
  <c r="H35" i="97"/>
  <c r="J35" i="97" s="1"/>
  <c r="I34" i="97"/>
  <c r="H34" i="97"/>
  <c r="I33" i="97"/>
  <c r="H33" i="97"/>
  <c r="J33" i="97" s="1"/>
  <c r="I32" i="97"/>
  <c r="H32" i="97"/>
  <c r="I31" i="97"/>
  <c r="H31" i="97"/>
  <c r="J31" i="97" s="1"/>
  <c r="I30" i="97"/>
  <c r="H30" i="97"/>
  <c r="J30" i="97" s="1"/>
  <c r="D36" i="97"/>
  <c r="I29" i="97"/>
  <c r="H29" i="97"/>
  <c r="G27" i="97"/>
  <c r="F27" i="97"/>
  <c r="E27" i="97"/>
  <c r="C27" i="97"/>
  <c r="B27" i="97"/>
  <c r="B37" i="97" s="1"/>
  <c r="I26" i="97"/>
  <c r="H26" i="97"/>
  <c r="I25" i="97"/>
  <c r="H25" i="97"/>
  <c r="I24" i="97"/>
  <c r="H24" i="97"/>
  <c r="I23" i="97"/>
  <c r="H23" i="97"/>
  <c r="I22" i="97"/>
  <c r="H22" i="97"/>
  <c r="I21" i="97"/>
  <c r="H21" i="97"/>
  <c r="I20" i="97"/>
  <c r="H20" i="97"/>
  <c r="I19" i="97"/>
  <c r="H19" i="97"/>
  <c r="I18" i="97"/>
  <c r="H18" i="97"/>
  <c r="I17" i="97"/>
  <c r="H17" i="97"/>
  <c r="I16" i="97"/>
  <c r="H16" i="97"/>
  <c r="I15" i="97"/>
  <c r="H15" i="97"/>
  <c r="I14" i="97"/>
  <c r="H14" i="97"/>
  <c r="I13" i="97"/>
  <c r="H13" i="97"/>
  <c r="I12" i="97"/>
  <c r="H12" i="97"/>
  <c r="I11" i="97"/>
  <c r="H11" i="97"/>
  <c r="I10" i="97"/>
  <c r="H10" i="97"/>
  <c r="I9" i="97"/>
  <c r="H9" i="97"/>
  <c r="D27" i="97"/>
  <c r="I35" i="96"/>
  <c r="L34" i="96"/>
  <c r="K34" i="96"/>
  <c r="M34" i="96"/>
  <c r="L33" i="96"/>
  <c r="K33" i="96"/>
  <c r="M33" i="96"/>
  <c r="L32" i="96"/>
  <c r="K32" i="96"/>
  <c r="M32" i="96"/>
  <c r="L31" i="96"/>
  <c r="K31" i="96"/>
  <c r="M31" i="96"/>
  <c r="L30" i="96"/>
  <c r="K30" i="96"/>
  <c r="M30" i="96"/>
  <c r="L29" i="96"/>
  <c r="K29" i="96"/>
  <c r="J35" i="96"/>
  <c r="M29" i="96"/>
  <c r="I27" i="96"/>
  <c r="H27" i="96"/>
  <c r="H36" i="96" s="1"/>
  <c r="F27" i="96"/>
  <c r="F36" i="96" s="1"/>
  <c r="E27" i="96"/>
  <c r="E36" i="96" s="1"/>
  <c r="C27" i="96"/>
  <c r="C36" i="96" s="1"/>
  <c r="B27" i="96"/>
  <c r="B36" i="96" s="1"/>
  <c r="L26" i="96"/>
  <c r="K26" i="96"/>
  <c r="M26" i="96"/>
  <c r="L25" i="96"/>
  <c r="K25" i="96"/>
  <c r="M25" i="96"/>
  <c r="L24" i="96"/>
  <c r="K24" i="96"/>
  <c r="M24" i="96"/>
  <c r="L23" i="96"/>
  <c r="K23" i="96"/>
  <c r="M23" i="96"/>
  <c r="L22" i="96"/>
  <c r="K22" i="96"/>
  <c r="M22" i="96"/>
  <c r="L21" i="96"/>
  <c r="K21" i="96"/>
  <c r="M21" i="96"/>
  <c r="L20" i="96"/>
  <c r="K20" i="96"/>
  <c r="M20" i="96"/>
  <c r="L19" i="96"/>
  <c r="K19" i="96"/>
  <c r="M19" i="96"/>
  <c r="L18" i="96"/>
  <c r="K18" i="96"/>
  <c r="M18" i="96"/>
  <c r="L17" i="96"/>
  <c r="K17" i="96"/>
  <c r="M17" i="96"/>
  <c r="L16" i="96"/>
  <c r="K16" i="96"/>
  <c r="M16" i="96"/>
  <c r="L15" i="96"/>
  <c r="K15" i="96"/>
  <c r="M15" i="96"/>
  <c r="L14" i="96"/>
  <c r="K14" i="96"/>
  <c r="J27" i="96"/>
  <c r="M14" i="96"/>
  <c r="L13" i="96"/>
  <c r="K13" i="96"/>
  <c r="M13" i="96"/>
  <c r="L12" i="96"/>
  <c r="K12" i="96"/>
  <c r="M12" i="96"/>
  <c r="L11" i="96"/>
  <c r="K11" i="96"/>
  <c r="M11" i="96"/>
  <c r="L10" i="96"/>
  <c r="K10" i="96"/>
  <c r="G27" i="96"/>
  <c r="G36" i="96" s="1"/>
  <c r="M10" i="96"/>
  <c r="L9" i="96"/>
  <c r="K9" i="96"/>
  <c r="D27" i="96"/>
  <c r="D36" i="96" s="1"/>
  <c r="F144" i="95"/>
  <c r="E144" i="95"/>
  <c r="C144" i="95"/>
  <c r="B144" i="95"/>
  <c r="I138" i="95"/>
  <c r="H138" i="95"/>
  <c r="G138" i="95"/>
  <c r="I137" i="95"/>
  <c r="H137" i="95"/>
  <c r="G137" i="95"/>
  <c r="I136" i="95"/>
  <c r="H136" i="95"/>
  <c r="G136" i="95"/>
  <c r="I135" i="95"/>
  <c r="H135" i="95"/>
  <c r="G135" i="95"/>
  <c r="I134" i="95"/>
  <c r="H134" i="95"/>
  <c r="G134" i="95"/>
  <c r="I133" i="95"/>
  <c r="H133" i="95"/>
  <c r="G133" i="95"/>
  <c r="I132" i="95"/>
  <c r="H132" i="95"/>
  <c r="G132" i="95"/>
  <c r="I131" i="95"/>
  <c r="H131" i="95"/>
  <c r="G131" i="95"/>
  <c r="I130" i="95"/>
  <c r="H130" i="95"/>
  <c r="G130" i="95"/>
  <c r="I129" i="95"/>
  <c r="H129" i="95"/>
  <c r="G129" i="95"/>
  <c r="I128" i="95"/>
  <c r="H128" i="95"/>
  <c r="G128" i="95"/>
  <c r="I127" i="95"/>
  <c r="H127" i="95"/>
  <c r="G127" i="95"/>
  <c r="I126" i="95"/>
  <c r="H126" i="95"/>
  <c r="G126" i="95"/>
  <c r="I125" i="95"/>
  <c r="H125" i="95"/>
  <c r="G125" i="95"/>
  <c r="I124" i="95"/>
  <c r="H124" i="95"/>
  <c r="G124" i="95"/>
  <c r="I123" i="95"/>
  <c r="H123" i="95"/>
  <c r="G123" i="95"/>
  <c r="I122" i="95"/>
  <c r="H122" i="95"/>
  <c r="G122" i="95"/>
  <c r="I121" i="95"/>
  <c r="H121" i="95"/>
  <c r="G121" i="95"/>
  <c r="D144" i="95"/>
  <c r="G100" i="95"/>
  <c r="F100" i="95"/>
  <c r="E100" i="95"/>
  <c r="C100" i="95"/>
  <c r="B100" i="95"/>
  <c r="I99" i="95"/>
  <c r="H99" i="95"/>
  <c r="I98" i="95"/>
  <c r="H98" i="95"/>
  <c r="J98" i="95"/>
  <c r="I97" i="95"/>
  <c r="H97" i="95"/>
  <c r="I96" i="95"/>
  <c r="H96" i="95"/>
  <c r="I95" i="95"/>
  <c r="H95" i="95"/>
  <c r="I94" i="95"/>
  <c r="H94" i="95"/>
  <c r="I93" i="95"/>
  <c r="H93" i="95"/>
  <c r="G84" i="95"/>
  <c r="F84" i="95"/>
  <c r="E84" i="95"/>
  <c r="C84" i="95"/>
  <c r="B84" i="95"/>
  <c r="I83" i="95"/>
  <c r="H83" i="95"/>
  <c r="I82" i="95"/>
  <c r="H82" i="95"/>
  <c r="I81" i="95"/>
  <c r="H81" i="95"/>
  <c r="I80" i="95"/>
  <c r="H80" i="95"/>
  <c r="I79" i="95"/>
  <c r="H79" i="95"/>
  <c r="I78" i="95"/>
  <c r="H78" i="95"/>
  <c r="I77" i="95"/>
  <c r="H77" i="95"/>
  <c r="I76" i="95"/>
  <c r="H76" i="95"/>
  <c r="I75" i="95"/>
  <c r="H75" i="95"/>
  <c r="I74" i="95"/>
  <c r="H74" i="95"/>
  <c r="I73" i="95"/>
  <c r="H73" i="95"/>
  <c r="I72" i="95"/>
  <c r="H72" i="95"/>
  <c r="I71" i="95"/>
  <c r="H71" i="95"/>
  <c r="D84" i="95"/>
  <c r="I70" i="95"/>
  <c r="H70" i="95"/>
  <c r="I69" i="95"/>
  <c r="H69" i="95"/>
  <c r="I68" i="95"/>
  <c r="H68" i="95"/>
  <c r="I67" i="95"/>
  <c r="H67" i="95"/>
  <c r="I66" i="95"/>
  <c r="H66" i="95"/>
  <c r="G44" i="95"/>
  <c r="F44" i="95"/>
  <c r="E44" i="95"/>
  <c r="C44" i="95"/>
  <c r="B44" i="95"/>
  <c r="I43" i="95"/>
  <c r="H43" i="95"/>
  <c r="I42" i="95"/>
  <c r="H42" i="95"/>
  <c r="I41" i="95"/>
  <c r="H41" i="95"/>
  <c r="J41" i="95"/>
  <c r="I40" i="95"/>
  <c r="H40" i="95"/>
  <c r="I39" i="95"/>
  <c r="H39" i="95"/>
  <c r="I38" i="95"/>
  <c r="H38" i="95"/>
  <c r="J38" i="95"/>
  <c r="I37" i="95"/>
  <c r="H37" i="95"/>
  <c r="D44" i="95"/>
  <c r="G27" i="95"/>
  <c r="F27" i="95"/>
  <c r="E27" i="95"/>
  <c r="C27" i="95"/>
  <c r="B27" i="95"/>
  <c r="I26" i="95"/>
  <c r="H26" i="95"/>
  <c r="I25" i="95"/>
  <c r="H25" i="95"/>
  <c r="I24" i="95"/>
  <c r="H24" i="95"/>
  <c r="I23" i="95"/>
  <c r="H23" i="95"/>
  <c r="I22" i="95"/>
  <c r="H22" i="95"/>
  <c r="I21" i="95"/>
  <c r="H21" i="95"/>
  <c r="I20" i="95"/>
  <c r="H20" i="95"/>
  <c r="I19" i="95"/>
  <c r="H19" i="95"/>
  <c r="I18" i="95"/>
  <c r="H18" i="95"/>
  <c r="I17" i="95"/>
  <c r="H17" i="95"/>
  <c r="I16" i="95"/>
  <c r="H16" i="95"/>
  <c r="I15" i="95"/>
  <c r="H15" i="95"/>
  <c r="I14" i="95"/>
  <c r="H14" i="95"/>
  <c r="I13" i="95"/>
  <c r="H13" i="95"/>
  <c r="I12" i="95"/>
  <c r="H12" i="95"/>
  <c r="I11" i="95"/>
  <c r="H11" i="95"/>
  <c r="I10" i="95"/>
  <c r="H10" i="95"/>
  <c r="I9" i="95"/>
  <c r="H9" i="95"/>
  <c r="G50" i="94"/>
  <c r="F50" i="94"/>
  <c r="E50" i="94"/>
  <c r="D50" i="94"/>
  <c r="C50" i="94"/>
  <c r="B50" i="94"/>
  <c r="J49" i="94"/>
  <c r="I49" i="94"/>
  <c r="H49" i="94"/>
  <c r="J48" i="94"/>
  <c r="I48" i="94"/>
  <c r="H48" i="94"/>
  <c r="J47" i="94"/>
  <c r="I47" i="94"/>
  <c r="H47" i="94"/>
  <c r="J46" i="94"/>
  <c r="I46" i="94"/>
  <c r="H46" i="94"/>
  <c r="J45" i="94"/>
  <c r="I45" i="94"/>
  <c r="H45" i="94"/>
  <c r="G43" i="94"/>
  <c r="F43" i="94"/>
  <c r="E43" i="94"/>
  <c r="C43" i="94"/>
  <c r="B43" i="94"/>
  <c r="I42" i="94"/>
  <c r="H42" i="94"/>
  <c r="J42" i="94"/>
  <c r="I41" i="94"/>
  <c r="H41" i="94"/>
  <c r="J41" i="94"/>
  <c r="I39" i="94"/>
  <c r="H39" i="94"/>
  <c r="J39" i="94"/>
  <c r="I38" i="94"/>
  <c r="H38" i="94"/>
  <c r="J38" i="94"/>
  <c r="I37" i="94"/>
  <c r="H37" i="94"/>
  <c r="J37" i="94"/>
  <c r="I36" i="94"/>
  <c r="H36" i="94"/>
  <c r="J36" i="94"/>
  <c r="G23" i="94"/>
  <c r="F23" i="94"/>
  <c r="F24" i="94" s="1"/>
  <c r="E23" i="94"/>
  <c r="D23" i="94"/>
  <c r="C23" i="94"/>
  <c r="B23" i="94"/>
  <c r="J22" i="94"/>
  <c r="I22" i="94"/>
  <c r="H22" i="94"/>
  <c r="J21" i="94"/>
  <c r="I21" i="94"/>
  <c r="H21" i="94"/>
  <c r="J20" i="94"/>
  <c r="I20" i="94"/>
  <c r="H20" i="94"/>
  <c r="J19" i="94"/>
  <c r="I19" i="94"/>
  <c r="H19" i="94"/>
  <c r="J18" i="94"/>
  <c r="I18" i="94"/>
  <c r="H18" i="94"/>
  <c r="F16" i="94"/>
  <c r="E16" i="94"/>
  <c r="C16" i="94"/>
  <c r="B16" i="94"/>
  <c r="I15" i="94"/>
  <c r="H15" i="94"/>
  <c r="G15" i="94"/>
  <c r="J15" i="94" s="1"/>
  <c r="I14" i="94"/>
  <c r="H14" i="94"/>
  <c r="G14" i="94"/>
  <c r="J14" i="94" s="1"/>
  <c r="I12" i="94"/>
  <c r="H12" i="94"/>
  <c r="G12" i="94"/>
  <c r="J12" i="94" s="1"/>
  <c r="I11" i="94"/>
  <c r="H11" i="94"/>
  <c r="G11" i="94"/>
  <c r="J11" i="94" s="1"/>
  <c r="I10" i="94"/>
  <c r="H10" i="94"/>
  <c r="G10" i="94"/>
  <c r="J10" i="94" s="1"/>
  <c r="I9" i="94"/>
  <c r="H9" i="94"/>
  <c r="G9" i="94"/>
  <c r="D16" i="94"/>
  <c r="L21" i="93"/>
  <c r="K21" i="93"/>
  <c r="L20" i="93"/>
  <c r="K20" i="93"/>
  <c r="L19" i="93"/>
  <c r="K19" i="93"/>
  <c r="L18" i="93"/>
  <c r="K18" i="93"/>
  <c r="L15" i="93"/>
  <c r="K15" i="93"/>
  <c r="M15" i="93"/>
  <c r="L14" i="93"/>
  <c r="K14" i="93"/>
  <c r="M14" i="93"/>
  <c r="L12" i="93"/>
  <c r="K12" i="93"/>
  <c r="M12" i="93"/>
  <c r="L11" i="93"/>
  <c r="K11" i="93"/>
  <c r="M11" i="93"/>
  <c r="L10" i="93"/>
  <c r="K10" i="93"/>
  <c r="M10" i="93"/>
  <c r="L9" i="93"/>
  <c r="K9" i="93"/>
  <c r="M9" i="93"/>
  <c r="M16" i="93" s="1"/>
  <c r="F70" i="92"/>
  <c r="E70" i="92"/>
  <c r="C70" i="92"/>
  <c r="B70" i="92"/>
  <c r="I69" i="92"/>
  <c r="I70" i="92" s="1"/>
  <c r="H69" i="92"/>
  <c r="H70" i="92" s="1"/>
  <c r="G69" i="92"/>
  <c r="G70" i="92" s="1"/>
  <c r="D69" i="92"/>
  <c r="J69" i="92" s="1"/>
  <c r="J70" i="92" s="1"/>
  <c r="F67" i="92"/>
  <c r="E67" i="92"/>
  <c r="C67" i="92"/>
  <c r="B67" i="92"/>
  <c r="I66" i="92"/>
  <c r="H66" i="92"/>
  <c r="G66" i="92"/>
  <c r="J66" i="92"/>
  <c r="I65" i="92"/>
  <c r="H65" i="92"/>
  <c r="G65" i="92"/>
  <c r="J65" i="92" s="1"/>
  <c r="I64" i="92"/>
  <c r="H64" i="92"/>
  <c r="G64" i="92"/>
  <c r="J64" i="92" s="1"/>
  <c r="I63" i="92"/>
  <c r="H63" i="92"/>
  <c r="G63" i="92"/>
  <c r="J63" i="92" s="1"/>
  <c r="I62" i="92"/>
  <c r="H62" i="92"/>
  <c r="G62" i="92"/>
  <c r="J62" i="92" s="1"/>
  <c r="I61" i="92"/>
  <c r="H61" i="92"/>
  <c r="G61" i="92"/>
  <c r="J61" i="92" s="1"/>
  <c r="D67" i="92"/>
  <c r="I60" i="92"/>
  <c r="H60" i="92"/>
  <c r="G60" i="92"/>
  <c r="J60" i="92" s="1"/>
  <c r="I59" i="92"/>
  <c r="H59" i="92"/>
  <c r="G59" i="92"/>
  <c r="J59" i="92" s="1"/>
  <c r="G49" i="92"/>
  <c r="F49" i="92"/>
  <c r="E49" i="92"/>
  <c r="C49" i="92"/>
  <c r="B49" i="92"/>
  <c r="I48" i="92"/>
  <c r="H48" i="92"/>
  <c r="J48" i="92"/>
  <c r="I47" i="92"/>
  <c r="H47" i="92"/>
  <c r="J47" i="92"/>
  <c r="I46" i="92"/>
  <c r="H46" i="92"/>
  <c r="J46" i="92"/>
  <c r="I45" i="92"/>
  <c r="H45" i="92"/>
  <c r="J45" i="92"/>
  <c r="I44" i="92"/>
  <c r="H44" i="92"/>
  <c r="D49" i="92"/>
  <c r="G42" i="92"/>
  <c r="F42" i="92"/>
  <c r="E42" i="92"/>
  <c r="D42" i="92"/>
  <c r="C42" i="92"/>
  <c r="B42" i="92"/>
  <c r="J41" i="92"/>
  <c r="I41" i="92"/>
  <c r="H41" i="92"/>
  <c r="J40" i="92"/>
  <c r="I40" i="92"/>
  <c r="H40" i="92"/>
  <c r="J39" i="92"/>
  <c r="I39" i="92"/>
  <c r="H39" i="92"/>
  <c r="J38" i="92"/>
  <c r="I38" i="92"/>
  <c r="H38" i="92"/>
  <c r="J37" i="92"/>
  <c r="I37" i="92"/>
  <c r="H37" i="92"/>
  <c r="J36" i="92"/>
  <c r="I36" i="92"/>
  <c r="H36" i="92"/>
  <c r="J35" i="92"/>
  <c r="I35" i="92"/>
  <c r="H35" i="92"/>
  <c r="G24" i="92"/>
  <c r="F24" i="92"/>
  <c r="E24" i="92"/>
  <c r="E25" i="92" s="1"/>
  <c r="C24" i="92"/>
  <c r="B24" i="92"/>
  <c r="I23" i="92"/>
  <c r="H23" i="92"/>
  <c r="J23" i="92"/>
  <c r="I21" i="92"/>
  <c r="H21" i="92"/>
  <c r="J21" i="92"/>
  <c r="I20" i="92"/>
  <c r="H20" i="92"/>
  <c r="J20" i="92"/>
  <c r="I19" i="92"/>
  <c r="H19" i="92"/>
  <c r="J19" i="92"/>
  <c r="G17" i="92"/>
  <c r="F17" i="92"/>
  <c r="E17" i="92"/>
  <c r="C17" i="92"/>
  <c r="B17" i="92"/>
  <c r="I16" i="92"/>
  <c r="H16" i="92"/>
  <c r="J16" i="92"/>
  <c r="I15" i="92"/>
  <c r="H15" i="92"/>
  <c r="J15" i="92"/>
  <c r="I14" i="92"/>
  <c r="H14" i="92"/>
  <c r="J14" i="92"/>
  <c r="I13" i="92"/>
  <c r="H13" i="92"/>
  <c r="J13" i="92"/>
  <c r="I12" i="92"/>
  <c r="H12" i="92"/>
  <c r="J12" i="92"/>
  <c r="I11" i="92"/>
  <c r="H11" i="92"/>
  <c r="J11" i="92"/>
  <c r="I10" i="92"/>
  <c r="H10" i="92"/>
  <c r="D17" i="92"/>
  <c r="F123" i="91"/>
  <c r="E123" i="91"/>
  <c r="C123" i="91"/>
  <c r="B123" i="91"/>
  <c r="I122" i="91"/>
  <c r="H122" i="91"/>
  <c r="G122" i="91"/>
  <c r="J122" i="91"/>
  <c r="I121" i="91"/>
  <c r="H121" i="91"/>
  <c r="G121" i="91"/>
  <c r="J121" i="91"/>
  <c r="I120" i="91"/>
  <c r="H120" i="91"/>
  <c r="G120" i="91"/>
  <c r="J120" i="91"/>
  <c r="I119" i="91"/>
  <c r="H119" i="91"/>
  <c r="G119" i="91"/>
  <c r="J119" i="91"/>
  <c r="I118" i="91"/>
  <c r="H118" i="91"/>
  <c r="G118" i="91"/>
  <c r="J118" i="91"/>
  <c r="I117" i="91"/>
  <c r="H117" i="91"/>
  <c r="G117" i="91"/>
  <c r="J117" i="91"/>
  <c r="I116" i="91"/>
  <c r="H116" i="91"/>
  <c r="G116" i="91"/>
  <c r="J116" i="91"/>
  <c r="I115" i="91"/>
  <c r="H115" i="91"/>
  <c r="G115" i="91"/>
  <c r="J115" i="91"/>
  <c r="I114" i="91"/>
  <c r="H114" i="91"/>
  <c r="G114" i="91"/>
  <c r="J114" i="91"/>
  <c r="I113" i="91"/>
  <c r="H113" i="91"/>
  <c r="G113" i="91"/>
  <c r="J113" i="91"/>
  <c r="I112" i="91"/>
  <c r="H112" i="91"/>
  <c r="G112" i="91"/>
  <c r="J112" i="91"/>
  <c r="I111" i="91"/>
  <c r="H111" i="91"/>
  <c r="G111" i="91"/>
  <c r="J111" i="91"/>
  <c r="I110" i="91"/>
  <c r="H110" i="91"/>
  <c r="G110" i="91"/>
  <c r="J110" i="91" s="1"/>
  <c r="I109" i="91"/>
  <c r="H109" i="91"/>
  <c r="G109" i="91"/>
  <c r="D123" i="91"/>
  <c r="I108" i="91"/>
  <c r="H108" i="91"/>
  <c r="H123" i="91" s="1"/>
  <c r="G108" i="91"/>
  <c r="J108" i="91"/>
  <c r="F97" i="91"/>
  <c r="E97" i="91"/>
  <c r="C97" i="91"/>
  <c r="C124" i="91" s="1"/>
  <c r="B97" i="91"/>
  <c r="I96" i="91"/>
  <c r="H96" i="91"/>
  <c r="G96" i="91"/>
  <c r="I95" i="91"/>
  <c r="H95" i="91"/>
  <c r="G95" i="91"/>
  <c r="I94" i="91"/>
  <c r="H94" i="91"/>
  <c r="G94" i="91"/>
  <c r="I93" i="91"/>
  <c r="H93" i="91"/>
  <c r="J93" i="91" s="1"/>
  <c r="G93" i="91"/>
  <c r="I92" i="91"/>
  <c r="H92" i="91"/>
  <c r="J92" i="91" s="1"/>
  <c r="G92" i="91"/>
  <c r="I91" i="91"/>
  <c r="H91" i="91"/>
  <c r="J91" i="91" s="1"/>
  <c r="G91" i="91"/>
  <c r="I90" i="91"/>
  <c r="H90" i="91"/>
  <c r="G90" i="91"/>
  <c r="I89" i="91"/>
  <c r="H89" i="91"/>
  <c r="G89" i="91"/>
  <c r="I88" i="91"/>
  <c r="H88" i="91"/>
  <c r="G88" i="91"/>
  <c r="I87" i="91"/>
  <c r="H87" i="91"/>
  <c r="G87" i="91"/>
  <c r="I86" i="91"/>
  <c r="H86" i="91"/>
  <c r="G86" i="91"/>
  <c r="I85" i="91"/>
  <c r="H85" i="91"/>
  <c r="J85" i="91" s="1"/>
  <c r="G85" i="91"/>
  <c r="I84" i="91"/>
  <c r="H84" i="91"/>
  <c r="G84" i="91"/>
  <c r="I83" i="91"/>
  <c r="H83" i="91"/>
  <c r="J83" i="91" s="1"/>
  <c r="G83" i="91"/>
  <c r="I82" i="91"/>
  <c r="H82" i="91"/>
  <c r="G82" i="91"/>
  <c r="I81" i="91"/>
  <c r="H81" i="91"/>
  <c r="G81" i="91"/>
  <c r="I80" i="91"/>
  <c r="H80" i="91"/>
  <c r="G80" i="91"/>
  <c r="I79" i="91"/>
  <c r="H79" i="91"/>
  <c r="G79" i="91"/>
  <c r="I78" i="91"/>
  <c r="H78" i="91"/>
  <c r="G78" i="91"/>
  <c r="I77" i="91"/>
  <c r="H77" i="91"/>
  <c r="J77" i="91" s="1"/>
  <c r="G77" i="91"/>
  <c r="I76" i="91"/>
  <c r="H76" i="91"/>
  <c r="J76" i="91" s="1"/>
  <c r="G76" i="91"/>
  <c r="D97" i="91"/>
  <c r="F59" i="91"/>
  <c r="E59" i="91"/>
  <c r="C59" i="91"/>
  <c r="B59" i="91"/>
  <c r="I58" i="91"/>
  <c r="H58" i="91"/>
  <c r="G58" i="91"/>
  <c r="J58" i="91"/>
  <c r="I57" i="91"/>
  <c r="H57" i="91"/>
  <c r="G57" i="91"/>
  <c r="J57" i="91"/>
  <c r="I56" i="91"/>
  <c r="H56" i="91"/>
  <c r="G56" i="91"/>
  <c r="J56" i="91"/>
  <c r="I55" i="91"/>
  <c r="H55" i="91"/>
  <c r="G55" i="91"/>
  <c r="J55" i="91"/>
  <c r="I54" i="91"/>
  <c r="H54" i="91"/>
  <c r="G54" i="91"/>
  <c r="J54" i="91"/>
  <c r="I53" i="91"/>
  <c r="H53" i="91"/>
  <c r="G53" i="91"/>
  <c r="J53" i="91"/>
  <c r="I52" i="91"/>
  <c r="H52" i="91"/>
  <c r="G52" i="91"/>
  <c r="J52" i="91"/>
  <c r="I51" i="91"/>
  <c r="H51" i="91"/>
  <c r="G51" i="91"/>
  <c r="J51" i="91"/>
  <c r="I50" i="91"/>
  <c r="H50" i="91"/>
  <c r="G50" i="91"/>
  <c r="J50" i="91"/>
  <c r="I49" i="91"/>
  <c r="H49" i="91"/>
  <c r="G49" i="91"/>
  <c r="J49" i="91"/>
  <c r="I48" i="91"/>
  <c r="H48" i="91"/>
  <c r="G48" i="91"/>
  <c r="J48" i="91"/>
  <c r="I47" i="91"/>
  <c r="H47" i="91"/>
  <c r="G47" i="91"/>
  <c r="J47" i="91"/>
  <c r="I46" i="91"/>
  <c r="H46" i="91"/>
  <c r="G46" i="91"/>
  <c r="J46" i="91" s="1"/>
  <c r="I45" i="91"/>
  <c r="H45" i="91"/>
  <c r="G45" i="91"/>
  <c r="J45" i="91"/>
  <c r="I44" i="91"/>
  <c r="H44" i="91"/>
  <c r="G44" i="91"/>
  <c r="D59" i="91"/>
  <c r="F30" i="91"/>
  <c r="F60" i="91" s="1"/>
  <c r="E30" i="91"/>
  <c r="C30" i="91"/>
  <c r="B30" i="91"/>
  <c r="I29" i="91"/>
  <c r="H29" i="91"/>
  <c r="G29" i="91"/>
  <c r="J29" i="91"/>
  <c r="I28" i="91"/>
  <c r="H28" i="91"/>
  <c r="G28" i="91"/>
  <c r="J28" i="91"/>
  <c r="I27" i="91"/>
  <c r="H27" i="91"/>
  <c r="G27" i="91"/>
  <c r="J27" i="91"/>
  <c r="I26" i="91"/>
  <c r="H26" i="91"/>
  <c r="G26" i="91"/>
  <c r="J26" i="91"/>
  <c r="I25" i="91"/>
  <c r="H25" i="91"/>
  <c r="G25" i="91"/>
  <c r="J25" i="91"/>
  <c r="I24" i="91"/>
  <c r="H24" i="91"/>
  <c r="G24" i="91"/>
  <c r="J24" i="91"/>
  <c r="I23" i="91"/>
  <c r="H23" i="91"/>
  <c r="G23" i="91"/>
  <c r="J23" i="91"/>
  <c r="I22" i="91"/>
  <c r="H22" i="91"/>
  <c r="G22" i="91"/>
  <c r="J22" i="91"/>
  <c r="I21" i="91"/>
  <c r="H21" i="91"/>
  <c r="G21" i="91"/>
  <c r="J21" i="91"/>
  <c r="I20" i="91"/>
  <c r="H20" i="91"/>
  <c r="G20" i="91"/>
  <c r="J20" i="91"/>
  <c r="I19" i="91"/>
  <c r="H19" i="91"/>
  <c r="G19" i="91"/>
  <c r="J19" i="91"/>
  <c r="I18" i="91"/>
  <c r="H18" i="91"/>
  <c r="G18" i="91"/>
  <c r="J18" i="91"/>
  <c r="I17" i="91"/>
  <c r="H17" i="91"/>
  <c r="G17" i="91"/>
  <c r="J17" i="91" s="1"/>
  <c r="I16" i="91"/>
  <c r="H16" i="91"/>
  <c r="G16" i="91"/>
  <c r="J16" i="91"/>
  <c r="I15" i="91"/>
  <c r="H15" i="91"/>
  <c r="G15" i="91"/>
  <c r="J15" i="91" s="1"/>
  <c r="I14" i="91"/>
  <c r="H14" i="91"/>
  <c r="G14" i="91"/>
  <c r="J14" i="91"/>
  <c r="I13" i="91"/>
  <c r="H13" i="91"/>
  <c r="G13" i="91"/>
  <c r="J13" i="91"/>
  <c r="I12" i="91"/>
  <c r="H12" i="91"/>
  <c r="G12" i="91"/>
  <c r="J12" i="91"/>
  <c r="I11" i="91"/>
  <c r="H11" i="91"/>
  <c r="G11" i="91"/>
  <c r="J11" i="91"/>
  <c r="I10" i="91"/>
  <c r="H10" i="91"/>
  <c r="G10" i="91"/>
  <c r="J10" i="91"/>
  <c r="I9" i="91"/>
  <c r="H9" i="91"/>
  <c r="G9" i="91"/>
  <c r="J9" i="91"/>
  <c r="I57" i="90"/>
  <c r="H57" i="90"/>
  <c r="F57" i="90"/>
  <c r="E57" i="90"/>
  <c r="C57" i="90"/>
  <c r="B57" i="90"/>
  <c r="L56" i="90"/>
  <c r="K56" i="90"/>
  <c r="J56" i="90"/>
  <c r="M56" i="90" s="1"/>
  <c r="L55" i="90"/>
  <c r="K55" i="90"/>
  <c r="J55" i="90"/>
  <c r="M55" i="90" s="1"/>
  <c r="L54" i="90"/>
  <c r="K54" i="90"/>
  <c r="J54" i="90"/>
  <c r="M54" i="90" s="1"/>
  <c r="L53" i="90"/>
  <c r="K53" i="90"/>
  <c r="M53" i="90"/>
  <c r="L52" i="90"/>
  <c r="K52" i="90"/>
  <c r="M52" i="90"/>
  <c r="L51" i="90"/>
  <c r="K51" i="90"/>
  <c r="L50" i="90"/>
  <c r="K50" i="90"/>
  <c r="M50" i="90"/>
  <c r="L49" i="90"/>
  <c r="K49" i="90"/>
  <c r="M49" i="90"/>
  <c r="L48" i="90"/>
  <c r="K48" i="90"/>
  <c r="M48" i="90"/>
  <c r="L46" i="90"/>
  <c r="K46" i="90"/>
  <c r="D57" i="90"/>
  <c r="I44" i="90"/>
  <c r="H44" i="90"/>
  <c r="F44" i="90"/>
  <c r="E44" i="90"/>
  <c r="C44" i="90"/>
  <c r="B44" i="90"/>
  <c r="L43" i="90"/>
  <c r="K43" i="90"/>
  <c r="M43" i="90"/>
  <c r="L42" i="90"/>
  <c r="K42" i="90"/>
  <c r="M42" i="90"/>
  <c r="L41" i="90"/>
  <c r="K41" i="90"/>
  <c r="M41" i="90"/>
  <c r="L40" i="90"/>
  <c r="K40" i="90"/>
  <c r="M40" i="90"/>
  <c r="L39" i="90"/>
  <c r="K39" i="90"/>
  <c r="M39" i="90"/>
  <c r="L38" i="90"/>
  <c r="K38" i="90"/>
  <c r="J44" i="90"/>
  <c r="D44" i="90"/>
  <c r="L23" i="90"/>
  <c r="K23" i="90"/>
  <c r="M23" i="90"/>
  <c r="L22" i="90"/>
  <c r="K22" i="90"/>
  <c r="M22" i="90"/>
  <c r="L21" i="90"/>
  <c r="K21" i="90"/>
  <c r="M21" i="90"/>
  <c r="L20" i="90"/>
  <c r="K20" i="90"/>
  <c r="M20" i="90"/>
  <c r="L19" i="90"/>
  <c r="K19" i="90"/>
  <c r="M19" i="90"/>
  <c r="L18" i="90"/>
  <c r="K18" i="90"/>
  <c r="M18" i="90"/>
  <c r="L17" i="90"/>
  <c r="K17" i="90"/>
  <c r="M17" i="90"/>
  <c r="L16" i="90"/>
  <c r="K16" i="90"/>
  <c r="M16" i="90"/>
  <c r="L15" i="90"/>
  <c r="K15" i="90"/>
  <c r="M15" i="90"/>
  <c r="L14" i="90"/>
  <c r="K14" i="90"/>
  <c r="M14" i="90"/>
  <c r="L13" i="90"/>
  <c r="K13" i="90"/>
  <c r="M13" i="90"/>
  <c r="L12" i="90"/>
  <c r="K12" i="90"/>
  <c r="M12" i="90"/>
  <c r="L11" i="90"/>
  <c r="K11" i="90"/>
  <c r="M11" i="90"/>
  <c r="L10" i="90"/>
  <c r="K10" i="90"/>
  <c r="M10" i="90"/>
  <c r="L9" i="90"/>
  <c r="K9" i="90"/>
  <c r="M9" i="90"/>
  <c r="F148" i="89"/>
  <c r="E148" i="89"/>
  <c r="C148" i="89"/>
  <c r="B148" i="89"/>
  <c r="I147" i="89"/>
  <c r="H147" i="89"/>
  <c r="G147" i="89"/>
  <c r="D148" i="89"/>
  <c r="F145" i="89"/>
  <c r="E145" i="89"/>
  <c r="I144" i="89"/>
  <c r="H144" i="89"/>
  <c r="G144" i="89"/>
  <c r="J144" i="89" s="1"/>
  <c r="I143" i="89"/>
  <c r="H143" i="89"/>
  <c r="G143" i="89"/>
  <c r="J143" i="89" s="1"/>
  <c r="I142" i="89"/>
  <c r="H142" i="89"/>
  <c r="G142" i="89"/>
  <c r="J142" i="89" s="1"/>
  <c r="I141" i="89"/>
  <c r="H141" i="89"/>
  <c r="G141" i="89"/>
  <c r="J141" i="89" s="1"/>
  <c r="I140" i="89"/>
  <c r="H140" i="89"/>
  <c r="G140" i="89"/>
  <c r="J140" i="89" s="1"/>
  <c r="I139" i="89"/>
  <c r="H139" i="89"/>
  <c r="G139" i="89"/>
  <c r="J139" i="89" s="1"/>
  <c r="I138" i="89"/>
  <c r="H138" i="89"/>
  <c r="G138" i="89"/>
  <c r="J138" i="89" s="1"/>
  <c r="I137" i="89"/>
  <c r="H137" i="89"/>
  <c r="G137" i="89"/>
  <c r="J137" i="89" s="1"/>
  <c r="I136" i="89"/>
  <c r="H136" i="89"/>
  <c r="G136" i="89"/>
  <c r="I135" i="89"/>
  <c r="H135" i="89"/>
  <c r="G135" i="89"/>
  <c r="I134" i="89"/>
  <c r="H134" i="89"/>
  <c r="G134" i="89"/>
  <c r="I133" i="89"/>
  <c r="H133" i="89"/>
  <c r="G133" i="89"/>
  <c r="I132" i="89"/>
  <c r="H132" i="89"/>
  <c r="G132" i="89"/>
  <c r="I131" i="89"/>
  <c r="H131" i="89"/>
  <c r="G131" i="89"/>
  <c r="I130" i="89"/>
  <c r="H130" i="89"/>
  <c r="G130" i="89"/>
  <c r="I129" i="89"/>
  <c r="H129" i="89"/>
  <c r="G129" i="89"/>
  <c r="I128" i="89"/>
  <c r="H128" i="89"/>
  <c r="G128" i="89"/>
  <c r="I126" i="89"/>
  <c r="H126" i="89"/>
  <c r="G126" i="89"/>
  <c r="I125" i="89"/>
  <c r="H125" i="89"/>
  <c r="G125" i="89"/>
  <c r="J125" i="89" s="1"/>
  <c r="I124" i="89"/>
  <c r="H124" i="89"/>
  <c r="G124" i="89"/>
  <c r="J124" i="89" s="1"/>
  <c r="I123" i="89"/>
  <c r="H123" i="89"/>
  <c r="G123" i="89"/>
  <c r="J123" i="89" s="1"/>
  <c r="I122" i="89"/>
  <c r="H122" i="89"/>
  <c r="G122" i="89"/>
  <c r="F111" i="89"/>
  <c r="E111" i="89"/>
  <c r="C111" i="89"/>
  <c r="B111" i="89"/>
  <c r="I110" i="89"/>
  <c r="H110" i="89"/>
  <c r="G110" i="89"/>
  <c r="J110" i="89" s="1"/>
  <c r="I109" i="89"/>
  <c r="H109" i="89"/>
  <c r="G109" i="89"/>
  <c r="J109" i="89" s="1"/>
  <c r="I108" i="89"/>
  <c r="H108" i="89"/>
  <c r="G108" i="89"/>
  <c r="J108" i="89" s="1"/>
  <c r="I107" i="89"/>
  <c r="H107" i="89"/>
  <c r="G107" i="89"/>
  <c r="I106" i="89"/>
  <c r="H106" i="89"/>
  <c r="G106" i="89"/>
  <c r="J106" i="89" s="1"/>
  <c r="I105" i="89"/>
  <c r="H105" i="89"/>
  <c r="G105" i="89"/>
  <c r="J105" i="89" s="1"/>
  <c r="I104" i="89"/>
  <c r="H104" i="89"/>
  <c r="G104" i="89"/>
  <c r="J104" i="89" s="1"/>
  <c r="I103" i="89"/>
  <c r="H103" i="89"/>
  <c r="G103" i="89"/>
  <c r="I102" i="89"/>
  <c r="H102" i="89"/>
  <c r="G102" i="89"/>
  <c r="J102" i="89"/>
  <c r="I101" i="89"/>
  <c r="H101" i="89"/>
  <c r="G101" i="89"/>
  <c r="J101" i="89"/>
  <c r="I100" i="89"/>
  <c r="H100" i="89"/>
  <c r="G100" i="89"/>
  <c r="J100" i="89"/>
  <c r="I99" i="89"/>
  <c r="H99" i="89"/>
  <c r="G99" i="89"/>
  <c r="I98" i="89"/>
  <c r="H98" i="89"/>
  <c r="G98" i="89"/>
  <c r="I97" i="89"/>
  <c r="H97" i="89"/>
  <c r="G97" i="89"/>
  <c r="I95" i="89"/>
  <c r="H95" i="89"/>
  <c r="G95" i="89"/>
  <c r="D111" i="89"/>
  <c r="F93" i="89"/>
  <c r="E93" i="89"/>
  <c r="C93" i="89"/>
  <c r="B93" i="89"/>
  <c r="I92" i="89"/>
  <c r="H92" i="89"/>
  <c r="G92" i="89"/>
  <c r="I91" i="89"/>
  <c r="H91" i="89"/>
  <c r="G91" i="89"/>
  <c r="I90" i="89"/>
  <c r="H90" i="89"/>
  <c r="G90" i="89"/>
  <c r="I89" i="89"/>
  <c r="H89" i="89"/>
  <c r="G89" i="89"/>
  <c r="I82" i="89"/>
  <c r="H82" i="89"/>
  <c r="G82" i="89"/>
  <c r="I81" i="89"/>
  <c r="H81" i="89"/>
  <c r="G81" i="89"/>
  <c r="I80" i="89"/>
  <c r="H80" i="89"/>
  <c r="G80" i="89"/>
  <c r="I79" i="89"/>
  <c r="H79" i="89"/>
  <c r="G79" i="89"/>
  <c r="I78" i="89"/>
  <c r="H78" i="89"/>
  <c r="G78" i="89"/>
  <c r="I77" i="89"/>
  <c r="H77" i="89"/>
  <c r="G77" i="89"/>
  <c r="I76" i="89"/>
  <c r="H76" i="89"/>
  <c r="G76" i="89"/>
  <c r="I75" i="89"/>
  <c r="H75" i="89"/>
  <c r="G75" i="89"/>
  <c r="I74" i="89"/>
  <c r="H74" i="89"/>
  <c r="G74" i="89"/>
  <c r="I73" i="89"/>
  <c r="H73" i="89"/>
  <c r="G73" i="89"/>
  <c r="I72" i="89"/>
  <c r="H72" i="89"/>
  <c r="G72" i="89"/>
  <c r="I71" i="89"/>
  <c r="H71" i="89"/>
  <c r="G71" i="89"/>
  <c r="I69" i="89"/>
  <c r="H69" i="89"/>
  <c r="G69" i="89"/>
  <c r="I68" i="89"/>
  <c r="H68" i="89"/>
  <c r="G68" i="89"/>
  <c r="I67" i="89"/>
  <c r="H67" i="89"/>
  <c r="G67" i="89"/>
  <c r="I66" i="89"/>
  <c r="H66" i="89"/>
  <c r="G66" i="89"/>
  <c r="I65" i="89"/>
  <c r="H65" i="89"/>
  <c r="G65" i="89"/>
  <c r="G54" i="89"/>
  <c r="F54" i="89"/>
  <c r="E54" i="89"/>
  <c r="C54" i="89"/>
  <c r="B54" i="89"/>
  <c r="I53" i="89"/>
  <c r="H53" i="89"/>
  <c r="I52" i="89"/>
  <c r="H52" i="89"/>
  <c r="I51" i="89"/>
  <c r="H51" i="89"/>
  <c r="I50" i="89"/>
  <c r="H50" i="89"/>
  <c r="I49" i="89"/>
  <c r="H49" i="89"/>
  <c r="I48" i="89"/>
  <c r="H48" i="89"/>
  <c r="I47" i="89"/>
  <c r="H47" i="89"/>
  <c r="I46" i="89"/>
  <c r="H46" i="89"/>
  <c r="I45" i="89"/>
  <c r="H45" i="89"/>
  <c r="I44" i="89"/>
  <c r="H44" i="89"/>
  <c r="I43" i="89"/>
  <c r="H43" i="89"/>
  <c r="I41" i="89"/>
  <c r="H41" i="89"/>
  <c r="I39" i="89"/>
  <c r="H39" i="89"/>
  <c r="G37" i="89"/>
  <c r="F37" i="89"/>
  <c r="E37" i="89"/>
  <c r="C37" i="89"/>
  <c r="B37" i="89"/>
  <c r="I36" i="89"/>
  <c r="H36" i="89"/>
  <c r="I35" i="89"/>
  <c r="H35" i="89"/>
  <c r="I34" i="89"/>
  <c r="H34" i="89"/>
  <c r="I33" i="89"/>
  <c r="H33" i="89"/>
  <c r="I32" i="89"/>
  <c r="H32" i="89"/>
  <c r="I31" i="89"/>
  <c r="H31" i="89"/>
  <c r="I30" i="89"/>
  <c r="H30" i="89"/>
  <c r="I23" i="89"/>
  <c r="H23" i="89"/>
  <c r="I22" i="89"/>
  <c r="H22" i="89"/>
  <c r="I21" i="89"/>
  <c r="H21" i="89"/>
  <c r="I20" i="89"/>
  <c r="H20" i="89"/>
  <c r="I19" i="89"/>
  <c r="H19" i="89"/>
  <c r="I18" i="89"/>
  <c r="H18" i="89"/>
  <c r="I17" i="89"/>
  <c r="H17" i="89"/>
  <c r="I16" i="89"/>
  <c r="H16" i="89"/>
  <c r="I15" i="89"/>
  <c r="H15" i="89"/>
  <c r="I13" i="89"/>
  <c r="H13" i="89"/>
  <c r="I12" i="89"/>
  <c r="H12" i="89"/>
  <c r="I11" i="89"/>
  <c r="H11" i="89"/>
  <c r="I10" i="89"/>
  <c r="H10" i="89"/>
  <c r="I9" i="89"/>
  <c r="H9" i="89"/>
  <c r="I23" i="88"/>
  <c r="I25" i="88" s="1"/>
  <c r="H23" i="88"/>
  <c r="G23" i="88"/>
  <c r="I9" i="88"/>
  <c r="H9" i="88"/>
  <c r="J9" i="88" s="1"/>
  <c r="G9" i="88"/>
  <c r="G41" i="86"/>
  <c r="F41" i="86"/>
  <c r="E41" i="86"/>
  <c r="C41" i="86"/>
  <c r="B41" i="86"/>
  <c r="I40" i="86"/>
  <c r="H40" i="86"/>
  <c r="J40" i="86"/>
  <c r="I39" i="86"/>
  <c r="H39" i="86"/>
  <c r="J39" i="86"/>
  <c r="I38" i="86"/>
  <c r="H38" i="86"/>
  <c r="J38" i="86"/>
  <c r="I37" i="86"/>
  <c r="H37" i="86"/>
  <c r="J37" i="86"/>
  <c r="I36" i="86"/>
  <c r="H36" i="86"/>
  <c r="D41" i="86"/>
  <c r="G24" i="86"/>
  <c r="F24" i="86"/>
  <c r="E24" i="86"/>
  <c r="C24" i="86"/>
  <c r="B24" i="86"/>
  <c r="I23" i="86"/>
  <c r="H23" i="86"/>
  <c r="J23" i="86"/>
  <c r="I22" i="86"/>
  <c r="I24" i="86" s="1"/>
  <c r="H22" i="86"/>
  <c r="J22" i="86"/>
  <c r="G11" i="86"/>
  <c r="F11" i="86"/>
  <c r="E11" i="86"/>
  <c r="D11" i="86"/>
  <c r="C11" i="86"/>
  <c r="B11" i="86"/>
  <c r="J10" i="86"/>
  <c r="I10" i="86"/>
  <c r="H10" i="86"/>
  <c r="J9" i="86"/>
  <c r="I9" i="86"/>
  <c r="H9" i="86"/>
  <c r="F112" i="85"/>
  <c r="E112" i="85"/>
  <c r="C112" i="85"/>
  <c r="B112" i="85"/>
  <c r="I111" i="85"/>
  <c r="H111" i="85"/>
  <c r="G111" i="85"/>
  <c r="J111" i="85" s="1"/>
  <c r="I110" i="85"/>
  <c r="H110" i="85"/>
  <c r="G110" i="85"/>
  <c r="I108" i="85"/>
  <c r="H108" i="85"/>
  <c r="G108" i="85"/>
  <c r="J108" i="85" s="1"/>
  <c r="I107" i="85"/>
  <c r="H107" i="85"/>
  <c r="G107" i="85"/>
  <c r="J107" i="85" s="1"/>
  <c r="I106" i="85"/>
  <c r="H106" i="85"/>
  <c r="G106" i="85"/>
  <c r="J106" i="85" s="1"/>
  <c r="I105" i="85"/>
  <c r="H105" i="85"/>
  <c r="G105" i="85"/>
  <c r="I104" i="85"/>
  <c r="H104" i="85"/>
  <c r="G104" i="85"/>
  <c r="J104" i="85" s="1"/>
  <c r="I103" i="85"/>
  <c r="H103" i="85"/>
  <c r="G103" i="85"/>
  <c r="J103" i="85" s="1"/>
  <c r="I102" i="85"/>
  <c r="H102" i="85"/>
  <c r="G102" i="85"/>
  <c r="J102" i="85" s="1"/>
  <c r="H101" i="85"/>
  <c r="G101" i="85"/>
  <c r="J101" i="85" s="1"/>
  <c r="H100" i="85"/>
  <c r="G100" i="85"/>
  <c r="J100" i="85" s="1"/>
  <c r="H99" i="85"/>
  <c r="G99" i="85"/>
  <c r="I98" i="85"/>
  <c r="H98" i="85"/>
  <c r="G98" i="85"/>
  <c r="D112" i="85"/>
  <c r="F96" i="85"/>
  <c r="E96" i="85"/>
  <c r="D96" i="85"/>
  <c r="C96" i="85"/>
  <c r="I95" i="85"/>
  <c r="H95" i="85"/>
  <c r="I94" i="85"/>
  <c r="H94" i="85"/>
  <c r="I93" i="85"/>
  <c r="H93" i="85"/>
  <c r="I85" i="85"/>
  <c r="H85" i="85"/>
  <c r="G85" i="85"/>
  <c r="I84" i="85"/>
  <c r="H84" i="85"/>
  <c r="G84" i="85"/>
  <c r="I83" i="85"/>
  <c r="H83" i="85"/>
  <c r="G83" i="85"/>
  <c r="I82" i="85"/>
  <c r="H82" i="85"/>
  <c r="G82" i="85"/>
  <c r="I81" i="85"/>
  <c r="H81" i="85"/>
  <c r="G81" i="85"/>
  <c r="I80" i="85"/>
  <c r="H80" i="85"/>
  <c r="G80" i="85"/>
  <c r="I79" i="85"/>
  <c r="H79" i="85"/>
  <c r="G79" i="85"/>
  <c r="I78" i="85"/>
  <c r="H78" i="85"/>
  <c r="G78" i="85"/>
  <c r="I77" i="85"/>
  <c r="H77" i="85"/>
  <c r="G77" i="85"/>
  <c r="I76" i="85"/>
  <c r="H76" i="85"/>
  <c r="I75" i="85"/>
  <c r="H75" i="85"/>
  <c r="G75" i="85"/>
  <c r="I74" i="85"/>
  <c r="H74" i="85"/>
  <c r="G74" i="85"/>
  <c r="I73" i="85"/>
  <c r="H73" i="85"/>
  <c r="G73" i="85"/>
  <c r="I72" i="85"/>
  <c r="H72" i="85"/>
  <c r="I71" i="85"/>
  <c r="H71" i="85"/>
  <c r="G71" i="85"/>
  <c r="I70" i="85"/>
  <c r="H70" i="85"/>
  <c r="G70" i="85"/>
  <c r="I69" i="85"/>
  <c r="H69" i="85"/>
  <c r="G69" i="85"/>
  <c r="I68" i="85"/>
  <c r="H68" i="85"/>
  <c r="G68" i="85"/>
  <c r="F55" i="85"/>
  <c r="E55" i="85"/>
  <c r="I54" i="85"/>
  <c r="H54" i="85"/>
  <c r="J54" i="85"/>
  <c r="I53" i="85"/>
  <c r="H53" i="85"/>
  <c r="J53" i="85"/>
  <c r="I51" i="85"/>
  <c r="H51" i="85"/>
  <c r="J51" i="85"/>
  <c r="I50" i="85"/>
  <c r="H50" i="85"/>
  <c r="J50" i="85"/>
  <c r="I49" i="85"/>
  <c r="H49" i="85"/>
  <c r="J49" i="85"/>
  <c r="I48" i="85"/>
  <c r="H48" i="85"/>
  <c r="J48" i="85"/>
  <c r="I47" i="85"/>
  <c r="H47" i="85"/>
  <c r="J47" i="85"/>
  <c r="I46" i="85"/>
  <c r="H46" i="85"/>
  <c r="J46" i="85"/>
  <c r="I45" i="85"/>
  <c r="H45" i="85"/>
  <c r="J45" i="85"/>
  <c r="I44" i="85"/>
  <c r="H44" i="85"/>
  <c r="J44" i="85"/>
  <c r="I43" i="85"/>
  <c r="H43" i="85"/>
  <c r="J43" i="85"/>
  <c r="I42" i="85"/>
  <c r="H42" i="85"/>
  <c r="J42" i="85"/>
  <c r="I41" i="85"/>
  <c r="H41" i="85"/>
  <c r="J41" i="85"/>
  <c r="G39" i="85"/>
  <c r="F39" i="85"/>
  <c r="E39" i="85"/>
  <c r="C39" i="85"/>
  <c r="B39" i="85"/>
  <c r="B56" i="85" s="1"/>
  <c r="I38" i="85"/>
  <c r="H38" i="85"/>
  <c r="J38" i="85"/>
  <c r="I37" i="85"/>
  <c r="H37" i="85"/>
  <c r="J37" i="85"/>
  <c r="I36" i="85"/>
  <c r="H36" i="85"/>
  <c r="J36" i="85"/>
  <c r="I35" i="85"/>
  <c r="H35" i="85"/>
  <c r="J35" i="85"/>
  <c r="I34" i="85"/>
  <c r="H34" i="85"/>
  <c r="J34" i="85"/>
  <c r="I33" i="85"/>
  <c r="H33" i="85"/>
  <c r="J33" i="85"/>
  <c r="I23" i="85"/>
  <c r="H23" i="85"/>
  <c r="I22" i="85"/>
  <c r="H22" i="85"/>
  <c r="I21" i="85"/>
  <c r="H21" i="85"/>
  <c r="I20" i="85"/>
  <c r="H20" i="85"/>
  <c r="I19" i="85"/>
  <c r="H19" i="85"/>
  <c r="I18" i="85"/>
  <c r="H18" i="85"/>
  <c r="I17" i="85"/>
  <c r="H17" i="85"/>
  <c r="I16" i="85"/>
  <c r="H16" i="85"/>
  <c r="I15" i="85"/>
  <c r="H15" i="85"/>
  <c r="I14" i="85"/>
  <c r="H14" i="85"/>
  <c r="I13" i="85"/>
  <c r="H13" i="85"/>
  <c r="I12" i="85"/>
  <c r="H12" i="85"/>
  <c r="I11" i="85"/>
  <c r="H11" i="85"/>
  <c r="I10" i="85"/>
  <c r="H10" i="85"/>
  <c r="I9" i="85"/>
  <c r="H9" i="85"/>
  <c r="J37" i="84"/>
  <c r="I37" i="84"/>
  <c r="H37" i="84"/>
  <c r="G37" i="84"/>
  <c r="F37" i="84"/>
  <c r="E37" i="84"/>
  <c r="D37" i="84"/>
  <c r="C37" i="84"/>
  <c r="B37" i="84"/>
  <c r="M36" i="84"/>
  <c r="L36" i="84"/>
  <c r="K36" i="84"/>
  <c r="M35" i="84"/>
  <c r="L35" i="84"/>
  <c r="K35" i="84"/>
  <c r="M34" i="84"/>
  <c r="L34" i="84"/>
  <c r="K34" i="84"/>
  <c r="M33" i="84"/>
  <c r="L33" i="84"/>
  <c r="K33" i="84"/>
  <c r="M32" i="84"/>
  <c r="L32" i="84"/>
  <c r="K32" i="84"/>
  <c r="M24" i="84"/>
  <c r="L24" i="84"/>
  <c r="K24" i="84"/>
  <c r="M23" i="84"/>
  <c r="L23" i="84"/>
  <c r="K23" i="84"/>
  <c r="M22" i="84"/>
  <c r="L22" i="84"/>
  <c r="K22" i="84"/>
  <c r="M21" i="84"/>
  <c r="L21" i="84"/>
  <c r="K21" i="84"/>
  <c r="M20" i="84"/>
  <c r="L20" i="84"/>
  <c r="K20" i="84"/>
  <c r="M19" i="84"/>
  <c r="L19" i="84"/>
  <c r="K19" i="84"/>
  <c r="M18" i="84"/>
  <c r="L18" i="84"/>
  <c r="K18" i="84"/>
  <c r="M17" i="84"/>
  <c r="L17" i="84"/>
  <c r="K17" i="84"/>
  <c r="M16" i="84"/>
  <c r="L16" i="84"/>
  <c r="K16" i="84"/>
  <c r="M15" i="84"/>
  <c r="L15" i="84"/>
  <c r="K15" i="84"/>
  <c r="M14" i="84"/>
  <c r="L14" i="84"/>
  <c r="K14" i="84"/>
  <c r="M13" i="84"/>
  <c r="L13" i="84"/>
  <c r="K13" i="84"/>
  <c r="M12" i="84"/>
  <c r="L12" i="84"/>
  <c r="K12" i="84"/>
  <c r="M11" i="84"/>
  <c r="L11" i="84"/>
  <c r="K11" i="84"/>
  <c r="M10" i="84"/>
  <c r="L10" i="84"/>
  <c r="K10" i="84"/>
  <c r="M9" i="84"/>
  <c r="L9" i="84"/>
  <c r="K9" i="84"/>
  <c r="F169" i="83"/>
  <c r="E169" i="83"/>
  <c r="C169" i="83"/>
  <c r="B169" i="83"/>
  <c r="I168" i="83"/>
  <c r="H168" i="83"/>
  <c r="I167" i="83"/>
  <c r="H167" i="83"/>
  <c r="I166" i="83"/>
  <c r="H166" i="83"/>
  <c r="I165" i="83"/>
  <c r="H165" i="83"/>
  <c r="J165" i="83" s="1"/>
  <c r="I164" i="83"/>
  <c r="H164" i="83"/>
  <c r="I163" i="83"/>
  <c r="H163" i="83"/>
  <c r="J163" i="83" s="1"/>
  <c r="I162" i="83"/>
  <c r="H162" i="83"/>
  <c r="I161" i="83"/>
  <c r="H161" i="83"/>
  <c r="J161" i="83" s="1"/>
  <c r="I160" i="83"/>
  <c r="H160" i="83"/>
  <c r="D169" i="83"/>
  <c r="I151" i="83"/>
  <c r="H151" i="83"/>
  <c r="I150" i="83"/>
  <c r="H150" i="83"/>
  <c r="I149" i="83"/>
  <c r="H149" i="83"/>
  <c r="G149" i="83"/>
  <c r="I148" i="83"/>
  <c r="H148" i="83"/>
  <c r="J148" i="83" s="1"/>
  <c r="G148" i="83"/>
  <c r="I147" i="83"/>
  <c r="H147" i="83"/>
  <c r="G147" i="83"/>
  <c r="I146" i="83"/>
  <c r="H146" i="83"/>
  <c r="G146" i="83"/>
  <c r="I145" i="83"/>
  <c r="H145" i="83"/>
  <c r="G145" i="83"/>
  <c r="I144" i="83"/>
  <c r="H144" i="83"/>
  <c r="G144" i="83"/>
  <c r="I143" i="83"/>
  <c r="H143" i="83"/>
  <c r="G143" i="83"/>
  <c r="I142" i="83"/>
  <c r="H142" i="83"/>
  <c r="G142" i="83"/>
  <c r="I141" i="83"/>
  <c r="H141" i="83"/>
  <c r="G141" i="83"/>
  <c r="I140" i="83"/>
  <c r="H140" i="83"/>
  <c r="J140" i="83" s="1"/>
  <c r="G140" i="83"/>
  <c r="I139" i="83"/>
  <c r="H139" i="83"/>
  <c r="G139" i="83"/>
  <c r="I138" i="83"/>
  <c r="H138" i="83"/>
  <c r="G138" i="83"/>
  <c r="I137" i="83"/>
  <c r="H137" i="83"/>
  <c r="G137" i="83"/>
  <c r="I136" i="83"/>
  <c r="H136" i="83"/>
  <c r="G136" i="83"/>
  <c r="I135" i="83"/>
  <c r="H135" i="83"/>
  <c r="G135" i="83"/>
  <c r="F116" i="83"/>
  <c r="E116" i="83"/>
  <c r="C116" i="83"/>
  <c r="B116" i="83"/>
  <c r="I115" i="83"/>
  <c r="H115" i="83"/>
  <c r="J115" i="83"/>
  <c r="I114" i="83"/>
  <c r="H114" i="83"/>
  <c r="J114" i="83"/>
  <c r="I113" i="83"/>
  <c r="H113" i="83"/>
  <c r="J113" i="83"/>
  <c r="I112" i="83"/>
  <c r="H112" i="83"/>
  <c r="J112" i="83"/>
  <c r="I111" i="83"/>
  <c r="H111" i="83"/>
  <c r="J111" i="83"/>
  <c r="I110" i="83"/>
  <c r="H110" i="83"/>
  <c r="J110" i="83"/>
  <c r="I109" i="83"/>
  <c r="H109" i="83"/>
  <c r="J109" i="83"/>
  <c r="I108" i="83"/>
  <c r="H108" i="83"/>
  <c r="J108" i="83"/>
  <c r="I107" i="83"/>
  <c r="H107" i="83"/>
  <c r="J107" i="83"/>
  <c r="I106" i="83"/>
  <c r="H106" i="83"/>
  <c r="J106" i="83"/>
  <c r="I105" i="83"/>
  <c r="H105" i="83"/>
  <c r="J105" i="83"/>
  <c r="I104" i="83"/>
  <c r="H104" i="83"/>
  <c r="I103" i="83"/>
  <c r="H103" i="83"/>
  <c r="J103" i="83"/>
  <c r="I102" i="83"/>
  <c r="H102" i="83"/>
  <c r="G102" i="83"/>
  <c r="D116" i="83"/>
  <c r="F93" i="83"/>
  <c r="E93" i="83"/>
  <c r="C93" i="83"/>
  <c r="B93" i="83"/>
  <c r="I92" i="83"/>
  <c r="H92" i="83"/>
  <c r="J92" i="83"/>
  <c r="I91" i="83"/>
  <c r="H91" i="83"/>
  <c r="J91" i="83"/>
  <c r="I90" i="83"/>
  <c r="H90" i="83"/>
  <c r="J90" i="83"/>
  <c r="I89" i="83"/>
  <c r="H89" i="83"/>
  <c r="J89" i="83"/>
  <c r="I88" i="83"/>
  <c r="H88" i="83"/>
  <c r="J88" i="83"/>
  <c r="I87" i="83"/>
  <c r="H87" i="83"/>
  <c r="J87" i="83"/>
  <c r="I86" i="83"/>
  <c r="H86" i="83"/>
  <c r="J86" i="83"/>
  <c r="I85" i="83"/>
  <c r="H85" i="83"/>
  <c r="J85" i="83"/>
  <c r="I84" i="83"/>
  <c r="H84" i="83"/>
  <c r="J84" i="83"/>
  <c r="I83" i="83"/>
  <c r="H83" i="83"/>
  <c r="J83" i="83"/>
  <c r="I82" i="83"/>
  <c r="H82" i="83"/>
  <c r="J82" i="83"/>
  <c r="I81" i="83"/>
  <c r="H81" i="83"/>
  <c r="J81" i="83"/>
  <c r="I80" i="83"/>
  <c r="H80" i="83"/>
  <c r="J80" i="83"/>
  <c r="I79" i="83"/>
  <c r="H79" i="83"/>
  <c r="J79" i="83"/>
  <c r="I78" i="83"/>
  <c r="H78" i="83"/>
  <c r="J78" i="83"/>
  <c r="I77" i="83"/>
  <c r="H77" i="83"/>
  <c r="J77" i="83"/>
  <c r="I76" i="83"/>
  <c r="H76" i="83"/>
  <c r="J76" i="83"/>
  <c r="I75" i="83"/>
  <c r="H75" i="83"/>
  <c r="J75" i="83"/>
  <c r="I74" i="83"/>
  <c r="H74" i="83"/>
  <c r="J74" i="83"/>
  <c r="I73" i="83"/>
  <c r="H73" i="83"/>
  <c r="J73" i="83"/>
  <c r="I72" i="83"/>
  <c r="H72" i="83"/>
  <c r="J72" i="83"/>
  <c r="G58" i="83"/>
  <c r="F58" i="83"/>
  <c r="E58" i="83"/>
  <c r="C58" i="83"/>
  <c r="B58" i="83"/>
  <c r="J57" i="83"/>
  <c r="I57" i="83"/>
  <c r="H57" i="83"/>
  <c r="J56" i="83"/>
  <c r="I56" i="83"/>
  <c r="H56" i="83"/>
  <c r="J55" i="83"/>
  <c r="I55" i="83"/>
  <c r="H55" i="83"/>
  <c r="J54" i="83"/>
  <c r="I54" i="83"/>
  <c r="H54" i="83"/>
  <c r="J53" i="83"/>
  <c r="I53" i="83"/>
  <c r="H53" i="83"/>
  <c r="J52" i="83"/>
  <c r="I52" i="83"/>
  <c r="H52" i="83"/>
  <c r="J51" i="83"/>
  <c r="I51" i="83"/>
  <c r="H51" i="83"/>
  <c r="J50" i="83"/>
  <c r="I50" i="83"/>
  <c r="H50" i="83"/>
  <c r="J49" i="83"/>
  <c r="I49" i="83"/>
  <c r="H49" i="83"/>
  <c r="J48" i="83"/>
  <c r="I48" i="83"/>
  <c r="H48" i="83"/>
  <c r="J47" i="83"/>
  <c r="I47" i="83"/>
  <c r="H47" i="83"/>
  <c r="J46" i="83"/>
  <c r="I46" i="83"/>
  <c r="H46" i="83"/>
  <c r="J45" i="83"/>
  <c r="I45" i="83"/>
  <c r="H45" i="83"/>
  <c r="D58" i="83"/>
  <c r="J44" i="83"/>
  <c r="I44" i="83"/>
  <c r="H44" i="83"/>
  <c r="G42" i="83"/>
  <c r="F42" i="83"/>
  <c r="E42" i="83"/>
  <c r="C42" i="83"/>
  <c r="C59" i="83" s="1"/>
  <c r="B42" i="83"/>
  <c r="J41" i="83"/>
  <c r="I41" i="83"/>
  <c r="H41" i="83"/>
  <c r="J40" i="83"/>
  <c r="I40" i="83"/>
  <c r="H40" i="83"/>
  <c r="J39" i="83"/>
  <c r="I39" i="83"/>
  <c r="H39" i="83"/>
  <c r="J38" i="83"/>
  <c r="I38" i="83"/>
  <c r="H38" i="83"/>
  <c r="J37" i="83"/>
  <c r="I37" i="83"/>
  <c r="H37" i="83"/>
  <c r="J36" i="83"/>
  <c r="I36" i="83"/>
  <c r="H36" i="83"/>
  <c r="I23" i="83"/>
  <c r="H23" i="83"/>
  <c r="I22" i="83"/>
  <c r="H22" i="83"/>
  <c r="I21" i="83"/>
  <c r="H21" i="83"/>
  <c r="I20" i="83"/>
  <c r="H20" i="83"/>
  <c r="I19" i="83"/>
  <c r="H19" i="83"/>
  <c r="I18" i="83"/>
  <c r="H18" i="83"/>
  <c r="I17" i="83"/>
  <c r="H17" i="83"/>
  <c r="I16" i="83"/>
  <c r="H16" i="83"/>
  <c r="I15" i="83"/>
  <c r="H15" i="83"/>
  <c r="I14" i="83"/>
  <c r="H14" i="83"/>
  <c r="I13" i="83"/>
  <c r="H13" i="83"/>
  <c r="I12" i="83"/>
  <c r="H12" i="83"/>
  <c r="I11" i="83"/>
  <c r="H11" i="83"/>
  <c r="I10" i="83"/>
  <c r="H10" i="83"/>
  <c r="I9" i="83"/>
  <c r="H9" i="83"/>
  <c r="J14" i="124" l="1"/>
  <c r="E37" i="110"/>
  <c r="E77" i="110"/>
  <c r="F77" i="110"/>
  <c r="G63" i="110"/>
  <c r="G77" i="110" s="1"/>
  <c r="J53" i="110"/>
  <c r="J54" i="110"/>
  <c r="J70" i="110"/>
  <c r="J22" i="110"/>
  <c r="J10" i="110"/>
  <c r="G36" i="110"/>
  <c r="J27" i="110"/>
  <c r="H23" i="110"/>
  <c r="J17" i="110"/>
  <c r="J73" i="124"/>
  <c r="J77" i="124"/>
  <c r="J81" i="124"/>
  <c r="H70" i="124"/>
  <c r="J72" i="124"/>
  <c r="J80" i="124"/>
  <c r="I70" i="124"/>
  <c r="G41" i="124"/>
  <c r="J23" i="124"/>
  <c r="G70" i="124"/>
  <c r="J78" i="124"/>
  <c r="M20" i="123"/>
  <c r="I50" i="118"/>
  <c r="B106" i="118"/>
  <c r="H76" i="119"/>
  <c r="H77" i="119" s="1"/>
  <c r="F37" i="112"/>
  <c r="J10" i="112"/>
  <c r="J11" i="112"/>
  <c r="J15" i="112"/>
  <c r="J12" i="110"/>
  <c r="J20" i="110"/>
  <c r="J29" i="110"/>
  <c r="J33" i="110"/>
  <c r="J52" i="110"/>
  <c r="J56" i="110"/>
  <c r="J66" i="110"/>
  <c r="J68" i="110"/>
  <c r="G23" i="110"/>
  <c r="G37" i="110" s="1"/>
  <c r="J11" i="110"/>
  <c r="J14" i="110"/>
  <c r="J18" i="110"/>
  <c r="J32" i="110"/>
  <c r="J35" i="110"/>
  <c r="J55" i="110"/>
  <c r="J57" i="110"/>
  <c r="J62" i="110"/>
  <c r="I76" i="110"/>
  <c r="J69" i="110"/>
  <c r="J74" i="110"/>
  <c r="H70" i="107"/>
  <c r="H71" i="107" s="1"/>
  <c r="H46" i="107"/>
  <c r="H47" i="107" s="1"/>
  <c r="I70" i="107"/>
  <c r="I71" i="107" s="1"/>
  <c r="G70" i="107"/>
  <c r="G71" i="107" s="1"/>
  <c r="H42" i="107"/>
  <c r="H167" i="104"/>
  <c r="H174" i="104" s="1"/>
  <c r="G167" i="104"/>
  <c r="G174" i="104" s="1"/>
  <c r="I167" i="104"/>
  <c r="I174" i="104" s="1"/>
  <c r="J65" i="101"/>
  <c r="J59" i="98"/>
  <c r="J78" i="98"/>
  <c r="J17" i="98"/>
  <c r="J21" i="98"/>
  <c r="J25" i="98"/>
  <c r="J121" i="98"/>
  <c r="J61" i="98"/>
  <c r="I128" i="98"/>
  <c r="J126" i="98"/>
  <c r="J125" i="98"/>
  <c r="J120" i="98"/>
  <c r="J123" i="98"/>
  <c r="J127" i="98"/>
  <c r="F112" i="89"/>
  <c r="J167" i="83"/>
  <c r="D68" i="122"/>
  <c r="G83" i="122"/>
  <c r="J117" i="122"/>
  <c r="J18" i="122"/>
  <c r="I38" i="122"/>
  <c r="I83" i="122"/>
  <c r="H83" i="122"/>
  <c r="L22" i="120"/>
  <c r="K22" i="120"/>
  <c r="H84" i="118"/>
  <c r="C106" i="118"/>
  <c r="I84" i="118"/>
  <c r="G84" i="118"/>
  <c r="I105" i="118"/>
  <c r="F106" i="118"/>
  <c r="I29" i="118"/>
  <c r="G105" i="118"/>
  <c r="E106" i="118"/>
  <c r="G50" i="118"/>
  <c r="G51" i="118" s="1"/>
  <c r="E51" i="118"/>
  <c r="J64" i="118"/>
  <c r="J84" i="118" s="1"/>
  <c r="J93" i="118"/>
  <c r="J105" i="118" s="1"/>
  <c r="M26" i="117"/>
  <c r="M12" i="117"/>
  <c r="M28" i="117"/>
  <c r="M27" i="117"/>
  <c r="J9" i="116"/>
  <c r="J29" i="116"/>
  <c r="C55" i="116"/>
  <c r="I94" i="116"/>
  <c r="G94" i="116"/>
  <c r="G54" i="116"/>
  <c r="G55" i="116" s="1"/>
  <c r="J74" i="116"/>
  <c r="J94" i="116" s="1"/>
  <c r="G115" i="116"/>
  <c r="F116" i="116"/>
  <c r="I115" i="116"/>
  <c r="J92" i="115"/>
  <c r="J102" i="115" s="1"/>
  <c r="G102" i="115"/>
  <c r="J160" i="113"/>
  <c r="J161" i="113" s="1"/>
  <c r="J85" i="104"/>
  <c r="J166" i="104"/>
  <c r="H91" i="104"/>
  <c r="J9" i="104"/>
  <c r="J17" i="104"/>
  <c r="J25" i="104"/>
  <c r="I91" i="104"/>
  <c r="J148" i="104"/>
  <c r="J152" i="104"/>
  <c r="J162" i="104"/>
  <c r="H47" i="103"/>
  <c r="I47" i="103"/>
  <c r="J47" i="103"/>
  <c r="I52" i="103"/>
  <c r="E22" i="103"/>
  <c r="H16" i="101"/>
  <c r="G74" i="101"/>
  <c r="C117" i="83"/>
  <c r="J137" i="83"/>
  <c r="J141" i="83"/>
  <c r="J145" i="83"/>
  <c r="J149" i="83"/>
  <c r="J151" i="83"/>
  <c r="J135" i="83"/>
  <c r="J13" i="83"/>
  <c r="J17" i="83"/>
  <c r="J19" i="83"/>
  <c r="J12" i="83"/>
  <c r="J16" i="83"/>
  <c r="J20" i="83"/>
  <c r="J143" i="83"/>
  <c r="J21" i="83"/>
  <c r="G59" i="83"/>
  <c r="E117" i="83"/>
  <c r="J138" i="83"/>
  <c r="J146" i="83"/>
  <c r="J162" i="83"/>
  <c r="J164" i="83"/>
  <c r="J166" i="83"/>
  <c r="J168" i="83"/>
  <c r="E177" i="83"/>
  <c r="M21" i="123"/>
  <c r="H105" i="118"/>
  <c r="C51" i="118"/>
  <c r="M19" i="117"/>
  <c r="E21" i="109"/>
  <c r="F21" i="109"/>
  <c r="B20" i="108"/>
  <c r="C127" i="106"/>
  <c r="J119" i="106"/>
  <c r="J120" i="106"/>
  <c r="I126" i="106"/>
  <c r="H126" i="106"/>
  <c r="H127" i="106" s="1"/>
  <c r="J118" i="106"/>
  <c r="J124" i="106"/>
  <c r="J116" i="106"/>
  <c r="J80" i="106"/>
  <c r="J82" i="106"/>
  <c r="J84" i="106"/>
  <c r="J86" i="106"/>
  <c r="J88" i="106"/>
  <c r="J90" i="106"/>
  <c r="J92" i="106"/>
  <c r="J94" i="106"/>
  <c r="J96" i="106"/>
  <c r="J98" i="106"/>
  <c r="J81" i="106"/>
  <c r="J83" i="106"/>
  <c r="J85" i="106"/>
  <c r="J87" i="106"/>
  <c r="J89" i="106"/>
  <c r="J91" i="106"/>
  <c r="J93" i="106"/>
  <c r="J95" i="106"/>
  <c r="J97" i="106"/>
  <c r="M52" i="105"/>
  <c r="E56" i="85"/>
  <c r="F117" i="83"/>
  <c r="G169" i="83"/>
  <c r="G177" i="83" s="1"/>
  <c r="F177" i="83"/>
  <c r="E59" i="83"/>
  <c r="J142" i="83"/>
  <c r="J139" i="83"/>
  <c r="J147" i="83"/>
  <c r="J150" i="83"/>
  <c r="F59" i="83"/>
  <c r="F50" i="92"/>
  <c r="B71" i="92"/>
  <c r="E71" i="92"/>
  <c r="D70" i="92"/>
  <c r="E50" i="92"/>
  <c r="F71" i="92"/>
  <c r="F25" i="92"/>
  <c r="G25" i="92"/>
  <c r="G50" i="92"/>
  <c r="D71" i="92"/>
  <c r="I67" i="92"/>
  <c r="I71" i="92" s="1"/>
  <c r="B112" i="89"/>
  <c r="C149" i="89"/>
  <c r="C112" i="89"/>
  <c r="J128" i="89"/>
  <c r="G148" i="89"/>
  <c r="E112" i="89"/>
  <c r="I41" i="86"/>
  <c r="H24" i="86"/>
  <c r="F113" i="85"/>
  <c r="F75" i="112"/>
  <c r="J18" i="112"/>
  <c r="E37" i="112"/>
  <c r="J60" i="112"/>
  <c r="J66" i="112"/>
  <c r="J71" i="112"/>
  <c r="B75" i="112"/>
  <c r="C75" i="112"/>
  <c r="J20" i="112"/>
  <c r="G61" i="112"/>
  <c r="J50" i="112"/>
  <c r="J55" i="112"/>
  <c r="J58" i="112"/>
  <c r="E75" i="112"/>
  <c r="J64" i="100"/>
  <c r="G85" i="100"/>
  <c r="J63" i="100"/>
  <c r="J66" i="100"/>
  <c r="H85" i="100"/>
  <c r="H86" i="100" s="1"/>
  <c r="J14" i="100"/>
  <c r="I85" i="100"/>
  <c r="J57" i="100"/>
  <c r="J61" i="100"/>
  <c r="J67" i="100"/>
  <c r="J72" i="100"/>
  <c r="J56" i="97"/>
  <c r="J61" i="97"/>
  <c r="J63" i="97"/>
  <c r="J67" i="97" s="1"/>
  <c r="B77" i="97"/>
  <c r="J53" i="97"/>
  <c r="J55" i="97"/>
  <c r="J64" i="97"/>
  <c r="J18" i="147"/>
  <c r="J19" i="147" s="1"/>
  <c r="J20" i="147" s="1"/>
  <c r="J32" i="147" s="1"/>
  <c r="H19" i="147"/>
  <c r="H20" i="147" s="1"/>
  <c r="H32" i="147" s="1"/>
  <c r="I41" i="124"/>
  <c r="J76" i="124"/>
  <c r="J12" i="124"/>
  <c r="J16" i="124"/>
  <c r="J29" i="124"/>
  <c r="J41" i="124" s="1"/>
  <c r="G84" i="124"/>
  <c r="J75" i="124"/>
  <c r="H84" i="124"/>
  <c r="J74" i="124"/>
  <c r="J82" i="124"/>
  <c r="I84" i="124"/>
  <c r="J79" i="124"/>
  <c r="H27" i="124"/>
  <c r="G27" i="124"/>
  <c r="J18" i="124"/>
  <c r="J22" i="124"/>
  <c r="J20" i="124"/>
  <c r="I27" i="124"/>
  <c r="J10" i="124"/>
  <c r="J21" i="124"/>
  <c r="J24" i="124"/>
  <c r="F85" i="124"/>
  <c r="J19" i="124"/>
  <c r="F42" i="124"/>
  <c r="J25" i="124"/>
  <c r="J15" i="124"/>
  <c r="J17" i="124"/>
  <c r="J26" i="124"/>
  <c r="J13" i="124"/>
  <c r="L39" i="123"/>
  <c r="K39" i="123"/>
  <c r="M36" i="123"/>
  <c r="F40" i="123"/>
  <c r="M25" i="123"/>
  <c r="M31" i="123"/>
  <c r="M17" i="123"/>
  <c r="M19" i="123"/>
  <c r="M32" i="123"/>
  <c r="M23" i="123"/>
  <c r="K26" i="123"/>
  <c r="M22" i="123"/>
  <c r="M14" i="123"/>
  <c r="M11" i="123"/>
  <c r="M9" i="123"/>
  <c r="M16" i="123"/>
  <c r="M24" i="123"/>
  <c r="B40" i="123"/>
  <c r="H40" i="123"/>
  <c r="L26" i="123"/>
  <c r="M10" i="123"/>
  <c r="M18" i="123"/>
  <c r="C40" i="123"/>
  <c r="I40" i="123"/>
  <c r="G38" i="122"/>
  <c r="J21" i="122"/>
  <c r="H38" i="122"/>
  <c r="H39" i="122" s="1"/>
  <c r="F84" i="122"/>
  <c r="I118" i="122"/>
  <c r="J111" i="122"/>
  <c r="B84" i="122"/>
  <c r="J99" i="122"/>
  <c r="J19" i="122"/>
  <c r="J30" i="122"/>
  <c r="J32" i="122"/>
  <c r="J33" i="122"/>
  <c r="J35" i="122"/>
  <c r="J37" i="122"/>
  <c r="J9" i="122"/>
  <c r="J16" i="122"/>
  <c r="J22" i="122"/>
  <c r="J26" i="122"/>
  <c r="J29" i="122"/>
  <c r="C84" i="122"/>
  <c r="J112" i="122"/>
  <c r="J115" i="122"/>
  <c r="J14" i="122"/>
  <c r="J27" i="122"/>
  <c r="J50" i="122"/>
  <c r="J51" i="122"/>
  <c r="J52" i="122"/>
  <c r="J53" i="122"/>
  <c r="J54" i="122"/>
  <c r="J55" i="122"/>
  <c r="J56" i="122"/>
  <c r="J57" i="122"/>
  <c r="J58" i="122"/>
  <c r="J59" i="122"/>
  <c r="J60" i="122"/>
  <c r="J61" i="122"/>
  <c r="J62" i="122"/>
  <c r="J63" i="122"/>
  <c r="J64" i="122"/>
  <c r="J65" i="122"/>
  <c r="J66" i="122"/>
  <c r="J67" i="122"/>
  <c r="J101" i="122"/>
  <c r="J102" i="122"/>
  <c r="J103" i="122"/>
  <c r="J105" i="122"/>
  <c r="J106" i="122"/>
  <c r="J107" i="122"/>
  <c r="J109" i="122"/>
  <c r="J110" i="122"/>
  <c r="I68" i="122"/>
  <c r="I84" i="122" s="1"/>
  <c r="D118" i="122"/>
  <c r="J100" i="122"/>
  <c r="J11" i="122"/>
  <c r="G39" i="122"/>
  <c r="G118" i="122"/>
  <c r="J104" i="122"/>
  <c r="H68" i="122"/>
  <c r="J116" i="122"/>
  <c r="J10" i="122"/>
  <c r="J34" i="122"/>
  <c r="J70" i="122"/>
  <c r="D84" i="122"/>
  <c r="J72" i="122"/>
  <c r="J73" i="122"/>
  <c r="J74" i="122"/>
  <c r="J75" i="122"/>
  <c r="J76" i="122"/>
  <c r="J77" i="122"/>
  <c r="J78" i="122"/>
  <c r="J80" i="122"/>
  <c r="J81" i="122"/>
  <c r="J82" i="122"/>
  <c r="H118" i="122"/>
  <c r="J98" i="122"/>
  <c r="J108" i="122"/>
  <c r="J113" i="122"/>
  <c r="J114" i="122"/>
  <c r="B39" i="122"/>
  <c r="J23" i="122"/>
  <c r="C39" i="122"/>
  <c r="I39" i="122" s="1"/>
  <c r="J13" i="122"/>
  <c r="J15" i="122"/>
  <c r="J25" i="122"/>
  <c r="J17" i="122"/>
  <c r="J24" i="122"/>
  <c r="I42" i="121"/>
  <c r="I51" i="121" s="1"/>
  <c r="E51" i="121"/>
  <c r="F51" i="121"/>
  <c r="D42" i="121"/>
  <c r="D51" i="121" s="1"/>
  <c r="H42" i="121"/>
  <c r="H51" i="121" s="1"/>
  <c r="H15" i="121"/>
  <c r="I15" i="121"/>
  <c r="J15" i="121"/>
  <c r="H23" i="120"/>
  <c r="M9" i="120"/>
  <c r="B23" i="120"/>
  <c r="L15" i="120"/>
  <c r="L23" i="120" s="1"/>
  <c r="M11" i="120"/>
  <c r="K15" i="120"/>
  <c r="K23" i="120" s="1"/>
  <c r="M13" i="120"/>
  <c r="I53" i="119"/>
  <c r="I22" i="119"/>
  <c r="H15" i="119"/>
  <c r="H23" i="119" s="1"/>
  <c r="I15" i="119"/>
  <c r="I23" i="119" s="1"/>
  <c r="B23" i="119"/>
  <c r="C77" i="119"/>
  <c r="H50" i="118"/>
  <c r="B51" i="118"/>
  <c r="M43" i="117"/>
  <c r="M49" i="117"/>
  <c r="M50" i="117"/>
  <c r="I57" i="117"/>
  <c r="M45" i="117"/>
  <c r="M52" i="117"/>
  <c r="M47" i="117"/>
  <c r="M48" i="117"/>
  <c r="M53" i="117"/>
  <c r="M21" i="117"/>
  <c r="M10" i="117"/>
  <c r="M11" i="117"/>
  <c r="E57" i="117"/>
  <c r="M23" i="117"/>
  <c r="M9" i="117"/>
  <c r="M15" i="117"/>
  <c r="M17" i="117"/>
  <c r="J57" i="117"/>
  <c r="F57" i="117"/>
  <c r="B57" i="117"/>
  <c r="H57" i="117"/>
  <c r="H115" i="116"/>
  <c r="H94" i="116"/>
  <c r="B116" i="116"/>
  <c r="C116" i="116"/>
  <c r="I54" i="116"/>
  <c r="I55" i="116" s="1"/>
  <c r="H54" i="116"/>
  <c r="E55" i="116"/>
  <c r="G46" i="115"/>
  <c r="G47" i="115" s="1"/>
  <c r="J36" i="115"/>
  <c r="J46" i="115" s="1"/>
  <c r="K25" i="114"/>
  <c r="F39" i="114"/>
  <c r="H39" i="114"/>
  <c r="M11" i="114"/>
  <c r="M13" i="114"/>
  <c r="M15" i="114"/>
  <c r="M17" i="114"/>
  <c r="M19" i="114"/>
  <c r="M21" i="114"/>
  <c r="M23" i="114"/>
  <c r="C39" i="114"/>
  <c r="I39" i="114"/>
  <c r="B39" i="114"/>
  <c r="M10" i="114"/>
  <c r="M12" i="114"/>
  <c r="M14" i="114"/>
  <c r="M16" i="114"/>
  <c r="M18" i="114"/>
  <c r="M20" i="114"/>
  <c r="M22" i="114"/>
  <c r="M24" i="114"/>
  <c r="E39" i="114"/>
  <c r="G51" i="113"/>
  <c r="G52" i="113" s="1"/>
  <c r="J42" i="113"/>
  <c r="J51" i="113" s="1"/>
  <c r="G118" i="113"/>
  <c r="J76" i="113"/>
  <c r="B118" i="113"/>
  <c r="H92" i="113"/>
  <c r="D92" i="113"/>
  <c r="C52" i="113"/>
  <c r="I157" i="113"/>
  <c r="I162" i="113" s="1"/>
  <c r="J69" i="112"/>
  <c r="G23" i="112"/>
  <c r="H74" i="112"/>
  <c r="J13" i="112"/>
  <c r="J51" i="112"/>
  <c r="J70" i="112"/>
  <c r="H61" i="112"/>
  <c r="D74" i="112"/>
  <c r="D75" i="112" s="1"/>
  <c r="J64" i="112"/>
  <c r="J49" i="112"/>
  <c r="J54" i="112"/>
  <c r="J47" i="112"/>
  <c r="J52" i="112"/>
  <c r="J59" i="112"/>
  <c r="J17" i="112"/>
  <c r="J22" i="112"/>
  <c r="J28" i="112"/>
  <c r="G36" i="112"/>
  <c r="G37" i="112" s="1"/>
  <c r="J26" i="112"/>
  <c r="J32" i="112"/>
  <c r="I36" i="112"/>
  <c r="J34" i="112"/>
  <c r="H36" i="112"/>
  <c r="J29" i="112"/>
  <c r="J33" i="112"/>
  <c r="J35" i="112"/>
  <c r="J14" i="112"/>
  <c r="J16" i="112"/>
  <c r="J19" i="112"/>
  <c r="J21" i="112"/>
  <c r="H23" i="112"/>
  <c r="J12" i="112"/>
  <c r="C37" i="112"/>
  <c r="K35" i="111"/>
  <c r="M26" i="111"/>
  <c r="M28" i="111"/>
  <c r="M30" i="111"/>
  <c r="M32" i="111"/>
  <c r="M34" i="111"/>
  <c r="M27" i="111"/>
  <c r="M29" i="111"/>
  <c r="M31" i="111"/>
  <c r="M33" i="111"/>
  <c r="J23" i="111"/>
  <c r="M12" i="111"/>
  <c r="I36" i="111"/>
  <c r="K23" i="111"/>
  <c r="E36" i="111"/>
  <c r="M10" i="111"/>
  <c r="M14" i="111"/>
  <c r="M18" i="111"/>
  <c r="M22" i="111"/>
  <c r="F36" i="111"/>
  <c r="C36" i="111"/>
  <c r="B36" i="111"/>
  <c r="H36" i="111"/>
  <c r="J65" i="110"/>
  <c r="J76" i="110" s="1"/>
  <c r="B77" i="110"/>
  <c r="J49" i="110"/>
  <c r="I63" i="110"/>
  <c r="I77" i="110" s="1"/>
  <c r="J51" i="110"/>
  <c r="J58" i="110"/>
  <c r="J60" i="110"/>
  <c r="C37" i="110"/>
  <c r="H36" i="110"/>
  <c r="H37" i="110" s="1"/>
  <c r="J26" i="110"/>
  <c r="J28" i="110"/>
  <c r="J19" i="110"/>
  <c r="J15" i="110"/>
  <c r="J16" i="110"/>
  <c r="J21" i="110"/>
  <c r="F37" i="110"/>
  <c r="J13" i="110"/>
  <c r="B37" i="110"/>
  <c r="G40" i="109"/>
  <c r="G45" i="109" s="1"/>
  <c r="C45" i="109"/>
  <c r="I44" i="109"/>
  <c r="I45" i="109" s="1"/>
  <c r="F45" i="109"/>
  <c r="H44" i="109"/>
  <c r="B45" i="109"/>
  <c r="H45" i="109"/>
  <c r="J44" i="109"/>
  <c r="C21" i="109"/>
  <c r="I16" i="109"/>
  <c r="B21" i="109"/>
  <c r="H20" i="109"/>
  <c r="I20" i="109"/>
  <c r="M18" i="108"/>
  <c r="K19" i="108"/>
  <c r="L19" i="108"/>
  <c r="D20" i="108"/>
  <c r="G20" i="108"/>
  <c r="L15" i="108"/>
  <c r="K15" i="108"/>
  <c r="E20" i="108"/>
  <c r="I20" i="108"/>
  <c r="C20" i="108"/>
  <c r="H20" i="108"/>
  <c r="I42" i="107"/>
  <c r="G42" i="107"/>
  <c r="G47" i="107" s="1"/>
  <c r="J160" i="104"/>
  <c r="J164" i="104"/>
  <c r="J163" i="104"/>
  <c r="J134" i="104"/>
  <c r="J150" i="104"/>
  <c r="J35" i="107"/>
  <c r="J36" i="107"/>
  <c r="J38" i="107"/>
  <c r="J39" i="107"/>
  <c r="J40" i="107"/>
  <c r="D46" i="107"/>
  <c r="D47" i="107" s="1"/>
  <c r="I46" i="107"/>
  <c r="C58" i="106"/>
  <c r="J54" i="106"/>
  <c r="H29" i="106"/>
  <c r="I29" i="106"/>
  <c r="M50" i="105"/>
  <c r="L60" i="105"/>
  <c r="M54" i="105"/>
  <c r="M56" i="105"/>
  <c r="M58" i="105"/>
  <c r="M25" i="105"/>
  <c r="M23" i="105"/>
  <c r="L29" i="105"/>
  <c r="L61" i="105" s="1"/>
  <c r="E61" i="105"/>
  <c r="B61" i="105"/>
  <c r="J61" i="105"/>
  <c r="M20" i="105"/>
  <c r="M28" i="105"/>
  <c r="I61" i="105"/>
  <c r="J83" i="104"/>
  <c r="J87" i="104"/>
  <c r="J71" i="104"/>
  <c r="J38" i="104"/>
  <c r="J42" i="104"/>
  <c r="J72" i="104"/>
  <c r="J80" i="104"/>
  <c r="J135" i="104"/>
  <c r="J138" i="104"/>
  <c r="J144" i="104"/>
  <c r="J81" i="104"/>
  <c r="J10" i="104"/>
  <c r="J14" i="104"/>
  <c r="J18" i="104"/>
  <c r="J22" i="104"/>
  <c r="J26" i="104"/>
  <c r="J39" i="104"/>
  <c r="J74" i="104"/>
  <c r="J75" i="104"/>
  <c r="J76" i="104"/>
  <c r="J77" i="104"/>
  <c r="J139" i="104"/>
  <c r="J140" i="104"/>
  <c r="J141" i="104"/>
  <c r="J142" i="104"/>
  <c r="J143" i="104"/>
  <c r="E44" i="104"/>
  <c r="I112" i="104"/>
  <c r="J147" i="104"/>
  <c r="J12" i="104"/>
  <c r="J15" i="104"/>
  <c r="J20" i="104"/>
  <c r="J23" i="104"/>
  <c r="J28" i="104"/>
  <c r="F113" i="104"/>
  <c r="J161" i="104"/>
  <c r="J11" i="104"/>
  <c r="J19" i="104"/>
  <c r="G91" i="104"/>
  <c r="G113" i="104" s="1"/>
  <c r="J37" i="104"/>
  <c r="J40" i="104"/>
  <c r="J79" i="104"/>
  <c r="J84" i="104"/>
  <c r="H112" i="104"/>
  <c r="G29" i="104"/>
  <c r="G44" i="104" s="1"/>
  <c r="J27" i="104"/>
  <c r="D112" i="104"/>
  <c r="D113" i="104" s="1"/>
  <c r="B113" i="104"/>
  <c r="J16" i="104"/>
  <c r="J24" i="104"/>
  <c r="J41" i="104"/>
  <c r="J89" i="104"/>
  <c r="J90" i="104"/>
  <c r="E113" i="104"/>
  <c r="J136" i="104"/>
  <c r="J146" i="104"/>
  <c r="J151" i="104"/>
  <c r="C44" i="104"/>
  <c r="I43" i="104"/>
  <c r="J13" i="104"/>
  <c r="J21" i="104"/>
  <c r="I29" i="104"/>
  <c r="B44" i="104"/>
  <c r="H52" i="103"/>
  <c r="J13" i="103"/>
  <c r="J15" i="103"/>
  <c r="G21" i="103"/>
  <c r="G22" i="103" s="1"/>
  <c r="I21" i="103"/>
  <c r="H21" i="103"/>
  <c r="J14" i="103"/>
  <c r="H16" i="103"/>
  <c r="I16" i="103"/>
  <c r="I22" i="103" s="1"/>
  <c r="L20" i="102"/>
  <c r="L15" i="102"/>
  <c r="H44" i="101"/>
  <c r="I44" i="101"/>
  <c r="J85" i="100"/>
  <c r="J15" i="100"/>
  <c r="J19" i="100"/>
  <c r="J23" i="100"/>
  <c r="J59" i="100"/>
  <c r="J65" i="100"/>
  <c r="J69" i="100"/>
  <c r="J55" i="100"/>
  <c r="J53" i="100"/>
  <c r="J58" i="100"/>
  <c r="J68" i="100"/>
  <c r="B43" i="100"/>
  <c r="E43" i="100"/>
  <c r="J22" i="100"/>
  <c r="J11" i="100"/>
  <c r="J16" i="100"/>
  <c r="J26" i="100"/>
  <c r="J9" i="100"/>
  <c r="J18" i="100"/>
  <c r="J24" i="100"/>
  <c r="M15" i="99"/>
  <c r="M14" i="99"/>
  <c r="M16" i="99"/>
  <c r="M22" i="99"/>
  <c r="M24" i="99"/>
  <c r="M26" i="99"/>
  <c r="M35" i="99"/>
  <c r="M38" i="99"/>
  <c r="B42" i="99"/>
  <c r="M34" i="99"/>
  <c r="M10" i="99"/>
  <c r="M19" i="99"/>
  <c r="M21" i="99"/>
  <c r="J66" i="98"/>
  <c r="J70" i="98"/>
  <c r="J79" i="98"/>
  <c r="J84" i="98"/>
  <c r="J88" i="98"/>
  <c r="J15" i="98"/>
  <c r="J38" i="98"/>
  <c r="J86" i="98"/>
  <c r="J57" i="98"/>
  <c r="J64" i="98"/>
  <c r="J68" i="98"/>
  <c r="F44" i="98"/>
  <c r="E44" i="98"/>
  <c r="J30" i="98"/>
  <c r="J34" i="98"/>
  <c r="G43" i="98"/>
  <c r="G27" i="98"/>
  <c r="J10" i="98"/>
  <c r="J26" i="98"/>
  <c r="J37" i="98"/>
  <c r="J24" i="98"/>
  <c r="G70" i="100"/>
  <c r="G86" i="100" s="1"/>
  <c r="H70" i="100"/>
  <c r="J54" i="100"/>
  <c r="J62" i="100"/>
  <c r="C86" i="100"/>
  <c r="I70" i="100"/>
  <c r="I86" i="100" s="1"/>
  <c r="J52" i="100"/>
  <c r="G42" i="100"/>
  <c r="F43" i="100"/>
  <c r="C43" i="100"/>
  <c r="H42" i="100"/>
  <c r="I42" i="100"/>
  <c r="D42" i="100"/>
  <c r="D43" i="100" s="1"/>
  <c r="G27" i="100"/>
  <c r="J10" i="100"/>
  <c r="J12" i="100"/>
  <c r="J20" i="100"/>
  <c r="M23" i="99"/>
  <c r="M36" i="99"/>
  <c r="M17" i="99"/>
  <c r="M25" i="99"/>
  <c r="M11" i="99"/>
  <c r="M13" i="99"/>
  <c r="M31" i="99"/>
  <c r="M40" i="99"/>
  <c r="M32" i="99"/>
  <c r="M39" i="99"/>
  <c r="F42" i="99"/>
  <c r="K27" i="99"/>
  <c r="M18" i="99"/>
  <c r="M12" i="99"/>
  <c r="M20" i="99"/>
  <c r="C42" i="99"/>
  <c r="G128" i="98"/>
  <c r="J107" i="98"/>
  <c r="J112" i="98"/>
  <c r="J119" i="98"/>
  <c r="J109" i="98"/>
  <c r="J122" i="98"/>
  <c r="I89" i="98"/>
  <c r="J65" i="98"/>
  <c r="J71" i="98"/>
  <c r="I73" i="98"/>
  <c r="J63" i="98"/>
  <c r="J67" i="98"/>
  <c r="J39" i="98"/>
  <c r="I43" i="98"/>
  <c r="J40" i="98"/>
  <c r="J41" i="98"/>
  <c r="C44" i="98"/>
  <c r="J18" i="98"/>
  <c r="H27" i="98"/>
  <c r="J11" i="98"/>
  <c r="J14" i="98"/>
  <c r="J23" i="98"/>
  <c r="B44" i="98"/>
  <c r="C37" i="97"/>
  <c r="M35" i="96"/>
  <c r="L35" i="96"/>
  <c r="K27" i="96"/>
  <c r="G123" i="91"/>
  <c r="J84" i="91"/>
  <c r="J78" i="91"/>
  <c r="J79" i="91"/>
  <c r="J86" i="91"/>
  <c r="J87" i="91"/>
  <c r="J94" i="91"/>
  <c r="J95" i="91"/>
  <c r="J80" i="91"/>
  <c r="J88" i="91"/>
  <c r="J96" i="91"/>
  <c r="G59" i="91"/>
  <c r="B60" i="91"/>
  <c r="C60" i="91"/>
  <c r="I30" i="91"/>
  <c r="C58" i="90"/>
  <c r="J131" i="89"/>
  <c r="H148" i="89"/>
  <c r="I148" i="89"/>
  <c r="J134" i="89"/>
  <c r="E55" i="89"/>
  <c r="J82" i="89"/>
  <c r="J95" i="89"/>
  <c r="J9" i="89"/>
  <c r="J13" i="89"/>
  <c r="J16" i="89"/>
  <c r="J18" i="89"/>
  <c r="J20" i="89"/>
  <c r="J22" i="89"/>
  <c r="F55" i="89"/>
  <c r="J68" i="89"/>
  <c r="J91" i="89"/>
  <c r="J135" i="89"/>
  <c r="J132" i="89"/>
  <c r="I16" i="94"/>
  <c r="H50" i="94"/>
  <c r="B24" i="94"/>
  <c r="I43" i="94"/>
  <c r="G16" i="94"/>
  <c r="G24" i="94" s="1"/>
  <c r="H43" i="94"/>
  <c r="I23" i="94"/>
  <c r="I24" i="94" s="1"/>
  <c r="E24" i="94"/>
  <c r="H16" i="94"/>
  <c r="D24" i="94"/>
  <c r="C24" i="94"/>
  <c r="K16" i="93"/>
  <c r="L16" i="93"/>
  <c r="C50" i="92"/>
  <c r="H24" i="92"/>
  <c r="I24" i="92"/>
  <c r="C25" i="92"/>
  <c r="J70" i="97"/>
  <c r="J72" i="97"/>
  <c r="J74" i="97"/>
  <c r="I76" i="97"/>
  <c r="J71" i="97"/>
  <c r="J73" i="97"/>
  <c r="J75" i="97"/>
  <c r="I67" i="97"/>
  <c r="I77" i="97"/>
  <c r="H67" i="97"/>
  <c r="H77" i="97" s="1"/>
  <c r="J29" i="97"/>
  <c r="J34" i="97"/>
  <c r="J36" i="97" s="1"/>
  <c r="I27" i="97"/>
  <c r="J13" i="97"/>
  <c r="J25" i="97"/>
  <c r="J24" i="97"/>
  <c r="J26" i="97"/>
  <c r="K35" i="96"/>
  <c r="L27" i="96"/>
  <c r="I36" i="96"/>
  <c r="I144" i="95"/>
  <c r="E101" i="95"/>
  <c r="J129" i="95"/>
  <c r="J137" i="95"/>
  <c r="J37" i="95"/>
  <c r="B45" i="95"/>
  <c r="G45" i="95"/>
  <c r="J123" i="95"/>
  <c r="J127" i="95"/>
  <c r="J131" i="95"/>
  <c r="F45" i="95"/>
  <c r="J10" i="95"/>
  <c r="J14" i="95"/>
  <c r="J18" i="95"/>
  <c r="J22" i="95"/>
  <c r="J26" i="95"/>
  <c r="J42" i="95"/>
  <c r="J71" i="95"/>
  <c r="J73" i="95"/>
  <c r="J75" i="95"/>
  <c r="J77" i="95"/>
  <c r="J79" i="95"/>
  <c r="J83" i="95"/>
  <c r="J99" i="95"/>
  <c r="J67" i="95"/>
  <c r="E45" i="95"/>
  <c r="J72" i="95"/>
  <c r="J76" i="95"/>
  <c r="J80" i="95"/>
  <c r="G101" i="95"/>
  <c r="J121" i="95"/>
  <c r="J126" i="95"/>
  <c r="J134" i="95"/>
  <c r="J135" i="95"/>
  <c r="I100" i="95"/>
  <c r="G144" i="95"/>
  <c r="F101" i="95"/>
  <c r="J128" i="95"/>
  <c r="J136" i="95"/>
  <c r="H144" i="95"/>
  <c r="J144" i="95" s="1"/>
  <c r="J125" i="95"/>
  <c r="J130" i="95"/>
  <c r="J132" i="95"/>
  <c r="J122" i="95"/>
  <c r="J124" i="95"/>
  <c r="J133" i="95"/>
  <c r="J138" i="95"/>
  <c r="J94" i="95"/>
  <c r="J95" i="95"/>
  <c r="J97" i="95"/>
  <c r="B101" i="95"/>
  <c r="J66" i="95"/>
  <c r="J68" i="95"/>
  <c r="C101" i="95"/>
  <c r="C45" i="95"/>
  <c r="I50" i="94"/>
  <c r="J50" i="94"/>
  <c r="J23" i="94"/>
  <c r="H23" i="94"/>
  <c r="C71" i="92"/>
  <c r="H49" i="92"/>
  <c r="B50" i="92"/>
  <c r="I49" i="92"/>
  <c r="I42" i="92"/>
  <c r="I50" i="92" s="1"/>
  <c r="J42" i="92"/>
  <c r="D50" i="92"/>
  <c r="H42" i="92"/>
  <c r="H17" i="92"/>
  <c r="H25" i="92" s="1"/>
  <c r="I17" i="92"/>
  <c r="B25" i="92"/>
  <c r="I59" i="91"/>
  <c r="I60" i="91" s="1"/>
  <c r="H59" i="91"/>
  <c r="H30" i="91"/>
  <c r="E60" i="91"/>
  <c r="G30" i="91"/>
  <c r="G60" i="91" s="1"/>
  <c r="J30" i="91"/>
  <c r="E124" i="91"/>
  <c r="G97" i="91"/>
  <c r="F124" i="91"/>
  <c r="I97" i="91"/>
  <c r="J82" i="91"/>
  <c r="J90" i="91"/>
  <c r="B124" i="91"/>
  <c r="J81" i="91"/>
  <c r="J89" i="91"/>
  <c r="I123" i="91"/>
  <c r="I58" i="90"/>
  <c r="H58" i="90"/>
  <c r="F58" i="90"/>
  <c r="E58" i="90"/>
  <c r="L44" i="90"/>
  <c r="B58" i="90"/>
  <c r="L57" i="90"/>
  <c r="J57" i="90"/>
  <c r="M51" i="90"/>
  <c r="M46" i="90"/>
  <c r="K57" i="90"/>
  <c r="J76" i="89"/>
  <c r="J80" i="89"/>
  <c r="J81" i="89"/>
  <c r="J98" i="89"/>
  <c r="G145" i="89"/>
  <c r="G149" i="89" s="1"/>
  <c r="J130" i="89"/>
  <c r="J39" i="89"/>
  <c r="J44" i="89"/>
  <c r="J48" i="89"/>
  <c r="J52" i="89"/>
  <c r="B55" i="89"/>
  <c r="G55" i="89"/>
  <c r="J69" i="89"/>
  <c r="J78" i="89"/>
  <c r="J126" i="89"/>
  <c r="F149" i="89"/>
  <c r="E149" i="89"/>
  <c r="H145" i="89"/>
  <c r="B149" i="89"/>
  <c r="J133" i="89"/>
  <c r="G111" i="89"/>
  <c r="I111" i="89"/>
  <c r="J74" i="89"/>
  <c r="J90" i="89"/>
  <c r="J92" i="89"/>
  <c r="J65" i="89"/>
  <c r="J72" i="89"/>
  <c r="J79" i="89"/>
  <c r="J67" i="89"/>
  <c r="J77" i="89"/>
  <c r="J30" i="89"/>
  <c r="J34" i="89"/>
  <c r="J36" i="89"/>
  <c r="C55" i="89"/>
  <c r="J23" i="88"/>
  <c r="J25" i="88" s="1"/>
  <c r="H25" i="88"/>
  <c r="H11" i="86"/>
  <c r="I11" i="86"/>
  <c r="H41" i="86"/>
  <c r="J24" i="86"/>
  <c r="J11" i="86"/>
  <c r="J14" i="85"/>
  <c r="J18" i="85"/>
  <c r="F56" i="85"/>
  <c r="J15" i="85"/>
  <c r="J23" i="85"/>
  <c r="E113" i="85"/>
  <c r="J22" i="85"/>
  <c r="J73" i="85"/>
  <c r="J76" i="85"/>
  <c r="J80" i="85"/>
  <c r="J84" i="85"/>
  <c r="G112" i="85"/>
  <c r="J99" i="85"/>
  <c r="G96" i="85"/>
  <c r="J72" i="85"/>
  <c r="J79" i="85"/>
  <c r="J83" i="85"/>
  <c r="J95" i="85"/>
  <c r="J75" i="85"/>
  <c r="J78" i="85"/>
  <c r="J82" i="85"/>
  <c r="J74" i="85"/>
  <c r="J77" i="85"/>
  <c r="J81" i="85"/>
  <c r="J85" i="85"/>
  <c r="G56" i="85"/>
  <c r="J13" i="85"/>
  <c r="J10" i="85"/>
  <c r="J16" i="85"/>
  <c r="J21" i="85"/>
  <c r="I55" i="85"/>
  <c r="J9" i="85"/>
  <c r="J11" i="85"/>
  <c r="J20" i="85"/>
  <c r="C56" i="85"/>
  <c r="J12" i="85"/>
  <c r="J17" i="85"/>
  <c r="J19" i="85"/>
  <c r="M53" i="84"/>
  <c r="L53" i="84"/>
  <c r="K53" i="84"/>
  <c r="B54" i="84"/>
  <c r="I93" i="83"/>
  <c r="J58" i="83"/>
  <c r="J23" i="83"/>
  <c r="J9" i="83"/>
  <c r="I112" i="85"/>
  <c r="C113" i="85"/>
  <c r="J71" i="85"/>
  <c r="H96" i="85"/>
  <c r="D113" i="85"/>
  <c r="B113" i="85"/>
  <c r="I96" i="85"/>
  <c r="J55" i="85"/>
  <c r="H55" i="85"/>
  <c r="I39" i="85"/>
  <c r="D54" i="84"/>
  <c r="F54" i="84"/>
  <c r="J54" i="84"/>
  <c r="E54" i="84"/>
  <c r="G54" i="84"/>
  <c r="H54" i="84"/>
  <c r="C54" i="84"/>
  <c r="I54" i="84"/>
  <c r="I169" i="83"/>
  <c r="I177" i="83" s="1"/>
  <c r="B177" i="83"/>
  <c r="J136" i="83"/>
  <c r="J144" i="83"/>
  <c r="H169" i="83"/>
  <c r="H177" i="83" s="1"/>
  <c r="C177" i="83"/>
  <c r="G116" i="83"/>
  <c r="G117" i="83" s="1"/>
  <c r="H116" i="83"/>
  <c r="I116" i="83"/>
  <c r="I117" i="83" s="1"/>
  <c r="H93" i="83"/>
  <c r="H58" i="83"/>
  <c r="I58" i="83"/>
  <c r="B59" i="83"/>
  <c r="I42" i="83"/>
  <c r="J39" i="95"/>
  <c r="J40" i="95"/>
  <c r="J12" i="95"/>
  <c r="J16" i="95"/>
  <c r="I84" i="95"/>
  <c r="J69" i="95"/>
  <c r="J81" i="95"/>
  <c r="J11" i="83"/>
  <c r="J15" i="83"/>
  <c r="J10" i="83"/>
  <c r="J14" i="83"/>
  <c r="J18" i="83"/>
  <c r="J22" i="83"/>
  <c r="D42" i="83"/>
  <c r="D59" i="83" s="1"/>
  <c r="H42" i="83"/>
  <c r="I51" i="118"/>
  <c r="I27" i="98"/>
  <c r="J12" i="98"/>
  <c r="J13" i="98"/>
  <c r="J22" i="98"/>
  <c r="J58" i="98"/>
  <c r="J72" i="98"/>
  <c r="H89" i="98"/>
  <c r="J77" i="98"/>
  <c r="H43" i="98"/>
  <c r="J33" i="98"/>
  <c r="J80" i="98"/>
  <c r="J81" i="98"/>
  <c r="J83" i="98"/>
  <c r="J19" i="98"/>
  <c r="J20" i="98"/>
  <c r="J31" i="98"/>
  <c r="G73" i="98"/>
  <c r="J62" i="98"/>
  <c r="J87" i="98"/>
  <c r="J35" i="98"/>
  <c r="J42" i="98"/>
  <c r="J69" i="98"/>
  <c r="J85" i="98"/>
  <c r="I44" i="95"/>
  <c r="J43" i="95"/>
  <c r="J70" i="95"/>
  <c r="J74" i="95"/>
  <c r="J78" i="95"/>
  <c r="J82" i="95"/>
  <c r="H100" i="95"/>
  <c r="J24" i="95"/>
  <c r="J96" i="95"/>
  <c r="D27" i="95"/>
  <c r="D45" i="95" s="1"/>
  <c r="H44" i="95"/>
  <c r="D100" i="95"/>
  <c r="D101" i="95" s="1"/>
  <c r="I37" i="89"/>
  <c r="D54" i="89"/>
  <c r="J73" i="89"/>
  <c r="I93" i="89"/>
  <c r="D93" i="89"/>
  <c r="D112" i="89" s="1"/>
  <c r="H111" i="89"/>
  <c r="J12" i="89"/>
  <c r="J17" i="89"/>
  <c r="J21" i="89"/>
  <c r="D37" i="89"/>
  <c r="J31" i="89"/>
  <c r="J35" i="89"/>
  <c r="G93" i="89"/>
  <c r="H93" i="89"/>
  <c r="K37" i="84"/>
  <c r="L37" i="84"/>
  <c r="M37" i="84"/>
  <c r="I45" i="119"/>
  <c r="I54" i="119" s="1"/>
  <c r="D45" i="119"/>
  <c r="H45" i="119"/>
  <c r="J9" i="115"/>
  <c r="D25" i="115"/>
  <c r="D47" i="115" s="1"/>
  <c r="C47" i="115"/>
  <c r="J65" i="115"/>
  <c r="D81" i="115"/>
  <c r="F103" i="115"/>
  <c r="E103" i="115"/>
  <c r="H25" i="115"/>
  <c r="F47" i="115"/>
  <c r="H81" i="115"/>
  <c r="H103" i="115" s="1"/>
  <c r="D103" i="115"/>
  <c r="I25" i="115"/>
  <c r="I47" i="115" s="1"/>
  <c r="B47" i="115"/>
  <c r="I81" i="115"/>
  <c r="I103" i="115" s="1"/>
  <c r="G103" i="115"/>
  <c r="J25" i="113"/>
  <c r="I92" i="113"/>
  <c r="I118" i="113" s="1"/>
  <c r="J78" i="113"/>
  <c r="I25" i="113"/>
  <c r="H25" i="113"/>
  <c r="H16" i="109"/>
  <c r="I21" i="109"/>
  <c r="J14" i="109"/>
  <c r="J15" i="109"/>
  <c r="G16" i="109"/>
  <c r="H21" i="109"/>
  <c r="J13" i="95"/>
  <c r="J21" i="95"/>
  <c r="J25" i="95"/>
  <c r="H27" i="95"/>
  <c r="J17" i="95"/>
  <c r="I27" i="95"/>
  <c r="J20" i="95"/>
  <c r="J11" i="95"/>
  <c r="J15" i="95"/>
  <c r="J19" i="95"/>
  <c r="J23" i="95"/>
  <c r="J11" i="103"/>
  <c r="J10" i="103"/>
  <c r="E53" i="103"/>
  <c r="J20" i="103"/>
  <c r="J52" i="103"/>
  <c r="J53" i="103" s="1"/>
  <c r="C22" i="103"/>
  <c r="B53" i="103"/>
  <c r="G53" i="103"/>
  <c r="D21" i="103"/>
  <c r="D22" i="103" s="1"/>
  <c r="B22" i="103"/>
  <c r="C53" i="103"/>
  <c r="F22" i="103"/>
  <c r="J20" i="102"/>
  <c r="C21" i="102"/>
  <c r="I21" i="102"/>
  <c r="K15" i="102"/>
  <c r="E21" i="102"/>
  <c r="M12" i="102"/>
  <c r="M17" i="102"/>
  <c r="M20" i="102" s="1"/>
  <c r="M18" i="102"/>
  <c r="F21" i="102"/>
  <c r="B21" i="102"/>
  <c r="H21" i="102"/>
  <c r="J13" i="101"/>
  <c r="J71" i="101"/>
  <c r="J72" i="101"/>
  <c r="J73" i="101"/>
  <c r="H21" i="101"/>
  <c r="H22" i="101" s="1"/>
  <c r="I21" i="101"/>
  <c r="J69" i="101"/>
  <c r="I49" i="101"/>
  <c r="J14" i="101"/>
  <c r="D44" i="101"/>
  <c r="J66" i="101"/>
  <c r="B22" i="101"/>
  <c r="J39" i="101"/>
  <c r="J40" i="101"/>
  <c r="J41" i="101"/>
  <c r="J42" i="101"/>
  <c r="E50" i="101"/>
  <c r="J70" i="101"/>
  <c r="J12" i="101"/>
  <c r="H74" i="101"/>
  <c r="J11" i="101"/>
  <c r="J15" i="101"/>
  <c r="H49" i="101"/>
  <c r="J67" i="101"/>
  <c r="J68" i="101"/>
  <c r="F50" i="101"/>
  <c r="I74" i="101"/>
  <c r="B50" i="101"/>
  <c r="C22" i="101"/>
  <c r="J43" i="101"/>
  <c r="J10" i="101"/>
  <c r="G44" i="101"/>
  <c r="G50" i="101" s="1"/>
  <c r="F23" i="120"/>
  <c r="D23" i="120"/>
  <c r="D37" i="97"/>
  <c r="J16" i="97"/>
  <c r="J20" i="97"/>
  <c r="H27" i="97"/>
  <c r="I36" i="97"/>
  <c r="I37" i="97" s="1"/>
  <c r="J11" i="97"/>
  <c r="J15" i="97"/>
  <c r="J19" i="97"/>
  <c r="J23" i="97"/>
  <c r="J10" i="97"/>
  <c r="J14" i="97"/>
  <c r="J18" i="97"/>
  <c r="J22" i="97"/>
  <c r="J17" i="97"/>
  <c r="J21" i="97"/>
  <c r="J32" i="97"/>
  <c r="J12" i="97"/>
  <c r="D77" i="97"/>
  <c r="J49" i="106"/>
  <c r="J53" i="106"/>
  <c r="G58" i="106"/>
  <c r="J79" i="106"/>
  <c r="F127" i="106"/>
  <c r="D126" i="106"/>
  <c r="D127" i="106" s="1"/>
  <c r="J117" i="106"/>
  <c r="J122" i="106"/>
  <c r="J123" i="106"/>
  <c r="J47" i="106"/>
  <c r="G127" i="106"/>
  <c r="E127" i="106"/>
  <c r="J50" i="106"/>
  <c r="J51" i="106"/>
  <c r="J115" i="106"/>
  <c r="J125" i="106"/>
  <c r="I127" i="106"/>
  <c r="J11" i="89"/>
  <c r="J10" i="89"/>
  <c r="J15" i="89"/>
  <c r="J19" i="89"/>
  <c r="J23" i="89"/>
  <c r="J33" i="89"/>
  <c r="J32" i="89"/>
  <c r="J93" i="83"/>
  <c r="D149" i="89"/>
  <c r="D93" i="83"/>
  <c r="D117" i="83" s="1"/>
  <c r="J104" i="83"/>
  <c r="J160" i="83"/>
  <c r="D177" i="83"/>
  <c r="H39" i="85"/>
  <c r="J70" i="85"/>
  <c r="J110" i="85"/>
  <c r="J36" i="86"/>
  <c r="J41" i="86" s="1"/>
  <c r="H37" i="89"/>
  <c r="I54" i="89"/>
  <c r="J43" i="89"/>
  <c r="J47" i="89"/>
  <c r="J51" i="89"/>
  <c r="J75" i="89"/>
  <c r="J97" i="89"/>
  <c r="J107" i="89"/>
  <c r="D124" i="91"/>
  <c r="D44" i="98"/>
  <c r="D90" i="98"/>
  <c r="J69" i="85"/>
  <c r="J93" i="85"/>
  <c r="H112" i="85"/>
  <c r="J105" i="85"/>
  <c r="J41" i="89"/>
  <c r="J46" i="89"/>
  <c r="J50" i="89"/>
  <c r="J71" i="89"/>
  <c r="J103" i="89"/>
  <c r="I145" i="89"/>
  <c r="I149" i="89" s="1"/>
  <c r="J129" i="89"/>
  <c r="J136" i="89"/>
  <c r="K44" i="90"/>
  <c r="D58" i="90"/>
  <c r="G124" i="91"/>
  <c r="J43" i="94"/>
  <c r="J36" i="96"/>
  <c r="G42" i="99"/>
  <c r="J102" i="83"/>
  <c r="J68" i="85"/>
  <c r="J94" i="85"/>
  <c r="J45" i="89"/>
  <c r="J49" i="89"/>
  <c r="J53" i="89"/>
  <c r="H54" i="89"/>
  <c r="J66" i="89"/>
  <c r="J89" i="89"/>
  <c r="J99" i="89"/>
  <c r="J122" i="89"/>
  <c r="G44" i="90"/>
  <c r="D39" i="85"/>
  <c r="J98" i="85"/>
  <c r="D24" i="86"/>
  <c r="J58" i="90"/>
  <c r="J24" i="92"/>
  <c r="G57" i="90"/>
  <c r="J10" i="92"/>
  <c r="J17" i="92" s="1"/>
  <c r="D24" i="92"/>
  <c r="D25" i="92" s="1"/>
  <c r="J44" i="92"/>
  <c r="J49" i="92" s="1"/>
  <c r="G67" i="92"/>
  <c r="J67" i="92" s="1"/>
  <c r="J71" i="92" s="1"/>
  <c r="D43" i="94"/>
  <c r="J9" i="95"/>
  <c r="J93" i="95"/>
  <c r="J69" i="97"/>
  <c r="J9" i="98"/>
  <c r="J16" i="98"/>
  <c r="J29" i="98"/>
  <c r="J32" i="98"/>
  <c r="J60" i="98"/>
  <c r="G89" i="98"/>
  <c r="J76" i="98"/>
  <c r="J103" i="98"/>
  <c r="J105" i="98"/>
  <c r="D27" i="99"/>
  <c r="D42" i="99" s="1"/>
  <c r="M9" i="99"/>
  <c r="M29" i="99"/>
  <c r="I27" i="100"/>
  <c r="H27" i="100"/>
  <c r="J21" i="101"/>
  <c r="J49" i="101"/>
  <c r="K21" i="102"/>
  <c r="J21" i="102"/>
  <c r="H53" i="103"/>
  <c r="J147" i="89"/>
  <c r="J148" i="89" s="1"/>
  <c r="J44" i="91"/>
  <c r="J59" i="91" s="1"/>
  <c r="H97" i="91"/>
  <c r="H124" i="91" s="1"/>
  <c r="J109" i="91"/>
  <c r="J123" i="91" s="1"/>
  <c r="H67" i="92"/>
  <c r="H71" i="92" s="1"/>
  <c r="J9" i="94"/>
  <c r="F77" i="97"/>
  <c r="J56" i="98"/>
  <c r="H73" i="98"/>
  <c r="B90" i="98"/>
  <c r="F90" i="98"/>
  <c r="J117" i="98"/>
  <c r="D21" i="102"/>
  <c r="L21" i="102"/>
  <c r="M38" i="90"/>
  <c r="M44" i="90" s="1"/>
  <c r="D30" i="91"/>
  <c r="D60" i="91" s="1"/>
  <c r="H84" i="95"/>
  <c r="J9" i="97"/>
  <c r="J27" i="97" s="1"/>
  <c r="H36" i="97"/>
  <c r="J55" i="98"/>
  <c r="H128" i="98"/>
  <c r="M33" i="99"/>
  <c r="E42" i="99"/>
  <c r="M23" i="93"/>
  <c r="M9" i="96"/>
  <c r="M27" i="96" s="1"/>
  <c r="M36" i="96" s="1"/>
  <c r="J75" i="98"/>
  <c r="L27" i="99"/>
  <c r="H41" i="99"/>
  <c r="H42" i="99" s="1"/>
  <c r="K37" i="99"/>
  <c r="K41" i="99" s="1"/>
  <c r="D85" i="100"/>
  <c r="D86" i="100" s="1"/>
  <c r="D21" i="101"/>
  <c r="J38" i="101"/>
  <c r="G20" i="102"/>
  <c r="G21" i="102" s="1"/>
  <c r="D52" i="103"/>
  <c r="D29" i="104"/>
  <c r="D44" i="104" s="1"/>
  <c r="J73" i="104"/>
  <c r="J86" i="104"/>
  <c r="J100" i="104"/>
  <c r="J112" i="104" s="1"/>
  <c r="J137" i="104"/>
  <c r="J159" i="104"/>
  <c r="M11" i="105"/>
  <c r="M18" i="105"/>
  <c r="M26" i="105"/>
  <c r="G60" i="105"/>
  <c r="G61" i="105" s="1"/>
  <c r="K60" i="105"/>
  <c r="M53" i="105"/>
  <c r="J9" i="106"/>
  <c r="J29" i="106" s="1"/>
  <c r="D29" i="106"/>
  <c r="D58" i="106" s="1"/>
  <c r="J20" i="108"/>
  <c r="G21" i="109"/>
  <c r="D77" i="110"/>
  <c r="G36" i="111"/>
  <c r="D36" i="111"/>
  <c r="D49" i="101"/>
  <c r="J64" i="101"/>
  <c r="M9" i="102"/>
  <c r="J19" i="103"/>
  <c r="H43" i="104"/>
  <c r="J82" i="104"/>
  <c r="J133" i="104"/>
  <c r="J149" i="104"/>
  <c r="M16" i="105"/>
  <c r="M24" i="105"/>
  <c r="K29" i="105"/>
  <c r="H57" i="106"/>
  <c r="J46" i="106"/>
  <c r="J36" i="111"/>
  <c r="H37" i="112"/>
  <c r="J31" i="100"/>
  <c r="J42" i="100" s="1"/>
  <c r="H29" i="104"/>
  <c r="J78" i="104"/>
  <c r="C113" i="104"/>
  <c r="J145" i="104"/>
  <c r="M14" i="105"/>
  <c r="M22" i="105"/>
  <c r="H61" i="105"/>
  <c r="J45" i="106"/>
  <c r="I57" i="106"/>
  <c r="I58" i="106" s="1"/>
  <c r="J20" i="109"/>
  <c r="D37" i="110"/>
  <c r="D37" i="112"/>
  <c r="M10" i="102"/>
  <c r="F44" i="104"/>
  <c r="D61" i="105"/>
  <c r="C61" i="105"/>
  <c r="D45" i="109"/>
  <c r="J114" i="106"/>
  <c r="D20" i="109"/>
  <c r="D21" i="109" s="1"/>
  <c r="J34" i="109"/>
  <c r="J40" i="109" s="1"/>
  <c r="J45" i="109" s="1"/>
  <c r="J25" i="110"/>
  <c r="H63" i="110"/>
  <c r="H77" i="110" s="1"/>
  <c r="J9" i="112"/>
  <c r="J25" i="112"/>
  <c r="J27" i="112"/>
  <c r="J31" i="112"/>
  <c r="J48" i="112"/>
  <c r="J65" i="112"/>
  <c r="I74" i="112"/>
  <c r="H55" i="116"/>
  <c r="M10" i="108"/>
  <c r="M17" i="108"/>
  <c r="M19" i="108" s="1"/>
  <c r="J9" i="110"/>
  <c r="J88" i="110"/>
  <c r="J106" i="110" s="1"/>
  <c r="J110" i="110" s="1"/>
  <c r="M9" i="111"/>
  <c r="M25" i="111"/>
  <c r="J57" i="112"/>
  <c r="I61" i="112"/>
  <c r="H157" i="113"/>
  <c r="H162" i="113" s="1"/>
  <c r="J25" i="114"/>
  <c r="J39" i="114" s="1"/>
  <c r="G39" i="114"/>
  <c r="J44" i="107"/>
  <c r="J46" i="107" s="1"/>
  <c r="J58" i="107"/>
  <c r="M13" i="108"/>
  <c r="I23" i="110"/>
  <c r="I36" i="110"/>
  <c r="L23" i="111"/>
  <c r="L35" i="111"/>
  <c r="D25" i="113"/>
  <c r="D52" i="113" s="1"/>
  <c r="G157" i="113"/>
  <c r="G162" i="113" s="1"/>
  <c r="M9" i="114"/>
  <c r="L25" i="114"/>
  <c r="L39" i="114" s="1"/>
  <c r="J34" i="107"/>
  <c r="M9" i="108"/>
  <c r="J10" i="109"/>
  <c r="I23" i="112"/>
  <c r="G74" i="112"/>
  <c r="G75" i="112" s="1"/>
  <c r="E118" i="113"/>
  <c r="D157" i="113"/>
  <c r="D162" i="113" s="1"/>
  <c r="J137" i="113"/>
  <c r="J157" i="113" s="1"/>
  <c r="K39" i="114"/>
  <c r="G57" i="117"/>
  <c r="J10" i="115"/>
  <c r="J66" i="115"/>
  <c r="D29" i="116"/>
  <c r="D55" i="116" s="1"/>
  <c r="D94" i="116"/>
  <c r="D116" i="116" s="1"/>
  <c r="J114" i="116"/>
  <c r="L29" i="117"/>
  <c r="M16" i="117"/>
  <c r="M24" i="117"/>
  <c r="L56" i="117"/>
  <c r="M46" i="117"/>
  <c r="M54" i="117"/>
  <c r="G23" i="120"/>
  <c r="J110" i="116"/>
  <c r="D29" i="117"/>
  <c r="M14" i="117"/>
  <c r="M22" i="117"/>
  <c r="D56" i="117"/>
  <c r="M44" i="117"/>
  <c r="M51" i="117"/>
  <c r="J37" i="118"/>
  <c r="J50" i="118" s="1"/>
  <c r="D39" i="114"/>
  <c r="J44" i="116"/>
  <c r="J54" i="116" s="1"/>
  <c r="J107" i="116"/>
  <c r="J9" i="118"/>
  <c r="J29" i="118" s="1"/>
  <c r="D29" i="118"/>
  <c r="D51" i="118" s="1"/>
  <c r="J15" i="119"/>
  <c r="J22" i="119"/>
  <c r="J45" i="119"/>
  <c r="J53" i="119"/>
  <c r="J136" i="116"/>
  <c r="K29" i="117"/>
  <c r="K56" i="117"/>
  <c r="H29" i="118"/>
  <c r="H54" i="119"/>
  <c r="D84" i="118"/>
  <c r="D15" i="119"/>
  <c r="D53" i="119"/>
  <c r="D54" i="119" s="1"/>
  <c r="D77" i="119"/>
  <c r="M10" i="120"/>
  <c r="J36" i="121"/>
  <c r="J42" i="121" s="1"/>
  <c r="J51" i="121" s="1"/>
  <c r="J12" i="122"/>
  <c r="J20" i="122"/>
  <c r="D22" i="119"/>
  <c r="D23" i="119" s="1"/>
  <c r="M17" i="120"/>
  <c r="M22" i="120" s="1"/>
  <c r="J31" i="122"/>
  <c r="D85" i="124"/>
  <c r="J84" i="124"/>
  <c r="D105" i="118"/>
  <c r="C23" i="120"/>
  <c r="G40" i="123"/>
  <c r="D27" i="122"/>
  <c r="D39" i="122" s="1"/>
  <c r="J40" i="123"/>
  <c r="J97" i="122"/>
  <c r="J9" i="124"/>
  <c r="D41" i="124"/>
  <c r="D42" i="124" s="1"/>
  <c r="H41" i="124"/>
  <c r="G68" i="122"/>
  <c r="G84" i="122" s="1"/>
  <c r="M29" i="123"/>
  <c r="M39" i="123" s="1"/>
  <c r="J71" i="122"/>
  <c r="D40" i="123"/>
  <c r="J55" i="124"/>
  <c r="J70" i="124" s="1"/>
  <c r="J96" i="122"/>
  <c r="J63" i="110" l="1"/>
  <c r="J77" i="110" s="1"/>
  <c r="G85" i="124"/>
  <c r="H85" i="124"/>
  <c r="G42" i="124"/>
  <c r="I42" i="124"/>
  <c r="H106" i="118"/>
  <c r="J162" i="113"/>
  <c r="J23" i="110"/>
  <c r="J70" i="107"/>
  <c r="J71" i="107" s="1"/>
  <c r="J167" i="104"/>
  <c r="J174" i="104" s="1"/>
  <c r="G44" i="98"/>
  <c r="I90" i="98"/>
  <c r="J83" i="122"/>
  <c r="H84" i="122"/>
  <c r="J106" i="118"/>
  <c r="I106" i="118"/>
  <c r="G106" i="118"/>
  <c r="D106" i="118"/>
  <c r="J55" i="116"/>
  <c r="I116" i="116"/>
  <c r="G116" i="116"/>
  <c r="H116" i="116"/>
  <c r="J115" i="116"/>
  <c r="J116" i="116" s="1"/>
  <c r="H113" i="104"/>
  <c r="J91" i="104"/>
  <c r="J113" i="104" s="1"/>
  <c r="I53" i="103"/>
  <c r="H50" i="101"/>
  <c r="J16" i="101"/>
  <c r="L36" i="96"/>
  <c r="H51" i="118"/>
  <c r="L20" i="108"/>
  <c r="J99" i="106"/>
  <c r="H58" i="106"/>
  <c r="I59" i="83"/>
  <c r="J50" i="92"/>
  <c r="H112" i="89"/>
  <c r="I112" i="89"/>
  <c r="G112" i="89"/>
  <c r="H113" i="85"/>
  <c r="H75" i="112"/>
  <c r="I43" i="100"/>
  <c r="J27" i="124"/>
  <c r="J42" i="124" s="1"/>
  <c r="I85" i="124"/>
  <c r="H42" i="124"/>
  <c r="L40" i="123"/>
  <c r="M26" i="123"/>
  <c r="K40" i="123"/>
  <c r="J38" i="122"/>
  <c r="J39" i="122" s="1"/>
  <c r="J68" i="122"/>
  <c r="J118" i="122"/>
  <c r="M15" i="120"/>
  <c r="M23" i="120" s="1"/>
  <c r="J54" i="119"/>
  <c r="J51" i="118"/>
  <c r="M56" i="117"/>
  <c r="K57" i="117"/>
  <c r="M29" i="117"/>
  <c r="J81" i="115"/>
  <c r="J103" i="115" s="1"/>
  <c r="H47" i="115"/>
  <c r="J25" i="115"/>
  <c r="J47" i="115" s="1"/>
  <c r="M25" i="114"/>
  <c r="J92" i="113"/>
  <c r="J118" i="113" s="1"/>
  <c r="H118" i="113"/>
  <c r="D118" i="113"/>
  <c r="J52" i="113"/>
  <c r="I52" i="113"/>
  <c r="H52" i="113"/>
  <c r="J74" i="112"/>
  <c r="J61" i="112"/>
  <c r="I75" i="112"/>
  <c r="I37" i="112"/>
  <c r="J23" i="112"/>
  <c r="M35" i="111"/>
  <c r="K36" i="111"/>
  <c r="L36" i="111"/>
  <c r="M23" i="111"/>
  <c r="J36" i="110"/>
  <c r="J37" i="110" s="1"/>
  <c r="J16" i="109"/>
  <c r="J21" i="109" s="1"/>
  <c r="K20" i="108"/>
  <c r="J42" i="107"/>
  <c r="J47" i="107" s="1"/>
  <c r="I47" i="107"/>
  <c r="M60" i="105"/>
  <c r="M29" i="105"/>
  <c r="I44" i="104"/>
  <c r="I113" i="104"/>
  <c r="J29" i="104"/>
  <c r="J21" i="103"/>
  <c r="J16" i="103"/>
  <c r="H22" i="103"/>
  <c r="I50" i="101"/>
  <c r="D50" i="101"/>
  <c r="G43" i="100"/>
  <c r="J70" i="100"/>
  <c r="J86" i="100" s="1"/>
  <c r="H43" i="100"/>
  <c r="J27" i="100"/>
  <c r="J43" i="100" s="1"/>
  <c r="J128" i="98"/>
  <c r="G90" i="98"/>
  <c r="K42" i="99"/>
  <c r="M27" i="99"/>
  <c r="H90" i="98"/>
  <c r="J73" i="98"/>
  <c r="I44" i="98"/>
  <c r="H44" i="98"/>
  <c r="H37" i="97"/>
  <c r="K36" i="96"/>
  <c r="H60" i="91"/>
  <c r="J60" i="91"/>
  <c r="L58" i="90"/>
  <c r="H149" i="89"/>
  <c r="J111" i="89"/>
  <c r="D55" i="89"/>
  <c r="H24" i="94"/>
  <c r="J16" i="94"/>
  <c r="J24" i="94"/>
  <c r="H50" i="92"/>
  <c r="I25" i="92"/>
  <c r="J76" i="97"/>
  <c r="J77" i="97" s="1"/>
  <c r="H45" i="95"/>
  <c r="I101" i="95"/>
  <c r="J84" i="95"/>
  <c r="J44" i="95"/>
  <c r="H101" i="95"/>
  <c r="J100" i="95"/>
  <c r="I45" i="95"/>
  <c r="J25" i="92"/>
  <c r="I124" i="91"/>
  <c r="J97" i="91"/>
  <c r="J124" i="91" s="1"/>
  <c r="G58" i="90"/>
  <c r="K58" i="90"/>
  <c r="M57" i="90"/>
  <c r="M58" i="90" s="1"/>
  <c r="I55" i="89"/>
  <c r="J145" i="89"/>
  <c r="J149" i="89" s="1"/>
  <c r="G113" i="85"/>
  <c r="J39" i="85"/>
  <c r="J56" i="85" s="1"/>
  <c r="I113" i="85"/>
  <c r="H56" i="85"/>
  <c r="I56" i="85"/>
  <c r="L54" i="84"/>
  <c r="K54" i="84"/>
  <c r="M54" i="84"/>
  <c r="H117" i="83"/>
  <c r="H59" i="83"/>
  <c r="J42" i="83"/>
  <c r="J59" i="83" s="1"/>
  <c r="D56" i="85"/>
  <c r="J169" i="83"/>
  <c r="J177" i="83" s="1"/>
  <c r="J37" i="89"/>
  <c r="J27" i="95"/>
  <c r="D53" i="103"/>
  <c r="J44" i="101"/>
  <c r="J50" i="101" s="1"/>
  <c r="I22" i="101"/>
  <c r="J74" i="101"/>
  <c r="D22" i="101"/>
  <c r="J22" i="101"/>
  <c r="J126" i="106"/>
  <c r="J127" i="106" s="1"/>
  <c r="J57" i="106"/>
  <c r="J58" i="106" s="1"/>
  <c r="J54" i="89"/>
  <c r="D57" i="117"/>
  <c r="J85" i="124"/>
  <c r="I41" i="99"/>
  <c r="I42" i="99" s="1"/>
  <c r="L37" i="99"/>
  <c r="L41" i="99" s="1"/>
  <c r="L42" i="99" s="1"/>
  <c r="J23" i="119"/>
  <c r="M15" i="108"/>
  <c r="M20" i="108" s="1"/>
  <c r="I37" i="110"/>
  <c r="K61" i="105"/>
  <c r="J89" i="98"/>
  <c r="J27" i="98"/>
  <c r="J112" i="85"/>
  <c r="H55" i="89"/>
  <c r="J116" i="83"/>
  <c r="J117" i="83" s="1"/>
  <c r="J43" i="104"/>
  <c r="H44" i="104"/>
  <c r="J41" i="99"/>
  <c r="J42" i="99" s="1"/>
  <c r="G71" i="92"/>
  <c r="L57" i="117"/>
  <c r="M39" i="114"/>
  <c r="J43" i="98"/>
  <c r="J93" i="89"/>
  <c r="J36" i="112"/>
  <c r="M15" i="102"/>
  <c r="M21" i="102" s="1"/>
  <c r="J37" i="97"/>
  <c r="J96" i="85"/>
  <c r="J45" i="95" l="1"/>
  <c r="J75" i="112"/>
  <c r="M57" i="117"/>
  <c r="J22" i="103"/>
  <c r="J44" i="104"/>
  <c r="J112" i="89"/>
  <c r="J37" i="112"/>
  <c r="M40" i="123"/>
  <c r="J84" i="122"/>
  <c r="M36" i="111"/>
  <c r="M61" i="105"/>
  <c r="J44" i="98"/>
  <c r="J90" i="98"/>
  <c r="J101" i="95"/>
  <c r="J55" i="89"/>
  <c r="J113" i="85"/>
  <c r="M37" i="99"/>
  <c r="M41" i="99" s="1"/>
  <c r="M42" i="99" s="1"/>
  <c r="C75" i="14" l="1"/>
  <c r="E75" i="14"/>
  <c r="F75" i="14"/>
  <c r="G75" i="14"/>
  <c r="B75" i="14"/>
  <c r="C94" i="17"/>
  <c r="E94" i="17"/>
  <c r="F94" i="17"/>
  <c r="G94" i="17"/>
  <c r="B94" i="17"/>
  <c r="D94" i="17"/>
  <c r="D75" i="14" l="1"/>
  <c r="C148" i="11" l="1"/>
  <c r="D148" i="11"/>
  <c r="E148" i="11"/>
  <c r="F148" i="11"/>
  <c r="G148" i="11"/>
  <c r="B148" i="11"/>
  <c r="I135" i="11"/>
  <c r="I136" i="11"/>
  <c r="H135" i="11"/>
  <c r="H136" i="11"/>
  <c r="J135" i="11" l="1"/>
  <c r="J136" i="11"/>
  <c r="C235" i="1" l="1"/>
  <c r="E235" i="1"/>
  <c r="F235" i="1"/>
  <c r="G235" i="1"/>
  <c r="H235" i="1"/>
  <c r="I235" i="1"/>
  <c r="I261" i="1" s="1"/>
  <c r="J235" i="1"/>
  <c r="B235" i="1"/>
  <c r="K223" i="1"/>
  <c r="M223" i="1"/>
  <c r="L223" i="1"/>
  <c r="M192" i="1"/>
  <c r="M193" i="1"/>
  <c r="M194" i="1"/>
  <c r="M195" i="1"/>
  <c r="M196" i="1"/>
  <c r="M197" i="1"/>
  <c r="M198" i="1"/>
  <c r="M199" i="1"/>
  <c r="M200" i="1"/>
  <c r="M201" i="1"/>
  <c r="M202" i="1"/>
  <c r="M203" i="1"/>
  <c r="M204" i="1"/>
  <c r="M205" i="1"/>
  <c r="M206" i="1"/>
  <c r="M207" i="1"/>
  <c r="M208" i="1"/>
  <c r="M209" i="1"/>
  <c r="M210" i="1"/>
  <c r="M211" i="1"/>
  <c r="M217" i="1"/>
  <c r="M218" i="1"/>
  <c r="M219" i="1"/>
  <c r="M220" i="1"/>
  <c r="M221" i="1"/>
  <c r="M222" i="1"/>
  <c r="M191" i="1"/>
  <c r="L192" i="1"/>
  <c r="L193" i="1"/>
  <c r="L194" i="1"/>
  <c r="L195" i="1"/>
  <c r="L196" i="1"/>
  <c r="L197" i="1"/>
  <c r="L198" i="1"/>
  <c r="L199" i="1"/>
  <c r="L200" i="1"/>
  <c r="L201" i="1"/>
  <c r="L202" i="1"/>
  <c r="L203" i="1"/>
  <c r="L204" i="1"/>
  <c r="L205" i="1"/>
  <c r="L206" i="1"/>
  <c r="L207" i="1"/>
  <c r="L208" i="1"/>
  <c r="L209" i="1"/>
  <c r="L210" i="1"/>
  <c r="L211" i="1"/>
  <c r="L217" i="1"/>
  <c r="L218" i="1"/>
  <c r="L219" i="1"/>
  <c r="L220" i="1"/>
  <c r="L221" i="1"/>
  <c r="L222" i="1"/>
  <c r="K222" i="1"/>
  <c r="K192" i="1"/>
  <c r="K193" i="1"/>
  <c r="K194" i="1"/>
  <c r="K195" i="1"/>
  <c r="K196" i="1"/>
  <c r="K197" i="1"/>
  <c r="K198" i="1"/>
  <c r="K199" i="1"/>
  <c r="K200" i="1"/>
  <c r="K201" i="1"/>
  <c r="K202" i="1"/>
  <c r="K203" i="1"/>
  <c r="K204" i="1"/>
  <c r="K205" i="1"/>
  <c r="K206" i="1"/>
  <c r="K207" i="1"/>
  <c r="K208" i="1"/>
  <c r="K209" i="1"/>
  <c r="K210" i="1"/>
  <c r="K211" i="1"/>
  <c r="K217" i="1"/>
  <c r="K218" i="1"/>
  <c r="K219" i="1"/>
  <c r="K220" i="1"/>
  <c r="K221" i="1"/>
  <c r="K191" i="1"/>
  <c r="H143" i="30"/>
  <c r="I143" i="30"/>
  <c r="H144" i="30"/>
  <c r="I144" i="30"/>
  <c r="H145" i="30"/>
  <c r="I145" i="30"/>
  <c r="H146" i="30"/>
  <c r="I146" i="30"/>
  <c r="H147" i="30"/>
  <c r="I147" i="30"/>
  <c r="H149" i="30"/>
  <c r="I149" i="30"/>
  <c r="H150" i="30"/>
  <c r="H154" i="30" s="1"/>
  <c r="I150" i="30"/>
  <c r="H152" i="30"/>
  <c r="I152" i="30"/>
  <c r="I154" i="30" s="1"/>
  <c r="H153" i="30"/>
  <c r="I153" i="30"/>
  <c r="H156" i="30"/>
  <c r="I156" i="30"/>
  <c r="I142" i="30"/>
  <c r="H142" i="30"/>
  <c r="C158" i="30"/>
  <c r="E158" i="30"/>
  <c r="F158" i="30"/>
  <c r="G158" i="30"/>
  <c r="B158" i="30"/>
  <c r="D158" i="30" s="1"/>
  <c r="H118" i="30"/>
  <c r="H119" i="30"/>
  <c r="H120" i="30"/>
  <c r="H121" i="30"/>
  <c r="H122" i="30"/>
  <c r="H123" i="30"/>
  <c r="H124" i="30"/>
  <c r="H125" i="30"/>
  <c r="H126" i="30"/>
  <c r="H127" i="30"/>
  <c r="H128" i="30"/>
  <c r="I118" i="30"/>
  <c r="I119" i="30"/>
  <c r="I120" i="30"/>
  <c r="I121" i="30"/>
  <c r="I122" i="30"/>
  <c r="I123" i="30"/>
  <c r="I124" i="30"/>
  <c r="I125" i="30"/>
  <c r="I126" i="30"/>
  <c r="I127" i="30"/>
  <c r="I128" i="30"/>
  <c r="I117" i="30"/>
  <c r="H117" i="30"/>
  <c r="I54" i="27"/>
  <c r="I55" i="27"/>
  <c r="I56" i="27"/>
  <c r="H54" i="27"/>
  <c r="H55" i="27"/>
  <c r="H56" i="27"/>
  <c r="H53" i="27"/>
  <c r="I53" i="27"/>
  <c r="C43" i="24"/>
  <c r="D43" i="24"/>
  <c r="E43" i="24"/>
  <c r="F43" i="24"/>
  <c r="G43" i="24"/>
  <c r="B43" i="24"/>
  <c r="I42" i="24"/>
  <c r="H42" i="24"/>
  <c r="G42" i="24"/>
  <c r="C43" i="36"/>
  <c r="E43" i="36"/>
  <c r="F43" i="36"/>
  <c r="G43" i="36"/>
  <c r="B43" i="36"/>
  <c r="D43" i="36" s="1"/>
  <c r="I42" i="36"/>
  <c r="H42" i="36"/>
  <c r="J42" i="36" s="1"/>
  <c r="G42" i="36"/>
  <c r="H40" i="36"/>
  <c r="G155" i="20"/>
  <c r="G156" i="20"/>
  <c r="G157" i="20"/>
  <c r="G158" i="20"/>
  <c r="G159" i="20"/>
  <c r="G160" i="20"/>
  <c r="G161" i="20"/>
  <c r="G162" i="20"/>
  <c r="G163" i="20"/>
  <c r="G165" i="20"/>
  <c r="G166" i="20"/>
  <c r="G167" i="20"/>
  <c r="F154" i="20"/>
  <c r="G154" i="20" s="1"/>
  <c r="I154" i="20"/>
  <c r="H154" i="20"/>
  <c r="H124" i="20"/>
  <c r="I124" i="20"/>
  <c r="H125" i="20"/>
  <c r="I125" i="20"/>
  <c r="H126" i="20"/>
  <c r="I126" i="20"/>
  <c r="H127" i="20"/>
  <c r="I127" i="20"/>
  <c r="H128" i="20"/>
  <c r="I128" i="20"/>
  <c r="H129" i="20"/>
  <c r="I129" i="20"/>
  <c r="H130" i="20"/>
  <c r="I130" i="20"/>
  <c r="H131" i="20"/>
  <c r="I131" i="20"/>
  <c r="H132" i="20"/>
  <c r="I132" i="20"/>
  <c r="H133" i="20"/>
  <c r="I133" i="20"/>
  <c r="H134" i="20"/>
  <c r="I134" i="20"/>
  <c r="H135" i="20"/>
  <c r="I135" i="20"/>
  <c r="H136" i="20"/>
  <c r="I136" i="20"/>
  <c r="H137" i="20"/>
  <c r="I137" i="20"/>
  <c r="H138" i="20"/>
  <c r="I138" i="20"/>
  <c r="H139" i="20"/>
  <c r="I139" i="20"/>
  <c r="H140" i="20"/>
  <c r="I140" i="20"/>
  <c r="H141" i="20"/>
  <c r="I141" i="20"/>
  <c r="H142" i="20"/>
  <c r="I142" i="20"/>
  <c r="H143" i="20"/>
  <c r="I143" i="20"/>
  <c r="H144" i="20"/>
  <c r="I144" i="20"/>
  <c r="H145" i="20"/>
  <c r="I145" i="20"/>
  <c r="I123" i="20"/>
  <c r="H123" i="20"/>
  <c r="I97" i="17"/>
  <c r="J97" i="17"/>
  <c r="H97" i="17"/>
  <c r="E159" i="30" l="1"/>
  <c r="F159" i="30"/>
  <c r="I158" i="30"/>
  <c r="G164" i="20"/>
  <c r="H164" i="20"/>
  <c r="I164" i="20"/>
  <c r="J54" i="27"/>
  <c r="J127" i="30"/>
  <c r="G159" i="30"/>
  <c r="J153" i="30"/>
  <c r="J152" i="30"/>
  <c r="J149" i="30"/>
  <c r="J146" i="30"/>
  <c r="J144" i="30"/>
  <c r="J145" i="20"/>
  <c r="J141" i="20"/>
  <c r="J139" i="20"/>
  <c r="J135" i="20"/>
  <c r="J133" i="20"/>
  <c r="J131" i="20"/>
  <c r="J129" i="20"/>
  <c r="J125" i="20"/>
  <c r="J143" i="20"/>
  <c r="J137" i="20"/>
  <c r="J127" i="20"/>
  <c r="J154" i="20"/>
  <c r="J123" i="30"/>
  <c r="J119" i="30"/>
  <c r="J142" i="30"/>
  <c r="J156" i="30"/>
  <c r="J150" i="30"/>
  <c r="J147" i="30"/>
  <c r="J143" i="30"/>
  <c r="J117" i="30"/>
  <c r="J125" i="30"/>
  <c r="J121" i="30"/>
  <c r="H158" i="30"/>
  <c r="B159" i="30"/>
  <c r="C159" i="30"/>
  <c r="D159" i="30"/>
  <c r="J145" i="30"/>
  <c r="J128" i="30"/>
  <c r="J124" i="30"/>
  <c r="J120" i="30"/>
  <c r="J126" i="30"/>
  <c r="J122" i="30"/>
  <c r="J118" i="30"/>
  <c r="J56" i="27"/>
  <c r="J55" i="27"/>
  <c r="J53" i="27"/>
  <c r="J144" i="20"/>
  <c r="J142" i="20"/>
  <c r="J140" i="20"/>
  <c r="J138" i="20"/>
  <c r="J136" i="20"/>
  <c r="J134" i="20"/>
  <c r="J132" i="20"/>
  <c r="J130" i="20"/>
  <c r="J128" i="20"/>
  <c r="J126" i="20"/>
  <c r="J124" i="20"/>
  <c r="E261" i="1"/>
  <c r="G261" i="1"/>
  <c r="C261" i="1"/>
  <c r="L235" i="1"/>
  <c r="B261" i="1"/>
  <c r="K235" i="1"/>
  <c r="D235" i="1"/>
  <c r="M235" i="1" s="1"/>
  <c r="J261" i="1"/>
  <c r="F261" i="1"/>
  <c r="J123" i="20"/>
  <c r="J42" i="24"/>
  <c r="H134" i="11"/>
  <c r="I134" i="11"/>
  <c r="H137" i="11"/>
  <c r="I137" i="11"/>
  <c r="H138" i="11"/>
  <c r="I138" i="11"/>
  <c r="H139" i="11"/>
  <c r="I139" i="11"/>
  <c r="H140" i="11"/>
  <c r="I140" i="11"/>
  <c r="H141" i="11"/>
  <c r="I141" i="11"/>
  <c r="H142" i="11"/>
  <c r="I142" i="11"/>
  <c r="H143" i="11"/>
  <c r="I143" i="11"/>
  <c r="H144" i="11"/>
  <c r="I144" i="11"/>
  <c r="H145" i="11"/>
  <c r="I145" i="11"/>
  <c r="H146" i="11"/>
  <c r="I146" i="11"/>
  <c r="H147" i="11"/>
  <c r="I147" i="11"/>
  <c r="H149" i="11"/>
  <c r="I149" i="11"/>
  <c r="H150" i="11"/>
  <c r="I150" i="11"/>
  <c r="H152" i="11"/>
  <c r="I152" i="11"/>
  <c r="H153" i="11"/>
  <c r="I153" i="11"/>
  <c r="H154" i="11"/>
  <c r="I154" i="11"/>
  <c r="H155" i="11"/>
  <c r="I155" i="11"/>
  <c r="H156" i="11"/>
  <c r="I156" i="11"/>
  <c r="H157" i="11"/>
  <c r="I157" i="11"/>
  <c r="H158" i="11"/>
  <c r="I158" i="11"/>
  <c r="H159" i="11"/>
  <c r="I159" i="11"/>
  <c r="I133" i="11"/>
  <c r="H133" i="11"/>
  <c r="C160" i="11"/>
  <c r="I160" i="11" s="1"/>
  <c r="D160" i="11"/>
  <c r="B160" i="11"/>
  <c r="H160" i="11" s="1"/>
  <c r="C151" i="11"/>
  <c r="I151" i="11" s="1"/>
  <c r="D151" i="11"/>
  <c r="E151" i="11"/>
  <c r="F151" i="11"/>
  <c r="G151" i="11"/>
  <c r="B151" i="11"/>
  <c r="J158" i="11" l="1"/>
  <c r="J156" i="11"/>
  <c r="J154" i="11"/>
  <c r="J152" i="11"/>
  <c r="J149" i="11"/>
  <c r="J146" i="11"/>
  <c r="J144" i="11"/>
  <c r="J142" i="11"/>
  <c r="J140" i="11"/>
  <c r="J138" i="11"/>
  <c r="J134" i="11"/>
  <c r="J154" i="30"/>
  <c r="J158" i="30"/>
  <c r="I159" i="30"/>
  <c r="J164" i="20"/>
  <c r="H159" i="30"/>
  <c r="J133" i="11"/>
  <c r="J159" i="11"/>
  <c r="J157" i="11"/>
  <c r="J155" i="11"/>
  <c r="J153" i="11"/>
  <c r="J150" i="11"/>
  <c r="J147" i="11"/>
  <c r="J145" i="11"/>
  <c r="J141" i="11"/>
  <c r="J139" i="11"/>
  <c r="J137" i="11"/>
  <c r="H151" i="11"/>
  <c r="J151" i="11" s="1"/>
  <c r="J160" i="11"/>
  <c r="J143" i="11"/>
  <c r="H148" i="11"/>
  <c r="I148" i="11"/>
  <c r="K261" i="1"/>
  <c r="L261" i="1"/>
  <c r="D261" i="1"/>
  <c r="M261" i="1" s="1"/>
  <c r="C101" i="8"/>
  <c r="D101" i="8"/>
  <c r="E101" i="8"/>
  <c r="F101" i="8"/>
  <c r="G101" i="8"/>
  <c r="B101" i="8"/>
  <c r="J159" i="30" l="1"/>
  <c r="J148" i="11"/>
  <c r="C160" i="5"/>
  <c r="C187" i="5" s="1"/>
  <c r="E160" i="5"/>
  <c r="E187" i="5" s="1"/>
  <c r="F160" i="5"/>
  <c r="F187" i="5" s="1"/>
  <c r="G160" i="5"/>
  <c r="G187" i="5" s="1"/>
  <c r="B160" i="5"/>
  <c r="B187" i="5" s="1"/>
  <c r="J185" i="5"/>
  <c r="J186" i="5" s="1"/>
  <c r="I185" i="5"/>
  <c r="I186" i="5" s="1"/>
  <c r="H185" i="5"/>
  <c r="H186" i="5" s="1"/>
  <c r="H160" i="5" l="1"/>
  <c r="D160" i="5"/>
  <c r="D187" i="5" s="1"/>
  <c r="I160" i="5"/>
  <c r="O9" i="39" l="1"/>
  <c r="P9" i="39" s="1"/>
  <c r="O11" i="39"/>
  <c r="P11" i="39" s="1"/>
  <c r="O13" i="39"/>
  <c r="O15" i="39"/>
  <c r="P15" i="39" s="1"/>
  <c r="O19" i="39"/>
  <c r="O20" i="39"/>
  <c r="P20" i="39" s="1"/>
  <c r="O21" i="39"/>
  <c r="P21" i="39" s="1"/>
  <c r="O7" i="39"/>
  <c r="P7" i="39" s="1"/>
  <c r="P13" i="39" l="1"/>
  <c r="P19" i="39"/>
  <c r="F22" i="39"/>
  <c r="H22" i="39"/>
  <c r="I22" i="39"/>
  <c r="E22" i="39"/>
  <c r="L22" i="39" l="1"/>
  <c r="O22" i="39" s="1"/>
  <c r="K22" i="39"/>
  <c r="N22" i="39" s="1"/>
  <c r="M22" i="39" l="1"/>
  <c r="J22" i="39" l="1"/>
  <c r="G22" i="39"/>
  <c r="P22" i="39" l="1"/>
  <c r="H41" i="40"/>
  <c r="I41" i="40"/>
  <c r="H42" i="40"/>
  <c r="I42" i="40"/>
  <c r="J42" i="40" s="1"/>
  <c r="I40" i="40"/>
  <c r="H40" i="40"/>
  <c r="C44" i="40"/>
  <c r="D44" i="40"/>
  <c r="C43" i="40"/>
  <c r="D43" i="40"/>
  <c r="E43" i="40"/>
  <c r="E44" i="40" s="1"/>
  <c r="F43" i="40"/>
  <c r="F44" i="40" s="1"/>
  <c r="G43" i="40"/>
  <c r="G44" i="40" s="1"/>
  <c r="B43" i="40"/>
  <c r="B44" i="40" s="1"/>
  <c r="H13" i="40"/>
  <c r="I13" i="40"/>
  <c r="H14" i="40"/>
  <c r="I14" i="40"/>
  <c r="I12" i="40"/>
  <c r="H12" i="40"/>
  <c r="J12" i="40" s="1"/>
  <c r="C16" i="40"/>
  <c r="D16" i="40"/>
  <c r="E16" i="40"/>
  <c r="F16" i="40"/>
  <c r="G16" i="40"/>
  <c r="K40" i="31"/>
  <c r="I15" i="40" l="1"/>
  <c r="H15" i="40"/>
  <c r="H16" i="40" s="1"/>
  <c r="J41" i="40"/>
  <c r="J14" i="40"/>
  <c r="H43" i="40"/>
  <c r="H44" i="40" s="1"/>
  <c r="J40" i="40"/>
  <c r="I43" i="40"/>
  <c r="I44" i="40" s="1"/>
  <c r="J13" i="40"/>
  <c r="I16" i="40"/>
  <c r="B16" i="40"/>
  <c r="H93" i="13"/>
  <c r="I93" i="13"/>
  <c r="H94" i="13"/>
  <c r="I94" i="13"/>
  <c r="H95" i="13"/>
  <c r="I95" i="13"/>
  <c r="J95" i="13" s="1"/>
  <c r="H96" i="13"/>
  <c r="I96" i="13"/>
  <c r="J15" i="40" l="1"/>
  <c r="J16" i="40" s="1"/>
  <c r="J43" i="40"/>
  <c r="J44" i="40" s="1"/>
  <c r="J93" i="13"/>
  <c r="J96" i="13"/>
  <c r="J94" i="13"/>
  <c r="K176" i="3" l="1"/>
  <c r="L176" i="3"/>
  <c r="K177" i="3"/>
  <c r="L177" i="3"/>
  <c r="K178" i="3"/>
  <c r="L178" i="3"/>
  <c r="K179" i="3"/>
  <c r="L179" i="3"/>
  <c r="K180" i="3"/>
  <c r="L180" i="3"/>
  <c r="K181" i="3"/>
  <c r="L181" i="3"/>
  <c r="K182" i="3"/>
  <c r="L182" i="3"/>
  <c r="K184" i="3"/>
  <c r="L184" i="3"/>
  <c r="K185" i="3"/>
  <c r="L185" i="3"/>
  <c r="K186" i="3"/>
  <c r="L186" i="3"/>
  <c r="K187" i="3"/>
  <c r="L187" i="3"/>
  <c r="K188" i="3"/>
  <c r="L188" i="3"/>
  <c r="L175" i="3"/>
  <c r="K175" i="3"/>
  <c r="J176" i="3"/>
  <c r="J179" i="3"/>
  <c r="J180" i="3"/>
  <c r="J182" i="3"/>
  <c r="J175" i="3"/>
  <c r="K137" i="3"/>
  <c r="L137" i="3"/>
  <c r="K138" i="3"/>
  <c r="L138" i="3"/>
  <c r="K139" i="3"/>
  <c r="L139" i="3"/>
  <c r="K140" i="3"/>
  <c r="L140" i="3"/>
  <c r="K142" i="3"/>
  <c r="L142" i="3"/>
  <c r="K143" i="3"/>
  <c r="L143" i="3"/>
  <c r="K144" i="3"/>
  <c r="L144" i="3"/>
  <c r="K145" i="3"/>
  <c r="L145" i="3"/>
  <c r="K146" i="3"/>
  <c r="L146" i="3"/>
  <c r="K149" i="3"/>
  <c r="L149" i="3"/>
  <c r="K150" i="3"/>
  <c r="L150" i="3"/>
  <c r="K151" i="3"/>
  <c r="L151" i="3"/>
  <c r="K152" i="3"/>
  <c r="L152" i="3"/>
  <c r="K153" i="3"/>
  <c r="L153" i="3"/>
  <c r="K154" i="3"/>
  <c r="L154" i="3"/>
  <c r="K155" i="3"/>
  <c r="L155" i="3"/>
  <c r="K156" i="3"/>
  <c r="L156" i="3"/>
  <c r="K157" i="3"/>
  <c r="L157" i="3"/>
  <c r="K158" i="3"/>
  <c r="L158" i="3"/>
  <c r="K159" i="3"/>
  <c r="L159" i="3"/>
  <c r="K160" i="3"/>
  <c r="L160" i="3"/>
  <c r="K170" i="3"/>
  <c r="L170" i="3"/>
  <c r="K171" i="3"/>
  <c r="L171" i="3"/>
  <c r="K172" i="3"/>
  <c r="L172" i="3"/>
  <c r="K173" i="3"/>
  <c r="L173" i="3"/>
  <c r="K174" i="3"/>
  <c r="L174" i="3"/>
  <c r="L136" i="3"/>
  <c r="K136" i="3"/>
  <c r="J155" i="3"/>
  <c r="J170" i="3"/>
  <c r="J172" i="3"/>
  <c r="J173" i="3"/>
  <c r="B189" i="3"/>
  <c r="F189" i="3"/>
  <c r="K104" i="3"/>
  <c r="B141" i="3"/>
  <c r="K105" i="3"/>
  <c r="L105" i="3"/>
  <c r="K106" i="3"/>
  <c r="L106" i="3"/>
  <c r="K107" i="3"/>
  <c r="L107" i="3"/>
  <c r="K108" i="3"/>
  <c r="L108" i="3"/>
  <c r="K109" i="3"/>
  <c r="L109" i="3"/>
  <c r="K110" i="3"/>
  <c r="L110" i="3"/>
  <c r="K111" i="3"/>
  <c r="L111" i="3"/>
  <c r="K112" i="3"/>
  <c r="L112" i="3"/>
  <c r="K113" i="3"/>
  <c r="L113" i="3"/>
  <c r="K114" i="3"/>
  <c r="L114" i="3"/>
  <c r="K115" i="3"/>
  <c r="L115" i="3"/>
  <c r="K116" i="3"/>
  <c r="L116" i="3"/>
  <c r="K117" i="3"/>
  <c r="L117" i="3"/>
  <c r="K118" i="3"/>
  <c r="L118" i="3"/>
  <c r="K119" i="3"/>
  <c r="L119" i="3"/>
  <c r="K120" i="3"/>
  <c r="L120" i="3"/>
  <c r="K121" i="3"/>
  <c r="L121" i="3"/>
  <c r="K122" i="3"/>
  <c r="L122" i="3"/>
  <c r="K123" i="3"/>
  <c r="L123" i="3"/>
  <c r="K124" i="3"/>
  <c r="L124" i="3"/>
  <c r="K125" i="3"/>
  <c r="L125" i="3"/>
  <c r="K126" i="3"/>
  <c r="L126" i="3"/>
  <c r="K127" i="3"/>
  <c r="L127" i="3"/>
  <c r="K128" i="3"/>
  <c r="L128" i="3"/>
  <c r="K129" i="3"/>
  <c r="L129" i="3"/>
  <c r="L104" i="3"/>
  <c r="C141" i="3"/>
  <c r="C147" i="3" s="1"/>
  <c r="E141" i="3"/>
  <c r="E147" i="3" s="1"/>
  <c r="F141" i="3"/>
  <c r="F147" i="3" s="1"/>
  <c r="H141" i="3"/>
  <c r="H147" i="3" s="1"/>
  <c r="I141" i="3"/>
  <c r="I147" i="3" s="1"/>
  <c r="K83" i="3"/>
  <c r="L83" i="3"/>
  <c r="K84" i="3"/>
  <c r="L84" i="3"/>
  <c r="K85" i="3"/>
  <c r="L85" i="3"/>
  <c r="K87" i="3"/>
  <c r="L87" i="3"/>
  <c r="K88" i="3"/>
  <c r="L88" i="3"/>
  <c r="K89" i="3"/>
  <c r="L89" i="3"/>
  <c r="K90" i="3"/>
  <c r="L90" i="3"/>
  <c r="K91" i="3"/>
  <c r="L91" i="3"/>
  <c r="K56" i="3"/>
  <c r="L56" i="3"/>
  <c r="K57" i="3"/>
  <c r="L57" i="3"/>
  <c r="K58" i="3"/>
  <c r="L58" i="3"/>
  <c r="K59" i="3"/>
  <c r="L59" i="3"/>
  <c r="K60" i="3"/>
  <c r="L60" i="3"/>
  <c r="K61" i="3"/>
  <c r="L61" i="3"/>
  <c r="K62" i="3"/>
  <c r="L62" i="3"/>
  <c r="K63" i="3"/>
  <c r="L63" i="3"/>
  <c r="K64" i="3"/>
  <c r="L64" i="3"/>
  <c r="K65" i="3"/>
  <c r="L65" i="3"/>
  <c r="K66" i="3"/>
  <c r="L66" i="3"/>
  <c r="K67" i="3"/>
  <c r="L67" i="3"/>
  <c r="K77" i="3"/>
  <c r="L77" i="3"/>
  <c r="K78" i="3"/>
  <c r="L78" i="3"/>
  <c r="K79" i="3"/>
  <c r="L79" i="3"/>
  <c r="L55" i="3"/>
  <c r="K55" i="3"/>
  <c r="J64" i="3"/>
  <c r="J86" i="3" s="1"/>
  <c r="J92" i="3" s="1"/>
  <c r="J93" i="3" s="1"/>
  <c r="K43" i="3"/>
  <c r="L43" i="3"/>
  <c r="K44" i="3"/>
  <c r="L44" i="3"/>
  <c r="K45" i="3"/>
  <c r="L45" i="3"/>
  <c r="K46" i="3"/>
  <c r="L46" i="3"/>
  <c r="K48" i="3"/>
  <c r="L48" i="3"/>
  <c r="K49" i="3"/>
  <c r="L49" i="3"/>
  <c r="K50" i="3"/>
  <c r="L50" i="3"/>
  <c r="K51" i="3"/>
  <c r="L51" i="3"/>
  <c r="K52" i="3"/>
  <c r="L52" i="3"/>
  <c r="L42" i="3"/>
  <c r="K42" i="3"/>
  <c r="K10" i="3"/>
  <c r="L10" i="3"/>
  <c r="K11" i="3"/>
  <c r="L11" i="3"/>
  <c r="K12" i="3"/>
  <c r="L12" i="3"/>
  <c r="K13" i="3"/>
  <c r="L13" i="3"/>
  <c r="K14" i="3"/>
  <c r="L14" i="3"/>
  <c r="K15" i="3"/>
  <c r="L15" i="3"/>
  <c r="K16" i="3"/>
  <c r="L16" i="3"/>
  <c r="K17" i="3"/>
  <c r="L17" i="3"/>
  <c r="K18" i="3"/>
  <c r="L18" i="3"/>
  <c r="K19" i="3"/>
  <c r="L19" i="3"/>
  <c r="K20" i="3"/>
  <c r="L20" i="3"/>
  <c r="K21" i="3"/>
  <c r="L21" i="3"/>
  <c r="K22" i="3"/>
  <c r="L22" i="3"/>
  <c r="K23" i="3"/>
  <c r="L23" i="3"/>
  <c r="K24" i="3"/>
  <c r="L24" i="3"/>
  <c r="K25" i="3"/>
  <c r="L25" i="3"/>
  <c r="K26" i="3"/>
  <c r="L26" i="3"/>
  <c r="K27" i="3"/>
  <c r="L27" i="3"/>
  <c r="K28" i="3"/>
  <c r="L28" i="3"/>
  <c r="K29" i="3"/>
  <c r="L29" i="3"/>
  <c r="K30" i="3"/>
  <c r="L30" i="3"/>
  <c r="K31" i="3"/>
  <c r="L31" i="3"/>
  <c r="K32" i="3"/>
  <c r="L32" i="3"/>
  <c r="L9" i="3"/>
  <c r="K9" i="3"/>
  <c r="C120" i="2"/>
  <c r="D120" i="2"/>
  <c r="E120" i="2"/>
  <c r="F120" i="2"/>
  <c r="G120" i="2"/>
  <c r="H120" i="2"/>
  <c r="I120" i="2"/>
  <c r="J120" i="2"/>
  <c r="K120" i="2"/>
  <c r="L120" i="2"/>
  <c r="M120" i="2"/>
  <c r="B120" i="2"/>
  <c r="C115" i="2"/>
  <c r="D115" i="2"/>
  <c r="E115" i="2"/>
  <c r="F115" i="2"/>
  <c r="G115" i="2"/>
  <c r="H115" i="2"/>
  <c r="I115" i="2"/>
  <c r="J115" i="2"/>
  <c r="K115" i="2"/>
  <c r="L115" i="2"/>
  <c r="M115" i="2"/>
  <c r="B115" i="2"/>
  <c r="K41" i="2"/>
  <c r="L41" i="2"/>
  <c r="K42" i="2"/>
  <c r="L42" i="2"/>
  <c r="K43" i="2"/>
  <c r="L43" i="2"/>
  <c r="K44" i="2"/>
  <c r="L44" i="2"/>
  <c r="K45" i="2"/>
  <c r="L45" i="2"/>
  <c r="L40" i="2"/>
  <c r="K40" i="2"/>
  <c r="J40" i="2"/>
  <c r="K80" i="2"/>
  <c r="L80" i="2"/>
  <c r="K81" i="2"/>
  <c r="L81" i="2"/>
  <c r="K82" i="2"/>
  <c r="L82" i="2"/>
  <c r="K83" i="2"/>
  <c r="L83" i="2"/>
  <c r="K84" i="2"/>
  <c r="L84" i="2"/>
  <c r="K85" i="2"/>
  <c r="L85" i="2"/>
  <c r="K86" i="2"/>
  <c r="L86" i="2"/>
  <c r="K88" i="2"/>
  <c r="L88" i="2"/>
  <c r="K89" i="2"/>
  <c r="L89" i="2"/>
  <c r="K90" i="2"/>
  <c r="L90" i="2"/>
  <c r="K91" i="2"/>
  <c r="L91" i="2"/>
  <c r="K92" i="2"/>
  <c r="L92" i="2"/>
  <c r="L79" i="2"/>
  <c r="K79"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L54" i="2"/>
  <c r="K54" i="2"/>
  <c r="J61" i="2"/>
  <c r="C87" i="2"/>
  <c r="C93" i="2" s="1"/>
  <c r="E87" i="2"/>
  <c r="E93" i="2" s="1"/>
  <c r="F87" i="2"/>
  <c r="F93" i="2" s="1"/>
  <c r="H87" i="2"/>
  <c r="H93" i="2" s="1"/>
  <c r="I87" i="2"/>
  <c r="I93" i="2" s="1"/>
  <c r="B87" i="2"/>
  <c r="B93" i="2" s="1"/>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K25" i="2"/>
  <c r="L25" i="2"/>
  <c r="K26" i="2"/>
  <c r="L26" i="2"/>
  <c r="K27" i="2"/>
  <c r="L27" i="2"/>
  <c r="K28" i="2"/>
  <c r="L28" i="2"/>
  <c r="K29" i="2"/>
  <c r="L29" i="2"/>
  <c r="K30" i="2"/>
  <c r="L30" i="2"/>
  <c r="K31" i="2"/>
  <c r="L31" i="2"/>
  <c r="K32" i="2"/>
  <c r="L32" i="2"/>
  <c r="K33" i="2"/>
  <c r="L33" i="2"/>
  <c r="L9" i="2"/>
  <c r="K9" i="2"/>
  <c r="J24" i="2"/>
  <c r="J25" i="2"/>
  <c r="B46" i="2"/>
  <c r="B52" i="2" s="1"/>
  <c r="C46" i="2"/>
  <c r="C52" i="2" s="1"/>
  <c r="E46" i="2"/>
  <c r="E52" i="2" s="1"/>
  <c r="F46" i="2"/>
  <c r="F52" i="2" s="1"/>
  <c r="H46" i="2"/>
  <c r="H52" i="2" s="1"/>
  <c r="I46" i="2"/>
  <c r="I52" i="2" s="1"/>
  <c r="L183" i="3" l="1"/>
  <c r="K86" i="3"/>
  <c r="K183" i="3"/>
  <c r="L86" i="3"/>
  <c r="L92" i="3" s="1"/>
  <c r="J183" i="3"/>
  <c r="K47" i="3"/>
  <c r="K53" i="3"/>
  <c r="L53" i="3"/>
  <c r="L47" i="3"/>
  <c r="K92" i="3"/>
  <c r="M66" i="3"/>
  <c r="M64" i="3"/>
  <c r="M62" i="3"/>
  <c r="M60" i="3"/>
  <c r="M58" i="3"/>
  <c r="M56" i="3"/>
  <c r="M85" i="2"/>
  <c r="M44" i="2"/>
  <c r="M86" i="2"/>
  <c r="M84" i="2"/>
  <c r="M82" i="2"/>
  <c r="M91" i="2"/>
  <c r="M89" i="2"/>
  <c r="M83" i="2"/>
  <c r="M42" i="2"/>
  <c r="M81" i="2"/>
  <c r="J46" i="2"/>
  <c r="J52" i="2" s="1"/>
  <c r="L147" i="3"/>
  <c r="M77" i="3"/>
  <c r="M92" i="2"/>
  <c r="M90" i="2"/>
  <c r="M88" i="2"/>
  <c r="M66" i="2"/>
  <c r="M68" i="2"/>
  <c r="M45" i="2"/>
  <c r="M43" i="2"/>
  <c r="M41" i="2"/>
  <c r="D46" i="2"/>
  <c r="D52" i="2" s="1"/>
  <c r="M78" i="3"/>
  <c r="M67" i="3"/>
  <c r="M65" i="3"/>
  <c r="M63" i="3"/>
  <c r="M61" i="3"/>
  <c r="M59" i="3"/>
  <c r="M57" i="3"/>
  <c r="G147" i="3"/>
  <c r="L93" i="2"/>
  <c r="M69" i="2"/>
  <c r="M67" i="2"/>
  <c r="M65" i="2"/>
  <c r="M79" i="2"/>
  <c r="M40" i="2"/>
  <c r="M9" i="2"/>
  <c r="M54" i="2"/>
  <c r="M80" i="2"/>
  <c r="M64" i="2"/>
  <c r="M32" i="3"/>
  <c r="M31" i="3"/>
  <c r="M30" i="3"/>
  <c r="M29" i="3"/>
  <c r="M28" i="3"/>
  <c r="M27" i="3"/>
  <c r="M26" i="3"/>
  <c r="M25" i="3"/>
  <c r="M24" i="3"/>
  <c r="M23" i="3"/>
  <c r="M22" i="3"/>
  <c r="M21" i="3"/>
  <c r="M20" i="3"/>
  <c r="M19" i="3"/>
  <c r="M18" i="3"/>
  <c r="M17" i="3"/>
  <c r="M16" i="3"/>
  <c r="M174" i="3"/>
  <c r="M173" i="3"/>
  <c r="M172" i="3"/>
  <c r="M171" i="3"/>
  <c r="M170" i="3"/>
  <c r="M160" i="3"/>
  <c r="M159" i="3"/>
  <c r="M158" i="3"/>
  <c r="M157" i="3"/>
  <c r="M156" i="3"/>
  <c r="M155" i="3"/>
  <c r="M154" i="3"/>
  <c r="M153" i="3"/>
  <c r="M152" i="3"/>
  <c r="M151" i="3"/>
  <c r="M150" i="3"/>
  <c r="M149" i="3"/>
  <c r="M146" i="3"/>
  <c r="M145" i="3"/>
  <c r="M144" i="3"/>
  <c r="M143" i="3"/>
  <c r="M142" i="3"/>
  <c r="M140" i="3"/>
  <c r="M139" i="3"/>
  <c r="M138" i="3"/>
  <c r="M175" i="3"/>
  <c r="M186" i="3"/>
  <c r="M176" i="3"/>
  <c r="M179" i="3"/>
  <c r="M184" i="3"/>
  <c r="M187" i="3"/>
  <c r="M181" i="3"/>
  <c r="M15" i="3"/>
  <c r="M14" i="3"/>
  <c r="M13" i="3"/>
  <c r="M12" i="3"/>
  <c r="M11" i="3"/>
  <c r="M137" i="3"/>
  <c r="M180" i="3"/>
  <c r="D141" i="3"/>
  <c r="M136" i="3"/>
  <c r="M185" i="3"/>
  <c r="M177" i="3"/>
  <c r="M10" i="3"/>
  <c r="M55" i="3"/>
  <c r="M104" i="3"/>
  <c r="M188" i="3"/>
  <c r="M182" i="3"/>
  <c r="M178" i="3"/>
  <c r="I189" i="3"/>
  <c r="C189" i="3"/>
  <c r="D189" i="3" s="1"/>
  <c r="G141" i="3"/>
  <c r="J147" i="3"/>
  <c r="J141" i="3"/>
  <c r="K141" i="3"/>
  <c r="M9" i="3"/>
  <c r="M42"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B147" i="3"/>
  <c r="H189" i="3"/>
  <c r="E189" i="3"/>
  <c r="G189" i="3" s="1"/>
  <c r="L141" i="3"/>
  <c r="M85" i="3"/>
  <c r="M84" i="3"/>
  <c r="M83" i="3"/>
  <c r="M91" i="3"/>
  <c r="M90" i="3"/>
  <c r="M89" i="3"/>
  <c r="M88" i="3"/>
  <c r="M87" i="3"/>
  <c r="M79" i="3"/>
  <c r="M52" i="3"/>
  <c r="M51" i="3"/>
  <c r="M50" i="3"/>
  <c r="M49" i="3"/>
  <c r="M48" i="3"/>
  <c r="M46" i="3"/>
  <c r="M45" i="3"/>
  <c r="M44" i="3"/>
  <c r="M43" i="3"/>
  <c r="K93" i="2"/>
  <c r="K46" i="2"/>
  <c r="D93" i="2"/>
  <c r="M63" i="2"/>
  <c r="M62" i="2"/>
  <c r="M61" i="2"/>
  <c r="M60" i="2"/>
  <c r="M59" i="2"/>
  <c r="M58" i="2"/>
  <c r="M57" i="2"/>
  <c r="M56" i="2"/>
  <c r="M55" i="2"/>
  <c r="D87" i="2"/>
  <c r="G46" i="2"/>
  <c r="G52" i="2" s="1"/>
  <c r="L46" i="2"/>
  <c r="G93" i="2"/>
  <c r="G87" i="2"/>
  <c r="J93" i="2"/>
  <c r="J87" i="2"/>
  <c r="L87" i="2"/>
  <c r="K87" i="2"/>
  <c r="M33" i="2"/>
  <c r="M32" i="2"/>
  <c r="M31" i="2"/>
  <c r="M30" i="2"/>
  <c r="M29" i="2"/>
  <c r="M28" i="2"/>
  <c r="M27" i="2"/>
  <c r="M26" i="2"/>
  <c r="M25" i="2"/>
  <c r="M24" i="2"/>
  <c r="M23" i="2"/>
  <c r="M22" i="2"/>
  <c r="M21" i="2"/>
  <c r="M20" i="2"/>
  <c r="M19" i="2"/>
  <c r="M18" i="2"/>
  <c r="M17" i="2"/>
  <c r="M16" i="2"/>
  <c r="M15" i="2"/>
  <c r="M14" i="2"/>
  <c r="M13" i="2"/>
  <c r="M12" i="2"/>
  <c r="M11" i="2"/>
  <c r="M10" i="2"/>
  <c r="K167" i="1"/>
  <c r="L167" i="1"/>
  <c r="K168" i="1"/>
  <c r="L168" i="1"/>
  <c r="K169" i="1"/>
  <c r="L169" i="1"/>
  <c r="K170" i="1"/>
  <c r="L170" i="1"/>
  <c r="K171" i="1"/>
  <c r="L171" i="1"/>
  <c r="K172" i="1"/>
  <c r="L172" i="1"/>
  <c r="K173" i="1"/>
  <c r="L173" i="1"/>
  <c r="K174" i="1"/>
  <c r="L174" i="1"/>
  <c r="K176" i="1"/>
  <c r="L176" i="1"/>
  <c r="K177" i="1"/>
  <c r="L177" i="1"/>
  <c r="K178" i="1"/>
  <c r="L178" i="1"/>
  <c r="K179" i="1"/>
  <c r="L179" i="1"/>
  <c r="K180" i="1"/>
  <c r="L180" i="1"/>
  <c r="L166" i="1"/>
  <c r="K166" i="1"/>
  <c r="J170" i="1"/>
  <c r="J173" i="1"/>
  <c r="J174" i="1"/>
  <c r="J166" i="1"/>
  <c r="L164" i="1"/>
  <c r="L165" i="1"/>
  <c r="K164" i="1"/>
  <c r="K165" i="1"/>
  <c r="K144" i="1"/>
  <c r="L144" i="1"/>
  <c r="K145" i="1"/>
  <c r="L145" i="1"/>
  <c r="K146" i="1"/>
  <c r="L146" i="1"/>
  <c r="K147" i="1"/>
  <c r="L147" i="1"/>
  <c r="K148" i="1"/>
  <c r="L148" i="1"/>
  <c r="K149" i="1"/>
  <c r="L149" i="1"/>
  <c r="K151" i="1"/>
  <c r="L151" i="1"/>
  <c r="K152" i="1"/>
  <c r="L152" i="1"/>
  <c r="K153" i="1"/>
  <c r="L153" i="1"/>
  <c r="K154" i="1"/>
  <c r="L154" i="1"/>
  <c r="K160" i="1"/>
  <c r="L160" i="1"/>
  <c r="K161" i="1"/>
  <c r="L161" i="1"/>
  <c r="K162" i="1"/>
  <c r="L162" i="1"/>
  <c r="K163" i="1"/>
  <c r="L163" i="1"/>
  <c r="K133" i="1"/>
  <c r="L133" i="1"/>
  <c r="K134" i="1"/>
  <c r="L134" i="1"/>
  <c r="K135" i="1"/>
  <c r="L135" i="1"/>
  <c r="K137" i="1"/>
  <c r="L137" i="1"/>
  <c r="K138" i="1"/>
  <c r="L138" i="1"/>
  <c r="K139" i="1"/>
  <c r="L139" i="1"/>
  <c r="K140" i="1"/>
  <c r="L140" i="1"/>
  <c r="K141" i="1"/>
  <c r="L141" i="1"/>
  <c r="L132" i="1"/>
  <c r="K132" i="1"/>
  <c r="J133" i="1"/>
  <c r="J134" i="1"/>
  <c r="K101" i="1"/>
  <c r="L101" i="1"/>
  <c r="K102" i="1"/>
  <c r="L102" i="1"/>
  <c r="K103" i="1"/>
  <c r="L103" i="1"/>
  <c r="K104" i="1"/>
  <c r="L104" i="1"/>
  <c r="K105" i="1"/>
  <c r="L105" i="1"/>
  <c r="K106" i="1"/>
  <c r="L106" i="1"/>
  <c r="K107" i="1"/>
  <c r="L107" i="1"/>
  <c r="K108" i="1"/>
  <c r="L108" i="1"/>
  <c r="K109" i="1"/>
  <c r="L109" i="1"/>
  <c r="K110" i="1"/>
  <c r="L110" i="1"/>
  <c r="K111" i="1"/>
  <c r="L111" i="1"/>
  <c r="K112" i="1"/>
  <c r="L112" i="1"/>
  <c r="K113" i="1"/>
  <c r="L113" i="1"/>
  <c r="K114" i="1"/>
  <c r="L114" i="1"/>
  <c r="K115" i="1"/>
  <c r="L115" i="1"/>
  <c r="K116" i="1"/>
  <c r="L116" i="1"/>
  <c r="K117" i="1"/>
  <c r="L117" i="1"/>
  <c r="K118" i="1"/>
  <c r="L118" i="1"/>
  <c r="K119" i="1"/>
  <c r="L119" i="1"/>
  <c r="K120" i="1"/>
  <c r="L120" i="1"/>
  <c r="K121" i="1"/>
  <c r="L121" i="1"/>
  <c r="K122" i="1"/>
  <c r="L122" i="1"/>
  <c r="K123" i="1"/>
  <c r="L123" i="1"/>
  <c r="K129" i="1"/>
  <c r="L129" i="1"/>
  <c r="K130" i="1"/>
  <c r="L130" i="1"/>
  <c r="K131" i="1"/>
  <c r="L131" i="1"/>
  <c r="L100" i="1"/>
  <c r="K100" i="1"/>
  <c r="J112" i="1"/>
  <c r="J113" i="1"/>
  <c r="J115" i="1"/>
  <c r="J116" i="1"/>
  <c r="J117" i="1"/>
  <c r="J129" i="1"/>
  <c r="J130" i="1"/>
  <c r="B175" i="1"/>
  <c r="B181" i="1" s="1"/>
  <c r="C175" i="1"/>
  <c r="C181" i="1" s="1"/>
  <c r="E175" i="1"/>
  <c r="E181" i="1" s="1"/>
  <c r="F175" i="1"/>
  <c r="F181" i="1" s="1"/>
  <c r="H175" i="1"/>
  <c r="H181" i="1" s="1"/>
  <c r="I175" i="1"/>
  <c r="I181" i="1" s="1"/>
  <c r="C142" i="1"/>
  <c r="E142" i="1"/>
  <c r="F142" i="1"/>
  <c r="L75" i="1"/>
  <c r="L79" i="1"/>
  <c r="L80" i="1"/>
  <c r="L81" i="1"/>
  <c r="L82" i="1"/>
  <c r="L84" i="1"/>
  <c r="L85" i="1"/>
  <c r="L86" i="1"/>
  <c r="L87" i="1"/>
  <c r="L88" i="1"/>
  <c r="L74" i="1"/>
  <c r="K75" i="1"/>
  <c r="K79" i="1"/>
  <c r="K80" i="1"/>
  <c r="K81" i="1"/>
  <c r="K82" i="1"/>
  <c r="K84" i="1"/>
  <c r="K85" i="1"/>
  <c r="K86" i="1"/>
  <c r="K87" i="1"/>
  <c r="K88" i="1"/>
  <c r="K74" i="1"/>
  <c r="L54" i="1"/>
  <c r="L55" i="1"/>
  <c r="L56" i="1"/>
  <c r="L57" i="1"/>
  <c r="L59" i="1"/>
  <c r="L60" i="1"/>
  <c r="L61" i="1"/>
  <c r="L68" i="1"/>
  <c r="L69" i="1"/>
  <c r="L70" i="1"/>
  <c r="L71" i="1"/>
  <c r="L72" i="1"/>
  <c r="L73" i="1"/>
  <c r="L53" i="1"/>
  <c r="K54" i="1"/>
  <c r="K55" i="1"/>
  <c r="K56" i="1"/>
  <c r="K57" i="1"/>
  <c r="K59" i="1"/>
  <c r="K60" i="1"/>
  <c r="K61" i="1"/>
  <c r="K68" i="1"/>
  <c r="K69" i="1"/>
  <c r="K70" i="1"/>
  <c r="K71" i="1"/>
  <c r="K72" i="1"/>
  <c r="K73" i="1"/>
  <c r="K53" i="1"/>
  <c r="M183" i="3" l="1"/>
  <c r="M47" i="3"/>
  <c r="M53" i="3" s="1"/>
  <c r="K93" i="3"/>
  <c r="L93" i="3"/>
  <c r="M86" i="3"/>
  <c r="M92" i="3" s="1"/>
  <c r="J136" i="1"/>
  <c r="K136" i="1"/>
  <c r="L136" i="1"/>
  <c r="M71" i="1"/>
  <c r="M61" i="1"/>
  <c r="K83" i="1"/>
  <c r="K89" i="1" s="1"/>
  <c r="K90" i="1" s="1"/>
  <c r="M57" i="1"/>
  <c r="M82" i="1"/>
  <c r="L83" i="1"/>
  <c r="L89" i="1" s="1"/>
  <c r="L90" i="1" s="1"/>
  <c r="M165" i="1"/>
  <c r="M70" i="1"/>
  <c r="M56" i="1"/>
  <c r="M73" i="1"/>
  <c r="M69" i="1"/>
  <c r="M55" i="1"/>
  <c r="M86" i="1"/>
  <c r="M81" i="1"/>
  <c r="M72" i="1"/>
  <c r="M68" i="1"/>
  <c r="M54" i="1"/>
  <c r="M140" i="1"/>
  <c r="M135" i="1"/>
  <c r="M133" i="1"/>
  <c r="M162" i="1"/>
  <c r="M60" i="1"/>
  <c r="M93" i="2"/>
  <c r="M180" i="1"/>
  <c r="M176" i="1"/>
  <c r="M179" i="1"/>
  <c r="M178" i="1"/>
  <c r="M173" i="1"/>
  <c r="M163" i="1"/>
  <c r="M154" i="1"/>
  <c r="M152" i="1"/>
  <c r="M147" i="1"/>
  <c r="M160" i="1"/>
  <c r="M153" i="1"/>
  <c r="M151" i="1"/>
  <c r="M148" i="1"/>
  <c r="M161" i="1"/>
  <c r="M149" i="1"/>
  <c r="M138" i="1"/>
  <c r="M141" i="1"/>
  <c r="M139" i="1"/>
  <c r="M137" i="1"/>
  <c r="M134" i="1"/>
  <c r="M87" i="1"/>
  <c r="M53" i="1"/>
  <c r="M59" i="1"/>
  <c r="M88" i="1"/>
  <c r="M84" i="1"/>
  <c r="M79" i="1"/>
  <c r="M75" i="1"/>
  <c r="M164" i="1"/>
  <c r="L181" i="1"/>
  <c r="M130" i="1"/>
  <c r="M177" i="1"/>
  <c r="M74" i="1"/>
  <c r="M85" i="1"/>
  <c r="M80" i="1"/>
  <c r="M129" i="1"/>
  <c r="M122" i="1"/>
  <c r="M120" i="1"/>
  <c r="M118" i="1"/>
  <c r="M123" i="1"/>
  <c r="M121" i="1"/>
  <c r="M119" i="1"/>
  <c r="M174" i="1"/>
  <c r="M117" i="1"/>
  <c r="M116" i="1"/>
  <c r="M115" i="1"/>
  <c r="M114" i="1"/>
  <c r="M113" i="1"/>
  <c r="M112" i="1"/>
  <c r="M111" i="1"/>
  <c r="M110" i="1"/>
  <c r="M109" i="1"/>
  <c r="M108" i="1"/>
  <c r="M107" i="1"/>
  <c r="M106" i="1"/>
  <c r="M105" i="1"/>
  <c r="M104" i="1"/>
  <c r="D181" i="1"/>
  <c r="D147" i="3"/>
  <c r="K147" i="3"/>
  <c r="M147" i="3" s="1"/>
  <c r="L189" i="3"/>
  <c r="K189" i="3"/>
  <c r="J189" i="3"/>
  <c r="M141" i="3"/>
  <c r="M103" i="1"/>
  <c r="M102" i="1"/>
  <c r="M101" i="1"/>
  <c r="M132" i="1"/>
  <c r="M166" i="1"/>
  <c r="D175" i="1"/>
  <c r="M100" i="1"/>
  <c r="M146" i="1"/>
  <c r="K181" i="1"/>
  <c r="G181" i="1"/>
  <c r="M172" i="1"/>
  <c r="M171" i="1"/>
  <c r="M170" i="1"/>
  <c r="M169" i="1"/>
  <c r="M168" i="1"/>
  <c r="M167" i="1"/>
  <c r="M145" i="1"/>
  <c r="M144" i="1"/>
  <c r="M131" i="1"/>
  <c r="G142" i="1"/>
  <c r="M46" i="2"/>
  <c r="M87" i="2"/>
  <c r="G175" i="1"/>
  <c r="L175" i="1"/>
  <c r="J181" i="1"/>
  <c r="J175" i="1"/>
  <c r="K175" i="1"/>
  <c r="B142" i="1"/>
  <c r="D142" i="1" s="1"/>
  <c r="H142" i="1"/>
  <c r="I142" i="1"/>
  <c r="L142" i="1" s="1"/>
  <c r="K10" i="1"/>
  <c r="L10" i="1"/>
  <c r="K11" i="1"/>
  <c r="L11" i="1"/>
  <c r="K12" i="1"/>
  <c r="L12" i="1"/>
  <c r="K13" i="1"/>
  <c r="L13" i="1"/>
  <c r="K14" i="1"/>
  <c r="L14" i="1"/>
  <c r="K15" i="1"/>
  <c r="L15" i="1"/>
  <c r="K16" i="1"/>
  <c r="L16" i="1"/>
  <c r="K17" i="1"/>
  <c r="L17" i="1"/>
  <c r="K18" i="1"/>
  <c r="L18" i="1"/>
  <c r="K19" i="1"/>
  <c r="L19" i="1"/>
  <c r="K20" i="1"/>
  <c r="L20" i="1"/>
  <c r="K21" i="1"/>
  <c r="L21" i="1"/>
  <c r="K22" i="1"/>
  <c r="L22" i="1"/>
  <c r="K23" i="1"/>
  <c r="L23" i="1"/>
  <c r="K24" i="1"/>
  <c r="L24" i="1"/>
  <c r="K25" i="1"/>
  <c r="L25" i="1"/>
  <c r="K26" i="1"/>
  <c r="L26" i="1"/>
  <c r="K27" i="1"/>
  <c r="L27" i="1"/>
  <c r="K28" i="1"/>
  <c r="L28" i="1"/>
  <c r="K29" i="1"/>
  <c r="L29" i="1"/>
  <c r="K30" i="1"/>
  <c r="L30" i="1"/>
  <c r="K31" i="1"/>
  <c r="L31" i="1"/>
  <c r="L37" i="1"/>
  <c r="L9" i="1"/>
  <c r="K9" i="1"/>
  <c r="C121" i="7"/>
  <c r="D121" i="7"/>
  <c r="E121" i="7"/>
  <c r="F121" i="7"/>
  <c r="G121" i="7"/>
  <c r="B121" i="7"/>
  <c r="H81" i="7"/>
  <c r="I81" i="7"/>
  <c r="H82" i="7"/>
  <c r="I82" i="7"/>
  <c r="H83" i="7"/>
  <c r="I83" i="7"/>
  <c r="H84" i="7"/>
  <c r="I84" i="7"/>
  <c r="H85" i="7"/>
  <c r="I85" i="7"/>
  <c r="H86" i="7"/>
  <c r="I86" i="7"/>
  <c r="H87" i="7"/>
  <c r="I87" i="7"/>
  <c r="H88" i="7"/>
  <c r="I88" i="7"/>
  <c r="H89" i="7"/>
  <c r="I89" i="7"/>
  <c r="H90" i="7"/>
  <c r="I90" i="7"/>
  <c r="I80" i="7"/>
  <c r="M93" i="3" l="1"/>
  <c r="M136" i="1"/>
  <c r="M83" i="1"/>
  <c r="M89" i="1" s="1"/>
  <c r="M90" i="1" s="1"/>
  <c r="M31" i="1"/>
  <c r="M27" i="1"/>
  <c r="M23" i="1"/>
  <c r="M29" i="1"/>
  <c r="M25" i="1"/>
  <c r="M37" i="1"/>
  <c r="M30" i="1"/>
  <c r="M28" i="1"/>
  <c r="M26" i="1"/>
  <c r="M181" i="1"/>
  <c r="M189" i="3"/>
  <c r="M24" i="1"/>
  <c r="M22" i="1"/>
  <c r="M20" i="1"/>
  <c r="M21" i="1"/>
  <c r="M19" i="1"/>
  <c r="M18" i="1"/>
  <c r="B122" i="7"/>
  <c r="M17" i="1"/>
  <c r="M16" i="1"/>
  <c r="M15" i="1"/>
  <c r="M14" i="1"/>
  <c r="M13" i="1"/>
  <c r="M175" i="1"/>
  <c r="M12" i="1"/>
  <c r="M11" i="1"/>
  <c r="B182" i="1"/>
  <c r="J142" i="1"/>
  <c r="K142" i="1"/>
  <c r="M142" i="1" s="1"/>
  <c r="M9" i="1"/>
  <c r="M10" i="1"/>
  <c r="B40" i="7"/>
  <c r="K80" i="6"/>
  <c r="L80" i="6"/>
  <c r="L76" i="6"/>
  <c r="K76" i="6"/>
  <c r="J80" i="6"/>
  <c r="J76" i="6"/>
  <c r="G76" i="6"/>
  <c r="D76" i="6"/>
  <c r="B81" i="6"/>
  <c r="C81" i="6"/>
  <c r="C82" i="6" s="1"/>
  <c r="E81" i="6"/>
  <c r="F81" i="6"/>
  <c r="F82" i="6" s="1"/>
  <c r="H81" i="6"/>
  <c r="I81" i="6"/>
  <c r="J44" i="6"/>
  <c r="M44" i="6" s="1"/>
  <c r="J45" i="6"/>
  <c r="M45" i="6" s="1"/>
  <c r="J46" i="6"/>
  <c r="M46" i="6" s="1"/>
  <c r="J47" i="6"/>
  <c r="M47" i="6" s="1"/>
  <c r="J48" i="6"/>
  <c r="M48" i="6" s="1"/>
  <c r="J49" i="6"/>
  <c r="M49" i="6" s="1"/>
  <c r="J50" i="6"/>
  <c r="M50" i="6" s="1"/>
  <c r="J57" i="6"/>
  <c r="M57" i="6" s="1"/>
  <c r="J43" i="6"/>
  <c r="K10" i="6"/>
  <c r="L10" i="6"/>
  <c r="K11" i="6"/>
  <c r="L11" i="6"/>
  <c r="K12" i="6"/>
  <c r="L12" i="6"/>
  <c r="K13" i="6"/>
  <c r="L13" i="6"/>
  <c r="K14" i="6"/>
  <c r="L14" i="6"/>
  <c r="K15" i="6"/>
  <c r="L15" i="6"/>
  <c r="K16" i="6"/>
  <c r="L16" i="6"/>
  <c r="K17" i="6"/>
  <c r="L17" i="6"/>
  <c r="K18" i="6"/>
  <c r="L18" i="6"/>
  <c r="K19" i="6"/>
  <c r="L19" i="6"/>
  <c r="K20" i="6"/>
  <c r="L20" i="6"/>
  <c r="K21" i="6"/>
  <c r="L21" i="6"/>
  <c r="K22" i="6"/>
  <c r="L22" i="6"/>
  <c r="K23" i="6"/>
  <c r="L23" i="6"/>
  <c r="K24" i="6"/>
  <c r="L24" i="6"/>
  <c r="K25" i="6"/>
  <c r="L25" i="6"/>
  <c r="K26" i="6"/>
  <c r="L26" i="6"/>
  <c r="K27" i="6"/>
  <c r="L27" i="6"/>
  <c r="K28" i="6"/>
  <c r="L28" i="6"/>
  <c r="K29" i="6"/>
  <c r="L29" i="6"/>
  <c r="K30" i="6"/>
  <c r="L30" i="6"/>
  <c r="K39" i="6"/>
  <c r="L39" i="6"/>
  <c r="K40" i="6"/>
  <c r="L40" i="6"/>
  <c r="L9" i="6"/>
  <c r="K9" i="6"/>
  <c r="H107" i="5"/>
  <c r="I107" i="5"/>
  <c r="H108" i="5"/>
  <c r="I108" i="5"/>
  <c r="H109" i="5"/>
  <c r="I109" i="5"/>
  <c r="H110" i="5"/>
  <c r="I110" i="5"/>
  <c r="H111" i="5"/>
  <c r="I111" i="5"/>
  <c r="H112" i="5"/>
  <c r="I112" i="5"/>
  <c r="H113" i="5"/>
  <c r="I113" i="5"/>
  <c r="H114" i="5"/>
  <c r="I114" i="5"/>
  <c r="H115" i="5"/>
  <c r="I115" i="5"/>
  <c r="H116" i="5"/>
  <c r="I116" i="5"/>
  <c r="H117" i="5"/>
  <c r="I117" i="5"/>
  <c r="H118" i="5"/>
  <c r="I118" i="5"/>
  <c r="H119" i="5"/>
  <c r="I119" i="5"/>
  <c r="H120" i="5"/>
  <c r="I120" i="5"/>
  <c r="I106" i="5"/>
  <c r="H106" i="5"/>
  <c r="G106" i="5"/>
  <c r="C121" i="5"/>
  <c r="D121" i="5"/>
  <c r="E121" i="5"/>
  <c r="F121" i="5"/>
  <c r="B121" i="5"/>
  <c r="K81" i="6" l="1"/>
  <c r="J58" i="6"/>
  <c r="M43" i="6"/>
  <c r="K41" i="6"/>
  <c r="L41" i="6"/>
  <c r="M28" i="6"/>
  <c r="M24" i="6"/>
  <c r="M22" i="6"/>
  <c r="M18" i="6"/>
  <c r="M10" i="6"/>
  <c r="M30" i="6"/>
  <c r="M26" i="6"/>
  <c r="M20" i="6"/>
  <c r="M16" i="6"/>
  <c r="M12" i="6"/>
  <c r="L81" i="6"/>
  <c r="M80" i="6"/>
  <c r="M40" i="6"/>
  <c r="M39" i="6"/>
  <c r="M29" i="6"/>
  <c r="M27" i="6"/>
  <c r="M25" i="6"/>
  <c r="M23" i="6"/>
  <c r="M21" i="6"/>
  <c r="M19" i="6"/>
  <c r="M17" i="6"/>
  <c r="M15" i="6"/>
  <c r="M13" i="6"/>
  <c r="J119" i="5"/>
  <c r="J115" i="5"/>
  <c r="J113" i="5"/>
  <c r="J111" i="5"/>
  <c r="J109" i="5"/>
  <c r="J120" i="5"/>
  <c r="J118" i="5"/>
  <c r="J116" i="5"/>
  <c r="J114" i="5"/>
  <c r="J112" i="5"/>
  <c r="J110" i="5"/>
  <c r="J117" i="5"/>
  <c r="J107" i="5"/>
  <c r="M11" i="6"/>
  <c r="M76" i="6"/>
  <c r="M9" i="6"/>
  <c r="J108" i="5"/>
  <c r="G81" i="6"/>
  <c r="H121" i="5"/>
  <c r="J106" i="5"/>
  <c r="I121" i="5"/>
  <c r="G121" i="5"/>
  <c r="M81" i="6"/>
  <c r="B82" i="6"/>
  <c r="D82" i="6" s="1"/>
  <c r="H82" i="6"/>
  <c r="E82" i="6"/>
  <c r="G82" i="6" s="1"/>
  <c r="D81" i="6"/>
  <c r="J81" i="6"/>
  <c r="I82" i="6"/>
  <c r="L82" i="6" s="1"/>
  <c r="M14" i="6"/>
  <c r="H73" i="5"/>
  <c r="I73" i="5"/>
  <c r="H74" i="5"/>
  <c r="I74" i="5"/>
  <c r="H75" i="5"/>
  <c r="I75" i="5"/>
  <c r="H76" i="5"/>
  <c r="I76" i="5"/>
  <c r="H77" i="5"/>
  <c r="I77" i="5"/>
  <c r="H78" i="5"/>
  <c r="I78" i="5"/>
  <c r="H79" i="5"/>
  <c r="I79" i="5"/>
  <c r="H80" i="5"/>
  <c r="I80" i="5"/>
  <c r="H81" i="5"/>
  <c r="I81" i="5"/>
  <c r="H82" i="5"/>
  <c r="I82" i="5"/>
  <c r="H83" i="5"/>
  <c r="I83" i="5"/>
  <c r="H84" i="5"/>
  <c r="I84" i="5"/>
  <c r="H85" i="5"/>
  <c r="I85" i="5"/>
  <c r="H86" i="5"/>
  <c r="I86" i="5"/>
  <c r="H87" i="5"/>
  <c r="I87" i="5"/>
  <c r="H88" i="5"/>
  <c r="I88" i="5"/>
  <c r="H89" i="5"/>
  <c r="I89" i="5"/>
  <c r="H90" i="5"/>
  <c r="I90" i="5"/>
  <c r="H91" i="5"/>
  <c r="I91" i="5"/>
  <c r="H92" i="5"/>
  <c r="I92" i="5"/>
  <c r="H93" i="5"/>
  <c r="I93" i="5"/>
  <c r="H94" i="5"/>
  <c r="I94" i="5"/>
  <c r="H95" i="5"/>
  <c r="I95" i="5"/>
  <c r="I72" i="5"/>
  <c r="H72" i="5"/>
  <c r="G73" i="5"/>
  <c r="G74" i="5"/>
  <c r="G75" i="5"/>
  <c r="G76" i="5"/>
  <c r="G77" i="5"/>
  <c r="G78" i="5"/>
  <c r="G79" i="5"/>
  <c r="G80" i="5"/>
  <c r="G81" i="5"/>
  <c r="G82" i="5"/>
  <c r="G83" i="5"/>
  <c r="G84" i="5"/>
  <c r="G85" i="5"/>
  <c r="G86" i="5"/>
  <c r="G87" i="5"/>
  <c r="G88" i="5"/>
  <c r="G89" i="5"/>
  <c r="G90" i="5"/>
  <c r="G91" i="5"/>
  <c r="G92" i="5"/>
  <c r="G93" i="5"/>
  <c r="G94" i="5"/>
  <c r="G95" i="5"/>
  <c r="G72" i="5"/>
  <c r="C122" i="5"/>
  <c r="B122" i="5"/>
  <c r="I79" i="7"/>
  <c r="H79" i="7"/>
  <c r="H96" i="5" l="1"/>
  <c r="G96" i="5"/>
  <c r="I96" i="5"/>
  <c r="M41" i="6"/>
  <c r="J79" i="7"/>
  <c r="J72" i="5"/>
  <c r="J121" i="5"/>
  <c r="D122" i="5"/>
  <c r="E122" i="5"/>
  <c r="F122" i="5"/>
  <c r="I122" i="5" s="1"/>
  <c r="J82" i="6"/>
  <c r="K82" i="6"/>
  <c r="M82" i="6" s="1"/>
  <c r="J95" i="5"/>
  <c r="J94" i="5"/>
  <c r="J93" i="5"/>
  <c r="J92" i="5"/>
  <c r="J91" i="5"/>
  <c r="J90" i="5"/>
  <c r="J89" i="5"/>
  <c r="J88" i="5"/>
  <c r="J87" i="5"/>
  <c r="J86" i="5"/>
  <c r="J85" i="5"/>
  <c r="J84" i="5"/>
  <c r="J83" i="5"/>
  <c r="J82" i="5"/>
  <c r="J81" i="5"/>
  <c r="J80" i="5"/>
  <c r="J79" i="5"/>
  <c r="J78" i="5"/>
  <c r="J77" i="5"/>
  <c r="J76" i="5"/>
  <c r="J75" i="5"/>
  <c r="J74" i="5"/>
  <c r="J73" i="5"/>
  <c r="C55" i="5"/>
  <c r="D55" i="5"/>
  <c r="B55" i="5"/>
  <c r="H10" i="5"/>
  <c r="I10" i="5"/>
  <c r="H11" i="5"/>
  <c r="I11" i="5"/>
  <c r="H12" i="5"/>
  <c r="I12" i="5"/>
  <c r="H13" i="5"/>
  <c r="I13" i="5"/>
  <c r="H14" i="5"/>
  <c r="I14" i="5"/>
  <c r="H15" i="5"/>
  <c r="I15" i="5"/>
  <c r="H16" i="5"/>
  <c r="I16" i="5"/>
  <c r="H17" i="5"/>
  <c r="I17" i="5"/>
  <c r="H18" i="5"/>
  <c r="I18" i="5"/>
  <c r="H19" i="5"/>
  <c r="I19" i="5"/>
  <c r="H20" i="5"/>
  <c r="I20" i="5"/>
  <c r="H21" i="5"/>
  <c r="I21" i="5"/>
  <c r="H22" i="5"/>
  <c r="I22" i="5"/>
  <c r="H23" i="5"/>
  <c r="I23" i="5"/>
  <c r="H24" i="5"/>
  <c r="I24" i="5"/>
  <c r="H25" i="5"/>
  <c r="I25" i="5"/>
  <c r="H26" i="5"/>
  <c r="I26" i="5"/>
  <c r="H27" i="5"/>
  <c r="I27" i="5"/>
  <c r="H28" i="5"/>
  <c r="I28" i="5"/>
  <c r="H29" i="5"/>
  <c r="I29" i="5"/>
  <c r="H30" i="5"/>
  <c r="I30" i="5"/>
  <c r="H31" i="5"/>
  <c r="I31" i="5"/>
  <c r="H32" i="5"/>
  <c r="I32" i="5"/>
  <c r="I9" i="5"/>
  <c r="H9" i="5"/>
  <c r="G10" i="5"/>
  <c r="G11" i="5"/>
  <c r="G12" i="5"/>
  <c r="G13" i="5"/>
  <c r="G14" i="5"/>
  <c r="G15" i="5"/>
  <c r="G16" i="5"/>
  <c r="G17" i="5"/>
  <c r="G18" i="5"/>
  <c r="G19" i="5"/>
  <c r="G20" i="5"/>
  <c r="G21" i="5"/>
  <c r="G22" i="5"/>
  <c r="G23" i="5"/>
  <c r="G24" i="5"/>
  <c r="G25" i="5"/>
  <c r="G26" i="5"/>
  <c r="G27" i="5"/>
  <c r="G28" i="5"/>
  <c r="G29" i="5"/>
  <c r="G30" i="5"/>
  <c r="G31" i="5"/>
  <c r="G32" i="5"/>
  <c r="G9" i="5"/>
  <c r="C33" i="5"/>
  <c r="D33" i="5"/>
  <c r="E33" i="5"/>
  <c r="F33" i="5"/>
  <c r="B33" i="5"/>
  <c r="J96" i="5" l="1"/>
  <c r="J9" i="5"/>
  <c r="H122" i="5"/>
  <c r="J122" i="5" s="1"/>
  <c r="G122" i="5"/>
  <c r="J19" i="5"/>
  <c r="J17" i="5"/>
  <c r="J15" i="5"/>
  <c r="J13" i="5"/>
  <c r="D56" i="5"/>
  <c r="B56" i="5"/>
  <c r="C56" i="5"/>
  <c r="J32" i="5"/>
  <c r="J30" i="5"/>
  <c r="J28" i="5"/>
  <c r="J26" i="5"/>
  <c r="J24" i="5"/>
  <c r="J22" i="5"/>
  <c r="J20" i="5"/>
  <c r="J11" i="5"/>
  <c r="J18" i="5"/>
  <c r="J16" i="5"/>
  <c r="J14" i="5"/>
  <c r="J12" i="5"/>
  <c r="J10" i="5"/>
  <c r="J31" i="5"/>
  <c r="J29" i="5"/>
  <c r="J27" i="5"/>
  <c r="J25" i="5"/>
  <c r="J23" i="5"/>
  <c r="J21" i="5"/>
  <c r="H33" i="5"/>
  <c r="I33" i="5"/>
  <c r="G33" i="5"/>
  <c r="H63" i="10"/>
  <c r="I63" i="10"/>
  <c r="H64" i="10"/>
  <c r="I64" i="10"/>
  <c r="H65" i="10"/>
  <c r="I65" i="10"/>
  <c r="H66" i="10"/>
  <c r="I66" i="10"/>
  <c r="J66" i="10" s="1"/>
  <c r="H67" i="10"/>
  <c r="I67" i="10"/>
  <c r="H68" i="10"/>
  <c r="I68" i="10"/>
  <c r="H69" i="10"/>
  <c r="I69" i="10"/>
  <c r="H70" i="10"/>
  <c r="I70" i="10"/>
  <c r="J70" i="10" s="1"/>
  <c r="H71" i="10"/>
  <c r="I71" i="10"/>
  <c r="I62" i="10"/>
  <c r="J62" i="10" s="1"/>
  <c r="H62" i="10"/>
  <c r="C72" i="10"/>
  <c r="D72" i="10"/>
  <c r="E72" i="10"/>
  <c r="H72" i="10" s="1"/>
  <c r="F72" i="10"/>
  <c r="I72" i="10" s="1"/>
  <c r="G72" i="10"/>
  <c r="B72" i="10"/>
  <c r="C60" i="10"/>
  <c r="C73" i="10" s="1"/>
  <c r="D60" i="10"/>
  <c r="E60" i="10"/>
  <c r="F60" i="10"/>
  <c r="G60" i="10"/>
  <c r="B60" i="10"/>
  <c r="J72" i="10" l="1"/>
  <c r="F73" i="10"/>
  <c r="J68" i="10"/>
  <c r="J64" i="10"/>
  <c r="J71" i="10"/>
  <c r="J69" i="10"/>
  <c r="J67" i="10"/>
  <c r="J65" i="10"/>
  <c r="J63" i="10"/>
  <c r="G73" i="10"/>
  <c r="E73" i="10"/>
  <c r="B73" i="10"/>
  <c r="D73" i="10"/>
  <c r="J33" i="5"/>
  <c r="I25" i="10"/>
  <c r="I26" i="10"/>
  <c r="I27" i="10"/>
  <c r="I28" i="10"/>
  <c r="I29" i="10"/>
  <c r="I30" i="10"/>
  <c r="I31" i="10"/>
  <c r="I32" i="10"/>
  <c r="I33" i="10"/>
  <c r="I24" i="10"/>
  <c r="H25" i="10"/>
  <c r="H26" i="10"/>
  <c r="H27" i="10"/>
  <c r="H28" i="10"/>
  <c r="H29" i="10"/>
  <c r="H30" i="10"/>
  <c r="H31" i="10"/>
  <c r="H32" i="10"/>
  <c r="H33" i="10"/>
  <c r="H24" i="10"/>
  <c r="H9" i="10"/>
  <c r="C34" i="10"/>
  <c r="D34" i="10"/>
  <c r="E34" i="10"/>
  <c r="F34" i="10"/>
  <c r="B34" i="10"/>
  <c r="J24" i="10" l="1"/>
  <c r="J30" i="10"/>
  <c r="J26" i="10"/>
  <c r="J33" i="10"/>
  <c r="J29" i="10"/>
  <c r="J25" i="10"/>
  <c r="J32" i="10"/>
  <c r="J28" i="10"/>
  <c r="J31" i="10"/>
  <c r="J27" i="10"/>
  <c r="I34" i="10"/>
  <c r="H34" i="10"/>
  <c r="C22" i="10"/>
  <c r="C35" i="10" s="1"/>
  <c r="D22" i="10"/>
  <c r="D35" i="10" s="1"/>
  <c r="E22" i="10"/>
  <c r="E35" i="10" s="1"/>
  <c r="F22" i="10"/>
  <c r="F35" i="10" s="1"/>
  <c r="G22" i="10"/>
  <c r="G35" i="10" s="1"/>
  <c r="B22" i="10"/>
  <c r="B35" i="10" s="1"/>
  <c r="K25" i="9"/>
  <c r="L25" i="9"/>
  <c r="K26" i="9"/>
  <c r="M26" i="9" s="1"/>
  <c r="L26" i="9"/>
  <c r="K27" i="9"/>
  <c r="L27" i="9"/>
  <c r="K28" i="9"/>
  <c r="M28" i="9" s="1"/>
  <c r="L28" i="9"/>
  <c r="K29" i="9"/>
  <c r="L29" i="9"/>
  <c r="K30" i="9"/>
  <c r="L30" i="9"/>
  <c r="K31" i="9"/>
  <c r="L31" i="9"/>
  <c r="K32" i="9"/>
  <c r="L32" i="9"/>
  <c r="K33" i="9"/>
  <c r="L33" i="9"/>
  <c r="L24" i="9"/>
  <c r="K24" i="9"/>
  <c r="C34" i="9"/>
  <c r="D34" i="9"/>
  <c r="E34" i="9"/>
  <c r="F34" i="9"/>
  <c r="G34" i="9"/>
  <c r="H34" i="9"/>
  <c r="I34" i="9"/>
  <c r="J34" i="9"/>
  <c r="B34" i="9"/>
  <c r="K9" i="9"/>
  <c r="C22" i="9"/>
  <c r="D22" i="9"/>
  <c r="D35" i="9" s="1"/>
  <c r="E22" i="9"/>
  <c r="F22" i="9"/>
  <c r="G22" i="9"/>
  <c r="H22" i="9"/>
  <c r="I22" i="9"/>
  <c r="J22" i="9"/>
  <c r="B22" i="9"/>
  <c r="C70" i="8"/>
  <c r="D70" i="8"/>
  <c r="E70" i="8"/>
  <c r="F70" i="8"/>
  <c r="G70" i="8"/>
  <c r="B70" i="8"/>
  <c r="C58" i="8"/>
  <c r="D58" i="8"/>
  <c r="E58" i="8"/>
  <c r="F58" i="8"/>
  <c r="G58" i="8"/>
  <c r="B58" i="8"/>
  <c r="C22" i="8"/>
  <c r="C35" i="8" s="1"/>
  <c r="D22" i="8"/>
  <c r="D35" i="8" s="1"/>
  <c r="E22" i="8"/>
  <c r="E35" i="8" s="1"/>
  <c r="F22" i="8"/>
  <c r="F35" i="8" s="1"/>
  <c r="G22" i="8"/>
  <c r="G35" i="8" s="1"/>
  <c r="B22" i="8"/>
  <c r="B35" i="8" s="1"/>
  <c r="C109" i="13"/>
  <c r="D109" i="13"/>
  <c r="E109" i="13"/>
  <c r="E110" i="13" s="1"/>
  <c r="F109" i="13"/>
  <c r="F110" i="13" s="1"/>
  <c r="G109" i="13"/>
  <c r="G110" i="13" s="1"/>
  <c r="B109" i="13"/>
  <c r="H107" i="13"/>
  <c r="I107" i="13"/>
  <c r="H108" i="13"/>
  <c r="J108" i="13" s="1"/>
  <c r="I108" i="13"/>
  <c r="H97" i="13"/>
  <c r="I97" i="13"/>
  <c r="H98" i="13"/>
  <c r="I98" i="13"/>
  <c r="H99" i="13"/>
  <c r="I99" i="13"/>
  <c r="H100" i="13"/>
  <c r="I100" i="13"/>
  <c r="H101" i="13"/>
  <c r="I101" i="13"/>
  <c r="H102" i="13"/>
  <c r="I102" i="13"/>
  <c r="H103" i="13"/>
  <c r="I103" i="13"/>
  <c r="H104" i="13"/>
  <c r="I104" i="13"/>
  <c r="H105" i="13"/>
  <c r="I105" i="13"/>
  <c r="C85" i="13"/>
  <c r="D85" i="13"/>
  <c r="E85" i="13"/>
  <c r="G85" i="13" s="1"/>
  <c r="F85" i="13"/>
  <c r="B85" i="13"/>
  <c r="C82" i="13"/>
  <c r="D82" i="13"/>
  <c r="E82" i="13"/>
  <c r="F82" i="13"/>
  <c r="G82" i="13"/>
  <c r="G86" i="13" s="1"/>
  <c r="B82" i="13"/>
  <c r="H39" i="13"/>
  <c r="I39" i="13"/>
  <c r="H40" i="13"/>
  <c r="I40" i="13"/>
  <c r="H41" i="13"/>
  <c r="I41" i="13"/>
  <c r="H42" i="13"/>
  <c r="I42" i="13"/>
  <c r="I38" i="13"/>
  <c r="H38" i="13"/>
  <c r="E51" i="13"/>
  <c r="H51" i="13" s="1"/>
  <c r="F51" i="13"/>
  <c r="F52" i="13" s="1"/>
  <c r="I52" i="13" s="1"/>
  <c r="G51" i="13"/>
  <c r="C26" i="13"/>
  <c r="D26" i="13"/>
  <c r="E26" i="13"/>
  <c r="F26" i="13"/>
  <c r="G26" i="13"/>
  <c r="B26" i="13"/>
  <c r="H10" i="13"/>
  <c r="I10" i="13"/>
  <c r="H11" i="13"/>
  <c r="I11" i="13"/>
  <c r="H12" i="13"/>
  <c r="I12" i="13"/>
  <c r="H13" i="13"/>
  <c r="I13" i="13"/>
  <c r="H14" i="13"/>
  <c r="I14" i="13"/>
  <c r="H15" i="13"/>
  <c r="I15" i="13"/>
  <c r="H16" i="13"/>
  <c r="I16" i="13"/>
  <c r="H17" i="13"/>
  <c r="I17" i="13"/>
  <c r="H18" i="13"/>
  <c r="I18" i="13"/>
  <c r="H19" i="13"/>
  <c r="I19" i="13"/>
  <c r="H20" i="13"/>
  <c r="I20" i="13"/>
  <c r="H21" i="13"/>
  <c r="I21" i="13"/>
  <c r="H22" i="13"/>
  <c r="I22" i="13"/>
  <c r="H24" i="13"/>
  <c r="I24" i="13"/>
  <c r="H25" i="13"/>
  <c r="I25" i="13"/>
  <c r="I9" i="13"/>
  <c r="H9" i="13"/>
  <c r="C23" i="13"/>
  <c r="D23" i="13"/>
  <c r="E23" i="13"/>
  <c r="F23" i="13"/>
  <c r="B23" i="13"/>
  <c r="C49" i="12"/>
  <c r="C52" i="12" s="1"/>
  <c r="D49" i="12"/>
  <c r="D52" i="12" s="1"/>
  <c r="E49" i="12"/>
  <c r="E52" i="12" s="1"/>
  <c r="F49" i="12"/>
  <c r="F52" i="12" s="1"/>
  <c r="F53" i="12" s="1"/>
  <c r="G49" i="12"/>
  <c r="G52" i="12" s="1"/>
  <c r="H49" i="12"/>
  <c r="H52" i="12" s="1"/>
  <c r="I49" i="12"/>
  <c r="I52" i="12" s="1"/>
  <c r="B49" i="12"/>
  <c r="B52" i="12" s="1"/>
  <c r="K37" i="12"/>
  <c r="L37" i="12"/>
  <c r="K38" i="12"/>
  <c r="L38" i="12"/>
  <c r="K39" i="12"/>
  <c r="L39" i="12"/>
  <c r="K40" i="12"/>
  <c r="L40" i="12"/>
  <c r="K41" i="12"/>
  <c r="L41" i="12"/>
  <c r="K42" i="12"/>
  <c r="L42" i="12"/>
  <c r="K43" i="12"/>
  <c r="L43" i="12"/>
  <c r="K44" i="12"/>
  <c r="L44" i="12"/>
  <c r="K45" i="12"/>
  <c r="L45" i="12"/>
  <c r="K46" i="12"/>
  <c r="L46" i="12"/>
  <c r="K47" i="12"/>
  <c r="L47" i="12"/>
  <c r="K48" i="12"/>
  <c r="L48" i="12"/>
  <c r="K50" i="12"/>
  <c r="L50" i="12"/>
  <c r="K51" i="12"/>
  <c r="L51" i="12"/>
  <c r="L36" i="12"/>
  <c r="K36" i="12"/>
  <c r="K10" i="12"/>
  <c r="L10" i="12"/>
  <c r="K11" i="12"/>
  <c r="L11" i="12"/>
  <c r="K12" i="12"/>
  <c r="L12" i="12"/>
  <c r="K13" i="12"/>
  <c r="L13" i="12"/>
  <c r="K14" i="12"/>
  <c r="L14" i="12"/>
  <c r="K15" i="12"/>
  <c r="L15" i="12"/>
  <c r="K16" i="12"/>
  <c r="L16" i="12"/>
  <c r="K17" i="12"/>
  <c r="L17" i="12"/>
  <c r="K18" i="12"/>
  <c r="L18" i="12"/>
  <c r="K19" i="12"/>
  <c r="L19" i="12"/>
  <c r="K20" i="12"/>
  <c r="L20" i="12"/>
  <c r="K21" i="12"/>
  <c r="L21" i="12"/>
  <c r="K22" i="12"/>
  <c r="L22" i="12"/>
  <c r="K24" i="12"/>
  <c r="L24" i="12"/>
  <c r="K25" i="12"/>
  <c r="L25" i="12"/>
  <c r="L9" i="12"/>
  <c r="K9" i="12"/>
  <c r="C23" i="12"/>
  <c r="D23" i="12"/>
  <c r="E23" i="12"/>
  <c r="F23" i="12"/>
  <c r="F27" i="12" s="1"/>
  <c r="G23" i="12"/>
  <c r="H23" i="12"/>
  <c r="I23" i="12"/>
  <c r="B23" i="12"/>
  <c r="H99" i="11"/>
  <c r="I99" i="11"/>
  <c r="H100" i="11"/>
  <c r="I100" i="11"/>
  <c r="H101" i="11"/>
  <c r="I101" i="11"/>
  <c r="H102" i="11"/>
  <c r="I102" i="11"/>
  <c r="H103" i="11"/>
  <c r="I103" i="11"/>
  <c r="H104" i="11"/>
  <c r="I104" i="11"/>
  <c r="H105" i="11"/>
  <c r="I105" i="11"/>
  <c r="H106" i="11"/>
  <c r="I106" i="11"/>
  <c r="H107" i="11"/>
  <c r="I107" i="11"/>
  <c r="H108" i="11"/>
  <c r="I108" i="11"/>
  <c r="H109" i="11"/>
  <c r="I109" i="11"/>
  <c r="H111" i="11"/>
  <c r="I111" i="11"/>
  <c r="H113" i="11"/>
  <c r="I113" i="11"/>
  <c r="H114" i="11"/>
  <c r="I114" i="11"/>
  <c r="I98" i="11"/>
  <c r="H98" i="11"/>
  <c r="C115" i="11"/>
  <c r="D115" i="11"/>
  <c r="E115" i="11"/>
  <c r="F115" i="11"/>
  <c r="G115" i="11"/>
  <c r="B115" i="11"/>
  <c r="C88" i="11"/>
  <c r="D88" i="11"/>
  <c r="E88" i="11"/>
  <c r="F88" i="11"/>
  <c r="B88" i="11"/>
  <c r="C85" i="11"/>
  <c r="D85" i="11"/>
  <c r="E85" i="11"/>
  <c r="F85" i="11"/>
  <c r="B85" i="11"/>
  <c r="H43" i="11"/>
  <c r="I43" i="11"/>
  <c r="H44" i="11"/>
  <c r="I44" i="11"/>
  <c r="H45" i="11"/>
  <c r="I45" i="11"/>
  <c r="H46" i="11"/>
  <c r="I46" i="11"/>
  <c r="H47" i="11"/>
  <c r="I47" i="11"/>
  <c r="H48" i="11"/>
  <c r="I48" i="11"/>
  <c r="H49" i="11"/>
  <c r="I49" i="11"/>
  <c r="H50" i="11"/>
  <c r="I50" i="11"/>
  <c r="H53" i="11"/>
  <c r="I53" i="11"/>
  <c r="H55" i="11"/>
  <c r="I55" i="11"/>
  <c r="H56" i="11"/>
  <c r="I56" i="11"/>
  <c r="I42" i="11"/>
  <c r="H42" i="11"/>
  <c r="C57" i="11"/>
  <c r="D57" i="11"/>
  <c r="E57" i="11"/>
  <c r="F57" i="11"/>
  <c r="G57" i="11"/>
  <c r="B57" i="11"/>
  <c r="C23" i="11"/>
  <c r="D23" i="11"/>
  <c r="E23" i="11"/>
  <c r="F23" i="11"/>
  <c r="F24" i="11" s="1"/>
  <c r="G23" i="11"/>
  <c r="B23" i="11"/>
  <c r="H36" i="16"/>
  <c r="I36" i="16"/>
  <c r="H37" i="16"/>
  <c r="I37" i="16"/>
  <c r="H38" i="16"/>
  <c r="I38" i="16"/>
  <c r="H39" i="16"/>
  <c r="J39" i="16" s="1"/>
  <c r="I39" i="16"/>
  <c r="H40" i="16"/>
  <c r="I40" i="16"/>
  <c r="H41" i="16"/>
  <c r="I41" i="16"/>
  <c r="H42" i="16"/>
  <c r="I42" i="16"/>
  <c r="H35" i="16"/>
  <c r="J35" i="16" s="1"/>
  <c r="I35" i="16"/>
  <c r="I34" i="16"/>
  <c r="H34" i="16"/>
  <c r="C43" i="16"/>
  <c r="D43" i="16"/>
  <c r="E43" i="16"/>
  <c r="F43" i="16"/>
  <c r="G43" i="16"/>
  <c r="B43" i="16"/>
  <c r="C18" i="16"/>
  <c r="D18" i="16"/>
  <c r="E18" i="16"/>
  <c r="F18" i="16"/>
  <c r="G18" i="16"/>
  <c r="B18" i="16"/>
  <c r="C18" i="15"/>
  <c r="D18" i="15"/>
  <c r="E18" i="15"/>
  <c r="F18" i="15"/>
  <c r="G18" i="15"/>
  <c r="H18" i="15"/>
  <c r="I18" i="15"/>
  <c r="B18" i="15"/>
  <c r="B19" i="15" s="1"/>
  <c r="C44" i="14"/>
  <c r="C45" i="14" s="1"/>
  <c r="D44" i="14"/>
  <c r="D45" i="14" s="1"/>
  <c r="E44" i="14"/>
  <c r="E45" i="14" s="1"/>
  <c r="F44" i="14"/>
  <c r="F45" i="14" s="1"/>
  <c r="G44" i="14"/>
  <c r="G45" i="14" s="1"/>
  <c r="B44" i="14"/>
  <c r="B45" i="14" s="1"/>
  <c r="C70" i="19"/>
  <c r="D70" i="19"/>
  <c r="E70" i="19"/>
  <c r="F70" i="19"/>
  <c r="G70" i="19"/>
  <c r="B70" i="19"/>
  <c r="C60" i="19"/>
  <c r="D60" i="19"/>
  <c r="D71" i="19" s="1"/>
  <c r="E60" i="19"/>
  <c r="F60" i="19"/>
  <c r="G60" i="19"/>
  <c r="B60" i="19"/>
  <c r="C29" i="19"/>
  <c r="D29" i="19"/>
  <c r="E29" i="19"/>
  <c r="F29" i="19"/>
  <c r="G29" i="19"/>
  <c r="B29" i="19"/>
  <c r="C19" i="19"/>
  <c r="D19" i="19"/>
  <c r="E19" i="19"/>
  <c r="F19" i="19"/>
  <c r="G19" i="19"/>
  <c r="B19" i="19"/>
  <c r="B30" i="19" s="1"/>
  <c r="C29" i="18"/>
  <c r="D29" i="18"/>
  <c r="E29" i="18"/>
  <c r="F29" i="18"/>
  <c r="G29" i="18"/>
  <c r="H29" i="18"/>
  <c r="I29" i="18"/>
  <c r="J29" i="18"/>
  <c r="B29" i="18"/>
  <c r="C19" i="18"/>
  <c r="D19" i="18"/>
  <c r="E19" i="18"/>
  <c r="F19" i="18"/>
  <c r="G19" i="18"/>
  <c r="H19" i="18"/>
  <c r="I19" i="18"/>
  <c r="J19" i="18"/>
  <c r="B19" i="18"/>
  <c r="C65" i="17"/>
  <c r="D65" i="17"/>
  <c r="E65" i="17"/>
  <c r="F65" i="17"/>
  <c r="G65" i="17"/>
  <c r="B65" i="17"/>
  <c r="H45" i="17"/>
  <c r="C55" i="17"/>
  <c r="C66" i="17" s="1"/>
  <c r="D55" i="17"/>
  <c r="E55" i="17"/>
  <c r="F55" i="17"/>
  <c r="G55" i="17"/>
  <c r="G66" i="17" s="1"/>
  <c r="B55" i="17"/>
  <c r="C19" i="17"/>
  <c r="D19" i="17"/>
  <c r="E19" i="17"/>
  <c r="F19" i="17"/>
  <c r="G19" i="17"/>
  <c r="B19" i="17"/>
  <c r="B30" i="17" s="1"/>
  <c r="C29" i="17"/>
  <c r="D29" i="17"/>
  <c r="E29" i="17"/>
  <c r="F29" i="17"/>
  <c r="G29" i="17"/>
  <c r="B29" i="17"/>
  <c r="G85" i="11" l="1"/>
  <c r="F89" i="11"/>
  <c r="B89" i="11"/>
  <c r="D53" i="12"/>
  <c r="E53" i="12"/>
  <c r="H112" i="11"/>
  <c r="D89" i="11"/>
  <c r="I112" i="11"/>
  <c r="B71" i="19"/>
  <c r="E71" i="19"/>
  <c r="F71" i="19"/>
  <c r="C30" i="19"/>
  <c r="G30" i="19"/>
  <c r="E30" i="19"/>
  <c r="D30" i="19"/>
  <c r="D30" i="18"/>
  <c r="E66" i="17"/>
  <c r="F66" i="17"/>
  <c r="G71" i="19"/>
  <c r="C71" i="19"/>
  <c r="F30" i="19"/>
  <c r="B30" i="18"/>
  <c r="C30" i="18"/>
  <c r="J30" i="18"/>
  <c r="G30" i="18"/>
  <c r="B66" i="17"/>
  <c r="D66" i="17"/>
  <c r="J41" i="16"/>
  <c r="J37" i="16"/>
  <c r="H43" i="16"/>
  <c r="J42" i="16"/>
  <c r="J38" i="16"/>
  <c r="J36" i="16"/>
  <c r="J40" i="16"/>
  <c r="I43" i="16"/>
  <c r="J34" i="16"/>
  <c r="J105" i="13"/>
  <c r="J103" i="13"/>
  <c r="J101" i="13"/>
  <c r="J99" i="13"/>
  <c r="J41" i="13"/>
  <c r="J39" i="13"/>
  <c r="I54" i="11"/>
  <c r="H54" i="11"/>
  <c r="G88" i="11"/>
  <c r="G89" i="11" s="1"/>
  <c r="E89" i="11"/>
  <c r="C89" i="11"/>
  <c r="J107" i="13"/>
  <c r="J109" i="13" s="1"/>
  <c r="J21" i="13"/>
  <c r="J19" i="13"/>
  <c r="J17" i="13"/>
  <c r="J15" i="13"/>
  <c r="J13" i="13"/>
  <c r="J56" i="11"/>
  <c r="J53" i="11"/>
  <c r="J49" i="11"/>
  <c r="J47" i="11"/>
  <c r="J46" i="11"/>
  <c r="J44" i="11"/>
  <c r="J113" i="11"/>
  <c r="J109" i="11"/>
  <c r="J107" i="11"/>
  <c r="J105" i="11"/>
  <c r="J103" i="11"/>
  <c r="J101" i="11"/>
  <c r="J55" i="11"/>
  <c r="J50" i="11"/>
  <c r="J48" i="11"/>
  <c r="J45" i="11"/>
  <c r="J114" i="11"/>
  <c r="J111" i="11"/>
  <c r="J108" i="11"/>
  <c r="J106" i="11"/>
  <c r="J104" i="11"/>
  <c r="J102" i="11"/>
  <c r="J100" i="11"/>
  <c r="H35" i="9"/>
  <c r="M30" i="9"/>
  <c r="M27" i="9"/>
  <c r="B35" i="9"/>
  <c r="G35" i="9"/>
  <c r="C35" i="9"/>
  <c r="M29" i="9"/>
  <c r="M25" i="9"/>
  <c r="M24" i="9"/>
  <c r="G71" i="8"/>
  <c r="F71" i="8"/>
  <c r="E71" i="8"/>
  <c r="L34" i="9"/>
  <c r="I35" i="9"/>
  <c r="E35" i="9"/>
  <c r="M33" i="9"/>
  <c r="M31" i="9"/>
  <c r="M32" i="9"/>
  <c r="J35" i="9"/>
  <c r="F35" i="9"/>
  <c r="B71" i="8"/>
  <c r="D71" i="8"/>
  <c r="C71" i="8"/>
  <c r="J11" i="13"/>
  <c r="J22" i="13"/>
  <c r="J20" i="13"/>
  <c r="J18" i="13"/>
  <c r="J16" i="13"/>
  <c r="J14" i="13"/>
  <c r="J12" i="13"/>
  <c r="J10" i="13"/>
  <c r="J42" i="13"/>
  <c r="J40" i="13"/>
  <c r="F86" i="13"/>
  <c r="F111" i="13" s="1"/>
  <c r="J104" i="13"/>
  <c r="J102" i="13"/>
  <c r="J100" i="13"/>
  <c r="J98" i="13"/>
  <c r="L26" i="12"/>
  <c r="M21" i="12"/>
  <c r="M19" i="12"/>
  <c r="M22" i="12"/>
  <c r="M18" i="12"/>
  <c r="M17" i="12"/>
  <c r="M16" i="12"/>
  <c r="J97" i="13"/>
  <c r="M15" i="12"/>
  <c r="B116" i="11"/>
  <c r="I115" i="11"/>
  <c r="J98" i="11"/>
  <c r="B110" i="13"/>
  <c r="D110" i="13"/>
  <c r="M14" i="12"/>
  <c r="M13" i="12"/>
  <c r="C110" i="13"/>
  <c r="B58" i="11"/>
  <c r="I57" i="11"/>
  <c r="J42" i="11"/>
  <c r="D116" i="11"/>
  <c r="J99" i="11"/>
  <c r="H23" i="13"/>
  <c r="H26" i="13"/>
  <c r="E27" i="13"/>
  <c r="C27" i="13"/>
  <c r="D55" i="13"/>
  <c r="B86" i="13"/>
  <c r="D86" i="13"/>
  <c r="J43" i="11"/>
  <c r="G116" i="11"/>
  <c r="H115" i="11"/>
  <c r="C116" i="11"/>
  <c r="M12" i="12"/>
  <c r="M11" i="12"/>
  <c r="M36" i="12"/>
  <c r="M51" i="12"/>
  <c r="M50" i="12"/>
  <c r="M47" i="12"/>
  <c r="I23" i="13"/>
  <c r="J9" i="13"/>
  <c r="I26" i="13"/>
  <c r="B27" i="13"/>
  <c r="F27" i="13"/>
  <c r="D27" i="13"/>
  <c r="J38" i="13"/>
  <c r="B55" i="13"/>
  <c r="C55" i="13"/>
  <c r="E86" i="13"/>
  <c r="E111" i="13" s="1"/>
  <c r="C86" i="13"/>
  <c r="G111" i="13"/>
  <c r="M44" i="12"/>
  <c r="J23" i="12"/>
  <c r="J27" i="12" s="1"/>
  <c r="B27" i="12"/>
  <c r="B53" i="12" s="1"/>
  <c r="H27" i="12"/>
  <c r="H53" i="12" s="1"/>
  <c r="D27" i="12"/>
  <c r="M9" i="12"/>
  <c r="J49" i="12"/>
  <c r="J52" i="12" s="1"/>
  <c r="J53" i="12" s="1"/>
  <c r="G27" i="12"/>
  <c r="G53" i="12" s="1"/>
  <c r="E27" i="12"/>
  <c r="C27" i="12"/>
  <c r="C53" i="12" s="1"/>
  <c r="M10" i="12"/>
  <c r="K26" i="12"/>
  <c r="M25" i="12"/>
  <c r="M24" i="12"/>
  <c r="I27" i="12"/>
  <c r="I53" i="12" s="1"/>
  <c r="M39" i="12"/>
  <c r="K23" i="12"/>
  <c r="K49" i="12"/>
  <c r="K52" i="12" s="1"/>
  <c r="M48" i="12"/>
  <c r="M20" i="12"/>
  <c r="M40" i="12"/>
  <c r="J34" i="10"/>
  <c r="K34" i="9"/>
  <c r="I109" i="13"/>
  <c r="I110" i="13" s="1"/>
  <c r="H109" i="13"/>
  <c r="H110" i="13" s="1"/>
  <c r="I51" i="13"/>
  <c r="J51" i="13" s="1"/>
  <c r="F53" i="13"/>
  <c r="I53" i="13" s="1"/>
  <c r="I54" i="13" s="1"/>
  <c r="H52" i="13"/>
  <c r="J52" i="13" s="1"/>
  <c r="G23" i="13"/>
  <c r="G27" i="13" s="1"/>
  <c r="L49" i="12"/>
  <c r="L52" i="12" s="1"/>
  <c r="M45" i="12"/>
  <c r="M46" i="12"/>
  <c r="M43" i="12"/>
  <c r="M42" i="12"/>
  <c r="M41" i="12"/>
  <c r="M38" i="12"/>
  <c r="M37" i="12"/>
  <c r="L23" i="12"/>
  <c r="G58" i="11"/>
  <c r="E58" i="11"/>
  <c r="C58" i="11"/>
  <c r="E116" i="11"/>
  <c r="D58" i="11"/>
  <c r="F116" i="11"/>
  <c r="F58" i="11"/>
  <c r="H57" i="11"/>
  <c r="D27" i="11"/>
  <c r="D59" i="11" s="1"/>
  <c r="B27" i="11"/>
  <c r="C27" i="11"/>
  <c r="C59" i="11" s="1"/>
  <c r="F25" i="11"/>
  <c r="I30" i="18"/>
  <c r="E30" i="18"/>
  <c r="H30" i="18"/>
  <c r="F30" i="18"/>
  <c r="H99" i="22"/>
  <c r="I99" i="22"/>
  <c r="H100" i="22"/>
  <c r="I100" i="22"/>
  <c r="H101" i="22"/>
  <c r="I101" i="22"/>
  <c r="H102" i="22"/>
  <c r="I102" i="22"/>
  <c r="H104" i="22"/>
  <c r="I104" i="22"/>
  <c r="H105" i="22"/>
  <c r="I105" i="22"/>
  <c r="H106" i="22"/>
  <c r="I106" i="22"/>
  <c r="H107" i="22"/>
  <c r="I107" i="22"/>
  <c r="I98" i="22"/>
  <c r="H98" i="22"/>
  <c r="C108" i="22"/>
  <c r="C109" i="22" s="1"/>
  <c r="D108" i="22"/>
  <c r="D109" i="22" s="1"/>
  <c r="E108" i="22"/>
  <c r="E109" i="22" s="1"/>
  <c r="F108" i="22"/>
  <c r="F109" i="22" s="1"/>
  <c r="G108" i="22"/>
  <c r="G109" i="22" s="1"/>
  <c r="B108" i="22"/>
  <c r="B109" i="22" s="1"/>
  <c r="H67" i="22"/>
  <c r="I67" i="22"/>
  <c r="H68" i="22"/>
  <c r="I68" i="22"/>
  <c r="H69" i="22"/>
  <c r="I69" i="22"/>
  <c r="H70" i="22"/>
  <c r="I70" i="22"/>
  <c r="H71" i="22"/>
  <c r="I71" i="22"/>
  <c r="H72" i="22"/>
  <c r="I72" i="22"/>
  <c r="H73" i="22"/>
  <c r="I73" i="22"/>
  <c r="H74" i="22"/>
  <c r="I74" i="22"/>
  <c r="H75" i="22"/>
  <c r="I75" i="22"/>
  <c r="H76" i="22"/>
  <c r="I76" i="22"/>
  <c r="H77" i="22"/>
  <c r="I77" i="22"/>
  <c r="I66" i="22"/>
  <c r="H66" i="22"/>
  <c r="H43" i="22"/>
  <c r="I43" i="22"/>
  <c r="H44" i="22"/>
  <c r="I44" i="22"/>
  <c r="H45" i="22"/>
  <c r="I45" i="22"/>
  <c r="H46" i="22"/>
  <c r="I46" i="22"/>
  <c r="H48" i="22"/>
  <c r="I48" i="22"/>
  <c r="H49" i="22"/>
  <c r="I49" i="22"/>
  <c r="H50" i="22"/>
  <c r="I50" i="22"/>
  <c r="H51" i="22"/>
  <c r="I51" i="22"/>
  <c r="I42" i="22"/>
  <c r="H42" i="22"/>
  <c r="C52" i="22"/>
  <c r="I52" i="22" s="1"/>
  <c r="D52" i="22"/>
  <c r="B52" i="22"/>
  <c r="H52" i="22" s="1"/>
  <c r="H11" i="22"/>
  <c r="I11" i="22"/>
  <c r="H12" i="22"/>
  <c r="I12" i="22"/>
  <c r="H13" i="22"/>
  <c r="I13" i="22"/>
  <c r="H14" i="22"/>
  <c r="I14" i="22"/>
  <c r="H15" i="22"/>
  <c r="I15" i="22"/>
  <c r="H16" i="22"/>
  <c r="I16" i="22"/>
  <c r="H17" i="22"/>
  <c r="I17" i="22"/>
  <c r="H18" i="22"/>
  <c r="I18" i="22"/>
  <c r="H19" i="22"/>
  <c r="I19" i="22"/>
  <c r="H20" i="22"/>
  <c r="I20" i="22"/>
  <c r="H21" i="22"/>
  <c r="I21" i="22"/>
  <c r="H23" i="22"/>
  <c r="I23" i="22"/>
  <c r="H24" i="22"/>
  <c r="I24" i="22"/>
  <c r="H25" i="22"/>
  <c r="I25" i="22"/>
  <c r="H26" i="22"/>
  <c r="I26" i="22"/>
  <c r="H27" i="22"/>
  <c r="I27" i="22"/>
  <c r="H28" i="22"/>
  <c r="I28" i="22"/>
  <c r="H35" i="22"/>
  <c r="I35" i="22"/>
  <c r="H36" i="22"/>
  <c r="I36" i="22"/>
  <c r="H37" i="22"/>
  <c r="I37" i="22"/>
  <c r="H38" i="22"/>
  <c r="I38" i="22"/>
  <c r="H39" i="22"/>
  <c r="I39" i="22"/>
  <c r="I10" i="22"/>
  <c r="H10" i="22"/>
  <c r="K42" i="21"/>
  <c r="L42" i="21"/>
  <c r="M42" i="21" s="1"/>
  <c r="K43" i="21"/>
  <c r="L43" i="21"/>
  <c r="K44" i="21"/>
  <c r="L44" i="21"/>
  <c r="M44" i="21" s="1"/>
  <c r="K45" i="21"/>
  <c r="L45" i="21"/>
  <c r="K46" i="21"/>
  <c r="L46" i="21"/>
  <c r="M46" i="21" s="1"/>
  <c r="K47" i="21"/>
  <c r="L47" i="21"/>
  <c r="L41" i="21"/>
  <c r="K41" i="21"/>
  <c r="C50" i="21"/>
  <c r="D50" i="21"/>
  <c r="E50" i="21"/>
  <c r="F50" i="21"/>
  <c r="G50" i="21"/>
  <c r="H50" i="21"/>
  <c r="I50" i="21"/>
  <c r="B50" i="21"/>
  <c r="M10" i="21"/>
  <c r="M11" i="21"/>
  <c r="M12" i="21"/>
  <c r="M13" i="21"/>
  <c r="M14" i="21"/>
  <c r="M15" i="21"/>
  <c r="M16" i="21"/>
  <c r="M17" i="21"/>
  <c r="M18" i="21"/>
  <c r="M19" i="21"/>
  <c r="M20" i="21"/>
  <c r="M22" i="21"/>
  <c r="M23" i="21"/>
  <c r="M24" i="21"/>
  <c r="M25" i="21"/>
  <c r="M26" i="21"/>
  <c r="M33" i="21"/>
  <c r="M34" i="21"/>
  <c r="M35" i="21"/>
  <c r="M36" i="21"/>
  <c r="M37" i="21"/>
  <c r="M38" i="21"/>
  <c r="L9" i="21"/>
  <c r="M9" i="21"/>
  <c r="K9" i="21"/>
  <c r="C111" i="20"/>
  <c r="D111" i="20"/>
  <c r="B111" i="20"/>
  <c r="H80" i="20"/>
  <c r="I80" i="20"/>
  <c r="H81" i="20"/>
  <c r="I81" i="20"/>
  <c r="H82" i="20"/>
  <c r="I82" i="20"/>
  <c r="H83" i="20"/>
  <c r="I83" i="20"/>
  <c r="H84" i="20"/>
  <c r="I84" i="20"/>
  <c r="H85" i="20"/>
  <c r="I85" i="20"/>
  <c r="H86" i="20"/>
  <c r="I86" i="20"/>
  <c r="H87" i="20"/>
  <c r="I87" i="20"/>
  <c r="H95" i="20"/>
  <c r="I95" i="20"/>
  <c r="H96" i="20"/>
  <c r="I96" i="20"/>
  <c r="H97" i="20"/>
  <c r="I97" i="20"/>
  <c r="H98" i="20"/>
  <c r="I98" i="20"/>
  <c r="H69" i="20"/>
  <c r="I69" i="20"/>
  <c r="H70" i="20"/>
  <c r="I70" i="20"/>
  <c r="H71" i="20"/>
  <c r="I71" i="20"/>
  <c r="H72" i="20"/>
  <c r="I72" i="20"/>
  <c r="H73" i="20"/>
  <c r="I73" i="20"/>
  <c r="H74" i="20"/>
  <c r="I74" i="20"/>
  <c r="H75" i="20"/>
  <c r="I75" i="20"/>
  <c r="H76" i="20"/>
  <c r="I76" i="20"/>
  <c r="H77" i="20"/>
  <c r="I77" i="20"/>
  <c r="H78" i="20"/>
  <c r="I78" i="20"/>
  <c r="H79" i="20"/>
  <c r="I79" i="20"/>
  <c r="I68" i="20"/>
  <c r="H68" i="20"/>
  <c r="I106" i="20"/>
  <c r="H106" i="20"/>
  <c r="B53" i="20"/>
  <c r="H44" i="20"/>
  <c r="I44" i="20"/>
  <c r="H45" i="20"/>
  <c r="I45" i="20"/>
  <c r="H46" i="20"/>
  <c r="I46" i="20"/>
  <c r="H47" i="20"/>
  <c r="I47" i="20"/>
  <c r="H48" i="20"/>
  <c r="I48" i="20"/>
  <c r="H49" i="20"/>
  <c r="I49" i="20"/>
  <c r="H50" i="20"/>
  <c r="I50" i="20"/>
  <c r="H51" i="20"/>
  <c r="I51" i="20"/>
  <c r="H52" i="20"/>
  <c r="I52" i="20"/>
  <c r="I43" i="20"/>
  <c r="H43" i="20"/>
  <c r="C53" i="20"/>
  <c r="D53" i="20"/>
  <c r="E53" i="20"/>
  <c r="F53" i="20"/>
  <c r="G53" i="20"/>
  <c r="C33" i="20"/>
  <c r="D33" i="20"/>
  <c r="E33" i="20"/>
  <c r="F33" i="20"/>
  <c r="G33" i="20"/>
  <c r="B33" i="20"/>
  <c r="H10" i="20"/>
  <c r="I10" i="20"/>
  <c r="H11" i="20"/>
  <c r="I11" i="20"/>
  <c r="H12" i="20"/>
  <c r="I12" i="20"/>
  <c r="H13" i="20"/>
  <c r="I13" i="20"/>
  <c r="H14" i="20"/>
  <c r="I14" i="20"/>
  <c r="H15" i="20"/>
  <c r="I15" i="20"/>
  <c r="H16" i="20"/>
  <c r="I16" i="20"/>
  <c r="H17" i="20"/>
  <c r="I17" i="20"/>
  <c r="H18" i="20"/>
  <c r="I18" i="20"/>
  <c r="H19" i="20"/>
  <c r="I19" i="20"/>
  <c r="H20" i="20"/>
  <c r="I20" i="20"/>
  <c r="H21" i="20"/>
  <c r="I21" i="20"/>
  <c r="H22" i="20"/>
  <c r="I22" i="20"/>
  <c r="H23" i="20"/>
  <c r="I23" i="20"/>
  <c r="H24" i="20"/>
  <c r="I24" i="20"/>
  <c r="H25" i="20"/>
  <c r="I25" i="20"/>
  <c r="H26" i="20"/>
  <c r="I26" i="20"/>
  <c r="H27" i="20"/>
  <c r="I27" i="20"/>
  <c r="H28" i="20"/>
  <c r="I28" i="20"/>
  <c r="H29" i="20"/>
  <c r="I29" i="20"/>
  <c r="H30" i="20"/>
  <c r="I30" i="20"/>
  <c r="H31" i="20"/>
  <c r="I31" i="20"/>
  <c r="H32" i="20"/>
  <c r="I32" i="20"/>
  <c r="I9" i="20"/>
  <c r="H9" i="20"/>
  <c r="C23" i="29"/>
  <c r="D23" i="29"/>
  <c r="E23" i="29"/>
  <c r="F23" i="29"/>
  <c r="G23" i="29"/>
  <c r="B23" i="29"/>
  <c r="H22" i="29"/>
  <c r="H23" i="29" s="1"/>
  <c r="I22" i="29"/>
  <c r="J22" i="29" s="1"/>
  <c r="I21" i="29"/>
  <c r="J21" i="29" s="1"/>
  <c r="H21" i="29"/>
  <c r="H10" i="29"/>
  <c r="J10" i="29" s="1"/>
  <c r="I10" i="29"/>
  <c r="I9" i="29"/>
  <c r="J9" i="29" s="1"/>
  <c r="H9" i="29"/>
  <c r="M11" i="23"/>
  <c r="K11" i="23"/>
  <c r="L11" i="23"/>
  <c r="L10" i="23"/>
  <c r="K10" i="23"/>
  <c r="C12" i="23"/>
  <c r="D12" i="23"/>
  <c r="E12" i="23"/>
  <c r="F12" i="23"/>
  <c r="G12" i="23"/>
  <c r="H12" i="23"/>
  <c r="I12" i="23"/>
  <c r="L12" i="23" s="1"/>
  <c r="B12" i="23"/>
  <c r="J11" i="23"/>
  <c r="J10" i="23"/>
  <c r="J12" i="23" s="1"/>
  <c r="F26" i="11" l="1"/>
  <c r="F27" i="11" s="1"/>
  <c r="F59" i="11" s="1"/>
  <c r="I59" i="11" s="1"/>
  <c r="K53" i="12"/>
  <c r="M26" i="12"/>
  <c r="J107" i="22"/>
  <c r="J102" i="22"/>
  <c r="H96" i="22"/>
  <c r="J74" i="22"/>
  <c r="J72" i="22"/>
  <c r="J70" i="22"/>
  <c r="J68" i="22"/>
  <c r="J10" i="22"/>
  <c r="I96" i="22"/>
  <c r="M47" i="21"/>
  <c r="M45" i="21"/>
  <c r="J101" i="22"/>
  <c r="H108" i="22"/>
  <c r="J66" i="22"/>
  <c r="J112" i="11"/>
  <c r="J23" i="29"/>
  <c r="K12" i="23"/>
  <c r="M12" i="23" s="1"/>
  <c r="M10" i="23"/>
  <c r="I23" i="29"/>
  <c r="J106" i="22"/>
  <c r="J104" i="22"/>
  <c r="I108" i="22"/>
  <c r="J105" i="22"/>
  <c r="J100" i="22"/>
  <c r="J51" i="22"/>
  <c r="J49" i="22"/>
  <c r="J46" i="22"/>
  <c r="J44" i="22"/>
  <c r="J98" i="22"/>
  <c r="J99" i="22"/>
  <c r="J77" i="22"/>
  <c r="J73" i="22"/>
  <c r="J67" i="22"/>
  <c r="J75" i="22"/>
  <c r="J71" i="22"/>
  <c r="J69" i="22"/>
  <c r="J50" i="22"/>
  <c r="J48" i="22"/>
  <c r="J45" i="22"/>
  <c r="J43" i="22"/>
  <c r="J42" i="22"/>
  <c r="J38" i="22"/>
  <c r="J36" i="22"/>
  <c r="J28" i="22"/>
  <c r="J26" i="22"/>
  <c r="J24" i="22"/>
  <c r="J15" i="22"/>
  <c r="J19" i="22"/>
  <c r="J11" i="22"/>
  <c r="J39" i="22"/>
  <c r="J37" i="22"/>
  <c r="J35" i="22"/>
  <c r="J27" i="22"/>
  <c r="J25" i="22"/>
  <c r="J23" i="22"/>
  <c r="J20" i="22"/>
  <c r="J18" i="22"/>
  <c r="J16" i="22"/>
  <c r="J14" i="22"/>
  <c r="J12" i="22"/>
  <c r="J21" i="22"/>
  <c r="J17" i="22"/>
  <c r="J13" i="22"/>
  <c r="M43" i="21"/>
  <c r="J50" i="21"/>
  <c r="K50" i="21"/>
  <c r="M41" i="21"/>
  <c r="M39" i="21"/>
  <c r="J76" i="22"/>
  <c r="J52" i="22"/>
  <c r="L50" i="21"/>
  <c r="J68" i="20"/>
  <c r="J52" i="20"/>
  <c r="J50" i="20"/>
  <c r="J48" i="20"/>
  <c r="J46" i="20"/>
  <c r="J51" i="20"/>
  <c r="J49" i="20"/>
  <c r="J47" i="20"/>
  <c r="J45" i="20"/>
  <c r="J43" i="16"/>
  <c r="J115" i="11"/>
  <c r="J54" i="11"/>
  <c r="I58" i="11"/>
  <c r="I116" i="11"/>
  <c r="J57" i="11"/>
  <c r="J110" i="13"/>
  <c r="I27" i="13"/>
  <c r="H27" i="13"/>
  <c r="D111" i="13"/>
  <c r="B59" i="11"/>
  <c r="H58" i="11"/>
  <c r="H116" i="11"/>
  <c r="M34" i="9"/>
  <c r="C111" i="13"/>
  <c r="B111" i="13"/>
  <c r="J44" i="20"/>
  <c r="I33" i="20"/>
  <c r="J32" i="20"/>
  <c r="J31" i="20"/>
  <c r="J30" i="20"/>
  <c r="J29" i="20"/>
  <c r="J28" i="20"/>
  <c r="J27" i="20"/>
  <c r="J26" i="20"/>
  <c r="J25" i="20"/>
  <c r="J23" i="20"/>
  <c r="J22" i="20"/>
  <c r="J21" i="20"/>
  <c r="J20" i="20"/>
  <c r="J19" i="20"/>
  <c r="J18" i="20"/>
  <c r="J17" i="20"/>
  <c r="J16" i="20"/>
  <c r="J15" i="20"/>
  <c r="J14" i="20"/>
  <c r="J13" i="20"/>
  <c r="J12" i="20"/>
  <c r="J43" i="20"/>
  <c r="B54" i="20"/>
  <c r="J79" i="20"/>
  <c r="J78" i="20"/>
  <c r="J77" i="20"/>
  <c r="J76" i="20"/>
  <c r="J75" i="20"/>
  <c r="J74" i="20"/>
  <c r="J73" i="20"/>
  <c r="J72" i="20"/>
  <c r="J71" i="20"/>
  <c r="J70" i="20"/>
  <c r="J69" i="20"/>
  <c r="J98" i="20"/>
  <c r="J97" i="20"/>
  <c r="J96" i="20"/>
  <c r="J95" i="20"/>
  <c r="J87" i="20"/>
  <c r="J86" i="20"/>
  <c r="J85" i="20"/>
  <c r="J84" i="20"/>
  <c r="J83" i="20"/>
  <c r="J82" i="20"/>
  <c r="J81" i="20"/>
  <c r="J80" i="20"/>
  <c r="J11" i="20"/>
  <c r="J10" i="20"/>
  <c r="H33" i="20"/>
  <c r="J23" i="13"/>
  <c r="K27" i="12"/>
  <c r="M49" i="12"/>
  <c r="M52" i="12" s="1"/>
  <c r="I55" i="13"/>
  <c r="F55" i="13"/>
  <c r="G55" i="13"/>
  <c r="H53" i="13"/>
  <c r="L27" i="12"/>
  <c r="L53" i="12" s="1"/>
  <c r="M23" i="12"/>
  <c r="M27" i="12" s="1"/>
  <c r="E59" i="11"/>
  <c r="G59" i="11"/>
  <c r="J106" i="20"/>
  <c r="J9" i="20"/>
  <c r="F54" i="20"/>
  <c r="D54" i="20"/>
  <c r="J24" i="20"/>
  <c r="G54" i="20"/>
  <c r="E54" i="20"/>
  <c r="C54" i="20"/>
  <c r="I53" i="20"/>
  <c r="H53" i="20"/>
  <c r="H25" i="36"/>
  <c r="I25" i="36"/>
  <c r="I24" i="36"/>
  <c r="H24" i="36"/>
  <c r="H10" i="36"/>
  <c r="I10" i="36"/>
  <c r="I9" i="36"/>
  <c r="I11" i="36" s="1"/>
  <c r="H9" i="36"/>
  <c r="H11" i="36" s="1"/>
  <c r="J41" i="36"/>
  <c r="I41" i="36"/>
  <c r="H41" i="36"/>
  <c r="H43" i="36" s="1"/>
  <c r="J40" i="36"/>
  <c r="I40" i="36"/>
  <c r="G26" i="36"/>
  <c r="F26" i="36"/>
  <c r="E26" i="36"/>
  <c r="D26" i="36"/>
  <c r="C26" i="36"/>
  <c r="I26" i="36" s="1"/>
  <c r="B26" i="36"/>
  <c r="H26" i="36" s="1"/>
  <c r="G11" i="36"/>
  <c r="F11" i="36"/>
  <c r="E11" i="36"/>
  <c r="D11" i="36"/>
  <c r="C11" i="36"/>
  <c r="B11" i="36"/>
  <c r="M53" i="12" l="1"/>
  <c r="J108" i="22"/>
  <c r="I109" i="22"/>
  <c r="J96" i="22"/>
  <c r="H109" i="22"/>
  <c r="J24" i="36"/>
  <c r="J10" i="36"/>
  <c r="I43" i="36"/>
  <c r="J25" i="36"/>
  <c r="J11" i="36"/>
  <c r="J9" i="36"/>
  <c r="M50" i="21"/>
  <c r="J53" i="13"/>
  <c r="J54" i="13" s="1"/>
  <c r="H54" i="13"/>
  <c r="H59" i="11"/>
  <c r="J59" i="11" s="1"/>
  <c r="J58" i="11"/>
  <c r="J116" i="11"/>
  <c r="J43" i="36"/>
  <c r="I54" i="20"/>
  <c r="J33" i="20"/>
  <c r="J53" i="20"/>
  <c r="H54" i="20"/>
  <c r="J109" i="22" l="1"/>
  <c r="J26" i="36"/>
  <c r="J54" i="20"/>
  <c r="E55" i="13"/>
  <c r="H36" i="26"/>
  <c r="H55" i="13" l="1"/>
  <c r="J55" i="13"/>
  <c r="D41" i="26"/>
  <c r="C41" i="26"/>
  <c r="B41" i="26"/>
  <c r="F38" i="26"/>
  <c r="E38" i="26"/>
  <c r="D38" i="26"/>
  <c r="C38" i="26"/>
  <c r="B38" i="26"/>
  <c r="I10" i="26"/>
  <c r="I9" i="26"/>
  <c r="H9" i="26"/>
  <c r="H10" i="26"/>
  <c r="C14" i="26"/>
  <c r="D14" i="26"/>
  <c r="B14" i="26"/>
  <c r="F11" i="26"/>
  <c r="F13" i="26" s="1"/>
  <c r="C11" i="26"/>
  <c r="I11" i="26" s="1"/>
  <c r="D11" i="26"/>
  <c r="E11" i="26"/>
  <c r="B11" i="26"/>
  <c r="C11" i="25"/>
  <c r="D11" i="25"/>
  <c r="E11" i="25"/>
  <c r="F11" i="25"/>
  <c r="G11" i="25"/>
  <c r="H11" i="25"/>
  <c r="I11" i="25"/>
  <c r="J11" i="25"/>
  <c r="B11" i="25"/>
  <c r="B24" i="24"/>
  <c r="C27" i="24"/>
  <c r="D27" i="24"/>
  <c r="E27" i="24"/>
  <c r="F27" i="24"/>
  <c r="G27" i="24"/>
  <c r="B27" i="24"/>
  <c r="C24" i="24"/>
  <c r="D24" i="24"/>
  <c r="E24" i="24"/>
  <c r="F24" i="24"/>
  <c r="I10" i="24"/>
  <c r="H10" i="24"/>
  <c r="J10" i="24" s="1"/>
  <c r="I9" i="24"/>
  <c r="H9" i="24"/>
  <c r="C11" i="24"/>
  <c r="D11" i="24"/>
  <c r="E11" i="24"/>
  <c r="F11" i="24"/>
  <c r="I11" i="24" s="1"/>
  <c r="B11" i="24"/>
  <c r="C12" i="24"/>
  <c r="D12" i="24"/>
  <c r="E12" i="24"/>
  <c r="F12" i="24"/>
  <c r="B12" i="24"/>
  <c r="C11" i="29"/>
  <c r="D11" i="29"/>
  <c r="E11" i="29"/>
  <c r="F11" i="29"/>
  <c r="G11" i="29"/>
  <c r="K10" i="28"/>
  <c r="L10" i="28"/>
  <c r="K11" i="28"/>
  <c r="L11" i="28"/>
  <c r="L9" i="28"/>
  <c r="K9" i="28"/>
  <c r="C12" i="28"/>
  <c r="D12" i="28"/>
  <c r="E12" i="28"/>
  <c r="F12" i="28"/>
  <c r="G12" i="28"/>
  <c r="H12" i="28"/>
  <c r="I12" i="28"/>
  <c r="J12" i="28"/>
  <c r="B12" i="28"/>
  <c r="H96" i="32"/>
  <c r="I96" i="32"/>
  <c r="H97" i="32"/>
  <c r="I97" i="32"/>
  <c r="H98" i="32"/>
  <c r="I98" i="32"/>
  <c r="H99" i="32"/>
  <c r="I99" i="32"/>
  <c r="H100" i="32"/>
  <c r="I100" i="32"/>
  <c r="H101" i="32"/>
  <c r="I101" i="32"/>
  <c r="H102" i="32"/>
  <c r="I102" i="32"/>
  <c r="H103" i="32"/>
  <c r="I103" i="32"/>
  <c r="H104" i="32"/>
  <c r="I104" i="32"/>
  <c r="H105" i="32"/>
  <c r="I105" i="32"/>
  <c r="H106" i="32"/>
  <c r="I106" i="32"/>
  <c r="H107" i="32"/>
  <c r="I107" i="32"/>
  <c r="I95" i="32"/>
  <c r="H95" i="32"/>
  <c r="C108" i="32"/>
  <c r="D108" i="32"/>
  <c r="E108" i="32"/>
  <c r="F108" i="32"/>
  <c r="G108" i="32"/>
  <c r="B108" i="32"/>
  <c r="H67" i="32"/>
  <c r="J67" i="32" s="1"/>
  <c r="I67" i="32"/>
  <c r="H68" i="32"/>
  <c r="I68" i="32"/>
  <c r="H69" i="32"/>
  <c r="J69" i="32" s="1"/>
  <c r="I69" i="32"/>
  <c r="H70" i="32"/>
  <c r="I70" i="32"/>
  <c r="H71" i="32"/>
  <c r="J71" i="32" s="1"/>
  <c r="I71" i="32"/>
  <c r="H72" i="32"/>
  <c r="I72" i="32"/>
  <c r="H73" i="32"/>
  <c r="J73" i="32" s="1"/>
  <c r="I73" i="32"/>
  <c r="H74" i="32"/>
  <c r="I74" i="32"/>
  <c r="H75" i="32"/>
  <c r="J75" i="32" s="1"/>
  <c r="I75" i="32"/>
  <c r="H76" i="32"/>
  <c r="I76" i="32"/>
  <c r="H77" i="32"/>
  <c r="J77" i="32" s="1"/>
  <c r="I77" i="32"/>
  <c r="H78" i="32"/>
  <c r="I78" i="32"/>
  <c r="H79" i="32"/>
  <c r="J79" i="32" s="1"/>
  <c r="I79" i="32"/>
  <c r="H80" i="32"/>
  <c r="I80" i="32"/>
  <c r="H81" i="32"/>
  <c r="J81" i="32" s="1"/>
  <c r="I81" i="32"/>
  <c r="H82" i="32"/>
  <c r="I82" i="32"/>
  <c r="H83" i="32"/>
  <c r="J83" i="32" s="1"/>
  <c r="I83" i="32"/>
  <c r="H84" i="32"/>
  <c r="I84" i="32"/>
  <c r="H85" i="32"/>
  <c r="J85" i="32" s="1"/>
  <c r="I85" i="32"/>
  <c r="I66" i="32"/>
  <c r="H66" i="32"/>
  <c r="C86" i="32"/>
  <c r="D86" i="32"/>
  <c r="E86" i="32"/>
  <c r="F86" i="32"/>
  <c r="G86" i="32"/>
  <c r="B86" i="32"/>
  <c r="H39" i="32"/>
  <c r="I39" i="32"/>
  <c r="H40" i="32"/>
  <c r="I40" i="32"/>
  <c r="H41" i="32"/>
  <c r="I41" i="32"/>
  <c r="H42" i="32"/>
  <c r="I42" i="32"/>
  <c r="H43" i="32"/>
  <c r="I43" i="32"/>
  <c r="H44" i="32"/>
  <c r="I44" i="32"/>
  <c r="H45" i="32"/>
  <c r="I45" i="32"/>
  <c r="H46" i="32"/>
  <c r="I46" i="32"/>
  <c r="H47" i="32"/>
  <c r="I47" i="32"/>
  <c r="H48" i="32"/>
  <c r="I48" i="32"/>
  <c r="H49" i="32"/>
  <c r="I49" i="32"/>
  <c r="H50" i="32"/>
  <c r="I50" i="32"/>
  <c r="I38" i="32"/>
  <c r="H38" i="32"/>
  <c r="C51" i="32"/>
  <c r="D51" i="32"/>
  <c r="E51" i="32"/>
  <c r="F51" i="32"/>
  <c r="G51" i="32"/>
  <c r="B51" i="32"/>
  <c r="H10" i="32"/>
  <c r="I10" i="32"/>
  <c r="H11" i="32"/>
  <c r="I11" i="32"/>
  <c r="H12" i="32"/>
  <c r="I12" i="32"/>
  <c r="H13" i="32"/>
  <c r="I13" i="32"/>
  <c r="H14" i="32"/>
  <c r="I14" i="32"/>
  <c r="H15" i="32"/>
  <c r="I15" i="32"/>
  <c r="H16" i="32"/>
  <c r="I16" i="32"/>
  <c r="H17" i="32"/>
  <c r="I17" i="32"/>
  <c r="H18" i="32"/>
  <c r="I18" i="32"/>
  <c r="H19" i="32"/>
  <c r="I19" i="32"/>
  <c r="H20" i="32"/>
  <c r="I20" i="32"/>
  <c r="H21" i="32"/>
  <c r="I21" i="32"/>
  <c r="H22" i="32"/>
  <c r="I22" i="32"/>
  <c r="H23" i="32"/>
  <c r="I23" i="32"/>
  <c r="H24" i="32"/>
  <c r="I24" i="32"/>
  <c r="H25" i="32"/>
  <c r="I25" i="32"/>
  <c r="H26" i="32"/>
  <c r="I26" i="32"/>
  <c r="H27" i="32"/>
  <c r="I27" i="32"/>
  <c r="H28" i="32"/>
  <c r="I28" i="32"/>
  <c r="I9" i="32"/>
  <c r="H9" i="32"/>
  <c r="K41" i="31"/>
  <c r="L41" i="31"/>
  <c r="K42" i="31"/>
  <c r="L42" i="31"/>
  <c r="K43" i="31"/>
  <c r="L43" i="31"/>
  <c r="K44" i="31"/>
  <c r="L44" i="31"/>
  <c r="K45" i="31"/>
  <c r="L45" i="31"/>
  <c r="K46" i="31"/>
  <c r="L46" i="31"/>
  <c r="K47" i="31"/>
  <c r="L47" i="31"/>
  <c r="K48" i="31"/>
  <c r="L48" i="31"/>
  <c r="K49" i="31"/>
  <c r="L49" i="31"/>
  <c r="M49" i="31" s="1"/>
  <c r="K50" i="31"/>
  <c r="L50" i="31"/>
  <c r="K51" i="31"/>
  <c r="L51" i="31"/>
  <c r="K52" i="31"/>
  <c r="L52" i="31"/>
  <c r="L40" i="31"/>
  <c r="M40" i="31" s="1"/>
  <c r="K37" i="31"/>
  <c r="L37" i="31"/>
  <c r="L36" i="31"/>
  <c r="K36" i="31"/>
  <c r="D54" i="31"/>
  <c r="G54" i="31"/>
  <c r="H54" i="31"/>
  <c r="C54" i="31"/>
  <c r="E54" i="31"/>
  <c r="I54" i="31"/>
  <c r="K10" i="31"/>
  <c r="L10" i="31"/>
  <c r="K11" i="31"/>
  <c r="L11" i="31"/>
  <c r="K12" i="31"/>
  <c r="L12" i="31"/>
  <c r="K13" i="31"/>
  <c r="L13" i="31"/>
  <c r="K14" i="31"/>
  <c r="L14" i="31"/>
  <c r="K15" i="31"/>
  <c r="L15" i="31"/>
  <c r="K16" i="31"/>
  <c r="L16" i="31"/>
  <c r="K17" i="31"/>
  <c r="L17" i="31"/>
  <c r="K18" i="31"/>
  <c r="L18" i="31"/>
  <c r="K19" i="31"/>
  <c r="L19" i="31"/>
  <c r="K20" i="31"/>
  <c r="L20" i="31"/>
  <c r="K21" i="31"/>
  <c r="L21" i="31"/>
  <c r="K22" i="31"/>
  <c r="L22" i="31"/>
  <c r="K23" i="31"/>
  <c r="L23" i="31"/>
  <c r="K24" i="31"/>
  <c r="L24" i="31"/>
  <c r="K25" i="31"/>
  <c r="L25" i="31"/>
  <c r="K26" i="31"/>
  <c r="L26" i="31"/>
  <c r="L9" i="31"/>
  <c r="K9" i="31"/>
  <c r="H95" i="30"/>
  <c r="I95" i="30"/>
  <c r="H96" i="30"/>
  <c r="I96" i="30"/>
  <c r="H97" i="30"/>
  <c r="I97" i="30"/>
  <c r="H98" i="30"/>
  <c r="I98" i="30"/>
  <c r="H99" i="30"/>
  <c r="I99" i="30"/>
  <c r="H100" i="30"/>
  <c r="I100" i="30"/>
  <c r="H101" i="30"/>
  <c r="I101" i="30"/>
  <c r="H102" i="30"/>
  <c r="I102" i="30"/>
  <c r="H103" i="30"/>
  <c r="I103" i="30"/>
  <c r="H104" i="30"/>
  <c r="I104" i="30"/>
  <c r="H105" i="30"/>
  <c r="I105" i="30"/>
  <c r="H106" i="30"/>
  <c r="I106" i="30"/>
  <c r="I94" i="30"/>
  <c r="H94" i="30"/>
  <c r="C107" i="30"/>
  <c r="D107" i="30"/>
  <c r="E107" i="30"/>
  <c r="F107" i="30"/>
  <c r="G107" i="30"/>
  <c r="B107" i="30"/>
  <c r="H66" i="30"/>
  <c r="I66" i="30"/>
  <c r="H67" i="30"/>
  <c r="I67" i="30"/>
  <c r="H68" i="30"/>
  <c r="I68" i="30"/>
  <c r="H69" i="30"/>
  <c r="I69" i="30"/>
  <c r="H70" i="30"/>
  <c r="I70" i="30"/>
  <c r="H71" i="30"/>
  <c r="I71" i="30"/>
  <c r="H72" i="30"/>
  <c r="I72" i="30"/>
  <c r="H73" i="30"/>
  <c r="I73" i="30"/>
  <c r="H74" i="30"/>
  <c r="I74" i="30"/>
  <c r="H75" i="30"/>
  <c r="I75" i="30"/>
  <c r="H76" i="30"/>
  <c r="I76" i="30"/>
  <c r="H78" i="30"/>
  <c r="I78" i="30"/>
  <c r="H79" i="30"/>
  <c r="I79" i="30"/>
  <c r="H80" i="30"/>
  <c r="I80" i="30"/>
  <c r="H87" i="30"/>
  <c r="I87" i="30"/>
  <c r="H88" i="30"/>
  <c r="I88" i="30"/>
  <c r="H89" i="30"/>
  <c r="I89" i="30"/>
  <c r="H90" i="30"/>
  <c r="I90" i="30"/>
  <c r="H91" i="30"/>
  <c r="I91" i="30"/>
  <c r="I65" i="30"/>
  <c r="H65" i="30"/>
  <c r="C92" i="30"/>
  <c r="D92" i="30"/>
  <c r="E92" i="30"/>
  <c r="F92" i="30"/>
  <c r="G92" i="30"/>
  <c r="B92" i="30"/>
  <c r="H39" i="30"/>
  <c r="I39" i="30"/>
  <c r="H40" i="30"/>
  <c r="I40" i="30"/>
  <c r="H41" i="30"/>
  <c r="I41" i="30"/>
  <c r="H42" i="30"/>
  <c r="I42" i="30"/>
  <c r="H43" i="30"/>
  <c r="I43" i="30"/>
  <c r="H44" i="30"/>
  <c r="I44" i="30"/>
  <c r="H45" i="30"/>
  <c r="I45" i="30"/>
  <c r="H46" i="30"/>
  <c r="I46" i="30"/>
  <c r="H47" i="30"/>
  <c r="I47" i="30"/>
  <c r="H48" i="30"/>
  <c r="I48" i="30"/>
  <c r="H49" i="30"/>
  <c r="I49" i="30"/>
  <c r="H50" i="30"/>
  <c r="I50" i="30"/>
  <c r="I38" i="30"/>
  <c r="H38" i="30"/>
  <c r="C51" i="30"/>
  <c r="D51" i="30"/>
  <c r="D52" i="30" s="1"/>
  <c r="E51" i="30"/>
  <c r="E52" i="30" s="1"/>
  <c r="F51" i="30"/>
  <c r="F52" i="30" s="1"/>
  <c r="G51" i="30"/>
  <c r="G52" i="30" s="1"/>
  <c r="B51" i="30"/>
  <c r="H10" i="30"/>
  <c r="I10" i="30"/>
  <c r="H11" i="30"/>
  <c r="I11" i="30"/>
  <c r="H12" i="30"/>
  <c r="I12" i="30"/>
  <c r="H13" i="30"/>
  <c r="I13" i="30"/>
  <c r="H14" i="30"/>
  <c r="I14" i="30"/>
  <c r="H15" i="30"/>
  <c r="I15" i="30"/>
  <c r="H16" i="30"/>
  <c r="I16" i="30"/>
  <c r="H17" i="30"/>
  <c r="I17" i="30"/>
  <c r="H18" i="30"/>
  <c r="I18" i="30"/>
  <c r="H19" i="30"/>
  <c r="I19" i="30"/>
  <c r="H20" i="30"/>
  <c r="I20" i="30"/>
  <c r="H22" i="30"/>
  <c r="I22" i="30"/>
  <c r="H23" i="30"/>
  <c r="I23" i="30"/>
  <c r="H24" i="30"/>
  <c r="I24" i="30"/>
  <c r="H25" i="30"/>
  <c r="I25" i="30"/>
  <c r="H26" i="30"/>
  <c r="I26" i="30"/>
  <c r="H27" i="30"/>
  <c r="I27" i="30"/>
  <c r="H28" i="30"/>
  <c r="I28" i="30"/>
  <c r="H29" i="30"/>
  <c r="I29" i="30"/>
  <c r="I9" i="30"/>
  <c r="H9" i="30"/>
  <c r="H24" i="35"/>
  <c r="I24" i="35"/>
  <c r="I23" i="35"/>
  <c r="H23" i="35"/>
  <c r="J23" i="35" s="1"/>
  <c r="C25" i="35"/>
  <c r="D25" i="35"/>
  <c r="E25" i="35"/>
  <c r="F25" i="35"/>
  <c r="G25" i="35"/>
  <c r="B25" i="35"/>
  <c r="H12" i="35"/>
  <c r="I12" i="35"/>
  <c r="I11" i="35"/>
  <c r="H11" i="35"/>
  <c r="J11" i="35" s="1"/>
  <c r="C13" i="35"/>
  <c r="D13" i="35"/>
  <c r="E13" i="35"/>
  <c r="F13" i="35"/>
  <c r="G13" i="35"/>
  <c r="B13" i="35"/>
  <c r="L12" i="34"/>
  <c r="L13" i="34" s="1"/>
  <c r="K12" i="34"/>
  <c r="C11" i="33"/>
  <c r="D11" i="33"/>
  <c r="E11" i="33"/>
  <c r="F11" i="33"/>
  <c r="G11" i="33"/>
  <c r="B11" i="33"/>
  <c r="H10" i="33"/>
  <c r="I10" i="33"/>
  <c r="I9" i="33"/>
  <c r="H9" i="33"/>
  <c r="H11" i="33" l="1"/>
  <c r="J10" i="33"/>
  <c r="J94" i="30"/>
  <c r="H38" i="26"/>
  <c r="J10" i="26"/>
  <c r="I38" i="26"/>
  <c r="I107" i="30"/>
  <c r="J9" i="30"/>
  <c r="M12" i="34"/>
  <c r="M13" i="34" s="1"/>
  <c r="K38" i="31"/>
  <c r="M45" i="31"/>
  <c r="L38" i="31"/>
  <c r="M50" i="31"/>
  <c r="M46" i="31"/>
  <c r="M9" i="31"/>
  <c r="J107" i="32"/>
  <c r="J105" i="32"/>
  <c r="J103" i="32"/>
  <c r="J101" i="32"/>
  <c r="J99" i="32"/>
  <c r="J97" i="32"/>
  <c r="H108" i="32"/>
  <c r="J106" i="32"/>
  <c r="J104" i="32"/>
  <c r="J102" i="32"/>
  <c r="J100" i="32"/>
  <c r="J98" i="32"/>
  <c r="J96" i="32"/>
  <c r="J84" i="32"/>
  <c r="J82" i="32"/>
  <c r="J80" i="32"/>
  <c r="J78" i="32"/>
  <c r="J74" i="32"/>
  <c r="J72" i="32"/>
  <c r="J70" i="32"/>
  <c r="J68" i="32"/>
  <c r="J76" i="32"/>
  <c r="J49" i="32"/>
  <c r="J47" i="32"/>
  <c r="J45" i="32"/>
  <c r="J43" i="32"/>
  <c r="J41" i="32"/>
  <c r="J50" i="32"/>
  <c r="J48" i="32"/>
  <c r="J46" i="32"/>
  <c r="J44" i="32"/>
  <c r="J42" i="32"/>
  <c r="J40" i="32"/>
  <c r="J16" i="32"/>
  <c r="J10" i="32"/>
  <c r="J12" i="32"/>
  <c r="M52" i="31"/>
  <c r="M48" i="31"/>
  <c r="M44" i="31"/>
  <c r="L53" i="31"/>
  <c r="M51" i="31"/>
  <c r="M47" i="31"/>
  <c r="M43" i="31"/>
  <c r="M41" i="31"/>
  <c r="K53" i="31"/>
  <c r="K54" i="31" s="1"/>
  <c r="M42" i="31"/>
  <c r="M37" i="31"/>
  <c r="M36" i="31"/>
  <c r="B54" i="31"/>
  <c r="J54" i="31"/>
  <c r="M26" i="31"/>
  <c r="M24" i="31"/>
  <c r="M22" i="31"/>
  <c r="M20" i="31"/>
  <c r="M18" i="31"/>
  <c r="M16" i="31"/>
  <c r="M14" i="31"/>
  <c r="M12" i="31"/>
  <c r="M25" i="31"/>
  <c r="M23" i="31"/>
  <c r="M21" i="31"/>
  <c r="M19" i="31"/>
  <c r="M17" i="31"/>
  <c r="M15" i="31"/>
  <c r="M13" i="31"/>
  <c r="M11" i="31"/>
  <c r="I51" i="30"/>
  <c r="C52" i="30"/>
  <c r="J38" i="30"/>
  <c r="J105" i="30"/>
  <c r="J103" i="30"/>
  <c r="J101" i="30"/>
  <c r="J99" i="30"/>
  <c r="J97" i="30"/>
  <c r="J95" i="30"/>
  <c r="H51" i="30"/>
  <c r="B52" i="30"/>
  <c r="J106" i="30"/>
  <c r="J104" i="30"/>
  <c r="J102" i="30"/>
  <c r="J100" i="30"/>
  <c r="J98" i="30"/>
  <c r="J96" i="30"/>
  <c r="J65" i="30"/>
  <c r="H30" i="30"/>
  <c r="I30" i="30"/>
  <c r="I92" i="30"/>
  <c r="J47" i="30"/>
  <c r="J45" i="30"/>
  <c r="J41" i="30"/>
  <c r="J49" i="30"/>
  <c r="J43" i="30"/>
  <c r="J39" i="30"/>
  <c r="H107" i="30"/>
  <c r="H92" i="30"/>
  <c r="J91" i="30"/>
  <c r="J89" i="30"/>
  <c r="J87" i="30"/>
  <c r="J79" i="30"/>
  <c r="J76" i="30"/>
  <c r="J74" i="30"/>
  <c r="J72" i="30"/>
  <c r="J70" i="30"/>
  <c r="J68" i="30"/>
  <c r="J66" i="30"/>
  <c r="J90" i="30"/>
  <c r="J88" i="30"/>
  <c r="J80" i="30"/>
  <c r="J78" i="30"/>
  <c r="J75" i="30"/>
  <c r="J73" i="30"/>
  <c r="J71" i="30"/>
  <c r="J69" i="30"/>
  <c r="J67" i="30"/>
  <c r="J50" i="30"/>
  <c r="J44" i="30"/>
  <c r="J48" i="30"/>
  <c r="J46" i="30"/>
  <c r="J42" i="30"/>
  <c r="J40" i="30"/>
  <c r="J29" i="30"/>
  <c r="J27" i="30"/>
  <c r="J25" i="30"/>
  <c r="J23" i="30"/>
  <c r="J20" i="30"/>
  <c r="J18" i="30"/>
  <c r="J16" i="30"/>
  <c r="J14" i="30"/>
  <c r="J12" i="30"/>
  <c r="J10" i="30"/>
  <c r="J28" i="30"/>
  <c r="J26" i="30"/>
  <c r="J24" i="30"/>
  <c r="J22" i="30"/>
  <c r="J19" i="30"/>
  <c r="J17" i="30"/>
  <c r="J15" i="30"/>
  <c r="J13" i="30"/>
  <c r="J11" i="30"/>
  <c r="J12" i="35"/>
  <c r="J24" i="35"/>
  <c r="I11" i="33"/>
  <c r="M10" i="28"/>
  <c r="M11" i="28"/>
  <c r="L12" i="28"/>
  <c r="K12" i="28"/>
  <c r="M9" i="28"/>
  <c r="J38" i="26"/>
  <c r="H11" i="26"/>
  <c r="J9" i="26"/>
  <c r="B28" i="24"/>
  <c r="J9" i="24"/>
  <c r="J9" i="33"/>
  <c r="J11" i="33" s="1"/>
  <c r="J66" i="32"/>
  <c r="I108" i="32"/>
  <c r="J108" i="32" s="1"/>
  <c r="J95" i="32"/>
  <c r="J39" i="32"/>
  <c r="H86" i="32"/>
  <c r="J9" i="32"/>
  <c r="J27" i="32"/>
  <c r="J25" i="32"/>
  <c r="J23" i="32"/>
  <c r="J21" i="32"/>
  <c r="J19" i="32"/>
  <c r="J17" i="32"/>
  <c r="J13" i="32"/>
  <c r="B109" i="32"/>
  <c r="I86" i="32"/>
  <c r="J11" i="26"/>
  <c r="F54" i="31"/>
  <c r="E28" i="24"/>
  <c r="C28" i="24"/>
  <c r="F28" i="24"/>
  <c r="D28" i="24"/>
  <c r="B15" i="26"/>
  <c r="F14" i="26"/>
  <c r="F15" i="26" s="1"/>
  <c r="I13" i="26"/>
  <c r="B42" i="26"/>
  <c r="D42" i="26"/>
  <c r="C42" i="26"/>
  <c r="F41" i="26"/>
  <c r="E41" i="26"/>
  <c r="E42" i="26" s="1"/>
  <c r="D15" i="26"/>
  <c r="C15" i="26"/>
  <c r="I15" i="26" s="1"/>
  <c r="E13" i="26"/>
  <c r="I12" i="24"/>
  <c r="H12" i="24"/>
  <c r="H11" i="24"/>
  <c r="J11" i="24" s="1"/>
  <c r="H51" i="32"/>
  <c r="J15" i="32"/>
  <c r="J11" i="32"/>
  <c r="J38" i="32"/>
  <c r="J28" i="32"/>
  <c r="J26" i="32"/>
  <c r="J24" i="32"/>
  <c r="J22" i="32"/>
  <c r="J20" i="32"/>
  <c r="J18" i="32"/>
  <c r="J14" i="32"/>
  <c r="I51" i="32"/>
  <c r="M10" i="31"/>
  <c r="I25" i="35"/>
  <c r="H25" i="35"/>
  <c r="I13" i="35"/>
  <c r="H13" i="35"/>
  <c r="G46" i="33"/>
  <c r="F46" i="33"/>
  <c r="E46" i="33"/>
  <c r="C46" i="33"/>
  <c r="B46" i="33"/>
  <c r="I45" i="33"/>
  <c r="H45" i="33"/>
  <c r="D46" i="33"/>
  <c r="J44" i="33"/>
  <c r="I44" i="33"/>
  <c r="H44" i="33"/>
  <c r="G25" i="33"/>
  <c r="F25" i="33"/>
  <c r="E25" i="33"/>
  <c r="D25" i="33"/>
  <c r="C25" i="33"/>
  <c r="B25" i="33"/>
  <c r="J24" i="33"/>
  <c r="I24" i="33"/>
  <c r="H24" i="33"/>
  <c r="J23" i="33"/>
  <c r="I23" i="33"/>
  <c r="H23" i="33"/>
  <c r="G29" i="32"/>
  <c r="G52" i="32" s="1"/>
  <c r="F29" i="32"/>
  <c r="F52" i="32" s="1"/>
  <c r="E29" i="32"/>
  <c r="E52" i="32" s="1"/>
  <c r="D29" i="32"/>
  <c r="D52" i="32" s="1"/>
  <c r="C29" i="32"/>
  <c r="C52" i="32" s="1"/>
  <c r="B29" i="32"/>
  <c r="B52" i="32" s="1"/>
  <c r="G108" i="30"/>
  <c r="F108" i="30"/>
  <c r="E108" i="30"/>
  <c r="D108" i="30"/>
  <c r="C108" i="30"/>
  <c r="B108" i="30"/>
  <c r="B11" i="29"/>
  <c r="J11" i="29"/>
  <c r="I11" i="29"/>
  <c r="H11" i="29"/>
  <c r="F57" i="27"/>
  <c r="E57" i="27"/>
  <c r="D57" i="27"/>
  <c r="C57" i="27"/>
  <c r="B57" i="27"/>
  <c r="G55" i="27"/>
  <c r="G54" i="27"/>
  <c r="I57" i="27"/>
  <c r="H57" i="27"/>
  <c r="G53" i="27"/>
  <c r="I31" i="27"/>
  <c r="H31" i="27"/>
  <c r="G31" i="27"/>
  <c r="J31" i="27" s="1"/>
  <c r="I30" i="27"/>
  <c r="H30" i="27"/>
  <c r="G30" i="27"/>
  <c r="J30" i="27" s="1"/>
  <c r="I29" i="27"/>
  <c r="H29" i="27"/>
  <c r="G29" i="27"/>
  <c r="I11" i="27"/>
  <c r="H11" i="27"/>
  <c r="G11" i="27"/>
  <c r="J11" i="27" s="1"/>
  <c r="I10" i="27"/>
  <c r="H10" i="27"/>
  <c r="G10" i="27"/>
  <c r="I37" i="26"/>
  <c r="H37" i="26"/>
  <c r="G37" i="26"/>
  <c r="I36" i="26"/>
  <c r="J36" i="26" s="1"/>
  <c r="G36" i="26"/>
  <c r="G10" i="26"/>
  <c r="G9" i="26"/>
  <c r="G11" i="26" s="1"/>
  <c r="M10" i="25"/>
  <c r="L10" i="25"/>
  <c r="K10" i="25"/>
  <c r="M9" i="25"/>
  <c r="L9" i="25"/>
  <c r="K9" i="25"/>
  <c r="J41" i="24"/>
  <c r="I41" i="24"/>
  <c r="H41" i="24"/>
  <c r="I40" i="24"/>
  <c r="H40" i="24"/>
  <c r="G40" i="24"/>
  <c r="J40" i="24" s="1"/>
  <c r="I39" i="24"/>
  <c r="H39" i="24"/>
  <c r="G39" i="24"/>
  <c r="J39" i="24" s="1"/>
  <c r="I23" i="24"/>
  <c r="H23" i="24"/>
  <c r="G23" i="24"/>
  <c r="J23" i="24" s="1"/>
  <c r="I22" i="24"/>
  <c r="H22" i="24"/>
  <c r="G22" i="24"/>
  <c r="G24" i="24" s="1"/>
  <c r="G28" i="24" s="1"/>
  <c r="G10" i="24"/>
  <c r="G9" i="24"/>
  <c r="G40" i="22"/>
  <c r="F40" i="22"/>
  <c r="E40" i="22"/>
  <c r="I40" i="22"/>
  <c r="L38" i="21"/>
  <c r="K38" i="21"/>
  <c r="L37" i="21"/>
  <c r="K37" i="21"/>
  <c r="L36" i="21"/>
  <c r="K36" i="21"/>
  <c r="L35" i="21"/>
  <c r="K35" i="21"/>
  <c r="L34" i="21"/>
  <c r="K34" i="21"/>
  <c r="L33" i="21"/>
  <c r="K33" i="21"/>
  <c r="L26" i="21"/>
  <c r="K26" i="21"/>
  <c r="L25" i="21"/>
  <c r="K25" i="21"/>
  <c r="L24" i="21"/>
  <c r="K24" i="21"/>
  <c r="L23" i="21"/>
  <c r="K23" i="21"/>
  <c r="L22" i="21"/>
  <c r="K22" i="21"/>
  <c r="L20" i="21"/>
  <c r="K20" i="21"/>
  <c r="L19" i="21"/>
  <c r="K19" i="21"/>
  <c r="L18" i="21"/>
  <c r="K18" i="21"/>
  <c r="L17" i="21"/>
  <c r="K17" i="21"/>
  <c r="L16" i="21"/>
  <c r="K16" i="21"/>
  <c r="L15" i="21"/>
  <c r="K15" i="21"/>
  <c r="L14" i="21"/>
  <c r="K14" i="21"/>
  <c r="L13" i="21"/>
  <c r="K13" i="21"/>
  <c r="L12" i="21"/>
  <c r="K12" i="21"/>
  <c r="L11" i="21"/>
  <c r="K11" i="21"/>
  <c r="L10" i="21"/>
  <c r="K10" i="21"/>
  <c r="I166" i="20"/>
  <c r="I167" i="20" s="1"/>
  <c r="H166" i="20"/>
  <c r="I110" i="20"/>
  <c r="H110" i="20"/>
  <c r="I109" i="20"/>
  <c r="H109" i="20"/>
  <c r="I108" i="20"/>
  <c r="H108" i="20"/>
  <c r="I107" i="20"/>
  <c r="H107" i="20"/>
  <c r="I105" i="20"/>
  <c r="H105" i="20"/>
  <c r="I104" i="20"/>
  <c r="H104" i="20"/>
  <c r="I103" i="20"/>
  <c r="H103" i="20"/>
  <c r="I102" i="20"/>
  <c r="H102" i="20"/>
  <c r="I101" i="20"/>
  <c r="H101" i="20"/>
  <c r="G99" i="20"/>
  <c r="F99" i="20"/>
  <c r="E99" i="20"/>
  <c r="D99" i="20"/>
  <c r="D112" i="20" s="1"/>
  <c r="C99" i="20"/>
  <c r="B99" i="20"/>
  <c r="B112" i="20" s="1"/>
  <c r="J69" i="19"/>
  <c r="I69" i="19"/>
  <c r="H69" i="19"/>
  <c r="J68" i="19"/>
  <c r="I68" i="19"/>
  <c r="H68" i="19"/>
  <c r="J67" i="19"/>
  <c r="I67" i="19"/>
  <c r="H67" i="19"/>
  <c r="J66" i="19"/>
  <c r="I66" i="19"/>
  <c r="H66" i="19"/>
  <c r="J65" i="19"/>
  <c r="I65" i="19"/>
  <c r="H65" i="19"/>
  <c r="J64" i="19"/>
  <c r="I64" i="19"/>
  <c r="H64" i="19"/>
  <c r="J63" i="19"/>
  <c r="I63" i="19"/>
  <c r="H63" i="19"/>
  <c r="J62" i="19"/>
  <c r="I62" i="19"/>
  <c r="H62" i="19"/>
  <c r="I59" i="19"/>
  <c r="H59" i="19"/>
  <c r="I58" i="19"/>
  <c r="H58" i="19"/>
  <c r="I57" i="19"/>
  <c r="H57" i="19"/>
  <c r="I56" i="19"/>
  <c r="H56" i="19"/>
  <c r="I55" i="19"/>
  <c r="H55" i="19"/>
  <c r="J55" i="19" s="1"/>
  <c r="I54" i="19"/>
  <c r="H54" i="19"/>
  <c r="I53" i="19"/>
  <c r="H53" i="19"/>
  <c r="J53" i="19" s="1"/>
  <c r="I52" i="19"/>
  <c r="H52" i="19"/>
  <c r="I51" i="19"/>
  <c r="H51" i="19"/>
  <c r="I50" i="19"/>
  <c r="H50" i="19"/>
  <c r="I28" i="19"/>
  <c r="H28" i="19"/>
  <c r="I27" i="19"/>
  <c r="H27" i="19"/>
  <c r="I26" i="19"/>
  <c r="H26" i="19"/>
  <c r="I25" i="19"/>
  <c r="H25" i="19"/>
  <c r="I24" i="19"/>
  <c r="H24" i="19"/>
  <c r="I23" i="19"/>
  <c r="H23" i="19"/>
  <c r="I22" i="19"/>
  <c r="H22" i="19"/>
  <c r="I21" i="19"/>
  <c r="H21" i="19"/>
  <c r="I18" i="19"/>
  <c r="H18" i="19"/>
  <c r="I17" i="19"/>
  <c r="H17" i="19"/>
  <c r="I16" i="19"/>
  <c r="H16" i="19"/>
  <c r="I15" i="19"/>
  <c r="H15" i="19"/>
  <c r="I14" i="19"/>
  <c r="H14" i="19"/>
  <c r="I13" i="19"/>
  <c r="H13" i="19"/>
  <c r="I12" i="19"/>
  <c r="H12" i="19"/>
  <c r="J12" i="19" s="1"/>
  <c r="I11" i="19"/>
  <c r="H11" i="19"/>
  <c r="I10" i="19"/>
  <c r="H10" i="19"/>
  <c r="I9" i="19"/>
  <c r="H9" i="19"/>
  <c r="L28" i="18"/>
  <c r="K28" i="18"/>
  <c r="L27" i="18"/>
  <c r="K27" i="18"/>
  <c r="L26" i="18"/>
  <c r="K26" i="18"/>
  <c r="M26" i="18" s="1"/>
  <c r="L25" i="18"/>
  <c r="K25" i="18"/>
  <c r="L24" i="18"/>
  <c r="K24" i="18"/>
  <c r="M24" i="18" s="1"/>
  <c r="L23" i="18"/>
  <c r="K23" i="18"/>
  <c r="L22" i="18"/>
  <c r="K22" i="18"/>
  <c r="M22" i="18" s="1"/>
  <c r="L21" i="18"/>
  <c r="K21" i="18"/>
  <c r="L18" i="18"/>
  <c r="K18" i="18"/>
  <c r="M18" i="18" s="1"/>
  <c r="L17" i="18"/>
  <c r="K17" i="18"/>
  <c r="L16" i="18"/>
  <c r="K16" i="18"/>
  <c r="M16" i="18" s="1"/>
  <c r="L15" i="18"/>
  <c r="K15" i="18"/>
  <c r="L14" i="18"/>
  <c r="K14" i="18"/>
  <c r="L13" i="18"/>
  <c r="K13" i="18"/>
  <c r="L12" i="18"/>
  <c r="K12" i="18"/>
  <c r="M12" i="18" s="1"/>
  <c r="L11" i="18"/>
  <c r="K11" i="18"/>
  <c r="L10" i="18"/>
  <c r="K10" i="18"/>
  <c r="L9" i="18"/>
  <c r="K9" i="18"/>
  <c r="I93" i="17"/>
  <c r="H93" i="17"/>
  <c r="I92" i="17"/>
  <c r="H92" i="17"/>
  <c r="I91" i="17"/>
  <c r="H91" i="17"/>
  <c r="I90" i="17"/>
  <c r="H90" i="17"/>
  <c r="I89" i="17"/>
  <c r="H89" i="17"/>
  <c r="I88" i="17"/>
  <c r="H88" i="17"/>
  <c r="I87" i="17"/>
  <c r="H87" i="17"/>
  <c r="I86" i="17"/>
  <c r="H86" i="17"/>
  <c r="I85" i="17"/>
  <c r="H85" i="17"/>
  <c r="I84" i="17"/>
  <c r="H84" i="17"/>
  <c r="I83" i="17"/>
  <c r="H83" i="17"/>
  <c r="I82" i="17"/>
  <c r="H82" i="17"/>
  <c r="I81" i="17"/>
  <c r="H81" i="17"/>
  <c r="I80" i="17"/>
  <c r="H80" i="17"/>
  <c r="I64" i="17"/>
  <c r="H64" i="17"/>
  <c r="I63" i="17"/>
  <c r="H63" i="17"/>
  <c r="I62" i="17"/>
  <c r="H62" i="17"/>
  <c r="I61" i="17"/>
  <c r="H61" i="17"/>
  <c r="I60" i="17"/>
  <c r="H60" i="17"/>
  <c r="I59" i="17"/>
  <c r="H59" i="17"/>
  <c r="I58" i="17"/>
  <c r="H58" i="17"/>
  <c r="I57" i="17"/>
  <c r="H57" i="17"/>
  <c r="I54" i="17"/>
  <c r="H54" i="17"/>
  <c r="I53" i="17"/>
  <c r="H53" i="17"/>
  <c r="I52" i="17"/>
  <c r="H52" i="17"/>
  <c r="J52" i="17" s="1"/>
  <c r="I51" i="17"/>
  <c r="H51" i="17"/>
  <c r="I50" i="17"/>
  <c r="H50" i="17"/>
  <c r="J50" i="17" s="1"/>
  <c r="I49" i="17"/>
  <c r="H49" i="17"/>
  <c r="I48" i="17"/>
  <c r="H48" i="17"/>
  <c r="J48" i="17" s="1"/>
  <c r="I47" i="17"/>
  <c r="H47" i="17"/>
  <c r="I46" i="17"/>
  <c r="H46" i="17"/>
  <c r="I45" i="17"/>
  <c r="I28" i="17"/>
  <c r="H28" i="17"/>
  <c r="I27" i="17"/>
  <c r="H27" i="17"/>
  <c r="I26" i="17"/>
  <c r="H26" i="17"/>
  <c r="I25" i="17"/>
  <c r="H25" i="17"/>
  <c r="I24" i="17"/>
  <c r="H24" i="17"/>
  <c r="I23" i="17"/>
  <c r="H23" i="17"/>
  <c r="I22" i="17"/>
  <c r="H22" i="17"/>
  <c r="I21" i="17"/>
  <c r="H21" i="17"/>
  <c r="G30" i="17"/>
  <c r="F30" i="17"/>
  <c r="E30" i="17"/>
  <c r="D30" i="17"/>
  <c r="C30" i="17"/>
  <c r="I18" i="17"/>
  <c r="H18" i="17"/>
  <c r="I17" i="17"/>
  <c r="H17" i="17"/>
  <c r="I16" i="17"/>
  <c r="H16" i="17"/>
  <c r="I15" i="17"/>
  <c r="H15" i="17"/>
  <c r="I14" i="17"/>
  <c r="H14" i="17"/>
  <c r="I13" i="17"/>
  <c r="H13" i="17"/>
  <c r="I12" i="17"/>
  <c r="H12" i="17"/>
  <c r="I11" i="17"/>
  <c r="H11" i="17"/>
  <c r="I10" i="17"/>
  <c r="H10" i="17"/>
  <c r="I9" i="17"/>
  <c r="H9" i="17"/>
  <c r="E44" i="16"/>
  <c r="C44" i="16"/>
  <c r="F44" i="16"/>
  <c r="D44" i="16"/>
  <c r="G44" i="16"/>
  <c r="F19" i="16"/>
  <c r="B19" i="16"/>
  <c r="E19" i="16"/>
  <c r="C19" i="16"/>
  <c r="I17" i="16"/>
  <c r="H17" i="16"/>
  <c r="I16" i="16"/>
  <c r="H16" i="16"/>
  <c r="I15" i="16"/>
  <c r="H15" i="16"/>
  <c r="I14" i="16"/>
  <c r="H14" i="16"/>
  <c r="I13" i="16"/>
  <c r="H13" i="16"/>
  <c r="I12" i="16"/>
  <c r="H12" i="16"/>
  <c r="I11" i="16"/>
  <c r="H11" i="16"/>
  <c r="I10" i="16"/>
  <c r="H10" i="16"/>
  <c r="G19" i="16"/>
  <c r="I9" i="16"/>
  <c r="H9" i="16"/>
  <c r="D19" i="16"/>
  <c r="I19" i="15"/>
  <c r="H19" i="15"/>
  <c r="F19" i="15"/>
  <c r="E19" i="15"/>
  <c r="C19" i="15"/>
  <c r="L17" i="15"/>
  <c r="K17" i="15"/>
  <c r="L16" i="15"/>
  <c r="K16" i="15"/>
  <c r="L15" i="15"/>
  <c r="K15" i="15"/>
  <c r="M15" i="15" s="1"/>
  <c r="L14" i="15"/>
  <c r="K14" i="15"/>
  <c r="L13" i="15"/>
  <c r="K13" i="15"/>
  <c r="L12" i="15"/>
  <c r="K12" i="15"/>
  <c r="M12" i="15" s="1"/>
  <c r="L11" i="15"/>
  <c r="K11" i="15"/>
  <c r="M11" i="15" s="1"/>
  <c r="L10" i="15"/>
  <c r="K10" i="15"/>
  <c r="L9" i="15"/>
  <c r="K9" i="15"/>
  <c r="G19" i="15"/>
  <c r="D19" i="15"/>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43" i="14"/>
  <c r="H43" i="14"/>
  <c r="I42" i="14"/>
  <c r="H42" i="14"/>
  <c r="I41" i="14"/>
  <c r="H41" i="14"/>
  <c r="I40" i="14"/>
  <c r="H40" i="14"/>
  <c r="I39" i="14"/>
  <c r="H39" i="14"/>
  <c r="I38" i="14"/>
  <c r="H38" i="14"/>
  <c r="I37" i="14"/>
  <c r="H37" i="14"/>
  <c r="I36" i="14"/>
  <c r="H36" i="14"/>
  <c r="I35" i="14"/>
  <c r="H35" i="14"/>
  <c r="H44" i="14" s="1"/>
  <c r="H45" i="14" s="1"/>
  <c r="C19" i="14"/>
  <c r="F19" i="14"/>
  <c r="E19" i="14"/>
  <c r="B19" i="14"/>
  <c r="I17" i="14"/>
  <c r="H17" i="14"/>
  <c r="I16" i="14"/>
  <c r="H16" i="14"/>
  <c r="I15" i="14"/>
  <c r="H15" i="14"/>
  <c r="I14" i="14"/>
  <c r="H14" i="14"/>
  <c r="I13" i="14"/>
  <c r="H13" i="14"/>
  <c r="I12" i="14"/>
  <c r="H12" i="14"/>
  <c r="I11" i="14"/>
  <c r="H11" i="14"/>
  <c r="I10" i="14"/>
  <c r="H10" i="14"/>
  <c r="I9" i="14"/>
  <c r="H9" i="14"/>
  <c r="D19" i="14"/>
  <c r="I84" i="13"/>
  <c r="H84" i="13"/>
  <c r="J84" i="13" s="1"/>
  <c r="I83" i="13"/>
  <c r="H83" i="13"/>
  <c r="I81" i="13"/>
  <c r="H81" i="13"/>
  <c r="J81" i="13" s="1"/>
  <c r="I80" i="13"/>
  <c r="H80" i="13"/>
  <c r="I79" i="13"/>
  <c r="H79" i="13"/>
  <c r="I78" i="13"/>
  <c r="H78" i="13"/>
  <c r="I77" i="13"/>
  <c r="H77" i="13"/>
  <c r="I76" i="13"/>
  <c r="H76" i="13"/>
  <c r="I75" i="13"/>
  <c r="H75" i="13"/>
  <c r="J75" i="13" s="1"/>
  <c r="I74" i="13"/>
  <c r="H74" i="13"/>
  <c r="I73" i="13"/>
  <c r="H73" i="13"/>
  <c r="I72" i="13"/>
  <c r="H72" i="13"/>
  <c r="I71" i="13"/>
  <c r="H71" i="13"/>
  <c r="J71" i="13" s="1"/>
  <c r="I70" i="13"/>
  <c r="H70" i="13"/>
  <c r="I69" i="13"/>
  <c r="H69" i="13"/>
  <c r="J69" i="13" s="1"/>
  <c r="I68" i="13"/>
  <c r="H68" i="13"/>
  <c r="C56" i="13"/>
  <c r="B56" i="13"/>
  <c r="D56" i="13"/>
  <c r="F56" i="13"/>
  <c r="E56" i="13"/>
  <c r="J25" i="13"/>
  <c r="J24" i="13"/>
  <c r="C161" i="11"/>
  <c r="B161" i="11"/>
  <c r="I161" i="11"/>
  <c r="H161" i="11"/>
  <c r="I87" i="11"/>
  <c r="H87" i="11"/>
  <c r="I86" i="11"/>
  <c r="H86" i="11"/>
  <c r="I84" i="11"/>
  <c r="H84" i="11"/>
  <c r="I83" i="11"/>
  <c r="H83" i="11"/>
  <c r="I82" i="11"/>
  <c r="H82" i="11"/>
  <c r="I81" i="11"/>
  <c r="H81" i="11"/>
  <c r="I80" i="11"/>
  <c r="H80" i="11"/>
  <c r="I79" i="11"/>
  <c r="H79" i="11"/>
  <c r="I78" i="11"/>
  <c r="H78" i="11"/>
  <c r="I77" i="11"/>
  <c r="H77" i="11"/>
  <c r="I76" i="11"/>
  <c r="H76" i="11"/>
  <c r="I75" i="11"/>
  <c r="H75" i="11"/>
  <c r="I74" i="11"/>
  <c r="H74" i="11"/>
  <c r="I73" i="11"/>
  <c r="H73" i="11"/>
  <c r="I72" i="11"/>
  <c r="H72" i="11"/>
  <c r="I71" i="11"/>
  <c r="H71" i="11"/>
  <c r="I25" i="11"/>
  <c r="H25" i="11"/>
  <c r="I24" i="11"/>
  <c r="H24" i="11"/>
  <c r="I22" i="11"/>
  <c r="H22" i="11"/>
  <c r="I21" i="11"/>
  <c r="H21" i="11"/>
  <c r="I20" i="11"/>
  <c r="H20" i="11"/>
  <c r="I19" i="11"/>
  <c r="H19" i="11"/>
  <c r="I18" i="11"/>
  <c r="H18" i="11"/>
  <c r="I17" i="11"/>
  <c r="H17" i="11"/>
  <c r="I16" i="11"/>
  <c r="H16" i="11"/>
  <c r="I15" i="11"/>
  <c r="H15" i="11"/>
  <c r="I14" i="11"/>
  <c r="H14" i="11"/>
  <c r="I13" i="11"/>
  <c r="H13" i="11"/>
  <c r="I12" i="11"/>
  <c r="H12" i="11"/>
  <c r="I11" i="11"/>
  <c r="H11" i="11"/>
  <c r="I10" i="11"/>
  <c r="H10" i="11"/>
  <c r="I9" i="11"/>
  <c r="H9" i="11"/>
  <c r="I59" i="10"/>
  <c r="H59" i="10"/>
  <c r="I58" i="10"/>
  <c r="H58" i="10"/>
  <c r="I57" i="10"/>
  <c r="H57" i="10"/>
  <c r="I56" i="10"/>
  <c r="H56" i="10"/>
  <c r="I55" i="10"/>
  <c r="H55" i="10"/>
  <c r="I54" i="10"/>
  <c r="H54" i="10"/>
  <c r="I53" i="10"/>
  <c r="H53" i="10"/>
  <c r="I52" i="10"/>
  <c r="H52" i="10"/>
  <c r="I51" i="10"/>
  <c r="H51" i="10"/>
  <c r="I50" i="10"/>
  <c r="H50" i="10"/>
  <c r="I49" i="10"/>
  <c r="H49" i="10"/>
  <c r="I48" i="10"/>
  <c r="H48" i="10"/>
  <c r="I47" i="10"/>
  <c r="H47" i="10"/>
  <c r="I21" i="10"/>
  <c r="H21" i="10"/>
  <c r="I20" i="10"/>
  <c r="H20" i="10"/>
  <c r="I19" i="10"/>
  <c r="H19" i="10"/>
  <c r="I18" i="10"/>
  <c r="H18" i="10"/>
  <c r="I17" i="10"/>
  <c r="H17" i="10"/>
  <c r="I16" i="10"/>
  <c r="H16" i="10"/>
  <c r="I15" i="10"/>
  <c r="H15" i="10"/>
  <c r="I14" i="10"/>
  <c r="H14" i="10"/>
  <c r="I13" i="10"/>
  <c r="H13" i="10"/>
  <c r="I12" i="10"/>
  <c r="H12" i="10"/>
  <c r="I11" i="10"/>
  <c r="H11" i="10"/>
  <c r="I10" i="10"/>
  <c r="H10" i="10"/>
  <c r="I9" i="10"/>
  <c r="L21" i="9"/>
  <c r="K21" i="9"/>
  <c r="L20" i="9"/>
  <c r="K20" i="9"/>
  <c r="L19" i="9"/>
  <c r="K19" i="9"/>
  <c r="M19" i="9" s="1"/>
  <c r="L18" i="9"/>
  <c r="K18" i="9"/>
  <c r="L17" i="9"/>
  <c r="K17" i="9"/>
  <c r="M17" i="9" s="1"/>
  <c r="L16" i="9"/>
  <c r="K16" i="9"/>
  <c r="L15" i="9"/>
  <c r="K15" i="9"/>
  <c r="L14" i="9"/>
  <c r="K14" i="9"/>
  <c r="L13" i="9"/>
  <c r="K13" i="9"/>
  <c r="M13" i="9" s="1"/>
  <c r="L12" i="9"/>
  <c r="K12" i="9"/>
  <c r="L11" i="9"/>
  <c r="K11" i="9"/>
  <c r="M11" i="9" s="1"/>
  <c r="L10" i="9"/>
  <c r="K10" i="9"/>
  <c r="L9" i="9"/>
  <c r="I103" i="8"/>
  <c r="H103" i="8"/>
  <c r="I100" i="8"/>
  <c r="H100" i="8"/>
  <c r="I99" i="8"/>
  <c r="H99" i="8"/>
  <c r="I98" i="8"/>
  <c r="H98" i="8"/>
  <c r="I97" i="8"/>
  <c r="H97" i="8"/>
  <c r="I96" i="8"/>
  <c r="H96" i="8"/>
  <c r="I95" i="8"/>
  <c r="H95" i="8"/>
  <c r="I94" i="8"/>
  <c r="H94" i="8"/>
  <c r="I93" i="8"/>
  <c r="H93" i="8"/>
  <c r="I92" i="8"/>
  <c r="H92" i="8"/>
  <c r="I91" i="8"/>
  <c r="H91" i="8"/>
  <c r="I90" i="8"/>
  <c r="H90" i="8"/>
  <c r="I89" i="8"/>
  <c r="H89" i="8"/>
  <c r="I88" i="8"/>
  <c r="H88" i="8"/>
  <c r="I87" i="8"/>
  <c r="H87" i="8"/>
  <c r="I86" i="8"/>
  <c r="H86" i="8"/>
  <c r="I85" i="8"/>
  <c r="H85" i="8"/>
  <c r="I84" i="8"/>
  <c r="H84" i="8"/>
  <c r="I83" i="8"/>
  <c r="H83" i="8"/>
  <c r="I82" i="8"/>
  <c r="H82" i="8"/>
  <c r="I81" i="8"/>
  <c r="H81" i="8"/>
  <c r="I69" i="8"/>
  <c r="H69" i="8"/>
  <c r="J68" i="8"/>
  <c r="I68" i="8"/>
  <c r="H68" i="8"/>
  <c r="J67" i="8"/>
  <c r="I67" i="8"/>
  <c r="H67" i="8"/>
  <c r="I66" i="8"/>
  <c r="H66" i="8"/>
  <c r="I65" i="8"/>
  <c r="H65" i="8"/>
  <c r="I64" i="8"/>
  <c r="H64" i="8"/>
  <c r="I63" i="8"/>
  <c r="H63" i="8"/>
  <c r="I62" i="8"/>
  <c r="H62" i="8"/>
  <c r="I61" i="8"/>
  <c r="H61" i="8"/>
  <c r="I60" i="8"/>
  <c r="H60" i="8"/>
  <c r="I57" i="8"/>
  <c r="H57" i="8"/>
  <c r="I56" i="8"/>
  <c r="H56" i="8"/>
  <c r="I55" i="8"/>
  <c r="H55" i="8"/>
  <c r="I54" i="8"/>
  <c r="H54" i="8"/>
  <c r="I53" i="8"/>
  <c r="H53" i="8"/>
  <c r="I52" i="8"/>
  <c r="H52" i="8"/>
  <c r="I51" i="8"/>
  <c r="H51" i="8"/>
  <c r="I50" i="8"/>
  <c r="H50" i="8"/>
  <c r="I49" i="8"/>
  <c r="H49" i="8"/>
  <c r="I48" i="8"/>
  <c r="H48" i="8"/>
  <c r="I47" i="8"/>
  <c r="H47" i="8"/>
  <c r="I46" i="8"/>
  <c r="H46" i="8"/>
  <c r="I45" i="8"/>
  <c r="H45" i="8"/>
  <c r="F122" i="7"/>
  <c r="I120" i="7"/>
  <c r="H120" i="7"/>
  <c r="I119" i="7"/>
  <c r="H119" i="7"/>
  <c r="I118" i="7"/>
  <c r="H118" i="7"/>
  <c r="I116" i="7"/>
  <c r="H116" i="7"/>
  <c r="I115" i="7"/>
  <c r="H115" i="7"/>
  <c r="I113" i="7"/>
  <c r="H113" i="7"/>
  <c r="J113" i="7" s="1"/>
  <c r="I112" i="7"/>
  <c r="H112" i="7"/>
  <c r="I111" i="7"/>
  <c r="H111" i="7"/>
  <c r="J111" i="7" s="1"/>
  <c r="I110" i="7"/>
  <c r="H110" i="7"/>
  <c r="I109" i="7"/>
  <c r="H109" i="7"/>
  <c r="J109" i="7" s="1"/>
  <c r="I108" i="7"/>
  <c r="H108" i="7"/>
  <c r="I107" i="7"/>
  <c r="H107" i="7"/>
  <c r="J107" i="7" s="1"/>
  <c r="I106" i="7"/>
  <c r="H106" i="7"/>
  <c r="I103" i="7"/>
  <c r="H103" i="7"/>
  <c r="I102" i="7"/>
  <c r="H102" i="7"/>
  <c r="I101" i="7"/>
  <c r="H101" i="7"/>
  <c r="J101" i="7" s="1"/>
  <c r="I100" i="7"/>
  <c r="H100" i="7"/>
  <c r="I99" i="7"/>
  <c r="H99" i="7"/>
  <c r="H80" i="7"/>
  <c r="J80" i="7" s="1"/>
  <c r="I78" i="7"/>
  <c r="H78" i="7"/>
  <c r="I77" i="7"/>
  <c r="H77" i="7"/>
  <c r="I76" i="7"/>
  <c r="H76" i="7"/>
  <c r="I75" i="7"/>
  <c r="H75" i="7"/>
  <c r="I74" i="7"/>
  <c r="H74" i="7"/>
  <c r="I73" i="7"/>
  <c r="H73" i="7"/>
  <c r="I72" i="7"/>
  <c r="H72" i="7"/>
  <c r="I56" i="7"/>
  <c r="H56" i="7"/>
  <c r="I55" i="7"/>
  <c r="H55" i="7"/>
  <c r="I54" i="7"/>
  <c r="H54" i="7"/>
  <c r="I52" i="7"/>
  <c r="H52" i="7"/>
  <c r="I51" i="7"/>
  <c r="H51" i="7"/>
  <c r="I49" i="7"/>
  <c r="H49" i="7"/>
  <c r="I48" i="7"/>
  <c r="H48" i="7"/>
  <c r="I47" i="7"/>
  <c r="H47" i="7"/>
  <c r="I46" i="7"/>
  <c r="H46" i="7"/>
  <c r="I45" i="7"/>
  <c r="H45" i="7"/>
  <c r="H57" i="7" s="1"/>
  <c r="I44" i="7"/>
  <c r="H44" i="7"/>
  <c r="I43" i="7"/>
  <c r="H43" i="7"/>
  <c r="I42" i="7"/>
  <c r="H42" i="7"/>
  <c r="AI56" i="6"/>
  <c r="AG56" i="6"/>
  <c r="AH56" i="6"/>
  <c r="AI55" i="6"/>
  <c r="AG55" i="6"/>
  <c r="AH55" i="6"/>
  <c r="AI53" i="6"/>
  <c r="AH53" i="6"/>
  <c r="AG53" i="6"/>
  <c r="AG50" i="6"/>
  <c r="AI50" i="6"/>
  <c r="AH50" i="6"/>
  <c r="AI49" i="6"/>
  <c r="AH49" i="6"/>
  <c r="AG38" i="6"/>
  <c r="AH48" i="6"/>
  <c r="AI48" i="6"/>
  <c r="AG48" i="6"/>
  <c r="AI47" i="6"/>
  <c r="AH47" i="6"/>
  <c r="AG47" i="6"/>
  <c r="AH46" i="6"/>
  <c r="AI46" i="6"/>
  <c r="AG46" i="6"/>
  <c r="AI45" i="6"/>
  <c r="AH45" i="6"/>
  <c r="AG43" i="6"/>
  <c r="AH38" i="6"/>
  <c r="AI35" i="6"/>
  <c r="AH35" i="6"/>
  <c r="AG35" i="6"/>
  <c r="AI39" i="6"/>
  <c r="AH39" i="6"/>
  <c r="AG39" i="6"/>
  <c r="AI30" i="6"/>
  <c r="AH30" i="6"/>
  <c r="AG30" i="6"/>
  <c r="AI29" i="6"/>
  <c r="AH29" i="6"/>
  <c r="AG29" i="6"/>
  <c r="AI28" i="6"/>
  <c r="AH28" i="6"/>
  <c r="AG28" i="6"/>
  <c r="AI27" i="6"/>
  <c r="AH27" i="6"/>
  <c r="AG27" i="6"/>
  <c r="AI26" i="6"/>
  <c r="AH26" i="6"/>
  <c r="AI25" i="6"/>
  <c r="AH25" i="6"/>
  <c r="AG25" i="6"/>
  <c r="AI24" i="6"/>
  <c r="AH24" i="6"/>
  <c r="AG24" i="6"/>
  <c r="AI22" i="6"/>
  <c r="AH22" i="6"/>
  <c r="AG22" i="6"/>
  <c r="AI23" i="6"/>
  <c r="AH23" i="6"/>
  <c r="AG23" i="6"/>
  <c r="AI21" i="6"/>
  <c r="AH21" i="6"/>
  <c r="AG21" i="6"/>
  <c r="AI20" i="6"/>
  <c r="AH20" i="6"/>
  <c r="AG20" i="6"/>
  <c r="AI19" i="6"/>
  <c r="AH19" i="6"/>
  <c r="AG19" i="6"/>
  <c r="AI18" i="6"/>
  <c r="AH18" i="6"/>
  <c r="AG18" i="6"/>
  <c r="AI17" i="6"/>
  <c r="AH17" i="6"/>
  <c r="AG17" i="6"/>
  <c r="AI16" i="6"/>
  <c r="AH16" i="6"/>
  <c r="AG16" i="6"/>
  <c r="AI15" i="6"/>
  <c r="AH15" i="6"/>
  <c r="AG15" i="6"/>
  <c r="AI14" i="6"/>
  <c r="AH14" i="6"/>
  <c r="AG14" i="6"/>
  <c r="AI13" i="6"/>
  <c r="AH13" i="6"/>
  <c r="AG13" i="6"/>
  <c r="AI11" i="6"/>
  <c r="AH11" i="6"/>
  <c r="AG11" i="6"/>
  <c r="AI12" i="6"/>
  <c r="AH12" i="6"/>
  <c r="AG12" i="6"/>
  <c r="AI10" i="6"/>
  <c r="AH10" i="6"/>
  <c r="AG10" i="6"/>
  <c r="I181" i="5"/>
  <c r="H181" i="5"/>
  <c r="J181" i="5"/>
  <c r="I180" i="5"/>
  <c r="H180" i="5"/>
  <c r="J180" i="5"/>
  <c r="J183" i="5" s="1"/>
  <c r="I179" i="5"/>
  <c r="H179" i="5"/>
  <c r="J179" i="5"/>
  <c r="I178" i="5"/>
  <c r="H178" i="5"/>
  <c r="J178" i="5"/>
  <c r="I177" i="5"/>
  <c r="H177" i="5"/>
  <c r="J177" i="5"/>
  <c r="I176" i="5"/>
  <c r="H176" i="5"/>
  <c r="J176" i="5"/>
  <c r="I175" i="5"/>
  <c r="H175" i="5"/>
  <c r="J175" i="5"/>
  <c r="I174" i="5"/>
  <c r="H174" i="5"/>
  <c r="J174" i="5"/>
  <c r="I173" i="5"/>
  <c r="H173" i="5"/>
  <c r="J173" i="5"/>
  <c r="I172" i="5"/>
  <c r="H172" i="5"/>
  <c r="J172" i="5"/>
  <c r="I171" i="5"/>
  <c r="H171" i="5"/>
  <c r="J171" i="5"/>
  <c r="I170" i="5"/>
  <c r="H170" i="5"/>
  <c r="J170" i="5"/>
  <c r="I169" i="5"/>
  <c r="H169" i="5"/>
  <c r="J169" i="5"/>
  <c r="I168" i="5"/>
  <c r="H168" i="5"/>
  <c r="J168" i="5"/>
  <c r="I167" i="5"/>
  <c r="H167" i="5"/>
  <c r="G54" i="5"/>
  <c r="J54" i="5" s="1"/>
  <c r="G53" i="5"/>
  <c r="J53" i="5" s="1"/>
  <c r="G52" i="5"/>
  <c r="J52" i="5" s="1"/>
  <c r="G50" i="5"/>
  <c r="J50" i="5" s="1"/>
  <c r="G49" i="5"/>
  <c r="J49" i="5" s="1"/>
  <c r="G48" i="5"/>
  <c r="J48" i="5" s="1"/>
  <c r="G47" i="5"/>
  <c r="J47" i="5" s="1"/>
  <c r="G46" i="5"/>
  <c r="J46" i="5" s="1"/>
  <c r="G45" i="5"/>
  <c r="J45" i="5" s="1"/>
  <c r="G44" i="5"/>
  <c r="J44" i="5" s="1"/>
  <c r="I121" i="2"/>
  <c r="F121" i="2"/>
  <c r="E121" i="2"/>
  <c r="C121" i="2"/>
  <c r="B121" i="2"/>
  <c r="M51" i="2"/>
  <c r="L51" i="2"/>
  <c r="K51" i="2"/>
  <c r="M50" i="2"/>
  <c r="L50" i="2"/>
  <c r="K50" i="2"/>
  <c r="M49" i="2"/>
  <c r="L49" i="2"/>
  <c r="K49" i="2"/>
  <c r="M48" i="2"/>
  <c r="L48" i="2"/>
  <c r="K48" i="2"/>
  <c r="M47" i="2"/>
  <c r="L47" i="2"/>
  <c r="L52" i="2" s="1"/>
  <c r="K47" i="2"/>
  <c r="L191" i="1"/>
  <c r="I182" i="1"/>
  <c r="H182" i="1"/>
  <c r="H26" i="11" l="1"/>
  <c r="I26" i="11"/>
  <c r="I46" i="33"/>
  <c r="H43" i="24"/>
  <c r="I29" i="17"/>
  <c r="I30" i="17" s="1"/>
  <c r="J22" i="17"/>
  <c r="J81" i="17"/>
  <c r="J83" i="17"/>
  <c r="J89" i="17"/>
  <c r="J93" i="17"/>
  <c r="H75" i="14"/>
  <c r="I108" i="30"/>
  <c r="G38" i="26"/>
  <c r="G41" i="26" s="1"/>
  <c r="G42" i="26" s="1"/>
  <c r="I14" i="26"/>
  <c r="H46" i="33"/>
  <c r="J51" i="30"/>
  <c r="I52" i="30"/>
  <c r="J46" i="8"/>
  <c r="J48" i="8"/>
  <c r="J50" i="8"/>
  <c r="J86" i="8"/>
  <c r="J88" i="8"/>
  <c r="J90" i="8"/>
  <c r="J92" i="8"/>
  <c r="J94" i="8"/>
  <c r="M38" i="31"/>
  <c r="L54" i="31"/>
  <c r="J86" i="32"/>
  <c r="M53" i="31"/>
  <c r="M54" i="31" s="1"/>
  <c r="J107" i="30"/>
  <c r="H52" i="30"/>
  <c r="J92" i="30"/>
  <c r="J30" i="30"/>
  <c r="H108" i="30"/>
  <c r="J25" i="33"/>
  <c r="H25" i="33"/>
  <c r="J13" i="35"/>
  <c r="G32" i="27"/>
  <c r="G36" i="27" s="1"/>
  <c r="H32" i="27"/>
  <c r="H36" i="27" s="1"/>
  <c r="I32" i="27"/>
  <c r="I36" i="27" s="1"/>
  <c r="M12" i="28"/>
  <c r="H12" i="27"/>
  <c r="H16" i="27" s="1"/>
  <c r="G12" i="27"/>
  <c r="G16" i="27" s="1"/>
  <c r="I12" i="27"/>
  <c r="I16" i="27" s="1"/>
  <c r="J29" i="27"/>
  <c r="J32" i="27" s="1"/>
  <c r="J36" i="27" s="1"/>
  <c r="G57" i="27"/>
  <c r="M11" i="25"/>
  <c r="K11" i="25"/>
  <c r="H24" i="24"/>
  <c r="H28" i="24" s="1"/>
  <c r="J12" i="24"/>
  <c r="J37" i="26"/>
  <c r="L11" i="25"/>
  <c r="J43" i="24"/>
  <c r="I43" i="24"/>
  <c r="I24" i="24"/>
  <c r="I28" i="24" s="1"/>
  <c r="K39" i="21"/>
  <c r="L39" i="21"/>
  <c r="H111" i="20"/>
  <c r="I111" i="20"/>
  <c r="J11" i="19"/>
  <c r="J13" i="19"/>
  <c r="J15" i="19"/>
  <c r="J17" i="19"/>
  <c r="H65" i="17"/>
  <c r="I65" i="17"/>
  <c r="H29" i="17"/>
  <c r="J23" i="17"/>
  <c r="J25" i="17"/>
  <c r="H19" i="17"/>
  <c r="H30" i="17" s="1"/>
  <c r="I19" i="17"/>
  <c r="H70" i="19"/>
  <c r="I70" i="19"/>
  <c r="J70" i="19"/>
  <c r="I60" i="19"/>
  <c r="H60" i="19"/>
  <c r="H71" i="19" s="1"/>
  <c r="J52" i="19"/>
  <c r="J56" i="19"/>
  <c r="J58" i="19"/>
  <c r="H29" i="19"/>
  <c r="I29" i="19"/>
  <c r="I19" i="19"/>
  <c r="M23" i="18"/>
  <c r="M25" i="18"/>
  <c r="M11" i="18"/>
  <c r="M13" i="18"/>
  <c r="M15" i="18"/>
  <c r="M17" i="18"/>
  <c r="L19" i="18"/>
  <c r="H94" i="17"/>
  <c r="J82" i="17"/>
  <c r="J86" i="17"/>
  <c r="J88" i="17"/>
  <c r="J90" i="17"/>
  <c r="I94" i="17"/>
  <c r="J47" i="17"/>
  <c r="J49" i="17"/>
  <c r="J51" i="17"/>
  <c r="J24" i="17"/>
  <c r="M13" i="15"/>
  <c r="M17" i="15"/>
  <c r="I44" i="14"/>
  <c r="I45" i="14" s="1"/>
  <c r="I18" i="16"/>
  <c r="I19" i="16" s="1"/>
  <c r="I44" i="16"/>
  <c r="J62" i="14"/>
  <c r="J66" i="14"/>
  <c r="J74" i="14"/>
  <c r="J64" i="14"/>
  <c r="J72" i="14"/>
  <c r="I85" i="13"/>
  <c r="I56" i="13"/>
  <c r="I88" i="11"/>
  <c r="J10" i="11"/>
  <c r="J12" i="11"/>
  <c r="J14" i="11"/>
  <c r="J16" i="11"/>
  <c r="J18" i="11"/>
  <c r="J20" i="11"/>
  <c r="J11" i="11"/>
  <c r="J13" i="11"/>
  <c r="J15" i="11"/>
  <c r="J17" i="11"/>
  <c r="J49" i="10"/>
  <c r="J51" i="10"/>
  <c r="J53" i="10"/>
  <c r="J55" i="10"/>
  <c r="J57" i="10"/>
  <c r="J59" i="10"/>
  <c r="I22" i="10"/>
  <c r="I35" i="10" s="1"/>
  <c r="J10" i="10"/>
  <c r="J12" i="10"/>
  <c r="J20" i="10"/>
  <c r="M15" i="9"/>
  <c r="K22" i="9"/>
  <c r="K35" i="9" s="1"/>
  <c r="J64" i="8"/>
  <c r="J66" i="8"/>
  <c r="J69" i="8"/>
  <c r="J56" i="8"/>
  <c r="J52" i="8"/>
  <c r="J96" i="8"/>
  <c r="J98" i="8"/>
  <c r="J100" i="8"/>
  <c r="J116" i="7"/>
  <c r="J119" i="7"/>
  <c r="J102" i="7"/>
  <c r="J100" i="7"/>
  <c r="M58" i="6"/>
  <c r="J48" i="10"/>
  <c r="J50" i="10"/>
  <c r="J52" i="10"/>
  <c r="J54" i="10"/>
  <c r="J56" i="10"/>
  <c r="J58" i="10"/>
  <c r="H22" i="10"/>
  <c r="H35" i="10" s="1"/>
  <c r="J13" i="10"/>
  <c r="J15" i="10"/>
  <c r="J17" i="10"/>
  <c r="J19" i="10"/>
  <c r="M10" i="9"/>
  <c r="M12" i="9"/>
  <c r="M16" i="9"/>
  <c r="M18" i="9"/>
  <c r="I101" i="8"/>
  <c r="J87" i="8"/>
  <c r="J91" i="8"/>
  <c r="J93" i="8"/>
  <c r="J95" i="8"/>
  <c r="J97" i="8"/>
  <c r="J99" i="8"/>
  <c r="I70" i="8"/>
  <c r="J61" i="8"/>
  <c r="J63" i="8"/>
  <c r="J65" i="8"/>
  <c r="J49" i="8"/>
  <c r="J51" i="8"/>
  <c r="J53" i="8"/>
  <c r="J55" i="8"/>
  <c r="J57" i="8"/>
  <c r="J108" i="7"/>
  <c r="J112" i="7"/>
  <c r="J115" i="7"/>
  <c r="J118" i="7"/>
  <c r="J120" i="7"/>
  <c r="I187" i="5"/>
  <c r="J26" i="17"/>
  <c r="J27" i="17"/>
  <c r="I18" i="14"/>
  <c r="I19" i="14" s="1"/>
  <c r="I23" i="11"/>
  <c r="J22" i="11"/>
  <c r="J19" i="11"/>
  <c r="I25" i="33"/>
  <c r="I58" i="8"/>
  <c r="H82" i="13"/>
  <c r="J72" i="13"/>
  <c r="J74" i="13"/>
  <c r="J76" i="13"/>
  <c r="J78" i="13"/>
  <c r="J80" i="13"/>
  <c r="H85" i="13"/>
  <c r="J21" i="11"/>
  <c r="H85" i="11"/>
  <c r="I85" i="11"/>
  <c r="J160" i="5"/>
  <c r="I75" i="14"/>
  <c r="J68" i="14"/>
  <c r="J87" i="17"/>
  <c r="J85" i="17"/>
  <c r="J84" i="17"/>
  <c r="J161" i="11"/>
  <c r="H99" i="20"/>
  <c r="F112" i="20"/>
  <c r="I99" i="20"/>
  <c r="J166" i="20"/>
  <c r="J167" i="20" s="1"/>
  <c r="J57" i="27"/>
  <c r="J22" i="24"/>
  <c r="J24" i="24" s="1"/>
  <c r="J28" i="24" s="1"/>
  <c r="J80" i="17"/>
  <c r="J92" i="17"/>
  <c r="J91" i="17"/>
  <c r="J28" i="17"/>
  <c r="J53" i="17"/>
  <c r="J54" i="17"/>
  <c r="J62" i="17"/>
  <c r="I55" i="17"/>
  <c r="H101" i="8"/>
  <c r="J82" i="8"/>
  <c r="J83" i="8"/>
  <c r="J84" i="8"/>
  <c r="J85" i="8"/>
  <c r="J89" i="8"/>
  <c r="I22" i="8"/>
  <c r="I35" i="8" s="1"/>
  <c r="J62" i="8"/>
  <c r="H70" i="8"/>
  <c r="J51" i="32"/>
  <c r="H18" i="14"/>
  <c r="H19" i="14" s="1"/>
  <c r="J10" i="14"/>
  <c r="J14" i="14"/>
  <c r="J17" i="14"/>
  <c r="J36" i="14"/>
  <c r="J38" i="14"/>
  <c r="J40" i="14"/>
  <c r="J43" i="14"/>
  <c r="J61" i="14"/>
  <c r="J71" i="14"/>
  <c r="J9" i="16"/>
  <c r="H18" i="16"/>
  <c r="H19" i="16" s="1"/>
  <c r="J72" i="11"/>
  <c r="J73" i="11"/>
  <c r="J74" i="11"/>
  <c r="J75" i="11"/>
  <c r="J76" i="11"/>
  <c r="J77" i="11"/>
  <c r="J78" i="11"/>
  <c r="J79" i="11"/>
  <c r="J80" i="11"/>
  <c r="J81" i="11"/>
  <c r="J82" i="11"/>
  <c r="J83" i="11"/>
  <c r="J84" i="11"/>
  <c r="J87" i="11"/>
  <c r="J110" i="7"/>
  <c r="J44" i="7"/>
  <c r="J45" i="7"/>
  <c r="J57" i="7" s="1"/>
  <c r="J46" i="7"/>
  <c r="J48" i="7"/>
  <c r="J51" i="7"/>
  <c r="J52" i="7"/>
  <c r="J54" i="7"/>
  <c r="J55" i="7"/>
  <c r="J99" i="7"/>
  <c r="I190" i="3"/>
  <c r="H190" i="3"/>
  <c r="J190" i="3"/>
  <c r="K52" i="2"/>
  <c r="M52" i="2"/>
  <c r="J182" i="1"/>
  <c r="B190" i="3"/>
  <c r="F190" i="3"/>
  <c r="C190" i="3"/>
  <c r="E190" i="3"/>
  <c r="G190" i="3"/>
  <c r="I121" i="7"/>
  <c r="J106" i="7"/>
  <c r="H121" i="7"/>
  <c r="J103" i="7"/>
  <c r="J56" i="7"/>
  <c r="J49" i="7"/>
  <c r="J47" i="7"/>
  <c r="J43" i="7"/>
  <c r="J42" i="7"/>
  <c r="AG45" i="6"/>
  <c r="AG49" i="6"/>
  <c r="AG26" i="6"/>
  <c r="F55" i="5"/>
  <c r="E55" i="5"/>
  <c r="G55" i="5"/>
  <c r="G56" i="5" s="1"/>
  <c r="J72" i="7"/>
  <c r="J73" i="7"/>
  <c r="J74" i="7"/>
  <c r="J75" i="7"/>
  <c r="J76" i="7"/>
  <c r="J77" i="7"/>
  <c r="J78" i="7"/>
  <c r="J81" i="7"/>
  <c r="J82" i="7"/>
  <c r="J83" i="7"/>
  <c r="J84" i="7"/>
  <c r="J85" i="7"/>
  <c r="J86" i="7"/>
  <c r="J87" i="7"/>
  <c r="J88" i="7"/>
  <c r="J89" i="7"/>
  <c r="J90" i="7"/>
  <c r="C122" i="7"/>
  <c r="AI38" i="6"/>
  <c r="AH43" i="6"/>
  <c r="AI9" i="6"/>
  <c r="AG9" i="6"/>
  <c r="I60" i="10"/>
  <c r="I73" i="10" s="1"/>
  <c r="H60" i="10"/>
  <c r="H73" i="10" s="1"/>
  <c r="J21" i="10"/>
  <c r="J18" i="10"/>
  <c r="J16" i="10"/>
  <c r="J14" i="10"/>
  <c r="J11" i="10"/>
  <c r="M14" i="9"/>
  <c r="L22" i="9"/>
  <c r="L35" i="9" s="1"/>
  <c r="J54" i="8"/>
  <c r="J47" i="8"/>
  <c r="H58" i="8"/>
  <c r="H22" i="8"/>
  <c r="H35" i="8" s="1"/>
  <c r="M20" i="9"/>
  <c r="M21" i="9"/>
  <c r="J26" i="13"/>
  <c r="J27" i="13" s="1"/>
  <c r="I82" i="13"/>
  <c r="I86" i="13" s="1"/>
  <c r="I111" i="13" s="1"/>
  <c r="J73" i="13"/>
  <c r="J79" i="13"/>
  <c r="J77" i="13"/>
  <c r="J70" i="13"/>
  <c r="H56" i="13"/>
  <c r="J86" i="11"/>
  <c r="H88" i="11"/>
  <c r="J71" i="11"/>
  <c r="J9" i="11"/>
  <c r="H23" i="11"/>
  <c r="J24" i="11"/>
  <c r="J25" i="11"/>
  <c r="J10" i="16"/>
  <c r="J11" i="16"/>
  <c r="J12" i="16"/>
  <c r="J13" i="16"/>
  <c r="J14" i="16"/>
  <c r="J15" i="16"/>
  <c r="J16" i="16"/>
  <c r="J17" i="16"/>
  <c r="M16" i="15"/>
  <c r="M14" i="15"/>
  <c r="M10" i="15"/>
  <c r="L18" i="15"/>
  <c r="L19" i="15" s="1"/>
  <c r="K18" i="15"/>
  <c r="K19" i="15" s="1"/>
  <c r="G19" i="14"/>
  <c r="J12" i="14"/>
  <c r="J73" i="14"/>
  <c r="J63" i="14"/>
  <c r="J65" i="14"/>
  <c r="J67" i="14"/>
  <c r="J69" i="14"/>
  <c r="J60" i="14"/>
  <c r="J70" i="14"/>
  <c r="J42" i="14"/>
  <c r="J35" i="14"/>
  <c r="J37" i="14"/>
  <c r="J39" i="14"/>
  <c r="J41" i="14"/>
  <c r="J16" i="14"/>
  <c r="J11" i="14"/>
  <c r="J13" i="14"/>
  <c r="J15" i="14"/>
  <c r="J59" i="19"/>
  <c r="J57" i="19"/>
  <c r="J54" i="19"/>
  <c r="J51" i="19"/>
  <c r="J22" i="19"/>
  <c r="J23" i="19"/>
  <c r="J24" i="19"/>
  <c r="J25" i="19"/>
  <c r="J26" i="19"/>
  <c r="J27" i="19"/>
  <c r="J28" i="19"/>
  <c r="J18" i="19"/>
  <c r="J16" i="19"/>
  <c r="J10" i="19"/>
  <c r="J14" i="19"/>
  <c r="H19" i="19"/>
  <c r="L29" i="18"/>
  <c r="M27" i="18"/>
  <c r="K29" i="18"/>
  <c r="M28" i="18"/>
  <c r="M14" i="18"/>
  <c r="K19" i="18"/>
  <c r="M10" i="18"/>
  <c r="J64" i="17"/>
  <c r="J63" i="17"/>
  <c r="J61" i="17"/>
  <c r="J59" i="17"/>
  <c r="J58" i="17"/>
  <c r="J60" i="17"/>
  <c r="J46" i="17"/>
  <c r="H55" i="17"/>
  <c r="J10" i="17"/>
  <c r="J11" i="17"/>
  <c r="J12" i="17"/>
  <c r="J13" i="17"/>
  <c r="J14" i="17"/>
  <c r="J15" i="17"/>
  <c r="J16" i="17"/>
  <c r="J17" i="17"/>
  <c r="J18" i="17"/>
  <c r="F53" i="22"/>
  <c r="E53" i="22"/>
  <c r="G53" i="22"/>
  <c r="C53" i="22"/>
  <c r="B53" i="22"/>
  <c r="D53" i="22"/>
  <c r="B51" i="21"/>
  <c r="D51" i="21"/>
  <c r="F51" i="21"/>
  <c r="H51" i="21"/>
  <c r="C51" i="21"/>
  <c r="E51" i="21"/>
  <c r="G51" i="21"/>
  <c r="I51" i="21"/>
  <c r="J102" i="20"/>
  <c r="J103" i="20"/>
  <c r="J105" i="20"/>
  <c r="J107" i="20"/>
  <c r="J108" i="20"/>
  <c r="J109" i="20"/>
  <c r="J110" i="20"/>
  <c r="J104" i="20"/>
  <c r="C112" i="20"/>
  <c r="E112" i="20"/>
  <c r="G112" i="20"/>
  <c r="G13" i="26"/>
  <c r="G14" i="26" s="1"/>
  <c r="G15" i="26" s="1"/>
  <c r="H41" i="26"/>
  <c r="I41" i="26"/>
  <c r="I42" i="26" s="1"/>
  <c r="F42" i="26"/>
  <c r="E14" i="26"/>
  <c r="H13" i="26"/>
  <c r="J13" i="26" s="1"/>
  <c r="G11" i="24"/>
  <c r="G12" i="24"/>
  <c r="H52" i="32"/>
  <c r="I52" i="32"/>
  <c r="H29" i="32"/>
  <c r="F109" i="32"/>
  <c r="I29" i="32"/>
  <c r="E109" i="32"/>
  <c r="H109" i="32" s="1"/>
  <c r="G109" i="32"/>
  <c r="D109" i="32"/>
  <c r="C109" i="32"/>
  <c r="C182" i="1"/>
  <c r="D182" i="1" s="1"/>
  <c r="E182" i="1"/>
  <c r="C94" i="2"/>
  <c r="E94" i="2"/>
  <c r="I94" i="2"/>
  <c r="F182" i="1"/>
  <c r="B94" i="2"/>
  <c r="F94" i="2"/>
  <c r="H94" i="2"/>
  <c r="K121" i="2"/>
  <c r="D121" i="2"/>
  <c r="J121" i="2"/>
  <c r="L121" i="2"/>
  <c r="H121" i="2"/>
  <c r="J167" i="5"/>
  <c r="G122" i="7"/>
  <c r="F117" i="11"/>
  <c r="G121" i="2"/>
  <c r="AH9" i="6"/>
  <c r="D122" i="7"/>
  <c r="B117" i="11"/>
  <c r="E122" i="7"/>
  <c r="J45" i="8"/>
  <c r="J103" i="8"/>
  <c r="J9" i="10"/>
  <c r="J47" i="10"/>
  <c r="E117" i="11"/>
  <c r="D161" i="11"/>
  <c r="J60" i="8"/>
  <c r="J81" i="8"/>
  <c r="M9" i="9"/>
  <c r="G56" i="13"/>
  <c r="J83" i="13"/>
  <c r="J85" i="13" s="1"/>
  <c r="J9" i="14"/>
  <c r="J59" i="14"/>
  <c r="M9" i="15"/>
  <c r="B44" i="16"/>
  <c r="H44" i="16" s="1"/>
  <c r="J68" i="13"/>
  <c r="J9" i="17"/>
  <c r="J57" i="17"/>
  <c r="M9" i="18"/>
  <c r="M21" i="18"/>
  <c r="J21" i="19"/>
  <c r="J50" i="19"/>
  <c r="J101" i="20"/>
  <c r="J21" i="17"/>
  <c r="J45" i="17"/>
  <c r="J9" i="19"/>
  <c r="H167" i="20"/>
  <c r="H40" i="22"/>
  <c r="J25" i="35"/>
  <c r="J10" i="27"/>
  <c r="J12" i="27" s="1"/>
  <c r="J16" i="27" s="1"/>
  <c r="J45" i="33"/>
  <c r="J46" i="33" s="1"/>
  <c r="J26" i="11" l="1"/>
  <c r="J187" i="5"/>
  <c r="L30" i="18"/>
  <c r="H187" i="5"/>
  <c r="J52" i="30"/>
  <c r="H112" i="20"/>
  <c r="I112" i="20"/>
  <c r="H89" i="11"/>
  <c r="I109" i="32"/>
  <c r="J108" i="30"/>
  <c r="J51" i="21"/>
  <c r="L51" i="21"/>
  <c r="K51" i="21"/>
  <c r="I71" i="19"/>
  <c r="H30" i="19"/>
  <c r="H66" i="17"/>
  <c r="I66" i="17"/>
  <c r="J29" i="17"/>
  <c r="I30" i="19"/>
  <c r="J94" i="17"/>
  <c r="J65" i="17"/>
  <c r="J44" i="16"/>
  <c r="H86" i="13"/>
  <c r="H111" i="13" s="1"/>
  <c r="J56" i="13"/>
  <c r="I89" i="11"/>
  <c r="J88" i="11"/>
  <c r="H117" i="11"/>
  <c r="I27" i="11"/>
  <c r="H27" i="11"/>
  <c r="J23" i="11"/>
  <c r="J85" i="11"/>
  <c r="J70" i="8"/>
  <c r="I71" i="8"/>
  <c r="I122" i="7"/>
  <c r="AI43" i="6"/>
  <c r="J58" i="8"/>
  <c r="J121" i="7"/>
  <c r="L182" i="1"/>
  <c r="L190" i="3"/>
  <c r="J109" i="32"/>
  <c r="J75" i="14"/>
  <c r="J99" i="20"/>
  <c r="J19" i="17"/>
  <c r="J101" i="8"/>
  <c r="H71" i="8"/>
  <c r="H53" i="22"/>
  <c r="J29" i="19"/>
  <c r="J44" i="14"/>
  <c r="J45" i="14" s="1"/>
  <c r="J18" i="16"/>
  <c r="J19" i="16" s="1"/>
  <c r="J18" i="14"/>
  <c r="J19" i="14" s="1"/>
  <c r="D190" i="3"/>
  <c r="K190" i="3"/>
  <c r="G182" i="1"/>
  <c r="D94" i="2"/>
  <c r="L94" i="2"/>
  <c r="K94" i="2"/>
  <c r="J94" i="2"/>
  <c r="G94" i="2"/>
  <c r="K182" i="1"/>
  <c r="F56" i="5"/>
  <c r="I55" i="5"/>
  <c r="I56" i="5" s="1"/>
  <c r="E56" i="5"/>
  <c r="J60" i="10"/>
  <c r="J73" i="10" s="1"/>
  <c r="J22" i="10"/>
  <c r="J35" i="10" s="1"/>
  <c r="M22" i="9"/>
  <c r="M35" i="9" s="1"/>
  <c r="J22" i="8"/>
  <c r="J35" i="8" s="1"/>
  <c r="J82" i="13"/>
  <c r="J86" i="13" s="1"/>
  <c r="J111" i="13" s="1"/>
  <c r="M18" i="15"/>
  <c r="M19" i="15" s="1"/>
  <c r="J60" i="19"/>
  <c r="J71" i="19" s="1"/>
  <c r="J19" i="19"/>
  <c r="M19" i="18"/>
  <c r="K30" i="18"/>
  <c r="M29" i="18"/>
  <c r="J55" i="17"/>
  <c r="I53" i="22"/>
  <c r="J40" i="22"/>
  <c r="J111" i="20"/>
  <c r="H42" i="26"/>
  <c r="J42" i="26" s="1"/>
  <c r="J41" i="26"/>
  <c r="H14" i="26"/>
  <c r="J14" i="26" s="1"/>
  <c r="E15" i="26"/>
  <c r="H15" i="26" s="1"/>
  <c r="J15" i="26" s="1"/>
  <c r="J52" i="32"/>
  <c r="J29" i="32"/>
  <c r="C117" i="11"/>
  <c r="I117" i="11" s="1"/>
  <c r="H122" i="7"/>
  <c r="D117" i="11"/>
  <c r="G117" i="11"/>
  <c r="M121" i="2"/>
  <c r="J89" i="11" l="1"/>
  <c r="M182" i="1"/>
  <c r="J53" i="22"/>
  <c r="J112" i="20"/>
  <c r="M51" i="21"/>
  <c r="M30" i="18"/>
  <c r="J66" i="17"/>
  <c r="J30" i="17"/>
  <c r="J30" i="19"/>
  <c r="J117" i="11"/>
  <c r="J27" i="11"/>
  <c r="J71" i="8"/>
  <c r="M94" i="2"/>
  <c r="M190" i="3"/>
  <c r="J55" i="5"/>
  <c r="J56" i="5" s="1"/>
  <c r="H56" i="5"/>
  <c r="J122" i="7"/>
  <c r="F161" i="11"/>
  <c r="G161" i="11" l="1"/>
  <c r="E161" i="11"/>
  <c r="J18" i="15"/>
  <c r="J19" i="15" s="1"/>
</calcChain>
</file>

<file path=xl/comments1.xml><?xml version="1.0" encoding="utf-8"?>
<comments xmlns="http://schemas.openxmlformats.org/spreadsheetml/2006/main">
  <authors>
    <author>Aliya Dahir</author>
  </authors>
  <commentList>
    <comment ref="A149" authorId="0">
      <text>
        <r>
          <rPr>
            <b/>
            <sz val="9"/>
            <color indexed="81"/>
            <rFont val="Tahoma"/>
            <family val="2"/>
          </rPr>
          <t>Aliya Dahir:</t>
        </r>
        <r>
          <rPr>
            <sz val="9"/>
            <color indexed="81"/>
            <rFont val="Tahoma"/>
            <family val="2"/>
          </rPr>
          <t xml:space="preserve">
</t>
        </r>
      </text>
    </comment>
  </commentList>
</comments>
</file>

<file path=xl/comments2.xml><?xml version="1.0" encoding="utf-8"?>
<comments xmlns="http://schemas.openxmlformats.org/spreadsheetml/2006/main">
  <authors>
    <author>HP</author>
  </authors>
  <commentList>
    <comment ref="B51" authorId="0">
      <text>
        <r>
          <rPr>
            <b/>
            <sz val="9"/>
            <color indexed="81"/>
            <rFont val="Tahoma"/>
            <family val="2"/>
          </rPr>
          <t>HP:</t>
        </r>
        <r>
          <rPr>
            <sz val="9"/>
            <color indexed="81"/>
            <rFont val="Tahoma"/>
            <family val="2"/>
          </rPr>
          <t xml:space="preserve">
</t>
        </r>
      </text>
    </comment>
  </commentList>
</comments>
</file>

<file path=xl/comments3.xml><?xml version="1.0" encoding="utf-8"?>
<comments xmlns="http://schemas.openxmlformats.org/spreadsheetml/2006/main">
  <authors>
    <author>Aliya Dahir</author>
  </authors>
  <commentList>
    <comment ref="A53" authorId="0">
      <text>
        <r>
          <rPr>
            <b/>
            <sz val="9"/>
            <color indexed="81"/>
            <rFont val="Tahoma"/>
            <family val="2"/>
          </rPr>
          <t>Aliya Dahir:</t>
        </r>
        <r>
          <rPr>
            <sz val="9"/>
            <color indexed="81"/>
            <rFont val="Tahoma"/>
            <family val="2"/>
          </rPr>
          <t xml:space="preserve">
</t>
        </r>
      </text>
    </comment>
  </commentList>
</comments>
</file>

<file path=xl/sharedStrings.xml><?xml version="1.0" encoding="utf-8"?>
<sst xmlns="http://schemas.openxmlformats.org/spreadsheetml/2006/main" count="32346" uniqueCount="2725">
  <si>
    <t>الجامعة</t>
  </si>
  <si>
    <t>عراقيون</t>
  </si>
  <si>
    <t>عرب</t>
  </si>
  <si>
    <t>اجانب</t>
  </si>
  <si>
    <t>المجموع</t>
  </si>
  <si>
    <t>University</t>
  </si>
  <si>
    <t>Iraqi's</t>
  </si>
  <si>
    <t>Arab</t>
  </si>
  <si>
    <t>foreigners</t>
  </si>
  <si>
    <t>Total</t>
  </si>
  <si>
    <t>ذكور</t>
  </si>
  <si>
    <t>إناث</t>
  </si>
  <si>
    <t>مجموع</t>
  </si>
  <si>
    <t>Male</t>
  </si>
  <si>
    <t>Female</t>
  </si>
  <si>
    <t>دراسات صباحية</t>
  </si>
  <si>
    <t>Morning studies</t>
  </si>
  <si>
    <t>بغداد</t>
  </si>
  <si>
    <t>Baghdad</t>
  </si>
  <si>
    <t>المستنصرية</t>
  </si>
  <si>
    <t>Al-Mustanseriya</t>
  </si>
  <si>
    <t>التكنولوجية</t>
  </si>
  <si>
    <t>Al-Technology</t>
  </si>
  <si>
    <t>النهرين</t>
  </si>
  <si>
    <t>Al-Nahrain</t>
  </si>
  <si>
    <t>العراقية</t>
  </si>
  <si>
    <t>Al-Iraqia</t>
  </si>
  <si>
    <t>الموصل</t>
  </si>
  <si>
    <t>Al- Mosul</t>
  </si>
  <si>
    <t xml:space="preserve">نينوى </t>
  </si>
  <si>
    <t>Nineveh</t>
  </si>
  <si>
    <t xml:space="preserve">الحمدانية </t>
  </si>
  <si>
    <t>Al-Hamdania</t>
  </si>
  <si>
    <t xml:space="preserve">تلعفر </t>
  </si>
  <si>
    <t>Teleafar</t>
  </si>
  <si>
    <t>البصرة</t>
  </si>
  <si>
    <t>Al- Basrah</t>
  </si>
  <si>
    <t>البصرة للنفط والغاز</t>
  </si>
  <si>
    <t>Al- Basrah for oil and Gaz</t>
  </si>
  <si>
    <t>الكوفة</t>
  </si>
  <si>
    <t>Al- Kufa</t>
  </si>
  <si>
    <t>جابر بن حيان الطبية</t>
  </si>
  <si>
    <t>Jabir bin Hayan medical</t>
  </si>
  <si>
    <t>تكريت</t>
  </si>
  <si>
    <t>Tikrit</t>
  </si>
  <si>
    <t xml:space="preserve">سامراء </t>
  </si>
  <si>
    <t>Samara'a</t>
  </si>
  <si>
    <t>القادسية</t>
  </si>
  <si>
    <t>Al-Qadisiya</t>
  </si>
  <si>
    <t>الانبار</t>
  </si>
  <si>
    <t>Al-Anbar</t>
  </si>
  <si>
    <t xml:space="preserve">الفلوجة </t>
  </si>
  <si>
    <t>Al-Falluja</t>
  </si>
  <si>
    <t>بابل</t>
  </si>
  <si>
    <t>Babylon</t>
  </si>
  <si>
    <t>Al-Qasim Al-khadraa</t>
  </si>
  <si>
    <t>ديالى</t>
  </si>
  <si>
    <t>Dyala</t>
  </si>
  <si>
    <t>كربلاء</t>
  </si>
  <si>
    <t>Kerbela</t>
  </si>
  <si>
    <t>ذي قار</t>
  </si>
  <si>
    <t>Thi-Qar</t>
  </si>
  <si>
    <t xml:space="preserve">سومر </t>
  </si>
  <si>
    <t>Sumar</t>
  </si>
  <si>
    <t>كركوك</t>
  </si>
  <si>
    <t>Kirkuk</t>
  </si>
  <si>
    <t>واسط</t>
  </si>
  <si>
    <t>Wasit</t>
  </si>
  <si>
    <t>ميسان</t>
  </si>
  <si>
    <t>Missan</t>
  </si>
  <si>
    <t>المثنى</t>
  </si>
  <si>
    <t>Al-Muthanna</t>
  </si>
  <si>
    <t xml:space="preserve">تكنولوجيا المعلومات والاتصالات </t>
  </si>
  <si>
    <t xml:space="preserve"> Information and communications</t>
  </si>
  <si>
    <t xml:space="preserve">ابن سينا للعلوم الطبية والصيدلانية </t>
  </si>
  <si>
    <t>Ibn Sina for Medical and Pharmaceutics</t>
  </si>
  <si>
    <t>الكرخ للعلوم</t>
  </si>
  <si>
    <t>AL- Kaharakh for sciences</t>
  </si>
  <si>
    <t>مجموع الجامعات</t>
  </si>
  <si>
    <t>Total universitys</t>
  </si>
  <si>
    <t xml:space="preserve">التقنية الشمالية </t>
  </si>
  <si>
    <t xml:space="preserve"> Northen technical</t>
  </si>
  <si>
    <t xml:space="preserve">التقنية الوسطى </t>
  </si>
  <si>
    <t xml:space="preserve"> Middle technical </t>
  </si>
  <si>
    <t>الفرات الأوسط التقنية</t>
  </si>
  <si>
    <t xml:space="preserve">Furat Al-Awsat technical </t>
  </si>
  <si>
    <t xml:space="preserve">التقنية الجنوبية </t>
  </si>
  <si>
    <t xml:space="preserve"> Southern technical</t>
  </si>
  <si>
    <t>الكليات الاهلية</t>
  </si>
  <si>
    <t>Private colleges</t>
  </si>
  <si>
    <t>مجموع الدراسات الصباحية</t>
  </si>
  <si>
    <t>Total morning studies</t>
  </si>
  <si>
    <t>دراسات مسائية</t>
  </si>
  <si>
    <t>Evening studies</t>
  </si>
  <si>
    <t>الحمدانية</t>
  </si>
  <si>
    <t>Al-Kufa</t>
  </si>
  <si>
    <t>الفلوجة</t>
  </si>
  <si>
    <t xml:space="preserve">بابل </t>
  </si>
  <si>
    <t xml:space="preserve">ذي قار </t>
  </si>
  <si>
    <t>تكنولوجيا المعلومات والاتصالات</t>
  </si>
  <si>
    <t xml:space="preserve"> مجموع الجامعات مسائية</t>
  </si>
  <si>
    <t>Total University</t>
  </si>
  <si>
    <t>مجموع الدراسات مسائية</t>
  </si>
  <si>
    <t>Total evening studies</t>
  </si>
  <si>
    <t>المجموع الكلي</t>
  </si>
  <si>
    <t>Tabel (4)</t>
  </si>
  <si>
    <t>تلعفر</t>
  </si>
  <si>
    <t xml:space="preserve">القاسم الخضراء </t>
  </si>
  <si>
    <t>Information and communications</t>
  </si>
  <si>
    <t>Total Universities</t>
  </si>
  <si>
    <t xml:space="preserve">المثنى </t>
  </si>
  <si>
    <t>Tabel (5)</t>
  </si>
  <si>
    <t>اناث</t>
  </si>
  <si>
    <t>Kufa</t>
  </si>
  <si>
    <t>(تابع جدول  (5</t>
  </si>
  <si>
    <t>Table (5) cont .</t>
  </si>
  <si>
    <t>ابن سينا للعلوم الطبية والصيدلانية</t>
  </si>
  <si>
    <t>Ibn Sina for medical sciences and pharamtics</t>
  </si>
  <si>
    <t>Al- Karakh for sciences</t>
  </si>
  <si>
    <t xml:space="preserve">ديوان الوزارة </t>
  </si>
  <si>
    <t>Technical colleges</t>
  </si>
  <si>
    <t xml:space="preserve">الهيئة العراقية للحاسبات والمعلوماتية </t>
  </si>
  <si>
    <t>Technical institutes</t>
  </si>
  <si>
    <t>المجلس العراقي للاختصاصات الطبية</t>
  </si>
  <si>
    <t>AL-Iraqi Council for medical specialization</t>
  </si>
  <si>
    <t>Al-mustanseriya</t>
  </si>
  <si>
    <t>مجموع الدراسات المسائية</t>
  </si>
  <si>
    <t>Tabel (6)</t>
  </si>
  <si>
    <t>راسبون</t>
  </si>
  <si>
    <t>مؤجلون</t>
  </si>
  <si>
    <t>تاركون</t>
  </si>
  <si>
    <t>Failures</t>
  </si>
  <si>
    <t>Postponed</t>
  </si>
  <si>
    <t>Leaving</t>
  </si>
  <si>
    <t>مجموع الجامعات المسائية</t>
  </si>
  <si>
    <t>Tabel (7)</t>
  </si>
  <si>
    <t>Tabel (8)</t>
  </si>
  <si>
    <t>مجموع الجامعات الصباحية</t>
  </si>
  <si>
    <t>Total morning university</t>
  </si>
  <si>
    <t>Total evening University</t>
  </si>
  <si>
    <t xml:space="preserve">(جدول  (9 </t>
  </si>
  <si>
    <t>Tabel (9)</t>
  </si>
  <si>
    <t>Al-Mosul</t>
  </si>
  <si>
    <t>Al-Basrah</t>
  </si>
  <si>
    <t>Table (9) cont .</t>
  </si>
  <si>
    <t>Technology</t>
  </si>
  <si>
    <t>Southern technical</t>
  </si>
  <si>
    <t>Tabel (10)</t>
  </si>
  <si>
    <t>المركز</t>
  </si>
  <si>
    <t>Center</t>
  </si>
  <si>
    <t>Ministry Headquarter</t>
  </si>
  <si>
    <t xml:space="preserve">مكتب الوزير </t>
  </si>
  <si>
    <t>Minister's Office</t>
  </si>
  <si>
    <t xml:space="preserve">القناة الفضائية </t>
  </si>
  <si>
    <t>Satellite channel</t>
  </si>
  <si>
    <t>مركز البحوث النفسية</t>
  </si>
  <si>
    <t>Center for research and psychological</t>
  </si>
  <si>
    <t>مجموع مكتب الوزير</t>
  </si>
  <si>
    <t>Total Office of the Minister</t>
  </si>
  <si>
    <t>Deputy Minister Office for Administrative Affairs</t>
  </si>
  <si>
    <t>Under Secretary for Scientific Affairs and International Relations</t>
  </si>
  <si>
    <t>دائرة التعليم الجامعي الأهلي</t>
  </si>
  <si>
    <t>Department of higher education private</t>
  </si>
  <si>
    <t>Deputy Minister Office for Scientific Research</t>
  </si>
  <si>
    <t xml:space="preserve">مكتب مستشار الوزارة للشؤون الادارية والاستراتيجية </t>
  </si>
  <si>
    <t>Advisor Office  for Administrative and Strategic Affairs</t>
  </si>
  <si>
    <t xml:space="preserve">مكتب مستشار الوزارة للشؤون التربية والمناهج   </t>
  </si>
  <si>
    <t>Advisor Office for Education and Curriculum</t>
  </si>
  <si>
    <t>مكتب مستشار الوزارة</t>
  </si>
  <si>
    <t>Advisor of the ministry</t>
  </si>
  <si>
    <t>Table (10) cont .</t>
  </si>
  <si>
    <t xml:space="preserve">الدائرة القانونية والإدارية </t>
  </si>
  <si>
    <t>Legal and Administrative Department</t>
  </si>
  <si>
    <t xml:space="preserve">دائرة الاعمار والمشاريع </t>
  </si>
  <si>
    <t>Department of Construction and Projects</t>
  </si>
  <si>
    <t>Department of Missions and Cultural Relations</t>
  </si>
  <si>
    <t xml:space="preserve">دائرة البحث والتطوير </t>
  </si>
  <si>
    <t>Research &amp; Development Department</t>
  </si>
  <si>
    <t xml:space="preserve">دائرة الدراسات والتخطيط والمتابعة </t>
  </si>
  <si>
    <t>Department of Studies, planning and follow-up</t>
  </si>
  <si>
    <t xml:space="preserve">الدائرة المالية </t>
  </si>
  <si>
    <t>Department of finance</t>
  </si>
  <si>
    <t xml:space="preserve">مجموع ديوان الوزارة </t>
  </si>
  <si>
    <t>Total Ministry Headquarter</t>
  </si>
  <si>
    <t>Iraqi Computer and information authority</t>
  </si>
  <si>
    <t xml:space="preserve">معهد المعلوماتية للدراسات العليا </t>
  </si>
  <si>
    <t>Institute  of information technology studies</t>
  </si>
  <si>
    <t xml:space="preserve">مركز تكنولوجيا المعلومات و الاتصالات </t>
  </si>
  <si>
    <t>Center  for information and communication  Technology</t>
  </si>
  <si>
    <t xml:space="preserve">مركز المعلومات العلمية والتكنولوجية </t>
  </si>
  <si>
    <t>Center  for information scientific  and Technological</t>
  </si>
  <si>
    <t xml:space="preserve">رئاسة الهيئة </t>
  </si>
  <si>
    <t>Headship of commission</t>
  </si>
  <si>
    <t>مجموع الهيئة العراقية للحاسبات والمعلوماتية</t>
  </si>
  <si>
    <t xml:space="preserve">Total technical institutes </t>
  </si>
  <si>
    <t>Iraqi Council for Medical Specialties</t>
  </si>
  <si>
    <t>الكلية</t>
  </si>
  <si>
    <t>College</t>
  </si>
  <si>
    <t>Morning study</t>
  </si>
  <si>
    <t>الطب</t>
  </si>
  <si>
    <t>Medicine</t>
  </si>
  <si>
    <t>طب الكندي</t>
  </si>
  <si>
    <t>Kindy medicine</t>
  </si>
  <si>
    <t>طب الاسنان</t>
  </si>
  <si>
    <t>Dentistry</t>
  </si>
  <si>
    <t>الصيدلة</t>
  </si>
  <si>
    <t>Pharmacentics</t>
  </si>
  <si>
    <t>التمريض</t>
  </si>
  <si>
    <t>Nursing</t>
  </si>
  <si>
    <t>الهندسة</t>
  </si>
  <si>
    <t>Engineering</t>
  </si>
  <si>
    <t>الهندسة الخوارزمي</t>
  </si>
  <si>
    <t xml:space="preserve">Engineering Khwarizmi </t>
  </si>
  <si>
    <t>الزراعة</t>
  </si>
  <si>
    <t>Agriculture</t>
  </si>
  <si>
    <t>الطب البيطري</t>
  </si>
  <si>
    <t>Veterinary</t>
  </si>
  <si>
    <t>العلوم</t>
  </si>
  <si>
    <t xml:space="preserve"> sciences</t>
  </si>
  <si>
    <t>العلوم للبنات</t>
  </si>
  <si>
    <t xml:space="preserve">  sciences for girls</t>
  </si>
  <si>
    <t>الادارة والاقتصاد</t>
  </si>
  <si>
    <t>Economic and administration</t>
  </si>
  <si>
    <t xml:space="preserve">كلية التربية ابن رشد للعلوم الانسانية </t>
  </si>
  <si>
    <t xml:space="preserve"> Ibn -rushd Education for man sciences</t>
  </si>
  <si>
    <t>التربية للعلوم الصرفة /ابن الهيثم</t>
  </si>
  <si>
    <t>Pure sciences Ibn-alhaitham</t>
  </si>
  <si>
    <t>التربية للبنات</t>
  </si>
  <si>
    <t xml:space="preserve">  Education for girls</t>
  </si>
  <si>
    <t>التربية البدنية وعلوم الرياضة</t>
  </si>
  <si>
    <t xml:space="preserve">Physical Education </t>
  </si>
  <si>
    <t xml:space="preserve">التربية البدنية وعلوم الرياضة للبنات </t>
  </si>
  <si>
    <t xml:space="preserve"> Physical Education for girl</t>
  </si>
  <si>
    <t>الاداب</t>
  </si>
  <si>
    <t>Literature</t>
  </si>
  <si>
    <t>اللغات</t>
  </si>
  <si>
    <t>Languages</t>
  </si>
  <si>
    <t>الاعلام</t>
  </si>
  <si>
    <t>Media</t>
  </si>
  <si>
    <t>القانون</t>
  </si>
  <si>
    <t>Law</t>
  </si>
  <si>
    <t>العلوم السياسية</t>
  </si>
  <si>
    <t>Political sciences</t>
  </si>
  <si>
    <t>الفنون الجميلة</t>
  </si>
  <si>
    <t>Fine arts</t>
  </si>
  <si>
    <t>العلوم الاسلامية</t>
  </si>
  <si>
    <t>Islamic sciences</t>
  </si>
  <si>
    <t>Table (11) cont .</t>
  </si>
  <si>
    <t xml:space="preserve"> Sciences</t>
  </si>
  <si>
    <t xml:space="preserve">العلوم للبنات </t>
  </si>
  <si>
    <t>التربية للعلوم الصرفة ابن الهيثم</t>
  </si>
  <si>
    <t>Total Evening studies</t>
  </si>
  <si>
    <t xml:space="preserve">مجموع الجامعة </t>
  </si>
  <si>
    <t>Total university</t>
  </si>
  <si>
    <t>(12)Table</t>
  </si>
  <si>
    <t xml:space="preserve">الهندسة </t>
  </si>
  <si>
    <t>Table (12) cont .</t>
  </si>
  <si>
    <t>Sciences</t>
  </si>
  <si>
    <t>Sciences for girls</t>
  </si>
  <si>
    <t xml:space="preserve"> Education for girls</t>
  </si>
  <si>
    <t>(13)Table</t>
  </si>
  <si>
    <t>Egineering Khwarizmi</t>
  </si>
  <si>
    <t>طب البيطري</t>
  </si>
  <si>
    <t>Table (13) cont .</t>
  </si>
  <si>
    <t>المعهد العالي للتخطيط الحضري والاقليمي</t>
  </si>
  <si>
    <t>High institute of planning</t>
  </si>
  <si>
    <t>معهد الليزر للدراسات العليا</t>
  </si>
  <si>
    <t>Laser institute for high studies</t>
  </si>
  <si>
    <t xml:space="preserve">معهد الهندسة الوراثية والتقنيات الاحيائية </t>
  </si>
  <si>
    <t xml:space="preserve"> Biological institute </t>
  </si>
  <si>
    <t>المعهد العالي للدراسات المحاسبية والمالية</t>
  </si>
  <si>
    <t>High institute of financial and accountants</t>
  </si>
  <si>
    <t>مركز البحوث التربوية والابحاث النفسية</t>
  </si>
  <si>
    <t xml:space="preserve"> Education centre</t>
  </si>
  <si>
    <t>مركز بحوث ومتحف التاريخ الطبيعي</t>
  </si>
  <si>
    <t>Nature history museum</t>
  </si>
  <si>
    <t>مركز احياء التراث العلمي العربي</t>
  </si>
  <si>
    <t>Arabic heritage centre</t>
  </si>
  <si>
    <t>مركز بحوث السوق وحماية المستهلك</t>
  </si>
  <si>
    <t>Market research centre</t>
  </si>
  <si>
    <t xml:space="preserve">مركز الدراسات الستراتيجية والدولية </t>
  </si>
  <si>
    <t>Strategical international studies centre</t>
  </si>
  <si>
    <t xml:space="preserve">المركز الوطني الريادي لبحوث السرطان </t>
  </si>
  <si>
    <t>Cancer research centre</t>
  </si>
  <si>
    <t xml:space="preserve">مركز بحوث المراة </t>
  </si>
  <si>
    <t xml:space="preserve"> Women research centre  </t>
  </si>
  <si>
    <t>مركز الحاسبة الالكترونية</t>
  </si>
  <si>
    <t>Computer centre</t>
  </si>
  <si>
    <t>المكتبة المركزية</t>
  </si>
  <si>
    <t>Central library</t>
  </si>
  <si>
    <t>مركز التطوير والتعليم المستمر</t>
  </si>
  <si>
    <t>Development and continue teaching centre</t>
  </si>
  <si>
    <t>رئاسة الجامعة</t>
  </si>
  <si>
    <t>Headship of university</t>
  </si>
  <si>
    <t>طب اسنان</t>
  </si>
  <si>
    <t>Engineering Khwarizmi</t>
  </si>
  <si>
    <t xml:space="preserve">  Sciences for girls</t>
  </si>
  <si>
    <t>Physical Education</t>
  </si>
  <si>
    <t>Table (14) cont .</t>
  </si>
  <si>
    <t>Ibn -rushd Education for man sciences</t>
  </si>
  <si>
    <t>Pharmacy</t>
  </si>
  <si>
    <t xml:space="preserve">العلوم </t>
  </si>
  <si>
    <t>(17)Table</t>
  </si>
  <si>
    <t>تابع جدول  (17)</t>
  </si>
  <si>
    <t>Table (17) cont .</t>
  </si>
  <si>
    <t>Pharmaceutics</t>
  </si>
  <si>
    <t xml:space="preserve">الادارة والاقتصاد </t>
  </si>
  <si>
    <t>العلوم السياحية</t>
  </si>
  <si>
    <t>Touristic sciences</t>
  </si>
  <si>
    <t xml:space="preserve">التربية </t>
  </si>
  <si>
    <t>Education</t>
  </si>
  <si>
    <t>التربية الاساسية</t>
  </si>
  <si>
    <t>Basic education</t>
  </si>
  <si>
    <t>Total Morning study</t>
  </si>
  <si>
    <t>Evening study</t>
  </si>
  <si>
    <t>Total evening study</t>
  </si>
  <si>
    <t>مجموع الجامعة الكلي</t>
  </si>
  <si>
    <t>(20)Table</t>
  </si>
  <si>
    <t>المركز الوطني لبحوث وعلاج امراض الدم</t>
  </si>
  <si>
    <t>National centre of blood treatment</t>
  </si>
  <si>
    <t>مركز المستنصرية للدراسات العربية والدولية</t>
  </si>
  <si>
    <t>Al-mustaniriya for research and studies</t>
  </si>
  <si>
    <t>المركز الوطني لعلاج وبحوث السكري</t>
  </si>
  <si>
    <t>National centre for diabetes treatment</t>
  </si>
  <si>
    <r>
      <t xml:space="preserve">المركز العراقي لبحوث السرطان </t>
    </r>
    <r>
      <rPr>
        <b/>
        <sz val="12"/>
        <color theme="1"/>
        <rFont val="Arial"/>
        <family val="2"/>
      </rPr>
      <t xml:space="preserve">والوراثة الطبية </t>
    </r>
  </si>
  <si>
    <t>Iraqi centre for research on cancer genetics</t>
  </si>
  <si>
    <t>مركز الحاسبة</t>
  </si>
  <si>
    <t xml:space="preserve">مركز ابن سينا </t>
  </si>
  <si>
    <t>Iben sena centre</t>
  </si>
  <si>
    <t>(21)Table</t>
  </si>
  <si>
    <t>(22)Table</t>
  </si>
  <si>
    <t>(23)Table</t>
  </si>
  <si>
    <t>(24)Table</t>
  </si>
  <si>
    <t>القسم</t>
  </si>
  <si>
    <t>department</t>
  </si>
  <si>
    <t>هندسة الميكانيكية</t>
  </si>
  <si>
    <t>Mechanic Engineering</t>
  </si>
  <si>
    <t>الهندسة الكهربائية</t>
  </si>
  <si>
    <t>Electric engineering</t>
  </si>
  <si>
    <t>هندسة البناء والانشاءات</t>
  </si>
  <si>
    <t>Building  engineering</t>
  </si>
  <si>
    <t xml:space="preserve">الهندسة الكهروميكانيكية </t>
  </si>
  <si>
    <t>هندسة السيطرة والنظم</t>
  </si>
  <si>
    <t>Control and systems engineering</t>
  </si>
  <si>
    <t>هندسة الانتاج والمعادن</t>
  </si>
  <si>
    <t>Production and metal engineering</t>
  </si>
  <si>
    <t>الهندسة الكيمياوية</t>
  </si>
  <si>
    <t>Chemical engineering</t>
  </si>
  <si>
    <t>هندسة العمارة</t>
  </si>
  <si>
    <t>Architecture Engineering</t>
  </si>
  <si>
    <t>هندسة الحاسوب</t>
  </si>
  <si>
    <t>Computer engineering</t>
  </si>
  <si>
    <t>هندسة المواد</t>
  </si>
  <si>
    <t xml:space="preserve">Material engineering  </t>
  </si>
  <si>
    <t xml:space="preserve">هندسة الليزر والالكترونيات البصرية </t>
  </si>
  <si>
    <t xml:space="preserve">Laser engineering </t>
  </si>
  <si>
    <t xml:space="preserve">هندسة تكنولوجيا النفط </t>
  </si>
  <si>
    <t>Oil technology engineering</t>
  </si>
  <si>
    <t>هندسة الاتصالات</t>
  </si>
  <si>
    <t>Communication Engineering</t>
  </si>
  <si>
    <t>هندسة الطب الحياتي</t>
  </si>
  <si>
    <t>Medical Engineering</t>
  </si>
  <si>
    <t>مجموع الاقسام الهندسية</t>
  </si>
  <si>
    <t>Total engineering sections</t>
  </si>
  <si>
    <t>العلوم التطبيقية</t>
  </si>
  <si>
    <t>Applied sciences</t>
  </si>
  <si>
    <t xml:space="preserve">علوم الحاسوب </t>
  </si>
  <si>
    <t>Computer Sciences and Information Technology</t>
  </si>
  <si>
    <t>مجموع الاقسام العلمية</t>
  </si>
  <si>
    <t>Total scientific sections</t>
  </si>
  <si>
    <t>Total Evening Stady</t>
  </si>
  <si>
    <t>(25)Table</t>
  </si>
  <si>
    <t>هندسة الليزر والالكترونيات البصرية</t>
  </si>
  <si>
    <t>Total Evening study</t>
  </si>
  <si>
    <t>مجموع الجامعة</t>
  </si>
  <si>
    <t>(26)Table</t>
  </si>
  <si>
    <t>الهندسة الكهروميكانيكية</t>
  </si>
  <si>
    <t>مركز التدريب والمعامل</t>
  </si>
  <si>
    <t>Training centre</t>
  </si>
  <si>
    <t>مركز البحوث البيئة</t>
  </si>
  <si>
    <t>Environment centre</t>
  </si>
  <si>
    <t xml:space="preserve">مركز بحوث الطاقة والطاقات المتجددة </t>
  </si>
  <si>
    <t>Energy research entre</t>
  </si>
  <si>
    <t xml:space="preserve">مركز تكنولوجيا المعلومات </t>
  </si>
  <si>
    <t>Communication and IT</t>
  </si>
  <si>
    <t xml:space="preserve">مركز النانوتكنولوجي والمواد المتقدمة </t>
  </si>
  <si>
    <t>Development materials centre</t>
  </si>
  <si>
    <t xml:space="preserve">مركز اللغة الانكليزية </t>
  </si>
  <si>
    <t>language english center</t>
  </si>
  <si>
    <t xml:space="preserve">مركز التعليم المستمر </t>
  </si>
  <si>
    <t>Total headship of university center</t>
  </si>
  <si>
    <t>مجموع المراكز ورئاسة الجامعة</t>
  </si>
  <si>
    <t>(27)Table</t>
  </si>
  <si>
    <t>الهندسة الميكانيكية</t>
  </si>
  <si>
    <t>الهندسة الطبية</t>
  </si>
  <si>
    <t xml:space="preserve">Computer Sciences </t>
  </si>
  <si>
    <t>الهندسه الكهروميكانيكية</t>
  </si>
  <si>
    <t>هندسة السيطرة ونظم</t>
  </si>
  <si>
    <t>(28)Table</t>
  </si>
  <si>
    <t xml:space="preserve">الهندسة الكهروميكانيكيه </t>
  </si>
  <si>
    <t>Table (28) cont .</t>
  </si>
  <si>
    <t>هندسة الكهروميكانيكية</t>
  </si>
  <si>
    <t>دراسات المسائية</t>
  </si>
  <si>
    <t>دراسات الصباحية</t>
  </si>
  <si>
    <t xml:space="preserve">الصيدلة </t>
  </si>
  <si>
    <t>هندسة المعلومات</t>
  </si>
  <si>
    <t>Information technolgy</t>
  </si>
  <si>
    <t xml:space="preserve">اقتصاديات الاعمال </t>
  </si>
  <si>
    <t>Business economic</t>
  </si>
  <si>
    <t>الحقوق</t>
  </si>
  <si>
    <t>Total morning study</t>
  </si>
  <si>
    <t xml:space="preserve">دراسات صباحية </t>
  </si>
  <si>
    <t>Tabel (32)</t>
  </si>
  <si>
    <t>مركز بحوث التقنيات الاحيائية</t>
  </si>
  <si>
    <t>Biology centre</t>
  </si>
  <si>
    <t xml:space="preserve">مركز الـ DNA العدلي للبحث والتدريب </t>
  </si>
  <si>
    <t xml:space="preserve">Neutrophilic center of DNA for researech and train </t>
  </si>
  <si>
    <t xml:space="preserve">مركز بحوث النهرين للطاقة المتجددة </t>
  </si>
  <si>
    <t>AL-Nahreen reseach center for renewable energy</t>
  </si>
  <si>
    <t xml:space="preserve">المعهد العالي لتشخيص العقم والتقنيات المساعدة على الانجاب </t>
  </si>
  <si>
    <t>Institute of higher the diagnosis of infertility and techniquse help on reproductive</t>
  </si>
  <si>
    <t>مركز التعليم المستمر وتقنيات المعلومات</t>
  </si>
  <si>
    <t xml:space="preserve">(جدول (33 </t>
  </si>
  <si>
    <t>Tabel (33)</t>
  </si>
  <si>
    <t>Tabel (34)</t>
  </si>
  <si>
    <t>Tabel (35)</t>
  </si>
  <si>
    <t xml:space="preserve">الطب </t>
  </si>
  <si>
    <t xml:space="preserve"> Medicine </t>
  </si>
  <si>
    <t xml:space="preserve">الهندسة  </t>
  </si>
  <si>
    <t xml:space="preserve">Engineering </t>
  </si>
  <si>
    <t>التربية الطارمية</t>
  </si>
  <si>
    <t>Education Altarmia</t>
  </si>
  <si>
    <t>Education for girls</t>
  </si>
  <si>
    <t xml:space="preserve">القانون والعلوم السياسية </t>
  </si>
  <si>
    <t>Law and political sciences</t>
  </si>
  <si>
    <t xml:space="preserve">العلوم الاسلامية </t>
  </si>
  <si>
    <t>Engineering network</t>
  </si>
  <si>
    <t>الدراسات الصباحية</t>
  </si>
  <si>
    <t xml:space="preserve"> Medicine</t>
  </si>
  <si>
    <t>الدراسات المسائية</t>
  </si>
  <si>
    <t xml:space="preserve">الاعلام </t>
  </si>
  <si>
    <t xml:space="preserve">(جدول (38 </t>
  </si>
  <si>
    <t>Islamic scence</t>
  </si>
  <si>
    <t>مركز بحوث الدراسات الاسلامية</t>
  </si>
  <si>
    <t>Islamic studies researches center</t>
  </si>
  <si>
    <t>مركز التعليم المستمر وتقنيات المعلوماتية</t>
  </si>
  <si>
    <t>Canter for continuing Education and Information technology</t>
  </si>
  <si>
    <t xml:space="preserve">(جدول (39 </t>
  </si>
  <si>
    <t>Arts</t>
  </si>
  <si>
    <t>Tabel ( 42 )</t>
  </si>
  <si>
    <t xml:space="preserve">هندسة النفط والتعدين </t>
  </si>
  <si>
    <t>Petroleum &amp;mineralogy engineering</t>
  </si>
  <si>
    <t>الزراعة والغابات</t>
  </si>
  <si>
    <t>Science</t>
  </si>
  <si>
    <t>البيئة</t>
  </si>
  <si>
    <t xml:space="preserve">Environment </t>
  </si>
  <si>
    <t xml:space="preserve">علوم الحاسوب وتكنولوجيا المعلومات </t>
  </si>
  <si>
    <t>Computer science and math</t>
  </si>
  <si>
    <t xml:space="preserve">التربية للعلوم الانسانية </t>
  </si>
  <si>
    <t>Human science</t>
  </si>
  <si>
    <t xml:space="preserve">التربية للعلوم الصرفة </t>
  </si>
  <si>
    <t>Pure sciences</t>
  </si>
  <si>
    <t>Athletic education</t>
  </si>
  <si>
    <t>الاثار</t>
  </si>
  <si>
    <t>Archology</t>
  </si>
  <si>
    <t>Political science</t>
  </si>
  <si>
    <t xml:space="preserve"> Evening studies</t>
  </si>
  <si>
    <t>Tabel(44)</t>
  </si>
  <si>
    <t>Tabel(44) cont.</t>
  </si>
  <si>
    <t>مجموع الذراسات المسائية</t>
  </si>
  <si>
    <t>(جدول (45</t>
  </si>
  <si>
    <t>Tabel(45)</t>
  </si>
  <si>
    <t>(تابع جدول (45</t>
  </si>
  <si>
    <t>Tabel(45) cont.</t>
  </si>
  <si>
    <t>مركزالدراسات الاقليمية</t>
  </si>
  <si>
    <t>Center of regionalism studies</t>
  </si>
  <si>
    <t>مركز بحوث السدود والموارد المائية</t>
  </si>
  <si>
    <t>Center of dams &amp; watership resources research</t>
  </si>
  <si>
    <t xml:space="preserve">مركز أبحاث التحسس النائي </t>
  </si>
  <si>
    <t>Center of fumbling attorney researchs</t>
  </si>
  <si>
    <t>مركز بحوث البيئة والسيطرة على التلوث</t>
  </si>
  <si>
    <t xml:space="preserve"> Researches center for environment and  pollution control</t>
  </si>
  <si>
    <t xml:space="preserve">دار ابن الهيثم للطباعة </t>
  </si>
  <si>
    <t>Ibn Al Haitham Center for Printing</t>
  </si>
  <si>
    <t>مركز دراسات الموصل</t>
  </si>
  <si>
    <t>Al mosul studies center</t>
  </si>
  <si>
    <t xml:space="preserve">مركز الحاسبة </t>
  </si>
  <si>
    <t>Computer center</t>
  </si>
  <si>
    <t xml:space="preserve">University headqnarter </t>
  </si>
  <si>
    <t>Table (52)</t>
  </si>
  <si>
    <t>طب نينوى</t>
  </si>
  <si>
    <t>Medicine Of Nieveh</t>
  </si>
  <si>
    <t>Electroic Engineering</t>
  </si>
  <si>
    <t xml:space="preserve">(55) جدول </t>
  </si>
  <si>
    <t>Tabel (55)</t>
  </si>
  <si>
    <t>Total morning stady</t>
  </si>
  <si>
    <t>Total evening stady</t>
  </si>
  <si>
    <t>Tabel (56)</t>
  </si>
  <si>
    <t xml:space="preserve">مجموع الدراسات الصباحية </t>
  </si>
  <si>
    <t>evevning study</t>
  </si>
  <si>
    <t xml:space="preserve">مجموع الدراسات المسائية </t>
  </si>
  <si>
    <t>(جدول (57</t>
  </si>
  <si>
    <t>Tabel (57)</t>
  </si>
  <si>
    <t>Tabel (58)</t>
  </si>
  <si>
    <t>Tabel (59)</t>
  </si>
  <si>
    <t>Tabel(61)</t>
  </si>
  <si>
    <t xml:space="preserve">الزراعة </t>
  </si>
  <si>
    <t xml:space="preserve">(62) جدول </t>
  </si>
  <si>
    <t xml:space="preserve">(63) جدول </t>
  </si>
  <si>
    <t>Tabel (63)</t>
  </si>
  <si>
    <t>Univrsity presidency</t>
  </si>
  <si>
    <t xml:space="preserve">(64) جدول </t>
  </si>
  <si>
    <t>Tabel (64)</t>
  </si>
  <si>
    <t>Tabel (65)</t>
  </si>
  <si>
    <t>طب الزهراء</t>
  </si>
  <si>
    <t>AL_Zahraa Medicine</t>
  </si>
  <si>
    <t xml:space="preserve">التمريض </t>
  </si>
  <si>
    <t xml:space="preserve">علوم البحار </t>
  </si>
  <si>
    <t xml:space="preserve"> sea Sciences </t>
  </si>
  <si>
    <t>علوم الحاسوب وتكنولوجيا المعلومات</t>
  </si>
  <si>
    <t xml:space="preserve">التربية القرنة </t>
  </si>
  <si>
    <t>Kurna education</t>
  </si>
  <si>
    <t xml:space="preserve">التربية للبنات </t>
  </si>
  <si>
    <t xml:space="preserve">القانون </t>
  </si>
  <si>
    <t xml:space="preserve">Law </t>
  </si>
  <si>
    <t>محموع الجامعة</t>
  </si>
  <si>
    <t xml:space="preserve">  (جدول  (68</t>
  </si>
  <si>
    <t>Tabel (68)</t>
  </si>
  <si>
    <t>علوم البحار</t>
  </si>
  <si>
    <t xml:space="preserve">sea Sciences </t>
  </si>
  <si>
    <t>Computer Sciences and InformationTechnology</t>
  </si>
  <si>
    <t xml:space="preserve">القانون  </t>
  </si>
  <si>
    <t xml:space="preserve">  (جدول  (69</t>
  </si>
  <si>
    <t>Tabel (69)</t>
  </si>
  <si>
    <t>مركز ابحاث البوليمر</t>
  </si>
  <si>
    <t>Polymer research centre</t>
  </si>
  <si>
    <t xml:space="preserve">مركز دراسات البصره والخليج العربي </t>
  </si>
  <si>
    <t>Basrah studies centre</t>
  </si>
  <si>
    <t>مركز ابحاث النخيل</t>
  </si>
  <si>
    <t>Palm research centre</t>
  </si>
  <si>
    <t>مركز علوم البحار</t>
  </si>
  <si>
    <t>Seas sciences centre</t>
  </si>
  <si>
    <t xml:space="preserve">مركز الحاسبة الالكترونية </t>
  </si>
  <si>
    <t>Center of the calculator electronic</t>
  </si>
  <si>
    <t xml:space="preserve">مركز الارشاد التربوي </t>
  </si>
  <si>
    <t>Center of guidance of education</t>
  </si>
  <si>
    <t xml:space="preserve">المكتبة المركزية </t>
  </si>
  <si>
    <t>Centerl library</t>
  </si>
  <si>
    <t>متحف التاريخ الطبيعي</t>
  </si>
  <si>
    <t xml:space="preserve">The natural history museum </t>
  </si>
  <si>
    <t>Tabel (70)</t>
  </si>
  <si>
    <t xml:space="preserve">(جدول  (71 </t>
  </si>
  <si>
    <t xml:space="preserve"> Total evening studies</t>
  </si>
  <si>
    <t xml:space="preserve">المجموع </t>
  </si>
  <si>
    <t xml:space="preserve">ذكور </t>
  </si>
  <si>
    <t xml:space="preserve"> هندسة النفط والغاز </t>
  </si>
  <si>
    <t>Engineering of oil and gas</t>
  </si>
  <si>
    <t>الادارة الصناعية للنفط</t>
  </si>
  <si>
    <t>Industrial petroleum administration</t>
  </si>
  <si>
    <t xml:space="preserve">هندسة النفط والغاز </t>
  </si>
  <si>
    <t>(78) Tabel</t>
  </si>
  <si>
    <t>Iraqi</t>
  </si>
  <si>
    <t xml:space="preserve">(جدول  (50 </t>
  </si>
  <si>
    <t xml:space="preserve">Total university </t>
  </si>
  <si>
    <t xml:space="preserve">(جدول  (51 </t>
  </si>
  <si>
    <t>Table (51)</t>
  </si>
  <si>
    <t xml:space="preserve">الهندسة المدنية </t>
  </si>
  <si>
    <t>Civil   engineering</t>
  </si>
  <si>
    <t xml:space="preserve">علوم الهندسة الزراعية </t>
  </si>
  <si>
    <t xml:space="preserve"> sciences engineering Agriculture</t>
  </si>
  <si>
    <t xml:space="preserve">       Number of existing  students in  academical and private colleges distributed by university, nationality and gender for 2018/2019 </t>
  </si>
  <si>
    <t xml:space="preserve">       Number of teaching staff in  academical  and private colleges distributed by university, nationality and gender for 2018/2019 </t>
  </si>
  <si>
    <t xml:space="preserve">   </t>
  </si>
  <si>
    <t>Total evening university</t>
  </si>
  <si>
    <t xml:space="preserve">مجموع الجامعات المسائية </t>
  </si>
  <si>
    <t xml:space="preserve"> </t>
  </si>
  <si>
    <t xml:space="preserve">جدول (3) </t>
  </si>
  <si>
    <t>Table (3)</t>
  </si>
  <si>
    <t xml:space="preserve">المحافظة </t>
  </si>
  <si>
    <t>Governorate</t>
  </si>
  <si>
    <t xml:space="preserve">NO.of  University &amp; students </t>
  </si>
  <si>
    <t xml:space="preserve">الحكــــــــومــــيـــــــــــــــــــة </t>
  </si>
  <si>
    <t xml:space="preserve"> الكليات الاهلية </t>
  </si>
  <si>
    <t xml:space="preserve">المجموع الكلي </t>
  </si>
  <si>
    <t>الكليات التقنية</t>
  </si>
  <si>
    <t>المعاهد التقنية</t>
  </si>
  <si>
    <t>عدد الجامعات (الاكاديمية)</t>
  </si>
  <si>
    <t xml:space="preserve">عدد الكليات (الاكاديمية) </t>
  </si>
  <si>
    <t xml:space="preserve"> عدد الكليات التقنية</t>
  </si>
  <si>
    <t>عدد المعاهد التقنية</t>
  </si>
  <si>
    <t xml:space="preserve">الكليات </t>
  </si>
  <si>
    <t>المعاهد</t>
  </si>
  <si>
    <t>مجموع الوحدات</t>
  </si>
  <si>
    <t>Academic Universitry</t>
  </si>
  <si>
    <t xml:space="preserve">Academic College </t>
  </si>
  <si>
    <t xml:space="preserve"> technical College</t>
  </si>
  <si>
    <t xml:space="preserve"> technical institutes </t>
  </si>
  <si>
    <t xml:space="preserve">private  College </t>
  </si>
  <si>
    <t xml:space="preserve">institutes </t>
  </si>
  <si>
    <t>total</t>
  </si>
  <si>
    <t>نينوى</t>
  </si>
  <si>
    <t>Nenavah</t>
  </si>
  <si>
    <t xml:space="preserve">صلاح الدين </t>
  </si>
  <si>
    <t>Salah Al-deen</t>
  </si>
  <si>
    <t xml:space="preserve">ديالى </t>
  </si>
  <si>
    <t>AL- Anbar</t>
  </si>
  <si>
    <t>النجف</t>
  </si>
  <si>
    <t>Al- Najaf</t>
  </si>
  <si>
    <t>Al- Qadysia</t>
  </si>
  <si>
    <t xml:space="preserve">ميسان </t>
  </si>
  <si>
    <t xml:space="preserve">البصرة </t>
  </si>
  <si>
    <t>AL- Basrah</t>
  </si>
  <si>
    <t>مج</t>
  </si>
  <si>
    <t>الكليات الاكاديمية</t>
  </si>
  <si>
    <t xml:space="preserve">الكليات الاهلية </t>
  </si>
  <si>
    <t>الحكوميـــــــــــــــــــــــــــــــــــــــــــــــــــــة</t>
  </si>
  <si>
    <t xml:space="preserve">NO.of gracluated students from academic study </t>
  </si>
  <si>
    <t xml:space="preserve">Table (3) Con. </t>
  </si>
  <si>
    <t>تابع جدول (3)</t>
  </si>
  <si>
    <t xml:space="preserve">عدد الجامعات الحكومية (الاكاديمية والتقنية ) والكليات الاهلية </t>
  </si>
  <si>
    <t xml:space="preserve">عدد الطلبة الموجودين في التعليم الجامعي </t>
  </si>
  <si>
    <t xml:space="preserve">(جدول ( 4  </t>
  </si>
  <si>
    <t>(جدول (5</t>
  </si>
  <si>
    <t>( جدول (6</t>
  </si>
  <si>
    <t>(جدول  (7</t>
  </si>
  <si>
    <t>( تابع جدول  (7</t>
  </si>
  <si>
    <t>Table (7) cont .</t>
  </si>
  <si>
    <t>( جدول  (8</t>
  </si>
  <si>
    <t xml:space="preserve">(تابع جدول  (9  </t>
  </si>
  <si>
    <t xml:space="preserve">(جدول  (10 </t>
  </si>
  <si>
    <t xml:space="preserve">(تابع جدول (10 </t>
  </si>
  <si>
    <t>( جدول (11</t>
  </si>
  <si>
    <t>Tabel (11)</t>
  </si>
  <si>
    <t>( تابع جدول (11</t>
  </si>
  <si>
    <t xml:space="preserve">(جدول (12 </t>
  </si>
  <si>
    <t>(تابع جدول  (12</t>
  </si>
  <si>
    <t>(جدول  (13</t>
  </si>
  <si>
    <t>تابع جدول (13)</t>
  </si>
  <si>
    <t>(جدول ( 14</t>
  </si>
  <si>
    <t>(14)Table</t>
  </si>
  <si>
    <t>تابع جدول  (14)</t>
  </si>
  <si>
    <t xml:space="preserve">( جدول  (15 </t>
  </si>
  <si>
    <t xml:space="preserve">(15)Table </t>
  </si>
  <si>
    <t>تابع جدول (15)</t>
  </si>
  <si>
    <t>Table (15) cont .</t>
  </si>
  <si>
    <t xml:space="preserve">(جدول  (16 </t>
  </si>
  <si>
    <t>(16) Table</t>
  </si>
  <si>
    <t xml:space="preserve">(17 )جدول  </t>
  </si>
  <si>
    <t>(جدول  (18</t>
  </si>
  <si>
    <t>(18)Table</t>
  </si>
  <si>
    <t>تابع جدول  (18)</t>
  </si>
  <si>
    <t>Table (18) cont .</t>
  </si>
  <si>
    <t xml:space="preserve">(جدول ( 19 </t>
  </si>
  <si>
    <t xml:space="preserve">(19)Table  </t>
  </si>
  <si>
    <t>(جدول  (20</t>
  </si>
  <si>
    <t>(جدول ( 21</t>
  </si>
  <si>
    <t xml:space="preserve">( جدول  (22 </t>
  </si>
  <si>
    <t xml:space="preserve">(23) جدول  </t>
  </si>
  <si>
    <t>(جدول (24</t>
  </si>
  <si>
    <t>جدول (25 )</t>
  </si>
  <si>
    <t>تابع جدول (25 )</t>
  </si>
  <si>
    <t>Table(25)cont.</t>
  </si>
  <si>
    <t xml:space="preserve"> جدول  (26 ) </t>
  </si>
  <si>
    <t xml:space="preserve"> تابع جدول  (26 ) </t>
  </si>
  <si>
    <t>Table (26) cont.</t>
  </si>
  <si>
    <t>جدول (27 )</t>
  </si>
  <si>
    <t>جدول  ( 28)</t>
  </si>
  <si>
    <t>تابع جدول  ( 28)</t>
  </si>
  <si>
    <t>(30)Table</t>
  </si>
  <si>
    <t xml:space="preserve">(جدول (34 </t>
  </si>
  <si>
    <t>Tabel (36)</t>
  </si>
  <si>
    <t>Tabel ( 38 )</t>
  </si>
  <si>
    <t xml:space="preserve">(جدول (40 </t>
  </si>
  <si>
    <t xml:space="preserve">(54) جدول </t>
  </si>
  <si>
    <t>Tabel (54)</t>
  </si>
  <si>
    <t xml:space="preserve">(جدول  (72 </t>
  </si>
  <si>
    <t>(75) Tabel</t>
  </si>
  <si>
    <t>جدول( 76 )</t>
  </si>
  <si>
    <t xml:space="preserve">(جدول (79 </t>
  </si>
  <si>
    <t>(79) Tabel</t>
  </si>
  <si>
    <t xml:space="preserve">التقنيات الاحيائية </t>
  </si>
  <si>
    <t xml:space="preserve">االتقنيات الاحيائية  </t>
  </si>
  <si>
    <t>Biologism  technical</t>
  </si>
  <si>
    <t xml:space="preserve">الادارة الصناعية للنفط  </t>
  </si>
  <si>
    <t xml:space="preserve">دائرة البعثات والعلاقات الدولية </t>
  </si>
  <si>
    <t xml:space="preserve">مجموع الكليات </t>
  </si>
  <si>
    <t>Total College</t>
  </si>
  <si>
    <t xml:space="preserve">العلوم السياحية </t>
  </si>
  <si>
    <t xml:space="preserve"> headqnarter </t>
  </si>
  <si>
    <t xml:space="preserve">رئاسة </t>
  </si>
  <si>
    <t xml:space="preserve">مركز التعليم </t>
  </si>
  <si>
    <t xml:space="preserve">  فcentre</t>
  </si>
  <si>
    <t xml:space="preserve">طب الزهراء </t>
  </si>
  <si>
    <t xml:space="preserve"> AL_ Zahraa Medicine</t>
  </si>
  <si>
    <t>الهندسة المدنية</t>
  </si>
  <si>
    <t xml:space="preserve">(جدول (80 </t>
  </si>
  <si>
    <t xml:space="preserve">التخطيط العمراني </t>
  </si>
  <si>
    <t>Architectural planning</t>
  </si>
  <si>
    <t xml:space="preserve"> التربية للبنات</t>
  </si>
  <si>
    <t xml:space="preserve"> التربية الاساسية</t>
  </si>
  <si>
    <t>Antiquities</t>
  </si>
  <si>
    <t>الفقه</t>
  </si>
  <si>
    <t>Knowledge</t>
  </si>
  <si>
    <t xml:space="preserve">(جدول (81 </t>
  </si>
  <si>
    <t>Tabel (81)</t>
  </si>
  <si>
    <t xml:space="preserve">اللغات </t>
  </si>
  <si>
    <t xml:space="preserve">(تابع جدول (81 </t>
  </si>
  <si>
    <t>Tourist and hotels administration</t>
  </si>
  <si>
    <t xml:space="preserve">(جدول (82 </t>
  </si>
  <si>
    <t>Tabel (82)</t>
  </si>
  <si>
    <t xml:space="preserve">التربية الاساسية </t>
  </si>
  <si>
    <t>التربية الرياضية وعلوم الرياضة</t>
  </si>
  <si>
    <t xml:space="preserve">(تابع جدول (82 </t>
  </si>
  <si>
    <t>Archology and antiquities</t>
  </si>
  <si>
    <t xml:space="preserve">مركز دراسات الكوفة </t>
  </si>
  <si>
    <t>Kufa studies</t>
  </si>
  <si>
    <t xml:space="preserve">مركز البحث والتاهيل المعلوماتي </t>
  </si>
  <si>
    <t>Information centre</t>
  </si>
  <si>
    <t>مركز التحسس النائي</t>
  </si>
  <si>
    <t xml:space="preserve">Center fumbligs remote </t>
  </si>
  <si>
    <t>The Central Library</t>
  </si>
  <si>
    <t xml:space="preserve">(جدول (83 </t>
  </si>
  <si>
    <t xml:space="preserve">طب بيطري </t>
  </si>
  <si>
    <t xml:space="preserve"> للتربية للبنات</t>
  </si>
  <si>
    <t xml:space="preserve">.Table (83) cont </t>
  </si>
  <si>
    <t xml:space="preserve">الاثاروالتراث </t>
  </si>
  <si>
    <t xml:space="preserve">(جدول (84 </t>
  </si>
  <si>
    <t>Math and sciences</t>
  </si>
  <si>
    <t xml:space="preserve">.Table (84) cont </t>
  </si>
  <si>
    <t>تمريض</t>
  </si>
  <si>
    <t xml:space="preserve">الطب البيطري </t>
  </si>
  <si>
    <t>The Pharmacy</t>
  </si>
  <si>
    <t xml:space="preserve">(جدول  (87 </t>
  </si>
  <si>
    <t>Table (87)</t>
  </si>
  <si>
    <t xml:space="preserve">(جدول  (88 </t>
  </si>
  <si>
    <t>Table (88)</t>
  </si>
  <si>
    <t>continue teaching centre</t>
  </si>
  <si>
    <t xml:space="preserve"> University  presidency</t>
  </si>
  <si>
    <t>Table (89)</t>
  </si>
  <si>
    <t>Table (90)</t>
  </si>
  <si>
    <t xml:space="preserve">(جدول  (91 </t>
  </si>
  <si>
    <t>Table (91)</t>
  </si>
  <si>
    <t>Table (92)</t>
  </si>
  <si>
    <t>هندسة النفط والمعادن</t>
  </si>
  <si>
    <t>Oil engineering</t>
  </si>
  <si>
    <t xml:space="preserve">التربية طوز خور ماتو </t>
  </si>
  <si>
    <t>Education Toz</t>
  </si>
  <si>
    <t xml:space="preserve">التربية الاساسية/ الشرقاط </t>
  </si>
  <si>
    <t xml:space="preserve">التربية الاساسية الشرقاط </t>
  </si>
  <si>
    <t>Table (93)</t>
  </si>
  <si>
    <t xml:space="preserve">التربية الاساسية/الشرقاط </t>
  </si>
  <si>
    <t>Table (94)</t>
  </si>
  <si>
    <t>science</t>
  </si>
  <si>
    <t xml:space="preserve">التربية طوز خورماتو </t>
  </si>
  <si>
    <t>Toz Khormato education</t>
  </si>
  <si>
    <t>Basic education of shirkat</t>
  </si>
  <si>
    <t>التربية طوز خرماتو</t>
  </si>
  <si>
    <t>التربية بنات</t>
  </si>
  <si>
    <t>الآداب</t>
  </si>
  <si>
    <t>Table (96) cont.</t>
  </si>
  <si>
    <t>Table (97)</t>
  </si>
  <si>
    <t>Table (97) cont.</t>
  </si>
  <si>
    <t xml:space="preserve">العلوم التطبيقية </t>
  </si>
  <si>
    <t xml:space="preserve">Education </t>
  </si>
  <si>
    <t>Antiques</t>
  </si>
  <si>
    <t xml:space="preserve">(جدول  (99 </t>
  </si>
  <si>
    <t>(99)Table</t>
  </si>
  <si>
    <t xml:space="preserve">دراسات مسائية </t>
  </si>
  <si>
    <t>(100)Table</t>
  </si>
  <si>
    <t xml:space="preserve">رئاسة الجامعة </t>
  </si>
  <si>
    <t xml:space="preserve">University persidency </t>
  </si>
  <si>
    <t>(101)Table</t>
  </si>
  <si>
    <t>(102)Table</t>
  </si>
  <si>
    <t>(103)Table</t>
  </si>
  <si>
    <t xml:space="preserve">الاثار </t>
  </si>
  <si>
    <t xml:space="preserve">التقانات الاحيائية </t>
  </si>
  <si>
    <t>Biological technologies</t>
  </si>
  <si>
    <t>Education for women</t>
  </si>
  <si>
    <t xml:space="preserve">التربية البدنية وعلوم الرياضة </t>
  </si>
  <si>
    <t>Total Morning studies</t>
  </si>
  <si>
    <t>علوم الحاسوب وتكنلوجيا المعلومات</t>
  </si>
  <si>
    <t>Total Evening studiess</t>
  </si>
  <si>
    <t xml:space="preserve">(جدول (105 </t>
  </si>
  <si>
    <t>Table (105)</t>
  </si>
  <si>
    <t>التربية</t>
  </si>
  <si>
    <t xml:space="preserve">Education for women </t>
  </si>
  <si>
    <t xml:space="preserve">(تابع جدول (105 </t>
  </si>
  <si>
    <t>Table (105) cont.</t>
  </si>
  <si>
    <t xml:space="preserve">(جدول (106 </t>
  </si>
  <si>
    <t>Table (106)</t>
  </si>
  <si>
    <t xml:space="preserve">طب الاسنان </t>
  </si>
  <si>
    <t>مركز التعليم المستمر</t>
  </si>
  <si>
    <t>Center of continual education</t>
  </si>
  <si>
    <t>مركز الحاسبة وخدمات الانترنيت</t>
  </si>
  <si>
    <t>Center of computer &amp; electronic service</t>
  </si>
  <si>
    <t>مركز الخيول العربية الاصيلة</t>
  </si>
  <si>
    <t>Center for horses arab original</t>
  </si>
  <si>
    <t xml:space="preserve">مركز التطوير وطرائق التدريس </t>
  </si>
  <si>
    <t>Development  of teaching methods Center</t>
  </si>
  <si>
    <t>Table (107)</t>
  </si>
  <si>
    <t>Table (108)</t>
  </si>
  <si>
    <t>Biological techniques</t>
  </si>
  <si>
    <t>Archeology</t>
  </si>
  <si>
    <t>Table (109)</t>
  </si>
  <si>
    <t>العلوم التطبيقية هيت</t>
  </si>
  <si>
    <t>Heet applicable sciences</t>
  </si>
  <si>
    <t>التربيه للعلوم الانسانية</t>
  </si>
  <si>
    <t>Human sciences</t>
  </si>
  <si>
    <t>التربيه للعلوم الصرفة</t>
  </si>
  <si>
    <t>التربية القائم</t>
  </si>
  <si>
    <t>Education alqa'em</t>
  </si>
  <si>
    <t xml:space="preserve">التربية الاساسية حديثة </t>
  </si>
  <si>
    <t>Basic education hadetha</t>
  </si>
  <si>
    <t>Table (112)</t>
  </si>
  <si>
    <t xml:space="preserve">صيدلة </t>
  </si>
  <si>
    <t>مركز دراسات الصحراء</t>
  </si>
  <si>
    <t xml:space="preserve"> Desert studies centre</t>
  </si>
  <si>
    <t>مركز الدراسات الستراتيجية</t>
  </si>
  <si>
    <t>Strategic studies</t>
  </si>
  <si>
    <t>مركز بحوث الطاقة المتجددة</t>
  </si>
  <si>
    <t>Energy research centre renewed</t>
  </si>
  <si>
    <t>Information Technology  centre</t>
  </si>
  <si>
    <t xml:space="preserve">مركز طرائق التدريس والتعليم المستمر </t>
  </si>
  <si>
    <t>Methods teaching centre</t>
  </si>
  <si>
    <t xml:space="preserve">مركز تنمية حوض اعالي الفرات </t>
  </si>
  <si>
    <t>Higher Alfurat development</t>
  </si>
  <si>
    <t>Table (113)</t>
  </si>
  <si>
    <t xml:space="preserve">مؤجلون </t>
  </si>
  <si>
    <t>Computer sciences and information technology</t>
  </si>
  <si>
    <t>التربية الاساسية حديثة</t>
  </si>
  <si>
    <t>Management and economy</t>
  </si>
  <si>
    <t xml:space="preserve">العلوم الاسلاميه </t>
  </si>
  <si>
    <t xml:space="preserve">مجموع  الجامعة </t>
  </si>
  <si>
    <t xml:space="preserve">Total </t>
  </si>
  <si>
    <t>Table (119)</t>
  </si>
  <si>
    <t>Table (120)</t>
  </si>
  <si>
    <t xml:space="preserve">(جدول  (121 </t>
  </si>
  <si>
    <t>Table (121)</t>
  </si>
  <si>
    <t>Table (122)</t>
  </si>
  <si>
    <t>طب حمورابي</t>
  </si>
  <si>
    <t>Hamorabi Medicine</t>
  </si>
  <si>
    <t>هندسة المسيب</t>
  </si>
  <si>
    <t xml:space="preserve">AL-Museib Engineering </t>
  </si>
  <si>
    <t xml:space="preserve"> Material Engineering </t>
  </si>
  <si>
    <t xml:space="preserve"> تكنولوجيا المعلومات</t>
  </si>
  <si>
    <t xml:space="preserve"> Information technology</t>
  </si>
  <si>
    <t xml:space="preserve">التربية  للعلوم الانسانية </t>
  </si>
  <si>
    <t>Physical education</t>
  </si>
  <si>
    <t>الدراسات القرآنية</t>
  </si>
  <si>
    <t>Qura'an</t>
  </si>
  <si>
    <t>Mangement &amp; economy</t>
  </si>
  <si>
    <t>التربية البدنية وعلوم الرياضية</t>
  </si>
  <si>
    <t xml:space="preserve"> Total university</t>
  </si>
  <si>
    <t>Table (123)</t>
  </si>
  <si>
    <t>تكنولوجيا المعلومات</t>
  </si>
  <si>
    <t xml:space="preserve">Material Engineering </t>
  </si>
  <si>
    <t>Information technology</t>
  </si>
  <si>
    <t xml:space="preserve">  Total university</t>
  </si>
  <si>
    <t>Table (124)</t>
  </si>
  <si>
    <t>مركز بابل للدراسات الحضارية والتاريخية</t>
  </si>
  <si>
    <t>Babylon Centre for civilization and history studies</t>
  </si>
  <si>
    <t xml:space="preserve">مركز بحوث البيئية المحلية </t>
  </si>
  <si>
    <t>Centre of local environmental researches</t>
  </si>
  <si>
    <t xml:space="preserve">مركز أبحاث الحمض النووي DNA </t>
  </si>
  <si>
    <t xml:space="preserve">Computer Centre </t>
  </si>
  <si>
    <t>كلية الدراسات العليا</t>
  </si>
  <si>
    <t>College of Graduate Studies</t>
  </si>
  <si>
    <t>Head of university</t>
  </si>
  <si>
    <t>Table (125)</t>
  </si>
  <si>
    <t xml:space="preserve">(جدول (126 </t>
  </si>
  <si>
    <t>Table (126)</t>
  </si>
  <si>
    <t>Number of succeedded students in final exam in academical teaching of Babylon university distributed by college ,nationality and gender for 2017/2018</t>
  </si>
  <si>
    <t>Table (127)</t>
  </si>
  <si>
    <t>هندسة مواد</t>
  </si>
  <si>
    <t>الادارة  والاقتصاد</t>
  </si>
  <si>
    <t>(تابع جدول (127</t>
  </si>
  <si>
    <t>هندسة الموارد المائية</t>
  </si>
  <si>
    <t>Water resources engineering</t>
  </si>
  <si>
    <t>Biology accuracy</t>
  </si>
  <si>
    <t xml:space="preserve">علوم الاغذية </t>
  </si>
  <si>
    <t>Nutrition sciences</t>
  </si>
  <si>
    <t>علوم البيئة</t>
  </si>
  <si>
    <t xml:space="preserve"> Environment scienes</t>
  </si>
  <si>
    <t>Tabel(129)</t>
  </si>
  <si>
    <t>Tabel(130)</t>
  </si>
  <si>
    <t xml:space="preserve">دراسات  صباحية </t>
  </si>
  <si>
    <t xml:space="preserve"> Computer Centre </t>
  </si>
  <si>
    <t>Tabel (133)</t>
  </si>
  <si>
    <t>Veterinary Medicine</t>
  </si>
  <si>
    <t>التربية المقداد</t>
  </si>
  <si>
    <t>AL-Mekdad education</t>
  </si>
  <si>
    <t>القانون والعلوم السياسية</t>
  </si>
  <si>
    <t xml:space="preserve">الفنون الجميلة </t>
  </si>
  <si>
    <t>Table(135)</t>
  </si>
  <si>
    <t xml:space="preserve">(جدول (136 </t>
  </si>
  <si>
    <t>Table(136)</t>
  </si>
  <si>
    <t>مركز التوفل</t>
  </si>
  <si>
    <t>AL nawfel center</t>
  </si>
  <si>
    <t xml:space="preserve">مركز ابحاث الطفولة والأمومة </t>
  </si>
  <si>
    <t>Research center of childhood and motherhood</t>
  </si>
  <si>
    <t xml:space="preserve">(جدول (137 </t>
  </si>
  <si>
    <t>Table(137)</t>
  </si>
  <si>
    <t>Table(138)</t>
  </si>
  <si>
    <t xml:space="preserve">العلوم الطبية التطبيقية </t>
  </si>
  <si>
    <t xml:space="preserve"> Applied sciences</t>
  </si>
  <si>
    <t>Agricaltare</t>
  </si>
  <si>
    <t>Veterinary medicine</t>
  </si>
  <si>
    <t xml:space="preserve">Tourist </t>
  </si>
  <si>
    <t>pure sciences</t>
  </si>
  <si>
    <t>Islamic science</t>
  </si>
  <si>
    <t>العلوم الطبية التطبيقية</t>
  </si>
  <si>
    <t>Total evening science</t>
  </si>
  <si>
    <t xml:space="preserve">(جدول (141 </t>
  </si>
  <si>
    <t>Table(141)</t>
  </si>
  <si>
    <t>تابع جدول (141)</t>
  </si>
  <si>
    <t xml:space="preserve">(جدول (142 </t>
  </si>
  <si>
    <t xml:space="preserve">  دراسات صباحية</t>
  </si>
  <si>
    <t xml:space="preserve"> Veterinary medicine</t>
  </si>
  <si>
    <t>مركز الدراسات الاستراتيجية</t>
  </si>
  <si>
    <t>Center for strategic studies</t>
  </si>
  <si>
    <t xml:space="preserve">الرئاسة </t>
  </si>
  <si>
    <t>مجموع الدراسات  الصباحية</t>
  </si>
  <si>
    <t xml:space="preserve">Total morning study </t>
  </si>
  <si>
    <t>Table(144)</t>
  </si>
  <si>
    <t xml:space="preserve"> دراسات مسائية</t>
  </si>
  <si>
    <t xml:space="preserve"> All total university</t>
  </si>
  <si>
    <t>تابع جدول (145)</t>
  </si>
  <si>
    <t>الزراعة والاهوار</t>
  </si>
  <si>
    <t>علوم الحاسوب والرياضيات</t>
  </si>
  <si>
    <t>Computer sciences &amp; Maths</t>
  </si>
  <si>
    <t xml:space="preserve"> الادارة والاقتصاد  </t>
  </si>
  <si>
    <t xml:space="preserve">التربية للعلوم الانسانبة </t>
  </si>
  <si>
    <t xml:space="preserve">Pure sciences </t>
  </si>
  <si>
    <t xml:space="preserve">التربية للبنات الشطرة </t>
  </si>
  <si>
    <t>Al-Shatrah education for women</t>
  </si>
  <si>
    <t>التربية الاساسية سوق الشيوخ</t>
  </si>
  <si>
    <t>Basic education sooq alshuokh</t>
  </si>
  <si>
    <t xml:space="preserve">(147) تابع جدول  </t>
  </si>
  <si>
    <t>Computer sciences &amp;Maths</t>
  </si>
  <si>
    <t xml:space="preserve">الاداب </t>
  </si>
  <si>
    <t>Table(148)</t>
  </si>
  <si>
    <t>Computer sciences &amp; Information technology</t>
  </si>
  <si>
    <t>مركز أبحاث الاهوار</t>
  </si>
  <si>
    <t>Al-Ahwar Researches Centre</t>
  </si>
  <si>
    <t xml:space="preserve">مركز ذي قار الدراسات التاريخية والاثارية  </t>
  </si>
  <si>
    <t xml:space="preserve">Center of Thi-qar studies historical and archaeological </t>
  </si>
  <si>
    <t>(جدول (149</t>
  </si>
  <si>
    <t>Table(149)</t>
  </si>
  <si>
    <t xml:space="preserve">التربية للعلوم الصرفة  </t>
  </si>
  <si>
    <t>التربية للبنات الشطرة</t>
  </si>
  <si>
    <t>AI-ShukhSuq Basic education</t>
  </si>
  <si>
    <t>Table(150)</t>
  </si>
  <si>
    <t xml:space="preserve"> Morning studies</t>
  </si>
  <si>
    <t>علوم الحاسوبوالرياضيات</t>
  </si>
  <si>
    <t xml:space="preserve">(جدول (151 </t>
  </si>
  <si>
    <t>Table(151)</t>
  </si>
  <si>
    <t>Table (151) cont.</t>
  </si>
  <si>
    <t xml:space="preserve">التربية البدينة وعلوم الرياضة </t>
  </si>
  <si>
    <t xml:space="preserve">(جدول (152 </t>
  </si>
  <si>
    <t>Information Technology&amp; computer science</t>
  </si>
  <si>
    <t xml:space="preserve">(جدول (153 </t>
  </si>
  <si>
    <t>Information Technology&amp; computer Science</t>
  </si>
  <si>
    <t xml:space="preserve">(جدول (154 </t>
  </si>
  <si>
    <t>(154)Table</t>
  </si>
  <si>
    <t xml:space="preserve"> university persidency </t>
  </si>
  <si>
    <t>(155)Table</t>
  </si>
  <si>
    <t xml:space="preserve">
القانون</t>
  </si>
  <si>
    <t xml:space="preserve">المجموع الدراسات المسائية </t>
  </si>
  <si>
    <t>(156)Table</t>
  </si>
  <si>
    <t xml:space="preserve">مجموع الدراسات  الصباحية </t>
  </si>
  <si>
    <t>(157)Table</t>
  </si>
  <si>
    <t xml:space="preserve">مجموع الدراسات  المسائية </t>
  </si>
  <si>
    <t xml:space="preserve">الكلية </t>
  </si>
  <si>
    <t>الزراعة / الحويجة</t>
  </si>
  <si>
    <t>Agriculture/ Hawija</t>
  </si>
  <si>
    <t>sciences</t>
  </si>
  <si>
    <t>computer&amp;technological information</t>
  </si>
  <si>
    <t>Education for Human sciences</t>
  </si>
  <si>
    <t>Education for pure sciences</t>
  </si>
  <si>
    <t>التربية / الحويجة</t>
  </si>
  <si>
    <t>Education/ Hawija</t>
  </si>
  <si>
    <t>Evening  studies</t>
  </si>
  <si>
    <t>التربية الحويجة</t>
  </si>
  <si>
    <t>Education Hawija</t>
  </si>
  <si>
    <t>Tabel ( 159 )</t>
  </si>
  <si>
    <t>الأدارة والاقتصاد</t>
  </si>
  <si>
    <t>جدول  ( 160)</t>
  </si>
  <si>
    <t>الأدارة والأقتصاد</t>
  </si>
  <si>
    <t xml:space="preserve"> Computer Centre and net</t>
  </si>
  <si>
    <t>Tabel ( 162 )</t>
  </si>
  <si>
    <t>الزراعة الحويجة</t>
  </si>
  <si>
    <t>Agriculture/Hawija</t>
  </si>
  <si>
    <t>Tabel ( 163 )</t>
  </si>
  <si>
    <t>Tabel ( 164 )</t>
  </si>
  <si>
    <t>veterinary medicine</t>
  </si>
  <si>
    <t>Computer science and information technology</t>
  </si>
  <si>
    <t>التربية للعلوم الانسانية</t>
  </si>
  <si>
    <t>Education for human sciences</t>
  </si>
  <si>
    <t>التربية الاساسية العزيزية</t>
  </si>
  <si>
    <t>Basic education Al-azizia</t>
  </si>
  <si>
    <t>الاعلام الصويرة</t>
  </si>
  <si>
    <t>Media/ Swera</t>
  </si>
  <si>
    <t>Basic education Al-Azizia</t>
  </si>
  <si>
    <t>Tabel ( 165 )</t>
  </si>
  <si>
    <t xml:space="preserve">Sciences  </t>
  </si>
  <si>
    <t>الادارة و الاقتصاد</t>
  </si>
  <si>
    <t>جدول  ( 166 )</t>
  </si>
  <si>
    <t>center calculator</t>
  </si>
  <si>
    <t>جدول  ( 167 )</t>
  </si>
  <si>
    <t>جدول  ( 168 )</t>
  </si>
  <si>
    <t>Tabel ( 168 )</t>
  </si>
  <si>
    <t>Table (168) cont.</t>
  </si>
  <si>
    <t>جدول  ( 169 )</t>
  </si>
  <si>
    <t>Tabel ( 169 )</t>
  </si>
  <si>
    <t>Pharmaceuitics</t>
  </si>
  <si>
    <t>Basic Education</t>
  </si>
  <si>
    <t xml:space="preserve">العلوم السياسية </t>
  </si>
  <si>
    <t xml:space="preserve"> Education</t>
  </si>
  <si>
    <t xml:space="preserve"> Total Evening studies</t>
  </si>
  <si>
    <t>(176)Table</t>
  </si>
  <si>
    <t xml:space="preserve"> Athletic education </t>
  </si>
  <si>
    <t>(177)Table</t>
  </si>
  <si>
    <t xml:space="preserve">(جدول (178 </t>
  </si>
  <si>
    <t>(178)Table</t>
  </si>
  <si>
    <t>مركز دراسات البادية وبحيرة ساوة</t>
  </si>
  <si>
    <t>Center  for the studies of Badia and lake Sawa</t>
  </si>
  <si>
    <t>Computer Centre</t>
  </si>
  <si>
    <t>(179)Table</t>
  </si>
  <si>
    <t>(180)Table</t>
  </si>
  <si>
    <t>(181)Table</t>
  </si>
  <si>
    <t xml:space="preserve">(جدول  (182 </t>
  </si>
  <si>
    <t xml:space="preserve">معلوماتية الاعمال </t>
  </si>
  <si>
    <t>Business informatics</t>
  </si>
  <si>
    <t xml:space="preserve"> Evening study</t>
  </si>
  <si>
    <t xml:space="preserve"> مجموع الدراسات المسائية</t>
  </si>
  <si>
    <t>Table (183)</t>
  </si>
  <si>
    <t>Table (184)</t>
  </si>
  <si>
    <t>Table (185)</t>
  </si>
  <si>
    <t>جدول (187)</t>
  </si>
  <si>
    <t>Tabel (189 )</t>
  </si>
  <si>
    <t>Continue teaching centre</t>
  </si>
  <si>
    <t>Tabel (192)</t>
  </si>
  <si>
    <t xml:space="preserve">(193) جدول </t>
  </si>
  <si>
    <t>Tabel (193)</t>
  </si>
  <si>
    <t>Tabel (194)</t>
  </si>
  <si>
    <t>التحسس النائي والجيوفيزياء</t>
  </si>
  <si>
    <t>Fumbling attorney and geophysics</t>
  </si>
  <si>
    <t xml:space="preserve">علوم الطاقة والبيئة </t>
  </si>
  <si>
    <t>Eergy and Environmental sciences</t>
  </si>
  <si>
    <t>( جدول  (195</t>
  </si>
  <si>
    <t>( جدول  (196</t>
  </si>
  <si>
    <t>Tabel (196 )</t>
  </si>
  <si>
    <t>(198) Tabel</t>
  </si>
  <si>
    <t xml:space="preserve">(جدول (199 </t>
  </si>
  <si>
    <t>(199) Tabel</t>
  </si>
  <si>
    <t>(المعهد (الكلية</t>
  </si>
  <si>
    <t xml:space="preserve"> Institute (College)</t>
  </si>
  <si>
    <t>التقني الموصل</t>
  </si>
  <si>
    <t xml:space="preserve"> Mousl Technical institute</t>
  </si>
  <si>
    <t>التقني كركوك</t>
  </si>
  <si>
    <t xml:space="preserve"> Kirkuk Technical institute</t>
  </si>
  <si>
    <t>التقني الحويجة</t>
  </si>
  <si>
    <t xml:space="preserve"> Haweja Technical </t>
  </si>
  <si>
    <t xml:space="preserve">التقني الدور </t>
  </si>
  <si>
    <t>Aldor technical institute</t>
  </si>
  <si>
    <t>التقني نينوى</t>
  </si>
  <si>
    <t>Nineveh technical institute</t>
  </si>
  <si>
    <t>مجموع المعاهد التقنية</t>
  </si>
  <si>
    <t>Total technical institutes</t>
  </si>
  <si>
    <t>الكلية التقنية الهندسية الموصل</t>
  </si>
  <si>
    <t>Mousil technical engineering college</t>
  </si>
  <si>
    <t>الكلية التقنية كركوك</t>
  </si>
  <si>
    <t>Kirkuk technical college</t>
  </si>
  <si>
    <t>الكلية التقنية الادارية الموصل</t>
  </si>
  <si>
    <t>Mousil technical adminstrative college</t>
  </si>
  <si>
    <t xml:space="preserve">الكلية التقنية الزراعية الموصل </t>
  </si>
  <si>
    <t>Mousil technical agriculture college</t>
  </si>
  <si>
    <t>مجموع الكليات التقنية</t>
  </si>
  <si>
    <t>Total technical colleges</t>
  </si>
  <si>
    <t xml:space="preserve">التقني الموصل </t>
  </si>
  <si>
    <t xml:space="preserve"> Mousl Technical </t>
  </si>
  <si>
    <t xml:space="preserve"> Kirkuk Technical institute </t>
  </si>
  <si>
    <t xml:space="preserve"> Haweja Technical institute </t>
  </si>
  <si>
    <t>Al-Dur technical institute</t>
  </si>
  <si>
    <t>Total afternoon studies</t>
  </si>
  <si>
    <t>Table (202)</t>
  </si>
  <si>
    <t xml:space="preserve">Al- Mosul Technical institute </t>
  </si>
  <si>
    <t>التقني الدور</t>
  </si>
  <si>
    <t>Table (203)</t>
  </si>
  <si>
    <t>Mousil technical institute</t>
  </si>
  <si>
    <t>جدول ( 201 )</t>
  </si>
  <si>
    <t>Table (201)</t>
  </si>
  <si>
    <t>Table (204)</t>
  </si>
  <si>
    <t>جدول (206)</t>
  </si>
  <si>
    <t>Table (206)</t>
  </si>
  <si>
    <t>التقني  كركوك</t>
  </si>
  <si>
    <t>التقني  الحويجة</t>
  </si>
  <si>
    <t>التقني  الدور</t>
  </si>
  <si>
    <t>التقني  نينوى</t>
  </si>
  <si>
    <t>Table(208)</t>
  </si>
  <si>
    <t>المعهد (الكلية)</t>
  </si>
  <si>
    <t>الطبي التقني بغداد</t>
  </si>
  <si>
    <t>Medical technical baghdad</t>
  </si>
  <si>
    <t>التكنولوجيا بغداد</t>
  </si>
  <si>
    <t>Technology baghdad</t>
  </si>
  <si>
    <t xml:space="preserve">الادارة الرصافة </t>
  </si>
  <si>
    <t>Administration rusafa</t>
  </si>
  <si>
    <t xml:space="preserve">الفنون التطبيقية </t>
  </si>
  <si>
    <t>Applied arts</t>
  </si>
  <si>
    <t xml:space="preserve">الطبي التقني المنصور </t>
  </si>
  <si>
    <t>Medical technical mansor</t>
  </si>
  <si>
    <t>الادارة التقني</t>
  </si>
  <si>
    <t>Technical administration</t>
  </si>
  <si>
    <t>اعداد المدربيين التقنيين</t>
  </si>
  <si>
    <t xml:space="preserve">Technicians </t>
  </si>
  <si>
    <t>التقني الانبار</t>
  </si>
  <si>
    <t xml:space="preserve">Al-anbar Technical </t>
  </si>
  <si>
    <t xml:space="preserve">التقني الكوت </t>
  </si>
  <si>
    <t xml:space="preserve"> Kut Technical </t>
  </si>
  <si>
    <t xml:space="preserve">التقني الصويرة </t>
  </si>
  <si>
    <t xml:space="preserve">Swaera Technical </t>
  </si>
  <si>
    <t xml:space="preserve">التقني بعقوبة </t>
  </si>
  <si>
    <t xml:space="preserve"> Baquba Technical </t>
  </si>
  <si>
    <t xml:space="preserve">مجموع المعاهد التقنية </t>
  </si>
  <si>
    <t>الكلية التقنية الهندسية بغداد</t>
  </si>
  <si>
    <t>Technical college baghdad</t>
  </si>
  <si>
    <t>كلية التقنيات الصحية والطبية بغداد</t>
  </si>
  <si>
    <t xml:space="preserve">كلية التقنيات الهندسية الكهربائية </t>
  </si>
  <si>
    <t xml:space="preserve">Technical electrical college </t>
  </si>
  <si>
    <t>الكلية التقنية الادارية بغداد</t>
  </si>
  <si>
    <t>Technical administrative college baghdad</t>
  </si>
  <si>
    <t xml:space="preserve">كلية الفنون التطبيقية بغداد </t>
  </si>
  <si>
    <t>Applied arts college baghdad</t>
  </si>
  <si>
    <t xml:space="preserve">مجموع الكليات التقنية </t>
  </si>
  <si>
    <t xml:space="preserve">Total Technical colleges </t>
  </si>
  <si>
    <t>الاداري التقني</t>
  </si>
  <si>
    <t>التقني الصويرة</t>
  </si>
  <si>
    <t xml:space="preserve">Baquba Technical </t>
  </si>
  <si>
    <t>Table(209)</t>
  </si>
  <si>
    <t>Baghdad technical engineering college</t>
  </si>
  <si>
    <t>كلية التقنيات الصحية والطبية بغاد</t>
  </si>
  <si>
    <t xml:space="preserve">(جدول (210 </t>
  </si>
  <si>
    <t>Table(210)</t>
  </si>
  <si>
    <t xml:space="preserve"> Al-anbar Technical </t>
  </si>
  <si>
    <t xml:space="preserve"> Swaera Technical </t>
  </si>
  <si>
    <t>Table(211)</t>
  </si>
  <si>
    <t>technical administration</t>
  </si>
  <si>
    <t>الكلية التقنية الهندسة بغداد</t>
  </si>
  <si>
    <t>University headquarter</t>
  </si>
  <si>
    <t xml:space="preserve">مركزالحاسبة  </t>
  </si>
  <si>
    <t>Table(212)</t>
  </si>
  <si>
    <t>Table(213)</t>
  </si>
  <si>
    <t>جدول  (214)</t>
  </si>
  <si>
    <t>Table(214)</t>
  </si>
  <si>
    <t>تابع جدول (214)</t>
  </si>
  <si>
    <t>الفنون التطبيقية</t>
  </si>
  <si>
    <t>التقني الكوت</t>
  </si>
  <si>
    <t xml:space="preserve">كلية التقنيات الهندسية الكهربائية  </t>
  </si>
  <si>
    <t>جامعة اوروك الاهلية</t>
  </si>
  <si>
    <t xml:space="preserve">مجموع جامعة اوروك الاهلية </t>
  </si>
  <si>
    <t xml:space="preserve">   كلية البصرة للعلوم والتكنولوجيةالاهلية</t>
  </si>
  <si>
    <t xml:space="preserve"> الجامعة الوطنية للعلوم والتكنولوجيا الاهلية</t>
  </si>
  <si>
    <t xml:space="preserve"> مجموع الجامعة الوطنية للعلوم والتكنولوجيا الاهلية </t>
  </si>
  <si>
    <t xml:space="preserve">كلية الامال الجامعة </t>
  </si>
  <si>
    <t xml:space="preserve">جامعة البيان الاهلية </t>
  </si>
  <si>
    <t>تقنيات التحليلات المرضية</t>
  </si>
  <si>
    <t xml:space="preserve">إدارة الاعمال </t>
  </si>
  <si>
    <t>مجموع جامعة البيان الاهلية</t>
  </si>
  <si>
    <t>مجموع دراسات صباحية</t>
  </si>
  <si>
    <t>كلية الامام الجامعة</t>
  </si>
  <si>
    <t xml:space="preserve">كلية الطف الجامعة </t>
  </si>
  <si>
    <t xml:space="preserve">كلية الفقه الجامعة </t>
  </si>
  <si>
    <t xml:space="preserve">كلية بلاد الرافدين الجامعة </t>
  </si>
  <si>
    <t>كلية الهادي الجامعة</t>
  </si>
  <si>
    <t>مجموع دراسات مسائية</t>
  </si>
  <si>
    <t>التقني بابل</t>
  </si>
  <si>
    <t xml:space="preserve"> Babylon Technical </t>
  </si>
  <si>
    <t>التقني النجف</t>
  </si>
  <si>
    <t xml:space="preserve"> Najaf Technical </t>
  </si>
  <si>
    <t>التقني المسيب</t>
  </si>
  <si>
    <t xml:space="preserve"> Msaeeb Technical </t>
  </si>
  <si>
    <t>التقني الكوفة</t>
  </si>
  <si>
    <t xml:space="preserve"> Kufa Technical </t>
  </si>
  <si>
    <t>التقني كربلاء</t>
  </si>
  <si>
    <t xml:space="preserve"> Kerbela Technical </t>
  </si>
  <si>
    <t>التقني الديوانية</t>
  </si>
  <si>
    <t xml:space="preserve"> Dewania Technical </t>
  </si>
  <si>
    <t>التقني السماوة</t>
  </si>
  <si>
    <t xml:space="preserve">Samawa Technical </t>
  </si>
  <si>
    <t>التقني الرميثة</t>
  </si>
  <si>
    <t xml:space="preserve"> Rumaythah Technical </t>
  </si>
  <si>
    <t xml:space="preserve">كلية التقنيات الصحية والطبية الكوفة </t>
  </si>
  <si>
    <t>Technical Health and Medical college Kufa</t>
  </si>
  <si>
    <t>الكلية التقنية الهندسية النجف</t>
  </si>
  <si>
    <t>Technical engineering college ALnajaf</t>
  </si>
  <si>
    <t>الكلية التقنية المسيب</t>
  </si>
  <si>
    <t>Technical college missaib</t>
  </si>
  <si>
    <t>الكلية التقنية الادارية الكوفة</t>
  </si>
  <si>
    <t>Technical administrative college kufa</t>
  </si>
  <si>
    <t xml:space="preserve">التقني النجف </t>
  </si>
  <si>
    <t xml:space="preserve"> Samawa Technical </t>
  </si>
  <si>
    <t>Technical college kufa</t>
  </si>
  <si>
    <t>كلية التقنية الهندسية النجف</t>
  </si>
  <si>
    <t>Table(217)</t>
  </si>
  <si>
    <t xml:space="preserve">(جدول (218 </t>
  </si>
  <si>
    <t>Table(218)</t>
  </si>
  <si>
    <t xml:space="preserve">Babylon Technical </t>
  </si>
  <si>
    <t xml:space="preserve">Najaf Technical </t>
  </si>
  <si>
    <t xml:space="preserve">Msaeeb Technical </t>
  </si>
  <si>
    <t xml:space="preserve">Kufa Technical </t>
  </si>
  <si>
    <t xml:space="preserve">Kerbela Technical </t>
  </si>
  <si>
    <t xml:space="preserve">Dewania Technical </t>
  </si>
  <si>
    <t>Table(219)</t>
  </si>
  <si>
    <t>تابع جدول (220)</t>
  </si>
  <si>
    <t>Table (220) cont .</t>
  </si>
  <si>
    <t>Table (221)</t>
  </si>
  <si>
    <t>تابع جدول (221)</t>
  </si>
  <si>
    <t xml:space="preserve"> institute (college)</t>
  </si>
  <si>
    <t>التقني البصرة</t>
  </si>
  <si>
    <t xml:space="preserve"> Basrah Technical </t>
  </si>
  <si>
    <t>التقني العمارة</t>
  </si>
  <si>
    <t xml:space="preserve"> AlEmara Technical </t>
  </si>
  <si>
    <t>التقني الشطرة</t>
  </si>
  <si>
    <t xml:space="preserve"> Shatra Technical </t>
  </si>
  <si>
    <t>التقني الناصرية</t>
  </si>
  <si>
    <t xml:space="preserve"> Nseriya Technical </t>
  </si>
  <si>
    <t xml:space="preserve">التقني القرنة </t>
  </si>
  <si>
    <t xml:space="preserve"> Kurna Technical </t>
  </si>
  <si>
    <t xml:space="preserve">Total Technical institutes </t>
  </si>
  <si>
    <t>كلية التقنيات الصحية والطبية البصرة</t>
  </si>
  <si>
    <t>Medical technical basrah</t>
  </si>
  <si>
    <t>الكلية التقنية الهندسية البصرة</t>
  </si>
  <si>
    <t>الكلية التقنية الادارية البصرة</t>
  </si>
  <si>
    <t>Administration  technical basrah</t>
  </si>
  <si>
    <t>الكلية التقنية ذي قار</t>
  </si>
  <si>
    <t>Th-Qar technical college</t>
  </si>
  <si>
    <t xml:space="preserve"> Technical engineering college  Basrah</t>
  </si>
  <si>
    <t xml:space="preserve">(جدول (223 </t>
  </si>
  <si>
    <t xml:space="preserve">(جدول (224 </t>
  </si>
  <si>
    <t>Table(224)</t>
  </si>
  <si>
    <t>كلية التقنيات الصحية والطبيةالبصرة</t>
  </si>
  <si>
    <t>Technical engineering college  Basrah</t>
  </si>
  <si>
    <t>Tota Evening studies</t>
  </si>
  <si>
    <t xml:space="preserve">(جدول (225 </t>
  </si>
  <si>
    <t>Table(225)</t>
  </si>
  <si>
    <t xml:space="preserve">Basrah Technical </t>
  </si>
  <si>
    <t xml:space="preserve">AlEmara Technical </t>
  </si>
  <si>
    <t xml:space="preserve">Shatra Technical </t>
  </si>
  <si>
    <t xml:space="preserve">Nseriya Technical </t>
  </si>
  <si>
    <t xml:space="preserve">Kurna Technical </t>
  </si>
  <si>
    <t xml:space="preserve">(جدول (226 </t>
  </si>
  <si>
    <t>Table(226)</t>
  </si>
  <si>
    <t xml:space="preserve">الراسبين </t>
  </si>
  <si>
    <t>المؤجلين</t>
  </si>
  <si>
    <t>الكلية التقنية الهندسيةالبصرة</t>
  </si>
  <si>
    <t>Table(227)</t>
  </si>
  <si>
    <t>Table(228)</t>
  </si>
  <si>
    <t>Technical college Kufa</t>
  </si>
  <si>
    <t>sciences engineering Agriculture</t>
  </si>
  <si>
    <t xml:space="preserve">Pure sciences Ibn-alhaitham         </t>
  </si>
  <si>
    <t>Computer Sciences</t>
  </si>
  <si>
    <t>كلية المنصورالجامعة</t>
  </si>
  <si>
    <t>Al-mansor University College</t>
  </si>
  <si>
    <t>كلية التراث الجامعة</t>
  </si>
  <si>
    <t>Al-turath University College</t>
  </si>
  <si>
    <t>كلية الرافدين الجامعة</t>
  </si>
  <si>
    <t>Al-rafidain University College</t>
  </si>
  <si>
    <t>كلية المامون  الجامعة</t>
  </si>
  <si>
    <t>Al-ma'amon University College</t>
  </si>
  <si>
    <t>كلية بغداد للعلوم الاقتصادية</t>
  </si>
  <si>
    <t>Baghdad college of economic science</t>
  </si>
  <si>
    <t>كلية بغداد للعلوم الطبية</t>
  </si>
  <si>
    <t>Baghdad college of medical science</t>
  </si>
  <si>
    <t>كلية الحدباء الجامعة</t>
  </si>
  <si>
    <t>Al-Hadbaa University College</t>
  </si>
  <si>
    <t>كلية شط العرب الجامعة</t>
  </si>
  <si>
    <t>Shat Al-arab University College</t>
  </si>
  <si>
    <t>كلية اليرموك الجامعة</t>
  </si>
  <si>
    <t>Al-yarmook University College</t>
  </si>
  <si>
    <t>كلية المعارف  الجامعة</t>
  </si>
  <si>
    <t>Al-ma'aref University College</t>
  </si>
  <si>
    <t>كلية دجلة الجامعة</t>
  </si>
  <si>
    <t>Dejla  University College</t>
  </si>
  <si>
    <t>الجامعة الاسلامية فرع النجف</t>
  </si>
  <si>
    <t>Islamic University College (Al-Najaf)</t>
  </si>
  <si>
    <t xml:space="preserve">Dentistry </t>
  </si>
  <si>
    <t xml:space="preserve">كلية الهندسة التقنية </t>
  </si>
  <si>
    <t xml:space="preserve"> Technical engineering College </t>
  </si>
  <si>
    <t xml:space="preserve">كلية التقنيات الطبية </t>
  </si>
  <si>
    <t>Medical Tenchical College</t>
  </si>
  <si>
    <t xml:space="preserve">كلية التربية </t>
  </si>
  <si>
    <t xml:space="preserve"> Ebucation  College</t>
  </si>
  <si>
    <t xml:space="preserve">كلية الاعلام </t>
  </si>
  <si>
    <t>Media college</t>
  </si>
  <si>
    <t xml:space="preserve">كلية القانون والعلوم السياسية </t>
  </si>
  <si>
    <t>Islamic University College</t>
  </si>
  <si>
    <t>كلية العلوم الإسلامية</t>
  </si>
  <si>
    <t>Al-salam University College</t>
  </si>
  <si>
    <t xml:space="preserve">مجموع الجامعة الإسلامية فرع النجف </t>
  </si>
  <si>
    <t>Madena't al elim University College (Al-Najaf)</t>
  </si>
  <si>
    <t xml:space="preserve">الجامعة الإسلامية فرع الديوانية </t>
  </si>
  <si>
    <t>Islamic  University  (AL- diwaiya)</t>
  </si>
  <si>
    <t xml:space="preserve">كلية الهندسة  </t>
  </si>
  <si>
    <t xml:space="preserve">engineering College </t>
  </si>
  <si>
    <t>faculty of law and political science</t>
  </si>
  <si>
    <t>Islamic  University College</t>
  </si>
  <si>
    <t>مجموع الجامعة الإسلامية فرع الديوانية</t>
  </si>
  <si>
    <t>Total Islamic  University (AL- diwaiya)</t>
  </si>
  <si>
    <t>الجامعة الإسلامية فرع بابل</t>
  </si>
  <si>
    <t>Islamic  University (Babil)</t>
  </si>
  <si>
    <t xml:space="preserve">مجموع الجامعة الإسلامية فرع بابل </t>
  </si>
  <si>
    <t>Total Islamic  University (Babil)</t>
  </si>
  <si>
    <t xml:space="preserve">اجمالي الجامعة الاسلامية </t>
  </si>
  <si>
    <t>Total Islamic  University</t>
  </si>
  <si>
    <t xml:space="preserve">مجموع اجمالي الجامعه الاسلامية </t>
  </si>
  <si>
    <t xml:space="preserve">كلية السلام الجامعة </t>
  </si>
  <si>
    <t>Al-salam  University College</t>
  </si>
  <si>
    <t>كلية مدينة العلم الجامعة</t>
  </si>
  <si>
    <t>Madena't al elim  University College</t>
  </si>
  <si>
    <t xml:space="preserve">كلية جامعة الكفيل </t>
  </si>
  <si>
    <t>Al-Kafeel University College</t>
  </si>
  <si>
    <t xml:space="preserve">Technical engineering College </t>
  </si>
  <si>
    <t xml:space="preserve">كلية التقنيات الطبية والصحية </t>
  </si>
  <si>
    <t>Medical &amp; Healthy Tenchical College</t>
  </si>
  <si>
    <t xml:space="preserve">مجموع جامعة الكفيل </t>
  </si>
  <si>
    <t>Total AL-kafeel University</t>
  </si>
  <si>
    <t xml:space="preserve"> جامعة اهل البيت الاهلية</t>
  </si>
  <si>
    <t xml:space="preserve">Ahal-albait University </t>
  </si>
  <si>
    <t>كلية الاداب</t>
  </si>
  <si>
    <t>Literature  College</t>
  </si>
  <si>
    <t>كلية العلوم  الاسلامية</t>
  </si>
  <si>
    <t>كلية القانون</t>
  </si>
  <si>
    <t>Law  College</t>
  </si>
  <si>
    <t>كلية الصيدلة</t>
  </si>
  <si>
    <t>Pharmacentics  College</t>
  </si>
  <si>
    <t xml:space="preserve">كلية طب الاسنان </t>
  </si>
  <si>
    <t>Dentistry College</t>
  </si>
  <si>
    <t>كلية تقنيات الطبية والصحية</t>
  </si>
  <si>
    <t>مجموع جامعة اهل البيت الاهلية</t>
  </si>
  <si>
    <t xml:space="preserve">Total Ahal-albait University </t>
  </si>
  <si>
    <t>كلية الشيخ الطوسي</t>
  </si>
  <si>
    <t>Altoosy College</t>
  </si>
  <si>
    <t>(جامعة الامام جعفر الصادق (ع) (فرع بغداد</t>
  </si>
  <si>
    <t>Gafar al-sadeq University(Bagdad)</t>
  </si>
  <si>
    <t xml:space="preserve">تكنولوجيا المعلومات </t>
  </si>
  <si>
    <t xml:space="preserve">العلوم الإدارية والمالية </t>
  </si>
  <si>
    <t>Financial administrational</t>
  </si>
  <si>
    <t xml:space="preserve">(ع)مجموع جامعة الامام جعفر الصادق </t>
  </si>
  <si>
    <t xml:space="preserve">Total Gafar al-sadeq University </t>
  </si>
  <si>
    <t>جامعة الامام جعفر الصادق(ع) (فرع ديالى)</t>
  </si>
  <si>
    <t>Gafar al-sadeq University (Daila)</t>
  </si>
  <si>
    <t>مجموع جامعة الامام جعفر الصادق(ع)</t>
  </si>
  <si>
    <t>جامعة الامام جعفر الصادق(ع) (فرع الدجيل)</t>
  </si>
  <si>
    <t>Gafar al-sadeq University (Dejeel)</t>
  </si>
  <si>
    <t xml:space="preserve">تقنيات الطبية والصحية </t>
  </si>
  <si>
    <t>Medical &amp; Healthy Tenchical</t>
  </si>
  <si>
    <t xml:space="preserve">(فرع النجف)جامعة الامام جعفر الصادق </t>
  </si>
  <si>
    <t>Gafar al-sadeq University (Al-Najaf)</t>
  </si>
  <si>
    <t>تقنيات الطبية والصحية</t>
  </si>
  <si>
    <t xml:space="preserve">(فرع ذي قار)جامعة الامام جعفر الصادق </t>
  </si>
  <si>
    <t>Gafar al-sadeq University (Thi qar)</t>
  </si>
  <si>
    <t>جامعة الامام جعفر الصادق (ع) (فرع كركوك)</t>
  </si>
  <si>
    <t>Gafar al-sadeq University(Karkuk)</t>
  </si>
  <si>
    <t xml:space="preserve">(فرع ميسان)جامعة الامام جعفر الصادق </t>
  </si>
  <si>
    <t>Gafar al-sadeq University (Missan)</t>
  </si>
  <si>
    <t>جامعة الامام جعفر الصادق (ع) (فرع المثنى)</t>
  </si>
  <si>
    <t>Gafar al-sadeq University (Muthana)</t>
  </si>
  <si>
    <t xml:space="preserve"> جامعة الامام جعفر الصادق الاجمالي</t>
  </si>
  <si>
    <t>Gafar al-sadeq University Total</t>
  </si>
  <si>
    <t>مجموع جامعة الامام جعفر الصادق الاجمالي</t>
  </si>
  <si>
    <t>كلية الرشيد الجامعة</t>
  </si>
  <si>
    <t>Al-rasheed University College</t>
  </si>
  <si>
    <t>كلية العراق الجامعة</t>
  </si>
  <si>
    <t>Al-iraq University College</t>
  </si>
  <si>
    <t>كلية صدر العراق الجامعة</t>
  </si>
  <si>
    <t>Sader al-iraq University College</t>
  </si>
  <si>
    <t>كلية القلم الجامعة</t>
  </si>
  <si>
    <t>Al-qalam University College</t>
  </si>
  <si>
    <t>كلية الحسين (ع) الهندسية</t>
  </si>
  <si>
    <t>Al-hussain  for engineering</t>
  </si>
  <si>
    <t>كلية الحكمة الجامعة</t>
  </si>
  <si>
    <t>Al-hekma University College</t>
  </si>
  <si>
    <t>كلية المستقبل الجامعة</t>
  </si>
  <si>
    <t>Al-mustakbal University College</t>
  </si>
  <si>
    <t>Al - Emam University</t>
  </si>
  <si>
    <t xml:space="preserve">كلية الحلة الجامعة </t>
  </si>
  <si>
    <t>Al-Hala University College</t>
  </si>
  <si>
    <t xml:space="preserve">كلية اصول الدين الجامعة </t>
  </si>
  <si>
    <t>Isool -al-deen University College</t>
  </si>
  <si>
    <t xml:space="preserve">كلية الاسراء الجامعة </t>
  </si>
  <si>
    <t>Al-isra'a University College</t>
  </si>
  <si>
    <t xml:space="preserve">كلية الصفوة الجامعة </t>
  </si>
  <si>
    <t>Al-safwa University College</t>
  </si>
  <si>
    <t>كلية الكتاب الجامعة</t>
  </si>
  <si>
    <t>Al-ketab University College</t>
  </si>
  <si>
    <t>engineering</t>
  </si>
  <si>
    <t>التقنية الهندسية</t>
  </si>
  <si>
    <t>Technical engineering</t>
  </si>
  <si>
    <t>التقنية الطبية</t>
  </si>
  <si>
    <t>Medical Tenchical</t>
  </si>
  <si>
    <t>العلوم الإدارية والمالية</t>
  </si>
  <si>
    <t xml:space="preserve"> Ebucation  </t>
  </si>
  <si>
    <t>القانون والعلاقات الدولية</t>
  </si>
  <si>
    <t>Law and international relations</t>
  </si>
  <si>
    <t>مجموع الكتاب الجامعة</t>
  </si>
  <si>
    <t>Total Al-ketab  University</t>
  </si>
  <si>
    <t xml:space="preserve">كلية الكوت الجامعة </t>
  </si>
  <si>
    <t>Al-kut University College</t>
  </si>
  <si>
    <t xml:space="preserve">كلية المصطفى الجامعة </t>
  </si>
  <si>
    <t>Al-mustafa University College</t>
  </si>
  <si>
    <t xml:space="preserve">كلية مزايا الجامعة </t>
  </si>
  <si>
    <t>Mazaya University College</t>
  </si>
  <si>
    <t xml:space="preserve">كلية النور الجامعة </t>
  </si>
  <si>
    <t>Al-Noor University College</t>
  </si>
  <si>
    <t>كلية الفراهيدي الجامعة</t>
  </si>
  <si>
    <t>Al-farahidee University College</t>
  </si>
  <si>
    <t xml:space="preserve">الكلية التقنية الهندسية </t>
  </si>
  <si>
    <t>الكلية التقنية الطبية</t>
  </si>
  <si>
    <t xml:space="preserve">كلية الإدارة والاقتصاد </t>
  </si>
  <si>
    <t xml:space="preserve">Administration and economics </t>
  </si>
  <si>
    <t xml:space="preserve"> كلية التربية </t>
  </si>
  <si>
    <t xml:space="preserve">Ebucation  College </t>
  </si>
  <si>
    <t xml:space="preserve"> كلية الاعلام </t>
  </si>
  <si>
    <t xml:space="preserve"> كلية القانون</t>
  </si>
  <si>
    <t>Law  college</t>
  </si>
  <si>
    <t>مجموع جامعة الفراهيدي</t>
  </si>
  <si>
    <t>Total  Al-farahidee  University College</t>
  </si>
  <si>
    <t xml:space="preserve">كلية الكنوز الجامعة </t>
  </si>
  <si>
    <t>Al-kunoc university college</t>
  </si>
  <si>
    <t xml:space="preserve">كلية الفارابي الجامعة </t>
  </si>
  <si>
    <t>Al-farabee University College</t>
  </si>
  <si>
    <t xml:space="preserve">كلية الباني الجامعة </t>
  </si>
  <si>
    <t>Al-Bani University College</t>
  </si>
  <si>
    <t xml:space="preserve">كلية الطف  الجامعة </t>
  </si>
  <si>
    <t>Al-Taff University College</t>
  </si>
  <si>
    <t xml:space="preserve">كليةالزهراوي  الجامعة </t>
  </si>
  <si>
    <t>AL-zahrawi  College</t>
  </si>
  <si>
    <t xml:space="preserve">كلية النخبة  الجامعة </t>
  </si>
  <si>
    <t>Al-Nukhba University College</t>
  </si>
  <si>
    <t xml:space="preserve">كلية النسور الجامعة </t>
  </si>
  <si>
    <t>Al-Nusoor University College</t>
  </si>
  <si>
    <t>Al-Fiqh University College</t>
  </si>
  <si>
    <t xml:space="preserve">كلية بلاد الرافدين  الجامعة </t>
  </si>
  <si>
    <t>Bilad Al-Rafidain University College</t>
  </si>
  <si>
    <t>الجامعة الوطنية للعلوم والتكنولوجيا الاهلية</t>
  </si>
  <si>
    <t>National university for sciences and Technology</t>
  </si>
  <si>
    <t>التقنيات الطبية والصحية</t>
  </si>
  <si>
    <t xml:space="preserve">Medical &amp; Healthy Tenchical </t>
  </si>
  <si>
    <t>Total National university for sciences and Technology</t>
  </si>
  <si>
    <t>Al-Amal College</t>
  </si>
  <si>
    <t xml:space="preserve"> كلية البصرة للعلوم والتكنولوجية الاهلية</t>
  </si>
  <si>
    <t>Al-Basarah for sciences &amp;Technology</t>
  </si>
  <si>
    <t xml:space="preserve">Orok university </t>
  </si>
  <si>
    <t>التقنيات الصحية والطبية</t>
  </si>
  <si>
    <t>الإدارة والاقتصاد</t>
  </si>
  <si>
    <t xml:space="preserve">Total Orok university </t>
  </si>
  <si>
    <t>Al - Hadi university</t>
  </si>
  <si>
    <t>Al-Bai'n University</t>
  </si>
  <si>
    <t>Technology of pathologic anatomy</t>
  </si>
  <si>
    <t>business management</t>
  </si>
  <si>
    <t>Total Al-Bai'n University</t>
  </si>
  <si>
    <t xml:space="preserve">جامعة وارث الانبياء </t>
  </si>
  <si>
    <t>Warth Al-Anbia'a College</t>
  </si>
  <si>
    <t>Management &amp; economic</t>
  </si>
  <si>
    <t xml:space="preserve">مجموع جامعة وارث الانبياء </t>
  </si>
  <si>
    <t>Warth Al-Anbia'a College Total</t>
  </si>
  <si>
    <t>جامعة مصطفى الامين</t>
  </si>
  <si>
    <t>Mustafa Al-Ameen College</t>
  </si>
  <si>
    <t>jurisprudence</t>
  </si>
  <si>
    <t>مجموع جامعة مصطفى الامين</t>
  </si>
  <si>
    <t xml:space="preserve">Total Mustafa Al-Ameen College </t>
  </si>
  <si>
    <t>كلية اشور الجامعة</t>
  </si>
  <si>
    <t>Ashor College University</t>
  </si>
  <si>
    <t>جامعة العميد</t>
  </si>
  <si>
    <t>Al-Ameed College</t>
  </si>
  <si>
    <t>مجموع جامعة العميد</t>
  </si>
  <si>
    <t>Al-Ameed College Total</t>
  </si>
  <si>
    <t>كلية المنارة للعلوم الطبية</t>
  </si>
  <si>
    <t xml:space="preserve">University AI-Manara medical science </t>
  </si>
  <si>
    <t>جامعة العين</t>
  </si>
  <si>
    <t>Al-Een University</t>
  </si>
  <si>
    <t>هندسة النفط</t>
  </si>
  <si>
    <t>Petroleum engineering</t>
  </si>
  <si>
    <t>physical education and sports science</t>
  </si>
  <si>
    <t>مجموع جامعة العين</t>
  </si>
  <si>
    <t>Total Al-Een University</t>
  </si>
  <si>
    <t>كلية الشرق الاوسط الجامعة</t>
  </si>
  <si>
    <t>Al - Sharak Al-Awsat College University</t>
  </si>
  <si>
    <t xml:space="preserve">كلية العمارة الجامعة </t>
  </si>
  <si>
    <t>University AL eamarat College</t>
  </si>
  <si>
    <t>كلية جنات العراق للعلوم الإنسانية</t>
  </si>
  <si>
    <t>jannat iraq college for humanities</t>
  </si>
  <si>
    <t xml:space="preserve">الجامعة الاسلامية فرع النجف </t>
  </si>
  <si>
    <t>Islamic University</t>
  </si>
  <si>
    <t>Engineering Tenchical College</t>
  </si>
  <si>
    <t>Education College</t>
  </si>
  <si>
    <t>Media College</t>
  </si>
  <si>
    <t>Faculty of law and political science</t>
  </si>
  <si>
    <t xml:space="preserve">مجموع الجامعة الاسلامية فرع النجف  </t>
  </si>
  <si>
    <t>Total  Islamic University College</t>
  </si>
  <si>
    <t>Engineering  College</t>
  </si>
  <si>
    <t>Ebucation  College</t>
  </si>
  <si>
    <t>Madena't al elim University College</t>
  </si>
  <si>
    <t>كلية الكفيل الجامعة</t>
  </si>
  <si>
    <t>Total Al-Kafeel</t>
  </si>
  <si>
    <t>كلية الشريعة الاسلامية</t>
  </si>
  <si>
    <t>Al-share'aa  College</t>
  </si>
  <si>
    <t>مجموع جامعة الامام جعفر الصادق ( فرع بغداد)</t>
  </si>
  <si>
    <t xml:space="preserve">Total Gafar al-sadeq University(Bagdad) </t>
  </si>
  <si>
    <t>مجموع جامعة الامام جعفر الصادق(فرع ديالى )</t>
  </si>
  <si>
    <t>Total Gafar al-sadeq University  (Daila)</t>
  </si>
  <si>
    <t xml:space="preserve">مجموع جامعة الامام جعفر الصادق(ع)فرع الدجيل </t>
  </si>
  <si>
    <t>Total Gafar al-sadeq University  (Dejeel)</t>
  </si>
  <si>
    <t>مجموع جامعة الامام جعفر الصادق ( فرع النجف)</t>
  </si>
  <si>
    <t>Total Gafar al-sadeq University  (Al-Najaf)</t>
  </si>
  <si>
    <t>مجموع جامعة الامام جعفر الصادق ( فرع ذي قار)</t>
  </si>
  <si>
    <t>Total Gafar al-sadeq University  (Thi qar)</t>
  </si>
  <si>
    <t xml:space="preserve">(فرع كركوك )مجموع جامعة الامام جعفر الصادق </t>
  </si>
  <si>
    <t>Total Gafar al-sadeq University (Karkuk)</t>
  </si>
  <si>
    <t xml:space="preserve">(فرع ميسان )مجموع جامعة الامام جعفر الصادق </t>
  </si>
  <si>
    <t>Total Gafar al-sadeq University  (Missan)</t>
  </si>
  <si>
    <t xml:space="preserve">(فرع المثنى  )مجموع جامعة الامام جعفر الصادق </t>
  </si>
  <si>
    <t>Total Gafar al-sadeq University  (Muthana)</t>
  </si>
  <si>
    <t xml:space="preserve">(الاجمالي)مجموع جامعة الامام جعفر الصادق </t>
  </si>
  <si>
    <t>Total Gafar al-sadeq University Total</t>
  </si>
  <si>
    <t xml:space="preserve">Engineering Tenchical </t>
  </si>
  <si>
    <t>Administrative and financial sciences</t>
  </si>
  <si>
    <t>Ebucation</t>
  </si>
  <si>
    <t xml:space="preserve">Law and international relation </t>
  </si>
  <si>
    <t>مجموع جامعة الكتاب</t>
  </si>
  <si>
    <t>Total Al-ketab University College</t>
  </si>
  <si>
    <t>Total Al-farahidee University College</t>
  </si>
  <si>
    <t xml:space="preserve">Al-Kunooz University College </t>
  </si>
  <si>
    <t xml:space="preserve">التقنيات الطبية والصحية </t>
  </si>
  <si>
    <t>Al - Hadi University</t>
  </si>
  <si>
    <t>Business management</t>
  </si>
  <si>
    <t>العلوم الإسلامية</t>
  </si>
  <si>
    <t xml:space="preserve">مجموع الجامعة الاسلامية فرع النجف </t>
  </si>
  <si>
    <t xml:space="preserve">الجامعة الاسلامية فرع الديوانية </t>
  </si>
  <si>
    <t>Total Islamic  University College</t>
  </si>
  <si>
    <t>الجامعة الاسلامية فرع بابل</t>
  </si>
  <si>
    <t>Islamic  University</t>
  </si>
  <si>
    <t xml:space="preserve">مجموع الجامعة الاسلامية فرع بابل </t>
  </si>
  <si>
    <t>الجامعة الاسلامية (اجمالي )</t>
  </si>
  <si>
    <t xml:space="preserve">مجموع اجمالي الجامعة الاسلامية </t>
  </si>
  <si>
    <t>كلية التقنيات الطبية والصحية</t>
  </si>
  <si>
    <t>قسم السياحة الدينية</t>
  </si>
  <si>
    <t>Religious tourism department</t>
  </si>
  <si>
    <t xml:space="preserve">قسم الاعلام </t>
  </si>
  <si>
    <t xml:space="preserve">قسم الشريعة </t>
  </si>
  <si>
    <t>Islamic law</t>
  </si>
  <si>
    <t xml:space="preserve">مجموع جامعة الكفيل  </t>
  </si>
  <si>
    <t>كلية العلوم الاسلامية</t>
  </si>
  <si>
    <t>كلية طب الاسنان</t>
  </si>
  <si>
    <t>Medical &amp; healthy Tenchical College</t>
  </si>
  <si>
    <t>تابع جدول  (230)</t>
  </si>
  <si>
    <t>جامعة الامام جعفر الصادق (ع) (فرع بغداد)</t>
  </si>
  <si>
    <t>Gafar al-sadeq University(Baghdad)</t>
  </si>
  <si>
    <t xml:space="preserve">(فرع بغداد)مجموع جامعة الامام جعفر الصادق </t>
  </si>
  <si>
    <t>Total Gafar al-sadeq University (Baghdad)</t>
  </si>
  <si>
    <t>مجموع جامعة الامام جعفر الصادق(فرع الدجيل )</t>
  </si>
  <si>
    <t>مجموع جامعة الامام جعفر الصادق (فرع النجف )</t>
  </si>
  <si>
    <t>مجموع جامعة الامام جعفر الصادق (فرع ذي قار)</t>
  </si>
  <si>
    <t xml:space="preserve">(فرع كركوك)مجموع جامعة الامام جعفر الصادق </t>
  </si>
  <si>
    <t xml:space="preserve">(فرع ميسان)مجموع جامعة الامام جعفر الصادق </t>
  </si>
  <si>
    <t xml:space="preserve">(فرع المثنى)مجموع جامعة الامام جعفر الصادق </t>
  </si>
  <si>
    <t>Total Gafar al-sadeq University total</t>
  </si>
  <si>
    <t xml:space="preserve">Medical Tenchical </t>
  </si>
  <si>
    <t xml:space="preserve">مجموع جامعة الكتاب </t>
  </si>
  <si>
    <t>Faculty of administration and economics</t>
  </si>
  <si>
    <t>Ebucation collegy</t>
  </si>
  <si>
    <t>Media  College</t>
  </si>
  <si>
    <t>Law collegy</t>
  </si>
  <si>
    <t xml:space="preserve">Total  Al-farahidee University </t>
  </si>
  <si>
    <t xml:space="preserve">كلية الزهراوي الجامعة </t>
  </si>
  <si>
    <t>AL-Zahrawi University College</t>
  </si>
  <si>
    <t xml:space="preserve">التقنيات الصحية والطبية </t>
  </si>
  <si>
    <t xml:space="preserve">مجموع الجامعة الوطنية للعلوم والتكنولوجيا الاهلية </t>
  </si>
  <si>
    <t>Total  National university for sciences and Technology</t>
  </si>
  <si>
    <t>philology</t>
  </si>
  <si>
    <t>Total Al-Ameed College</t>
  </si>
  <si>
    <t>الجامعة الاسلامية (فرع النجف )</t>
  </si>
  <si>
    <t xml:space="preserve">كلية التقنيات الطبية  </t>
  </si>
  <si>
    <t>مجموع الجامعة الاسلامية (فرع النجف )</t>
  </si>
  <si>
    <t>Total Islamic University College</t>
  </si>
  <si>
    <t>Engineering College</t>
  </si>
  <si>
    <t xml:space="preserve">اجمالي الجامعة الإسلامية </t>
  </si>
  <si>
    <t>جامعة الكفيل</t>
  </si>
  <si>
    <t>جامعة اهل البيت الاهلية</t>
  </si>
  <si>
    <t xml:space="preserve">كلية الشيخ الطوسي </t>
  </si>
  <si>
    <t xml:space="preserve">(فرع النجف )مجموع جامعة الامام جعفر الصادق </t>
  </si>
  <si>
    <t xml:space="preserve">(ذي قار)مجموع جامعة الامام جعفر الصادق </t>
  </si>
  <si>
    <t>Total Gafar al-sadeq University y(Karkuk)</t>
  </si>
  <si>
    <t xml:space="preserve">(فرع المثنى )مجموع جامعة الامام جعفر الصادق </t>
  </si>
  <si>
    <t xml:space="preserve">(الاجمالي )مجموع جامعة الامام جعفر الصادق </t>
  </si>
  <si>
    <t xml:space="preserve">مجموع كلية الكتاب الجامعة </t>
  </si>
  <si>
    <t>Total   Al-ketab University College</t>
  </si>
  <si>
    <t xml:space="preserve"> National university for sciences and Technology</t>
  </si>
  <si>
    <t>Bin Hayan University College</t>
  </si>
  <si>
    <t xml:space="preserve">الإدارة والاقتصاد </t>
  </si>
  <si>
    <t xml:space="preserve">العلوم الإسلامية </t>
  </si>
  <si>
    <t>الجامعة الاسلامية</t>
  </si>
  <si>
    <t xml:space="preserve">مجموع الجامعة الاسلامية </t>
  </si>
  <si>
    <t>Religious tourism depatment</t>
  </si>
  <si>
    <t>Presidency University</t>
  </si>
  <si>
    <t>(جامعة الامام جعفر الصادق(ع) (فرع بغداد</t>
  </si>
  <si>
    <t xml:space="preserve"> Total Gafar al-sadeq University  (Dejeel)</t>
  </si>
  <si>
    <t xml:space="preserve"> جامعة الامام جعفر الصادق(فرع النجف )</t>
  </si>
  <si>
    <t>مجموع جامعة الامام جعفر الصادق(فرع النجف )</t>
  </si>
  <si>
    <t>Total Gafar al-sadeq University (Al-Najaf)</t>
  </si>
  <si>
    <t>مجموع جامعة الامام جعفر الصادق(فرع ذي قار  )</t>
  </si>
  <si>
    <t xml:space="preserve">Al-Hala University </t>
  </si>
  <si>
    <t xml:space="preserve"> engineering</t>
  </si>
  <si>
    <t xml:space="preserve"> Technical engineering</t>
  </si>
  <si>
    <t>Medical technology</t>
  </si>
  <si>
    <t xml:space="preserve">مجموع جامعة الفراهيدي </t>
  </si>
  <si>
    <t>Total  Al-farabee University College</t>
  </si>
  <si>
    <t xml:space="preserve">AL-zahrawi  University College </t>
  </si>
  <si>
    <t>Islamic  sciences</t>
  </si>
  <si>
    <t>مجموع جامعة وارث الأنبياء</t>
  </si>
  <si>
    <t>Total  Warth Al-Anbia'a College</t>
  </si>
  <si>
    <t xml:space="preserve">التقنيات  الطبية والصحية  </t>
  </si>
  <si>
    <t>جامعة الامام جعفر الصادق (فرع بغداد)</t>
  </si>
  <si>
    <t>مجموع جامعة الامام جعفر الصادق (فرع بغداد)</t>
  </si>
  <si>
    <t>جامعة جعفر الصادق (فرع صلاح الدين /الدجيل)</t>
  </si>
  <si>
    <t>مجموع جامعة الامام جعفر الصادق فرع صلاح الدين /الدجيل</t>
  </si>
  <si>
    <t>جامعة جعفر الصادق (فرع كركوك )</t>
  </si>
  <si>
    <t>مجموع جامعة جعفر الصادق (فرع كركوك )</t>
  </si>
  <si>
    <t xml:space="preserve">(الاجمالي )جامعة الامام جعفر الصادق </t>
  </si>
  <si>
    <t xml:space="preserve">كلية الامام الجامعة </t>
  </si>
  <si>
    <t xml:space="preserve">جامعة الكتاب </t>
  </si>
  <si>
    <t>كلية الفقه الجامعة</t>
  </si>
  <si>
    <t xml:space="preserve">جامعة العين </t>
  </si>
  <si>
    <t xml:space="preserve">التقنيات  الطبية والصحية </t>
  </si>
  <si>
    <t>Al-mansor  University College</t>
  </si>
  <si>
    <t>Al-turath  University College</t>
  </si>
  <si>
    <t>Al-rafidain  University College</t>
  </si>
  <si>
    <t>Al-ma'amon  University College</t>
  </si>
  <si>
    <t xml:space="preserve">كلية بغداد للعلوم الطبية </t>
  </si>
  <si>
    <t>Baghdad college of pharmacy</t>
  </si>
  <si>
    <t>Shat Al-arab  University College</t>
  </si>
  <si>
    <t>Al-yarmook  University College</t>
  </si>
  <si>
    <t>Al-ma'aref  University College</t>
  </si>
  <si>
    <t>كليةالعلوم الاسلامية</t>
  </si>
  <si>
    <t>جامعة الامام جعفر الصادق (ع)(فرع بغداد)</t>
  </si>
  <si>
    <t>Gafar al-sadeq  University (Baghdad)</t>
  </si>
  <si>
    <t>الفانون</t>
  </si>
  <si>
    <t>Financial administrational sciences</t>
  </si>
  <si>
    <t>مجموع جامعة الامام جعفر الصادق (ع)</t>
  </si>
  <si>
    <t>Total Gafar al-sadeq  University</t>
  </si>
  <si>
    <t>جامعة جعفر الصادق (فرع ديالى)</t>
  </si>
  <si>
    <t>مجموع جامعة جعفر الصادق (فرع ديالى)</t>
  </si>
  <si>
    <t>مجموع جامعة جعفر الصادق (فرع صلاح الدين /الدجيل)</t>
  </si>
  <si>
    <t>جامعة جعفر الصادق (فرع النجف)</t>
  </si>
  <si>
    <t>مجموع جامعة جعفر الصادق (فرع النجف)</t>
  </si>
  <si>
    <t>جامعة جعفر الصادق (فرع ذي قار)</t>
  </si>
  <si>
    <t>مجموع جامعة جعفر الصادق (فرع ذي قار)</t>
  </si>
  <si>
    <t>جامعة جعفر الصادق (فرع كركوك)</t>
  </si>
  <si>
    <t>مجموع جامعة جعفر الصادق (فرع كركوك)</t>
  </si>
  <si>
    <t>جامعة جعفر الصادق (فرع ميسان)</t>
  </si>
  <si>
    <t>مجموع جامعة جعفر الصادق (فرع ميسان)</t>
  </si>
  <si>
    <t>جامعة جعفر الصادق (فرع المثنى)</t>
  </si>
  <si>
    <t>Gafar al-sadeq University Total (Muthana)</t>
  </si>
  <si>
    <t>مجموع جامعة جعفر الصادق (فرع المثنى)</t>
  </si>
  <si>
    <t>جامعة جعفر الصادق (الإجمالي)</t>
  </si>
  <si>
    <t>Al-rasheed  University College</t>
  </si>
  <si>
    <t>Al-iraq  University College</t>
  </si>
  <si>
    <t xml:space="preserve">كلية صدر العراق الجامعة </t>
  </si>
  <si>
    <t>Sader al-iraq  University College</t>
  </si>
  <si>
    <t xml:space="preserve">كلية القلم الجامعة </t>
  </si>
  <si>
    <t>Al-qalam  University College</t>
  </si>
  <si>
    <t>Al-hekma  University College</t>
  </si>
  <si>
    <t>Al-mustakbal  University College</t>
  </si>
  <si>
    <t>Al-mustafa  University College</t>
  </si>
  <si>
    <t>Engineering Tenchical  College</t>
  </si>
  <si>
    <t>Management &amp; economic College</t>
  </si>
  <si>
    <t>Education  College</t>
  </si>
  <si>
    <t>Law College</t>
  </si>
  <si>
    <t xml:space="preserve">جامعة اوروك الاهلية </t>
  </si>
  <si>
    <t>Al- Hadi College University</t>
  </si>
  <si>
    <t>جامعة وارث الأنبياء</t>
  </si>
  <si>
    <t>جامعة مصطفى الأمين</t>
  </si>
  <si>
    <t>مجموع جامعة مصطفى الأمين</t>
  </si>
  <si>
    <t xml:space="preserve">كلية اشور الجامعة </t>
  </si>
  <si>
    <t xml:space="preserve">كلية الشرق الأوسط الجامعة </t>
  </si>
  <si>
    <t xml:space="preserve">Gafar al-sadeq  University </t>
  </si>
  <si>
    <t xml:space="preserve"> مجموع جامعة جعفر الصادق (الإجمالي)</t>
  </si>
  <si>
    <t>Total  Al-farahidee University College</t>
  </si>
  <si>
    <t xml:space="preserve">كلية الهادي الجامعة </t>
  </si>
  <si>
    <t xml:space="preserve">جامعة البيان </t>
  </si>
  <si>
    <t>إدارة الاعمال</t>
  </si>
  <si>
    <t>مجموع جامعة البيان</t>
  </si>
  <si>
    <t>مجموع الكلي</t>
  </si>
  <si>
    <t>Al-Rafidain university College</t>
  </si>
  <si>
    <t>بغداد للعلوم الطبية</t>
  </si>
  <si>
    <t>baghdad medical sciences</t>
  </si>
  <si>
    <t>Al-hadbaaa  University College</t>
  </si>
  <si>
    <t>الكلية الاسلامية الجامعة</t>
  </si>
  <si>
    <t>كلية التقنيات الطبية</t>
  </si>
  <si>
    <t>Faclty of  medicaltechnology</t>
  </si>
  <si>
    <t>كلية الهندسة التقنية</t>
  </si>
  <si>
    <t>College of technical engineering</t>
  </si>
  <si>
    <t>كلية التربية</t>
  </si>
  <si>
    <t>Faclty of  Ebucation</t>
  </si>
  <si>
    <t>كلية الاعلام</t>
  </si>
  <si>
    <t>كلية القانون والعلوم السياسية</t>
  </si>
  <si>
    <t>مجموع الجامعة الاسلامية</t>
  </si>
  <si>
    <t>AL-kafeel University College</t>
  </si>
  <si>
    <t xml:space="preserve"> technical engineering</t>
  </si>
  <si>
    <t>Medical and health sciences</t>
  </si>
  <si>
    <t>Total AL-kafeel University College</t>
  </si>
  <si>
    <t>Ahal-albait  University</t>
  </si>
  <si>
    <t>Literature college</t>
  </si>
  <si>
    <t>Al-share'aa college</t>
  </si>
  <si>
    <t>Law college</t>
  </si>
  <si>
    <t>Total Ahal-albait  University</t>
  </si>
  <si>
    <t>Altoosy college</t>
  </si>
  <si>
    <t>جامعة جعفر الصادق (فرع بغداد)</t>
  </si>
  <si>
    <t>العلوم الادارية والمالية</t>
  </si>
  <si>
    <t xml:space="preserve">Total Gafar al-sadeq  University (Baghdad)          </t>
  </si>
  <si>
    <t>تابع جدول  (231)</t>
  </si>
  <si>
    <t>Gafar al-sadeq  University  (Daila)</t>
  </si>
  <si>
    <t>Total Gafar al-sadeq  University(Daila)</t>
  </si>
  <si>
    <t>جامعة جعفر الصادق (فرع الدجيل)</t>
  </si>
  <si>
    <t>Gafar al-sadeq  University (Dejeel)</t>
  </si>
  <si>
    <t>مجموع جامعة جعفر الصادق(فرع الدجيل)</t>
  </si>
  <si>
    <t>Total Gafar al-sadeq  University (Dejeel)</t>
  </si>
  <si>
    <t>Gafar al-sadeq  University  (Al-Najaf)</t>
  </si>
  <si>
    <t>Total Gafar al-sadeq  University (Al-Najaf)</t>
  </si>
  <si>
    <t>Gafar al-sadeq  University (Thi qar)</t>
  </si>
  <si>
    <t>Total Gafar al-sadeq  University (Thi qar)</t>
  </si>
  <si>
    <t>Gafar al-sadeq  University(Karkuk)</t>
  </si>
  <si>
    <t>Total Gafar al-sadeq  University(Karkuk)</t>
  </si>
  <si>
    <t>Gafar al-sadeq  University (Missan)</t>
  </si>
  <si>
    <t>Total Gafar al-sadeq  University(Missan)</t>
  </si>
  <si>
    <t>Gafar al-sadeq  University (Muthana)</t>
  </si>
  <si>
    <t>Total Gafar al-sadeq  University (Muthana)</t>
  </si>
  <si>
    <t>مجموع جامعة جعفر الصادق (الإجمالي)</t>
  </si>
  <si>
    <t>Total Gafar al-sadeq  University(total)</t>
  </si>
  <si>
    <t xml:space="preserve"> كلية الرشيد الجامعة </t>
  </si>
  <si>
    <t>كلية الحلة الجامعة</t>
  </si>
  <si>
    <t>Al-Hilla  University College</t>
  </si>
  <si>
    <t>كلية اصول الدين الجامعة</t>
  </si>
  <si>
    <t>Religion basics  University College</t>
  </si>
  <si>
    <t>Al-isra'a  University College</t>
  </si>
  <si>
    <t>Al-safwa  University College</t>
  </si>
  <si>
    <t xml:space="preserve">كلية الكتاب الجامعة </t>
  </si>
  <si>
    <t>Al-ketab  University College</t>
  </si>
  <si>
    <t xml:space="preserve"> Engineering</t>
  </si>
  <si>
    <t>Al-kut  University College</t>
  </si>
  <si>
    <t>Al-noor University College</t>
  </si>
  <si>
    <t>Al-farahidee  University College</t>
  </si>
  <si>
    <t xml:space="preserve"> Technical engineering College</t>
  </si>
  <si>
    <t>Medical technology College</t>
  </si>
  <si>
    <t xml:space="preserve">Total  Al-farahidee  University </t>
  </si>
  <si>
    <t>كلية الكنوز الجامعة</t>
  </si>
  <si>
    <t>Al-Farabi University College</t>
  </si>
  <si>
    <t>AI-Zahrewi University College</t>
  </si>
  <si>
    <t>pharmacentics</t>
  </si>
  <si>
    <t xml:space="preserve"> Total National university for sciences and Technology</t>
  </si>
  <si>
    <t>كلية الامال الجامعة</t>
  </si>
  <si>
    <t>Al-amall University College</t>
  </si>
  <si>
    <t>كلية البصرة للعلوم والتكنولوجية الاهلية</t>
  </si>
  <si>
    <t xml:space="preserve">college of science and technology </t>
  </si>
  <si>
    <t>جامعة اوراك الاهلية</t>
  </si>
  <si>
    <t>Orak of university</t>
  </si>
  <si>
    <t xml:space="preserve">العلوم الطبية والصحية </t>
  </si>
  <si>
    <t>Administration and economics</t>
  </si>
  <si>
    <t>مجموع جامعه اوراك الاهلية</t>
  </si>
  <si>
    <t>Total Orak of university</t>
  </si>
  <si>
    <t>AL- Hadi  university  College</t>
  </si>
  <si>
    <t>جامعة البيان</t>
  </si>
  <si>
    <t>Bayan of university</t>
  </si>
  <si>
    <t xml:space="preserve">طب اسنان </t>
  </si>
  <si>
    <t>Techniques for pathological analysis</t>
  </si>
  <si>
    <t>law</t>
  </si>
  <si>
    <t>ادارة الاعمال</t>
  </si>
  <si>
    <t>Total Bayan of university</t>
  </si>
  <si>
    <t xml:space="preserve"> University-warth al "anbia"</t>
  </si>
  <si>
    <t xml:space="preserve"> university-warth al"anbia"</t>
  </si>
  <si>
    <t xml:space="preserve"> Mostafa AI-aminUniversity</t>
  </si>
  <si>
    <t>Total  Mostafa AI-aminu niversity</t>
  </si>
  <si>
    <t>University Assyria  College</t>
  </si>
  <si>
    <t xml:space="preserve">جامعة العميد </t>
  </si>
  <si>
    <t xml:space="preserve">University AL -eamid </t>
  </si>
  <si>
    <t xml:space="preserve">Total  University AL -eamid </t>
  </si>
  <si>
    <t xml:space="preserve">كلية المنارة للعلوم الطبية </t>
  </si>
  <si>
    <t xml:space="preserve">University AL eye </t>
  </si>
  <si>
    <t>Oil  Engineering</t>
  </si>
  <si>
    <t xml:space="preserve">Total  University AL eye </t>
  </si>
  <si>
    <t>University middle east College</t>
  </si>
  <si>
    <t>Al-ma'amonUniversity College</t>
  </si>
  <si>
    <t>Dejla University College</t>
  </si>
  <si>
    <t>IslamicUniversity College</t>
  </si>
  <si>
    <t>Technical engineering of  College</t>
  </si>
  <si>
    <t>Faclty of  Ebucation  College</t>
  </si>
  <si>
    <t>Ahal-albait  University College</t>
  </si>
  <si>
    <t>كلية الآداب</t>
  </si>
  <si>
    <t>Law   College</t>
  </si>
  <si>
    <t>Altoosy   College</t>
  </si>
  <si>
    <t>جامعة الامام جعفر الصادق(ع) (فرع بغداد)</t>
  </si>
  <si>
    <t>Total Gafar al-sadeq  University(Baghdad)</t>
  </si>
  <si>
    <t>Total Gafar al-sadeq  University (Daila)</t>
  </si>
  <si>
    <t>Gafar al-sadeq  University  (Dejeel)</t>
  </si>
  <si>
    <t>مجموع  جامعة جعفر الصادق (فرع /الدجيل)</t>
  </si>
  <si>
    <t>Gafar al-sadeq  University (Al-Najaf)</t>
  </si>
  <si>
    <t>Total Gafar al-sadeq  University(Al-Najaf)</t>
  </si>
  <si>
    <t>Gafar al-sadeq  University  (Thi qar)</t>
  </si>
  <si>
    <t>Gafar al-sadeq  University  (Karkuk)</t>
  </si>
  <si>
    <t>Total Gafar al-sadeq  University (Karkuk)</t>
  </si>
  <si>
    <t>Gafar al-sadeq  University  (Muthana)</t>
  </si>
  <si>
    <t xml:space="preserve">Total Gafar al-sadeq  University </t>
  </si>
  <si>
    <t>Al-imam University College</t>
  </si>
  <si>
    <t>Al-hila University College</t>
  </si>
  <si>
    <t xml:space="preserve">Medical technology </t>
  </si>
  <si>
    <t>كلية النور الجامعة</t>
  </si>
  <si>
    <t>Medical technology  College</t>
  </si>
  <si>
    <t xml:space="preserve">Faclty of  Ebucation collegy </t>
  </si>
  <si>
    <t xml:space="preserve"> Total  Al-farahidee University</t>
  </si>
  <si>
    <t>كلية الباني الجامعة</t>
  </si>
  <si>
    <t xml:space="preserve"> Total  Orak of university</t>
  </si>
  <si>
    <t>Al-hady University College</t>
  </si>
  <si>
    <t xml:space="preserve"> Total-warth lA-anbia of university</t>
  </si>
  <si>
    <t xml:space="preserve"> Mostafa AI-amin university</t>
  </si>
  <si>
    <t xml:space="preserve">كلية التقنبات الطبية </t>
  </si>
  <si>
    <t>Table (232) cont .</t>
  </si>
  <si>
    <t>مجموع جامعةالكفيل</t>
  </si>
  <si>
    <t>Gafar al-sadeq  University(Baghdad)</t>
  </si>
  <si>
    <t>Gafar al-sadeq  University (Daila)</t>
  </si>
  <si>
    <t>مجموع جامعة جعفر الصادق (فرع الدجيل)</t>
  </si>
  <si>
    <t>Gafar al-sadeq  University(Thi qar)</t>
  </si>
  <si>
    <t>Total Gafar al-sadeq  University(Thi qar)</t>
  </si>
  <si>
    <t>Gafar al-sadeq  University(Missan)</t>
  </si>
  <si>
    <t>جامعة الفراهيدي</t>
  </si>
  <si>
    <t>AL- Manara medical sciences college</t>
  </si>
  <si>
    <t>Al- Kafeel College university</t>
  </si>
  <si>
    <t>(جامعة الامام جعفر الصادق (فرع بغداد</t>
  </si>
  <si>
    <t xml:space="preserve">Law  </t>
  </si>
  <si>
    <t xml:space="preserve">  (233)  Table </t>
  </si>
  <si>
    <t>جدول  (234 )</t>
  </si>
  <si>
    <t xml:space="preserve">  (234)  Table </t>
  </si>
  <si>
    <t xml:space="preserve">  (235)  Table </t>
  </si>
  <si>
    <t>تابع جدول  (235)</t>
  </si>
  <si>
    <t>Table (235) cont .</t>
  </si>
  <si>
    <t>القاسم الخضراء</t>
  </si>
  <si>
    <t xml:space="preserve">مكتب وكيل الوزارة للشؤون الإداري </t>
  </si>
  <si>
    <t>وكيل الوزارة  للشؤون العلمية والعلاقات الدولية</t>
  </si>
  <si>
    <t xml:space="preserve">مكتب وكيل الوزارة  للشؤون البحث العلمي </t>
  </si>
  <si>
    <t>هندسة الالكترونيات</t>
  </si>
  <si>
    <t>لدراسات صباحية</t>
  </si>
  <si>
    <t>دراسات المسائيه</t>
  </si>
  <si>
    <t>أناث</t>
  </si>
  <si>
    <t>سومر</t>
  </si>
  <si>
    <t>عدد الطلبة المقبولين في التعليم الجامعي الأولي في الجامعات كافة والكليات الأهلية موزعين حسب الجامعة والجنسية والجنس للعام الدراسي 2019 / 2020</t>
  </si>
  <si>
    <t xml:space="preserve">       Number of accepted  students in  academical and private colleges distributed by university, nationality and gender for 2019/2020 </t>
  </si>
  <si>
    <t>عدد الطلبة الموجودين في التعليم الجامعي الأولي في الجامعات كافة والكليات الأهلية  موزعين حسب الجامعة والجنسية والجنس للعام الدراسي 2019 / 2020</t>
  </si>
  <si>
    <t>عدد اعضاء الهيئة التدريسية في الجامعات كافة والكليات الاهلية  موزعين حسب الجامعة والجنسية والجنس للعام الدراسي 2019 / 2020</t>
  </si>
  <si>
    <t>Number of Iraqi failures ,postponed and leaving students in academical and private colleges distributed by university  and gender for 2018/2019</t>
  </si>
  <si>
    <t xml:space="preserve">عدد الطلبة العرب الراسبين والمؤجلين والتاركين في التعليم الجامعي الأولي في الجامعات كافة والكليات الأهلية موزعين حسب الجامعة والجنس للعام الدراسي  2019/2018  </t>
  </si>
  <si>
    <t>Number of Arab failures ,postponed and leaving and foreign students in academical and private colleges distributed by university  and gender for 2018/2019</t>
  </si>
  <si>
    <t xml:space="preserve">عدد الطلبة العراقيين الراسبين والمؤجلين والتاركين في التعليم الجامعي الأولي في الجامعات كافة  والكليات الأهلية  موزعين حسب الجامعة  والجنس للعام الدراسي 2019/2018                              </t>
  </si>
  <si>
    <t xml:space="preserve">    عدد الطلبة المقبولين في التعليم الجامعي الأولي في جامعة بغداد موزعين حسب الكلية والجنسية والجنس للعام الدراسي 2020/2019</t>
  </si>
  <si>
    <t xml:space="preserve">       Number of accepted  students in  academical  teaching of Baghdad university distributed by college ,nationality and gender for 2019/2020 </t>
  </si>
  <si>
    <t xml:space="preserve">       Number of existing  students in  academical  teaching of Baghdad university distributed by college ,nationality and gender for 2019/2020  </t>
  </si>
  <si>
    <t xml:space="preserve">          عدد الطلبة الموجودين في التعليم الجامعي الأولي في جامعة بغداد موزعين حسب الكلية والجنسية والجنس للعام الدراسي 2020/2019</t>
  </si>
  <si>
    <t>عدد أعضاء الهيئة التدريسية في التعليم الجامعي الاولي في جامعة بغداد موزعين حسب الكلية والجنسية والجنس للعام الدراسي 2020/2019</t>
  </si>
  <si>
    <t xml:space="preserve">       Number of teaching staff in  academical  teaching of Baghdad university distributed by college ,nationality and gender for 2019/2020 </t>
  </si>
  <si>
    <t>عدد الطلبة العرب الراسبين والمؤجلين والتاركين في التعليم الجامعي الاولي في جامعة بغداد  موزعين حسب الكلية  والجنس للعام الدراسي 2019/2018</t>
  </si>
  <si>
    <t>Number of Arab students failures ,postponed and leaving  in  academical  teaching of Baghdad  university distributed by college  and gender for  2018/2019</t>
  </si>
  <si>
    <t>Number of Iraqi failures ,postponed and leaving students in  academical  teaching of Baghdad  university distributed by college  and gender for 2018/2019</t>
  </si>
  <si>
    <t>عدد الطلبة العراقيين الراسبين والمؤجلين والتاركين في التعليم الجامعي الاولي في جامعة بغداد  موزعين حسب الكلية والجنس  للعام الدراسي 2019/2018</t>
  </si>
  <si>
    <t xml:space="preserve">          عدد الطلبة الناجحين في التعليم الجامعي الأولي في جامعة بغداد موزعين حسب الكلية والجنسية والجنس للعام الدراسي 2019/2018</t>
  </si>
  <si>
    <t>Number of succeedded students in final exam  in academical  teaching of Baghdad  university distributed by college nationality and gender for  2018/2019</t>
  </si>
  <si>
    <t>Number of participated studentsin final exam in academical  teaching of Baghdad  university   distributed by college nationality and gender for  2018/2019</t>
  </si>
  <si>
    <t xml:space="preserve">          عدد الطلبة المشتركين في الامتحان النهائي في التعليم الجامعي الأولي في جامعة بغداد موزعين حسب الكلية والجنسية والجنس للعام الدراسي 2019/2018</t>
  </si>
  <si>
    <t>عدد الطلبة العراقيين الراسبين والمؤجلين والتاركين في التعليم الجامعي الاولي في الجامعة المستنصرية  موزعين حسب الكلية والجنس  للعام الدراسي 2019/2018</t>
  </si>
  <si>
    <t>Number of Iraqi failures ,postponed and leaving students in  academical  teaching of baghdad  university distributed by college  and gender for 2018/2019</t>
  </si>
  <si>
    <t xml:space="preserve">       Number of teaching staff in  academical  teaching of  Al-mustaneryia university distributed by college ,nationality and gender for  2019/2020 </t>
  </si>
  <si>
    <t>عدد أعضاء الهيئة التدريسية في التعليم الجامعي الاولي في الجامعة المستنصرية موزعين حسب الكلية والجنسية والجنس للعام الدراسي 2020/2019</t>
  </si>
  <si>
    <t xml:space="preserve">       Number of existing  students in  academical  teaching of  Al-mustaneryia university distributed by college ,nationality and gender for  2019/2020 </t>
  </si>
  <si>
    <t xml:space="preserve">          عدد الطلبة الموجودين في التعليم الجامعي الأولي في الجامعة المستنصرية موزعين حسب الكلية والجنسية والجنس للعام الدراسي 2020/2019</t>
  </si>
  <si>
    <t xml:space="preserve">    عدد الطلبة المقبولين في التعليم الجامعي الأولي في الجامعة المستنصرية موزعين حسب الكلية والجنسية والجنس للعام الدراسي 2020/2019</t>
  </si>
  <si>
    <t xml:space="preserve">         عدد الطلبة المشتركين في الامتحان النهائي في التعليم الجامعي الأولي في الجامعة المستنصرية موزعين حسب الكلية والجنسية والجنس للعام الدراسي 2019/2018    </t>
  </si>
  <si>
    <t>Number of participated students in final exam in academical  teaching of baghdad  university   distributed by college ,nationality and gender for 2018/2019</t>
  </si>
  <si>
    <t>Number of succeedded students in final exam  in academical  teaching of baghdad  university distributed by college ,nationality and gender for 2018/2019</t>
  </si>
  <si>
    <t xml:space="preserve">          عدد الطلبة الناجحين في التعليم الجامعي الأولي في الجامعة المستنصرية موزعين حسب الكلية والجنسية والجنس للعام الدراسي2019/2018   </t>
  </si>
  <si>
    <t xml:space="preserve">       Number of teaching staff in  academical  teaching of technology university distributed by department ,nationality and gender for 2019/2020</t>
  </si>
  <si>
    <t>عدد الطلبة الموجودين في التعليم الجامعي الاولي في الجامعة التكنولوجية موزعين حسب القسم والجنسية والجنس للعام الدراسي 2020/2019</t>
  </si>
  <si>
    <t xml:space="preserve">       Number of accepted  students in  academical  teaching of technology university distributed by department ,nationality and gender for 2019/2020</t>
  </si>
  <si>
    <t>عدد الطلبة المقبولين في التعليم الجامعي الاولي في الجامعة التكنولوجية موزعين حسب القسم والجنسية والجنس للعام الدراسي 2020/2019</t>
  </si>
  <si>
    <t>Number of Iraqi failures ,postponed and leaving students in  academical  teaching of technology  university distributed by department  and gender for 2018/2019</t>
  </si>
  <si>
    <t>عدد الطلبة العراقيين الراسبين والمؤجلين والتاركين في التعليم الجامعي الاولي في الجامعة التكنولوجية موزعين حسب القسم والجنس للعام الدراسي 2019/2018</t>
  </si>
  <si>
    <t xml:space="preserve">عدد الطلبة الناجحين في التعليم الجامعي الأولي في الجامعة التكنلوجية  موزعين حسب االقسم والجنسية والجنس للعام الدراسي2019/2018   </t>
  </si>
  <si>
    <t>Number of succeedded students in final exam  in academical  teaching of technology  university distributed by department ,nationality and gender for  2018/2019</t>
  </si>
  <si>
    <t>Number of participated studentsin final exam in academical teaching of technology university   distributed by department ,nationality and gender for 2018/2019</t>
  </si>
  <si>
    <t>عدد الطلبة المشتركين في الامتحان النهائي في التعليم الجامعي الاولي في الجامعة التكنولوجية موزعين حسب القسم والجنسية والجنس للعام الدراسي 2019/2018</t>
  </si>
  <si>
    <t>جدول ( 29)</t>
  </si>
  <si>
    <t>تابع جدول ( 29)</t>
  </si>
  <si>
    <t xml:space="preserve">جدول ( 30) </t>
  </si>
  <si>
    <t>تابع جدول (30)</t>
  </si>
  <si>
    <t>عدد الطلبة المقبولين في التعليم الجامعي الاولي في جامعة النهرين موزعين حسب الكلية والجنسية والجنس للعام الدراسي 2020/2019</t>
  </si>
  <si>
    <t xml:space="preserve">       Number of accepted  students in  academical  education of Nahrain university distributed by college ,nationality and gender for 2019/2020</t>
  </si>
  <si>
    <t xml:space="preserve">       Number of existing  students in  academical  education of Nahrain university distributed by college ,nationality and gender for  2019/2020</t>
  </si>
  <si>
    <t>عدد الطلبة الموجودين في التعليم الجامعي الاولي في  جامعة النهرين  موزعين حسب الكلية والجنسية والجنس للعام الدراسي 2020/2019</t>
  </si>
  <si>
    <t>عدد اعضاء الهيئة التدريسية  في التعليم الجامعي الاولي في جامعة النهرين  موزعين حسب الكلية والجنسية والجنس  للعام الدراسي 2020/2019</t>
  </si>
  <si>
    <t xml:space="preserve">       Number of teaching staff in  academical  education of Nahrain university distributed by college ,nationality and gender for  2019/2020</t>
  </si>
  <si>
    <t>Number of Iraqi failures ,postponed and leaving students in academical education of Nahrain  university distributed by college  and gender for 2018/2019</t>
  </si>
  <si>
    <t>عدد الطلبة العراقيين الراسبين والمؤجلين والتاركين في التعليم الجامعي الاولي في  جامعة النهرين موزعين حسب الكلية والجنس للعام الدراسي 2019/2018</t>
  </si>
  <si>
    <t xml:space="preserve">عدد الطلبة الناجحين في التعليم الجامعي الأولي في جامعة النهرين  موزعين حسب االقسم والجنسية والجنس للعام الدراسي2019/2018   </t>
  </si>
  <si>
    <t>عدد الطلبة المشتركين في الامتحان النهائي في التعليم الجامعي الاولي في  جامعة النهرين  موزعين حسب الكلية والجنسية والجنس للعام الدراسي 2019/2018</t>
  </si>
  <si>
    <t>Number of participated students in final exam in academical  education of Nahrain university   distributed by college ,nationality and gender for  2018/2019</t>
  </si>
  <si>
    <t>عدد أعضاء الهيئة التدريسية في التعليم الجامعي الأولي في الجامعة العراقية موزعين حسب الكلية والجنسية والجنس للعام الدراسي 2020/2019</t>
  </si>
  <si>
    <t xml:space="preserve">       Number of teaching staff in  academical education of Al-iraqia university distributed by college ,nationality and gender for 2019/2020 </t>
  </si>
  <si>
    <t xml:space="preserve">       Number of existing  students in  academical education of Al-iraqia university distributed by college ,nationality and gender for 2019/2020</t>
  </si>
  <si>
    <t>عدد الطلبة الموجودين في التعليم الجامعي الاولي في الجامعة العراقية موزعين حسب الكلية والجنسية والجنس للعام الدراسي 2020/2019</t>
  </si>
  <si>
    <t>عدد الطلبة المقبولين في التعليم الجامعي الاولي في الجامعة العراقية موزعين حسب الكلية والجنسية والجنس للعام الدراسي 2020/2019</t>
  </si>
  <si>
    <t xml:space="preserve">       Number of accepted  students in  academical  education of Al-iraqia university distributed by college ,nationality and gender for 2019/2020 </t>
  </si>
  <si>
    <t>Number of Iraqi failures ,postponed and leaving students in  academical  education of Al-Iraqia  university distributed by college  and gender for 2018/2019</t>
  </si>
  <si>
    <t>عدد الطلبة العراقيين الراسبين والمؤجلين والتاركين في التعليم الجامعي الاولي في الجامعة العراقية موزعين حسب الكلية والجنس للعام الدراسي 2019/2018</t>
  </si>
  <si>
    <t>Number of succeedded students in final exam  in academical education of Al-Iraqia  university distributed by college ,nationality and gender for   2018/2019</t>
  </si>
  <si>
    <t>عدد الطلبة الناجحين في التعليم الجامعي الاولي في الجامعة العراقية موزعين حسب الكلية والجنسية والجنس للعام الدراسي 2019/2018</t>
  </si>
  <si>
    <t>عدد الطلبة المشتركين في الامتحان النهائي في التعليم الجامعي الاولي في الجامعة العراقية موزعين حسب الكلية والجنسية والجنس للعام الدراسي 2019/2018</t>
  </si>
  <si>
    <t>Number of participated studentsin final exam in academical education of Al-Iraqia university   distributed by college ,nationality and gender for 2018/2019</t>
  </si>
  <si>
    <t>عدد أعضاء الهيئة التدريسية في التعليم الجامعي الأولي في جامعة الموصل موزعين حسب الكلية والجنسية والجنس للعام الدراسي 2020/2019</t>
  </si>
  <si>
    <t xml:space="preserve">       Number of teaching staff in  academical education of Al-Mosul  university distributed by college ,nationality and gender for 2019/2020  </t>
  </si>
  <si>
    <t xml:space="preserve">       Number of existing  students in  academical  teaching of Al-Mosul university distributed by college,nationality and gender for 2019/2020</t>
  </si>
  <si>
    <t>عدد الطلبة الموجودين في التعليم الجامعي الاولي في جامعة الموصل موزعين حسب الكلية والجنسية والجنس للعام الدراسي 2020/2019</t>
  </si>
  <si>
    <t>عدد الطلبة المقبولين في التعليم الجامعي الاولي في جامعة الموصل موزعين حسب الكلية والجنسية والجنس للعام الدراسي 2020/2019</t>
  </si>
  <si>
    <t xml:space="preserve">       Number of accepted  students in  academical  teaching of Al-Mosul university distributed by college ,nationality and gender for 2019/2020 </t>
  </si>
  <si>
    <t>عدد الطلبة العراقيين الراسبين والمؤجلين والتاركين في التعليم الجامعي الاولي في جامعة  الموصل موزعين حسب الكلية والجنس للعام الدراسي 2019/2018</t>
  </si>
  <si>
    <t>Number of failures ,postponed and leaving students in  academical  teaching of Al-Mosul  university distributed by college  and gender for 2018/2019</t>
  </si>
  <si>
    <t>Number of succeedded students in final exam  in academical  teaching of Al-Mosul  university distributed by college ,nationality and gender for 2018/2019</t>
  </si>
  <si>
    <t>عدد الطلبة الناجحين في التعليم الجامعي الاولي في جامعة الموصل موزعين حسب الكلية والجنسية والجنس للعام الدراسي 2019/2018</t>
  </si>
  <si>
    <t>عدد الطلبة المشتركين في الامتحان النهائي في التعليم الجامعي الاولي في جامعة الموصل موزعين حسب الكلية والجنسية والجنس للعام الدراسي 2019/2018</t>
  </si>
  <si>
    <t>Number of participated students in final exam in academical  teaching of Al-Mosul university   distributed by college,nationality and gender for 2018/2019</t>
  </si>
  <si>
    <t>عدد أعضاء الهيئة التدريسية في التعليم الجامعي الاولي في جامعة نينوى موزعين حسب الكلية والجنسية والجنس للعام الدراسي 2020/2019</t>
  </si>
  <si>
    <t xml:space="preserve">       Number of accepted  students in academic teaching of Nieveh university distributed by college ,nationality and gender for 2019/2020</t>
  </si>
  <si>
    <t>عدد الطلبة الموجودين في التعليم الجامعي الاولي في جامعة نينوى موزعين حسب الكلية والجنسية والجنس للعام الدراسي 2020/2019</t>
  </si>
  <si>
    <t>عدد الطلبة المقبولين في التعليم الجامعي الاولي في جامعة نينوى موزعين حسب الكلية والجنسية والجنس للعام الدراسي 2020/2019</t>
  </si>
  <si>
    <t>عدد الطلبة العراقيين الراسبين والمؤجلين والتاركين في التعليم الجامعي الاولي في جامعة نينوى موزعين حسب الكلية والجنس للعام الدراسي 2019/2018</t>
  </si>
  <si>
    <t>Number of students failures, postponed and leaving in academic teaching of Nieveh university distributed by college  and gender for 2018/2019</t>
  </si>
  <si>
    <t>عدد الطلبة الناجحين في التعليم الجامعي الاولي في جامعة نينوى موزعين حسب الكلية والجنسية والجنس للعام الدراسي 2019/2018</t>
  </si>
  <si>
    <t>Number of succeedded students in final exam  in academical  teaching of Nieveh university distributed by college ,nationality and gender for 2018/2019</t>
  </si>
  <si>
    <t>Number of participated students in final exam in academical  teaching of  Nieveh university  distributed by college,nationality and gender for 2018/2019</t>
  </si>
  <si>
    <t>عدد الطلبة المشتركين في الامتحان النهائي في التعليم الجامعي الاولي  في جامعة نينوى  موزعين حسب الكلية والجنسية والجنس للعام الدراسي 2019/2018</t>
  </si>
  <si>
    <t>عدد الطلبة الناجحين في التعليم الجامعي الاولي في جامعة الحمدانية موزعين حسب الكلية والجنسية والجنس للعام الدراسي 2019/2018</t>
  </si>
  <si>
    <t>Number of succeedded students in final exam  in academical  teaching of Al-Hamdania  university distributed by college ,nationality and gender for2018/2019</t>
  </si>
  <si>
    <t>Number of participated students in final exam in academical  teaching of Al-Hamdania university   distributed by college,nationality and gender for 2018/2019</t>
  </si>
  <si>
    <t>عدد الطلبة المشتركين في الامتحان النهائي في التعليم الجامعي الاولي في جامعة الحمدانية موزعين حسب الكلية والجنسية والجنس للعام الدراسي 2019/2018</t>
  </si>
  <si>
    <t>عدد الطلبة العراقيين الراسبين والمؤجلين والتاركين في التعليم الجامعي الاولي في جامعة  الحمدانية موزعين حسب الكلية والجنس للعام الدراسي 2019/2018</t>
  </si>
  <si>
    <t>Number of failures ,postponed and leaving students in  academical  teaching of Al-Hamdania  university distributed by college  and gender for 2018/2019</t>
  </si>
  <si>
    <t xml:space="preserve">       Number of teaching staff in  academical education of Al-Hamdania  university distributed by college ,nationality and gender for 2019/2020</t>
  </si>
  <si>
    <t>عدد أعضاء الهيئة التدريسية في التعليم الجامعي الأولي في جامعة الحمدانية موزعين حسب الكلية والجنسية والجنس للعام الدراسي 2020/2019</t>
  </si>
  <si>
    <t>عدد الطلبة الموجودين في التعليم الجامعي الاولي في جامعة الحمدانية موزعين حسب الكلية والجنسية والجنس للعام الدراسي 2020/2019</t>
  </si>
  <si>
    <t xml:space="preserve">       Number of existing  students in  academical  teaching of Al-Hamdania university distributed by college,nationality and gender for 2019/2020 </t>
  </si>
  <si>
    <t xml:space="preserve">       Number of accepted  students in  academical  teaching of Al-Hamdania university distributed by college ,nationality and gender for 2019/2020 </t>
  </si>
  <si>
    <t>عدد الطلبة المقبولين في التعليم الجامعي الاولي في جامعة الحمدانية موزعين حسب الكلية والجنسية والجنس للعام الدراسي 2020/2019</t>
  </si>
  <si>
    <t>عدد أعضاء الهيئة التدريسية في التعليم الجامعي الأولي في جامعة تلعفر موزعين حسب الكلية والجنسية والجنس للعام الدراسي 2020/2019</t>
  </si>
  <si>
    <t xml:space="preserve">       Number of teaching staff in  academical education of Teleafar  university distributed by college ,nationality and gender for 2019/2020</t>
  </si>
  <si>
    <t xml:space="preserve">       Number of existing  students in  academical  teaching of Teleafar university distributed by college,nationality and gender for  2019/2020</t>
  </si>
  <si>
    <t>عدد الطلبة الموجودين في التعليم الجامعي الاولي في جامعة تلعفر موزعين حسب الكلية والجنسية والجنس للعام الدراسي 2020/2019</t>
  </si>
  <si>
    <t>عدد الطلبة المقبولين في التعليم الجامعي الاولي في جامعة تلعفر موزعين حسب الكلية والجنسية والجنس للعام الدراسي 2020/2019</t>
  </si>
  <si>
    <t xml:space="preserve">       Number of accepted  students in  academical  teaching of Teleafar university distributed by college ,nationality and gender for 2019/2020 </t>
  </si>
  <si>
    <t>عدد الطلبة العراقيين الراسبين والمؤجلين والتاركين في التعليم الجامعي الاولي في جامعة  تلعفر موزعين حسب الكلية والجنس للعام الدراسي 2019/2018</t>
  </si>
  <si>
    <t>Number of failures ,postponed and leaving students in  academical  teaching of Teleafar  university distributed by college  and gender for 2018/2019</t>
  </si>
  <si>
    <t>عدد الطلبة المشتركين في الامتحان النهائي في التعليم الجامعي الاولي في جامعة تلعفر موزعين حسب الكلية والجنسية والجنس للعام الدراسي 2019/2018</t>
  </si>
  <si>
    <t>Number of participated students in final exam in academical  teaching of Teleafar university   distributed by college,nationality and gender for 2018/2019</t>
  </si>
  <si>
    <t>Number of succeedded students in final exam  in academical  teaching of Teleafar  university distributed by college ,nationality and gender for2018/2019</t>
  </si>
  <si>
    <t>عدد الطلبة الناجحين في التعليم الجامعي الاولي في جامعة تلعفر موزعين حسب الكلية والجنسية والجنس للعام الدراسي 2019/2018</t>
  </si>
  <si>
    <t>عدد أعضاء الهيئة التدريسية في التعليم الجامعي الأولي في جامعة البصرة للنفط والغاز موزعين حسب الكلية والجنسية والجنس  للعام الدراسي 2020/2019</t>
  </si>
  <si>
    <t xml:space="preserve">       Number of teaching staff in  academical  teaching ofAl- Basrah university for oil and gas distributed by college ,nationality and gender for 2019/2020</t>
  </si>
  <si>
    <t xml:space="preserve">       Number of existing  students in  academical  teaching ofAl- Basrah university for oil and gas  distributed by college,nationality and gender for  2019/2020 </t>
  </si>
  <si>
    <t>عدد الطلبة الموجودين في التعليم الجامعي الاولي في جامعة البصرة للنفط والغاز موزعين حسب الكلية والجنسية والجنس للعام الدراسي 2020/2019</t>
  </si>
  <si>
    <t>عدد الطلبة المقبولين في التعليم الجامعي الاولي في جامعة البصرة للنفط والغاز موزعين حسب الكلية والجنسية والجنس للعام الدراسي 2020/2019</t>
  </si>
  <si>
    <t xml:space="preserve">       Number of accepted  students in  academical  teaching ofAl- Basrah university for oil and gas distributed by college ,nationality and gender for  2019/2020</t>
  </si>
  <si>
    <t>عدد الطلبة المشتركين في الامتحان النهائي في التعليم الجامعي الاولي في جامعة البصرة للنفط والغاز موزعين حسب الكلية والجنسية والجنس للعام الدراسي 2019/2018</t>
  </si>
  <si>
    <t>Number of participated students in final exam in academical  teaching of Al-Basrah  university for oil and gas  distributed by college ,nationality and gender for 2018/2019</t>
  </si>
  <si>
    <t>Number of succeedded students in academical  teaching of Al-Basrah  university for oil and gas distributed by college ,nationality and gender for 2018/2019</t>
  </si>
  <si>
    <t xml:space="preserve">عدد الطلبة العراقيين الراسبين والمؤجلين والتاركين في التعليم الجامعي الاولي في جامعة البصرة للنفط والغاز موزعين حسب الكلية والجنس للعام الدراسي 2019/2018  </t>
  </si>
  <si>
    <t>Number of failures ,postponed and leaving students in  academical  teaching of Al-Basara  university for oil and gas distributed by college  and gender for 2018/2019</t>
  </si>
  <si>
    <t>عدد اعضاء الهيئة التدريسية في التعليم الجامعي الاولي في جامعة البصرة موزعين حسب الكلية والجنسية والجنس للعام الدراسي 2020/2019</t>
  </si>
  <si>
    <t xml:space="preserve">       Number of teaching staff in  academical teaching of basrah university distributed by college nationality and gender for 2019/2020</t>
  </si>
  <si>
    <t xml:space="preserve">       Number of existing  students in  academical teaching of Basrah university distributed by college nationality and gender for 2019/2020</t>
  </si>
  <si>
    <t>عدد الطلبة الموجودين في التعليم الجامعي الأولي في جامعة البصرة موزعين حسب الكلية والجنسية والجنس للعام الدراسي 2020/2019</t>
  </si>
  <si>
    <t>عدد الطلبة المقبولين في التعليم الجامعي الأولي في جامعة البصرة موزعين حسب الكلية والجنسية والجنس للعام الدراسي 2020/2019</t>
  </si>
  <si>
    <t xml:space="preserve">       Number of accepted students in academical teaching of Basrah university distributed by college nationality and gender for 2019/2020</t>
  </si>
  <si>
    <t>ادارة واقتصاد القرنه</t>
  </si>
  <si>
    <t>Economic and administration Kurna</t>
  </si>
  <si>
    <t>عدد الطلبة العراقيين الراسبين والمؤجلين والتاركين في التعليم الجامعي الاولي في جامعة البصرة موزعين حسب الكلية والجنس للعام الدراسي 2018 / 2019</t>
  </si>
  <si>
    <t>Number of Iraqi failures ,postponed and leaving students in  academical teaching of Basrah university distributed by college  and gender for  2018 / 2019</t>
  </si>
  <si>
    <t>عدد الطلبة الناجحين في التعليم الجامعي الأولي في جامعة البصرة موزعين حسب الكلية والجنسية والجنس للعام الدراسي 2018 / 2019</t>
  </si>
  <si>
    <t>Number of  succeeded students in  academical  teaching of Basrah university distributed by college ,nationality and gender for  2018/2019</t>
  </si>
  <si>
    <t>Number of participated students in final exam of academical teaching of Basrah university distributed by college ,nationality and gender for 2018 / 2019</t>
  </si>
  <si>
    <t>عدد الطلبة المشتركين في الامتحان النهائي في التعليم الجامعي الأولي في جامعة البصرة موزعين حسب الكلية والجنسية والجنس للعام الدراسي 2018 / 2019</t>
  </si>
  <si>
    <t>عدد الطلبة العرب الراسبين والمؤجلين والتاركين في التعليم الجامعي الاولي في جامعة البصرة موزعين حسب الكلية  والجنس للعام الدراسي 2019/2018</t>
  </si>
  <si>
    <t>Number of Arab students failures ,postponed and leaving  in  academical  teaching of  Basrah  university distributed by college  and gender for  2018/2019</t>
  </si>
  <si>
    <t>عدد أعضاء الهيئة التدريسية في التعليم الجامعي الاولي في جامعة الكوفة موزعين حسب الكلية والجنسية والجنس للعام الدراسي 2020/2019</t>
  </si>
  <si>
    <t xml:space="preserve">       Number of teaching staff in  academical  teaching of kufa university distributed by college ,nationality and gender for 2019/2020 </t>
  </si>
  <si>
    <t>عدد الطلبة الموجودين في التعليم الجامعي الاولي في جامعة الكوفة موزعين حسب الكلية والجنسية والجنس للعام الدراسي 2020/2019</t>
  </si>
  <si>
    <t xml:space="preserve">       Number of existing  students in  academical  teaching of kufa university distributed by college ,nationality and gender for 2019/2020</t>
  </si>
  <si>
    <t xml:space="preserve">       Number of accepted  students in  academical  teaching of kufa university distributed by college ,nationality and gender for 2019/2020 </t>
  </si>
  <si>
    <t>عدد الطلبة المقبولين في التعليم الجامعي الاولي في جامعة الكوفة موزعين حسب الكلية والجنسية والجنس للعام الدراسي 2020/2019</t>
  </si>
  <si>
    <t xml:space="preserve">  عدد الطلبة العراقيين الراسبين والمؤجلين والتاركين في التعليم الجامعي الاولي في جامعة الكوفة  موزعين حسب الكلية والجنس للعام الدراسي 2019/2018 </t>
  </si>
  <si>
    <t>Number of Iraqi failures ,postponed and leaving students in  academical  teaching of kufa  university distributed by college  and gender for 2018/2019</t>
  </si>
  <si>
    <t>Number of succeedded students in final exam  in academical  teaching of kufa  university distributed by college ,nationality and gender for 2018/2019</t>
  </si>
  <si>
    <t>عدد الطلبة الناجحين في التعليم الجامعي الاولي في جامعة الكوفة موزعين حسب الكلية والجنسية والجنس  للعام الدراسي 2019/2018</t>
  </si>
  <si>
    <t xml:space="preserve"> عدد الطلبة المشتركين في الامتحان النهائي في التعليم الجامعي الاولي في جامعة الكوفة موزعين حسب الكلية والجنسية والجنس للعام الدراسي 2019/2018</t>
  </si>
  <si>
    <t>Number of participated students in final exam  in academical  teaching of kufa university   distributed by college ,nationality and gender for 2018/2019</t>
  </si>
  <si>
    <t>عدد الطلبة المقبولين في التعليم الجامعي الاولي في جامعة جابر بن حيان الطبية موزعين حسب الكلية والجنسية والجنس للعام الدراسي 2020/2019</t>
  </si>
  <si>
    <t xml:space="preserve">       Number of accepted  students in academic teaching of Jabir bin Hayan medical university distributed by college ,nationality and gender for 2019/2020 </t>
  </si>
  <si>
    <t xml:space="preserve">      Number of students enrolled in academic teaching of Jabir bin Hayan medical university distributed by college ,nationality and gender for 2019/2020</t>
  </si>
  <si>
    <t>عدد الطلبة الموجودين في التعليم الجامعي الاولي في جامعة جابر بن حيان الطبية موزعين حسب الكلية والجنسية والجنس للعام الدراسي 2019 /2020</t>
  </si>
  <si>
    <t>عدد أعضاء الهيئة التدريسية في التعليم الجامعي الاولي في جامعة جابر بن حيان الطبية  موزعين حسب الكلية والجنسية والجنس للعام الدراسي 2020/2019</t>
  </si>
  <si>
    <t xml:space="preserve">       Number of teaching staff in academic teaching of Jabir bin Hayan medical university distributed by college,nationality and gender for 2019/2020</t>
  </si>
  <si>
    <t xml:space="preserve">Number of students failures, postponed and leaving in academic teaching of Jabir bin Hayan medical university distributed by college  and gender for 2018/2019 </t>
  </si>
  <si>
    <t>عدد الطلبة العراقيين الراسبين والمؤجلين والتاركين في التعليم الجامعي الاولي في جامعة جابر بن حيان الطبية موزعين حسب الكلية والجنس للعام الدراسي 2019/2018</t>
  </si>
  <si>
    <t>عدد الطلبة الناجحين في التعليم الجامعي الاولي في جامعة جابر بن حيان الطبية موزعين حسب الكلية والجنسية والجنس للعام الدراسي 2019/2018</t>
  </si>
  <si>
    <t xml:space="preserve">      Number of students who passed the final exam in academic teaching of Jabir bin Hayan medical university distributed by college ,nationality and gender for 2018/2019</t>
  </si>
  <si>
    <t xml:space="preserve">عدد الطلبة المشتركين في الامتحان النهائي في التعليم الجامعي الاولي في جامعة جابر بن حيان الطبية موزعين حسب الكلية والجنسية والجنس للعام الدراسي 2019/2018 </t>
  </si>
  <si>
    <t xml:space="preserve">      Number of students participated in the final exam in academic teaching of Jabir bin Hayan medical university distributed by college ,nationality and gender for 2018/2019 </t>
  </si>
  <si>
    <t>عدد أعضاء الهيئة التدريسية في التعليم الجامعي الاولي في جامعة تكريت موزعين حسب الكلية والجنسية والجنس للعام الدراسي 2020/2019</t>
  </si>
  <si>
    <t xml:space="preserve">       Number of teaching staff in  academical  teaching of tikrit university distributed by college ,nationality and gender for 2019/2020</t>
  </si>
  <si>
    <t xml:space="preserve">       Number of existing  students in  academical  teaching of tikrit university distributed by college ,nationality and gender for 2019/2020 </t>
  </si>
  <si>
    <t xml:space="preserve">     عدد الطلبة الموجودين في التعليم الجامعي الاولي في جامعة تكريت موزعين حسب الكلية والجنسية والجنس للعام الدراسي 2020/2019</t>
  </si>
  <si>
    <t xml:space="preserve">     عدد الطلبة المقبولين في التعليم الجامعي الاولي في جامعة تكريت موزعين حسب الكلية والجنسية والجنس للعام الدراسي 2020/2019</t>
  </si>
  <si>
    <t xml:space="preserve">       Number of accepted  students in  academical  teaching of tikrit university distributed by college ,nationality and gender for 2019/2020 </t>
  </si>
  <si>
    <t xml:space="preserve">  عدد الطلبة العراقيين الراسبين والمؤجلين والتاركين في التعليم الجامعي الاولي في جامعة تكريت موزعين حسب الكلية والجنس للعام الدراسي 2019/2018</t>
  </si>
  <si>
    <t>Number of Iraqi failures ,postponed and leaving students in  academical  teaching of Tikrit  university distributed by college  and gender for 2018/2019</t>
  </si>
  <si>
    <t>Number of succeeded students in  academical  teaching of Tikrit  university distributed by college  and gender for 2018/2019</t>
  </si>
  <si>
    <t xml:space="preserve">     عدد الطلبة الناجحين في التعليم الجامعي الاولي في جامعة تكريت  موزعين حسب الكلية والجنسية والجنس للعام الدراسي 2019/2018</t>
  </si>
  <si>
    <t xml:space="preserve">   عدد الطلبة المشتركين في الامتحان النهائي في التعليم الجامعي الاولي في جامعة تكريت  موزعين حسب الكلية والجنسية والجنس للعام الدراسي 2019/2018</t>
  </si>
  <si>
    <t>Number of participated students in final exam in academical  teaching of tikrit university  distributed by college ,nationality and gender for 2018/2019</t>
  </si>
  <si>
    <t>عدد الطلبة المقبولين في التعليم الجامعي الاولي في جامعة سامراء  موزعين حسب الكلية والجنسية والجنس للعام الدراسي 2020/2019</t>
  </si>
  <si>
    <t xml:space="preserve">       Number of accepted  students in  academical teaching of Samara'a university distributed by college nationality and gender for 2019/2020 </t>
  </si>
  <si>
    <t xml:space="preserve">       Number of existing  students in  academical teaching of Samara'a university distributed by college nationality and gender for 2019/2020 </t>
  </si>
  <si>
    <t>عدد الطلبة الموجودين في التعليم الجامعي الاولي في جامعة سامراء  موزعين حسب الكلية والجنسية والجنس للعام الدراسي 2020/2019</t>
  </si>
  <si>
    <t xml:space="preserve">2020/2019 عدد أعضاء الهيئة التدريسية  في التعليم الجامعي الاولي في جامعة سامراء  موزعين حسب الكلية والجنسية والجنس للعام الدراسي </t>
  </si>
  <si>
    <t xml:space="preserve">       Number of teaching staff in  academical teaching of Samara'a university distributed by college nationality and gender for 2019/2020 </t>
  </si>
  <si>
    <t xml:space="preserve">   2019/2018 عدد الطلبة العراقيين الراسبين والمؤجلين والتاركين في التعليم الجامعي الاولي في جامعة سامراء  موزعين حسب الكلية  والجنس للعام الدراسي </t>
  </si>
  <si>
    <t>Number of Iraqi failures ,postponed and leaving students in  academical teaching of Samara'a university distributed by college  and gender for 2018/2019</t>
  </si>
  <si>
    <t>Number of  succeeded students in academical teaching of Samara'a university distributed by college ,nationality and gender for 2018/2019</t>
  </si>
  <si>
    <t xml:space="preserve"> عدد الطلبة الناجحين في التعليم الجامعي الاولي في جامعة سامراء موزعين حسب الكلية والجنسية والجنس للعام الدراسي 2019/2018</t>
  </si>
  <si>
    <t xml:space="preserve">     عدد الطلبة المشتركين في الامتحان النهائي في التعليم الجامعي الاولي في جامعة سامراء موزعين حسب الكلية والجنسية والجنس للعام الدراسي 2019/2018</t>
  </si>
  <si>
    <t>Number of participated students in final exam of academical teaching of Samara'a university distributed by college ,nationality and gender for 2018/2019</t>
  </si>
  <si>
    <t>عدد أعضاء الهيئة التدريسية  في التعليم الجامعي الاولي في جامعة القادسية موزعين حسب الكلية والجنسية والجنس للعام الدراسي 2020/2019</t>
  </si>
  <si>
    <t xml:space="preserve">       Number of teaching staff in  academical teaching of  Qadisiya university distributed by college nationality and gender for 2019/2020 </t>
  </si>
  <si>
    <t xml:space="preserve">      Number of existing  students in  academical teaching of  Qadisiya university distributed by college nationality and gender for 2019/2020 </t>
  </si>
  <si>
    <t xml:space="preserve">     عدد الطلبة الموجودين في التعليم الجامعي الاولي في جامعة القادسية موزعين حسب الكلية والجنسية والجنس للعام الدراسي 2020/2019</t>
  </si>
  <si>
    <t xml:space="preserve">     عدد الطلبة المقبولين في التعليم الجامعي الاولي في جامعة القادسية موزعين حسب الكلية والجنسية والجنس للعام الدراسي 2020/2019</t>
  </si>
  <si>
    <t xml:space="preserve">       Number of students admitted to  academical teaching of Qadisiya university distributed by college, nationality and gender for 2019/2020 </t>
  </si>
  <si>
    <t xml:space="preserve">         عدد الطلبة العراقيين الراسبين والمؤجلين والتاركين في التعليم الجامعي الاولي في جامعة القادسية موزعين حسب الكلية  والجنس للعام الدراسي 2019/2018</t>
  </si>
  <si>
    <t>Number of Iraqi failed ,postponed and leave-out students in  academical teaching of Qadisiya university distributed by college  and gender  for 2018/2019</t>
  </si>
  <si>
    <t xml:space="preserve">     عدد الطلبة المشتركين في الامتحان النهائي في التعليم الجامعي الاولي في جامعة القادسية موزعين حسب الكلية والجنسية والجنس للعام الدراسي 2019/2018</t>
  </si>
  <si>
    <t>Number of participated studentsin final exam of academical teaching of Qadisiya university distributed by college ,nationality and gender for 2018/2019</t>
  </si>
  <si>
    <t>Number of  succeeded students in academical teaching of qadisiya university distributed by college ,nationality and gender for 2018/2019</t>
  </si>
  <si>
    <t xml:space="preserve">     عدد الطلبة الناجحين في التعليم الجامعي الاولي في جامعة القادسية موزعين حسب الكلية والجنسية والجنس للعام الدراسي 2019/2018</t>
  </si>
  <si>
    <t>هندسة الشرقاط</t>
  </si>
  <si>
    <t>Engineering alshurqat</t>
  </si>
  <si>
    <t>هندسة العمليات النفطية</t>
  </si>
  <si>
    <t>همندسة العمليات النفطية</t>
  </si>
  <si>
    <t>هندسة العمليات النفطيه</t>
  </si>
  <si>
    <t xml:space="preserve">هندسة العمليات النفطية </t>
  </si>
  <si>
    <t>الزراعه</t>
  </si>
  <si>
    <t>عدد أعضاء الهيئة التدريسية في التعليم الجامعي الأولي في جامعة الانبار موزعين حسب الكلية والجنسية والجنس للعام الدراسي 2020/2019</t>
  </si>
  <si>
    <t xml:space="preserve">       Number of teaching staff in  academical  teaching of Al-anbar university distributed by college ,nationality and gender for 2019/2020 </t>
  </si>
  <si>
    <t xml:space="preserve">       Number of existing  students in  academical  teaching of Al-anbar university distributed by college ,nationality and gender for 2019/2020 </t>
  </si>
  <si>
    <t>عدد الطلبة الموجودين في التعليم الجامعي الاولي في جامعة الانبار موزعين حسب الكلية والجنسية والجنس  للعام الدراسي 2020/2019</t>
  </si>
  <si>
    <t>عدد الطلبة المقبولين في التعليم الجامعي الاولي في جامعة الانبار موزعين حسب الكلية والجنسية والجنس للعام الدراسي 2020/2019</t>
  </si>
  <si>
    <t xml:space="preserve">       Number of accepted  students in  academical  teaching of Al-anbar university distributed by college ,nationality and gender for 2019/2020 </t>
  </si>
  <si>
    <t>عدد الطلبة العراقيين الراسبين والمؤجلين والتاركين في التعليم الجامعي الاولي في جامعة الانبار موزعين حسب الكلية والجنس للعام الدراسي  2019/2018</t>
  </si>
  <si>
    <t>Number of Iraqi failures ,postponed and leaving students in  academical  teaching of Al-anbar  university distributed by college  and gender for 2018/2019</t>
  </si>
  <si>
    <t>عدد الطلبة المشتركين في الامتحان النهائي في التعليم الجامعي الاولي في جامعة الانبار موزعين حسب الكلية والجنسية والجنس للعام الدراسي   2019/2018</t>
  </si>
  <si>
    <t>Number of participated students in final exam  in academical  teaching of Al-anbar university   distributed by college nationality and gender for 2018/2019</t>
  </si>
  <si>
    <t>عدد الطلبة الناجحين في التعليم الجامعي الاولي في جامعة الانبار موزعين حسب الكلية والجنسية والجنس للعام الدراسي 2019/2018</t>
  </si>
  <si>
    <t>Number of succeedded students in final exam  in academical  teaching of Al-anbar  university distributed by college  and gender for 2018/2019</t>
  </si>
  <si>
    <t xml:space="preserve">       Number of students addmited to academical  teaching of  Falluja university distributed by college ,nationality and gender for 2019/2020</t>
  </si>
  <si>
    <t>عدد الطلبة الموجودين في التعليم الجامعي الاولي في جامعة  الفلوجة موزعين حسب الكلية والجنسية والجنس للعام الدراسي 2020/2019</t>
  </si>
  <si>
    <t xml:space="preserve">       Number of students enrolled in Falluja university distributed by college ,nationality and gender for 2019/ 2020 </t>
  </si>
  <si>
    <t>عدد الطلبة  العراقيين الراسبين والمؤجلين والتاركين في التعليم الجامعي الاولي  في جامعة الفلوجة موزعين حسب الكلية والجنس للعام الدراسي 2019/2018</t>
  </si>
  <si>
    <t>Number of Iraqi failed ,postponed and leaving students in  academic teaching in Falluja university distributed by college  and gender for 2018/2019</t>
  </si>
  <si>
    <t>عدد الطلبة المشتركين في الامتحان النهائي في التعليم الجامعي الاولي في جامعة الفلوجة موزعين حسب الكلية والجنسية والجنس للعام الدراسي 2019/2018</t>
  </si>
  <si>
    <t xml:space="preserve">       Number of students  participated in the final exam in Falluja university distributed by college ,nationality and gender for 2018/2019</t>
  </si>
  <si>
    <t>عدد الطلبة الناجحين في التعليم الجامعي الاولي في جامعة الفلوجة موزعين حسب الكلية والجنسية والجنس للعام الدراسي 2019/2018</t>
  </si>
  <si>
    <t xml:space="preserve"> Iraqi succeeded students in academical teaching in Falluja university distributed by college  and gender for 2018/2019</t>
  </si>
  <si>
    <t>عدد الطلبة المقبولين في التعليم الجامعي الاولي في جامعة بابل موزعين حسب الكلية والجنسية والجنس للعام الدراسي 2020/2019</t>
  </si>
  <si>
    <t xml:space="preserve">Number of accepted  students in  academical  teaching of Babylon university distributed by college ,nationality and gender for 2019/2020 </t>
  </si>
  <si>
    <t>عدد الطلبة الموجودين في التعليم الجامعي الاولي في جامعة بابل موزعين حسب الكلية والجنسية والجنس للعام الدراسي 2020/2019</t>
  </si>
  <si>
    <t xml:space="preserve">       Number of existing  students in  academical  teaching of Babylon university distributed by college ,nationality and gender for 2019/2020 </t>
  </si>
  <si>
    <t xml:space="preserve">      عدد الطلبة  العراقيين الراسبين والمؤجلين والتاركين في التعليم الجامعي الاولي في جامعة بابل موزعين حسب الكلية والجنس للعام الدراسي 2019/2018 </t>
  </si>
  <si>
    <t>Number of Iraqi failures ,postponed and leaving students in cademical  teaching of Babylon university distributed by college  and gender for 2018/2019</t>
  </si>
  <si>
    <t>عدد الطلبة المشتركين في الامتحان النهائي في التعليم الجامعي الاولي في جامعة بابل موزعين حسب الكلية والجنسية والجنس للعام الدراسي 2019/2018</t>
  </si>
  <si>
    <t>Number of participated students in final exam  in academical  teaching of babylon university  distributed by college ,nationality and gender for 2018/2019</t>
  </si>
  <si>
    <t>عدد الطلبة المقبولين في التعليم الجامعي الاولي في جامعة  القاسم الخضراء  موزعين حسب الكلية والجنسية والجنس للعام الدراسي2020/2019</t>
  </si>
  <si>
    <t xml:space="preserve">       Number of accepted  students in  academical  teaching of Al -Qasim Al-khadraa university distributed by college ,nationality and gender for 2019/2020</t>
  </si>
  <si>
    <t>عدد الطلبة الموجودين في التعليم الجامعي الاولي في جامعة القاسم الخضراء  موزعين حسب الكلية والجنسية والجنس للعام الدراسي2020/2019</t>
  </si>
  <si>
    <t xml:space="preserve">       Number of eisting students in  academical  teaching of Al -Qasim Al-khadraa university distributed by college ,nationality and gender for 2019/2020</t>
  </si>
  <si>
    <t>عدد اعضاء الهيئة التدريسية في  التعليم الجامعي الاولي  في جامعة القاسم الخضراء  موزعين حسب الكلية والجنسية والجنس  للعام الدراسي2020/2019</t>
  </si>
  <si>
    <t xml:space="preserve">       Number of teaching staff in  academical  teaching of Al-Qasim Al-khadraa university distributed by college  nationality and gender for2019/2020 </t>
  </si>
  <si>
    <t>عدد أعضاء الهيئة التدريسية في التعليم الجامعي الاولي في جامعة الفلوجة موزعين حسب الكلية والجنسية والجنس للعام الدراسي 2020/2019</t>
  </si>
  <si>
    <t xml:space="preserve">       Number of teaching staff in  academical  teaching in Falluja university distributed by college ,nationality and gender for 2019/2020 </t>
  </si>
  <si>
    <t>عدد اعضاء الهيئة التدريسية في التعليم الجامعي الاولي في جامعة بابل موزعين حسب الكلية والجنسية والجنس للعام الدراسي 2020/2019</t>
  </si>
  <si>
    <t xml:space="preserve">       Number of teaching staff in  academical  teaching of Babylon university distributed by college ,nationality and gender for 2019/2020 </t>
  </si>
  <si>
    <t xml:space="preserve">عدد الطلبة العراقيين الراسبين والمؤجلين والتاركين في التعليم الجامعي الاولي في جامعة  القاسم الخضراء موزعين حسب الكلية والجنس للعام الدراسي 2019/2018  </t>
  </si>
  <si>
    <t>Number of failures ,postponed and leaving students in academical teaching of Al-Qasim Al-khadraa universitydistibted by college gendef  for 2018/2019</t>
  </si>
  <si>
    <t>Number of participated students in final exam  in academical  teaching of Al-Qasim Al-khadraa university   distributed by college ,nationality and gender for 2018 /2019</t>
  </si>
  <si>
    <t>عدد الطلبة المشتركين في الامتحان النهائي في الامتحان النهائي في التعليم الجامعي الاولي في جامعة  القاسم الخضراء موزعين حسب الكلية والجنسية والجنس للعام الدراسي 2019/2018</t>
  </si>
  <si>
    <t>عدد الطلبة المقبولين في التعليم الجامعي الاولي في جامعة ديالى موزعين حسب الكلية والجنسية والجنس للعام الدراسي 2020/2019</t>
  </si>
  <si>
    <t xml:space="preserve">       Number of accepted  students in  academical teaching of Dyala university distributed by college nationality and gender for 2019/2020 </t>
  </si>
  <si>
    <t xml:space="preserve">       Number of existing  students in  academical teaching of Dyala university distributed by college ,nationality and gender for 2019/2020 </t>
  </si>
  <si>
    <t>عدد الطلبة الموجودين في التعليم الجامعي الاولي في جامعة ديالى موزعين حسب الكلية والجنسية والجنس للعام الدراسي 2020/2019</t>
  </si>
  <si>
    <t>عدد اعضاء الهيئة التدريسية في التعليم الجامعي الاولي في جامعة ديالى موزعين حسب الكلية والجنسية والجنس للعام الدراسي 2020/2019</t>
  </si>
  <si>
    <t xml:space="preserve">       Number of teaching staff in  academical teaching of Dyala university distributed by college ,nationality and gender for 2019/2020 </t>
  </si>
  <si>
    <t xml:space="preserve"> عدد الطلبة العراقيين الراسبين  والمؤجلين والتاركين في التعليم الجامعي الاولي في جامعة ديالى موزعين حسب الكلية والجنس للعام الدراسي 2018/ 2019</t>
  </si>
  <si>
    <t>Number of Iraqi failures ,postponed and leaving students in  academical teaching of dyala university distributed by college  and gender for 2018/2019</t>
  </si>
  <si>
    <t xml:space="preserve">   عدد الطلبة المشتركين في الامتحان النهائي في التعليم الجامعي الاولي في جامعة ديالى موزعين حسب الكلية والجنسية والجنس للعام الدراسي 2018 / 2019 </t>
  </si>
  <si>
    <t>Number of participated students in final exam of academical teaching of dyala university distributed by college ,nationality and gender for 2018/2019</t>
  </si>
  <si>
    <t>Number of  succeeded students in academical teaching of dyala university distributed by college ,nationality and gender for 2018 /2019</t>
  </si>
  <si>
    <t>عدد الطلبة الناجحين في التعليم الجامعي الاولي في جامعة ديالى موزعين حسب الكلية والجنسية والجنس للعام الدراسي 2018 /2019</t>
  </si>
  <si>
    <t>عدد اعضاء الهيئة التدريسية في التعليم الجامعي الاولي في جامعة كربلاء موزعين حسب الكلية والجنسية والجنس للعام الدراسي 2020/2019</t>
  </si>
  <si>
    <t xml:space="preserve">       Number of teaching staff in  academical  teaching of kerbela university distributed by college ,nationality and gender for 2019/2020</t>
  </si>
  <si>
    <t>عدد الطلبة الموجودين في التعليم الجامعي الاولي في جامعة كربلاء موزعين حسب الكلية والجنسية والجنس للعام الدراسي 2020/2019</t>
  </si>
  <si>
    <t xml:space="preserve">       Number of existing  students in  academical  teaching of kerbela university distributed by college ,nationality and gender for 2019/2020</t>
  </si>
  <si>
    <t xml:space="preserve">       Number of accepted  students in  academical  teaching of kerbela university distributed by college ,nationality and gender for 2019/2020</t>
  </si>
  <si>
    <t>عدد الطلبة المقبولين في التعليم الجامعي الاولي في جامعة كربلاء موزعين حسب الكلية والجنسية والجنس للعام الدراسي 2020/2019</t>
  </si>
  <si>
    <t>عدد الطلبة  العراقيين الراسبين والمؤجلين والتاركين في التعليم الجامعي الاولي  في جامعة كربلاء موزعين حسب الكلية والجنس للعام الدراسي 2019/2018</t>
  </si>
  <si>
    <t>Number of Iraqi failures ,postponed and leaving students in academical teaching of kerbela university distributed by college and gender for 2018/2019</t>
  </si>
  <si>
    <t>عدد الطلبة المشتركين في الامتحان النهائي في التعليم الجامعي الاولي في جامعة كربلاء موزعين حسب الكلية والجنسية والجنس للعام الدراسي 2019/2018</t>
  </si>
  <si>
    <t>Number of participated students in final exam in academical teaching of kerbela  university distributed by college ,nationality and gender for 2018/2019</t>
  </si>
  <si>
    <t>عدد الطلبة الناجحين في التعليم الجامعي الاولي في جامعة كربلاء موزعين حسب الكلية والجنسية والجنس للعام الدراسي  2019/2018</t>
  </si>
  <si>
    <t>Number of succeedded students in final exam  in academical  teaching of kerbela  university distributed by college ,nationality and gender for 2018/2019</t>
  </si>
  <si>
    <t>عدد الطلبة المقبولين في التعليم الجامعي الاولي في جامعة ذي قار موزعين حسب الكلية والجنسية والجنس للعام الدراسي 2020/2019</t>
  </si>
  <si>
    <t xml:space="preserve">       Number of accepted  students in  academical  teaching of Thi-qar university distributed by college ,nationality and gender for 2019/2020</t>
  </si>
  <si>
    <t>عدد الطلبة الموجودين في التعليم الجامعي الاولي في جامعة ذي قار موزعين حسب الكلية والجنسية والجنس للعام الدراسي 2020/2019</t>
  </si>
  <si>
    <t xml:space="preserve">       Number of existing  students in  academical  teaching of Thi-qar university distributed by college ,nationality and gender for 2019/2020 </t>
  </si>
  <si>
    <t>عدد اعضاء الهيئة التدريسية في التعليم الجامعي الاولي في جامعة ذي قار موزعين حسب الكلية والجنسية والجنس للعام الدراسي 2020/2019</t>
  </si>
  <si>
    <t xml:space="preserve">       Number of teaching staff in  academical  teaching of Thi-qar university distributed by college ,nationality and gender for 2019/2020</t>
  </si>
  <si>
    <t xml:space="preserve">عدد الطلبة الناجحين في التعليم الجامعي الاولي في جامعة ذي قار موزعين حسب الكلية والجنسية والجنس للعام الدراسي 2019/2018 </t>
  </si>
  <si>
    <t>Number of succeedded students in final exam  in academical  teaching of Thi-qar  university distributed by college ,nationality and gender for 2018/2019</t>
  </si>
  <si>
    <t xml:space="preserve">عدد الطلبة المشتركين في الامتحان النهائي في التعليم الجامعي الاولي في جامعة ذي قار موزعين حسب الكلية والجنسية والجنس للعام الدراسي 2019/2018 </t>
  </si>
  <si>
    <t>Number of participated students in final exam in academical  teaching of Thi-qar  university   distributed by college,nationality and gender for 2018/2019</t>
  </si>
  <si>
    <t>عدد الطلبة العراقيين الراسبين والمؤجلين والتاركين في التعليم الجامعي الاولي في جامعة ذي قار موزعين حسب الكلية والجنس للعام الدراسي 2019/2018</t>
  </si>
  <si>
    <t>Number of Iraqi failures ,postponed and leaving students in  academical  teaching of Thi-qar  university distributed by college  and gender for 2018/2019</t>
  </si>
  <si>
    <t xml:space="preserve">عدد الطلبة المقبولين في التعليم الجامعي الاولي في جامعة سومر  موزعين حسب الكلية والجنسية والجنس للعام الدراسي 2020/2019  </t>
  </si>
  <si>
    <t xml:space="preserve">       Number of accepted  students in  academical teaching of Sumar university distributed by college, nationality and gender for 2019/2020</t>
  </si>
  <si>
    <t>عدد الطلبة الموجودين في التعليم الجامعي الاولي في جامعة سومر  موزعين حسب الكلية والجنسية والجنس للعام الدراسي 2020/2019</t>
  </si>
  <si>
    <t>Number of existing  students in  academical teaching of Sumar  university distributed by college ,nationality and gender forr 2019/2020</t>
  </si>
  <si>
    <t>Number of teaching staff in  academical teaching of Sumar  university distributed by college nationality and gender for 2019/2020</t>
  </si>
  <si>
    <t>عدد الطلبة العراقيين الراسبين والمؤجلين والتاركين في التعليم الجامعي الاولي في جامعة سومر  موزعين حسب الكلية والجنس للعام الدراسي 2019/2018</t>
  </si>
  <si>
    <t>Number of Iraqi failures ,postponed and leaving students in  academical teaching of Sumar university distributed by college  and gender for 2018/2019</t>
  </si>
  <si>
    <t>عدد اعضاء الهيئة التدريسية في التعليم الجامعي الاولي في جامعة سومر موزعين حسب الكلية والجنسية والجنس  للعام الدراسي 2020/2019</t>
  </si>
  <si>
    <t>عدد الطلبة المشتركين في الامتحان النهائي في التعليم الجامعي الاولي في جامعة سومر موزعين حسب الكلية والجنسية والجنس للعام الدراسي 2019/2018</t>
  </si>
  <si>
    <t>Number of participated students in final exam of academical teaching of Sumar university distributed by college ,nationality and gender for 2018/2019</t>
  </si>
  <si>
    <t>عدد الطلبة الناجحين في التعليم الجامعي الاولي في جامعة سومر موزعين حسب الكلية والجنسية والجنس للعام الدراسي 2019/2018</t>
  </si>
  <si>
    <t>Number of  succeeded students in academical teaching of Sumar university distributed by college ,nationality and gender for 2018/2019</t>
  </si>
  <si>
    <t>عدد الطلبة المقبولين في التعليم الجامعي الاولي في جامعة كركوك موزعين حسب الكلية والجنسية والجنس للعام الدراسي 2020/2019</t>
  </si>
  <si>
    <t xml:space="preserve">       Number of accepted  students in  academical education of kirkuk university distributed by college ,nationality and gender for 2019/2020</t>
  </si>
  <si>
    <t>عدد الطلبة الموجودين في التعليم الجامعي الاولي في جامعة كركوك موزعين حسب الكلية والجنسية والجنس للعام الدراسي 2020/2019</t>
  </si>
  <si>
    <t>Number of existing  students in  academical education of kirkuk university distributed by college ,nationality and gender for 2019/2020</t>
  </si>
  <si>
    <t>عدد اعضاء الهيئة التدريسية في التعليم الجامعي الاولي  في جامعة كركوك موزعين حسب الكلية والجنسية والجنس للعام الدراسي 2020/2019</t>
  </si>
  <si>
    <t xml:space="preserve">       Number of teaching staff in  academical  teaching of kirkuk university distributed by college ,nationality and gender for 2019/2020</t>
  </si>
  <si>
    <t>عدد الطلبة العراقيين الراسبين والمؤجلين والتاركين في التعليم الجامعي الاولي في جامعة كركوك موزعين حسب الكلية  والجنس للعام الدراسي 2019/2018</t>
  </si>
  <si>
    <t>Number of Iraqi failures ,postponed and leaving students in  academical education of kirkuk  university distributed by college  and gender for 2018/2019</t>
  </si>
  <si>
    <t>Number of participated students in final exam  in academical  education of kirkuk university   distributed by college ,nationality and gender for 2018/2019</t>
  </si>
  <si>
    <t>عدد الطلبة الناجحين في التعليم الجامعي الاولي في جامعة كركوك موزعين حسب الكلية والجنسية والجنس للعام الدراسي 2019/2018</t>
  </si>
  <si>
    <t>Number of succeedded students in final exam  in academical education of kirkuk  university distributed by college ,nationality and gender for 2018/2019</t>
  </si>
  <si>
    <t xml:space="preserve">     عدد الطلبة المقبولين في التعليم الجامعي الاولي في جامعة واسط موزعين حسب الكلية والجنسية والجنس للعام الدراسي 2020/2019</t>
  </si>
  <si>
    <t xml:space="preserve">       Number of accepted  students in  academical   education  of Wasit university distributed by college ,nationality and gender for 2019/2020</t>
  </si>
  <si>
    <t xml:space="preserve">     عدد الطلبة الموجودين في التعليم الجامعي الاولي في جامعة واسط موزعين حسب الكلية والجنسية والجنس للعام الدراسي 2020/2019</t>
  </si>
  <si>
    <t xml:space="preserve">       Number of existing  students in  academical education of Wasit university distributed by college ,nationality and gender for 2019/2020</t>
  </si>
  <si>
    <t>عدد أعضاء الهيئة التدريسية في التعليم الجامعي الاولي في جامعة واسط موزعين حسب الكلية والجنسية والجنس للعام الدراسي 2020/2019</t>
  </si>
  <si>
    <t xml:space="preserve">       Number of teaching staff in  academical  education of Wasit university distributed by college ,nationality and gender for 2019/2020</t>
  </si>
  <si>
    <t xml:space="preserve">        عدد الطلبة العراقيين الراسبين والمؤجلين والتاركين في التعليم الجامعي الاولي في جامعة واسط موزعين حسب الكلية والجنس للعام الدراسي 2019/2018  </t>
  </si>
  <si>
    <t>Number of Iraqi failures ,postponed and leaving students in  academical  education of  Wasit  university distributed by college  and gender for 2018/2019</t>
  </si>
  <si>
    <t xml:space="preserve">     عدد الطلبة المشتركين في الامتحان النهائي في التعليم الجامعي الاولي في جامعة واسط موزعين حسب الكلية والجنسية والجنس للعام الدراسي 2019/2018</t>
  </si>
  <si>
    <t>Number of participated students in final exam  in academical education of Wasit university  distributed by college ,nationality and gender for 2018/2019</t>
  </si>
  <si>
    <t xml:space="preserve">     عدد الطلبة الناجحين في التعليم الجامعي الاولي في جامعة واسط موزعين حسب الكلية والجنسية والجنس للعام الدراسي 2019/2018</t>
  </si>
  <si>
    <t>Number of succeedded students in final exam  in academical education of Wasit university  distributed by college ,nationality and gender for 2018/2019</t>
  </si>
  <si>
    <t>عدد الطلبة المقبولين في التعليم الجامعي الاولي في جامعة ميسان موزعين حسب الكلية والجنسية والجنس للعام الدراسي 2020/2019</t>
  </si>
  <si>
    <t xml:space="preserve">       Number of accepted  students in  academical  teaching of Missan university distributed by college ,nationality and gender for 2019/2020</t>
  </si>
  <si>
    <t xml:space="preserve">       Number of existing students in  academical teaching of Missan university distributed by college ,nationality and gender for 2019/2020</t>
  </si>
  <si>
    <t>عدد الطلبة الموجودين في التعليم الجامعي الاولي في جامعة ميسان موزعين حسب الكلية والجنسية والجنس للعام الدراسي 2020/2019</t>
  </si>
  <si>
    <t>عدد اعضاء الهيئة التدريسية في التعليم الجامعي الاولي في جامعة ميسان موزعين حسب الكلية والجنسية والجنس  للعام الدراسي 2020/2019</t>
  </si>
  <si>
    <t xml:space="preserve">       Number of teaching staff in  academical  teaching of Missan university distributed by college ,nationality and gender for 2019/2020</t>
  </si>
  <si>
    <t>عدد الطلبة العراقيين الراسبين والمؤجلين والتاركين في التعليم الجامعي الاولي في جامعة ميسان موزعين حسب الكلية والجنس للعام الدراسي 2019/2018</t>
  </si>
  <si>
    <t>Number of Iraqi failures ,postponed and leaving students in  academical  teaching of Missan  university distributed by college  and gender for 2018/2019</t>
  </si>
  <si>
    <t xml:space="preserve">عدد الطلبة المشتركين في الامتحان النهائي في التعليم الجامعي الاولي في جامعة ميسان موزعين حسب الكلية والجنسية والجنس للعام الدراسي 2019/2018  </t>
  </si>
  <si>
    <t>Number of participated students in final exam in academical  teaching of Missan  university   distributed by college ,nationality and gender for 2018/2019</t>
  </si>
  <si>
    <t>عدد الطلبة الناجحين في التعليم الجامعي الاولي في جامعة ميسان موزعين حسب الكلية والجنسية والجنس للعام الدراسي 2019/2018</t>
  </si>
  <si>
    <t>Number of succeedded students in final exam  in academical  teaching of Missan  university distributed by college ,nationality and gender for 2018/2019</t>
  </si>
  <si>
    <t>عدد الطلبة المقبولين في التعليم الجامعي الاولي في جامعة المثنى موزعين حسب الكلية والجنسية والجنس للعام الدراسي 2020/2019</t>
  </si>
  <si>
    <t xml:space="preserve">       Number of accepted  students in  academical  teaching of Al-muthanna university distributed by college ,nationality and gender for 2019/2020</t>
  </si>
  <si>
    <t xml:space="preserve">       Number of existing  students in  academical  teaching of Al-muthanna university distributed by college ,nationality and gender for 2019/2020</t>
  </si>
  <si>
    <t>عدد الطلبة الموجودين في التعليم الجامعي الاولي في جامعة المثنى موزعين حسب الكلية والجنسية والجنس للعام الدراسي 2020/2019</t>
  </si>
  <si>
    <t>عدد اعضاء الهيئة التدريسية في التعليم الجامعي الاولي في جامعة المثنى موزعين حسب الكلية والجنسية والجنس  للعام الدراسي 2020/2019</t>
  </si>
  <si>
    <t xml:space="preserve">       Number of teaching staff in  academical  teaching of Al-muthanna university distributed by college ,nationality and gender for 2019/2020</t>
  </si>
  <si>
    <t>عدد الطلبة العراقيين الراسبين والمؤجلين والتاركين في التعليم الجامعي الاولي في جامعة المثنى موزعين حسب الكلية والجنس للعام الدراسي2019/2018</t>
  </si>
  <si>
    <t>Number of Iraqi failures ,postponed and leaving students in  academical  teaching of Al-muthanna  university distributed by college  and gender for 2018/2019</t>
  </si>
  <si>
    <t>عدد الطلبة المشتركين في الامتحان النهائي في التعليم الجامعي الاولي في جامعة المثنى موزعين حسب الكلية والجنسية والجنس للعام الدراسي 2019/2018</t>
  </si>
  <si>
    <t>Number of participated students in final exam  in academical  teaching of Al-muthanna university  distributed by college ,nationality and gender for 2018/2019</t>
  </si>
  <si>
    <t>Number of succeedded students in final exam  in academical  teaching of Al-muthanna university  distributed by college ,nationality and gender for 2018/2019</t>
  </si>
  <si>
    <t>عدد الطلبة الناجحين في التعليم الجامعي الاولي في جامعة المثنى موزعين حسب الكلية والجنسية والجنس للعام الدراسي 2019/2018</t>
  </si>
  <si>
    <t>عدد الطلبة المقبولين في التعليم الجامعي الاولي في جامعة تكنولوجيا المعلومات والاتصالات موزعين حسب الكلية والجنسية والجنس للعام الدراسي 2020/2019</t>
  </si>
  <si>
    <t xml:space="preserve">       Number of accepted  students in  academic teaching of Information and communications technology  university distributed by college ,nationality and gender for 2019/2020 </t>
  </si>
  <si>
    <t xml:space="preserve">       Number of enrolled  students in  academic teaching of Information and communications technology  university distributed by college ,nationality and gender for 2019/2020</t>
  </si>
  <si>
    <t>عدد الطلبة الموجودين في التعليم الجامعي الاولي في جامعة تكنولوجيا المعلومات والاتصالات موزعين حسب الكلية والجنسية والجنس للعام الدراسي 2019 /2020</t>
  </si>
  <si>
    <t xml:space="preserve">       Number of teaching staff in  academical  teaching in Information and communications technology   university distributed by college nationality and gender for 2019/2020</t>
  </si>
  <si>
    <t>عدد أعضاء الهيئة التدريسية في جامعة تكنولوجيا المعلومات والاتصالات موزعين حسب الكلية والجنسية والجنس للعام الدراسي 2020/2019</t>
  </si>
  <si>
    <t>عدد الطلبة المشتركين في الامتحان النهائي في التعليم الجامعي الاولي في جامعة تكنولوجيا المعلومات والاتصالات موزعين حسب الكلية والجنسية والجنس للعام الدراسي 2019/2018</t>
  </si>
  <si>
    <t xml:space="preserve"> Number of  students in final exam participated in  academic teaching of Information and communications technology  university distributed by college  and gender for 2018/2019 </t>
  </si>
  <si>
    <t xml:space="preserve"> Number of students Succeded in  academic teaching of Information and communications technology  university distributed by college  and gender for 2018/2019 </t>
  </si>
  <si>
    <t xml:space="preserve">عدد الطلبة  الناجحين  في التعليم الجامعي الاولي في جامعة تكنولوجيا المعلومات والاتصالات موزعين حسب الكلية  والجنسية والجنس للعام الدراسي  2019/2018 </t>
  </si>
  <si>
    <t>عدد الطلبة  العراقيين الراسبين والمؤجلين والتاركين في التعليم الجامعي الاولي  في جامعة  تكنولوجيا المعلومات والاتصالات موزعين حسب الكلية والجنس للعام الدراسي 2019/2018</t>
  </si>
  <si>
    <t>Number of Iraqi failed , postponed and leaving students in  academic teaching of Information and communication technology  university distributed by college  and gender for 2018/2019</t>
  </si>
  <si>
    <t>عدد الطلبة المقبولين في التعليم الجامعي الاولي في جامعة ابن سينا للعلوم الطبية والصيدلانية موزعين حسب الكلية والجنسية والجنس للعام الدراسي 2020/2019</t>
  </si>
  <si>
    <t xml:space="preserve">       Number of accepted  students in  academical  teaching of Ibn Sina for Medical and Pharmaceutics university distributed by college ,nationality and gender for 2019/2020</t>
  </si>
  <si>
    <t xml:space="preserve"> Number of existing  students in  academical  teaching of Ibn Sina for Medical and Pharmaceutics university distributed by college ,nationality and gender for 2019/2020</t>
  </si>
  <si>
    <t>عدد الطلبة الموجودين في التعليم الجامعي الاولي في جامعة ابن سينا للعلوم الطبية والصيدلانية موزعين حسب الكلية والجنسية والجنس للعام الدراسي 2020/2019</t>
  </si>
  <si>
    <t xml:space="preserve">       Number of teaching staff in  academical  teaching in of Ibn Sina for Medical and Pharmaceutics  university distributed by college ,nationality and gender for 2019/2020</t>
  </si>
  <si>
    <t>عدد أعضاء الهيئة التدريسية  في التعليم الجامعي الاولي  في جامعة ابن سينا  للعلوم الطبية والصيدلانية  موزعين حسب الكلية والجنسية والجنس للعام الدراسي 2020/2019</t>
  </si>
  <si>
    <t>عدد الطلبة الراسبين والمؤجلين والتاركين في التعليم الجامعي الاولي في جامعة ابن سينا للعلوم الطبية والصيدلانية موزعين حسب الكلية والجنسية والجنس للعام الدراسي 2019/2018</t>
  </si>
  <si>
    <t xml:space="preserve">      Number of Iraqi failures, postponed and leaving students in  academic teaching of Information and communication of Ibn Sina for Medical and Pharmaceutics university distributed by college ,nationality and gender for 2018/2019 </t>
  </si>
  <si>
    <t>عدد الطلبة الناجحين في التعليم الجامعي الاولي في جامعة ابن سينا للعلوم الطبية والصيدلانية موزعين حسب الكلية والجنسية والجنس للعام الدراسي 2019/2018</t>
  </si>
  <si>
    <t>Number of students Succeded in  academic teaching of Information and communications of Ibn Sina for Medical and Pharmaceutics university distributed by college ,nationality and gender for 2018/2019</t>
  </si>
  <si>
    <t xml:space="preserve"> Number of  students in final exam participated in  academic teaching of Information and communications of Ibn Sina for Medical and Pharmaceutics university distributed by college ,nationality and gender for 2018/2019 </t>
  </si>
  <si>
    <t>عدد الطلبة المشتركين في الامتحان النهائي في التعليم الجامعي الاولي في جامعة الكرخ للعلوم موزعين حسب الكلية والجنسية والجنس للعام الدراسي 2019/2018</t>
  </si>
  <si>
    <t>Number of participated students in final exam in academical  teaching of AL- Kaharakh for sciences university for oil and gas  distributed by college ,nationality and gender for 2018/2019</t>
  </si>
  <si>
    <t>Number of succeedded students in academical  teaching of AL- Kaharakh for sciences university for oil and gas distributed by college ,nationality and gender for 2018/2019</t>
  </si>
  <si>
    <t>عدد الطلبة الناجحين في التعليم الجامعي الاولي في جامعة الكرخ للعلوم موزعين حسب الكلية والجنسية والجنس للعام الدراسي 2019/2018</t>
  </si>
  <si>
    <t xml:space="preserve">عدد الطلبة العراقيين الراسبين والمؤجلين والتاركين في التعليم الجامعي الاولي في جامعة الكرخ للعلوم موزعين حسب الكلية والجنس للعام الدراسي 2019/2018  </t>
  </si>
  <si>
    <t>Number of failures ,postponed and leaving students in  academical  teaching of AL- Kaharakh for sciences university for oil and gas distributed by college  and gender for 2018/2019</t>
  </si>
  <si>
    <t xml:space="preserve">       Number of teaching staff in  academical  teaching of AL- Kaharakh for sciences   university distributed by college nationality and gender for 2019/2020 </t>
  </si>
  <si>
    <t>عدد أعضاء الهيئة التدريسية  في التعليم الجامعي الاولي  في جامعة الكرخ للعلوم   موزعين حسب الكلية والجنسية والجنس للعام الدراسي 2020/2019</t>
  </si>
  <si>
    <t>عدد الطلبة الموجودين في التعليم الجامعي الاولي في جامعة الكرخ للعلوم موزعين حسب الكلية والجنسية والجنس للعام الدراسي 2020/2019</t>
  </si>
  <si>
    <t xml:space="preserve"> Number of existing  students in  academical  teaching of AL- Kaharakh for sciences university distributed by college ,nationality and gender for 2019/2020</t>
  </si>
  <si>
    <t>عدد الطلبة المقبولين في التعليم الجامعي الاولي في جامعة الكرخ للعلوم موزعين حسب الكلية والجنسية والجنس للعام الدراسي 2020/2019</t>
  </si>
  <si>
    <t xml:space="preserve">       Number of accepted  students in  academical  teaching of AL- Kaharakh for sciences university distributed by college ,nationality and gender for 2019/2020 </t>
  </si>
  <si>
    <t>عدد الطلبة المقبولين في التعليم الجامعي الاولي  في الجامعة التقنية الشمالية موزعين حسب المعهد ( الكلية) والجنسية والجنس للعام الدراسي 2020/2019</t>
  </si>
  <si>
    <t>Number of accepted students in Nothern technical university distributed by institute (college), nationality and gender for school year 2019/2020</t>
  </si>
  <si>
    <t>Number of enrolled students in Nothern technical university distributed by institute (college), nationality and gender for school year 2019/2020</t>
  </si>
  <si>
    <t>عدد الطلبة الموجودين في التعليم الجامعي الاولي  في الجامعة التقنية الشمالية موزعين حسب المعهد (الكلية) والجنسية والجنس للعام الدراسي 2020/2019</t>
  </si>
  <si>
    <t>عدد اعضاء الهيئة التدريسية  في التعليم الجامعي الاولي  في الجامعة التقنية الشمالية موزعين حسب المعهد (الكلية) والجنسية والجنس للعام الدراسي 2020/2019</t>
  </si>
  <si>
    <t xml:space="preserve">Number of teaching staff members in Nothern technical university by institute (college), nationality and gender for school year 2019/2020 </t>
  </si>
  <si>
    <t>عدد الطلبة المقبولين في الجامعة التقنية الشمالية بالصف الثاني من خريجي المعاهد (الاوائل والمتميزين ) موزعين حسب المعهد (الكلية) التقنية والجنسية والجنس للعام الدراسي 2020/2019</t>
  </si>
  <si>
    <t>Number of students accepted to  Nothern technical university in second grade (distingushers) of institute graduated distributed by institute(college)technical, nationality and gender for 2019/2020</t>
  </si>
  <si>
    <t>عدد الطلبة  العراقيين الراسبين والمؤجلين والتاركين في التعليم الجامعي الاولي  في الجامعة التقنية الشمالية  موزعين حسب المعهد (الكلية) والجنسية والجنس للعام الدراسي 2019/2018</t>
  </si>
  <si>
    <t>Number of  Iraqi failed ,postponed and leaving students in  Nothern technical university distributed by institute  college, nationality and gender for school year 2018/2019</t>
  </si>
  <si>
    <t>عدد الطلبة  المشتركين في الامتحان النهائي في التعليم الجامعي الاولي  في الجامعة التقنية الشمالية  موزعين حسب المعهد (الكلية) والجنسية والجنس للعام الدراسي 2019/2018</t>
  </si>
  <si>
    <t>Number of students in final exam participated in Notherntechnical university distributed  by institute (college), nationality and gender for school year 2018/2019</t>
  </si>
  <si>
    <t>عدد الطلبة  الناجحين  في التعليم الجامعي الاولي في الجامعة التقنية الشمالية  موزعين حسب المعهد (الكلية) والجنسية والجنس للعام الدراسي 2019/2018</t>
  </si>
  <si>
    <t>Number of succeeded students  in Nothern technical university distributed by institute ( college), nationality and gender for school year 2018/2019</t>
  </si>
  <si>
    <t>عدد الطلبة المقبولين في التعليم الجامعي الاولي  في التعليم الجامعي التقنية الوسطى موزعين حسب المعهد (الكلية ) والجنسية والجنس للعام الدراسي 2020/2019</t>
  </si>
  <si>
    <t>Number of accepted students in Middle technical university distributed by institute (college), nationality and gender for school year 2019/2020</t>
  </si>
  <si>
    <t>Number of students accepted to Middle technical university in second grade (distingushers) of institute graduated distributed by institute(college)technical, nationality and gender for 2019/2020</t>
  </si>
  <si>
    <t>عدد الطلبة المقبولين في الجامعة التقنية الوسطى بالصف الثاني من خريجي المعاهد (الاوائل والمتميزين ) موزعين حسب المعهد (الكلية) التقنية والجنسية والجنس للعام الدراسي 2020/2019</t>
  </si>
  <si>
    <t>عدد الطلبة الموجودين في التعليم الجامعي الاولي  في التعليم الجامعي التقنية الوسطى موزعين حسب المعهد (الكلية ) والجنسية والجنس للعام الدراسي 2020/2019</t>
  </si>
  <si>
    <t>Number of enrolled students in Middle technical university distributed by institute (college), nationality and gender for school year 2019/2020</t>
  </si>
  <si>
    <t>Number of teaching staff members in Middle technical  university distributed by institute (college), nationality and gender for school year 2019/2020</t>
  </si>
  <si>
    <t xml:space="preserve">            عدد اعضاء الهيئة التدريسية  في التعليم الجامعي الاولي  في التعليم الجامعي التقنية الوسطى   موزعين حسب المعهد (الكلية) والجنسية والجنس للعام الدراسي 2020/2019</t>
  </si>
  <si>
    <t>عدد الطلبة  العراقيين الراسبين والمؤجلين والتاركين  في التعليم الجامعي الاولي في الجامعة التقنية الوسطى موزعين حسب المعهد (الكلية) والجنس للعام الدراسي 2019/2018</t>
  </si>
  <si>
    <t>Number of  Iraqi failed ,postponed and leaving students in  Middle technical university distributed by institute  college, nationality and gender for school year 2018/2019</t>
  </si>
  <si>
    <t>Number of arab students failures ,postponed and leaving   in Middle technical university distributed by institute  college, nationality  and gender for school year 2018/2019</t>
  </si>
  <si>
    <t>عدد الطلبة  المشتركين في الامتحان النهائي  في التعليم الجامعي الاولي  في الجامعة التقنية الوسطى موزعين حسب المعهد (الكلية) والجنسية والجنس للعام الدراسي 2019/2018</t>
  </si>
  <si>
    <t>Number of students participated in the final exam in the Middle technical university distributed by institute ( college), nationality and gender for school year 2018/2019</t>
  </si>
  <si>
    <t>Number of  succeeded students in the Middle technical university distributed by college ,nationality and gender for 2018/2019</t>
  </si>
  <si>
    <t xml:space="preserve">عدد الطلبة الناجحين في التعليم الجامعي الاولي  في الجامعة التقنية الوسطى موزعين حسب المعهد (الكلية) والجنسية والجنس للعام الدراسي 2019/2018 </t>
  </si>
  <si>
    <t>التقني بلد</t>
  </si>
  <si>
    <t xml:space="preserve"> Balad Technical </t>
  </si>
  <si>
    <t>عدد الطلبة العرب الراسبين والمؤجلين والتاركين  في التعليم الجامعي الاولي في التعليم الجامعي الاولي في الجامعة التقنية الوسطى موزعين حسب المعهد (الكلية) والجنس للعام الدراسي 2019/2018</t>
  </si>
  <si>
    <t>عدد الطلبة المقبولين في التعليم الجامعي الاولي  في جامعة الفرات الاوسط التقنية  موزعين حسب المعهد (الكلية ) والجنسية والجنس للعام الدراسي 2020/2019</t>
  </si>
  <si>
    <t xml:space="preserve">       Number of accepted  students in Al-Furat Al-Awsat technical university commission distributed by college ,nationality and gender for 2019/2020</t>
  </si>
  <si>
    <t>Number of students accepted to Al-Furat Al-Awsat university in second grade (distingushers) of institute graduated distributed by institute(college)technical, nationality and gender for 2019/2020</t>
  </si>
  <si>
    <t>عدد الطلبة المقبولين في جامعة الفرات الاوسط التقنية  بالصف الثاني من خريجي المعاهد (الاوائل والمتميزين ) موزعين حسب المعهد (الكلية) التقنية والجنسية والجنس للعام الدراسي 2020/2019</t>
  </si>
  <si>
    <t>عدد الطلبة الموجودين  في التعليم الجامعي الاولي في جامعة الفرات الاوسط التقنية موزعين حسب المعهد (الكلية ) والجنسية والجنس للعام الدراسي 2020/2019</t>
  </si>
  <si>
    <t xml:space="preserve">       Number of existing  students in Al-Furat Al-Awsat technical university commission distributed by college ,nationality and gender for 2019/2020</t>
  </si>
  <si>
    <t>Number of teaching staf members in Al-Furat Al-Awsat technical university by institute (college), nationality and gender for school year 2019/2020</t>
  </si>
  <si>
    <t xml:space="preserve">            عدد اعضاء الهيئة التدريسية  في التعليم الجامعي الاولي  في جامعة الفرات الاوسط التقنية موزعين حسب المعهد (الكلية) والجنسية والجنس للعام الدراسي 2020/2019  </t>
  </si>
  <si>
    <t>عدد الطلبة  العراقيين الراسبين والمؤجلين والتاركين في التعليم الجامعي الاولي  في جامعة الفرات الاوسط التقنية موزعين حسب المعهد (الكلية) والجنس للعام الدراسي 2019/2018</t>
  </si>
  <si>
    <t>Number of Iraqi failed ,postponed and leave out students in Al-Furat Technical University university distributed by institute  and gender for 2018/2019</t>
  </si>
  <si>
    <t>عدد الطلبة  المشتركين في الامتحان النهائي  في التعليم الجامعي الاولي في جامعة الفرات الاوسط التقنية موزعين حسب المعهد (الكلية) والجنسية والجنس للعام الدراسي 2019/2018</t>
  </si>
  <si>
    <t>Number of students participated in the final exam inAl-Furat Al-Awsat technical university distributed  by institute (college), nationality and gender for school year 2018/2019</t>
  </si>
  <si>
    <t>Number of succeeded students in Al-Furat Al-Awsat technical university distributed  by institute (college), nationality and gender for school year 2018/2019</t>
  </si>
  <si>
    <t>عدد الطلبة الناجحين  في التعليم الجامعي الاولي في جامعة الفرات الاوسط التقنيية موزعين حسب المعهد (الكلية) والجنسية والجنس للعام الدراسي 2019/2018</t>
  </si>
  <si>
    <t>عدد الطلبة المقبولين في التعليم الجامعي الاولي  في الجامعة التقنية الجنوبية  موزعين حسب المعهد (الكلية) والجنسية والجنس للعام الدراسي 2020/2019</t>
  </si>
  <si>
    <t xml:space="preserve">       Number of students admitted to southern technical university distributed by institute (college), nationality and gender for 2019/2020</t>
  </si>
  <si>
    <t xml:space="preserve">       Number of students admitted to southern technical university in second grade those who graduated from institute distributed by institute (college), nationality and gender for 2019/2020</t>
  </si>
  <si>
    <t>عدد الطلبة المقبولين  في الجامعة التقنية الجنوبية بالصف الثاني من خريجي المعاهد(الاوائل والمتميزين) موزعين حسب المعهد (الكلية ) والجنسية والجنس للعام الدراسي 2020/2019</t>
  </si>
  <si>
    <t xml:space="preserve">       Number of students enrolled in southern technical university distributed by institute (college) ,nationality and gender for 2019/2020</t>
  </si>
  <si>
    <t>عدد الطلبة الموجودين في التعليم الجامعي الاولي  في الجامعة التقنية الجنوبية موزعين حسب المعهد (الكلية ) والجنسية والجنس للعام الدراسي 2020/2019</t>
  </si>
  <si>
    <t xml:space="preserve">            عدد اعضاء الهيئة التدريسية  في التعليم الجامعي الاولي في الجامعة التقنية الجنوبية  موزعين حسب المعهد (الكلية) والجنسية والجنس للعام الدراسي 2020/2019</t>
  </si>
  <si>
    <t>Number of teaching staff members in southern technical university distributed by institute (college) ,nationality and gender for 2019/2020</t>
  </si>
  <si>
    <t>عدد الطلبة  العراقيين الراسبين والمؤجلين والتاركين في التعليم الجامعي الاولي  في الجامعة التقنية الجنوبية  موزعين حسب المعهد (الكلية) والجنس للعام الدراسي 2019/2018</t>
  </si>
  <si>
    <t xml:space="preserve">       Number of Iraqi failed, postpond and leave out students in southern technical university  distributed by college ,nationality and gender for 2018/2019</t>
  </si>
  <si>
    <t>عدد الطلبة  المشتركين في الامتحان النهائي  في التعليم الجامعي الاولي في الجامعة التقنية الجنوبية موزعين حسب المعهد (الكلية) والجنسية والجنس للعام الدراسي 2019/2018</t>
  </si>
  <si>
    <t>Number of students participated in the final exam  insouthern technical university  distributed  by institute (college), nationality and gender for school year 2018/2019</t>
  </si>
  <si>
    <t>Number of succeeded students in   insouthern technical university distributed  by institute (college), nationality and gender for school year 2018/2019</t>
  </si>
  <si>
    <t xml:space="preserve">MaysanTechnical </t>
  </si>
  <si>
    <t>الكلية التقنية الهندسية ميسان</t>
  </si>
  <si>
    <t>عدد الطلبة الناجحين  في التعليم الجامعي الاولي في في الجامعة التقنية الجنوبية  موزعين حسب المعهد (الكلية) والجنسية والجنس للعام الدراسي 2019/2018</t>
  </si>
  <si>
    <t>جامعة الزهراء</t>
  </si>
  <si>
    <t>Al-Zahraa University</t>
  </si>
  <si>
    <t>Total Al-Zahraa University</t>
  </si>
  <si>
    <t>جامعة كلكامش</t>
  </si>
  <si>
    <t>Gilgamesh University</t>
  </si>
  <si>
    <t>Total Gilgamesh University</t>
  </si>
  <si>
    <t>مجموع جامعة كلكامش</t>
  </si>
  <si>
    <t>مجموع جامعة الزهراء</t>
  </si>
  <si>
    <t xml:space="preserve"> AL- salam University College</t>
  </si>
  <si>
    <t xml:space="preserve">عدد الطلبة المقبولين في التعليم الجامعي الاولي في الكليات الاهلية  موزعين حسب الكلية والجنسية والجنس للعام الدراسي  2020/2019 </t>
  </si>
  <si>
    <t xml:space="preserve">       Number of accepted  students in  academical  teaching of private colleges distributed by college ,nationality and gender for 2019/2020</t>
  </si>
  <si>
    <t xml:space="preserve">عدد الطلبة الموجودين في التعليم الجامعي الاولي في الكليات الاهلية  موزعين حسب الكلية والجنسية والجنس للعام الدراسي  2020/2019 </t>
  </si>
  <si>
    <t xml:space="preserve">       Number of enrolled  students in  academical  teaching of private colleges distributed by college ,nationality and gender for 2019/2020 </t>
  </si>
  <si>
    <t>قسم السياحه الدينية</t>
  </si>
  <si>
    <t xml:space="preserve">جامعة جعفر الصادق </t>
  </si>
  <si>
    <t>Gafar al-sadeq University</t>
  </si>
  <si>
    <t>عدد الطلبة العرب الراسبين والمؤجلين والتاركين في التعليم الجامعي الاولي في الكليات الاهلية موزعين حسب الكلية والجنس للعام الدراسي 2019/2018</t>
  </si>
  <si>
    <t>Number of arab students failures ,postponed and leaving  in  academical  teaching of private colleges  distributed by college  and gender for 2018/2019</t>
  </si>
  <si>
    <t>عدد الطلبة العراقيين الراسبين والمؤجلين والتاركين في التعليم الجامعي الاولي في الكليات الاهلية  موزعين حسب الكلية والجنس للعام الدراسي 2019/2018</t>
  </si>
  <si>
    <t>Number of Iraqi failures ,postponed and leaving students in  academical  teaching of private colleges distributed by college  and gender for 2018/2019</t>
  </si>
  <si>
    <t xml:space="preserve">عدد اعضاء الهيئة التدريسية في التعليم الجامعي الاولي في الكليات الاهلية  موزعين حسب االكلية والجنسية والجنس للعام الدراسي  2020/2019 </t>
  </si>
  <si>
    <t xml:space="preserve">       Number of teaching staff in  academical  teaching of private colleges distributed by college ,nationality and gender for 2019/2020</t>
  </si>
  <si>
    <t>Number of participated students in final exam  in academical  teaching of private college  distributed by college nationality and gender for 2018/2019</t>
  </si>
  <si>
    <t>عدد الطلبة المشتركين في الامتحان النهائي في التعليم الجامعي الاولي في الكليات الاهلية  موزعين حسب الكلية و الجنسية والجنس للعام الدراسي 2019/2018</t>
  </si>
  <si>
    <t>جامعة جعفر الصادق  الاجمالي</t>
  </si>
  <si>
    <t xml:space="preserve">مجموع الجامعة الإسلامية </t>
  </si>
  <si>
    <t>Number of succeedded students in final exam  in academical  teaching of private colleges  distributed by college ,nationality and gender for 2018/2019</t>
  </si>
  <si>
    <t>عدد الطلبة الناجحين في التعليم الجامعي الاولي في الكليات الاهلية  موزعين حسب الكلية و الجنسية والجنس للعام الدراسي 2019/2018</t>
  </si>
  <si>
    <t xml:space="preserve">مجموع الجامعة الاسلامية فرع الديوانية </t>
  </si>
  <si>
    <t>مجموع جامعة الكفيل</t>
  </si>
  <si>
    <t>عدد الطلبة الناجحين في التعليم الجامعي الاولي في جامعة البصرة للنفط والغاز موزعين حسب الكلية والجنسية والجنس للعام الدراسي 2019/2018</t>
  </si>
  <si>
    <t>عدد الطلبة المقبولين في التعليم الجامعي الاولي في جامعة الفلوجة موزعين حسب الكلية والجنسية والجنس للعام الدراسي 2020/2019</t>
  </si>
  <si>
    <t xml:space="preserve">عدد الطلبة الناجحين في التعليم الجامعي الاولي في جامعة بابل موزعين حسب الكلية والجنسية والجنس للعام الدراسي 2019/2018 </t>
  </si>
  <si>
    <t>عدد الطلبة المشتركين في الامتحان النهائي في التعليم الجامعي الاولي في جامعة كركوك موزعين حسب الكلية والجنسية والجنس للعام الدراسي 2019/2018</t>
  </si>
  <si>
    <t>_</t>
  </si>
  <si>
    <t>كلية الفقه</t>
  </si>
  <si>
    <t xml:space="preserve">الجامعة الوطنية للعلوم والتكنولوجيا الاهلية </t>
  </si>
  <si>
    <t>(29)Table</t>
  </si>
  <si>
    <t>Table (29) cont .</t>
  </si>
  <si>
    <t>Table (30) cont.</t>
  </si>
  <si>
    <t>جدول ( 31 )</t>
  </si>
  <si>
    <t>Tabel (31)</t>
  </si>
  <si>
    <t xml:space="preserve">(جدول (32 </t>
  </si>
  <si>
    <t>(جدول  (35</t>
  </si>
  <si>
    <t>(جدول (36</t>
  </si>
  <si>
    <t xml:space="preserve">(جدول (37 </t>
  </si>
  <si>
    <t>Tabel ( 37 )</t>
  </si>
  <si>
    <t>Tabel (39)</t>
  </si>
  <si>
    <t>Tabel ( 40 )</t>
  </si>
  <si>
    <t>Table (205)</t>
  </si>
  <si>
    <t>Table(223)</t>
  </si>
  <si>
    <t>عدد الطلبة المشتركين في الامتحان النهائي في التعليم الجامعي الأولي في الجامعات كافة والكليات الأهلية موزعين حسب الجامعة والجنسية والجنس للعام الدراسي 2019/2018</t>
  </si>
  <si>
    <t>Number of participated studentsin final exam in academical and private colleges  distributed by college ,nationality and gender for 2018/2019</t>
  </si>
  <si>
    <t>عدد الطلبة الناجحين في التعليم الجامعي الأولي في الجامعات كافة والكليات الأهلية موزعين حسب الجامعة والجنسية والجنس للعام الدراسي 2019/2018</t>
  </si>
  <si>
    <t>Number of  succeeded students in academical and and private colleges distributed by college nationality and gender for 2018/2019</t>
  </si>
  <si>
    <t>جدول (229)</t>
  </si>
  <si>
    <t>Number of succeedded students in final exam  in academical education of Nahrain  university distributed by college ,nationality and gender for 2018/2019</t>
  </si>
  <si>
    <t>عدد الطلبة الناجحين في التعليم الجامعي الاولي في جامعة القاسم الخضراء موزعين حسب الكلية والجنسية والجنس للعام الدراسي 2019/2018</t>
  </si>
  <si>
    <t>Number of succeedded students in final exam  in academical  teaching of Al-Qasim Al-khadraa  university distributed by college ,nationality and gender for 2018/2019</t>
  </si>
  <si>
    <t>كلبة الاسراء</t>
  </si>
  <si>
    <t>مجموع جامعه الكتاب</t>
  </si>
  <si>
    <t>جامعة الكتاب الجامعة</t>
  </si>
  <si>
    <t>مجموع جهاز الاشراف والتقويم العلمي</t>
  </si>
  <si>
    <t>جهاز الاشراف والتقويم العلمي</t>
  </si>
  <si>
    <t>عدد اعضاء الهيئة التدريسية  في ديوان الوزارة والهيئات والمجلس العراقي للاختصاصات الطبية موزعين حسب المركز والجنسية والجنس للعام الدراسي 2020/2019</t>
  </si>
  <si>
    <t xml:space="preserve">       Number of teaching staff in Ministry Headquarter &amp; Commissions &amp; Iraqi Council for Medical Specialties distributed by center and  nationality and gender for 2019/2020 </t>
  </si>
  <si>
    <t>مركز ابحاث الفضاء</t>
  </si>
  <si>
    <t>space research center</t>
  </si>
  <si>
    <t>عدد أعضاء الهيئة التدريسية في التعليم الجامعي الاولي  في جامعة التكنولوجية موزعين حسب القسم والجنسية والجنس للعام الدراسي 2020/2019</t>
  </si>
  <si>
    <t>عدد الطلبة العرب الراسبين والمؤجلين والتاركين في التعليم الجامعي الاولي في الجامعة العراقية  موزعين حسب الكلية  والجنس للعام الدراسي 2019/2018</t>
  </si>
  <si>
    <t>Number of Arab students failures ,postponed and leaving  in  academical  teaching of Al-Iraqia  university distributed by college distributed and gender for  2018/2019</t>
  </si>
  <si>
    <t xml:space="preserve">(جدول  (41 </t>
  </si>
  <si>
    <t>(41) Table</t>
  </si>
  <si>
    <t xml:space="preserve">(جدول (42 </t>
  </si>
  <si>
    <t>Tabel ( 43 )</t>
  </si>
  <si>
    <t>(جدول (43</t>
  </si>
  <si>
    <t xml:space="preserve">(44) جدول </t>
  </si>
  <si>
    <t xml:space="preserve">(44) تابع جدول </t>
  </si>
  <si>
    <t>(جدول (46</t>
  </si>
  <si>
    <t>Tabel(46)</t>
  </si>
  <si>
    <t>Tabel(46) cont.</t>
  </si>
  <si>
    <t>(تابع جدول (46</t>
  </si>
  <si>
    <t xml:space="preserve">جدول (47 )  </t>
  </si>
  <si>
    <t>Tabel (47)</t>
  </si>
  <si>
    <t xml:space="preserve">(تابع جدول (47   </t>
  </si>
  <si>
    <t>Tabel (47) cont.</t>
  </si>
  <si>
    <t xml:space="preserve">(جدول (48 </t>
  </si>
  <si>
    <t>Tabel(48)</t>
  </si>
  <si>
    <t xml:space="preserve">(تابع جدول (48 </t>
  </si>
  <si>
    <t>(جدول  (49</t>
  </si>
  <si>
    <t>تابع جدول (49)</t>
  </si>
  <si>
    <t>Table(50)</t>
  </si>
  <si>
    <t xml:space="preserve">(جدول  (52 </t>
  </si>
  <si>
    <t>(جدول  (53</t>
  </si>
  <si>
    <t>Table (53)</t>
  </si>
  <si>
    <t xml:space="preserve">(56) جدول </t>
  </si>
  <si>
    <t>(جدول (58</t>
  </si>
  <si>
    <t xml:space="preserve">(جدول (59   </t>
  </si>
  <si>
    <t xml:space="preserve">(جدول (60 </t>
  </si>
  <si>
    <t>Tabel (60)</t>
  </si>
  <si>
    <t>(جدول  (61</t>
  </si>
  <si>
    <t>Tabel(62)</t>
  </si>
  <si>
    <t xml:space="preserve">(65) جدول </t>
  </si>
  <si>
    <t>Tabel (66)</t>
  </si>
  <si>
    <t xml:space="preserve">(جدول (66 </t>
  </si>
  <si>
    <t>(جدول  (67</t>
  </si>
  <si>
    <t>Tabel(67)</t>
  </si>
  <si>
    <t>Tabel (68)Cont</t>
  </si>
  <si>
    <t xml:space="preserve">  ( تابع جدول  (68</t>
  </si>
  <si>
    <t>Table (69)Cont .</t>
  </si>
  <si>
    <t>تابع جدول  (69)</t>
  </si>
  <si>
    <t xml:space="preserve">  (جدول  (70</t>
  </si>
  <si>
    <t>Tabel (70) Cont .</t>
  </si>
  <si>
    <t xml:space="preserve">  تابع جدول  (70)</t>
  </si>
  <si>
    <t>Tabel (71)</t>
  </si>
  <si>
    <t>Table (71)Cont .</t>
  </si>
  <si>
    <t>تابع جدول  (71)</t>
  </si>
  <si>
    <t>(72) Table</t>
  </si>
  <si>
    <t xml:space="preserve">(جدول  (73 </t>
  </si>
  <si>
    <t>Tabel (73)</t>
  </si>
  <si>
    <t>Table (73) Cont .</t>
  </si>
  <si>
    <t>تابع جدول  (73)</t>
  </si>
  <si>
    <t xml:space="preserve">جدول  ( 74 ) </t>
  </si>
  <si>
    <t>Tabel (74 )</t>
  </si>
  <si>
    <t xml:space="preserve">. Table (74 ) Cont </t>
  </si>
  <si>
    <t>تابع جدول  (74 )</t>
  </si>
  <si>
    <t>اداره والاقتصاد القرنه</t>
  </si>
  <si>
    <t>Economic and administration AL-Qrnaa</t>
  </si>
  <si>
    <t xml:space="preserve"> Continue teaching centre</t>
  </si>
  <si>
    <t>جدول ( 75 )</t>
  </si>
  <si>
    <t>(76) Tabel</t>
  </si>
  <si>
    <t>جدول( 77 )</t>
  </si>
  <si>
    <t>Tabel(77)</t>
  </si>
  <si>
    <t xml:space="preserve">(جدول(78   </t>
  </si>
  <si>
    <t>(80) Tabel</t>
  </si>
  <si>
    <t xml:space="preserve">.Table (81) cont </t>
  </si>
  <si>
    <t>Table (82) cont.</t>
  </si>
  <si>
    <t>Tabel (83)</t>
  </si>
  <si>
    <t xml:space="preserve">(تابع جدول (83 </t>
  </si>
  <si>
    <t>Table (84)</t>
  </si>
  <si>
    <t xml:space="preserve">  تابع جدول (84) </t>
  </si>
  <si>
    <t xml:space="preserve">(جدول (85 </t>
  </si>
  <si>
    <t>Tabel (85)</t>
  </si>
  <si>
    <t xml:space="preserve">(تابع جدول (85 </t>
  </si>
  <si>
    <t>(جدول (86</t>
  </si>
  <si>
    <t xml:space="preserve">(86)Table </t>
  </si>
  <si>
    <t>(تابع جدول (86</t>
  </si>
  <si>
    <t xml:space="preserve">(جدول  (89 </t>
  </si>
  <si>
    <t>(جدول  (90</t>
  </si>
  <si>
    <t xml:space="preserve">(جدول  (92 </t>
  </si>
  <si>
    <t xml:space="preserve"> (93 ) جدول </t>
  </si>
  <si>
    <t>تابع جدول  ( 93 )</t>
  </si>
  <si>
    <t xml:space="preserve">Table (93) cont. </t>
  </si>
  <si>
    <t xml:space="preserve">         ( 94 ) جدول  </t>
  </si>
  <si>
    <t>Table (94) cont.</t>
  </si>
  <si>
    <t>Table (95)</t>
  </si>
  <si>
    <t xml:space="preserve">       (  95 ) جدول  </t>
  </si>
  <si>
    <t xml:space="preserve">تابع جدول ( 94 )   </t>
  </si>
  <si>
    <t xml:space="preserve">(  96  ) جدول  </t>
  </si>
  <si>
    <t xml:space="preserve"> (96)Table</t>
  </si>
  <si>
    <t xml:space="preserve"> (96 )تابع جدول  </t>
  </si>
  <si>
    <t xml:space="preserve"> (97 ) جدول  </t>
  </si>
  <si>
    <t xml:space="preserve">( 97 ) تابع جدول  </t>
  </si>
  <si>
    <t xml:space="preserve">(98 ) جدول  </t>
  </si>
  <si>
    <t>Table (98)</t>
  </si>
  <si>
    <t>Table (98) cont.</t>
  </si>
  <si>
    <t xml:space="preserve"> تابع جدول  ( 98 )</t>
  </si>
  <si>
    <t xml:space="preserve">(جدول  (100 </t>
  </si>
  <si>
    <t>جدول  (101)</t>
  </si>
  <si>
    <t>(جدول  ( 102</t>
  </si>
  <si>
    <t>جدول ( 103)</t>
  </si>
  <si>
    <t>جدول  (104)</t>
  </si>
  <si>
    <t>(104)Table</t>
  </si>
  <si>
    <t xml:space="preserve">(تابع جدول (106 </t>
  </si>
  <si>
    <t>Table (106) cont.</t>
  </si>
  <si>
    <t xml:space="preserve">(جدول (107 </t>
  </si>
  <si>
    <t>(جدول  (108</t>
  </si>
  <si>
    <t xml:space="preserve">       (109)  جدول  </t>
  </si>
  <si>
    <t xml:space="preserve">(جدول (110 </t>
  </si>
  <si>
    <t>Table (110)</t>
  </si>
  <si>
    <t>جدول  (111 )</t>
  </si>
  <si>
    <t>Table (111 )</t>
  </si>
  <si>
    <t>(جدول (112</t>
  </si>
  <si>
    <t xml:space="preserve">(جدول (113 </t>
  </si>
  <si>
    <t>جدول (114)</t>
  </si>
  <si>
    <t>Table (114)</t>
  </si>
  <si>
    <t>Table (115 )</t>
  </si>
  <si>
    <t>(جدول ( 115</t>
  </si>
  <si>
    <t>جدول  ( 116 )</t>
  </si>
  <si>
    <t>Table (116)</t>
  </si>
  <si>
    <t xml:space="preserve">مركزالتعليم المستمر </t>
  </si>
  <si>
    <t xml:space="preserve">(جدول (117 </t>
  </si>
  <si>
    <t>Total (117)</t>
  </si>
  <si>
    <t xml:space="preserve">Table (118) </t>
  </si>
  <si>
    <t xml:space="preserve">(جدول  (118 </t>
  </si>
  <si>
    <t xml:space="preserve">(جدول (119 </t>
  </si>
  <si>
    <t>(جدول  (120</t>
  </si>
  <si>
    <t xml:space="preserve">(جدول  (122 </t>
  </si>
  <si>
    <t xml:space="preserve">جدول (123 ) </t>
  </si>
  <si>
    <t>تابع جدول (123)</t>
  </si>
  <si>
    <t xml:space="preserve">جدول ( 124 ) </t>
  </si>
  <si>
    <t xml:space="preserve">تابع جدول ( 124 ) </t>
  </si>
  <si>
    <t xml:space="preserve">(جدول  (125 </t>
  </si>
  <si>
    <t xml:space="preserve">(تابع جدول (125 </t>
  </si>
  <si>
    <t xml:space="preserve">(تابع جدول  (126 </t>
  </si>
  <si>
    <t xml:space="preserve">(جدول (127 </t>
  </si>
  <si>
    <t>(جدول (128</t>
  </si>
  <si>
    <t>Table (128)</t>
  </si>
  <si>
    <t>(تابع جدول (128</t>
  </si>
  <si>
    <t>مركز التعليم المستمر وتطوير الكوادر</t>
  </si>
  <si>
    <t xml:space="preserve">(129) جدول </t>
  </si>
  <si>
    <t>(جدول ( 130</t>
  </si>
  <si>
    <t>جدول (131 )</t>
  </si>
  <si>
    <t>Tabel(131)</t>
  </si>
  <si>
    <t xml:space="preserve">(جدول (132   </t>
  </si>
  <si>
    <t xml:space="preserve">(جدول (133 </t>
  </si>
  <si>
    <t>(جدول  (134</t>
  </si>
  <si>
    <t>Tabel (134)</t>
  </si>
  <si>
    <t>التنمية البدنية وعلوم الرياضه</t>
  </si>
  <si>
    <t>(جدول (135</t>
  </si>
  <si>
    <t xml:space="preserve">(جدول (138 </t>
  </si>
  <si>
    <t xml:space="preserve">(جدول  (139 </t>
  </si>
  <si>
    <t>Table(139)</t>
  </si>
  <si>
    <t>Table(140 )</t>
  </si>
  <si>
    <t>جدول (140 )</t>
  </si>
  <si>
    <t>Table(142)</t>
  </si>
  <si>
    <t>تابع جدول (142)</t>
  </si>
  <si>
    <t xml:space="preserve">(جدول (143 </t>
  </si>
  <si>
    <t>Table (143)</t>
  </si>
  <si>
    <t>(جدول (144</t>
  </si>
  <si>
    <t xml:space="preserve">(جدول (145 </t>
  </si>
  <si>
    <t>Table(145)</t>
  </si>
  <si>
    <t xml:space="preserve">(جدول  (146 </t>
  </si>
  <si>
    <t>Table (146)</t>
  </si>
  <si>
    <t>تابع جدول (146)</t>
  </si>
  <si>
    <t>جدول (147)</t>
  </si>
  <si>
    <t xml:space="preserve">Table (147) </t>
  </si>
  <si>
    <t xml:space="preserve">(جدول (148 </t>
  </si>
  <si>
    <t xml:space="preserve">(148) تابع جدول  </t>
  </si>
  <si>
    <t>(جدول (150</t>
  </si>
  <si>
    <t>تابع جدول (150 )</t>
  </si>
  <si>
    <t>تابع جدول(151 )</t>
  </si>
  <si>
    <t>Table(152)</t>
  </si>
  <si>
    <t>تابع جدول (152 )</t>
  </si>
  <si>
    <t xml:space="preserve">(153)Table  </t>
  </si>
  <si>
    <t xml:space="preserve">(جدول (155 </t>
  </si>
  <si>
    <t>(جدول  ( 156</t>
  </si>
  <si>
    <t xml:space="preserve">(جدول  (157 </t>
  </si>
  <si>
    <t>(جدول  (158</t>
  </si>
  <si>
    <t>(158)Table</t>
  </si>
  <si>
    <t xml:space="preserve">جدول (159) </t>
  </si>
  <si>
    <t>Tabel ( 160 )</t>
  </si>
  <si>
    <t>جدول  ( 161)</t>
  </si>
  <si>
    <t>Tabel (161 )</t>
  </si>
  <si>
    <t>جدول ( 162)</t>
  </si>
  <si>
    <t>جدول  ( 163)</t>
  </si>
  <si>
    <t>جدول (164)</t>
  </si>
  <si>
    <t>جدول ( 165)</t>
  </si>
  <si>
    <t>تابع جدول ( 165 )</t>
  </si>
  <si>
    <t>Tabel ( 166 )</t>
  </si>
  <si>
    <t>Table (167)</t>
  </si>
  <si>
    <t xml:space="preserve">(168) تابع جدول  </t>
  </si>
  <si>
    <t xml:space="preserve">تابع جدول ( 169 )      </t>
  </si>
  <si>
    <t>جدول  ( 170 )</t>
  </si>
  <si>
    <t>Tabel ( 170 )</t>
  </si>
  <si>
    <t xml:space="preserve">(170) تابع جدول  </t>
  </si>
  <si>
    <t>جدول  (171)</t>
  </si>
  <si>
    <t xml:space="preserve">(171)Table </t>
  </si>
  <si>
    <t xml:space="preserve">جدول  (172) </t>
  </si>
  <si>
    <t xml:space="preserve">(172)Table  </t>
  </si>
  <si>
    <t xml:space="preserve">(جدول (173 </t>
  </si>
  <si>
    <t xml:space="preserve">(173)Table </t>
  </si>
  <si>
    <t xml:space="preserve">جدول  (174) </t>
  </si>
  <si>
    <t>(174)Table</t>
  </si>
  <si>
    <t xml:space="preserve">(جدول  (175 </t>
  </si>
  <si>
    <t>Table (175)</t>
  </si>
  <si>
    <t xml:space="preserve">(جدول (176 </t>
  </si>
  <si>
    <t xml:space="preserve">(جدول  (177 </t>
  </si>
  <si>
    <t xml:space="preserve">(جدول (179 </t>
  </si>
  <si>
    <t xml:space="preserve">(جدول  (180 </t>
  </si>
  <si>
    <t xml:space="preserve">(جدول (181 </t>
  </si>
  <si>
    <t>(182)Table</t>
  </si>
  <si>
    <t xml:space="preserve">(جدول  (183 </t>
  </si>
  <si>
    <t xml:space="preserve">(جدول (184 </t>
  </si>
  <si>
    <t xml:space="preserve">(جدول  (185 </t>
  </si>
  <si>
    <t>(جدول  (186</t>
  </si>
  <si>
    <t>Table (186)</t>
  </si>
  <si>
    <t xml:space="preserve"> (187)Table</t>
  </si>
  <si>
    <t>(188)Table</t>
  </si>
  <si>
    <t>جدول (188)</t>
  </si>
  <si>
    <t>( جدول  (189</t>
  </si>
  <si>
    <t>Tabel (190 )</t>
  </si>
  <si>
    <t xml:space="preserve">(190) جدول </t>
  </si>
  <si>
    <t>( جدول  (191</t>
  </si>
  <si>
    <t>Tabel (191)</t>
  </si>
  <si>
    <t xml:space="preserve">(جدول  ( 192 </t>
  </si>
  <si>
    <t xml:space="preserve">(194) جدول </t>
  </si>
  <si>
    <t>Tabel (195)</t>
  </si>
  <si>
    <t>Tabel (197 )</t>
  </si>
  <si>
    <t>( جدول  (197</t>
  </si>
  <si>
    <t>(جدول (198</t>
  </si>
  <si>
    <t xml:space="preserve">(جدول (200 </t>
  </si>
  <si>
    <t>(200) Tabel</t>
  </si>
  <si>
    <t>جدول ( 202 )</t>
  </si>
  <si>
    <t>جدول  (203 )</t>
  </si>
  <si>
    <t xml:space="preserve">(جدول (204 </t>
  </si>
  <si>
    <t>(جدول (205</t>
  </si>
  <si>
    <t>جدول (207)</t>
  </si>
  <si>
    <t>Table (207)</t>
  </si>
  <si>
    <t xml:space="preserve">(جدول (208 </t>
  </si>
  <si>
    <t>تابع جدول (208)</t>
  </si>
  <si>
    <t>جدول (209)</t>
  </si>
  <si>
    <t>تابع جدول (210 )</t>
  </si>
  <si>
    <t xml:space="preserve">(جدول (211 </t>
  </si>
  <si>
    <t xml:space="preserve">(212) جدول   </t>
  </si>
  <si>
    <t xml:space="preserve">تابع جدول (212) </t>
  </si>
  <si>
    <t xml:space="preserve"> جدول  (213 )</t>
  </si>
  <si>
    <t>جدول  (215)</t>
  </si>
  <si>
    <t>Table(215)</t>
  </si>
  <si>
    <t>تابع جدول (215)</t>
  </si>
  <si>
    <t xml:space="preserve">(جدول (216 </t>
  </si>
  <si>
    <t>Table (216)</t>
  </si>
  <si>
    <t>Table (216) cont.</t>
  </si>
  <si>
    <t xml:space="preserve">(تابع جدول (216 </t>
  </si>
  <si>
    <t>جدول (217)</t>
  </si>
  <si>
    <t>تابع جدول (218)</t>
  </si>
  <si>
    <t>Table (218) cont .</t>
  </si>
  <si>
    <t xml:space="preserve">(جدول (219 </t>
  </si>
  <si>
    <t xml:space="preserve">(220) جدول   </t>
  </si>
  <si>
    <t>Table(220)</t>
  </si>
  <si>
    <t>جدول  (221)</t>
  </si>
  <si>
    <t>جدول (222)</t>
  </si>
  <si>
    <t>Table (222)</t>
  </si>
  <si>
    <t>تابع جدول (222)</t>
  </si>
  <si>
    <t xml:space="preserve">(جدول (227 </t>
  </si>
  <si>
    <t>جدول  (228)</t>
  </si>
  <si>
    <t>Table(229)</t>
  </si>
  <si>
    <t>جدول (230)</t>
  </si>
  <si>
    <t xml:space="preserve"> Table(230)</t>
  </si>
  <si>
    <t xml:space="preserve">المعلوماتية الطبية الحيوية </t>
  </si>
  <si>
    <t>Vital medical informatics</t>
  </si>
  <si>
    <t>central book shop</t>
  </si>
  <si>
    <t>تابع جدول (230)</t>
  </si>
  <si>
    <t xml:space="preserve">جدول  (231) </t>
  </si>
  <si>
    <t xml:space="preserve"> Table (231) </t>
  </si>
  <si>
    <t xml:space="preserve">تابع جدول  (231) </t>
  </si>
  <si>
    <t>جدول  (232)</t>
  </si>
  <si>
    <t xml:space="preserve"> Table (232)</t>
  </si>
  <si>
    <t>تابع جدول  (232)</t>
  </si>
  <si>
    <t>كلية الفقة</t>
  </si>
  <si>
    <t>Al faqih College</t>
  </si>
  <si>
    <t>كلية شط العرب الجامعه</t>
  </si>
  <si>
    <t>كلية المستقبل</t>
  </si>
  <si>
    <t>Table(6) cont .</t>
  </si>
  <si>
    <t>(تابع جدول (6</t>
  </si>
  <si>
    <t xml:space="preserve">جدول (233) </t>
  </si>
  <si>
    <t xml:space="preserve">تابع جدول (233) </t>
  </si>
  <si>
    <t>جدول  (235 )</t>
  </si>
  <si>
    <t>جدول (236)</t>
  </si>
  <si>
    <t xml:space="preserve">  (236)  Table </t>
  </si>
  <si>
    <t>Table (236) cont .</t>
  </si>
  <si>
    <t>تابع جدول  (236)</t>
  </si>
  <si>
    <t>sumar</t>
  </si>
  <si>
    <t xml:space="preserve">عدد الجامعات الحكومية (الاكاديمية والتقنية ) والكليات الاهلية وعدد الطلبة الموجودين حسب الجنس والمحافظة للعام الدراسي 2020/2019 </t>
  </si>
  <si>
    <t xml:space="preserve"> Number of Bachelor universties &amp;institutes of academical study (governomintal &amp; private) numberof its'  graduated  by  Sex&amp;governorate for Year 2019/2020</t>
  </si>
  <si>
    <t>b</t>
  </si>
  <si>
    <t>الطبي التقني بغداد *</t>
  </si>
  <si>
    <t xml:space="preserve"> *يوجد (1) طالب ذكراجانب  في معهد الطب التقني بغداد في الدراسات الصباحية في الجامعة التقنية الوسطى(تم تضمينها مع العرب) </t>
  </si>
  <si>
    <t xml:space="preserve"> *يوجد (1) طالب ذكر اجانب في معهدالطب التقني بغداد في الدراسات الصباحية في الجامعة التقنية الوسطى(تم تضمينها مع العرب) </t>
  </si>
  <si>
    <t xml:space="preserve"> *يوجد (3) طلاب ذكور و(2) اناث اجانب في كلية طب اسنان في الدراسات الصباحية (تم تضمينها مع العرب)</t>
  </si>
  <si>
    <t>طب الاسنان *</t>
  </si>
  <si>
    <t xml:space="preserve"> * ملاحظة : يوجد طالب اجنبي اناث في كلية الطب في الدراسات الصباحية(تم تضمينها مع العرب) </t>
  </si>
  <si>
    <t xml:space="preserve"> * ملاحظة : يوجد طالب اجنبي اناث في كلية الطب في الدراسات الصباحية (تم تضمينها مع العرب) </t>
  </si>
  <si>
    <t>الطب *</t>
  </si>
  <si>
    <t>التربية *</t>
  </si>
  <si>
    <t xml:space="preserve"> * ملاحظة : يوجد طالب اجنبي  ذكر في كلية التربية في الدراسات المسائية (تم تضمينها مع العرب) </t>
  </si>
  <si>
    <t xml:space="preserve"> * ملاحظة : يوجد طالب اجنبي ذكر في كلية التربية في الدراسات المسائية (تم تضمينها مع العرب) </t>
  </si>
  <si>
    <t xml:space="preserve"> sciences </t>
  </si>
  <si>
    <t xml:space="preserve">Ibn -rushd Pure sciences </t>
  </si>
  <si>
    <t>Physical Education for girl</t>
  </si>
  <si>
    <t xml:space="preserve">       Number of accepted  students in  academical  teaching of  Al-mustaneryia university distributed by college ,nationality and gender for 2019/2020</t>
  </si>
  <si>
    <t xml:space="preserve">       Number of existing  students in  academical  teaching of technology university distributed by department ,nationality and gender for 2019/2020</t>
  </si>
  <si>
    <t>Tabel(48) con.</t>
  </si>
  <si>
    <t>Tabel(49) con.</t>
  </si>
  <si>
    <t xml:space="preserve">Tabel(49) </t>
  </si>
  <si>
    <t xml:space="preserve">.Table (85) con </t>
  </si>
  <si>
    <t>.Table (86) con</t>
  </si>
  <si>
    <t>Table (126) con.</t>
  </si>
  <si>
    <t>Table (123) con.</t>
  </si>
  <si>
    <t>Table (124 ) con.</t>
  </si>
  <si>
    <t>Table (125) con.</t>
  </si>
  <si>
    <t>Table (128) con.</t>
  </si>
  <si>
    <t>Table (127) con.</t>
  </si>
  <si>
    <t>Tabel(132)</t>
  </si>
  <si>
    <t>Table (141) con.</t>
  </si>
  <si>
    <t>Table (142) con.</t>
  </si>
  <si>
    <t>Table (145) con.</t>
  </si>
  <si>
    <t>Table (146) con.</t>
  </si>
  <si>
    <t>Table (147) con.</t>
  </si>
  <si>
    <t>Table (148) con.</t>
  </si>
  <si>
    <t>Table (150) con.</t>
  </si>
  <si>
    <t>Table (152) con.</t>
  </si>
  <si>
    <t>Table (165) con.</t>
  </si>
  <si>
    <t>Table (170) con.</t>
  </si>
  <si>
    <t>Table (169) con.</t>
  </si>
  <si>
    <t>Table (208) con.</t>
  </si>
  <si>
    <t>Table (210) con.</t>
  </si>
  <si>
    <t>Table (212) con .</t>
  </si>
  <si>
    <t>Table (214) con.</t>
  </si>
  <si>
    <t>Table (215) con .</t>
  </si>
  <si>
    <t>Table (221) con .</t>
  </si>
  <si>
    <t>Table (222) con.</t>
  </si>
  <si>
    <t>Table (230)con .</t>
  </si>
  <si>
    <t>Table(230) con .</t>
  </si>
  <si>
    <t>Table (230) con.</t>
  </si>
  <si>
    <t>Table (230) con .</t>
  </si>
  <si>
    <t xml:space="preserve"> Table (231) con .</t>
  </si>
  <si>
    <t>Table  (231) con .</t>
  </si>
  <si>
    <t>Table (231) con .</t>
  </si>
  <si>
    <t>Table (232) con .</t>
  </si>
  <si>
    <t>Table (233) con.</t>
  </si>
  <si>
    <t>Table (233) con .</t>
  </si>
  <si>
    <t>Table (235) con.</t>
  </si>
  <si>
    <t>Table (236) con.</t>
  </si>
  <si>
    <t>Table (236) con .</t>
  </si>
  <si>
    <r>
      <t xml:space="preserve"> National university for sciences and </t>
    </r>
    <r>
      <rPr>
        <b/>
        <sz val="11"/>
        <rFont val="Arial"/>
        <family val="2"/>
      </rPr>
      <t>Technology</t>
    </r>
  </si>
  <si>
    <t>عدد الطلبة المشتركين في الامتحان النهائي في التعليم الجامعي الاولي في جامعة ابن سينا للعلوم الطبية والصيدلانية موزعين حسب الكلية والجنسية والجنس للعام الدراسي 2018 /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</si>
</sst>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quot;kr&quot;_-;\-* #,##0.00\ &quot;kr&quot;_-;_-* &quot;-&quot;??\ &quot;kr&quot;_-;_-@_-"/>
    <numFmt numFmtId="165" formatCode="_-&quot;£&quot;* #,##0.00_-;\-&quot;£&quot;* #,##0.00_-;_-&quot;£&quot;* &quot;-&quot;??_-;_-@_-"/>
    <numFmt numFmtId="166" formatCode="_-* #,##0.00_-;_-* #,##0.00\-;_-* &quot;-&quot;??_-;_-@_-"/>
  </numFmts>
  <fonts count="29" x14ac:knownFonts="1">
    <font>
      <sz val="11"/>
      <name val="Arabic Transparent"/>
      <charset val="178"/>
    </font>
    <font>
      <sz val="11"/>
      <color theme="1"/>
      <name val="Calibri"/>
      <family val="2"/>
      <scheme val="minor"/>
    </font>
    <font>
      <sz val="11"/>
      <name val="Arabic Transparent"/>
      <charset val="178"/>
    </font>
    <font>
      <b/>
      <sz val="14"/>
      <name val="Arial"/>
      <family val="2"/>
    </font>
    <font>
      <b/>
      <sz val="12"/>
      <name val="Arial"/>
      <family val="2"/>
    </font>
    <font>
      <b/>
      <sz val="16"/>
      <name val="Arial"/>
      <family val="2"/>
    </font>
    <font>
      <sz val="11"/>
      <name val="Arial"/>
      <family val="2"/>
    </font>
    <font>
      <sz val="14"/>
      <name val="Arabic Transparent"/>
      <charset val="178"/>
    </font>
    <font>
      <b/>
      <sz val="12"/>
      <color theme="1"/>
      <name val="Arial"/>
      <family val="2"/>
    </font>
    <font>
      <b/>
      <sz val="12"/>
      <name val="Arabic Transparent"/>
    </font>
    <font>
      <b/>
      <sz val="9"/>
      <color indexed="81"/>
      <name val="Tahoma"/>
      <family val="2"/>
    </font>
    <font>
      <sz val="9"/>
      <color indexed="81"/>
      <name val="Tahoma"/>
      <family val="2"/>
    </font>
    <font>
      <b/>
      <sz val="11"/>
      <name val="Arabic Transparent"/>
    </font>
    <font>
      <sz val="12"/>
      <name val="Arabic Transparent"/>
      <charset val="178"/>
    </font>
    <font>
      <sz val="14"/>
      <name val="Arial"/>
      <family val="2"/>
    </font>
    <font>
      <sz val="14"/>
      <color theme="1"/>
      <name val="Calibri"/>
      <family val="2"/>
      <scheme val="minor"/>
    </font>
    <font>
      <b/>
      <sz val="11"/>
      <name val="Arabic Transparent"/>
      <charset val="178"/>
    </font>
    <font>
      <sz val="10"/>
      <name val="Arial"/>
      <family val="2"/>
    </font>
    <font>
      <b/>
      <sz val="12"/>
      <name val="Simplified Arabic"/>
      <family val="1"/>
    </font>
    <font>
      <b/>
      <sz val="8"/>
      <name val="Simplified Arabic"/>
      <family val="1"/>
    </font>
    <font>
      <b/>
      <sz val="11"/>
      <name val="Arial"/>
      <family val="2"/>
    </font>
    <font>
      <b/>
      <sz val="14"/>
      <name val="Arabic Transparent"/>
    </font>
    <font>
      <b/>
      <sz val="12"/>
      <name val="Arabic Transparent"/>
      <charset val="178"/>
    </font>
    <font>
      <sz val="12"/>
      <name val="Arial"/>
      <family val="2"/>
    </font>
    <font>
      <b/>
      <sz val="12"/>
      <name val="Arial"/>
      <family val="2"/>
      <charset val="178"/>
    </font>
    <font>
      <b/>
      <sz val="11"/>
      <name val="Arial"/>
      <family val="2"/>
      <charset val="178"/>
    </font>
    <font>
      <b/>
      <sz val="14"/>
      <name val="Arabic Transparent"/>
      <charset val="178"/>
    </font>
    <font>
      <b/>
      <sz val="12"/>
      <color theme="1" tint="4.9989318521683403E-2"/>
      <name val="Arial"/>
      <family val="2"/>
    </font>
    <font>
      <b/>
      <sz val="12"/>
      <color rgb="FFFF0000"/>
      <name val="Arial"/>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rgb="FF92D050"/>
        <bgColor indexed="64"/>
      </patternFill>
    </fill>
  </fills>
  <borders count="68">
    <border>
      <left/>
      <right/>
      <top/>
      <bottom/>
      <diagonal/>
    </border>
    <border>
      <left/>
      <right/>
      <top style="double">
        <color auto="1"/>
      </top>
      <bottom/>
      <diagonal/>
    </border>
    <border>
      <left/>
      <right/>
      <top/>
      <bottom style="medium">
        <color auto="1"/>
      </bottom>
      <diagonal/>
    </border>
    <border>
      <left/>
      <right/>
      <top style="hair">
        <color auto="1"/>
      </top>
      <bottom style="hair">
        <color auto="1"/>
      </bottom>
      <diagonal/>
    </border>
    <border>
      <left/>
      <right/>
      <top style="hair">
        <color auto="1"/>
      </top>
      <bottom style="double">
        <color auto="1"/>
      </bottom>
      <diagonal/>
    </border>
    <border>
      <left/>
      <right/>
      <top/>
      <bottom style="hair">
        <color auto="1"/>
      </bottom>
      <diagonal/>
    </border>
    <border>
      <left/>
      <right/>
      <top style="hair">
        <color auto="1"/>
      </top>
      <bottom/>
      <diagonal/>
    </border>
    <border>
      <left/>
      <right/>
      <top style="medium">
        <color auto="1"/>
      </top>
      <bottom style="double">
        <color auto="1"/>
      </bottom>
      <diagonal/>
    </border>
    <border>
      <left/>
      <right/>
      <top/>
      <bottom style="double">
        <color auto="1"/>
      </bottom>
      <diagonal/>
    </border>
    <border>
      <left/>
      <right/>
      <top style="medium">
        <color auto="1"/>
      </top>
      <bottom style="hair">
        <color auto="1"/>
      </bottom>
      <diagonal/>
    </border>
    <border>
      <left/>
      <right/>
      <top style="hair">
        <color auto="1"/>
      </top>
      <bottom style="medium">
        <color auto="1"/>
      </bottom>
      <diagonal/>
    </border>
    <border>
      <left/>
      <right/>
      <top style="medium">
        <color auto="1"/>
      </top>
      <bottom/>
      <diagonal/>
    </border>
    <border>
      <left/>
      <right/>
      <top/>
      <bottom style="dotted">
        <color auto="1"/>
      </bottom>
      <diagonal/>
    </border>
    <border>
      <left/>
      <right/>
      <top style="dotted">
        <color auto="1"/>
      </top>
      <bottom/>
      <diagonal/>
    </border>
    <border>
      <left/>
      <right/>
      <top style="medium">
        <color auto="1"/>
      </top>
      <bottom style="medium">
        <color auto="1"/>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medium">
        <color indexed="64"/>
      </left>
      <right/>
      <top style="medium">
        <color indexed="64"/>
      </top>
      <bottom/>
      <diagonal/>
    </border>
    <border>
      <left/>
      <right style="thick">
        <color indexed="64"/>
      </right>
      <top style="medium">
        <color indexed="64"/>
      </top>
      <bottom/>
      <diagonal/>
    </border>
    <border>
      <left style="thick">
        <color indexed="64"/>
      </left>
      <right style="thick">
        <color auto="1"/>
      </right>
      <top style="thick">
        <color auto="1"/>
      </top>
      <bottom/>
      <diagonal/>
    </border>
    <border>
      <left style="thick">
        <color indexed="64"/>
      </left>
      <right/>
      <top style="medium">
        <color indexed="64"/>
      </top>
      <bottom/>
      <diagonal/>
    </border>
    <border>
      <left style="medium">
        <color indexed="64"/>
      </left>
      <right/>
      <top/>
      <bottom/>
      <diagonal/>
    </border>
    <border>
      <left style="thick">
        <color indexed="64"/>
      </left>
      <right style="thick">
        <color indexed="64"/>
      </right>
      <top/>
      <bottom/>
      <diagonal/>
    </border>
    <border>
      <left/>
      <right style="thick">
        <color indexed="64"/>
      </right>
      <top/>
      <bottom/>
      <diagonal/>
    </border>
    <border>
      <left style="medium">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top style="thick">
        <color auto="1"/>
      </top>
      <bottom style="thick">
        <color auto="1"/>
      </bottom>
      <diagonal/>
    </border>
    <border>
      <left/>
      <right/>
      <top style="thick">
        <color indexed="64"/>
      </top>
      <bottom style="thick">
        <color indexed="64"/>
      </bottom>
      <diagonal/>
    </border>
    <border>
      <left style="thick">
        <color indexed="64"/>
      </left>
      <right style="thick">
        <color auto="1"/>
      </right>
      <top/>
      <bottom style="thick">
        <color indexed="64"/>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right style="thick">
        <color indexed="64"/>
      </right>
      <top/>
      <bottom style="dotted">
        <color indexed="64"/>
      </bottom>
      <diagonal/>
    </border>
    <border>
      <left style="thick">
        <color indexed="64"/>
      </left>
      <right/>
      <top/>
      <bottom/>
      <diagonal/>
    </border>
    <border>
      <left style="thick">
        <color indexed="64"/>
      </left>
      <right/>
      <top/>
      <bottom style="dotted">
        <color indexed="64"/>
      </bottom>
      <diagonal/>
    </border>
    <border>
      <left style="thick">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right style="thick">
        <color indexed="64"/>
      </right>
      <top style="dotted">
        <color indexed="64"/>
      </top>
      <bottom style="dotted">
        <color indexed="64"/>
      </bottom>
      <diagonal/>
    </border>
    <border>
      <left style="thick">
        <color indexed="64"/>
      </left>
      <right/>
      <top style="dotted">
        <color indexed="64"/>
      </top>
      <bottom style="dotted">
        <color indexed="64"/>
      </bottom>
      <diagonal/>
    </border>
    <border>
      <left style="thick">
        <color indexed="64"/>
      </left>
      <right style="medium">
        <color indexed="64"/>
      </right>
      <top style="dotted">
        <color indexed="64"/>
      </top>
      <bottom style="thick">
        <color indexed="64"/>
      </bottom>
      <diagonal/>
    </border>
    <border>
      <left/>
      <right/>
      <top style="dotted">
        <color indexed="64"/>
      </top>
      <bottom style="thick">
        <color indexed="64"/>
      </bottom>
      <diagonal/>
    </border>
    <border>
      <left/>
      <right style="thick">
        <color indexed="64"/>
      </right>
      <top style="dotted">
        <color indexed="64"/>
      </top>
      <bottom style="thick">
        <color indexed="64"/>
      </bottom>
      <diagonal/>
    </border>
    <border>
      <left style="thick">
        <color indexed="64"/>
      </left>
      <right/>
      <top style="dotted">
        <color indexed="64"/>
      </top>
      <bottom style="thick">
        <color indexed="64"/>
      </bottom>
      <diagonal/>
    </border>
    <border>
      <left style="thick">
        <color indexed="64"/>
      </left>
      <right style="thick">
        <color indexed="64"/>
      </right>
      <top style="thick">
        <color indexed="64"/>
      </top>
      <bottom style="thick">
        <color indexed="64"/>
      </bottom>
      <diagonal/>
    </border>
    <border>
      <left/>
      <right style="medium">
        <color auto="1"/>
      </right>
      <top style="dotted">
        <color indexed="64"/>
      </top>
      <bottom style="dotted">
        <color indexed="64"/>
      </bottom>
      <diagonal/>
    </border>
    <border>
      <left style="medium">
        <color indexed="64"/>
      </left>
      <right/>
      <top style="dotted">
        <color indexed="64"/>
      </top>
      <bottom style="dotted">
        <color indexed="64"/>
      </bottom>
      <diagonal/>
    </border>
    <border>
      <left/>
      <right/>
      <top style="dashed">
        <color auto="1"/>
      </top>
      <bottom style="double">
        <color auto="1"/>
      </bottom>
      <diagonal/>
    </border>
    <border>
      <left style="thin">
        <color indexed="64"/>
      </left>
      <right/>
      <top/>
      <bottom/>
      <diagonal/>
    </border>
    <border>
      <left/>
      <right/>
      <top/>
      <bottom style="double">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right/>
      <top style="medium">
        <color indexed="64"/>
      </top>
      <bottom style="dotted">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auto="1"/>
      </right>
      <top style="medium">
        <color auto="1"/>
      </top>
      <bottom style="dotted">
        <color indexed="64"/>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right style="medium">
        <color auto="1"/>
      </right>
      <top style="dotted">
        <color auto="1"/>
      </top>
      <bottom style="medium">
        <color indexed="64"/>
      </bottom>
      <diagonal/>
    </border>
    <border>
      <left style="medium">
        <color auto="1"/>
      </left>
      <right/>
      <top style="medium">
        <color indexed="64"/>
      </top>
      <bottom style="dotted">
        <color indexed="64"/>
      </bottom>
      <diagonal/>
    </border>
  </borders>
  <cellStyleXfs count="24">
    <xf numFmtId="0" fontId="0"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17" fillId="0" borderId="0"/>
    <xf numFmtId="0" fontId="17" fillId="0" borderId="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0" fontId="2" fillId="0" borderId="0"/>
    <xf numFmtId="0" fontId="17" fillId="0" borderId="0"/>
    <xf numFmtId="9" fontId="17" fillId="0" borderId="0" applyFont="0" applyFill="0" applyBorder="0" applyAlignment="0" applyProtection="0"/>
    <xf numFmtId="0" fontId="3" fillId="0" borderId="0" applyFont="0" applyFill="0" applyBorder="0" applyAlignment="0">
      <alignment horizontal="center" vertical="center" shrinkToFit="1" readingOrder="2"/>
    </xf>
    <xf numFmtId="166" fontId="2" fillId="0" borderId="0" applyFont="0" applyFill="0" applyBorder="0" applyAlignment="0" applyProtection="0"/>
  </cellStyleXfs>
  <cellXfs count="1079">
    <xf numFmtId="0" fontId="0" fillId="0" borderId="0" xfId="0"/>
    <xf numFmtId="0" fontId="3" fillId="0" borderId="0" xfId="0" applyFont="1" applyAlignment="1">
      <alignment horizontal="right"/>
    </xf>
    <xf numFmtId="0" fontId="3" fillId="0" borderId="0" xfId="0" applyFont="1"/>
    <xf numFmtId="0" fontId="4" fillId="0" borderId="0" xfId="0" applyFont="1" applyBorder="1" applyAlignment="1">
      <alignment horizontal="center"/>
    </xf>
    <xf numFmtId="0" fontId="4" fillId="0" borderId="2" xfId="0" applyFont="1" applyBorder="1" applyAlignment="1">
      <alignment horizont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vertical="center"/>
    </xf>
    <xf numFmtId="0" fontId="4" fillId="0" borderId="3" xfId="0" applyFont="1" applyBorder="1" applyAlignment="1">
      <alignment horizontal="right" vertical="center"/>
    </xf>
    <xf numFmtId="0" fontId="4" fillId="0" borderId="3"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right" vertical="center"/>
    </xf>
    <xf numFmtId="0" fontId="4" fillId="0" borderId="4" xfId="0" applyFont="1"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5" xfId="0" applyFont="1" applyBorder="1" applyAlignment="1">
      <alignment horizontal="right" vertical="center"/>
    </xf>
    <xf numFmtId="0" fontId="4" fillId="0" borderId="5" xfId="0" applyFont="1" applyBorder="1" applyAlignment="1">
      <alignment horizontal="center" vertical="center"/>
    </xf>
    <xf numFmtId="0" fontId="4" fillId="0" borderId="5" xfId="0" applyFont="1" applyBorder="1" applyAlignment="1">
      <alignment horizontal="left" vertical="center"/>
    </xf>
    <xf numFmtId="0" fontId="4" fillId="0" borderId="6" xfId="0" applyFont="1" applyBorder="1" applyAlignment="1">
      <alignment horizontal="right" vertic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right" vertical="center"/>
    </xf>
    <xf numFmtId="0" fontId="4" fillId="0" borderId="7" xfId="0" applyFont="1" applyBorder="1" applyAlignment="1">
      <alignment horizontal="center" vertical="center"/>
    </xf>
    <xf numFmtId="0" fontId="4" fillId="0" borderId="7" xfId="0" applyFont="1" applyBorder="1" applyAlignment="1">
      <alignment horizontal="left" vertical="center"/>
    </xf>
    <xf numFmtId="0" fontId="6" fillId="0" borderId="0" xfId="0" applyFont="1"/>
    <xf numFmtId="0" fontId="4" fillId="0" borderId="8" xfId="0" applyFont="1" applyBorder="1" applyAlignment="1">
      <alignment horizontal="center" vertical="center"/>
    </xf>
    <xf numFmtId="0" fontId="4" fillId="0" borderId="8" xfId="0" applyFont="1" applyBorder="1" applyAlignment="1">
      <alignment horizontal="left" vertical="center"/>
    </xf>
    <xf numFmtId="0" fontId="4" fillId="0" borderId="3" xfId="0" applyFont="1" applyBorder="1" applyAlignment="1">
      <alignment horizontal="left" vertical="center" wrapText="1"/>
    </xf>
    <xf numFmtId="0" fontId="4" fillId="0" borderId="3" xfId="0" applyFont="1" applyBorder="1" applyAlignment="1">
      <alignment horizontal="right" vertical="center" wrapText="1"/>
    </xf>
    <xf numFmtId="0" fontId="7" fillId="0" borderId="0" xfId="0" applyFont="1"/>
    <xf numFmtId="0" fontId="4" fillId="0" borderId="3" xfId="0" applyFont="1" applyBorder="1" applyAlignment="1">
      <alignment vertical="center"/>
    </xf>
    <xf numFmtId="0" fontId="4" fillId="0" borderId="0" xfId="0" applyFont="1" applyAlignment="1">
      <alignment horizontal="right"/>
    </xf>
    <xf numFmtId="0" fontId="4" fillId="0" borderId="0" xfId="0" applyFont="1"/>
    <xf numFmtId="0" fontId="4" fillId="0" borderId="0" xfId="0" applyFont="1" applyAlignment="1">
      <alignment readingOrder="2"/>
    </xf>
    <xf numFmtId="0" fontId="4" fillId="0" borderId="6" xfId="0" applyFont="1" applyBorder="1" applyAlignment="1">
      <alignment horizontal="left" vertical="center" wrapText="1"/>
    </xf>
    <xf numFmtId="0" fontId="4" fillId="0" borderId="9" xfId="0" applyFont="1" applyBorder="1" applyAlignment="1">
      <alignment horizontal="right" vertical="center"/>
    </xf>
    <xf numFmtId="0" fontId="4" fillId="0" borderId="9" xfId="0" applyFont="1" applyBorder="1" applyAlignment="1">
      <alignment horizontal="center" vertical="center"/>
    </xf>
    <xf numFmtId="0" fontId="4" fillId="0" borderId="9" xfId="0" applyFont="1" applyBorder="1" applyAlignment="1">
      <alignment horizontal="left" vertical="center"/>
    </xf>
    <xf numFmtId="0" fontId="4" fillId="0" borderId="10" xfId="0" applyFont="1" applyBorder="1" applyAlignment="1">
      <alignment horizontal="right" vertical="center"/>
    </xf>
    <xf numFmtId="0" fontId="4" fillId="0" borderId="10" xfId="0" applyFont="1" applyBorder="1" applyAlignment="1">
      <alignment horizontal="center" vertical="center"/>
    </xf>
    <xf numFmtId="0" fontId="4" fillId="0" borderId="10" xfId="0"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left" readingOrder="2"/>
    </xf>
    <xf numFmtId="0" fontId="4" fillId="0" borderId="3" xfId="0" applyFont="1" applyBorder="1" applyAlignment="1">
      <alignment horizontal="right" vertical="center" readingOrder="1"/>
    </xf>
    <xf numFmtId="0" fontId="4" fillId="0" borderId="3" xfId="0" applyFont="1" applyBorder="1" applyAlignment="1">
      <alignment horizontal="right" vertical="center" shrinkToFit="1" readingOrder="1"/>
    </xf>
    <xf numFmtId="0" fontId="4" fillId="2" borderId="6" xfId="0" applyFont="1" applyFill="1" applyBorder="1" applyAlignment="1">
      <alignment horizontal="right" vertical="center" readingOrder="2"/>
    </xf>
    <xf numFmtId="0" fontId="4" fillId="0" borderId="3" xfId="0" applyFont="1" applyFill="1" applyBorder="1" applyAlignment="1">
      <alignment horizontal="center" vertical="center" readingOrder="1"/>
    </xf>
    <xf numFmtId="0" fontId="4" fillId="2" borderId="0" xfId="0" applyFont="1" applyFill="1" applyBorder="1" applyAlignment="1">
      <alignment horizontal="right" vertical="center" readingOrder="2"/>
    </xf>
    <xf numFmtId="0" fontId="4" fillId="2" borderId="10" xfId="0" applyFont="1" applyFill="1" applyBorder="1" applyAlignment="1">
      <alignment horizontal="right" vertical="center" readingOrder="2"/>
    </xf>
    <xf numFmtId="0" fontId="9" fillId="0" borderId="10" xfId="0" applyFont="1" applyBorder="1" applyAlignment="1">
      <alignment horizontal="center" vertical="center"/>
    </xf>
    <xf numFmtId="0" fontId="4" fillId="2" borderId="7" xfId="0" applyFont="1" applyFill="1" applyBorder="1" applyAlignment="1">
      <alignment horizontal="right" vertical="center" readingOrder="2"/>
    </xf>
    <xf numFmtId="0" fontId="9" fillId="0" borderId="7" xfId="0" applyFont="1" applyBorder="1" applyAlignment="1">
      <alignment horizontal="center" vertical="center"/>
    </xf>
    <xf numFmtId="0" fontId="4" fillId="0" borderId="7" xfId="0" applyFont="1" applyFill="1" applyBorder="1" applyAlignment="1">
      <alignment horizontal="left" vertical="center"/>
    </xf>
    <xf numFmtId="0" fontId="9" fillId="0" borderId="0" xfId="0" applyFont="1" applyBorder="1" applyAlignment="1">
      <alignment horizontal="right" vertical="center" indent="1"/>
    </xf>
    <xf numFmtId="0" fontId="4" fillId="0" borderId="0" xfId="0" applyFont="1" applyFill="1" applyBorder="1" applyAlignment="1">
      <alignment horizontal="left" vertical="center"/>
    </xf>
    <xf numFmtId="0" fontId="4" fillId="0" borderId="6" xfId="0" applyFont="1" applyBorder="1" applyAlignment="1">
      <alignment horizontal="right"/>
    </xf>
    <xf numFmtId="0" fontId="4" fillId="0" borderId="3" xfId="0" applyFont="1" applyBorder="1" applyAlignment="1">
      <alignment horizontal="left"/>
    </xf>
    <xf numFmtId="0" fontId="4" fillId="2" borderId="3" xfId="0" applyFont="1" applyFill="1" applyBorder="1" applyAlignment="1">
      <alignment horizontal="right" vertical="center" readingOrder="2"/>
    </xf>
    <xf numFmtId="0" fontId="4" fillId="0" borderId="3" xfId="0" applyFont="1" applyBorder="1" applyAlignment="1">
      <alignment horizontal="right" vertical="center" readingOrder="2"/>
    </xf>
    <xf numFmtId="0" fontId="9" fillId="0" borderId="3" xfId="0" applyFont="1" applyBorder="1" applyAlignment="1">
      <alignment horizontal="center" vertical="center"/>
    </xf>
    <xf numFmtId="0" fontId="4" fillId="2" borderId="6" xfId="0" applyFont="1" applyFill="1" applyBorder="1" applyAlignment="1">
      <alignment horizontal="right" vertical="center" shrinkToFit="1" readingOrder="2"/>
    </xf>
    <xf numFmtId="0" fontId="9" fillId="0" borderId="6" xfId="0" applyFont="1" applyBorder="1" applyAlignment="1">
      <alignment horizontal="center" vertical="center"/>
    </xf>
    <xf numFmtId="0" fontId="0" fillId="0" borderId="0" xfId="0" applyAlignment="1">
      <alignment vertical="center"/>
    </xf>
    <xf numFmtId="0" fontId="4" fillId="0" borderId="2" xfId="0" applyFont="1" applyBorder="1" applyAlignment="1">
      <alignment horizontal="center" vertical="center"/>
    </xf>
    <xf numFmtId="0" fontId="9" fillId="0" borderId="7" xfId="0" applyFont="1" applyBorder="1"/>
    <xf numFmtId="0" fontId="0" fillId="0" borderId="0" xfId="0" applyBorder="1"/>
    <xf numFmtId="0" fontId="4" fillId="0" borderId="6" xfId="0" applyFont="1" applyBorder="1" applyAlignment="1">
      <alignment vertical="center"/>
    </xf>
    <xf numFmtId="0" fontId="4" fillId="0" borderId="0" xfId="0" applyFont="1" applyAlignment="1">
      <alignment vertical="center" readingOrder="2"/>
    </xf>
    <xf numFmtId="0" fontId="4" fillId="0" borderId="3" xfId="0" applyFont="1" applyBorder="1" applyAlignment="1">
      <alignment vertical="center" wrapText="1"/>
    </xf>
    <xf numFmtId="0" fontId="4" fillId="0" borderId="7" xfId="0" applyFont="1" applyBorder="1" applyAlignment="1">
      <alignment vertical="center"/>
    </xf>
    <xf numFmtId="0" fontId="4" fillId="0" borderId="0" xfId="0" applyFont="1" applyBorder="1" applyAlignment="1">
      <alignment horizontal="right" vertical="center" indent="1"/>
    </xf>
    <xf numFmtId="0" fontId="4" fillId="2" borderId="3" xfId="0" applyFont="1" applyFill="1" applyBorder="1" applyAlignment="1">
      <alignment horizontal="right" vertical="center"/>
    </xf>
    <xf numFmtId="0" fontId="9" fillId="0" borderId="0" xfId="0" applyFont="1"/>
    <xf numFmtId="0" fontId="12" fillId="0" borderId="3"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4" fillId="0" borderId="0" xfId="0" applyFont="1" applyAlignment="1">
      <alignment horizontal="right" vertical="center" readingOrder="2"/>
    </xf>
    <xf numFmtId="0" fontId="4" fillId="0" borderId="0" xfId="0" applyFont="1" applyAlignment="1">
      <alignment horizontal="left"/>
    </xf>
    <xf numFmtId="0" fontId="3" fillId="0" borderId="0" xfId="0" applyFont="1" applyAlignment="1">
      <alignment horizontal="left"/>
    </xf>
    <xf numFmtId="0" fontId="4" fillId="0" borderId="11" xfId="0" applyFont="1" applyBorder="1" applyAlignment="1">
      <alignment horizontal="right" vertical="center"/>
    </xf>
    <xf numFmtId="0" fontId="4" fillId="0" borderId="11" xfId="0" applyFont="1" applyBorder="1" applyAlignment="1">
      <alignment horizontal="center"/>
    </xf>
    <xf numFmtId="0" fontId="4" fillId="0" borderId="0" xfId="0" applyFont="1" applyBorder="1" applyAlignment="1">
      <alignment horizontal="right" vertical="center" readingOrder="2"/>
    </xf>
    <xf numFmtId="0" fontId="4" fillId="0" borderId="2" xfId="0" applyFont="1" applyBorder="1" applyAlignment="1">
      <alignment horizontal="right" vertical="center"/>
    </xf>
    <xf numFmtId="0" fontId="4" fillId="0" borderId="7" xfId="0" applyFont="1" applyFill="1" applyBorder="1" applyAlignment="1">
      <alignment horizontal="right" vertical="center"/>
    </xf>
    <xf numFmtId="0" fontId="0" fillId="0" borderId="0" xfId="0" applyAlignment="1">
      <alignment horizontal="center"/>
    </xf>
    <xf numFmtId="0" fontId="4" fillId="0" borderId="3" xfId="0" applyFont="1" applyBorder="1" applyAlignment="1">
      <alignment horizontal="right" vertical="center" shrinkToFit="1" readingOrder="2"/>
    </xf>
    <xf numFmtId="0" fontId="4" fillId="0" borderId="8" xfId="0" applyFont="1" applyBorder="1" applyAlignment="1">
      <alignment horizontal="right" vertical="center" shrinkToFit="1" readingOrder="2"/>
    </xf>
    <xf numFmtId="0" fontId="4" fillId="0" borderId="13" xfId="0" applyFont="1" applyBorder="1" applyAlignment="1">
      <alignment horizontal="right" vertical="center" shrinkToFit="1" readingOrder="2"/>
    </xf>
    <xf numFmtId="0" fontId="4" fillId="0" borderId="13" xfId="0" applyFont="1" applyBorder="1" applyAlignment="1">
      <alignment horizontal="center" vertical="center"/>
    </xf>
    <xf numFmtId="0" fontId="4" fillId="0" borderId="13" xfId="0" applyFont="1" applyBorder="1" applyAlignment="1">
      <alignment horizontal="left" vertical="center"/>
    </xf>
    <xf numFmtId="0" fontId="4" fillId="0" borderId="3" xfId="0" applyFont="1" applyBorder="1" applyAlignment="1">
      <alignment horizontal="left" vertical="center" shrinkToFit="1" readingOrder="2"/>
    </xf>
    <xf numFmtId="0" fontId="4" fillId="0" borderId="3" xfId="0" applyFont="1" applyBorder="1" applyAlignment="1">
      <alignment horizontal="left" vertical="center" wrapText="1" readingOrder="2"/>
    </xf>
    <xf numFmtId="0" fontId="4" fillId="0" borderId="3" xfId="0" applyFont="1" applyBorder="1" applyAlignment="1">
      <alignment horizontal="center"/>
    </xf>
    <xf numFmtId="0" fontId="4" fillId="0" borderId="3" xfId="0" applyFont="1" applyBorder="1" applyAlignment="1">
      <alignment horizontal="right" shrinkToFit="1" readingOrder="2"/>
    </xf>
    <xf numFmtId="0" fontId="3" fillId="0" borderId="0" xfId="0" applyFont="1" applyAlignment="1">
      <alignment horizontal="right" readingOrder="2"/>
    </xf>
    <xf numFmtId="0" fontId="13" fillId="0" borderId="0" xfId="0" applyFont="1"/>
    <xf numFmtId="0" fontId="4" fillId="0" borderId="2" xfId="0" applyFont="1" applyBorder="1" applyAlignment="1">
      <alignment horizontal="left" vertical="center"/>
    </xf>
    <xf numFmtId="0" fontId="9" fillId="0" borderId="3" xfId="0" applyFont="1" applyBorder="1" applyAlignment="1">
      <alignment vertical="center"/>
    </xf>
    <xf numFmtId="0" fontId="0" fillId="0" borderId="3" xfId="0" applyBorder="1" applyAlignment="1">
      <alignment horizontal="center" vertical="center"/>
    </xf>
    <xf numFmtId="0" fontId="0" fillId="0" borderId="3" xfId="0" applyBorder="1"/>
    <xf numFmtId="0" fontId="9" fillId="0" borderId="5" xfId="0" applyFont="1" applyBorder="1" applyAlignment="1">
      <alignment vertical="center"/>
    </xf>
    <xf numFmtId="0" fontId="9" fillId="0" borderId="5" xfId="0" applyFont="1" applyBorder="1" applyAlignment="1">
      <alignment horizontal="center" vertical="center"/>
    </xf>
    <xf numFmtId="0" fontId="9" fillId="0" borderId="10" xfId="0" applyFont="1" applyBorder="1" applyAlignment="1">
      <alignment vertical="center"/>
    </xf>
    <xf numFmtId="0" fontId="9" fillId="0" borderId="7" xfId="0" applyFont="1" applyBorder="1" applyAlignment="1">
      <alignment vertical="center"/>
    </xf>
    <xf numFmtId="0" fontId="9" fillId="0" borderId="0" xfId="0" applyFont="1" applyBorder="1" applyAlignment="1">
      <alignment vertical="center"/>
    </xf>
    <xf numFmtId="0" fontId="9" fillId="0" borderId="0" xfId="0" applyFont="1" applyAlignment="1">
      <alignment vertical="center"/>
    </xf>
    <xf numFmtId="0" fontId="12" fillId="0" borderId="0" xfId="0" applyFont="1" applyAlignment="1">
      <alignment vertical="center"/>
    </xf>
    <xf numFmtId="0" fontId="1" fillId="0" borderId="0" xfId="2"/>
    <xf numFmtId="0" fontId="3" fillId="0" borderId="0" xfId="1" applyFont="1" applyAlignment="1">
      <alignment horizontal="right" vertical="center"/>
    </xf>
    <xf numFmtId="0" fontId="7" fillId="0" borderId="0" xfId="1" applyFont="1" applyAlignment="1">
      <alignment vertical="center"/>
    </xf>
    <xf numFmtId="0" fontId="3" fillId="0" borderId="0" xfId="1" applyFont="1" applyAlignment="1">
      <alignment horizontal="left" vertical="center"/>
    </xf>
    <xf numFmtId="0" fontId="15" fillId="0" borderId="0" xfId="2" applyFont="1" applyAlignment="1">
      <alignment vertical="center"/>
    </xf>
    <xf numFmtId="0" fontId="4" fillId="0" borderId="3" xfId="1" applyFont="1" applyBorder="1" applyAlignment="1">
      <alignment horizontal="right" vertical="center"/>
    </xf>
    <xf numFmtId="0" fontId="4" fillId="0" borderId="3" xfId="1" applyFont="1" applyBorder="1" applyAlignment="1">
      <alignment horizontal="center" vertical="center"/>
    </xf>
    <xf numFmtId="0" fontId="4" fillId="0" borderId="3" xfId="1" applyFont="1" applyBorder="1" applyAlignment="1">
      <alignment horizontal="left" vertical="center"/>
    </xf>
    <xf numFmtId="0" fontId="4" fillId="0" borderId="3" xfId="1" applyFont="1" applyFill="1" applyBorder="1" applyAlignment="1">
      <alignment horizontal="right" vertical="center"/>
    </xf>
    <xf numFmtId="0" fontId="4" fillId="0" borderId="3" xfId="1" applyFont="1" applyBorder="1" applyAlignment="1">
      <alignment horizontal="left" vertical="center" wrapText="1"/>
    </xf>
    <xf numFmtId="0" fontId="4" fillId="0" borderId="4" xfId="1" applyFont="1" applyBorder="1" applyAlignment="1">
      <alignment horizontal="right" vertical="center"/>
    </xf>
    <xf numFmtId="0" fontId="4" fillId="0" borderId="4" xfId="1" applyFont="1" applyBorder="1" applyAlignment="1">
      <alignment horizontal="center" vertical="center"/>
    </xf>
    <xf numFmtId="0" fontId="4" fillId="0" borderId="4" xfId="1" applyFont="1" applyBorder="1" applyAlignment="1">
      <alignment horizontal="lef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15" fillId="0" borderId="0" xfId="2" applyFont="1"/>
    <xf numFmtId="0" fontId="4" fillId="0" borderId="6" xfId="1" applyFont="1" applyBorder="1" applyAlignment="1">
      <alignment horizontal="right" vertical="center"/>
    </xf>
    <xf numFmtId="0" fontId="4" fillId="0" borderId="6" xfId="1" applyFont="1" applyBorder="1" applyAlignment="1">
      <alignment horizontal="center" vertical="center"/>
    </xf>
    <xf numFmtId="0" fontId="4" fillId="0" borderId="6" xfId="1" applyFont="1" applyBorder="1" applyAlignment="1">
      <alignment horizontal="left" vertical="center"/>
    </xf>
    <xf numFmtId="0" fontId="4" fillId="0" borderId="7" xfId="1" applyFont="1" applyBorder="1" applyAlignment="1">
      <alignment horizontal="right" vertical="center"/>
    </xf>
    <xf numFmtId="0" fontId="4" fillId="0" borderId="7" xfId="1" applyFont="1" applyBorder="1" applyAlignment="1">
      <alignment horizontal="center" vertical="center"/>
    </xf>
    <xf numFmtId="0" fontId="4" fillId="0" borderId="7" xfId="1" applyFont="1" applyBorder="1" applyAlignment="1">
      <alignment horizontal="left" vertical="center"/>
    </xf>
    <xf numFmtId="0" fontId="4" fillId="0" borderId="3" xfId="1" applyFont="1" applyBorder="1" applyAlignment="1">
      <alignment vertical="center"/>
    </xf>
    <xf numFmtId="0" fontId="3" fillId="0" borderId="0" xfId="3" applyFont="1" applyAlignment="1">
      <alignment horizontal="right"/>
    </xf>
    <xf numFmtId="0" fontId="7" fillId="0" borderId="0" xfId="3" applyFont="1"/>
    <xf numFmtId="0" fontId="3" fillId="0" borderId="0" xfId="3" applyFont="1" applyAlignment="1">
      <alignment horizontal="left"/>
    </xf>
    <xf numFmtId="0" fontId="4" fillId="0" borderId="0" xfId="3" applyFont="1" applyBorder="1" applyAlignment="1">
      <alignment horizontal="center"/>
    </xf>
    <xf numFmtId="0" fontId="4" fillId="0" borderId="2" xfId="3" applyFont="1" applyBorder="1" applyAlignment="1">
      <alignment horizontal="center"/>
    </xf>
    <xf numFmtId="0" fontId="4" fillId="0" borderId="3" xfId="3" applyFont="1" applyBorder="1" applyAlignment="1">
      <alignment horizontal="right" vertical="center"/>
    </xf>
    <xf numFmtId="0" fontId="4" fillId="0" borderId="3" xfId="3" applyFont="1" applyBorder="1" applyAlignment="1">
      <alignment horizontal="left" vertical="center"/>
    </xf>
    <xf numFmtId="0" fontId="4" fillId="0" borderId="3" xfId="4" applyFont="1" applyBorder="1" applyAlignment="1">
      <alignment horizontal="center" vertical="center"/>
    </xf>
    <xf numFmtId="0" fontId="4" fillId="0" borderId="3" xfId="3" applyFont="1" applyBorder="1" applyAlignment="1">
      <alignment horizontal="center" vertical="center"/>
    </xf>
    <xf numFmtId="0" fontId="4" fillId="0" borderId="3" xfId="1" applyFont="1" applyBorder="1" applyAlignment="1">
      <alignment vertical="center" readingOrder="1"/>
    </xf>
    <xf numFmtId="0" fontId="4" fillId="0" borderId="3" xfId="3" applyFont="1" applyBorder="1" applyAlignment="1">
      <alignment horizontal="left" vertical="center" wrapText="1"/>
    </xf>
    <xf numFmtId="0" fontId="4" fillId="0" borderId="4" xfId="3" applyFont="1" applyBorder="1" applyAlignment="1">
      <alignment horizontal="right" vertical="center"/>
    </xf>
    <xf numFmtId="0" fontId="4" fillId="0" borderId="4" xfId="4" applyFont="1" applyBorder="1" applyAlignment="1">
      <alignment horizontal="center" vertical="center"/>
    </xf>
    <xf numFmtId="0" fontId="4" fillId="0" borderId="4" xfId="3" applyFont="1" applyBorder="1" applyAlignment="1">
      <alignment horizontal="left" vertical="center"/>
    </xf>
    <xf numFmtId="0" fontId="2" fillId="0" borderId="0" xfId="3"/>
    <xf numFmtId="0" fontId="4" fillId="0" borderId="0" xfId="3" applyFont="1" applyAlignment="1">
      <alignment horizontal="right"/>
    </xf>
    <xf numFmtId="0" fontId="4" fillId="0" borderId="0" xfId="3" applyFont="1" applyAlignment="1">
      <alignment horizontal="left"/>
    </xf>
    <xf numFmtId="0" fontId="4" fillId="0" borderId="9" xfId="5" applyFont="1" applyBorder="1" applyAlignment="1">
      <alignment horizontal="center" vertical="center"/>
    </xf>
    <xf numFmtId="0" fontId="4" fillId="0" borderId="6" xfId="3" applyFont="1" applyBorder="1" applyAlignment="1">
      <alignment horizontal="right" vertical="center"/>
    </xf>
    <xf numFmtId="0" fontId="4" fillId="0" borderId="3" xfId="5"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left" vertical="center"/>
    </xf>
    <xf numFmtId="0" fontId="4" fillId="0" borderId="5" xfId="3" applyFont="1" applyBorder="1" applyAlignment="1">
      <alignment horizontal="right" vertical="center"/>
    </xf>
    <xf numFmtId="0" fontId="4" fillId="0" borderId="5" xfId="3" applyFont="1" applyBorder="1" applyAlignment="1">
      <alignment horizontal="left" vertical="center"/>
    </xf>
    <xf numFmtId="0" fontId="4" fillId="0" borderId="3" xfId="6" applyFont="1" applyBorder="1" applyAlignment="1">
      <alignment horizontal="center" vertical="center"/>
    </xf>
    <xf numFmtId="0" fontId="4" fillId="0" borderId="3" xfId="7" applyFont="1" applyBorder="1" applyAlignment="1">
      <alignment horizontal="center" vertical="center"/>
    </xf>
    <xf numFmtId="0" fontId="4" fillId="0" borderId="0" xfId="3" applyFont="1" applyBorder="1" applyAlignment="1">
      <alignment horizontal="center" vertical="center"/>
    </xf>
    <xf numFmtId="0" fontId="4" fillId="0" borderId="7" xfId="3" applyFont="1" applyBorder="1" applyAlignment="1">
      <alignment horizontal="right" vertical="center"/>
    </xf>
    <xf numFmtId="0" fontId="4" fillId="0" borderId="7" xfId="3" applyFont="1" applyBorder="1" applyAlignment="1">
      <alignment horizontal="center" vertical="center"/>
    </xf>
    <xf numFmtId="0" fontId="4" fillId="0" borderId="7" xfId="3" applyFont="1" applyBorder="1" applyAlignment="1">
      <alignment horizontal="left" vertical="center"/>
    </xf>
    <xf numFmtId="0" fontId="3" fillId="0" borderId="0" xfId="8" applyFont="1" applyAlignment="1">
      <alignment horizontal="right"/>
    </xf>
    <xf numFmtId="0" fontId="7" fillId="0" borderId="0" xfId="8" applyFont="1"/>
    <xf numFmtId="0" fontId="4" fillId="0" borderId="2" xfId="8" applyFont="1" applyBorder="1" applyAlignment="1">
      <alignment horizontal="center"/>
    </xf>
    <xf numFmtId="0" fontId="4" fillId="0" borderId="3" xfId="8" applyFont="1" applyBorder="1" applyAlignment="1">
      <alignment horizontal="right" vertical="center"/>
    </xf>
    <xf numFmtId="0" fontId="4" fillId="0" borderId="6" xfId="8" applyFont="1" applyBorder="1" applyAlignment="1">
      <alignment horizontal="center" vertical="center"/>
    </xf>
    <xf numFmtId="0" fontId="4" fillId="0" borderId="3" xfId="8" applyFont="1" applyBorder="1" applyAlignment="1">
      <alignment horizontal="center" vertical="center"/>
    </xf>
    <xf numFmtId="0" fontId="4" fillId="0" borderId="3" xfId="8" applyFont="1" applyBorder="1" applyAlignment="1">
      <alignment horizontal="left" vertical="center"/>
    </xf>
    <xf numFmtId="0" fontId="4" fillId="0" borderId="3" xfId="9" applyFont="1" applyBorder="1" applyAlignment="1">
      <alignment horizontal="center" vertical="center"/>
    </xf>
    <xf numFmtId="0" fontId="4" fillId="0" borderId="3" xfId="8" applyFont="1" applyBorder="1" applyAlignment="1">
      <alignment horizontal="right" vertical="center" wrapText="1"/>
    </xf>
    <xf numFmtId="0" fontId="4" fillId="0" borderId="3" xfId="8" applyFont="1" applyBorder="1" applyAlignment="1">
      <alignment horizontal="center" vertical="center" wrapText="1"/>
    </xf>
    <xf numFmtId="0" fontId="4" fillId="0" borderId="3" xfId="8" applyFont="1" applyBorder="1" applyAlignment="1">
      <alignment horizontal="left" vertical="center" wrapText="1"/>
    </xf>
    <xf numFmtId="0" fontId="4" fillId="0" borderId="6" xfId="9" applyFont="1" applyBorder="1" applyAlignment="1">
      <alignment horizontal="center" vertical="center"/>
    </xf>
    <xf numFmtId="0" fontId="2" fillId="0" borderId="0" xfId="8"/>
    <xf numFmtId="0" fontId="3" fillId="0" borderId="0" xfId="8" applyFont="1" applyAlignment="1">
      <alignment horizontal="right" vertical="center"/>
    </xf>
    <xf numFmtId="0" fontId="7" fillId="0" borderId="0" xfId="8" applyFont="1" applyAlignment="1">
      <alignment vertical="center"/>
    </xf>
    <xf numFmtId="0" fontId="3" fillId="0" borderId="0" xfId="8" applyFont="1" applyAlignment="1">
      <alignment horizontal="left" vertical="center"/>
    </xf>
    <xf numFmtId="0" fontId="4" fillId="0" borderId="3" xfId="10" applyFont="1" applyBorder="1" applyAlignment="1">
      <alignment horizontal="center" vertical="center"/>
    </xf>
    <xf numFmtId="0" fontId="4" fillId="0" borderId="5" xfId="8" applyFont="1" applyBorder="1" applyAlignment="1">
      <alignment horizontal="center" vertical="center"/>
    </xf>
    <xf numFmtId="0" fontId="4" fillId="0" borderId="7" xfId="8" applyFont="1" applyBorder="1" applyAlignment="1">
      <alignment horizontal="right" vertical="center"/>
    </xf>
    <xf numFmtId="0" fontId="4" fillId="0" borderId="7" xfId="8" applyFont="1" applyBorder="1" applyAlignment="1">
      <alignment horizontal="center" vertical="center"/>
    </xf>
    <xf numFmtId="0" fontId="4" fillId="0" borderId="7" xfId="8" applyFont="1" applyBorder="1" applyAlignment="1">
      <alignment horizontal="left" vertical="center"/>
    </xf>
    <xf numFmtId="0" fontId="4" fillId="0" borderId="3" xfId="11" applyFont="1" applyBorder="1" applyAlignment="1">
      <alignment horizontal="center" vertical="center"/>
    </xf>
    <xf numFmtId="0" fontId="3" fillId="0" borderId="0" xfId="8" applyFont="1" applyAlignment="1">
      <alignment horizontal="left" readingOrder="2"/>
    </xf>
    <xf numFmtId="0" fontId="4" fillId="0" borderId="3" xfId="12" applyFont="1" applyBorder="1"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readingOrder="1"/>
    </xf>
    <xf numFmtId="0" fontId="4" fillId="0" borderId="11" xfId="0" applyFont="1" applyBorder="1" applyAlignment="1">
      <alignment horizontal="left" vertical="center"/>
    </xf>
    <xf numFmtId="0" fontId="16" fillId="0" borderId="6" xfId="0" applyFont="1" applyBorder="1" applyAlignment="1">
      <alignment horizontal="right" vertical="center"/>
    </xf>
    <xf numFmtId="0" fontId="16" fillId="0" borderId="6" xfId="0" applyFont="1" applyBorder="1" applyAlignment="1">
      <alignment horizontal="center" vertical="center"/>
    </xf>
    <xf numFmtId="0" fontId="16" fillId="0" borderId="6" xfId="0" applyFont="1" applyBorder="1" applyAlignment="1">
      <alignment horizontal="left" vertical="center"/>
    </xf>
    <xf numFmtId="0" fontId="16" fillId="0" borderId="6" xfId="0" applyFont="1" applyBorder="1" applyAlignment="1">
      <alignment horizontal="left" vertical="center" wrapText="1"/>
    </xf>
    <xf numFmtId="0" fontId="16" fillId="0" borderId="0" xfId="0" applyFont="1" applyAlignment="1">
      <alignment horizontal="left" vertical="center"/>
    </xf>
    <xf numFmtId="0" fontId="4" fillId="0" borderId="0" xfId="0" applyFont="1" applyBorder="1" applyAlignment="1">
      <alignment horizontal="left"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3" fillId="0" borderId="0" xfId="0" applyFont="1" applyAlignment="1">
      <alignment horizontal="center" wrapText="1"/>
    </xf>
    <xf numFmtId="0" fontId="4" fillId="0" borderId="0" xfId="0" applyFont="1" applyBorder="1" applyAlignment="1">
      <alignment horizontal="left" vertical="center"/>
    </xf>
    <xf numFmtId="0" fontId="4" fillId="0" borderId="7" xfId="0" applyFont="1" applyBorder="1" applyAlignment="1">
      <alignment horizontal="left" vertical="center"/>
    </xf>
    <xf numFmtId="0" fontId="0" fillId="0" borderId="0" xfId="0"/>
    <xf numFmtId="0" fontId="4" fillId="0" borderId="0" xfId="0" applyFont="1" applyBorder="1" applyAlignment="1">
      <alignment horizontal="center" vertical="center"/>
    </xf>
    <xf numFmtId="0" fontId="16" fillId="0" borderId="0" xfId="0" applyFont="1" applyBorder="1" applyAlignment="1">
      <alignment horizontal="right" vertical="center"/>
    </xf>
    <xf numFmtId="0" fontId="4" fillId="0" borderId="3" xfId="0" applyFont="1" applyBorder="1" applyAlignment="1">
      <alignment horizontal="left" vertical="center"/>
    </xf>
    <xf numFmtId="0" fontId="4" fillId="0" borderId="0" xfId="0" applyFont="1" applyBorder="1" applyAlignment="1">
      <alignment horizontal="center" vertical="center"/>
    </xf>
    <xf numFmtId="0" fontId="0" fillId="0" borderId="0" xfId="0"/>
    <xf numFmtId="0" fontId="4" fillId="0" borderId="3" xfId="0" applyFont="1" applyBorder="1" applyAlignment="1">
      <alignment horizontal="left" vertical="center"/>
    </xf>
    <xf numFmtId="0" fontId="4" fillId="0" borderId="7" xfId="0" applyFont="1" applyBorder="1" applyAlignment="1">
      <alignment horizontal="left" vertical="center"/>
    </xf>
    <xf numFmtId="0" fontId="12" fillId="0" borderId="0" xfId="0" applyFont="1"/>
    <xf numFmtId="0" fontId="4" fillId="2" borderId="3" xfId="0" applyFont="1" applyFill="1" applyBorder="1" applyAlignment="1">
      <alignment horizontal="right" vertical="center" readingOrder="1"/>
    </xf>
    <xf numFmtId="0" fontId="4" fillId="2" borderId="3" xfId="0" applyFont="1" applyFill="1" applyBorder="1" applyAlignment="1">
      <alignment horizontal="center" vertical="center"/>
    </xf>
    <xf numFmtId="0" fontId="4" fillId="2" borderId="3" xfId="0" applyFont="1" applyFill="1" applyBorder="1" applyAlignment="1">
      <alignment horizontal="left" vertical="center"/>
    </xf>
    <xf numFmtId="0" fontId="0" fillId="0" borderId="0" xfId="0"/>
    <xf numFmtId="0" fontId="4" fillId="0" borderId="3" xfId="0" applyFont="1" applyBorder="1" applyAlignment="1">
      <alignment horizontal="left" vertical="center"/>
    </xf>
    <xf numFmtId="0" fontId="0" fillId="0" borderId="0" xfId="0"/>
    <xf numFmtId="0" fontId="4" fillId="0" borderId="3" xfId="0" applyFont="1" applyBorder="1" applyAlignment="1">
      <alignment horizontal="left" vertical="center"/>
    </xf>
    <xf numFmtId="0" fontId="4" fillId="0" borderId="7" xfId="0" applyFont="1" applyBorder="1" applyAlignment="1">
      <alignment horizontal="left" vertical="center"/>
    </xf>
    <xf numFmtId="0" fontId="3" fillId="0" borderId="0" xfId="14" applyFont="1" applyFill="1" applyBorder="1" applyAlignment="1">
      <alignment vertical="center" readingOrder="2"/>
    </xf>
    <xf numFmtId="0" fontId="3" fillId="0" borderId="0" xfId="14" applyFont="1" applyFill="1" applyBorder="1" applyAlignment="1">
      <alignment horizontal="center" vertical="center" readingOrder="2"/>
    </xf>
    <xf numFmtId="0" fontId="18" fillId="0" borderId="0" xfId="14" applyFont="1" applyAlignment="1">
      <alignment vertical="center"/>
    </xf>
    <xf numFmtId="0" fontId="4" fillId="0" borderId="0" xfId="14" applyFont="1" applyAlignment="1">
      <alignment vertical="center"/>
    </xf>
    <xf numFmtId="0" fontId="4" fillId="2" borderId="24" xfId="14" applyFont="1" applyFill="1" applyBorder="1" applyAlignment="1">
      <alignment vertical="center" wrapText="1" shrinkToFit="1" readingOrder="2"/>
    </xf>
    <xf numFmtId="0" fontId="4" fillId="2" borderId="25" xfId="14" applyFont="1" applyFill="1" applyBorder="1" applyAlignment="1">
      <alignment vertical="center" wrapText="1" shrinkToFit="1" readingOrder="2"/>
    </xf>
    <xf numFmtId="0" fontId="18" fillId="0" borderId="0" xfId="14" applyFont="1" applyBorder="1" applyAlignment="1">
      <alignment horizontal="center" vertical="center"/>
    </xf>
    <xf numFmtId="0" fontId="4" fillId="2" borderId="0" xfId="14" applyFont="1" applyFill="1" applyBorder="1" applyAlignment="1">
      <alignment horizontal="center" vertical="center" shrinkToFit="1" readingOrder="2"/>
    </xf>
    <xf numFmtId="0" fontId="4" fillId="0" borderId="25" xfId="15" applyFont="1" applyFill="1" applyBorder="1" applyAlignment="1">
      <alignment vertical="center" shrinkToFit="1" readingOrder="2"/>
    </xf>
    <xf numFmtId="0" fontId="18" fillId="0" borderId="0" xfId="14" applyFont="1" applyBorder="1" applyAlignment="1">
      <alignment vertical="center"/>
    </xf>
    <xf numFmtId="0" fontId="18" fillId="0" borderId="26" xfId="14" applyFont="1" applyBorder="1" applyAlignment="1">
      <alignment vertical="center"/>
    </xf>
    <xf numFmtId="0" fontId="4" fillId="2" borderId="27" xfId="14" applyFont="1" applyFill="1" applyBorder="1" applyAlignment="1">
      <alignment horizontal="center" vertical="center" wrapText="1" shrinkToFit="1" readingOrder="2"/>
    </xf>
    <xf numFmtId="0" fontId="4" fillId="2" borderId="28" xfId="14" applyFont="1" applyFill="1" applyBorder="1" applyAlignment="1">
      <alignment horizontal="center" vertical="center" wrapText="1" shrinkToFit="1" readingOrder="2"/>
    </xf>
    <xf numFmtId="0" fontId="18" fillId="0" borderId="29" xfId="14" applyFont="1" applyBorder="1" applyAlignment="1">
      <alignment horizontal="center" vertical="center"/>
    </xf>
    <xf numFmtId="0" fontId="18" fillId="0" borderId="30" xfId="14" applyFont="1" applyBorder="1" applyAlignment="1">
      <alignment horizontal="center" vertical="center"/>
    </xf>
    <xf numFmtId="0" fontId="4" fillId="0" borderId="29" xfId="15" applyFont="1" applyFill="1" applyBorder="1" applyAlignment="1">
      <alignment horizontal="center" vertical="center" shrinkToFit="1" readingOrder="2"/>
    </xf>
    <xf numFmtId="0" fontId="4" fillId="0" borderId="30" xfId="15" applyFont="1" applyFill="1" applyBorder="1" applyAlignment="1">
      <alignment horizontal="center" vertical="center" shrinkToFit="1" readingOrder="2"/>
    </xf>
    <xf numFmtId="0" fontId="4" fillId="0" borderId="28" xfId="15" applyFont="1" applyFill="1" applyBorder="1" applyAlignment="1">
      <alignment horizontal="center" vertical="center" shrinkToFit="1" readingOrder="2"/>
    </xf>
    <xf numFmtId="0" fontId="3" fillId="2" borderId="19" xfId="14" applyFont="1" applyFill="1" applyBorder="1" applyAlignment="1">
      <alignment horizontal="center" vertical="center" shrinkToFit="1" readingOrder="2"/>
    </xf>
    <xf numFmtId="0" fontId="4" fillId="2" borderId="30" xfId="14" applyFont="1" applyFill="1" applyBorder="1" applyAlignment="1">
      <alignment horizontal="center" vertical="center" wrapText="1" shrinkToFit="1" readingOrder="2"/>
    </xf>
    <xf numFmtId="0" fontId="4" fillId="2" borderId="29" xfId="14" applyFont="1" applyFill="1" applyBorder="1" applyAlignment="1">
      <alignment horizontal="center" vertical="center" wrapText="1" shrinkToFit="1" readingOrder="2"/>
    </xf>
    <xf numFmtId="0" fontId="4" fillId="2" borderId="33" xfId="14" applyFont="1" applyFill="1" applyBorder="1" applyAlignment="1">
      <alignment horizontal="center" vertical="center" shrinkToFit="1" readingOrder="2"/>
    </xf>
    <xf numFmtId="0" fontId="4" fillId="2" borderId="12" xfId="14" applyFont="1" applyFill="1" applyBorder="1" applyAlignment="1">
      <alignment horizontal="center" vertical="center" shrinkToFit="1" readingOrder="2"/>
    </xf>
    <xf numFmtId="0" fontId="4" fillId="2" borderId="34" xfId="14" applyFont="1" applyFill="1" applyBorder="1" applyAlignment="1">
      <alignment horizontal="center" vertical="center" shrinkToFit="1" readingOrder="2"/>
    </xf>
    <xf numFmtId="0" fontId="4" fillId="2" borderId="35" xfId="14" applyFont="1" applyFill="1" applyBorder="1" applyAlignment="1">
      <alignment horizontal="center" vertical="center" shrinkToFit="1" readingOrder="2"/>
    </xf>
    <xf numFmtId="0" fontId="4" fillId="2" borderId="12" xfId="14" applyFont="1" applyFill="1" applyBorder="1" applyAlignment="1">
      <alignment horizontal="center" vertical="center" wrapText="1" shrinkToFit="1" readingOrder="2"/>
    </xf>
    <xf numFmtId="0" fontId="4" fillId="2" borderId="36" xfId="14" applyFont="1" applyFill="1" applyBorder="1" applyAlignment="1">
      <alignment horizontal="center" vertical="center" shrinkToFit="1" readingOrder="2"/>
    </xf>
    <xf numFmtId="0" fontId="4" fillId="2" borderId="33" xfId="14" applyFont="1" applyFill="1" applyBorder="1" applyAlignment="1">
      <alignment horizontal="left" vertical="center" shrinkToFit="1" readingOrder="2"/>
    </xf>
    <xf numFmtId="0" fontId="4" fillId="2" borderId="37" xfId="14" applyFont="1" applyFill="1" applyBorder="1" applyAlignment="1">
      <alignment horizontal="center" vertical="center" shrinkToFit="1" readingOrder="2"/>
    </xf>
    <xf numFmtId="0" fontId="4" fillId="2" borderId="38" xfId="14" applyFont="1" applyFill="1" applyBorder="1" applyAlignment="1">
      <alignment horizontal="center" vertical="center" shrinkToFit="1" readingOrder="2"/>
    </xf>
    <xf numFmtId="0" fontId="4" fillId="2" borderId="39" xfId="14" applyFont="1" applyFill="1" applyBorder="1" applyAlignment="1">
      <alignment horizontal="center" vertical="center" shrinkToFit="1" readingOrder="2"/>
    </xf>
    <xf numFmtId="0" fontId="4" fillId="2" borderId="40" xfId="14" applyFont="1" applyFill="1" applyBorder="1" applyAlignment="1">
      <alignment horizontal="center" vertical="center" shrinkToFit="1" readingOrder="2"/>
    </xf>
    <xf numFmtId="0" fontId="4" fillId="2" borderId="37" xfId="14" applyFont="1" applyFill="1" applyBorder="1" applyAlignment="1">
      <alignment horizontal="left" vertical="center" shrinkToFit="1" readingOrder="2"/>
    </xf>
    <xf numFmtId="0" fontId="4" fillId="2" borderId="41" xfId="14" applyFont="1" applyFill="1" applyBorder="1" applyAlignment="1">
      <alignment horizontal="center" vertical="center" shrinkToFit="1" readingOrder="2"/>
    </xf>
    <xf numFmtId="0" fontId="4" fillId="2" borderId="42" xfId="14" applyFont="1" applyFill="1" applyBorder="1" applyAlignment="1">
      <alignment horizontal="center" vertical="center" shrinkToFit="1" readingOrder="2"/>
    </xf>
    <xf numFmtId="0" fontId="4" fillId="2" borderId="43" xfId="14" applyFont="1" applyFill="1" applyBorder="1" applyAlignment="1">
      <alignment horizontal="center" vertical="center" shrinkToFit="1" readingOrder="2"/>
    </xf>
    <xf numFmtId="0" fontId="4" fillId="2" borderId="42" xfId="14" applyFont="1" applyFill="1" applyBorder="1" applyAlignment="1">
      <alignment horizontal="center" vertical="center" wrapText="1" shrinkToFit="1" readingOrder="2"/>
    </xf>
    <xf numFmtId="0" fontId="4" fillId="2" borderId="44" xfId="14" applyFont="1" applyFill="1" applyBorder="1" applyAlignment="1">
      <alignment horizontal="center" vertical="center" shrinkToFit="1" readingOrder="2"/>
    </xf>
    <xf numFmtId="0" fontId="4" fillId="2" borderId="41" xfId="14" applyFont="1" applyFill="1" applyBorder="1" applyAlignment="1">
      <alignment horizontal="left" vertical="center" shrinkToFit="1" readingOrder="2"/>
    </xf>
    <xf numFmtId="0" fontId="18" fillId="0" borderId="45" xfId="14" applyFont="1" applyBorder="1" applyAlignment="1">
      <alignment horizontal="center" vertical="center"/>
    </xf>
    <xf numFmtId="0" fontId="18" fillId="0" borderId="28" xfId="14" applyFont="1" applyBorder="1" applyAlignment="1">
      <alignment horizontal="center" vertical="center"/>
    </xf>
    <xf numFmtId="0" fontId="18" fillId="0" borderId="45" xfId="14" applyFont="1" applyBorder="1" applyAlignment="1">
      <alignment horizontal="left" vertical="center"/>
    </xf>
    <xf numFmtId="0" fontId="19" fillId="0" borderId="0" xfId="14" applyFont="1" applyAlignment="1">
      <alignment vertical="center"/>
    </xf>
    <xf numFmtId="0" fontId="3" fillId="0" borderId="0" xfId="14" applyFont="1" applyAlignment="1">
      <alignment vertical="center"/>
    </xf>
    <xf numFmtId="0" fontId="20" fillId="0" borderId="3" xfId="0" applyFont="1" applyBorder="1" applyAlignment="1">
      <alignment horizontal="left" vertical="center" wrapText="1"/>
    </xf>
    <xf numFmtId="0" fontId="4" fillId="0" borderId="6" xfId="0" applyFont="1" applyBorder="1" applyAlignment="1">
      <alignment horizontal="right" vertical="center" readingOrder="1"/>
    </xf>
    <xf numFmtId="0" fontId="4" fillId="0" borderId="10" xfId="0" applyFont="1" applyBorder="1" applyAlignment="1">
      <alignment horizontal="lef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6" xfId="8" applyFont="1" applyBorder="1" applyAlignment="1">
      <alignment horizontal="right" vertical="center"/>
    </xf>
    <xf numFmtId="0" fontId="4" fillId="0" borderId="6" xfId="8" applyFont="1" applyBorder="1" applyAlignment="1">
      <alignment horizontal="left" vertical="center"/>
    </xf>
    <xf numFmtId="0" fontId="4" fillId="0" borderId="0"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0" fillId="0" borderId="0" xfId="0"/>
    <xf numFmtId="0" fontId="4" fillId="2" borderId="47" xfId="14" applyFont="1" applyFill="1" applyBorder="1" applyAlignment="1">
      <alignment horizontal="center" vertical="center" shrinkToFit="1" readingOrder="2"/>
    </xf>
    <xf numFmtId="0" fontId="4" fillId="2" borderId="46" xfId="14" applyFont="1" applyFill="1" applyBorder="1" applyAlignment="1">
      <alignment horizontal="center" vertical="center" shrinkToFit="1" readingOrder="2"/>
    </xf>
    <xf numFmtId="0" fontId="4" fillId="2" borderId="38" xfId="14" applyFont="1" applyFill="1" applyBorder="1" applyAlignment="1">
      <alignment horizontal="center" vertical="center" wrapText="1" shrinkToFit="1" readingOrder="2"/>
    </xf>
    <xf numFmtId="0" fontId="20" fillId="0" borderId="2" xfId="0" applyFont="1" applyBorder="1" applyAlignment="1">
      <alignment horizontal="center"/>
    </xf>
    <xf numFmtId="0" fontId="4" fillId="0" borderId="2" xfId="0" applyFont="1" applyBorder="1" applyAlignment="1">
      <alignment horizontal="center" vertical="center"/>
    </xf>
    <xf numFmtId="0" fontId="0" fillId="0" borderId="0" xfId="0"/>
    <xf numFmtId="0" fontId="4" fillId="0" borderId="3" xfId="0" applyFont="1" applyBorder="1" applyAlignment="1">
      <alignment horizontal="left" vertical="center"/>
    </xf>
    <xf numFmtId="0" fontId="18" fillId="0" borderId="29" xfId="14" applyFont="1" applyBorder="1" applyAlignment="1">
      <alignment horizontal="center" vertical="center"/>
    </xf>
    <xf numFmtId="0" fontId="18" fillId="0" borderId="30" xfId="14" applyFont="1" applyBorder="1" applyAlignment="1">
      <alignment horizontal="center" vertical="center"/>
    </xf>
    <xf numFmtId="0" fontId="0" fillId="0" borderId="0" xfId="0"/>
    <xf numFmtId="0" fontId="4" fillId="0" borderId="3" xfId="0" applyFont="1" applyBorder="1" applyAlignment="1">
      <alignment horizontal="left" vertical="center"/>
    </xf>
    <xf numFmtId="0" fontId="16" fillId="0" borderId="0" xfId="0" applyFont="1" applyAlignment="1">
      <alignment readingOrder="2"/>
    </xf>
    <xf numFmtId="0" fontId="4" fillId="0" borderId="7" xfId="0" applyFont="1" applyBorder="1" applyAlignment="1">
      <alignment horizontal="left" vertical="center" wrapText="1"/>
    </xf>
    <xf numFmtId="0" fontId="3" fillId="0" borderId="0" xfId="8" applyFont="1" applyAlignment="1">
      <alignment horizontal="left" vertical="center" readingOrder="2"/>
    </xf>
    <xf numFmtId="0" fontId="2" fillId="0" borderId="0" xfId="8" applyAlignment="1"/>
    <xf numFmtId="0" fontId="0" fillId="0" borderId="0" xfId="8" applyFont="1"/>
    <xf numFmtId="0" fontId="4" fillId="0" borderId="1" xfId="0" applyFont="1" applyBorder="1" applyAlignment="1">
      <alignment horizontal="right" vertical="center"/>
    </xf>
    <xf numFmtId="0" fontId="4" fillId="0" borderId="1" xfId="0" applyFont="1" applyBorder="1" applyAlignment="1">
      <alignment horizontal="left" vertical="center"/>
    </xf>
    <xf numFmtId="0" fontId="4" fillId="0" borderId="3" xfId="0" applyFont="1" applyBorder="1" applyAlignment="1">
      <alignment horizontal="center" vertical="center" wrapText="1"/>
    </xf>
    <xf numFmtId="0" fontId="4" fillId="0" borderId="3" xfId="0" applyFont="1" applyBorder="1" applyAlignment="1">
      <alignment horizontal="left" vertical="center" readingOrder="1"/>
    </xf>
    <xf numFmtId="0" fontId="4" fillId="0" borderId="3" xfId="0" applyFont="1" applyFill="1" applyBorder="1" applyAlignment="1">
      <alignment horizontal="left" vertical="center"/>
    </xf>
    <xf numFmtId="0" fontId="9" fillId="0" borderId="0" xfId="0" applyFont="1" applyAlignment="1">
      <alignment horizontal="right"/>
    </xf>
    <xf numFmtId="0" fontId="9" fillId="0" borderId="0" xfId="0" applyFont="1" applyAlignment="1">
      <alignment horizontal="center" vertical="center"/>
    </xf>
    <xf numFmtId="0" fontId="9" fillId="0" borderId="0" xfId="0" applyFont="1" applyBorder="1"/>
    <xf numFmtId="0" fontId="9" fillId="0" borderId="3" xfId="0" applyFont="1" applyBorder="1"/>
    <xf numFmtId="0" fontId="9" fillId="0" borderId="10" xfId="0" applyFont="1" applyBorder="1"/>
    <xf numFmtId="0" fontId="16" fillId="0" borderId="0" xfId="0" applyFont="1"/>
    <xf numFmtId="0" fontId="22" fillId="0" borderId="3" xfId="0" applyFont="1" applyBorder="1" applyAlignment="1">
      <alignment vertical="center"/>
    </xf>
    <xf numFmtId="0" fontId="22" fillId="0" borderId="7" xfId="0" applyFont="1" applyBorder="1" applyAlignment="1">
      <alignment vertical="center"/>
    </xf>
    <xf numFmtId="0" fontId="22" fillId="0" borderId="7" xfId="0" applyFont="1" applyBorder="1" applyAlignment="1">
      <alignment horizontal="center" vertical="center"/>
    </xf>
    <xf numFmtId="0" fontId="4" fillId="0" borderId="0" xfId="0" applyFont="1" applyFill="1" applyBorder="1" applyAlignment="1">
      <alignment horizontal="right" vertical="center"/>
    </xf>
    <xf numFmtId="0" fontId="4" fillId="0" borderId="3"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8" xfId="0" applyFont="1" applyFill="1" applyBorder="1" applyAlignment="1">
      <alignment horizontal="right" vertical="center"/>
    </xf>
    <xf numFmtId="0" fontId="4" fillId="0" borderId="48" xfId="0" applyFont="1" applyBorder="1" applyAlignment="1">
      <alignment horizontal="left" vertical="center"/>
    </xf>
    <xf numFmtId="0" fontId="9" fillId="0" borderId="6" xfId="0" applyFont="1" applyBorder="1"/>
    <xf numFmtId="0" fontId="4" fillId="0" borderId="0" xfId="8" applyFont="1" applyAlignment="1">
      <alignment horizontal="right" vertical="center"/>
    </xf>
    <xf numFmtId="0" fontId="4" fillId="0" borderId="0" xfId="8" applyFont="1" applyAlignment="1">
      <alignment horizontal="left" vertical="center"/>
    </xf>
    <xf numFmtId="0" fontId="14" fillId="0" borderId="0" xfId="8" applyFont="1" applyAlignment="1">
      <alignment vertical="center"/>
    </xf>
    <xf numFmtId="0" fontId="21" fillId="0" borderId="0" xfId="8" applyFont="1" applyAlignment="1">
      <alignment vertical="center"/>
    </xf>
    <xf numFmtId="0" fontId="20" fillId="0" borderId="3" xfId="0" applyNumberFormat="1" applyFont="1" applyFill="1" applyBorder="1" applyAlignment="1">
      <alignment horizontal="center" vertical="distributed" readingOrder="1"/>
    </xf>
    <xf numFmtId="0" fontId="4" fillId="0" borderId="3" xfId="0" applyNumberFormat="1" applyFont="1" applyFill="1" applyBorder="1" applyAlignment="1">
      <alignment horizontal="center" vertical="distributed" readingOrder="1"/>
    </xf>
    <xf numFmtId="0" fontId="20" fillId="0" borderId="3" xfId="0" applyFont="1" applyBorder="1" applyAlignment="1">
      <alignment horizontal="center" readingOrder="1"/>
    </xf>
    <xf numFmtId="0" fontId="20" fillId="0" borderId="4" xfId="0" applyFont="1" applyBorder="1" applyAlignment="1">
      <alignment horizontal="center" readingOrder="1"/>
    </xf>
    <xf numFmtId="0" fontId="9" fillId="0" borderId="3" xfId="0" applyFont="1" applyBorder="1" applyAlignment="1">
      <alignment horizontal="center"/>
    </xf>
    <xf numFmtId="0" fontId="9" fillId="0" borderId="6" xfId="0" applyFont="1" applyBorder="1" applyAlignment="1">
      <alignment horizontal="center"/>
    </xf>
    <xf numFmtId="0" fontId="4" fillId="0" borderId="8" xfId="0" applyFont="1" applyBorder="1" applyAlignment="1">
      <alignment horizontal="right" vertical="center"/>
    </xf>
    <xf numFmtId="0" fontId="0" fillId="0" borderId="49" xfId="0" applyBorder="1"/>
    <xf numFmtId="0" fontId="24" fillId="0" borderId="3" xfId="0" applyFont="1" applyFill="1" applyBorder="1" applyAlignment="1">
      <alignment horizontal="center" vertical="center" readingOrder="1"/>
    </xf>
    <xf numFmtId="0" fontId="4" fillId="0" borderId="3" xfId="0" applyFont="1" applyFill="1" applyBorder="1" applyAlignment="1">
      <alignment horizontal="center" vertical="center"/>
    </xf>
    <xf numFmtId="0" fontId="4" fillId="0" borderId="7" xfId="0" applyFont="1" applyFill="1" applyBorder="1" applyAlignment="1">
      <alignment horizontal="center" vertical="center"/>
    </xf>
    <xf numFmtId="0" fontId="24" fillId="0" borderId="10" xfId="0" applyFont="1" applyFill="1" applyBorder="1" applyAlignment="1">
      <alignment horizontal="center" vertical="center" readingOrder="1"/>
    </xf>
    <xf numFmtId="0" fontId="4" fillId="0" borderId="0" xfId="0" applyFont="1" applyAlignment="1">
      <alignment readingOrder="1"/>
    </xf>
    <xf numFmtId="0" fontId="4" fillId="0" borderId="0" xfId="0" applyFont="1" applyBorder="1" applyAlignment="1">
      <alignment readingOrder="1"/>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0" fillId="0" borderId="0" xfId="0"/>
    <xf numFmtId="0" fontId="4" fillId="0" borderId="0" xfId="8" applyFont="1" applyBorder="1" applyAlignment="1">
      <alignment horizontal="center" vertical="center"/>
    </xf>
    <xf numFmtId="0" fontId="4" fillId="0" borderId="2" xfId="8" applyFont="1" applyBorder="1" applyAlignment="1">
      <alignment horizontal="center" vertical="center"/>
    </xf>
    <xf numFmtId="0" fontId="4" fillId="0" borderId="0" xfId="8" applyFont="1" applyBorder="1" applyAlignment="1">
      <alignment horizont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left" readingOrder="2"/>
    </xf>
    <xf numFmtId="0" fontId="4" fillId="0" borderId="0" xfId="0" applyFont="1" applyBorder="1" applyAlignment="1">
      <alignment horizontal="left" vertical="center"/>
    </xf>
    <xf numFmtId="0" fontId="20" fillId="0" borderId="0" xfId="0" applyFont="1" applyBorder="1" applyAlignment="1">
      <alignment horizontal="center"/>
    </xf>
    <xf numFmtId="0" fontId="9" fillId="0" borderId="0" xfId="0" applyFont="1" applyBorder="1" applyAlignment="1">
      <alignment horizontal="center" vertical="center"/>
    </xf>
    <xf numFmtId="0" fontId="23" fillId="0" borderId="0" xfId="8" applyFont="1" applyAlignment="1">
      <alignment vertical="center"/>
    </xf>
    <xf numFmtId="0" fontId="2" fillId="0" borderId="0" xfId="8" applyAlignment="1">
      <alignment vertical="center"/>
    </xf>
    <xf numFmtId="0" fontId="4" fillId="0" borderId="0" xfId="8" applyFont="1" applyBorder="1" applyAlignment="1">
      <alignment horizontal="right" vertical="center"/>
    </xf>
    <xf numFmtId="0" fontId="22" fillId="0" borderId="7" xfId="0" applyFont="1" applyBorder="1" applyAlignment="1">
      <alignment horizont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3" fillId="0" borderId="0" xfId="0" applyFont="1" applyAlignment="1">
      <alignment horizontal="center" vertical="center"/>
    </xf>
    <xf numFmtId="0" fontId="0" fillId="0" borderId="0" xfId="0"/>
    <xf numFmtId="0" fontId="4" fillId="0" borderId="0" xfId="8" applyFont="1" applyBorder="1" applyAlignment="1">
      <alignment horizontal="center" vertical="center"/>
    </xf>
    <xf numFmtId="0" fontId="4" fillId="0" borderId="2" xfId="8" applyFont="1" applyBorder="1" applyAlignment="1">
      <alignment horizontal="center" vertical="center"/>
    </xf>
    <xf numFmtId="0" fontId="4" fillId="0" borderId="0" xfId="8" applyFont="1" applyBorder="1" applyAlignment="1">
      <alignment horizont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left" readingOrder="2"/>
    </xf>
    <xf numFmtId="0" fontId="4" fillId="0" borderId="0" xfId="0" applyFont="1" applyBorder="1" applyAlignment="1">
      <alignment horizontal="left" vertical="center"/>
    </xf>
    <xf numFmtId="0" fontId="2" fillId="0" borderId="0" xfId="8" applyAlignment="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vertical="center" shrinkToFit="1" readingOrder="2"/>
    </xf>
    <xf numFmtId="0" fontId="4" fillId="3" borderId="0" xfId="0" applyFont="1" applyFill="1" applyBorder="1" applyAlignment="1">
      <alignment horizontal="right" vertical="center" shrinkToFit="1" readingOrder="2"/>
    </xf>
    <xf numFmtId="0" fontId="4" fillId="0" borderId="0" xfId="0" applyFont="1" applyBorder="1" applyAlignment="1">
      <alignment horizontal="right" vertical="center" shrinkToFit="1" readingOrder="2"/>
    </xf>
    <xf numFmtId="0" fontId="24" fillId="0" borderId="6" xfId="0" applyFont="1" applyFill="1" applyBorder="1" applyAlignment="1">
      <alignment horizontal="center" vertical="center" readingOrder="1"/>
    </xf>
    <xf numFmtId="0" fontId="0" fillId="0" borderId="1" xfId="0" applyBorder="1" applyAlignment="1">
      <alignment wrapText="1"/>
    </xf>
    <xf numFmtId="0" fontId="0" fillId="3" borderId="0" xfId="0" applyFill="1"/>
    <xf numFmtId="0" fontId="3" fillId="0" borderId="8" xfId="8" applyFont="1" applyBorder="1" applyAlignment="1">
      <alignment horizontal="right" vertical="center"/>
    </xf>
    <xf numFmtId="0" fontId="3" fillId="0" borderId="0" xfId="8" applyFont="1" applyAlignment="1">
      <alignment readingOrder="2"/>
    </xf>
    <xf numFmtId="0" fontId="25" fillId="0" borderId="3" xfId="0" applyFont="1" applyFill="1" applyBorder="1" applyAlignment="1">
      <alignment horizontal="center" vertical="center" readingOrder="1"/>
    </xf>
    <xf numFmtId="0" fontId="4" fillId="0" borderId="3" xfId="8" applyFont="1" applyBorder="1" applyAlignment="1">
      <alignment horizontal="left" vertical="center" readingOrder="1"/>
    </xf>
    <xf numFmtId="0" fontId="26" fillId="0" borderId="0" xfId="8" applyFont="1"/>
    <xf numFmtId="0" fontId="4" fillId="0" borderId="0" xfId="8" applyFont="1" applyBorder="1" applyAlignment="1">
      <alignment horizontal="left" vertical="center"/>
    </xf>
    <xf numFmtId="0" fontId="4" fillId="0" borderId="8" xfId="8" applyFont="1" applyBorder="1" applyAlignment="1">
      <alignment horizontal="right" vertical="center"/>
    </xf>
    <xf numFmtId="0" fontId="4" fillId="0" borderId="8" xfId="8" applyFont="1" applyBorder="1" applyAlignment="1">
      <alignment horizontal="left" vertical="center" readingOrder="2"/>
    </xf>
    <xf numFmtId="0" fontId="3" fillId="0" borderId="8" xfId="8" applyFont="1" applyBorder="1" applyAlignment="1">
      <alignment horizontal="left" vertical="center" readingOrder="2"/>
    </xf>
    <xf numFmtId="0" fontId="4" fillId="0" borderId="8" xfId="0" applyFont="1" applyBorder="1" applyAlignment="1">
      <alignment horizontal="left" vertical="center" readingOrder="1"/>
    </xf>
    <xf numFmtId="0" fontId="4" fillId="0" borderId="8" xfId="0" applyFont="1" applyBorder="1" applyAlignment="1">
      <alignment horizontal="left" vertical="center" readingOrder="2"/>
    </xf>
    <xf numFmtId="0" fontId="0" fillId="0" borderId="1" xfId="0" applyBorder="1"/>
    <xf numFmtId="0" fontId="16" fillId="0" borderId="0" xfId="0" applyFont="1" applyAlignment="1">
      <alignment horizontal="left"/>
    </xf>
    <xf numFmtId="0" fontId="4" fillId="0" borderId="3" xfId="0" applyFont="1" applyBorder="1" applyAlignment="1">
      <alignment horizontal="left" vertical="center" wrapText="1"/>
    </xf>
    <xf numFmtId="0" fontId="4" fillId="0" borderId="0" xfId="0" applyFont="1" applyBorder="1" applyAlignment="1">
      <alignment vertical="center" wrapText="1"/>
    </xf>
    <xf numFmtId="0" fontId="4" fillId="4" borderId="0" xfId="0" applyFont="1" applyFill="1" applyBorder="1" applyAlignment="1">
      <alignment vertical="center" shrinkToFit="1"/>
    </xf>
    <xf numFmtId="0" fontId="24" fillId="5" borderId="0" xfId="0" applyFont="1" applyFill="1" applyBorder="1" applyAlignment="1">
      <alignment vertical="center" shrinkToFit="1"/>
    </xf>
    <xf numFmtId="0" fontId="4" fillId="5" borderId="0" xfId="0" applyFont="1" applyFill="1" applyBorder="1" applyAlignment="1">
      <alignment vertical="center" shrinkToFit="1"/>
    </xf>
    <xf numFmtId="0" fontId="4" fillId="0" borderId="9" xfId="0" applyFont="1" applyBorder="1" applyAlignment="1">
      <alignment vertical="center"/>
    </xf>
    <xf numFmtId="0" fontId="22" fillId="5" borderId="0" xfId="0" applyFont="1" applyFill="1" applyBorder="1" applyAlignment="1">
      <alignment horizontal="right" vertical="center"/>
    </xf>
    <xf numFmtId="0" fontId="4" fillId="0" borderId="6" xfId="0" applyFont="1" applyBorder="1" applyAlignment="1">
      <alignment horizontal="left" vertical="center" readingOrder="1"/>
    </xf>
    <xf numFmtId="0" fontId="4" fillId="0" borderId="7" xfId="0" applyFont="1" applyBorder="1" applyAlignment="1">
      <alignment horizontal="left" vertical="center" readingOrder="1"/>
    </xf>
    <xf numFmtId="0" fontId="4" fillId="0" borderId="3" xfId="0" applyFont="1" applyBorder="1" applyAlignment="1">
      <alignment horizontal="center" vertical="center" readingOrder="1"/>
    </xf>
    <xf numFmtId="0" fontId="4" fillId="0" borderId="1" xfId="0" applyFont="1" applyFill="1" applyBorder="1" applyAlignment="1">
      <alignment vertical="center" readingOrder="2"/>
    </xf>
    <xf numFmtId="0" fontId="4" fillId="0" borderId="0" xfId="0" applyFont="1" applyFill="1" applyBorder="1" applyAlignment="1">
      <alignment vertical="center" readingOrder="2"/>
    </xf>
    <xf numFmtId="0" fontId="3" fillId="0" borderId="0" xfId="0" applyFont="1" applyAlignment="1">
      <alignment horizontal="right" vertical="center"/>
    </xf>
    <xf numFmtId="0" fontId="7" fillId="0" borderId="0" xfId="0" applyFont="1" applyAlignment="1">
      <alignment vertical="center"/>
    </xf>
    <xf numFmtId="0" fontId="3" fillId="0" borderId="0" xfId="0" applyFont="1" applyAlignment="1">
      <alignment horizontal="left" vertical="center"/>
    </xf>
    <xf numFmtId="0" fontId="0" fillId="0" borderId="0" xfId="0"/>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3" xfId="0" applyFont="1" applyBorder="1" applyAlignment="1">
      <alignment horizontal="left" vertical="center" wrapText="1"/>
    </xf>
    <xf numFmtId="0" fontId="3" fillId="0" borderId="8" xfId="0" applyFont="1" applyBorder="1" applyAlignment="1">
      <alignment horizontal="right" vertical="center"/>
    </xf>
    <xf numFmtId="0" fontId="3" fillId="0" borderId="8" xfId="0" applyFont="1" applyBorder="1" applyAlignment="1">
      <alignment horizontal="left" vertical="center"/>
    </xf>
    <xf numFmtId="0" fontId="13" fillId="0" borderId="0" xfId="0" applyFont="1" applyAlignment="1">
      <alignment vertical="center"/>
    </xf>
    <xf numFmtId="0" fontId="4" fillId="0" borderId="0" xfId="0" applyFont="1" applyBorder="1" applyAlignment="1">
      <alignment horizontal="left" vertical="center"/>
    </xf>
    <xf numFmtId="0" fontId="0" fillId="0" borderId="0" xfId="0" applyAlignment="1">
      <alignment horizontal="right"/>
    </xf>
    <xf numFmtId="0" fontId="4" fillId="0" borderId="8" xfId="0" applyFont="1" applyBorder="1" applyAlignment="1">
      <alignment vertical="center"/>
    </xf>
    <xf numFmtId="0" fontId="4" fillId="2" borderId="3" xfId="0" applyFont="1" applyFill="1" applyBorder="1" applyAlignment="1">
      <alignment horizontal="left" vertical="center" wrapText="1"/>
    </xf>
    <xf numFmtId="0" fontId="0" fillId="0" borderId="0" xfId="0" applyFill="1"/>
    <xf numFmtId="0" fontId="0" fillId="0" borderId="0" xfId="0" applyAlignment="1">
      <alignment horizontal="left"/>
    </xf>
    <xf numFmtId="0" fontId="4" fillId="0" borderId="3" xfId="0" applyFont="1" applyBorder="1" applyAlignment="1">
      <alignment horizontal="right"/>
    </xf>
    <xf numFmtId="0" fontId="4" fillId="0" borderId="5" xfId="0" applyFont="1" applyBorder="1" applyAlignment="1">
      <alignment horizontal="right" vertical="center" readingOrder="2"/>
    </xf>
    <xf numFmtId="0" fontId="4" fillId="2" borderId="6" xfId="0" applyFont="1" applyFill="1" applyBorder="1" applyAlignment="1">
      <alignment horizontal="left" vertical="center" wrapText="1"/>
    </xf>
    <xf numFmtId="0" fontId="4" fillId="0" borderId="3" xfId="0" applyFont="1" applyFill="1" applyBorder="1" applyAlignment="1">
      <alignment horizontal="right" vertical="center" wrapText="1"/>
    </xf>
    <xf numFmtId="0" fontId="4" fillId="0" borderId="3" xfId="0" applyFont="1" applyFill="1" applyBorder="1" applyAlignment="1">
      <alignment vertical="center"/>
    </xf>
    <xf numFmtId="0" fontId="4" fillId="0" borderId="6" xfId="0" applyFont="1" applyFill="1" applyBorder="1" applyAlignment="1">
      <alignment horizontal="right" vertical="center"/>
    </xf>
    <xf numFmtId="0" fontId="4" fillId="0" borderId="6" xfId="0" applyFont="1" applyFill="1" applyBorder="1" applyAlignment="1">
      <alignment horizontal="left" vertical="center"/>
    </xf>
    <xf numFmtId="0" fontId="22" fillId="0" borderId="0" xfId="0" applyFont="1"/>
    <xf numFmtId="0" fontId="4" fillId="0" borderId="1" xfId="0" applyFont="1" applyFill="1" applyBorder="1" applyAlignment="1">
      <alignment horizontal="left" vertical="center"/>
    </xf>
    <xf numFmtId="0" fontId="4" fillId="0" borderId="4" xfId="0" applyFont="1" applyFill="1" applyBorder="1" applyAlignment="1">
      <alignment horizontal="right" vertical="center"/>
    </xf>
    <xf numFmtId="0" fontId="4" fillId="0" borderId="4" xfId="0" applyFont="1" applyFill="1" applyBorder="1" applyAlignment="1">
      <alignment horizontal="left" vertical="center"/>
    </xf>
    <xf numFmtId="0" fontId="0" fillId="2" borderId="0" xfId="0" applyFill="1"/>
    <xf numFmtId="0" fontId="4" fillId="0" borderId="5" xfId="0" applyFont="1" applyFill="1" applyBorder="1" applyAlignment="1">
      <alignment horizontal="left" vertical="center"/>
    </xf>
    <xf numFmtId="1" fontId="4" fillId="0" borderId="3" xfId="0" applyNumberFormat="1" applyFont="1" applyBorder="1" applyAlignment="1">
      <alignment horizontal="right" vertical="center"/>
    </xf>
    <xf numFmtId="1" fontId="4" fillId="0" borderId="3" xfId="0" applyNumberFormat="1" applyFont="1" applyBorder="1" applyAlignment="1">
      <alignment horizontal="left" vertical="center"/>
    </xf>
    <xf numFmtId="1" fontId="0" fillId="0" borderId="0" xfId="0" applyNumberFormat="1"/>
    <xf numFmtId="0" fontId="0" fillId="0" borderId="0" xfId="0" applyFill="1" applyAlignment="1">
      <alignment horizontal="right"/>
    </xf>
    <xf numFmtId="0" fontId="0" fillId="0" borderId="50" xfId="0" applyBorder="1" applyAlignment="1">
      <alignment horizontal="right"/>
    </xf>
    <xf numFmtId="0" fontId="0" fillId="0" borderId="0" xfId="0" applyBorder="1" applyAlignment="1">
      <alignment horizontal="right"/>
    </xf>
    <xf numFmtId="0" fontId="4" fillId="0" borderId="3" xfId="0" applyNumberFormat="1" applyFont="1" applyBorder="1" applyAlignment="1">
      <alignment horizontal="right" vertical="center" readingOrder="2"/>
    </xf>
    <xf numFmtId="0" fontId="4" fillId="0" borderId="3" xfId="0" applyNumberFormat="1" applyFont="1" applyBorder="1" applyAlignment="1">
      <alignment horizontal="left" vertical="center"/>
    </xf>
    <xf numFmtId="0" fontId="0" fillId="0" borderId="0" xfId="0" applyNumberFormat="1"/>
    <xf numFmtId="0" fontId="4" fillId="0" borderId="4" xfId="0" applyFont="1" applyBorder="1" applyAlignment="1">
      <alignment horizontal="right" vertical="center" readingOrder="2"/>
    </xf>
    <xf numFmtId="0" fontId="4" fillId="0" borderId="5" xfId="0" applyFont="1" applyFill="1" applyBorder="1" applyAlignment="1">
      <alignment horizontal="right" vertical="center"/>
    </xf>
    <xf numFmtId="0" fontId="4" fillId="0" borderId="4" xfId="0" applyFont="1" applyFill="1" applyBorder="1" applyAlignment="1">
      <alignment vertical="center"/>
    </xf>
    <xf numFmtId="0" fontId="4" fillId="0" borderId="10" xfId="0" applyFont="1" applyFill="1" applyBorder="1" applyAlignment="1">
      <alignment horizontal="left" vertical="center"/>
    </xf>
    <xf numFmtId="0" fontId="4" fillId="0" borderId="6" xfId="0" applyFont="1" applyBorder="1" applyAlignment="1">
      <alignment horizontal="right" vertical="center" wrapText="1"/>
    </xf>
    <xf numFmtId="0" fontId="4" fillId="0" borderId="4" xfId="0" applyFont="1" applyBorder="1" applyAlignment="1">
      <alignment horizontal="right" vertical="center" wrapText="1"/>
    </xf>
    <xf numFmtId="0" fontId="4" fillId="2" borderId="4"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4" xfId="0" applyFont="1" applyFill="1" applyBorder="1" applyAlignment="1">
      <alignment horizontal="left" vertical="center"/>
    </xf>
    <xf numFmtId="0" fontId="4" fillId="0" borderId="3" xfId="0" applyFont="1" applyBorder="1" applyAlignment="1">
      <alignment horizontal="right" vertical="center"/>
    </xf>
    <xf numFmtId="0" fontId="4" fillId="0" borderId="3" xfId="0" applyFont="1" applyBorder="1" applyAlignment="1">
      <alignment horizontal="right"/>
    </xf>
    <xf numFmtId="0" fontId="0" fillId="0" borderId="0" xfId="0" applyAlignment="1"/>
    <xf numFmtId="0" fontId="4" fillId="0" borderId="5" xfId="0" applyFont="1" applyBorder="1" applyAlignment="1">
      <alignment horizontal="right" readingOrder="2"/>
    </xf>
    <xf numFmtId="0" fontId="4" fillId="0" borderId="0" xfId="0" applyFont="1" applyFill="1" applyBorder="1" applyAlignment="1">
      <alignment vertical="center"/>
    </xf>
    <xf numFmtId="0" fontId="4" fillId="0" borderId="4" xfId="0" applyNumberFormat="1" applyFont="1" applyBorder="1" applyAlignment="1">
      <alignment horizontal="right" vertical="center" readingOrder="2"/>
    </xf>
    <xf numFmtId="0" fontId="4" fillId="0" borderId="0" xfId="0" applyFont="1" applyBorder="1" applyAlignment="1">
      <alignment horizontal="left" vertical="center" readingOrder="1"/>
    </xf>
    <xf numFmtId="0" fontId="25" fillId="5" borderId="0" xfId="0" applyFont="1" applyFill="1" applyBorder="1" applyAlignment="1">
      <alignment horizontal="center" vertical="center" readingOrder="1"/>
    </xf>
    <xf numFmtId="0" fontId="4" fillId="0" borderId="1" xfId="0" applyFont="1" applyFill="1" applyBorder="1" applyAlignment="1">
      <alignment horizontal="right" vertic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1" xfId="0" applyFont="1" applyBorder="1" applyAlignment="1">
      <alignment horizontal="left" vertical="center"/>
    </xf>
    <xf numFmtId="0" fontId="4" fillId="0" borderId="1" xfId="0" applyFont="1" applyBorder="1" applyAlignment="1">
      <alignment horizontal="right" vertical="center"/>
    </xf>
    <xf numFmtId="0" fontId="4" fillId="0" borderId="3" xfId="0" applyFont="1" applyBorder="1" applyAlignment="1">
      <alignment horizontal="right" vertical="center"/>
    </xf>
    <xf numFmtId="0" fontId="0" fillId="0" borderId="0" xfId="0"/>
    <xf numFmtId="0" fontId="4" fillId="0" borderId="0" xfId="0" applyFont="1" applyBorder="1" applyAlignment="1">
      <alignment horizontal="left" vertical="center"/>
    </xf>
    <xf numFmtId="166" fontId="4" fillId="0" borderId="0" xfId="23" applyFont="1" applyBorder="1" applyAlignment="1">
      <alignment horizontal="right" vertical="center"/>
    </xf>
    <xf numFmtId="0" fontId="4" fillId="0" borderId="1" xfId="0" applyFont="1" applyBorder="1" applyAlignment="1">
      <alignment horizontal="right" vertical="center" readingOrder="2"/>
    </xf>
    <xf numFmtId="0" fontId="4" fillId="0" borderId="0" xfId="0" applyFont="1" applyFill="1" applyBorder="1" applyAlignment="1">
      <alignment horizontal="right" vertical="center" wrapText="1"/>
    </xf>
    <xf numFmtId="0" fontId="4" fillId="0" borderId="0"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0" fillId="0" borderId="0" xfId="0"/>
    <xf numFmtId="0" fontId="4" fillId="0" borderId="0" xfId="0" applyFont="1" applyBorder="1" applyAlignment="1">
      <alignment horizontal="right" vertical="center"/>
    </xf>
    <xf numFmtId="0" fontId="0" fillId="0" borderId="0" xfId="0"/>
    <xf numFmtId="0" fontId="3" fillId="0" borderId="0" xfId="0" applyFont="1" applyAlignment="1">
      <alignment horizontal="center"/>
    </xf>
    <xf numFmtId="0" fontId="0" fillId="0" borderId="0" xfId="0"/>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0" xfId="0" applyFont="1" applyBorder="1" applyAlignment="1">
      <alignment horizontal="right" vertical="center"/>
    </xf>
    <xf numFmtId="0" fontId="4" fillId="0" borderId="2" xfId="0" applyFont="1" applyBorder="1" applyAlignment="1">
      <alignment horizontal="right" vertical="center"/>
    </xf>
    <xf numFmtId="0" fontId="4" fillId="0" borderId="0" xfId="0" applyFont="1" applyAlignment="1">
      <alignment vertical="center"/>
    </xf>
    <xf numFmtId="0" fontId="16" fillId="0" borderId="0" xfId="0" applyFont="1" applyAlignment="1">
      <alignment vertical="center"/>
    </xf>
    <xf numFmtId="0" fontId="0" fillId="0" borderId="0" xfId="0" applyBorder="1" applyAlignment="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4" fillId="0" borderId="1" xfId="8" applyFont="1" applyBorder="1" applyAlignment="1">
      <alignment horizontal="center"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2" fillId="0" borderId="0" xfId="8" applyAlignment="1">
      <alignment vertical="center"/>
    </xf>
    <xf numFmtId="0" fontId="4" fillId="0" borderId="3" xfId="0" applyFont="1" applyBorder="1" applyAlignment="1">
      <alignment horizontal="left" vertical="center" wrapText="1"/>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1" xfId="0" applyFont="1" applyBorder="1" applyAlignment="1">
      <alignment horizontal="lef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3" fillId="0" borderId="0" xfId="0" applyFont="1" applyAlignment="1">
      <alignment horizontal="center" vertical="center" wrapText="1"/>
    </xf>
    <xf numFmtId="0" fontId="0" fillId="0" borderId="0" xfId="0"/>
    <xf numFmtId="0" fontId="4" fillId="0" borderId="0" xfId="1" applyFont="1" applyBorder="1" applyAlignment="1">
      <alignment horizontal="center" vertical="center"/>
    </xf>
    <xf numFmtId="0" fontId="4" fillId="0" borderId="2" xfId="1" applyFont="1" applyBorder="1" applyAlignment="1">
      <alignment horizontal="center" vertical="center"/>
    </xf>
    <xf numFmtId="0" fontId="4" fillId="0" borderId="0" xfId="8" applyFont="1" applyBorder="1" applyAlignment="1">
      <alignment horizontal="center" vertical="center"/>
    </xf>
    <xf numFmtId="0" fontId="4" fillId="0" borderId="2" xfId="8" applyFont="1" applyBorder="1" applyAlignment="1">
      <alignment horizontal="center" vertical="center"/>
    </xf>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20" fillId="0" borderId="2"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 fillId="0" borderId="0" xfId="8" applyAlignment="1">
      <alignment vertical="center"/>
    </xf>
    <xf numFmtId="0" fontId="4" fillId="0" borderId="3" xfId="0" applyFont="1" applyBorder="1" applyAlignment="1">
      <alignment horizontal="left" vertical="center" wrapText="1"/>
    </xf>
    <xf numFmtId="0" fontId="4" fillId="0" borderId="0" xfId="0" applyFont="1" applyBorder="1" applyAlignment="1">
      <alignment horizontal="right" vertical="center"/>
    </xf>
    <xf numFmtId="0" fontId="4" fillId="0" borderId="3" xfId="0" applyFont="1" applyFill="1" applyBorder="1" applyAlignment="1">
      <alignment horizontal="left" vertical="center" wrapText="1"/>
    </xf>
    <xf numFmtId="0" fontId="0" fillId="0" borderId="8" xfId="0" applyBorder="1" applyAlignment="1">
      <alignment vertical="center"/>
    </xf>
    <xf numFmtId="0" fontId="0" fillId="0" borderId="0" xfId="0"/>
    <xf numFmtId="0" fontId="2" fillId="0" borderId="0" xfId="8" applyAlignment="1">
      <alignment vertical="center"/>
    </xf>
    <xf numFmtId="0" fontId="3" fillId="0" borderId="0" xfId="0" applyFont="1" applyAlignment="1">
      <alignment vertical="center"/>
    </xf>
    <xf numFmtId="0" fontId="13" fillId="0" borderId="0" xfId="0" applyFont="1" applyBorder="1" applyAlignment="1">
      <alignment vertical="center"/>
    </xf>
    <xf numFmtId="0" fontId="6" fillId="0" borderId="0" xfId="0" applyFont="1" applyAlignment="1">
      <alignment vertical="center"/>
    </xf>
    <xf numFmtId="0" fontId="0" fillId="0" borderId="0" xfId="0" applyBorder="1" applyAlignment="1">
      <alignment vertical="center" wrapText="1"/>
    </xf>
    <xf numFmtId="0" fontId="23" fillId="0" borderId="0" xfId="0" applyFont="1"/>
    <xf numFmtId="0" fontId="23" fillId="0" borderId="0" xfId="0" applyFont="1" applyAlignment="1">
      <alignment vertical="center"/>
    </xf>
    <xf numFmtId="0" fontId="4" fillId="0" borderId="3" xfId="0" applyFont="1" applyBorder="1" applyAlignment="1">
      <alignment vertical="center" readingOrder="2"/>
    </xf>
    <xf numFmtId="0" fontId="0" fillId="0" borderId="0" xfId="0" applyAlignment="1">
      <alignment vertical="center"/>
    </xf>
    <xf numFmtId="0" fontId="1" fillId="0" borderId="0" xfId="2" applyAlignment="1">
      <alignment vertical="center"/>
    </xf>
    <xf numFmtId="0" fontId="7" fillId="0" borderId="0" xfId="1" applyFont="1" applyFill="1" applyAlignment="1">
      <alignment vertical="center"/>
    </xf>
    <xf numFmtId="0" fontId="4" fillId="0" borderId="3" xfId="1" applyFont="1" applyBorder="1" applyAlignment="1">
      <alignment horizontal="left" vertical="center" readingOrder="1"/>
    </xf>
    <xf numFmtId="0" fontId="2" fillId="0" borderId="0" xfId="1" applyAlignment="1">
      <alignment vertical="center"/>
    </xf>
    <xf numFmtId="0" fontId="3" fillId="0" borderId="0" xfId="8" applyFont="1" applyAlignment="1">
      <alignment horizontal="right" vertical="center" readingOrder="2"/>
    </xf>
    <xf numFmtId="0" fontId="4" fillId="0" borderId="0" xfId="0" applyFont="1" applyBorder="1" applyAlignment="1">
      <alignment horizontal="left" vertical="center"/>
    </xf>
    <xf numFmtId="0" fontId="4" fillId="0" borderId="0" xfId="0" applyFont="1" applyBorder="1" applyAlignment="1">
      <alignment horizontal="right" vertical="center"/>
    </xf>
    <xf numFmtId="0" fontId="4" fillId="0" borderId="3" xfId="0" applyFont="1" applyBorder="1" applyAlignment="1">
      <alignment horizontal="left" vertical="center"/>
    </xf>
    <xf numFmtId="0" fontId="4" fillId="0" borderId="1" xfId="0" applyFont="1" applyBorder="1" applyAlignment="1">
      <alignment horizontal="right" vertical="center"/>
    </xf>
    <xf numFmtId="0" fontId="4" fillId="0" borderId="1" xfId="0" applyFont="1" applyBorder="1" applyAlignment="1">
      <alignment horizontal="left" vertical="center"/>
    </xf>
    <xf numFmtId="0" fontId="4" fillId="0" borderId="0" xfId="0" applyFont="1" applyBorder="1" applyAlignment="1">
      <alignment horizontal="center" vertical="center"/>
    </xf>
    <xf numFmtId="0" fontId="0" fillId="0" borderId="0" xfId="0"/>
    <xf numFmtId="0" fontId="0" fillId="0" borderId="0" xfId="0" applyAlignment="1">
      <alignment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0" fillId="0" borderId="0" xfId="0" applyAlignment="1">
      <alignment vertical="center"/>
    </xf>
    <xf numFmtId="0" fontId="4" fillId="0" borderId="0" xfId="3" applyFont="1" applyBorder="1" applyAlignment="1">
      <alignment horizontal="center"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4" fillId="0" borderId="0" xfId="0" applyFont="1" applyBorder="1" applyAlignment="1">
      <alignment horizontal="right" vertical="center"/>
    </xf>
    <xf numFmtId="0" fontId="0" fillId="0" borderId="0" xfId="0" applyAlignment="1">
      <alignment horizontal="right" vertical="center"/>
    </xf>
    <xf numFmtId="0" fontId="4" fillId="0" borderId="0" xfId="0" applyFont="1" applyBorder="1" applyAlignment="1">
      <alignment horizontal="center" vertical="center"/>
    </xf>
    <xf numFmtId="0" fontId="0" fillId="0" borderId="0" xfId="0"/>
    <xf numFmtId="0" fontId="4" fillId="0" borderId="3" xfId="0" applyFont="1" applyBorder="1" applyAlignment="1">
      <alignment horizontal="left" vertical="center"/>
    </xf>
    <xf numFmtId="0" fontId="4" fillId="0" borderId="0" xfId="0" applyFont="1" applyBorder="1" applyAlignment="1">
      <alignment horizontal="right" vertical="center"/>
    </xf>
    <xf numFmtId="0" fontId="0" fillId="0" borderId="0" xfId="0"/>
    <xf numFmtId="0" fontId="4" fillId="0" borderId="3" xfId="0" applyFont="1" applyBorder="1" applyAlignment="1">
      <alignment horizontal="left" vertical="center"/>
    </xf>
    <xf numFmtId="0" fontId="0" fillId="0" borderId="0" xfId="0"/>
    <xf numFmtId="0" fontId="0" fillId="0" borderId="0" xfId="0" applyAlignment="1">
      <alignment vertical="center"/>
    </xf>
    <xf numFmtId="0" fontId="4" fillId="0" borderId="3" xfId="0" applyFont="1" applyBorder="1" applyAlignment="1">
      <alignment horizontal="left" vertical="center"/>
    </xf>
    <xf numFmtId="0" fontId="2" fillId="0" borderId="0" xfId="8" applyAlignment="1">
      <alignment vertical="center"/>
    </xf>
    <xf numFmtId="0" fontId="4" fillId="0" borderId="3" xfId="0" applyFont="1" applyBorder="1" applyAlignment="1">
      <alignment horizontal="left" vertical="center" wrapText="1"/>
    </xf>
    <xf numFmtId="0" fontId="0" fillId="0" borderId="0" xfId="0"/>
    <xf numFmtId="0" fontId="4" fillId="0" borderId="3" xfId="0" applyFont="1" applyBorder="1" applyAlignment="1">
      <alignment horizontal="left" vertical="center"/>
    </xf>
    <xf numFmtId="0" fontId="4" fillId="0" borderId="6" xfId="0" applyFont="1" applyBorder="1" applyAlignment="1">
      <alignment vertical="center" wrapText="1"/>
    </xf>
    <xf numFmtId="0" fontId="4" fillId="0" borderId="5" xfId="0" applyFont="1" applyBorder="1" applyAlignment="1">
      <alignment vertical="center"/>
    </xf>
    <xf numFmtId="0" fontId="0" fillId="0" borderId="0" xfId="0"/>
    <xf numFmtId="0" fontId="4" fillId="0" borderId="3" xfId="0" applyFont="1" applyBorder="1" applyAlignment="1">
      <alignment horizontal="left" vertical="center"/>
    </xf>
    <xf numFmtId="0" fontId="4" fillId="0" borderId="3" xfId="0" applyFont="1" applyBorder="1" applyAlignment="1">
      <alignment horizontal="center" vertical="top"/>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0" xfId="0" applyFont="1" applyBorder="1" applyAlignment="1">
      <alignment horizontal="right" vertical="center"/>
    </xf>
    <xf numFmtId="0" fontId="0" fillId="0" borderId="0" xfId="0"/>
    <xf numFmtId="0" fontId="4" fillId="0" borderId="6" xfId="0" applyFont="1" applyFill="1" applyBorder="1" applyAlignment="1">
      <alignment horizontal="center" vertical="center"/>
    </xf>
    <xf numFmtId="0" fontId="4" fillId="0" borderId="0"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0" xfId="0" applyFont="1" applyFill="1" applyBorder="1" applyAlignment="1">
      <alignment horizontal="center" vertical="center"/>
    </xf>
    <xf numFmtId="0" fontId="4" fillId="0" borderId="0" xfId="0" applyFont="1" applyBorder="1" applyAlignment="1">
      <alignment horizontal="right" vertical="center"/>
    </xf>
    <xf numFmtId="0" fontId="0" fillId="0" borderId="0" xfId="0"/>
    <xf numFmtId="0" fontId="4" fillId="0" borderId="1" xfId="0" applyFont="1" applyBorder="1" applyAlignment="1">
      <alignment horizontal="right" vertical="center"/>
    </xf>
    <xf numFmtId="0" fontId="4" fillId="0" borderId="1" xfId="0" applyFont="1" applyBorder="1" applyAlignment="1">
      <alignment horizontal="left" vertical="center"/>
    </xf>
    <xf numFmtId="0" fontId="4" fillId="0" borderId="4" xfId="0" applyFont="1" applyFill="1" applyBorder="1" applyAlignment="1">
      <alignment horizontal="center" vertical="center"/>
    </xf>
    <xf numFmtId="0" fontId="27" fillId="0" borderId="3" xfId="0" applyFont="1" applyBorder="1" applyAlignment="1">
      <alignment horizontal="center" vertical="center"/>
    </xf>
    <xf numFmtId="1" fontId="27" fillId="0" borderId="3" xfId="0" applyNumberFormat="1" applyFont="1" applyBorder="1" applyAlignment="1">
      <alignment horizontal="center" vertical="center"/>
    </xf>
    <xf numFmtId="1" fontId="4" fillId="0" borderId="3" xfId="0" applyNumberFormat="1" applyFont="1" applyBorder="1" applyAlignment="1">
      <alignment horizontal="center" vertical="center"/>
    </xf>
    <xf numFmtId="1" fontId="4" fillId="0" borderId="7" xfId="0" applyNumberFormat="1" applyFont="1" applyBorder="1" applyAlignment="1">
      <alignment horizontal="center" vertical="center"/>
    </xf>
    <xf numFmtId="0" fontId="27" fillId="0" borderId="3" xfId="0" applyFont="1" applyFill="1" applyBorder="1" applyAlignment="1">
      <alignment horizontal="center" vertical="center"/>
    </xf>
    <xf numFmtId="0" fontId="27" fillId="0" borderId="4" xfId="0" applyFont="1" applyBorder="1" applyAlignment="1">
      <alignment horizontal="center" vertical="center"/>
    </xf>
    <xf numFmtId="0" fontId="27" fillId="0" borderId="4" xfId="0" applyFont="1" applyFill="1" applyBorder="1" applyAlignment="1">
      <alignment horizontal="center" vertical="center"/>
    </xf>
    <xf numFmtId="0" fontId="27" fillId="0" borderId="5" xfId="0" applyFont="1" applyBorder="1" applyAlignment="1">
      <alignment horizontal="center" vertical="center"/>
    </xf>
    <xf numFmtId="0" fontId="4" fillId="0" borderId="5" xfId="0" applyFont="1" applyFill="1" applyBorder="1" applyAlignment="1">
      <alignment horizontal="center" vertical="center"/>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8" fillId="0" borderId="4" xfId="0" applyFont="1" applyBorder="1" applyAlignment="1">
      <alignment horizontal="center" vertical="center"/>
    </xf>
    <xf numFmtId="0" fontId="8" fillId="0" borderId="3" xfId="0" applyFont="1" applyFill="1" applyBorder="1" applyAlignment="1">
      <alignment horizontal="center" vertical="center"/>
    </xf>
    <xf numFmtId="0" fontId="8" fillId="0" borderId="5" xfId="0" applyFont="1" applyBorder="1" applyAlignment="1">
      <alignment horizontal="center" vertical="center"/>
    </xf>
    <xf numFmtId="0" fontId="4" fillId="0" borderId="6" xfId="0" applyFont="1" applyBorder="1" applyAlignment="1">
      <alignment horizont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0" xfId="0" applyFont="1" applyBorder="1" applyAlignment="1">
      <alignment horizontal="right" vertical="center"/>
    </xf>
    <xf numFmtId="0" fontId="0" fillId="0" borderId="8" xfId="0" applyBorder="1" applyAlignment="1">
      <alignment horizontal="right"/>
    </xf>
    <xf numFmtId="0" fontId="0" fillId="0" borderId="0" xfId="0"/>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1" xfId="0" applyFont="1" applyBorder="1" applyAlignment="1">
      <alignment horizontal="left" vertical="center"/>
    </xf>
    <xf numFmtId="0" fontId="8" fillId="0" borderId="3" xfId="0" applyFont="1" applyBorder="1" applyAlignment="1">
      <alignment horizontal="right" vertic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0" xfId="0" applyFont="1" applyBorder="1" applyAlignment="1">
      <alignment horizontal="right" vertical="center"/>
    </xf>
    <xf numFmtId="0" fontId="4" fillId="0" borderId="0" xfId="0" applyFont="1" applyBorder="1" applyAlignment="1">
      <alignment vertical="center"/>
    </xf>
    <xf numFmtId="0" fontId="0" fillId="3" borderId="0" xfId="0" applyFill="1" applyBorder="1"/>
    <xf numFmtId="0" fontId="0" fillId="0" borderId="0" xfId="0"/>
    <xf numFmtId="0" fontId="4" fillId="0" borderId="3" xfId="0" applyFont="1" applyBorder="1" applyAlignment="1">
      <alignment horizontal="lef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0" fillId="0" borderId="0" xfId="0"/>
    <xf numFmtId="0" fontId="4" fillId="0" borderId="0" xfId="1" applyFont="1" applyBorder="1" applyAlignment="1">
      <alignment horizontal="center" vertical="center"/>
    </xf>
    <xf numFmtId="0" fontId="4" fillId="0" borderId="2" xfId="1" applyFont="1" applyBorder="1" applyAlignment="1">
      <alignment horizontal="center"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3" xfId="0" applyFont="1" applyBorder="1" applyAlignment="1">
      <alignment horizontal="left" vertical="center" wrapText="1"/>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3" fillId="0" borderId="0" xfId="0" applyFont="1" applyBorder="1" applyAlignment="1">
      <alignment horizontal="right"/>
    </xf>
    <xf numFmtId="0" fontId="7" fillId="0" borderId="0" xfId="0" applyFont="1" applyBorder="1"/>
    <xf numFmtId="0" fontId="3" fillId="0" borderId="0" xfId="0" applyFont="1" applyBorder="1" applyAlignment="1">
      <alignment horizontal="left"/>
    </xf>
    <xf numFmtId="0" fontId="4" fillId="0" borderId="3" xfId="0"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0" fillId="0" borderId="0" xfId="0"/>
    <xf numFmtId="0" fontId="0" fillId="0" borderId="0" xfId="0" applyAlignment="1">
      <alignment vertical="center"/>
    </xf>
    <xf numFmtId="0" fontId="4" fillId="0" borderId="0" xfId="0" applyFont="1" applyBorder="1" applyAlignment="1">
      <alignment horizontal="center" vertical="center"/>
    </xf>
    <xf numFmtId="0" fontId="0" fillId="0" borderId="0" xfId="0"/>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0" xfId="0" applyFont="1" applyFill="1" applyBorder="1" applyAlignment="1">
      <alignment horizontal="center" vertical="center"/>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4" fillId="0" borderId="3" xfId="0" applyFont="1" applyFill="1" applyBorder="1" applyAlignment="1">
      <alignment horizontal="right" vertical="center" readingOrder="2"/>
    </xf>
    <xf numFmtId="0" fontId="4" fillId="0" borderId="5" xfId="0" applyFont="1" applyFill="1" applyBorder="1" applyAlignment="1">
      <alignment horizontal="right" vertical="center" readingOrder="2"/>
    </xf>
    <xf numFmtId="0" fontId="27" fillId="0" borderId="6" xfId="0" applyFont="1" applyBorder="1" applyAlignment="1">
      <alignment horizontal="center" vertical="center"/>
    </xf>
    <xf numFmtId="0" fontId="4" fillId="0" borderId="10" xfId="0" applyFont="1" applyFill="1" applyBorder="1" applyAlignment="1">
      <alignment horizontal="center" vertical="center"/>
    </xf>
    <xf numFmtId="0" fontId="4" fillId="0" borderId="0" xfId="0" applyFont="1" applyBorder="1" applyAlignment="1">
      <alignment horizontal="center"/>
    </xf>
    <xf numFmtId="0" fontId="0" fillId="0" borderId="0" xfId="0"/>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4" fillId="0" borderId="4" xfId="0" applyFont="1" applyBorder="1" applyAlignment="1">
      <alignment horizontal="right" vertical="center" readingOrder="1"/>
    </xf>
    <xf numFmtId="0" fontId="4" fillId="0" borderId="6" xfId="0" applyFont="1" applyBorder="1" applyAlignment="1">
      <alignment horizontal="right" vertical="center" readingOrder="2"/>
    </xf>
    <xf numFmtId="0" fontId="4" fillId="0" borderId="4" xfId="0" applyFont="1" applyBorder="1" applyAlignment="1">
      <alignment vertical="center"/>
    </xf>
    <xf numFmtId="0" fontId="4" fillId="2" borderId="4" xfId="0" applyFont="1" applyFill="1" applyBorder="1" applyAlignment="1">
      <alignment horizontal="right" vertical="center" readingOrder="2"/>
    </xf>
    <xf numFmtId="0" fontId="4" fillId="0" borderId="4" xfId="8" applyFont="1" applyBorder="1" applyAlignment="1">
      <alignment horizontal="right" vertical="center"/>
    </xf>
    <xf numFmtId="0" fontId="4" fillId="0" borderId="4" xfId="9" applyFont="1" applyBorder="1" applyAlignment="1">
      <alignment horizontal="center" vertical="center"/>
    </xf>
    <xf numFmtId="0" fontId="4" fillId="0" borderId="4" xfId="8" applyFont="1" applyBorder="1" applyAlignment="1">
      <alignment horizontal="center" vertical="center"/>
    </xf>
    <xf numFmtId="0" fontId="4" fillId="0" borderId="4" xfId="8" applyFont="1" applyBorder="1" applyAlignment="1">
      <alignment horizontal="left" vertical="center"/>
    </xf>
    <xf numFmtId="0" fontId="4" fillId="0" borderId="4" xfId="11" applyFont="1" applyBorder="1" applyAlignment="1">
      <alignment horizontal="center" vertical="center"/>
    </xf>
    <xf numFmtId="0" fontId="4" fillId="0" borderId="4" xfId="0" applyFont="1" applyBorder="1" applyAlignment="1">
      <alignment horizontal="center" readingOrder="1"/>
    </xf>
    <xf numFmtId="0" fontId="4" fillId="0" borderId="6" xfId="0" applyFont="1" applyBorder="1" applyAlignment="1">
      <alignment horizontal="left"/>
    </xf>
    <xf numFmtId="0" fontId="4" fillId="0" borderId="4" xfId="0" applyFont="1" applyBorder="1" applyAlignment="1">
      <alignment horizontal="right" readingOrder="2"/>
    </xf>
    <xf numFmtId="0" fontId="4" fillId="0" borderId="4" xfId="0" applyFont="1" applyBorder="1" applyAlignment="1">
      <alignment horizontal="center"/>
    </xf>
    <xf numFmtId="0" fontId="4" fillId="0" borderId="4" xfId="0" applyFont="1" applyBorder="1" applyAlignment="1">
      <alignment horizontal="left"/>
    </xf>
    <xf numFmtId="1" fontId="4" fillId="0" borderId="10" xfId="0" applyNumberFormat="1" applyFont="1" applyFill="1" applyBorder="1" applyAlignment="1">
      <alignment horizontal="center" vertical="center"/>
    </xf>
    <xf numFmtId="0" fontId="4" fillId="0" borderId="3" xfId="0" applyFont="1" applyBorder="1" applyAlignment="1">
      <alignment horizontal="center" vertical="center"/>
    </xf>
    <xf numFmtId="0" fontId="0" fillId="0" borderId="0" xfId="0" applyAlignment="1">
      <alignment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0" fillId="0" borderId="0" xfId="0" applyAlignment="1">
      <alignment vertical="center"/>
    </xf>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Fill="1" applyBorder="1" applyAlignment="1">
      <alignment horizontal="center" vertical="center"/>
    </xf>
    <xf numFmtId="0" fontId="2" fillId="0" borderId="0" xfId="8" applyAlignment="1">
      <alignment vertical="center"/>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0" fillId="0" borderId="0" xfId="0"/>
    <xf numFmtId="0" fontId="0" fillId="0" borderId="0" xfId="0" applyAlignment="1">
      <alignment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4" fillId="0" borderId="3" xfId="0" applyFont="1" applyBorder="1" applyAlignment="1">
      <alignment horizontal="left" vertical="center" wrapText="1"/>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1" xfId="0" applyFont="1" applyBorder="1" applyAlignment="1">
      <alignment horizontal="left" vertical="center"/>
    </xf>
    <xf numFmtId="0" fontId="4" fillId="0" borderId="3" xfId="0" applyFont="1" applyBorder="1" applyAlignment="1">
      <alignment horizontal="center" vertical="center"/>
    </xf>
    <xf numFmtId="0" fontId="22" fillId="0" borderId="7" xfId="8" applyFont="1" applyBorder="1" applyAlignment="1">
      <alignment horizontal="center" vertical="center"/>
    </xf>
    <xf numFmtId="0" fontId="22" fillId="0" borderId="3" xfId="0" applyFont="1" applyBorder="1" applyAlignment="1">
      <alignment horizontal="center"/>
    </xf>
    <xf numFmtId="0" fontId="4" fillId="0" borderId="3" xfId="0" applyFont="1" applyBorder="1" applyAlignment="1">
      <alignment horizontal="left" vertical="center" wrapText="1"/>
    </xf>
    <xf numFmtId="0" fontId="4" fillId="0" borderId="3" xfId="0" applyNumberFormat="1" applyFont="1" applyBorder="1" applyAlignment="1">
      <alignment horizontal="center" vertical="center"/>
    </xf>
    <xf numFmtId="0" fontId="4" fillId="0" borderId="11" xfId="0" applyFont="1" applyBorder="1" applyAlignment="1">
      <alignment horizontal="center" vertical="center"/>
    </xf>
    <xf numFmtId="0" fontId="4" fillId="0" borderId="5" xfId="0" applyFont="1" applyBorder="1" applyAlignment="1">
      <alignment horizontal="right" vertical="center" wrapText="1" readingOrder="2"/>
    </xf>
    <xf numFmtId="0" fontId="0" fillId="0" borderId="0" xfId="0"/>
    <xf numFmtId="0" fontId="4" fillId="0" borderId="0"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xf>
    <xf numFmtId="0" fontId="8" fillId="0" borderId="6" xfId="0" applyFont="1" applyFill="1" applyBorder="1" applyAlignment="1">
      <alignment horizontal="center" vertical="center"/>
    </xf>
    <xf numFmtId="0" fontId="8" fillId="0" borderId="8" xfId="0" applyFont="1" applyBorder="1" applyAlignment="1">
      <alignment horizontal="center" vertical="center"/>
    </xf>
    <xf numFmtId="0" fontId="4" fillId="0" borderId="3" xfId="0" applyFont="1" applyBorder="1" applyAlignment="1">
      <alignment horizontal="left" vertical="center"/>
    </xf>
    <xf numFmtId="0" fontId="4" fillId="0" borderId="6" xfId="0" applyFont="1" applyBorder="1" applyAlignment="1">
      <alignment horizontal="right" vertical="center" shrinkToFit="1" readingOrder="1"/>
    </xf>
    <xf numFmtId="0" fontId="4" fillId="0" borderId="0" xfId="0" applyFont="1" applyBorder="1" applyAlignment="1">
      <alignment horizontal="center" vertical="center"/>
    </xf>
    <xf numFmtId="0" fontId="0" fillId="0" borderId="0" xfId="0"/>
    <xf numFmtId="0" fontId="0" fillId="0" borderId="0" xfId="0" applyAlignment="1">
      <alignment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0" fillId="0" borderId="0" xfId="0" applyAlignment="1">
      <alignment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0" fillId="0" borderId="0" xfId="0"/>
    <xf numFmtId="0" fontId="4" fillId="0" borderId="0" xfId="0" applyFont="1" applyBorder="1" applyAlignment="1">
      <alignment horizontal="left" vertical="center"/>
    </xf>
    <xf numFmtId="0" fontId="4" fillId="0" borderId="0" xfId="0" applyFont="1" applyBorder="1" applyAlignment="1">
      <alignment horizontal="left" vertical="center"/>
    </xf>
    <xf numFmtId="0" fontId="4" fillId="0" borderId="3" xfId="0" applyFont="1" applyBorder="1" applyAlignment="1">
      <alignment horizontal="center" vertical="center"/>
    </xf>
    <xf numFmtId="0" fontId="4" fillId="0" borderId="0" xfId="0" applyFont="1" applyBorder="1" applyAlignment="1">
      <alignment horizontal="right" vertical="center" wrapText="1"/>
    </xf>
    <xf numFmtId="0" fontId="4" fillId="0" borderId="0" xfId="8" applyFont="1" applyBorder="1" applyAlignment="1">
      <alignment horizontal="center" vertical="center"/>
    </xf>
    <xf numFmtId="0" fontId="4" fillId="0" borderId="3" xfId="0" applyFont="1" applyBorder="1" applyAlignment="1">
      <alignment horizontal="center" vertical="center"/>
    </xf>
    <xf numFmtId="0" fontId="3" fillId="0" borderId="0" xfId="15" applyFont="1" applyFill="1" applyBorder="1" applyAlignment="1">
      <alignment horizontal="center" vertical="center" shrinkToFit="1" readingOrder="2"/>
    </xf>
    <xf numFmtId="0" fontId="4" fillId="0" borderId="0" xfId="0" applyFont="1" applyBorder="1" applyAlignment="1">
      <alignment horizontal="center" vertical="center"/>
    </xf>
    <xf numFmtId="0" fontId="0" fillId="0" borderId="0" xfId="0" applyAlignment="1">
      <alignment vertical="center"/>
    </xf>
    <xf numFmtId="0" fontId="4" fillId="0" borderId="0" xfId="0" applyFont="1" applyBorder="1" applyAlignment="1">
      <alignment horizontal="left" vertical="center"/>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3" fillId="2" borderId="51" xfId="14" applyFont="1" applyFill="1" applyBorder="1" applyAlignment="1">
      <alignment horizontal="center" vertical="center" shrinkToFit="1" readingOrder="2"/>
    </xf>
    <xf numFmtId="0" fontId="3" fillId="0" borderId="51" xfId="15" applyFont="1" applyFill="1" applyBorder="1" applyAlignment="1">
      <alignment horizontal="center" vertical="center" shrinkToFit="1" readingOrder="2"/>
    </xf>
    <xf numFmtId="0" fontId="18" fillId="2" borderId="51" xfId="14" applyFont="1" applyFill="1" applyBorder="1" applyAlignment="1">
      <alignment horizontal="center" vertical="center"/>
    </xf>
    <xf numFmtId="0" fontId="18" fillId="2" borderId="51" xfId="14" applyFont="1" applyFill="1" applyBorder="1" applyAlignment="1">
      <alignment horizontal="left" vertical="center"/>
    </xf>
    <xf numFmtId="0" fontId="4" fillId="2" borderId="52" xfId="14" applyFont="1" applyFill="1" applyBorder="1" applyAlignment="1">
      <alignment horizontal="center" vertical="center" shrinkToFit="1" readingOrder="2"/>
    </xf>
    <xf numFmtId="0" fontId="4" fillId="2" borderId="52" xfId="14" applyFont="1" applyFill="1" applyBorder="1" applyAlignment="1">
      <alignment horizontal="left" vertical="center" shrinkToFit="1" readingOrder="2"/>
    </xf>
    <xf numFmtId="0" fontId="18" fillId="2" borderId="38" xfId="14" applyFont="1" applyFill="1" applyBorder="1" applyAlignment="1">
      <alignment horizontal="center" vertical="center"/>
    </xf>
    <xf numFmtId="0" fontId="4" fillId="2" borderId="13" xfId="14" applyFont="1" applyFill="1" applyBorder="1" applyAlignment="1">
      <alignment horizontal="center" vertical="center" shrinkToFit="1" readingOrder="2"/>
    </xf>
    <xf numFmtId="0" fontId="4" fillId="2" borderId="13" xfId="14" applyFont="1" applyFill="1" applyBorder="1" applyAlignment="1">
      <alignment horizontal="center" vertical="center" wrapText="1" shrinkToFit="1" readingOrder="2"/>
    </xf>
    <xf numFmtId="0" fontId="18" fillId="2" borderId="54" xfId="14" applyFont="1" applyFill="1" applyBorder="1" applyAlignment="1">
      <alignment horizontal="center" vertical="center"/>
    </xf>
    <xf numFmtId="0" fontId="18" fillId="2" borderId="20" xfId="14" applyFont="1" applyFill="1" applyBorder="1" applyAlignment="1">
      <alignment horizontal="center" vertical="center"/>
    </xf>
    <xf numFmtId="0" fontId="18" fillId="2" borderId="57" xfId="14" applyFont="1" applyFill="1" applyBorder="1" applyAlignment="1">
      <alignment horizontal="center" vertical="center"/>
    </xf>
    <xf numFmtId="0" fontId="4" fillId="2" borderId="58" xfId="14" applyFont="1" applyFill="1" applyBorder="1" applyAlignment="1">
      <alignment horizontal="center" vertical="center" shrinkToFit="1" readingOrder="2"/>
    </xf>
    <xf numFmtId="0" fontId="4" fillId="2" borderId="59" xfId="14" applyFont="1" applyFill="1" applyBorder="1" applyAlignment="1">
      <alignment horizontal="center" vertical="center" shrinkToFit="1" readingOrder="2"/>
    </xf>
    <xf numFmtId="0" fontId="4" fillId="2" borderId="58" xfId="14" applyFont="1" applyFill="1" applyBorder="1" applyAlignment="1">
      <alignment horizontal="left" vertical="center" shrinkToFit="1" readingOrder="2"/>
    </xf>
    <xf numFmtId="0" fontId="4" fillId="2" borderId="59" xfId="14" applyFont="1" applyFill="1" applyBorder="1" applyAlignment="1">
      <alignment horizontal="left" vertical="center" shrinkToFit="1" readingOrder="2"/>
    </xf>
    <xf numFmtId="0" fontId="18" fillId="2" borderId="11" xfId="14" applyFont="1" applyFill="1" applyBorder="1" applyAlignment="1">
      <alignment horizontal="center" vertical="center"/>
    </xf>
    <xf numFmtId="0" fontId="18" fillId="2" borderId="60" xfId="14" applyFont="1" applyFill="1" applyBorder="1" applyAlignment="1">
      <alignment horizontal="center" vertical="center"/>
    </xf>
    <xf numFmtId="0" fontId="18" fillId="2" borderId="63" xfId="14" applyFont="1" applyFill="1" applyBorder="1" applyAlignment="1">
      <alignment horizontal="center" vertical="center"/>
    </xf>
    <xf numFmtId="0" fontId="18" fillId="2" borderId="47" xfId="14" applyFont="1" applyFill="1" applyBorder="1" applyAlignment="1">
      <alignment horizontal="center" vertical="center"/>
    </xf>
    <xf numFmtId="0" fontId="4" fillId="2" borderId="64" xfId="14" applyFont="1" applyFill="1" applyBorder="1" applyAlignment="1">
      <alignment horizontal="center" vertical="center" shrinkToFit="1" readingOrder="2"/>
    </xf>
    <xf numFmtId="0" fontId="4" fillId="2" borderId="65" xfId="14" applyFont="1" applyFill="1" applyBorder="1" applyAlignment="1">
      <alignment horizontal="center" vertical="center" shrinkToFit="1" readingOrder="2"/>
    </xf>
    <xf numFmtId="0" fontId="4" fillId="2" borderId="66" xfId="14" applyFont="1" applyFill="1" applyBorder="1" applyAlignment="1">
      <alignment horizontal="center" vertical="center" shrinkToFit="1" readingOrder="2"/>
    </xf>
    <xf numFmtId="0" fontId="18" fillId="2" borderId="67" xfId="14" applyFont="1" applyFill="1" applyBorder="1" applyAlignment="1">
      <alignment horizontal="center" vertical="center"/>
    </xf>
    <xf numFmtId="0" fontId="4" fillId="2" borderId="47" xfId="14" applyFont="1" applyFill="1" applyBorder="1" applyAlignment="1">
      <alignment horizontal="center" vertical="center" wrapText="1" shrinkToFit="1" readingOrder="2"/>
    </xf>
    <xf numFmtId="0" fontId="4" fillId="2" borderId="46" xfId="14" applyFont="1" applyFill="1" applyBorder="1" applyAlignment="1">
      <alignment horizontal="center" vertical="center" wrapText="1" shrinkToFit="1" readingOrder="2"/>
    </xf>
    <xf numFmtId="0" fontId="4" fillId="2" borderId="64" xfId="14" applyFont="1" applyFill="1" applyBorder="1" applyAlignment="1">
      <alignment horizontal="center" vertical="center" wrapText="1" shrinkToFit="1" readingOrder="2"/>
    </xf>
    <xf numFmtId="0" fontId="4" fillId="2" borderId="65" xfId="14" applyFont="1" applyFill="1" applyBorder="1" applyAlignment="1">
      <alignment horizontal="center" vertical="center" wrapText="1" shrinkToFit="1" readingOrder="2"/>
    </xf>
    <xf numFmtId="0" fontId="4" fillId="2" borderId="66" xfId="14" applyFont="1" applyFill="1" applyBorder="1" applyAlignment="1">
      <alignment horizontal="center" vertical="center" wrapText="1" shrinkToFit="1" readingOrder="2"/>
    </xf>
    <xf numFmtId="0" fontId="4" fillId="2" borderId="63" xfId="14" applyFont="1" applyFill="1" applyBorder="1" applyAlignment="1">
      <alignment horizontal="center" vertical="center" wrapText="1" shrinkToFit="1" readingOrder="2"/>
    </xf>
    <xf numFmtId="0" fontId="18" fillId="2" borderId="14" xfId="14" applyFont="1" applyFill="1" applyBorder="1" applyAlignment="1">
      <alignment horizontal="center" vertical="center"/>
    </xf>
    <xf numFmtId="0" fontId="4" fillId="0" borderId="58" xfId="14" applyFont="1" applyFill="1" applyBorder="1" applyAlignment="1">
      <alignment horizontal="center" vertical="center" shrinkToFit="1" readingOrder="2"/>
    </xf>
    <xf numFmtId="0" fontId="4" fillId="0" borderId="47" xfId="14" applyFont="1" applyFill="1" applyBorder="1" applyAlignment="1">
      <alignment horizontal="center" vertical="center" shrinkToFit="1" readingOrder="2"/>
    </xf>
    <xf numFmtId="0" fontId="4" fillId="0" borderId="38" xfId="14" applyFont="1" applyFill="1" applyBorder="1" applyAlignment="1">
      <alignment horizontal="center" vertical="center" shrinkToFit="1" readingOrder="2"/>
    </xf>
    <xf numFmtId="0" fontId="18" fillId="0" borderId="46" xfId="14" applyFont="1" applyFill="1" applyBorder="1" applyAlignment="1">
      <alignment horizontal="center" vertical="center"/>
    </xf>
    <xf numFmtId="0" fontId="4" fillId="0" borderId="47" xfId="14" applyFont="1" applyFill="1" applyBorder="1" applyAlignment="1">
      <alignment horizontal="center" vertical="center" wrapText="1" shrinkToFit="1" readingOrder="2"/>
    </xf>
    <xf numFmtId="0" fontId="4" fillId="0" borderId="38" xfId="14" applyFont="1" applyFill="1" applyBorder="1" applyAlignment="1">
      <alignment horizontal="center" vertical="center" wrapText="1" shrinkToFit="1" readingOrder="2"/>
    </xf>
    <xf numFmtId="0" fontId="4" fillId="0" borderId="46" xfId="14" applyFont="1" applyFill="1" applyBorder="1" applyAlignment="1">
      <alignment horizontal="center" vertical="center" wrapText="1" shrinkToFit="1" readingOrder="2"/>
    </xf>
    <xf numFmtId="0" fontId="4" fillId="0" borderId="58" xfId="14" applyFont="1" applyFill="1" applyBorder="1" applyAlignment="1">
      <alignment horizontal="left" vertical="center" shrinkToFit="1" readingOrder="2"/>
    </xf>
    <xf numFmtId="0" fontId="18" fillId="0" borderId="0" xfId="14" applyFont="1" applyFill="1" applyAlignment="1">
      <alignment vertical="center"/>
    </xf>
    <xf numFmtId="0" fontId="3" fillId="0" borderId="0" xfId="14" applyFont="1" applyFill="1" applyBorder="1" applyAlignment="1">
      <alignment horizontal="center" vertical="center" shrinkToFit="1" readingOrder="2"/>
    </xf>
    <xf numFmtId="0" fontId="0" fillId="3" borderId="0" xfId="0" applyFill="1" applyAlignment="1">
      <alignment vertical="center"/>
    </xf>
    <xf numFmtId="0" fontId="0" fillId="0" borderId="0" xfId="0"/>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0" fillId="0" borderId="0" xfId="0"/>
    <xf numFmtId="0" fontId="0" fillId="0" borderId="0" xfId="0" applyAlignment="1">
      <alignment vertical="center"/>
    </xf>
    <xf numFmtId="0" fontId="4" fillId="0" borderId="0" xfId="1" applyFont="1" applyBorder="1" applyAlignment="1">
      <alignment horizontal="center" vertical="center"/>
    </xf>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Fill="1" applyBorder="1" applyAlignment="1">
      <alignment horizontal="right" vertical="center" readingOrder="2"/>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0" fillId="0" borderId="0" xfId="0" applyAlignment="1">
      <alignment vertical="center"/>
    </xf>
    <xf numFmtId="0" fontId="4" fillId="0" borderId="0" xfId="0" applyFont="1" applyBorder="1" applyAlignment="1">
      <alignment horizontal="left" vertical="center"/>
    </xf>
    <xf numFmtId="0" fontId="4" fillId="0" borderId="0" xfId="0" applyFont="1" applyBorder="1" applyAlignment="1">
      <alignment horizontal="right" vertical="center"/>
    </xf>
    <xf numFmtId="0" fontId="0" fillId="0" borderId="0" xfId="0" applyFill="1" applyBorder="1" applyAlignment="1">
      <alignment vertical="center"/>
    </xf>
    <xf numFmtId="0" fontId="0" fillId="0" borderId="0" xfId="0" applyFill="1" applyAlignment="1">
      <alignment vertical="center"/>
    </xf>
    <xf numFmtId="0" fontId="4" fillId="0" borderId="3" xfId="0" applyFont="1" applyBorder="1" applyAlignment="1">
      <alignment horizontal="left" vertical="center" readingOrder="2"/>
    </xf>
    <xf numFmtId="0" fontId="26" fillId="0" borderId="0" xfId="0" applyFont="1"/>
    <xf numFmtId="0" fontId="14" fillId="0" borderId="0" xfId="0" applyFont="1" applyAlignment="1">
      <alignment vertical="center"/>
    </xf>
    <xf numFmtId="0" fontId="0" fillId="0" borderId="14" xfId="0" applyBorder="1" applyAlignment="1">
      <alignment vertical="center"/>
    </xf>
    <xf numFmtId="0" fontId="0" fillId="0" borderId="3" xfId="0" applyBorder="1" applyAlignment="1">
      <alignment vertical="center"/>
    </xf>
    <xf numFmtId="0" fontId="9" fillId="0" borderId="0" xfId="0" applyFont="1" applyBorder="1" applyAlignment="1">
      <alignment horizontal="right" vertical="center"/>
    </xf>
    <xf numFmtId="0" fontId="3" fillId="0" borderId="0" xfId="0" applyFont="1" applyAlignment="1">
      <alignment vertical="center" readingOrder="2"/>
    </xf>
    <xf numFmtId="0" fontId="3" fillId="0" borderId="0" xfId="0" applyFont="1" applyAlignment="1">
      <alignment horizontal="left" readingOrder="2"/>
    </xf>
    <xf numFmtId="0" fontId="3" fillId="0" borderId="0" xfId="0" applyFont="1" applyAlignment="1">
      <alignment horizontal="left" readingOrder="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0" fillId="0" borderId="0" xfId="0" applyAlignment="1">
      <alignment vertical="center"/>
    </xf>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3" xfId="0" applyFont="1" applyBorder="1" applyAlignment="1">
      <alignment horizontal="left" vertical="center" wrapText="1"/>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xf numFmtId="0" fontId="0" fillId="0" borderId="0" xfId="0" applyAlignment="1">
      <alignmen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0" xfId="0" applyFont="1" applyFill="1" applyBorder="1" applyAlignment="1">
      <alignment horizontal="center" vertical="center"/>
    </xf>
    <xf numFmtId="0" fontId="4" fillId="0" borderId="3" xfId="0" applyFont="1" applyBorder="1" applyAlignment="1">
      <alignment horizontal="left" vertical="center" wrapText="1"/>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20" fillId="0" borderId="0" xfId="0" applyNumberFormat="1" applyFont="1" applyFill="1" applyBorder="1" applyAlignment="1">
      <alignment horizontal="center" vertical="distributed" readingOrder="1"/>
    </xf>
    <xf numFmtId="0" fontId="4" fillId="0" borderId="0" xfId="0" applyFont="1" applyAlignment="1">
      <alignment vertical="center" readingOrder="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xf>
    <xf numFmtId="0" fontId="0" fillId="0" borderId="0" xfId="0"/>
    <xf numFmtId="0" fontId="0" fillId="0" borderId="0" xfId="0" applyAlignment="1">
      <alignmen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20" fillId="0" borderId="0" xfId="0" applyFont="1" applyBorder="1" applyAlignment="1">
      <alignment horizontal="center" vertical="center"/>
    </xf>
    <xf numFmtId="0" fontId="20" fillId="0" borderId="2"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right" vertical="center"/>
    </xf>
    <xf numFmtId="0" fontId="4" fillId="0" borderId="3" xfId="0" applyFont="1" applyBorder="1" applyAlignment="1">
      <alignment horizontal="center" vertical="center"/>
    </xf>
    <xf numFmtId="0" fontId="0" fillId="0" borderId="0" xfId="0" applyAlignment="1">
      <alignment horizont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applyBorder="1" applyAlignment="1">
      <alignment horizontal="center" vertical="center"/>
    </xf>
    <xf numFmtId="0" fontId="4" fillId="0" borderId="0" xfId="0" applyFont="1" applyBorder="1" applyAlignment="1">
      <alignment horizontal="center" vertical="center" wrapText="1"/>
    </xf>
    <xf numFmtId="0" fontId="4" fillId="0" borderId="0" xfId="0" applyFont="1" applyBorder="1" applyAlignment="1">
      <alignment horizontal="center"/>
    </xf>
    <xf numFmtId="0" fontId="0" fillId="0" borderId="0" xfId="0"/>
    <xf numFmtId="0" fontId="4" fillId="0" borderId="0"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20" fillId="0" borderId="0" xfId="0" applyFont="1" applyBorder="1" applyAlignment="1">
      <alignment horizontal="center" vertical="center"/>
    </xf>
    <xf numFmtId="0" fontId="20" fillId="0" borderId="2" xfId="0" applyFont="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 xfId="0" applyFont="1" applyBorder="1" applyAlignment="1">
      <alignment horizontal="left" vertical="center" wrapText="1"/>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1" xfId="0" applyFont="1" applyBorder="1" applyAlignment="1">
      <alignment horizontal="left" vertical="center"/>
    </xf>
    <xf numFmtId="0" fontId="4" fillId="0" borderId="3" xfId="0" applyFont="1" applyBorder="1" applyAlignment="1">
      <alignment horizontal="center" vertical="center"/>
    </xf>
    <xf numFmtId="0" fontId="8" fillId="0" borderId="0" xfId="0" applyFont="1" applyBorder="1" applyAlignment="1">
      <alignment horizontal="center" vertical="center"/>
    </xf>
    <xf numFmtId="0" fontId="4" fillId="0" borderId="0" xfId="0" applyNumberFormat="1" applyFont="1" applyBorder="1" applyAlignment="1">
      <alignment horizontal="right" vertical="center" readingOrder="2"/>
    </xf>
    <xf numFmtId="0" fontId="0" fillId="0" borderId="0" xfId="0" applyFill="1" applyBorder="1"/>
    <xf numFmtId="0" fontId="0" fillId="0" borderId="0" xfId="0" applyBorder="1" applyAlignment="1"/>
    <xf numFmtId="0" fontId="0" fillId="2" borderId="0" xfId="0" applyFill="1" applyBorder="1"/>
    <xf numFmtId="1" fontId="0" fillId="0" borderId="0" xfId="0" applyNumberFormat="1" applyBorder="1"/>
    <xf numFmtId="0" fontId="0" fillId="0" borderId="0" xfId="0" applyNumberFormat="1" applyBorder="1"/>
    <xf numFmtId="0" fontId="0" fillId="0" borderId="0" xfId="0" applyFill="1" applyBorder="1" applyAlignment="1"/>
    <xf numFmtId="166" fontId="4" fillId="0" borderId="0" xfId="23" applyFont="1" applyFill="1" applyBorder="1" applyAlignment="1">
      <alignment horizontal="right" vertical="center"/>
    </xf>
    <xf numFmtId="0" fontId="0" fillId="0" borderId="0" xfId="0" applyBorder="1" applyAlignment="1">
      <alignment horizontal="center"/>
    </xf>
    <xf numFmtId="0" fontId="0" fillId="0" borderId="8" xfId="0" applyBorder="1" applyAlignment="1">
      <alignment horizontal="center"/>
    </xf>
    <xf numFmtId="0" fontId="0" fillId="2" borderId="0" xfId="0" applyFill="1" applyBorder="1" applyAlignment="1">
      <alignment horizontal="center"/>
    </xf>
    <xf numFmtId="0" fontId="0" fillId="2" borderId="0" xfId="0" applyFill="1" applyAlignment="1">
      <alignment horizontal="center"/>
    </xf>
    <xf numFmtId="0" fontId="0" fillId="0" borderId="3" xfId="0" applyBorder="1" applyAlignment="1">
      <alignment horizontal="center"/>
    </xf>
    <xf numFmtId="1" fontId="0" fillId="0" borderId="0" xfId="0" applyNumberFormat="1" applyBorder="1" applyAlignment="1">
      <alignment horizontal="center"/>
    </xf>
    <xf numFmtId="1" fontId="0" fillId="0" borderId="0" xfId="0" applyNumberFormat="1" applyAlignment="1">
      <alignment horizontal="center"/>
    </xf>
    <xf numFmtId="0" fontId="22" fillId="0" borderId="0" xfId="0" applyFont="1" applyAlignment="1">
      <alignment horizontal="right"/>
    </xf>
    <xf numFmtId="0" fontId="0" fillId="0" borderId="0" xfId="0"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50" xfId="0" applyBorder="1" applyAlignment="1">
      <alignment horizontal="center" vertical="center"/>
    </xf>
    <xf numFmtId="0" fontId="0" fillId="0" borderId="0" xfId="0" applyNumberFormat="1" applyBorder="1" applyAlignment="1">
      <alignment horizontal="center" vertical="center"/>
    </xf>
    <xf numFmtId="0" fontId="0" fillId="0" borderId="0" xfId="0" applyNumberFormat="1" applyAlignment="1">
      <alignment horizontal="center" vertical="center"/>
    </xf>
    <xf numFmtId="0" fontId="16" fillId="0" borderId="0" xfId="0" applyFont="1" applyAlignment="1">
      <alignment horizontal="right" vertical="center"/>
    </xf>
    <xf numFmtId="0" fontId="0" fillId="0" borderId="0" xfId="0" applyBorder="1" applyAlignment="1">
      <alignment horizontal="right" vertical="center"/>
    </xf>
    <xf numFmtId="0" fontId="0" fillId="0" borderId="0" xfId="0" applyBorder="1" applyAlignment="1">
      <alignment horizontal="left" vertical="center"/>
    </xf>
    <xf numFmtId="0" fontId="0" fillId="0" borderId="0" xfId="0" applyAlignment="1">
      <alignment horizontal="left" vertical="center"/>
    </xf>
    <xf numFmtId="0" fontId="28" fillId="0" borderId="0" xfId="0" applyFont="1" applyFill="1" applyBorder="1" applyAlignment="1">
      <alignment horizontal="right" vertical="center"/>
    </xf>
    <xf numFmtId="0" fontId="0" fillId="6" borderId="0" xfId="0" applyFill="1"/>
    <xf numFmtId="0" fontId="4" fillId="6" borderId="3" xfId="0" applyFont="1" applyFill="1" applyBorder="1" applyAlignment="1">
      <alignment horizontal="right" vertical="center"/>
    </xf>
    <xf numFmtId="0" fontId="8" fillId="6"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3" xfId="0" applyFont="1" applyFill="1" applyBorder="1" applyAlignment="1">
      <alignment vertical="center"/>
    </xf>
    <xf numFmtId="0" fontId="0" fillId="6" borderId="0" xfId="0" applyFill="1" applyBorder="1"/>
    <xf numFmtId="0" fontId="4" fillId="6" borderId="4" xfId="0" applyFont="1" applyFill="1" applyBorder="1" applyAlignment="1">
      <alignment horizontal="right" vertical="center"/>
    </xf>
    <xf numFmtId="0" fontId="8" fillId="6" borderId="4"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4" xfId="0" applyFont="1" applyFill="1" applyBorder="1" applyAlignment="1">
      <alignment vertical="center"/>
    </xf>
    <xf numFmtId="0" fontId="0" fillId="0" borderId="0" xfId="0"/>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Border="1" applyAlignment="1">
      <alignment horizontal="righ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applyBorder="1" applyAlignment="1">
      <alignment horizontal="center" vertical="center"/>
    </xf>
    <xf numFmtId="0" fontId="4" fillId="0" borderId="0" xfId="0" applyFont="1" applyBorder="1" applyAlignment="1">
      <alignment horizontal="left" vertical="center"/>
    </xf>
    <xf numFmtId="0" fontId="4" fillId="0" borderId="0" xfId="0" applyFont="1" applyFill="1" applyBorder="1" applyAlignment="1">
      <alignment horizontal="center" vertical="center"/>
    </xf>
    <xf numFmtId="0" fontId="4" fillId="0" borderId="0" xfId="0" applyFont="1" applyBorder="1" applyAlignment="1">
      <alignment horizontal="right" vertical="center"/>
    </xf>
    <xf numFmtId="0" fontId="20" fillId="0" borderId="0" xfId="0" applyFont="1" applyFill="1" applyBorder="1" applyAlignment="1">
      <alignment horizontal="center" vertical="center" readingOrder="1"/>
    </xf>
    <xf numFmtId="0" fontId="4" fillId="0" borderId="8" xfId="0" applyFont="1" applyFill="1" applyBorder="1" applyAlignment="1">
      <alignment horizontal="left" vertical="center" readingOrder="2"/>
    </xf>
    <xf numFmtId="0" fontId="4" fillId="0" borderId="0" xfId="0" applyFont="1" applyFill="1" applyBorder="1" applyAlignment="1">
      <alignment horizontal="right"/>
    </xf>
    <xf numFmtId="0" fontId="4" fillId="0" borderId="2" xfId="0" applyFont="1" applyFill="1" applyBorder="1" applyAlignment="1">
      <alignment horizontal="right"/>
    </xf>
    <xf numFmtId="0" fontId="4" fillId="0" borderId="8" xfId="0" applyFont="1" applyFill="1" applyBorder="1" applyAlignment="1">
      <alignment horizontal="left" vertical="center" readingOrder="1"/>
    </xf>
    <xf numFmtId="0" fontId="0" fillId="0" borderId="8" xfId="0" applyFill="1" applyBorder="1" applyAlignment="1">
      <alignment horizontal="right"/>
    </xf>
    <xf numFmtId="0" fontId="4" fillId="0" borderId="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3" xfId="0" applyNumberFormat="1" applyFont="1" applyFill="1" applyBorder="1" applyAlignment="1">
      <alignment horizontal="left" vertical="center"/>
    </xf>
    <xf numFmtId="0" fontId="0" fillId="0" borderId="0" xfId="0" applyFill="1" applyAlignment="1">
      <alignment horizontal="center"/>
    </xf>
    <xf numFmtId="0" fontId="4" fillId="0" borderId="0" xfId="0" applyFont="1" applyFill="1" applyBorder="1" applyAlignment="1">
      <alignment horizontal="center"/>
    </xf>
    <xf numFmtId="0" fontId="4" fillId="0" borderId="2" xfId="0" applyFont="1" applyFill="1" applyBorder="1" applyAlignment="1">
      <alignment horizontal="center"/>
    </xf>
    <xf numFmtId="0" fontId="4" fillId="0" borderId="2" xfId="0" applyFont="1" applyFill="1" applyBorder="1" applyAlignment="1">
      <alignment horizontal="right" vertical="center"/>
    </xf>
    <xf numFmtId="0" fontId="20" fillId="0" borderId="3" xfId="0" applyFont="1" applyBorder="1" applyAlignment="1">
      <alignment horizontal="righ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0" fillId="0" borderId="0" xfId="0" applyAlignment="1">
      <alignmen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28" fillId="0" borderId="6" xfId="0" applyFont="1" applyBorder="1" applyAlignment="1">
      <alignment horizontal="center" vertical="center"/>
    </xf>
    <xf numFmtId="0" fontId="0" fillId="0" borderId="8" xfId="0" applyBorder="1" applyAlignment="1">
      <alignment horizontal="center" vertical="center"/>
    </xf>
    <xf numFmtId="0" fontId="3" fillId="0" borderId="0" xfId="14" applyFont="1" applyFill="1" applyBorder="1" applyAlignment="1">
      <alignment horizontal="center" vertical="center" readingOrder="2"/>
    </xf>
    <xf numFmtId="0" fontId="3" fillId="0" borderId="0" xfId="14" applyFont="1" applyFill="1" applyBorder="1" applyAlignment="1">
      <alignment horizontal="center" vertical="center" wrapText="1" readingOrder="2"/>
    </xf>
    <xf numFmtId="0" fontId="3" fillId="2" borderId="15" xfId="14" applyFont="1" applyFill="1" applyBorder="1" applyAlignment="1">
      <alignment horizontal="center" vertical="center" shrinkToFit="1" readingOrder="2"/>
    </xf>
    <xf numFmtId="0" fontId="3" fillId="2" borderId="19" xfId="14" applyFont="1" applyFill="1" applyBorder="1" applyAlignment="1">
      <alignment horizontal="center" vertical="center" shrinkToFit="1" readingOrder="2"/>
    </xf>
    <xf numFmtId="0" fontId="4" fillId="2" borderId="16" xfId="14" applyFont="1" applyFill="1" applyBorder="1" applyAlignment="1">
      <alignment horizontal="center" vertical="center" wrapText="1" shrinkToFit="1" readingOrder="2"/>
    </xf>
    <xf numFmtId="0" fontId="4" fillId="2" borderId="17" xfId="14" applyFont="1" applyFill="1" applyBorder="1" applyAlignment="1">
      <alignment horizontal="center" vertical="center" wrapText="1" shrinkToFit="1" readingOrder="2"/>
    </xf>
    <xf numFmtId="0" fontId="4" fillId="2" borderId="18" xfId="14" applyFont="1" applyFill="1" applyBorder="1" applyAlignment="1">
      <alignment horizontal="center" vertical="center" wrapText="1" shrinkToFit="1" readingOrder="2"/>
    </xf>
    <xf numFmtId="0" fontId="4" fillId="2" borderId="15" xfId="14" applyFont="1" applyFill="1" applyBorder="1" applyAlignment="1">
      <alignment horizontal="center" vertical="center" shrinkToFit="1" readingOrder="2"/>
    </xf>
    <xf numFmtId="0" fontId="4" fillId="2" borderId="19" xfId="14" applyFont="1" applyFill="1" applyBorder="1" applyAlignment="1">
      <alignment horizontal="center" vertical="center" shrinkToFit="1" readingOrder="2"/>
    </xf>
    <xf numFmtId="0" fontId="4" fillId="2" borderId="32" xfId="14" applyFont="1" applyFill="1" applyBorder="1" applyAlignment="1">
      <alignment horizontal="center" vertical="center" shrinkToFit="1" readingOrder="2"/>
    </xf>
    <xf numFmtId="0" fontId="4" fillId="2" borderId="20" xfId="14" applyFont="1" applyFill="1" applyBorder="1" applyAlignment="1">
      <alignment horizontal="center" vertical="center" wrapText="1" shrinkToFit="1" readingOrder="2"/>
    </xf>
    <xf numFmtId="0" fontId="4" fillId="2" borderId="11" xfId="14" applyFont="1" applyFill="1" applyBorder="1" applyAlignment="1">
      <alignment horizontal="center" vertical="center" wrapText="1" shrinkToFit="1" readingOrder="2"/>
    </xf>
    <xf numFmtId="0" fontId="4" fillId="2" borderId="21" xfId="14" applyFont="1" applyFill="1" applyBorder="1" applyAlignment="1">
      <alignment horizontal="center" vertical="center" wrapText="1" shrinkToFit="1" readingOrder="2"/>
    </xf>
    <xf numFmtId="0" fontId="4" fillId="0" borderId="20" xfId="14" applyFont="1" applyBorder="1" applyAlignment="1">
      <alignment horizontal="center" vertical="center"/>
    </xf>
    <xf numFmtId="0" fontId="4" fillId="0" borderId="11" xfId="14" applyFont="1" applyBorder="1" applyAlignment="1">
      <alignment horizontal="center" vertical="center"/>
    </xf>
    <xf numFmtId="0" fontId="4" fillId="0" borderId="21" xfId="14" applyFont="1" applyBorder="1" applyAlignment="1">
      <alignment horizontal="center" vertical="center"/>
    </xf>
    <xf numFmtId="0" fontId="4" fillId="2" borderId="22" xfId="14" applyFont="1" applyFill="1" applyBorder="1" applyAlignment="1">
      <alignment horizontal="center" vertical="center" wrapText="1" shrinkToFit="1" readingOrder="2"/>
    </xf>
    <xf numFmtId="0" fontId="4" fillId="2" borderId="25" xfId="14" applyFont="1" applyFill="1" applyBorder="1" applyAlignment="1">
      <alignment horizontal="center" vertical="center" wrapText="1" shrinkToFit="1" readingOrder="2"/>
    </xf>
    <xf numFmtId="0" fontId="4" fillId="2" borderId="31" xfId="14" applyFont="1" applyFill="1" applyBorder="1" applyAlignment="1">
      <alignment horizontal="center" vertical="center" wrapText="1" shrinkToFit="1" readingOrder="2"/>
    </xf>
    <xf numFmtId="0" fontId="4" fillId="0" borderId="23" xfId="15" applyFont="1" applyFill="1" applyBorder="1" applyAlignment="1">
      <alignment horizontal="center" vertical="center" shrinkToFit="1" readingOrder="2"/>
    </xf>
    <xf numFmtId="0" fontId="4" fillId="0" borderId="11" xfId="15" applyFont="1" applyFill="1" applyBorder="1" applyAlignment="1">
      <alignment horizontal="center" vertical="center" shrinkToFit="1" readingOrder="2"/>
    </xf>
    <xf numFmtId="0" fontId="4" fillId="0" borderId="21" xfId="15" applyFont="1" applyFill="1" applyBorder="1" applyAlignment="1">
      <alignment horizontal="center" vertical="center" shrinkToFit="1" readingOrder="2"/>
    </xf>
    <xf numFmtId="0" fontId="3" fillId="2" borderId="52" xfId="14" applyFont="1" applyFill="1" applyBorder="1" applyAlignment="1">
      <alignment horizontal="center" vertical="center" shrinkToFit="1" readingOrder="2"/>
    </xf>
    <xf numFmtId="0" fontId="3" fillId="2" borderId="61" xfId="14" applyFont="1" applyFill="1" applyBorder="1" applyAlignment="1">
      <alignment horizontal="center" vertical="center" shrinkToFit="1" readingOrder="2"/>
    </xf>
    <xf numFmtId="0" fontId="3" fillId="2" borderId="53" xfId="14" applyFont="1" applyFill="1" applyBorder="1" applyAlignment="1">
      <alignment horizontal="center" vertical="center" shrinkToFit="1" readingOrder="2"/>
    </xf>
    <xf numFmtId="0" fontId="3" fillId="2" borderId="51" xfId="14" applyFont="1" applyFill="1" applyBorder="1" applyAlignment="1">
      <alignment horizontal="center" vertical="center" wrapText="1" shrinkToFit="1" readingOrder="2"/>
    </xf>
    <xf numFmtId="0" fontId="3" fillId="2" borderId="51" xfId="14" applyFont="1" applyFill="1" applyBorder="1" applyAlignment="1">
      <alignment horizontal="center" vertical="center" shrinkToFit="1" readingOrder="2"/>
    </xf>
    <xf numFmtId="0" fontId="18" fillId="0" borderId="51" xfId="14" applyFont="1" applyBorder="1" applyAlignment="1">
      <alignment horizontal="center" vertical="center"/>
    </xf>
    <xf numFmtId="0" fontId="3" fillId="2" borderId="20" xfId="14" applyFont="1" applyFill="1" applyBorder="1" applyAlignment="1">
      <alignment horizontal="center" vertical="center" wrapText="1" shrinkToFit="1" readingOrder="2"/>
    </xf>
    <xf numFmtId="0" fontId="3" fillId="2" borderId="11" xfId="14" applyFont="1" applyFill="1" applyBorder="1" applyAlignment="1">
      <alignment horizontal="center" vertical="center" wrapText="1" shrinkToFit="1" readingOrder="2"/>
    </xf>
    <xf numFmtId="0" fontId="3" fillId="2" borderId="55" xfId="14" applyFont="1" applyFill="1" applyBorder="1" applyAlignment="1">
      <alignment horizontal="center" vertical="center" wrapText="1" shrinkToFit="1" readingOrder="2"/>
    </xf>
    <xf numFmtId="0" fontId="3" fillId="2" borderId="62" xfId="14" applyFont="1" applyFill="1" applyBorder="1" applyAlignment="1">
      <alignment horizontal="center" vertical="center" wrapText="1" shrinkToFit="1" readingOrder="2"/>
    </xf>
    <xf numFmtId="0" fontId="3" fillId="2" borderId="2" xfId="14" applyFont="1" applyFill="1" applyBorder="1" applyAlignment="1">
      <alignment horizontal="center" vertical="center" wrapText="1" shrinkToFit="1" readingOrder="2"/>
    </xf>
    <xf numFmtId="0" fontId="3" fillId="2" borderId="56" xfId="14" applyFont="1" applyFill="1" applyBorder="1" applyAlignment="1">
      <alignment horizontal="center" vertical="center" wrapText="1" shrinkToFit="1" readingOrder="2"/>
    </xf>
    <xf numFmtId="0" fontId="3" fillId="0" borderId="20" xfId="15" applyFont="1" applyFill="1" applyBorder="1" applyAlignment="1">
      <alignment horizontal="center" vertical="center" shrinkToFit="1" readingOrder="2"/>
    </xf>
    <xf numFmtId="0" fontId="3" fillId="0" borderId="11" xfId="15" applyFont="1" applyFill="1" applyBorder="1" applyAlignment="1">
      <alignment horizontal="center" vertical="center" shrinkToFit="1" readingOrder="2"/>
    </xf>
    <xf numFmtId="0" fontId="3" fillId="0" borderId="55" xfId="15" applyFont="1" applyFill="1" applyBorder="1" applyAlignment="1">
      <alignment horizontal="center" vertical="center" shrinkToFit="1" readingOrder="2"/>
    </xf>
    <xf numFmtId="0" fontId="3" fillId="0" borderId="62" xfId="15" applyFont="1" applyFill="1" applyBorder="1" applyAlignment="1">
      <alignment horizontal="center" vertical="center" shrinkToFit="1" readingOrder="2"/>
    </xf>
    <xf numFmtId="0" fontId="3" fillId="0" borderId="2" xfId="15" applyFont="1" applyFill="1" applyBorder="1" applyAlignment="1">
      <alignment horizontal="center" vertical="center" shrinkToFit="1" readingOrder="2"/>
    </xf>
    <xf numFmtId="0" fontId="3" fillId="0" borderId="56" xfId="15" applyFont="1" applyFill="1" applyBorder="1" applyAlignment="1">
      <alignment horizontal="center" vertical="center" shrinkToFit="1" readingOrder="2"/>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wrapText="1"/>
    </xf>
    <xf numFmtId="0" fontId="0" fillId="0" borderId="0" xfId="0" applyBorder="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Border="1" applyAlignment="1">
      <alignment vertical="center"/>
    </xf>
    <xf numFmtId="0" fontId="21" fillId="0" borderId="0" xfId="0" applyFont="1" applyFill="1" applyAlignment="1">
      <alignment horizontal="center" vertical="center"/>
    </xf>
    <xf numFmtId="0" fontId="3" fillId="0" borderId="8" xfId="0" applyFont="1" applyBorder="1" applyAlignment="1">
      <alignment horizontal="left" vertical="center"/>
    </xf>
    <xf numFmtId="0" fontId="4" fillId="0" borderId="1" xfId="0" applyFont="1" applyBorder="1" applyAlignment="1">
      <alignment horizontal="center"/>
    </xf>
    <xf numFmtId="0" fontId="4" fillId="0" borderId="0"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xf>
    <xf numFmtId="0" fontId="3" fillId="0" borderId="0" xfId="0" applyFont="1" applyBorder="1" applyAlignment="1">
      <alignment horizontal="center"/>
    </xf>
    <xf numFmtId="0" fontId="12" fillId="0" borderId="1" xfId="0" applyFont="1" applyBorder="1" applyAlignment="1">
      <alignment horizontal="center" vertical="center" wrapText="1" readingOrder="2"/>
    </xf>
    <xf numFmtId="0" fontId="12" fillId="0" borderId="1" xfId="0" applyFont="1" applyBorder="1" applyAlignment="1">
      <alignment horizontal="right" vertical="center" wrapText="1" readingOrder="2"/>
    </xf>
    <xf numFmtId="0" fontId="4" fillId="0" borderId="0" xfId="0" applyFont="1" applyAlignment="1">
      <alignment horizontal="center" wrapText="1"/>
    </xf>
    <xf numFmtId="0" fontId="5" fillId="0" borderId="0" xfId="0" applyFont="1" applyAlignment="1">
      <alignment horizontal="center" vertical="center"/>
    </xf>
    <xf numFmtId="0" fontId="0" fillId="0" borderId="0" xfId="0"/>
    <xf numFmtId="0" fontId="3" fillId="0" borderId="0" xfId="0" applyFont="1" applyAlignment="1">
      <alignment horizontal="center" wrapText="1"/>
    </xf>
    <xf numFmtId="0" fontId="0" fillId="0" borderId="0" xfId="0" applyAlignment="1">
      <alignment vertical="center"/>
    </xf>
    <xf numFmtId="0" fontId="4" fillId="0" borderId="1" xfId="1" applyFont="1" applyBorder="1" applyAlignment="1">
      <alignment horizontal="center" vertical="center"/>
    </xf>
    <xf numFmtId="0" fontId="4" fillId="0" borderId="0" xfId="1" applyFont="1" applyBorder="1" applyAlignment="1">
      <alignment horizontal="center" vertical="center"/>
    </xf>
    <xf numFmtId="0" fontId="4" fillId="0" borderId="2" xfId="1" applyFont="1" applyBorder="1" applyAlignment="1">
      <alignment horizontal="center" vertical="center"/>
    </xf>
    <xf numFmtId="0" fontId="3" fillId="0" borderId="0" xfId="1" applyFont="1" applyAlignment="1">
      <alignment horizontal="center" vertical="center"/>
    </xf>
    <xf numFmtId="0" fontId="4" fillId="0" borderId="0" xfId="1" applyFont="1" applyAlignment="1">
      <alignment horizontal="center" vertical="center" wrapText="1"/>
    </xf>
    <xf numFmtId="0" fontId="3" fillId="0" borderId="0" xfId="3" applyFont="1" applyAlignment="1">
      <alignment horizontal="center" vertical="center"/>
    </xf>
    <xf numFmtId="0" fontId="4" fillId="0" borderId="0" xfId="3" applyFont="1" applyAlignment="1">
      <alignment horizontal="center" vertical="center" wrapText="1"/>
    </xf>
    <xf numFmtId="0" fontId="4" fillId="0" borderId="1" xfId="3" applyFont="1" applyBorder="1" applyAlignment="1">
      <alignment horizontal="center" vertical="center"/>
    </xf>
    <xf numFmtId="0" fontId="4" fillId="0" borderId="0" xfId="3" applyFont="1" applyBorder="1" applyAlignment="1">
      <alignment horizontal="center" vertical="center"/>
    </xf>
    <xf numFmtId="0" fontId="4" fillId="0" borderId="2" xfId="3" applyFont="1" applyBorder="1" applyAlignment="1">
      <alignment horizontal="center" vertical="center"/>
    </xf>
    <xf numFmtId="0" fontId="4" fillId="0" borderId="1" xfId="3" applyFont="1" applyBorder="1" applyAlignment="1">
      <alignment horizontal="center"/>
    </xf>
    <xf numFmtId="0" fontId="4" fillId="0" borderId="0" xfId="3" applyFont="1" applyBorder="1" applyAlignment="1">
      <alignment horizontal="center"/>
    </xf>
    <xf numFmtId="0" fontId="13" fillId="0" borderId="0" xfId="3" applyFont="1"/>
    <xf numFmtId="0" fontId="2" fillId="0" borderId="0" xfId="3"/>
    <xf numFmtId="0" fontId="3" fillId="0" borderId="0" xfId="8" applyFont="1" applyAlignment="1">
      <alignment horizontal="center" vertical="center"/>
    </xf>
    <xf numFmtId="0" fontId="4" fillId="0" borderId="0" xfId="8" applyFont="1" applyAlignment="1">
      <alignment horizontal="center" vertical="center" wrapText="1"/>
    </xf>
    <xf numFmtId="0" fontId="4" fillId="0" borderId="1" xfId="8" applyFont="1" applyBorder="1" applyAlignment="1">
      <alignment horizontal="center" vertical="center"/>
    </xf>
    <xf numFmtId="0" fontId="4" fillId="0" borderId="0" xfId="8" applyFont="1" applyBorder="1" applyAlignment="1">
      <alignment horizontal="center" vertical="center"/>
    </xf>
    <xf numFmtId="0" fontId="4" fillId="0" borderId="2" xfId="8" applyFont="1" applyBorder="1" applyAlignment="1">
      <alignment horizontal="center" vertical="center"/>
    </xf>
    <xf numFmtId="0" fontId="16" fillId="0" borderId="2" xfId="0" applyFont="1" applyBorder="1" applyAlignment="1">
      <alignment horizontal="left" vertical="center" wrapText="1"/>
    </xf>
    <xf numFmtId="0" fontId="16" fillId="0" borderId="11"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left" readingOrder="2"/>
    </xf>
    <xf numFmtId="0" fontId="4" fillId="0" borderId="0" xfId="0" applyFont="1" applyBorder="1" applyAlignment="1">
      <alignment horizontal="left" vertical="center"/>
    </xf>
    <xf numFmtId="0" fontId="4" fillId="0" borderId="0" xfId="0" applyFont="1" applyFill="1" applyBorder="1" applyAlignment="1">
      <alignment horizontal="right" vertical="center" readingOrder="2"/>
    </xf>
    <xf numFmtId="0" fontId="4" fillId="0" borderId="1" xfId="0" applyFont="1" applyFill="1" applyBorder="1" applyAlignment="1">
      <alignment horizontal="right" vertical="center" readingOrder="2"/>
    </xf>
    <xf numFmtId="0" fontId="3" fillId="0" borderId="0" xfId="8" applyFont="1" applyAlignment="1">
      <alignment horizontal="center" vertical="center" wrapText="1"/>
    </xf>
    <xf numFmtId="0" fontId="4" fillId="0" borderId="1" xfId="8" applyFont="1" applyBorder="1" applyAlignment="1">
      <alignment horizontal="center"/>
    </xf>
    <xf numFmtId="0" fontId="4" fillId="0" borderId="0" xfId="8" applyFont="1" applyBorder="1" applyAlignment="1">
      <alignment horizontal="center"/>
    </xf>
    <xf numFmtId="0" fontId="20" fillId="0" borderId="0" xfId="0" applyFont="1" applyBorder="1" applyAlignment="1">
      <alignment horizontal="center"/>
    </xf>
    <xf numFmtId="0" fontId="20" fillId="0" borderId="1" xfId="0" applyFont="1" applyBorder="1" applyAlignment="1">
      <alignment horizontal="center" vertical="center"/>
    </xf>
    <xf numFmtId="0" fontId="20" fillId="0" borderId="0" xfId="0" applyFont="1" applyBorder="1" applyAlignment="1">
      <alignment horizontal="center" vertical="center"/>
    </xf>
    <xf numFmtId="0" fontId="20" fillId="0" borderId="2" xfId="0" applyFont="1" applyBorder="1" applyAlignment="1">
      <alignment horizontal="center" vertical="center"/>
    </xf>
    <xf numFmtId="0" fontId="20" fillId="0" borderId="1" xfId="0" applyFont="1" applyBorder="1" applyAlignment="1">
      <alignment horizont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23" fillId="0" borderId="0" xfId="8" applyFont="1" applyAlignment="1">
      <alignment vertical="center"/>
    </xf>
    <xf numFmtId="0" fontId="2" fillId="0" borderId="0" xfId="8" applyAlignment="1">
      <alignment vertical="center"/>
    </xf>
    <xf numFmtId="0" fontId="4" fillId="0" borderId="0" xfId="0" applyFont="1" applyAlignment="1">
      <alignment horizontal="center" vertical="center"/>
    </xf>
    <xf numFmtId="0" fontId="4" fillId="0" borderId="0" xfId="0" applyFont="1" applyFill="1" applyAlignment="1">
      <alignment horizontal="center" vertical="center" wrapText="1"/>
    </xf>
    <xf numFmtId="0" fontId="21" fillId="0" borderId="1" xfId="0" applyFont="1" applyBorder="1" applyAlignment="1">
      <alignment horizontal="right" vertical="center" wrapText="1"/>
    </xf>
    <xf numFmtId="0" fontId="4" fillId="0" borderId="0" xfId="8" applyFont="1" applyAlignment="1">
      <alignment horizontal="center" wrapText="1"/>
    </xf>
    <xf numFmtId="0" fontId="4" fillId="0" borderId="3" xfId="0" applyFont="1" applyBorder="1" applyAlignment="1">
      <alignment horizontal="left" vertical="center" wrapText="1"/>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2" xfId="0" applyFont="1" applyBorder="1" applyAlignment="1">
      <alignment horizontal="right"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3" fillId="0" borderId="0" xfId="0" applyFont="1" applyBorder="1" applyAlignment="1">
      <alignment horizontal="center" vertical="center" wrapText="1"/>
    </xf>
    <xf numFmtId="0" fontId="4" fillId="0" borderId="1" xfId="0" applyFont="1" applyBorder="1" applyAlignment="1">
      <alignment horizontal="right"/>
    </xf>
    <xf numFmtId="0" fontId="4" fillId="0" borderId="0" xfId="0" applyFont="1" applyBorder="1" applyAlignment="1">
      <alignment horizontal="right"/>
    </xf>
    <xf numFmtId="0" fontId="4" fillId="0" borderId="0" xfId="0" applyFont="1" applyFill="1" applyBorder="1" applyAlignment="1">
      <alignment horizontal="center"/>
    </xf>
    <xf numFmtId="0" fontId="3"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right"/>
    </xf>
    <xf numFmtId="0" fontId="4" fillId="0" borderId="0" xfId="0" applyFont="1" applyFill="1" applyBorder="1" applyAlignment="1">
      <alignment horizontal="right"/>
    </xf>
    <xf numFmtId="0" fontId="4" fillId="0" borderId="3"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wrapText="1"/>
    </xf>
  </cellXfs>
  <cellStyles count="24">
    <cellStyle name="Comma 2" xfId="16"/>
    <cellStyle name="Comma 3" xfId="17"/>
    <cellStyle name="Comma 4" xfId="23"/>
    <cellStyle name="Currency 2" xfId="13"/>
    <cellStyle name="Currency 2 2" xfId="18"/>
    <cellStyle name="Normal" xfId="0" builtinId="0"/>
    <cellStyle name="Normal 10" xfId="8"/>
    <cellStyle name="Normal 11" xfId="10"/>
    <cellStyle name="Normal 12" xfId="9"/>
    <cellStyle name="Normal 13" xfId="11"/>
    <cellStyle name="Normal 14" xfId="12"/>
    <cellStyle name="Normal 2" xfId="2"/>
    <cellStyle name="Normal 2 2" xfId="14"/>
    <cellStyle name="Normal 2 2 2" xfId="15"/>
    <cellStyle name="Normal 2 3" xfId="19"/>
    <cellStyle name="Normal 3" xfId="1"/>
    <cellStyle name="Normal 3 2" xfId="20"/>
    <cellStyle name="Normal 4" xfId="3"/>
    <cellStyle name="Normal 6" xfId="4"/>
    <cellStyle name="Normal 7" xfId="5"/>
    <cellStyle name="Normal 8" xfId="6"/>
    <cellStyle name="Normal 9" xfId="7"/>
    <cellStyle name="Percent 2" xfId="21"/>
    <cellStyle name="Style 1"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drawing1.xml><?xml version="1.0" encoding="utf-8"?>
<xdr:wsDr xmlns:xdr="http://schemas.openxmlformats.org/drawingml/2006/spreadsheetDrawing" xmlns:a="http://schemas.openxmlformats.org/drawingml/2006/main">
  <xdr:oneCellAnchor>
    <xdr:from>
      <xdr:col>2</xdr:col>
      <xdr:colOff>596319</xdr:colOff>
      <xdr:row>1</xdr:row>
      <xdr:rowOff>0</xdr:rowOff>
    </xdr:from>
    <xdr:ext cx="184731" cy="264560"/>
    <xdr:sp macro="" textlink="">
      <xdr:nvSpPr>
        <xdr:cNvPr id="2" name="TextBox 1"/>
        <xdr:cNvSpPr txBox="1"/>
      </xdr:nvSpPr>
      <xdr:spPr>
        <a:xfrm>
          <a:off x="11200809450" y="5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596319</xdr:colOff>
      <xdr:row>74</xdr:row>
      <xdr:rowOff>0</xdr:rowOff>
    </xdr:from>
    <xdr:ext cx="184731" cy="264560"/>
    <xdr:sp macro="" textlink="">
      <xdr:nvSpPr>
        <xdr:cNvPr id="2" name="TextBox 1"/>
        <xdr:cNvSpPr txBox="1"/>
      </xdr:nvSpPr>
      <xdr:spPr>
        <a:xfrm>
          <a:off x="11236737750" y="223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30</xdr:row>
      <xdr:rowOff>0</xdr:rowOff>
    </xdr:from>
    <xdr:ext cx="184731" cy="264560"/>
    <xdr:sp macro="" textlink="">
      <xdr:nvSpPr>
        <xdr:cNvPr id="3" name="TextBox 2"/>
        <xdr:cNvSpPr txBox="1"/>
      </xdr:nvSpPr>
      <xdr:spPr>
        <a:xfrm>
          <a:off x="11236737750" y="884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56</xdr:row>
      <xdr:rowOff>0</xdr:rowOff>
    </xdr:from>
    <xdr:ext cx="184731" cy="264560"/>
    <xdr:sp macro="" textlink="">
      <xdr:nvSpPr>
        <xdr:cNvPr id="4" name="TextBox 3"/>
        <xdr:cNvSpPr txBox="1"/>
      </xdr:nvSpPr>
      <xdr:spPr>
        <a:xfrm>
          <a:off x="11236737750" y="171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596319</xdr:colOff>
      <xdr:row>1</xdr:row>
      <xdr:rowOff>0</xdr:rowOff>
    </xdr:from>
    <xdr:ext cx="184731" cy="264560"/>
    <xdr:sp macro="" textlink="">
      <xdr:nvSpPr>
        <xdr:cNvPr id="2" name="TextBox 1"/>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xdr:row>
      <xdr:rowOff>0</xdr:rowOff>
    </xdr:from>
    <xdr:ext cx="184731" cy="264560"/>
    <xdr:sp macro="" textlink="">
      <xdr:nvSpPr>
        <xdr:cNvPr id="3" name="TextBox 2"/>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xdr:row>
      <xdr:rowOff>0</xdr:rowOff>
    </xdr:from>
    <xdr:ext cx="184731" cy="264560"/>
    <xdr:sp macro="" textlink="">
      <xdr:nvSpPr>
        <xdr:cNvPr id="4" name="TextBox 3"/>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16</xdr:row>
      <xdr:rowOff>0</xdr:rowOff>
    </xdr:from>
    <xdr:ext cx="184731" cy="264560"/>
    <xdr:sp macro="" textlink="">
      <xdr:nvSpPr>
        <xdr:cNvPr id="5" name="TextBox 4"/>
        <xdr:cNvSpPr txBox="1"/>
      </xdr:nvSpPr>
      <xdr:spPr>
        <a:xfrm>
          <a:off x="11236213875" y="48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16</xdr:row>
      <xdr:rowOff>0</xdr:rowOff>
    </xdr:from>
    <xdr:ext cx="184731" cy="264560"/>
    <xdr:sp macro="" textlink="">
      <xdr:nvSpPr>
        <xdr:cNvPr id="6" name="TextBox 5"/>
        <xdr:cNvSpPr txBox="1"/>
      </xdr:nvSpPr>
      <xdr:spPr>
        <a:xfrm>
          <a:off x="11236213875" y="48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16</xdr:row>
      <xdr:rowOff>0</xdr:rowOff>
    </xdr:from>
    <xdr:ext cx="184731" cy="264560"/>
    <xdr:sp macro="" textlink="">
      <xdr:nvSpPr>
        <xdr:cNvPr id="7" name="TextBox 6"/>
        <xdr:cNvSpPr txBox="1"/>
      </xdr:nvSpPr>
      <xdr:spPr>
        <a:xfrm>
          <a:off x="11236213875" y="48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xdr:col>
      <xdr:colOff>596319</xdr:colOff>
      <xdr:row>26</xdr:row>
      <xdr:rowOff>0</xdr:rowOff>
    </xdr:from>
    <xdr:ext cx="184731" cy="264560"/>
    <xdr:sp macro="" textlink="">
      <xdr:nvSpPr>
        <xdr:cNvPr id="2" name="TextBox 1"/>
        <xdr:cNvSpPr txBox="1"/>
      </xdr:nvSpPr>
      <xdr:spPr>
        <a:xfrm>
          <a:off x="112354804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50</xdr:row>
      <xdr:rowOff>0</xdr:rowOff>
    </xdr:from>
    <xdr:ext cx="184731" cy="264560"/>
    <xdr:sp macro="" textlink="">
      <xdr:nvSpPr>
        <xdr:cNvPr id="3" name="TextBox 2"/>
        <xdr:cNvSpPr txBox="1"/>
      </xdr:nvSpPr>
      <xdr:spPr>
        <a:xfrm>
          <a:off x="11235480450" y="1428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xdr:col>
      <xdr:colOff>596319</xdr:colOff>
      <xdr:row>30</xdr:row>
      <xdr:rowOff>0</xdr:rowOff>
    </xdr:from>
    <xdr:ext cx="184731" cy="264560"/>
    <xdr:sp macro="" textlink="">
      <xdr:nvSpPr>
        <xdr:cNvPr id="2" name="TextBox 1"/>
        <xdr:cNvSpPr txBox="1"/>
      </xdr:nvSpPr>
      <xdr:spPr>
        <a:xfrm>
          <a:off x="1123664250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54</xdr:row>
      <xdr:rowOff>0</xdr:rowOff>
    </xdr:from>
    <xdr:ext cx="184731" cy="264560"/>
    <xdr:sp macro="" textlink="">
      <xdr:nvSpPr>
        <xdr:cNvPr id="3" name="TextBox 2"/>
        <xdr:cNvSpPr txBox="1"/>
      </xdr:nvSpPr>
      <xdr:spPr>
        <a:xfrm>
          <a:off x="11236642500" y="1903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596319</xdr:colOff>
      <xdr:row>0</xdr:row>
      <xdr:rowOff>0</xdr:rowOff>
    </xdr:from>
    <xdr:ext cx="184731" cy="264560"/>
    <xdr:sp macro="" textlink="">
      <xdr:nvSpPr>
        <xdr:cNvPr id="2" name="TextBox 1"/>
        <xdr:cNvSpPr txBox="1"/>
      </xdr:nvSpPr>
      <xdr:spPr>
        <a:xfrm>
          <a:off x="11236471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0</xdr:row>
      <xdr:rowOff>0</xdr:rowOff>
    </xdr:from>
    <xdr:ext cx="184731" cy="264560"/>
    <xdr:sp macro="" textlink="">
      <xdr:nvSpPr>
        <xdr:cNvPr id="3" name="TextBox 2"/>
        <xdr:cNvSpPr txBox="1"/>
      </xdr:nvSpPr>
      <xdr:spPr>
        <a:xfrm>
          <a:off x="11236471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2</xdr:col>
      <xdr:colOff>596319</xdr:colOff>
      <xdr:row>29</xdr:row>
      <xdr:rowOff>0</xdr:rowOff>
    </xdr:from>
    <xdr:ext cx="184731" cy="264560"/>
    <xdr:sp macro="" textlink="">
      <xdr:nvSpPr>
        <xdr:cNvPr id="2" name="TextBox 2"/>
        <xdr:cNvSpPr txBox="1"/>
      </xdr:nvSpPr>
      <xdr:spPr>
        <a:xfrm>
          <a:off x="11122113900" y="1008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2</xdr:col>
      <xdr:colOff>596319</xdr:colOff>
      <xdr:row>15</xdr:row>
      <xdr:rowOff>0</xdr:rowOff>
    </xdr:from>
    <xdr:ext cx="184731" cy="264560"/>
    <xdr:sp macro="" textlink="">
      <xdr:nvSpPr>
        <xdr:cNvPr id="2" name="TextBox 2"/>
        <xdr:cNvSpPr txBox="1"/>
      </xdr:nvSpPr>
      <xdr:spPr>
        <a:xfrm>
          <a:off x="11121818625"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2</xdr:col>
      <xdr:colOff>596319</xdr:colOff>
      <xdr:row>14</xdr:row>
      <xdr:rowOff>0</xdr:rowOff>
    </xdr:from>
    <xdr:ext cx="184731" cy="264560"/>
    <xdr:sp macro="" textlink="">
      <xdr:nvSpPr>
        <xdr:cNvPr id="2" name="TextBox 2"/>
        <xdr:cNvSpPr txBox="1"/>
      </xdr:nvSpPr>
      <xdr:spPr>
        <a:xfrm>
          <a:off x="11121618600" y="433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xdr:col>
      <xdr:colOff>596319</xdr:colOff>
      <xdr:row>57</xdr:row>
      <xdr:rowOff>0</xdr:rowOff>
    </xdr:from>
    <xdr:ext cx="184731" cy="264560"/>
    <xdr:sp macro="" textlink="">
      <xdr:nvSpPr>
        <xdr:cNvPr id="2" name="TextBox 1"/>
        <xdr:cNvSpPr txBox="1"/>
      </xdr:nvSpPr>
      <xdr:spPr>
        <a:xfrm>
          <a:off x="111728726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2</xdr:col>
      <xdr:colOff>596319</xdr:colOff>
      <xdr:row>65</xdr:row>
      <xdr:rowOff>0</xdr:rowOff>
    </xdr:from>
    <xdr:ext cx="184731" cy="264560"/>
    <xdr:sp macro="" textlink="">
      <xdr:nvSpPr>
        <xdr:cNvPr id="2" name="TextBox 1"/>
        <xdr:cNvSpPr txBox="1"/>
      </xdr:nvSpPr>
      <xdr:spPr>
        <a:xfrm>
          <a:off x="11237861700" y="183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596319</xdr:colOff>
      <xdr:row>64</xdr:row>
      <xdr:rowOff>0</xdr:rowOff>
    </xdr:from>
    <xdr:ext cx="184731" cy="264560"/>
    <xdr:sp macro="" textlink="">
      <xdr:nvSpPr>
        <xdr:cNvPr id="2" name="TextBox 1"/>
        <xdr:cNvSpPr txBox="1"/>
      </xdr:nvSpPr>
      <xdr:spPr>
        <a:xfrm>
          <a:off x="11235842400" y="1782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128</xdr:row>
      <xdr:rowOff>0</xdr:rowOff>
    </xdr:from>
    <xdr:ext cx="184731" cy="264560"/>
    <xdr:sp macro="" textlink="">
      <xdr:nvSpPr>
        <xdr:cNvPr id="3" name="TextBox 2"/>
        <xdr:cNvSpPr txBox="1"/>
      </xdr:nvSpPr>
      <xdr:spPr>
        <a:xfrm>
          <a:off x="11235842400" y="3572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xdr:col>
      <xdr:colOff>596319</xdr:colOff>
      <xdr:row>0</xdr:row>
      <xdr:rowOff>0</xdr:rowOff>
    </xdr:from>
    <xdr:ext cx="184731" cy="264560"/>
    <xdr:sp macro="" textlink="">
      <xdr:nvSpPr>
        <xdr:cNvPr id="2" name="TextBox 1"/>
        <xdr:cNvSpPr txBox="1"/>
      </xdr:nvSpPr>
      <xdr:spPr>
        <a:xfrm>
          <a:off x="112371759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2</xdr:col>
      <xdr:colOff>596319</xdr:colOff>
      <xdr:row>147</xdr:row>
      <xdr:rowOff>0</xdr:rowOff>
    </xdr:from>
    <xdr:ext cx="184731" cy="264560"/>
    <xdr:sp macro="" textlink="">
      <xdr:nvSpPr>
        <xdr:cNvPr id="2" name="TextBox 1"/>
        <xdr:cNvSpPr txBox="1"/>
      </xdr:nvSpPr>
      <xdr:spPr>
        <a:xfrm>
          <a:off x="11236280550" y="448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596319</xdr:colOff>
      <xdr:row>27</xdr:row>
      <xdr:rowOff>0</xdr:rowOff>
    </xdr:from>
    <xdr:ext cx="184731" cy="264560"/>
    <xdr:sp macro="" textlink="">
      <xdr:nvSpPr>
        <xdr:cNvPr id="2" name="TextBox 1"/>
        <xdr:cNvSpPr txBox="1"/>
      </xdr:nvSpPr>
      <xdr:spPr>
        <a:xfrm>
          <a:off x="112358043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52</xdr:row>
      <xdr:rowOff>0</xdr:rowOff>
    </xdr:from>
    <xdr:ext cx="184731" cy="264560"/>
    <xdr:sp macro="" textlink="">
      <xdr:nvSpPr>
        <xdr:cNvPr id="3" name="TextBox 2"/>
        <xdr:cNvSpPr txBox="1"/>
      </xdr:nvSpPr>
      <xdr:spPr>
        <a:xfrm>
          <a:off x="112358043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596319</xdr:colOff>
      <xdr:row>37</xdr:row>
      <xdr:rowOff>0</xdr:rowOff>
    </xdr:from>
    <xdr:ext cx="184731" cy="264560"/>
    <xdr:sp macro="" textlink="">
      <xdr:nvSpPr>
        <xdr:cNvPr id="2" name="TextBox 1"/>
        <xdr:cNvSpPr txBox="1"/>
      </xdr:nvSpPr>
      <xdr:spPr>
        <a:xfrm>
          <a:off x="124838745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72</xdr:row>
      <xdr:rowOff>0</xdr:rowOff>
    </xdr:from>
    <xdr:ext cx="184731" cy="264560"/>
    <xdr:sp macro="" textlink="">
      <xdr:nvSpPr>
        <xdr:cNvPr id="3" name="TextBox 2"/>
        <xdr:cNvSpPr txBox="1"/>
      </xdr:nvSpPr>
      <xdr:spPr>
        <a:xfrm>
          <a:off x="12483874575" y="1724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596319</xdr:colOff>
      <xdr:row>60</xdr:row>
      <xdr:rowOff>0</xdr:rowOff>
    </xdr:from>
    <xdr:ext cx="184731" cy="264560"/>
    <xdr:sp macro="" textlink="">
      <xdr:nvSpPr>
        <xdr:cNvPr id="2" name="TextBox 1"/>
        <xdr:cNvSpPr txBox="1"/>
      </xdr:nvSpPr>
      <xdr:spPr>
        <a:xfrm>
          <a:off x="1123707112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95</xdr:row>
      <xdr:rowOff>0</xdr:rowOff>
    </xdr:from>
    <xdr:ext cx="184731" cy="264560"/>
    <xdr:sp macro="" textlink="">
      <xdr:nvSpPr>
        <xdr:cNvPr id="3" name="TextBox 2"/>
        <xdr:cNvSpPr txBox="1"/>
      </xdr:nvSpPr>
      <xdr:spPr>
        <a:xfrm>
          <a:off x="11237071125" y="231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115</xdr:row>
      <xdr:rowOff>0</xdr:rowOff>
    </xdr:from>
    <xdr:ext cx="184731" cy="264560"/>
    <xdr:sp macro="" textlink="">
      <xdr:nvSpPr>
        <xdr:cNvPr id="4" name="TextBox 3"/>
        <xdr:cNvSpPr txBox="1"/>
      </xdr:nvSpPr>
      <xdr:spPr>
        <a:xfrm>
          <a:off x="11237071125" y="3288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108</xdr:row>
      <xdr:rowOff>0</xdr:rowOff>
    </xdr:from>
    <xdr:ext cx="184731" cy="264560"/>
    <xdr:sp macro="" textlink="">
      <xdr:nvSpPr>
        <xdr:cNvPr id="5" name="TextBox 4"/>
        <xdr:cNvSpPr txBox="1"/>
      </xdr:nvSpPr>
      <xdr:spPr>
        <a:xfrm>
          <a:off x="11237071125" y="2859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596319</xdr:colOff>
      <xdr:row>15</xdr:row>
      <xdr:rowOff>0</xdr:rowOff>
    </xdr:from>
    <xdr:ext cx="184731" cy="264560"/>
    <xdr:sp macro="" textlink="">
      <xdr:nvSpPr>
        <xdr:cNvPr id="2" name="TextBox 1"/>
        <xdr:cNvSpPr txBox="1"/>
      </xdr:nvSpPr>
      <xdr:spPr>
        <a:xfrm>
          <a:off x="11236051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3" name="TextBox 2"/>
        <xdr:cNvSpPr txBox="1"/>
      </xdr:nvSpPr>
      <xdr:spPr>
        <a:xfrm>
          <a:off x="11236051950"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4" name="TextBox 3"/>
        <xdr:cNvSpPr txBox="1"/>
      </xdr:nvSpPr>
      <xdr:spPr>
        <a:xfrm>
          <a:off x="11236051950"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596319</xdr:colOff>
      <xdr:row>14</xdr:row>
      <xdr:rowOff>0</xdr:rowOff>
    </xdr:from>
    <xdr:ext cx="184731" cy="264560"/>
    <xdr:sp macro="" textlink="">
      <xdr:nvSpPr>
        <xdr:cNvPr id="2" name="TextBox 1"/>
        <xdr:cNvSpPr txBox="1"/>
      </xdr:nvSpPr>
      <xdr:spPr>
        <a:xfrm>
          <a:off x="11236404375" y="982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24</xdr:row>
      <xdr:rowOff>0</xdr:rowOff>
    </xdr:from>
    <xdr:ext cx="184731" cy="264560"/>
    <xdr:sp macro="" textlink="">
      <xdr:nvSpPr>
        <xdr:cNvPr id="3" name="TextBox 2"/>
        <xdr:cNvSpPr txBox="1"/>
      </xdr:nvSpPr>
      <xdr:spPr>
        <a:xfrm>
          <a:off x="11236404375" y="1368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31</xdr:row>
      <xdr:rowOff>0</xdr:rowOff>
    </xdr:from>
    <xdr:ext cx="184731" cy="264560"/>
    <xdr:sp macro="" textlink="">
      <xdr:nvSpPr>
        <xdr:cNvPr id="4" name="TextBox 3"/>
        <xdr:cNvSpPr txBox="1"/>
      </xdr:nvSpPr>
      <xdr:spPr>
        <a:xfrm>
          <a:off x="11236404375" y="1906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24</xdr:row>
      <xdr:rowOff>0</xdr:rowOff>
    </xdr:from>
    <xdr:ext cx="184731" cy="264560"/>
    <xdr:sp macro="" textlink="">
      <xdr:nvSpPr>
        <xdr:cNvPr id="5" name="TextBox 4"/>
        <xdr:cNvSpPr txBox="1"/>
      </xdr:nvSpPr>
      <xdr:spPr>
        <a:xfrm>
          <a:off x="11236404375" y="1368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596319</xdr:colOff>
      <xdr:row>21</xdr:row>
      <xdr:rowOff>0</xdr:rowOff>
    </xdr:from>
    <xdr:ext cx="184731" cy="264560"/>
    <xdr:sp macro="" textlink="">
      <xdr:nvSpPr>
        <xdr:cNvPr id="2" name="TextBox 1"/>
        <xdr:cNvSpPr txBox="1"/>
      </xdr:nvSpPr>
      <xdr:spPr>
        <a:xfrm>
          <a:off x="11235832875" y="54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44</xdr:row>
      <xdr:rowOff>0</xdr:rowOff>
    </xdr:from>
    <xdr:ext cx="184731" cy="264560"/>
    <xdr:sp macro="" textlink="">
      <xdr:nvSpPr>
        <xdr:cNvPr id="3" name="TextBox 2"/>
        <xdr:cNvSpPr txBox="1"/>
      </xdr:nvSpPr>
      <xdr:spPr>
        <a:xfrm>
          <a:off x="11235832875" y="1016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45</xdr:row>
      <xdr:rowOff>0</xdr:rowOff>
    </xdr:from>
    <xdr:ext cx="184731" cy="264560"/>
    <xdr:sp macro="" textlink="">
      <xdr:nvSpPr>
        <xdr:cNvPr id="4" name="TextBox 3"/>
        <xdr:cNvSpPr txBox="1"/>
      </xdr:nvSpPr>
      <xdr:spPr>
        <a:xfrm>
          <a:off x="112358328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596319</xdr:colOff>
      <xdr:row>14</xdr:row>
      <xdr:rowOff>0</xdr:rowOff>
    </xdr:from>
    <xdr:ext cx="184731" cy="264560"/>
    <xdr:sp macro="" textlink="">
      <xdr:nvSpPr>
        <xdr:cNvPr id="2" name="TextBox 1"/>
        <xdr:cNvSpPr txBox="1"/>
      </xdr:nvSpPr>
      <xdr:spPr>
        <a:xfrm>
          <a:off x="1123605195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28</xdr:row>
      <xdr:rowOff>0</xdr:rowOff>
    </xdr:from>
    <xdr:ext cx="184731" cy="264560"/>
    <xdr:sp macro="" textlink="">
      <xdr:nvSpPr>
        <xdr:cNvPr id="3" name="TextBox 2"/>
        <xdr:cNvSpPr txBox="1"/>
      </xdr:nvSpPr>
      <xdr:spPr>
        <a:xfrm>
          <a:off x="11236051950" y="58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60.bin"/><Relationship Id="rId4" Type="http://schemas.openxmlformats.org/officeDocument/2006/relationships/comments" Target="../comments3.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27"/>
  <sheetViews>
    <sheetView rightToLeft="1" view="pageBreakPreview" topLeftCell="A21" zoomScale="70" zoomScaleNormal="62" zoomScaleSheetLayoutView="70" workbookViewId="0">
      <selection activeCell="E31" sqref="E31"/>
    </sheetView>
  </sheetViews>
  <sheetFormatPr defaultRowHeight="23.25" customHeight="1" x14ac:dyDescent="0.2"/>
  <cols>
    <col min="1" max="1" width="9" style="219" customWidth="1"/>
    <col min="2" max="2" width="15.625" style="219" customWidth="1"/>
    <col min="3" max="3" width="12.875" style="219" customWidth="1"/>
    <col min="4" max="4" width="17.625" style="219" customWidth="1"/>
    <col min="5" max="5" width="15" style="219" customWidth="1"/>
    <col min="6" max="6" width="35.125" style="219" customWidth="1"/>
    <col min="7" max="7" width="13.625" style="219" customWidth="1"/>
    <col min="8" max="8" width="12.875" style="219" customWidth="1"/>
    <col min="9" max="9" width="15.5" style="219" customWidth="1"/>
    <col min="10" max="10" width="18.5" style="219" customWidth="1"/>
    <col min="11" max="16384" width="9" style="219"/>
  </cols>
  <sheetData>
    <row r="1" spans="1:10" ht="25.5" customHeight="1" x14ac:dyDescent="0.2">
      <c r="A1" s="952" t="s">
        <v>2661</v>
      </c>
      <c r="B1" s="952"/>
      <c r="C1" s="952"/>
      <c r="D1" s="952"/>
      <c r="E1" s="952"/>
      <c r="F1" s="952"/>
      <c r="G1" s="952"/>
      <c r="H1" s="952"/>
      <c r="I1" s="952"/>
    </row>
    <row r="2" spans="1:10" ht="37.5" customHeight="1" x14ac:dyDescent="0.2">
      <c r="A2" s="953" t="s">
        <v>2662</v>
      </c>
      <c r="B2" s="953"/>
      <c r="C2" s="953"/>
      <c r="D2" s="953"/>
      <c r="E2" s="953"/>
      <c r="F2" s="953"/>
      <c r="G2" s="953"/>
      <c r="H2" s="953"/>
      <c r="I2" s="953"/>
      <c r="J2" s="953"/>
    </row>
    <row r="3" spans="1:10" ht="23.25" customHeight="1" thickBot="1" x14ac:dyDescent="0.25">
      <c r="A3" s="220" t="s">
        <v>576</v>
      </c>
      <c r="J3" s="220" t="s">
        <v>577</v>
      </c>
    </row>
    <row r="4" spans="1:10" ht="23.25" customHeight="1" thickTop="1" thickBot="1" x14ac:dyDescent="0.25">
      <c r="A4" s="954" t="s">
        <v>578</v>
      </c>
      <c r="B4" s="956" t="s">
        <v>619</v>
      </c>
      <c r="C4" s="957"/>
      <c r="D4" s="957"/>
      <c r="E4" s="957"/>
      <c r="F4" s="957"/>
      <c r="G4" s="957"/>
      <c r="H4" s="957"/>
      <c r="I4" s="958"/>
      <c r="J4" s="959" t="s">
        <v>579</v>
      </c>
    </row>
    <row r="5" spans="1:10" ht="23.25" customHeight="1" thickBot="1" x14ac:dyDescent="0.25">
      <c r="A5" s="955"/>
      <c r="B5" s="962" t="s">
        <v>580</v>
      </c>
      <c r="C5" s="963"/>
      <c r="D5" s="963"/>
      <c r="E5" s="963"/>
      <c r="F5" s="963"/>
      <c r="G5" s="963"/>
      <c r="H5" s="963"/>
      <c r="I5" s="964"/>
      <c r="J5" s="960"/>
    </row>
    <row r="6" spans="1:10" ht="18" customHeight="1" thickTop="1" thickBot="1" x14ac:dyDescent="0.25">
      <c r="A6" s="955"/>
      <c r="B6" s="965" t="s">
        <v>581</v>
      </c>
      <c r="C6" s="966"/>
      <c r="D6" s="966"/>
      <c r="E6" s="967"/>
      <c r="F6" s="968" t="s">
        <v>582</v>
      </c>
      <c r="G6" s="971" t="s">
        <v>583</v>
      </c>
      <c r="H6" s="972"/>
      <c r="I6" s="973"/>
      <c r="J6" s="960"/>
    </row>
    <row r="7" spans="1:10" ht="0.75" hidden="1" customHeight="1" thickBot="1" x14ac:dyDescent="0.25">
      <c r="A7" s="955"/>
      <c r="B7" s="221"/>
      <c r="C7" s="222"/>
      <c r="D7" s="223" t="s">
        <v>584</v>
      </c>
      <c r="E7" s="224" t="s">
        <v>585</v>
      </c>
      <c r="F7" s="969"/>
      <c r="G7" s="225"/>
      <c r="H7" s="226"/>
      <c r="I7" s="227"/>
      <c r="J7" s="960"/>
    </row>
    <row r="8" spans="1:10" ht="0.75" hidden="1" customHeight="1" thickBot="1" x14ac:dyDescent="0.25">
      <c r="A8" s="955"/>
      <c r="B8" s="221"/>
      <c r="C8" s="222"/>
      <c r="D8" s="223"/>
      <c r="E8" s="224"/>
      <c r="F8" s="969"/>
      <c r="G8" s="225"/>
      <c r="H8" s="226"/>
      <c r="I8" s="227"/>
      <c r="J8" s="960"/>
    </row>
    <row r="9" spans="1:10" ht="36" customHeight="1" thickTop="1" thickBot="1" x14ac:dyDescent="0.25">
      <c r="A9" s="955"/>
      <c r="B9" s="228" t="s">
        <v>586</v>
      </c>
      <c r="C9" s="229" t="s">
        <v>587</v>
      </c>
      <c r="D9" s="230" t="s">
        <v>588</v>
      </c>
      <c r="E9" s="231" t="s">
        <v>589</v>
      </c>
      <c r="F9" s="970"/>
      <c r="G9" s="232" t="s">
        <v>590</v>
      </c>
      <c r="H9" s="233" t="s">
        <v>591</v>
      </c>
      <c r="I9" s="234" t="s">
        <v>592</v>
      </c>
      <c r="J9" s="960"/>
    </row>
    <row r="10" spans="1:10" ht="36" customHeight="1" thickTop="1" thickBot="1" x14ac:dyDescent="0.25">
      <c r="A10" s="235"/>
      <c r="B10" s="228" t="s">
        <v>593</v>
      </c>
      <c r="C10" s="229" t="s">
        <v>594</v>
      </c>
      <c r="D10" s="236" t="s">
        <v>595</v>
      </c>
      <c r="E10" s="236" t="s">
        <v>596</v>
      </c>
      <c r="F10" s="237" t="s">
        <v>597</v>
      </c>
      <c r="G10" s="232" t="s">
        <v>197</v>
      </c>
      <c r="H10" s="233" t="s">
        <v>598</v>
      </c>
      <c r="I10" s="234" t="s">
        <v>599</v>
      </c>
      <c r="J10" s="961"/>
    </row>
    <row r="11" spans="1:10" ht="26.25" customHeight="1" thickTop="1" x14ac:dyDescent="0.2">
      <c r="A11" s="238" t="s">
        <v>600</v>
      </c>
      <c r="B11" s="239">
        <v>4</v>
      </c>
      <c r="C11" s="240">
        <v>31</v>
      </c>
      <c r="D11" s="241">
        <v>3</v>
      </c>
      <c r="E11" s="242">
        <v>2</v>
      </c>
      <c r="F11" s="243">
        <v>2</v>
      </c>
      <c r="G11" s="243">
        <f>SUM(C11,D11,F11)</f>
        <v>36</v>
      </c>
      <c r="H11" s="239">
        <f>SUM(E11)</f>
        <v>2</v>
      </c>
      <c r="I11" s="240">
        <f>SUM(G11:H11)</f>
        <v>38</v>
      </c>
      <c r="J11" s="244" t="s">
        <v>601</v>
      </c>
    </row>
    <row r="12" spans="1:10" ht="23.25" customHeight="1" x14ac:dyDescent="0.2">
      <c r="A12" s="245" t="s">
        <v>602</v>
      </c>
      <c r="B12" s="246">
        <v>2</v>
      </c>
      <c r="C12" s="247">
        <v>29</v>
      </c>
      <c r="D12" s="246" t="s">
        <v>2332</v>
      </c>
      <c r="E12" s="247">
        <v>2</v>
      </c>
      <c r="F12" s="248">
        <v>5</v>
      </c>
      <c r="G12" s="243">
        <f t="shared" ref="G12:G25" si="0">SUM(C12,D12,F12)</f>
        <v>34</v>
      </c>
      <c r="H12" s="239">
        <f t="shared" ref="H12:H25" si="1">SUM(E12)</f>
        <v>2</v>
      </c>
      <c r="I12" s="240">
        <f t="shared" ref="I12:I25" si="2">SUM(G12:H12)</f>
        <v>36</v>
      </c>
      <c r="J12" s="249" t="s">
        <v>603</v>
      </c>
    </row>
    <row r="13" spans="1:10" ht="21.75" customHeight="1" x14ac:dyDescent="0.2">
      <c r="A13" s="245" t="s">
        <v>64</v>
      </c>
      <c r="B13" s="246">
        <v>1</v>
      </c>
      <c r="C13" s="247">
        <v>18</v>
      </c>
      <c r="D13" s="246">
        <v>1</v>
      </c>
      <c r="E13" s="247">
        <v>2</v>
      </c>
      <c r="F13" s="248">
        <v>15</v>
      </c>
      <c r="G13" s="243">
        <f t="shared" si="0"/>
        <v>34</v>
      </c>
      <c r="H13" s="239">
        <f t="shared" si="1"/>
        <v>2</v>
      </c>
      <c r="I13" s="240">
        <f t="shared" si="2"/>
        <v>36</v>
      </c>
      <c r="J13" s="249" t="s">
        <v>65</v>
      </c>
    </row>
    <row r="14" spans="1:10" ht="26.25" customHeight="1" x14ac:dyDescent="0.2">
      <c r="A14" s="245" t="s">
        <v>604</v>
      </c>
      <c r="B14" s="246">
        <v>1</v>
      </c>
      <c r="C14" s="247">
        <v>14</v>
      </c>
      <c r="D14" s="246" t="s">
        <v>2332</v>
      </c>
      <c r="E14" s="247">
        <v>1</v>
      </c>
      <c r="F14" s="248">
        <v>4</v>
      </c>
      <c r="G14" s="243">
        <f t="shared" si="0"/>
        <v>18</v>
      </c>
      <c r="H14" s="239">
        <f t="shared" si="1"/>
        <v>1</v>
      </c>
      <c r="I14" s="240">
        <f t="shared" si="2"/>
        <v>19</v>
      </c>
      <c r="J14" s="249" t="s">
        <v>57</v>
      </c>
    </row>
    <row r="15" spans="1:10" ht="26.25" customHeight="1" x14ac:dyDescent="0.2">
      <c r="A15" s="245" t="s">
        <v>17</v>
      </c>
      <c r="B15" s="246">
        <v>8</v>
      </c>
      <c r="C15" s="247">
        <v>80</v>
      </c>
      <c r="D15" s="246">
        <v>5</v>
      </c>
      <c r="E15" s="247">
        <v>7</v>
      </c>
      <c r="F15" s="248">
        <v>53</v>
      </c>
      <c r="G15" s="243">
        <f t="shared" si="0"/>
        <v>138</v>
      </c>
      <c r="H15" s="239">
        <f t="shared" si="1"/>
        <v>7</v>
      </c>
      <c r="I15" s="240">
        <f t="shared" si="2"/>
        <v>145</v>
      </c>
      <c r="J15" s="249" t="s">
        <v>18</v>
      </c>
    </row>
    <row r="16" spans="1:10" ht="24" customHeight="1" x14ac:dyDescent="0.2">
      <c r="A16" s="245" t="s">
        <v>49</v>
      </c>
      <c r="B16" s="246">
        <v>2</v>
      </c>
      <c r="C16" s="247">
        <v>24</v>
      </c>
      <c r="D16" s="246" t="s">
        <v>2332</v>
      </c>
      <c r="E16" s="247">
        <v>1</v>
      </c>
      <c r="F16" s="248">
        <v>2</v>
      </c>
      <c r="G16" s="243">
        <f t="shared" si="0"/>
        <v>26</v>
      </c>
      <c r="H16" s="239">
        <f t="shared" si="1"/>
        <v>1</v>
      </c>
      <c r="I16" s="240">
        <f t="shared" si="2"/>
        <v>27</v>
      </c>
      <c r="J16" s="249" t="s">
        <v>605</v>
      </c>
    </row>
    <row r="17" spans="1:10" ht="26.25" customHeight="1" x14ac:dyDescent="0.2">
      <c r="A17" s="245" t="s">
        <v>53</v>
      </c>
      <c r="B17" s="246">
        <v>2</v>
      </c>
      <c r="C17" s="247">
        <v>28</v>
      </c>
      <c r="D17" s="246">
        <v>1</v>
      </c>
      <c r="E17" s="247">
        <v>2</v>
      </c>
      <c r="F17" s="248">
        <v>7</v>
      </c>
      <c r="G17" s="243">
        <f t="shared" si="0"/>
        <v>36</v>
      </c>
      <c r="H17" s="239">
        <f t="shared" si="1"/>
        <v>2</v>
      </c>
      <c r="I17" s="240">
        <f t="shared" si="2"/>
        <v>38</v>
      </c>
      <c r="J17" s="249" t="s">
        <v>54</v>
      </c>
    </row>
    <row r="18" spans="1:10" ht="26.25" customHeight="1" x14ac:dyDescent="0.2">
      <c r="A18" s="245" t="s">
        <v>58</v>
      </c>
      <c r="B18" s="246">
        <v>1</v>
      </c>
      <c r="C18" s="247">
        <v>16</v>
      </c>
      <c r="D18" s="246" t="s">
        <v>2332</v>
      </c>
      <c r="E18" s="247">
        <v>1</v>
      </c>
      <c r="F18" s="248">
        <v>30</v>
      </c>
      <c r="G18" s="243">
        <f t="shared" si="0"/>
        <v>46</v>
      </c>
      <c r="H18" s="239">
        <f t="shared" si="1"/>
        <v>1</v>
      </c>
      <c r="I18" s="240">
        <f t="shared" si="2"/>
        <v>47</v>
      </c>
      <c r="J18" s="249" t="s">
        <v>59</v>
      </c>
    </row>
    <row r="19" spans="1:10" ht="26.25" customHeight="1" x14ac:dyDescent="0.2">
      <c r="A19" s="245" t="s">
        <v>606</v>
      </c>
      <c r="B19" s="246">
        <v>2</v>
      </c>
      <c r="C19" s="247">
        <v>23</v>
      </c>
      <c r="D19" s="246">
        <v>3</v>
      </c>
      <c r="E19" s="247">
        <v>2</v>
      </c>
      <c r="F19" s="248">
        <v>14</v>
      </c>
      <c r="G19" s="243">
        <f t="shared" si="0"/>
        <v>40</v>
      </c>
      <c r="H19" s="239">
        <f t="shared" si="1"/>
        <v>2</v>
      </c>
      <c r="I19" s="240">
        <f t="shared" si="2"/>
        <v>42</v>
      </c>
      <c r="J19" s="249" t="s">
        <v>607</v>
      </c>
    </row>
    <row r="20" spans="1:10" ht="26.25" customHeight="1" x14ac:dyDescent="0.2">
      <c r="A20" s="245" t="s">
        <v>47</v>
      </c>
      <c r="B20" s="246">
        <v>1</v>
      </c>
      <c r="C20" s="247">
        <v>18</v>
      </c>
      <c r="D20" s="246" t="s">
        <v>2332</v>
      </c>
      <c r="E20" s="247">
        <v>1</v>
      </c>
      <c r="F20" s="248">
        <v>5</v>
      </c>
      <c r="G20" s="243">
        <f t="shared" si="0"/>
        <v>23</v>
      </c>
      <c r="H20" s="239">
        <f t="shared" si="1"/>
        <v>1</v>
      </c>
      <c r="I20" s="240">
        <f t="shared" si="2"/>
        <v>24</v>
      </c>
      <c r="J20" s="249" t="s">
        <v>608</v>
      </c>
    </row>
    <row r="21" spans="1:10" ht="26.25" customHeight="1" x14ac:dyDescent="0.2">
      <c r="A21" s="245" t="s">
        <v>70</v>
      </c>
      <c r="B21" s="246">
        <v>1</v>
      </c>
      <c r="C21" s="247">
        <v>15</v>
      </c>
      <c r="D21" s="246" t="s">
        <v>2332</v>
      </c>
      <c r="E21" s="247">
        <v>2</v>
      </c>
      <c r="F21" s="248">
        <v>3</v>
      </c>
      <c r="G21" s="243">
        <f t="shared" si="0"/>
        <v>18</v>
      </c>
      <c r="H21" s="239">
        <f t="shared" si="1"/>
        <v>2</v>
      </c>
      <c r="I21" s="240">
        <f t="shared" si="2"/>
        <v>20</v>
      </c>
      <c r="J21" s="249" t="s">
        <v>71</v>
      </c>
    </row>
    <row r="22" spans="1:10" ht="26.25" customHeight="1" x14ac:dyDescent="0.2">
      <c r="A22" s="245" t="s">
        <v>66</v>
      </c>
      <c r="B22" s="246">
        <v>1</v>
      </c>
      <c r="C22" s="247">
        <v>15</v>
      </c>
      <c r="D22" s="246" t="s">
        <v>2332</v>
      </c>
      <c r="E22" s="247">
        <v>2</v>
      </c>
      <c r="F22" s="248">
        <v>1</v>
      </c>
      <c r="G22" s="243">
        <f t="shared" si="0"/>
        <v>16</v>
      </c>
      <c r="H22" s="239">
        <f t="shared" si="1"/>
        <v>2</v>
      </c>
      <c r="I22" s="240">
        <f t="shared" si="2"/>
        <v>18</v>
      </c>
      <c r="J22" s="249" t="s">
        <v>67</v>
      </c>
    </row>
    <row r="23" spans="1:10" ht="26.25" customHeight="1" x14ac:dyDescent="0.2">
      <c r="A23" s="245" t="s">
        <v>60</v>
      </c>
      <c r="B23" s="246">
        <v>2</v>
      </c>
      <c r="C23" s="247">
        <v>26</v>
      </c>
      <c r="D23" s="246">
        <v>1</v>
      </c>
      <c r="E23" s="247">
        <v>2</v>
      </c>
      <c r="F23" s="248">
        <v>14</v>
      </c>
      <c r="G23" s="243">
        <f t="shared" si="0"/>
        <v>41</v>
      </c>
      <c r="H23" s="239">
        <f t="shared" si="1"/>
        <v>2</v>
      </c>
      <c r="I23" s="240">
        <f t="shared" si="2"/>
        <v>43</v>
      </c>
      <c r="J23" s="249" t="s">
        <v>61</v>
      </c>
    </row>
    <row r="24" spans="1:10" ht="23.25" customHeight="1" x14ac:dyDescent="0.2">
      <c r="A24" s="245" t="s">
        <v>609</v>
      </c>
      <c r="B24" s="246">
        <v>1</v>
      </c>
      <c r="C24" s="247">
        <v>13</v>
      </c>
      <c r="D24" s="246">
        <v>1</v>
      </c>
      <c r="E24" s="247">
        <v>1</v>
      </c>
      <c r="F24" s="248">
        <v>6</v>
      </c>
      <c r="G24" s="243">
        <f t="shared" si="0"/>
        <v>20</v>
      </c>
      <c r="H24" s="239">
        <f t="shared" si="1"/>
        <v>1</v>
      </c>
      <c r="I24" s="240">
        <f t="shared" si="2"/>
        <v>21</v>
      </c>
      <c r="J24" s="249" t="s">
        <v>69</v>
      </c>
    </row>
    <row r="25" spans="1:10" ht="26.25" customHeight="1" thickBot="1" x14ac:dyDescent="0.25">
      <c r="A25" s="250" t="s">
        <v>610</v>
      </c>
      <c r="B25" s="251">
        <v>2</v>
      </c>
      <c r="C25" s="252">
        <v>23</v>
      </c>
      <c r="D25" s="241">
        <v>3</v>
      </c>
      <c r="E25" s="253">
        <v>2</v>
      </c>
      <c r="F25" s="254">
        <v>4</v>
      </c>
      <c r="G25" s="243">
        <f t="shared" si="0"/>
        <v>30</v>
      </c>
      <c r="H25" s="239">
        <f t="shared" si="1"/>
        <v>2</v>
      </c>
      <c r="I25" s="240">
        <f t="shared" si="2"/>
        <v>32</v>
      </c>
      <c r="J25" s="255" t="s">
        <v>611</v>
      </c>
    </row>
    <row r="26" spans="1:10" ht="23.25" customHeight="1" thickTop="1" thickBot="1" x14ac:dyDescent="0.25">
      <c r="A26" s="256" t="s">
        <v>4</v>
      </c>
      <c r="B26" s="284">
        <f t="shared" ref="B26:I26" si="3">SUM(B11:B25)</f>
        <v>31</v>
      </c>
      <c r="C26" s="285">
        <f t="shared" si="3"/>
        <v>373</v>
      </c>
      <c r="D26" s="230">
        <f t="shared" si="3"/>
        <v>18</v>
      </c>
      <c r="E26" s="257">
        <f t="shared" si="3"/>
        <v>30</v>
      </c>
      <c r="F26" s="256">
        <f t="shared" si="3"/>
        <v>165</v>
      </c>
      <c r="G26" s="285">
        <f t="shared" si="3"/>
        <v>556</v>
      </c>
      <c r="H26" s="285">
        <f t="shared" si="3"/>
        <v>30</v>
      </c>
      <c r="I26" s="257">
        <f t="shared" si="3"/>
        <v>586</v>
      </c>
      <c r="J26" s="258" t="s">
        <v>9</v>
      </c>
    </row>
    <row r="27" spans="1:10" ht="23.25" customHeight="1" thickTop="1" x14ac:dyDescent="0.2">
      <c r="D27" s="259"/>
      <c r="E27" s="259"/>
      <c r="F27" s="259"/>
      <c r="G27" s="259"/>
    </row>
  </sheetData>
  <dataConsolidate/>
  <mergeCells count="9">
    <mergeCell ref="A1:I1"/>
    <mergeCell ref="A2:J2"/>
    <mergeCell ref="A4:A9"/>
    <mergeCell ref="B4:I4"/>
    <mergeCell ref="J4:J10"/>
    <mergeCell ref="B5:I5"/>
    <mergeCell ref="B6:E6"/>
    <mergeCell ref="F6:F9"/>
    <mergeCell ref="G6:I6"/>
  </mergeCells>
  <printOptions horizontalCentered="1"/>
  <pageMargins left="0.511811023622047" right="0.511811023622047" top="1" bottom="0.5" header="1" footer="0.5"/>
  <pageSetup paperSize="9" scale="75" firstPageNumber="10" fitToWidth="0" orientation="landscape"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10"/>
  <sheetViews>
    <sheetView rightToLeft="1" view="pageBreakPreview" zoomScale="80" zoomScaleSheetLayoutView="80" workbookViewId="0">
      <selection activeCell="N5" sqref="N5"/>
    </sheetView>
  </sheetViews>
  <sheetFormatPr defaultRowHeight="14.25" x14ac:dyDescent="0.2"/>
  <cols>
    <col min="1" max="1" width="33.625" customWidth="1"/>
    <col min="2" max="2" width="8.75" customWidth="1"/>
    <col min="3" max="3" width="9" customWidth="1"/>
    <col min="4" max="4" width="7.75" customWidth="1"/>
    <col min="5" max="5" width="6.375" customWidth="1"/>
    <col min="6" max="6" width="8" customWidth="1"/>
    <col min="7" max="7" width="7.25" customWidth="1"/>
    <col min="8" max="8" width="8" customWidth="1"/>
    <col min="9" max="9" width="8.375" customWidth="1"/>
    <col min="10" max="10" width="8.625" customWidth="1"/>
    <col min="11" max="11" width="44.375" customWidth="1"/>
  </cols>
  <sheetData>
    <row r="1" spans="1:15" ht="21" customHeight="1" x14ac:dyDescent="0.2">
      <c r="A1" s="995" t="s">
        <v>1881</v>
      </c>
      <c r="B1" s="995"/>
      <c r="C1" s="995"/>
      <c r="D1" s="995"/>
      <c r="E1" s="995"/>
      <c r="F1" s="995"/>
      <c r="G1" s="995"/>
      <c r="H1" s="995"/>
      <c r="I1" s="995"/>
      <c r="J1" s="995"/>
      <c r="K1" s="995"/>
    </row>
    <row r="2" spans="1:15" ht="19.5" customHeight="1" x14ac:dyDescent="0.2">
      <c r="A2" s="999" t="s">
        <v>2678</v>
      </c>
      <c r="B2" s="999"/>
      <c r="C2" s="999"/>
      <c r="D2" s="999"/>
      <c r="E2" s="999"/>
      <c r="F2" s="999"/>
      <c r="G2" s="999"/>
      <c r="H2" s="999"/>
      <c r="I2" s="999"/>
      <c r="J2" s="999"/>
      <c r="K2" s="999"/>
    </row>
    <row r="3" spans="1:15" ht="16.5" customHeight="1" thickBot="1" x14ac:dyDescent="0.3">
      <c r="A3" s="33" t="s">
        <v>652</v>
      </c>
      <c r="K3" s="44" t="s">
        <v>653</v>
      </c>
    </row>
    <row r="4" spans="1:15" ht="16.5" thickTop="1" x14ac:dyDescent="0.25">
      <c r="A4" s="992" t="s">
        <v>196</v>
      </c>
      <c r="B4" s="1003" t="s">
        <v>1</v>
      </c>
      <c r="C4" s="1003"/>
      <c r="D4" s="1003"/>
      <c r="E4" s="1003" t="s">
        <v>2</v>
      </c>
      <c r="F4" s="1003"/>
      <c r="G4" s="1003"/>
      <c r="H4" s="1003" t="s">
        <v>4</v>
      </c>
      <c r="I4" s="1003"/>
      <c r="J4" s="1003"/>
      <c r="K4" s="992" t="s">
        <v>197</v>
      </c>
    </row>
    <row r="5" spans="1:15" ht="15.75" x14ac:dyDescent="0.25">
      <c r="A5" s="993"/>
      <c r="B5" s="1004" t="s">
        <v>6</v>
      </c>
      <c r="C5" s="1004"/>
      <c r="D5" s="1004"/>
      <c r="E5" s="1004" t="s">
        <v>7</v>
      </c>
      <c r="F5" s="1004"/>
      <c r="G5" s="1004"/>
      <c r="H5" s="1004" t="s">
        <v>9</v>
      </c>
      <c r="I5" s="1004"/>
      <c r="J5" s="1004"/>
      <c r="K5" s="993"/>
    </row>
    <row r="6" spans="1:15" ht="15.75" x14ac:dyDescent="0.25">
      <c r="A6" s="993"/>
      <c r="B6" s="3" t="s">
        <v>10</v>
      </c>
      <c r="C6" s="3" t="s">
        <v>11</v>
      </c>
      <c r="D6" s="3" t="s">
        <v>12</v>
      </c>
      <c r="E6" s="3" t="s">
        <v>10</v>
      </c>
      <c r="F6" s="3" t="s">
        <v>11</v>
      </c>
      <c r="G6" s="3" t="s">
        <v>12</v>
      </c>
      <c r="H6" s="3" t="s">
        <v>10</v>
      </c>
      <c r="I6" s="3" t="s">
        <v>11</v>
      </c>
      <c r="J6" s="3" t="s">
        <v>12</v>
      </c>
      <c r="K6" s="993"/>
    </row>
    <row r="7" spans="1:15" ht="16.5" thickBot="1" x14ac:dyDescent="0.3">
      <c r="A7" s="994"/>
      <c r="B7" s="4" t="s">
        <v>13</v>
      </c>
      <c r="C7" s="4" t="s">
        <v>14</v>
      </c>
      <c r="D7" s="4" t="s">
        <v>9</v>
      </c>
      <c r="E7" s="4" t="s">
        <v>13</v>
      </c>
      <c r="F7" s="4" t="s">
        <v>14</v>
      </c>
      <c r="G7" s="4" t="s">
        <v>9</v>
      </c>
      <c r="H7" s="4" t="s">
        <v>13</v>
      </c>
      <c r="I7" s="4" t="s">
        <v>14</v>
      </c>
      <c r="J7" s="4" t="s">
        <v>9</v>
      </c>
      <c r="K7" s="994"/>
    </row>
    <row r="8" spans="1:15" ht="16.5" customHeight="1" x14ac:dyDescent="0.2">
      <c r="A8" s="8" t="s">
        <v>15</v>
      </c>
      <c r="B8" s="9"/>
      <c r="C8" s="9"/>
      <c r="D8" s="9"/>
      <c r="E8" s="9"/>
      <c r="F8" s="9"/>
      <c r="G8" s="9"/>
      <c r="H8" s="9"/>
      <c r="I8" s="9"/>
      <c r="J8" s="9"/>
      <c r="K8" s="10" t="s">
        <v>198</v>
      </c>
      <c r="O8" s="64"/>
    </row>
    <row r="9" spans="1:15" ht="18.75" customHeight="1" x14ac:dyDescent="0.2">
      <c r="A9" s="8" t="s">
        <v>199</v>
      </c>
      <c r="B9" s="9">
        <v>258</v>
      </c>
      <c r="C9" s="9">
        <v>368</v>
      </c>
      <c r="D9" s="9">
        <v>626</v>
      </c>
      <c r="E9" s="9">
        <v>0</v>
      </c>
      <c r="F9" s="9">
        <v>0</v>
      </c>
      <c r="G9" s="9">
        <v>0</v>
      </c>
      <c r="H9" s="9">
        <f>SUM(B9,E9)</f>
        <v>258</v>
      </c>
      <c r="I9" s="9">
        <f t="shared" ref="I9:J9" si="0">SUM(C9,F9)</f>
        <v>368</v>
      </c>
      <c r="J9" s="9">
        <f t="shared" si="0"/>
        <v>626</v>
      </c>
      <c r="K9" s="10" t="s">
        <v>200</v>
      </c>
    </row>
    <row r="10" spans="1:15" ht="18.75" customHeight="1" x14ac:dyDescent="0.2">
      <c r="A10" s="8" t="s">
        <v>203</v>
      </c>
      <c r="B10" s="9">
        <v>68</v>
      </c>
      <c r="C10" s="9">
        <v>103</v>
      </c>
      <c r="D10" s="9">
        <v>171</v>
      </c>
      <c r="E10" s="9">
        <v>0</v>
      </c>
      <c r="F10" s="9">
        <v>1</v>
      </c>
      <c r="G10" s="9">
        <v>1</v>
      </c>
      <c r="H10" s="9">
        <f t="shared" ref="H10:H21" si="1">SUM(B10,E10)</f>
        <v>68</v>
      </c>
      <c r="I10" s="9">
        <f t="shared" ref="I10:I21" si="2">SUM(C10,F10)</f>
        <v>104</v>
      </c>
      <c r="J10" s="9">
        <f t="shared" ref="J10:J21" si="3">SUM(D10,G10)</f>
        <v>172</v>
      </c>
      <c r="K10" s="10" t="s">
        <v>204</v>
      </c>
    </row>
    <row r="11" spans="1:15" ht="18.75" customHeight="1" x14ac:dyDescent="0.2">
      <c r="A11" s="5" t="s">
        <v>205</v>
      </c>
      <c r="B11" s="6">
        <v>85</v>
      </c>
      <c r="C11" s="6">
        <v>149</v>
      </c>
      <c r="D11" s="6">
        <v>234</v>
      </c>
      <c r="E11" s="9">
        <v>0</v>
      </c>
      <c r="F11" s="9">
        <v>0</v>
      </c>
      <c r="G11" s="9">
        <v>0</v>
      </c>
      <c r="H11" s="9">
        <f t="shared" si="1"/>
        <v>85</v>
      </c>
      <c r="I11" s="9">
        <f t="shared" si="2"/>
        <v>149</v>
      </c>
      <c r="J11" s="9">
        <f t="shared" si="3"/>
        <v>234</v>
      </c>
      <c r="K11" s="7" t="s">
        <v>305</v>
      </c>
    </row>
    <row r="12" spans="1:15" ht="18.75" customHeight="1" x14ac:dyDescent="0.2">
      <c r="A12" s="8" t="s">
        <v>209</v>
      </c>
      <c r="B12" s="9">
        <v>602</v>
      </c>
      <c r="C12" s="9">
        <v>232</v>
      </c>
      <c r="D12" s="9">
        <v>834</v>
      </c>
      <c r="E12" s="9">
        <v>0</v>
      </c>
      <c r="F12" s="9">
        <v>0</v>
      </c>
      <c r="G12" s="9">
        <v>0</v>
      </c>
      <c r="H12" s="9">
        <f t="shared" si="1"/>
        <v>602</v>
      </c>
      <c r="I12" s="9">
        <f t="shared" si="2"/>
        <v>232</v>
      </c>
      <c r="J12" s="9">
        <f t="shared" si="3"/>
        <v>834</v>
      </c>
      <c r="K12" s="10" t="s">
        <v>210</v>
      </c>
    </row>
    <row r="13" spans="1:15" ht="18.75" customHeight="1" x14ac:dyDescent="0.2">
      <c r="A13" s="8" t="s">
        <v>217</v>
      </c>
      <c r="B13" s="9">
        <v>193</v>
      </c>
      <c r="C13" s="9">
        <v>360</v>
      </c>
      <c r="D13" s="9">
        <v>553</v>
      </c>
      <c r="E13" s="9">
        <v>0</v>
      </c>
      <c r="F13" s="9">
        <v>1</v>
      </c>
      <c r="G13" s="9">
        <v>1</v>
      </c>
      <c r="H13" s="9">
        <f t="shared" si="1"/>
        <v>193</v>
      </c>
      <c r="I13" s="9">
        <f t="shared" si="2"/>
        <v>361</v>
      </c>
      <c r="J13" s="9">
        <f t="shared" si="3"/>
        <v>554</v>
      </c>
      <c r="K13" s="10" t="s">
        <v>248</v>
      </c>
    </row>
    <row r="14" spans="1:15" ht="18.75" customHeight="1" x14ac:dyDescent="0.2">
      <c r="A14" s="8" t="s">
        <v>306</v>
      </c>
      <c r="B14" s="9">
        <v>315</v>
      </c>
      <c r="C14" s="9">
        <v>325</v>
      </c>
      <c r="D14" s="9">
        <v>640</v>
      </c>
      <c r="E14" s="9">
        <v>1</v>
      </c>
      <c r="F14" s="9">
        <v>0</v>
      </c>
      <c r="G14" s="9">
        <v>1</v>
      </c>
      <c r="H14" s="9">
        <f t="shared" si="1"/>
        <v>316</v>
      </c>
      <c r="I14" s="9">
        <f t="shared" si="2"/>
        <v>325</v>
      </c>
      <c r="J14" s="9">
        <f t="shared" si="3"/>
        <v>641</v>
      </c>
      <c r="K14" s="10" t="s">
        <v>222</v>
      </c>
    </row>
    <row r="15" spans="1:15" ht="18.75" customHeight="1" x14ac:dyDescent="0.2">
      <c r="A15" s="8" t="s">
        <v>307</v>
      </c>
      <c r="B15" s="9">
        <v>78</v>
      </c>
      <c r="C15" s="9">
        <v>70</v>
      </c>
      <c r="D15" s="9">
        <v>148</v>
      </c>
      <c r="E15" s="9">
        <v>0</v>
      </c>
      <c r="F15" s="9">
        <v>0</v>
      </c>
      <c r="G15" s="9">
        <v>0</v>
      </c>
      <c r="H15" s="9">
        <f t="shared" si="1"/>
        <v>78</v>
      </c>
      <c r="I15" s="9">
        <f t="shared" si="2"/>
        <v>70</v>
      </c>
      <c r="J15" s="9">
        <f t="shared" si="3"/>
        <v>148</v>
      </c>
      <c r="K15" s="10" t="s">
        <v>308</v>
      </c>
    </row>
    <row r="16" spans="1:15" ht="18.75" customHeight="1" x14ac:dyDescent="0.2">
      <c r="A16" s="8" t="s">
        <v>309</v>
      </c>
      <c r="B16" s="9">
        <v>446</v>
      </c>
      <c r="C16" s="9">
        <v>422</v>
      </c>
      <c r="D16" s="9">
        <v>868</v>
      </c>
      <c r="E16" s="9">
        <v>0</v>
      </c>
      <c r="F16" s="9">
        <v>0</v>
      </c>
      <c r="G16" s="9">
        <v>0</v>
      </c>
      <c r="H16" s="9">
        <f t="shared" si="1"/>
        <v>446</v>
      </c>
      <c r="I16" s="9">
        <f t="shared" si="2"/>
        <v>422</v>
      </c>
      <c r="J16" s="9">
        <f t="shared" si="3"/>
        <v>868</v>
      </c>
      <c r="K16" s="10" t="s">
        <v>310</v>
      </c>
    </row>
    <row r="17" spans="1:11" ht="15" customHeight="1" x14ac:dyDescent="0.2">
      <c r="A17" s="5" t="s">
        <v>311</v>
      </c>
      <c r="B17" s="6">
        <v>957</v>
      </c>
      <c r="C17" s="6">
        <v>1133</v>
      </c>
      <c r="D17" s="6">
        <v>2090</v>
      </c>
      <c r="E17" s="9">
        <v>0</v>
      </c>
      <c r="F17" s="9">
        <v>0</v>
      </c>
      <c r="G17" s="9">
        <v>0</v>
      </c>
      <c r="H17" s="9">
        <f t="shared" si="1"/>
        <v>957</v>
      </c>
      <c r="I17" s="9">
        <f t="shared" si="2"/>
        <v>1133</v>
      </c>
      <c r="J17" s="9">
        <f t="shared" si="3"/>
        <v>2090</v>
      </c>
      <c r="K17" s="7" t="s">
        <v>312</v>
      </c>
    </row>
    <row r="18" spans="1:11" ht="18.75" customHeight="1" x14ac:dyDescent="0.2">
      <c r="A18" s="8" t="s">
        <v>229</v>
      </c>
      <c r="B18" s="9">
        <v>128</v>
      </c>
      <c r="C18" s="9">
        <v>25</v>
      </c>
      <c r="D18" s="9">
        <v>153</v>
      </c>
      <c r="E18" s="9">
        <v>0</v>
      </c>
      <c r="F18" s="9">
        <v>0</v>
      </c>
      <c r="G18" s="9">
        <v>0</v>
      </c>
      <c r="H18" s="9">
        <f t="shared" si="1"/>
        <v>128</v>
      </c>
      <c r="I18" s="9">
        <f t="shared" si="2"/>
        <v>25</v>
      </c>
      <c r="J18" s="9">
        <f t="shared" si="3"/>
        <v>153</v>
      </c>
      <c r="K18" s="10" t="s">
        <v>230</v>
      </c>
    </row>
    <row r="19" spans="1:11" ht="18.75" customHeight="1" x14ac:dyDescent="0.2">
      <c r="A19" s="8" t="s">
        <v>233</v>
      </c>
      <c r="B19" s="9">
        <v>368</v>
      </c>
      <c r="C19" s="9">
        <v>489</v>
      </c>
      <c r="D19" s="9">
        <v>857</v>
      </c>
      <c r="E19" s="9">
        <v>0</v>
      </c>
      <c r="F19" s="9">
        <v>0</v>
      </c>
      <c r="G19" s="9">
        <v>0</v>
      </c>
      <c r="H19" s="9">
        <f t="shared" si="1"/>
        <v>368</v>
      </c>
      <c r="I19" s="9">
        <f t="shared" si="2"/>
        <v>489</v>
      </c>
      <c r="J19" s="9">
        <f t="shared" si="3"/>
        <v>857</v>
      </c>
      <c r="K19" s="10" t="s">
        <v>234</v>
      </c>
    </row>
    <row r="20" spans="1:11" ht="18.75" customHeight="1" x14ac:dyDescent="0.2">
      <c r="A20" s="8" t="s">
        <v>239</v>
      </c>
      <c r="B20" s="9">
        <v>51</v>
      </c>
      <c r="C20" s="9">
        <v>121</v>
      </c>
      <c r="D20" s="9">
        <v>172</v>
      </c>
      <c r="E20" s="9">
        <v>0</v>
      </c>
      <c r="F20" s="9">
        <v>0</v>
      </c>
      <c r="G20" s="9">
        <v>0</v>
      </c>
      <c r="H20" s="9">
        <f t="shared" si="1"/>
        <v>51</v>
      </c>
      <c r="I20" s="9">
        <f t="shared" si="2"/>
        <v>121</v>
      </c>
      <c r="J20" s="9">
        <f t="shared" si="3"/>
        <v>172</v>
      </c>
      <c r="K20" s="10" t="s">
        <v>240</v>
      </c>
    </row>
    <row r="21" spans="1:11" ht="18.75" customHeight="1" x14ac:dyDescent="0.2">
      <c r="A21" s="8" t="s">
        <v>241</v>
      </c>
      <c r="B21" s="9">
        <v>47</v>
      </c>
      <c r="C21" s="9">
        <v>66</v>
      </c>
      <c r="D21" s="9">
        <v>113</v>
      </c>
      <c r="E21" s="9">
        <v>0</v>
      </c>
      <c r="F21" s="9">
        <v>0</v>
      </c>
      <c r="G21" s="9">
        <v>0</v>
      </c>
      <c r="H21" s="9">
        <f t="shared" si="1"/>
        <v>47</v>
      </c>
      <c r="I21" s="9">
        <f t="shared" si="2"/>
        <v>66</v>
      </c>
      <c r="J21" s="9">
        <f t="shared" si="3"/>
        <v>113</v>
      </c>
      <c r="K21" s="10" t="s">
        <v>242</v>
      </c>
    </row>
    <row r="22" spans="1:11" ht="18.75" customHeight="1" x14ac:dyDescent="0.2">
      <c r="A22" s="8" t="s">
        <v>90</v>
      </c>
      <c r="B22" s="9">
        <f>SUM(B9:B21)</f>
        <v>3596</v>
      </c>
      <c r="C22" s="9">
        <f t="shared" ref="C22:J22" si="4">SUM(C9:C21)</f>
        <v>3863</v>
      </c>
      <c r="D22" s="9">
        <f t="shared" si="4"/>
        <v>7459</v>
      </c>
      <c r="E22" s="9">
        <f t="shared" si="4"/>
        <v>1</v>
      </c>
      <c r="F22" s="9">
        <f t="shared" si="4"/>
        <v>2</v>
      </c>
      <c r="G22" s="9">
        <f t="shared" si="4"/>
        <v>3</v>
      </c>
      <c r="H22" s="9">
        <f t="shared" si="4"/>
        <v>3597</v>
      </c>
      <c r="I22" s="9">
        <f t="shared" si="4"/>
        <v>3865</v>
      </c>
      <c r="J22" s="9">
        <f t="shared" si="4"/>
        <v>7462</v>
      </c>
      <c r="K22" s="10" t="s">
        <v>313</v>
      </c>
    </row>
    <row r="23" spans="1:11" ht="15" customHeight="1" x14ac:dyDescent="0.2">
      <c r="A23" s="8" t="s">
        <v>92</v>
      </c>
      <c r="B23" s="9"/>
      <c r="C23" s="9"/>
      <c r="D23" s="9"/>
      <c r="E23" s="9"/>
      <c r="F23" s="9"/>
      <c r="G23" s="9"/>
      <c r="H23" s="9"/>
      <c r="I23" s="9"/>
      <c r="J23" s="9"/>
      <c r="K23" s="10" t="s">
        <v>314</v>
      </c>
    </row>
    <row r="24" spans="1:11" s="545" customFormat="1" ht="15" customHeight="1" x14ac:dyDescent="0.2">
      <c r="A24" s="463" t="s">
        <v>209</v>
      </c>
      <c r="B24" s="9">
        <v>104</v>
      </c>
      <c r="C24" s="9">
        <v>25</v>
      </c>
      <c r="D24" s="9">
        <v>129</v>
      </c>
      <c r="E24" s="9">
        <v>0</v>
      </c>
      <c r="F24" s="9">
        <v>0</v>
      </c>
      <c r="G24" s="9">
        <v>0</v>
      </c>
      <c r="H24" s="9">
        <f>SUM(B24,E24)</f>
        <v>104</v>
      </c>
      <c r="I24" s="9">
        <f t="shared" ref="I24:J24" si="5">SUM(C24,F24)</f>
        <v>25</v>
      </c>
      <c r="J24" s="9">
        <f t="shared" si="5"/>
        <v>129</v>
      </c>
      <c r="K24" s="548" t="s">
        <v>210</v>
      </c>
    </row>
    <row r="25" spans="1:11" ht="16.5" customHeight="1" x14ac:dyDescent="0.2">
      <c r="A25" s="8" t="s">
        <v>217</v>
      </c>
      <c r="B25" s="9">
        <v>88</v>
      </c>
      <c r="C25" s="9">
        <v>153</v>
      </c>
      <c r="D25" s="9">
        <v>241</v>
      </c>
      <c r="E25" s="9">
        <v>0</v>
      </c>
      <c r="F25" s="9">
        <v>0</v>
      </c>
      <c r="G25" s="9">
        <v>0</v>
      </c>
      <c r="H25" s="9">
        <f t="shared" ref="H25:H33" si="6">SUM(B25,E25)</f>
        <v>88</v>
      </c>
      <c r="I25" s="9">
        <f t="shared" ref="I25:I33" si="7">SUM(C25,F25)</f>
        <v>153</v>
      </c>
      <c r="J25" s="9">
        <f t="shared" ref="J25:J33" si="8">SUM(D25,G25)</f>
        <v>241</v>
      </c>
      <c r="K25" s="10" t="s">
        <v>248</v>
      </c>
    </row>
    <row r="26" spans="1:11" ht="16.5" customHeight="1" x14ac:dyDescent="0.2">
      <c r="A26" s="8" t="s">
        <v>306</v>
      </c>
      <c r="B26" s="9">
        <v>195</v>
      </c>
      <c r="C26" s="9">
        <v>116</v>
      </c>
      <c r="D26" s="9">
        <v>311</v>
      </c>
      <c r="E26" s="9">
        <v>0</v>
      </c>
      <c r="F26" s="9">
        <v>0</v>
      </c>
      <c r="G26" s="9">
        <v>0</v>
      </c>
      <c r="H26" s="9">
        <f t="shared" si="6"/>
        <v>195</v>
      </c>
      <c r="I26" s="9">
        <f t="shared" si="7"/>
        <v>116</v>
      </c>
      <c r="J26" s="9">
        <f t="shared" si="8"/>
        <v>311</v>
      </c>
      <c r="K26" s="10" t="s">
        <v>222</v>
      </c>
    </row>
    <row r="27" spans="1:11" ht="18.75" customHeight="1" x14ac:dyDescent="0.2">
      <c r="A27" s="8" t="s">
        <v>307</v>
      </c>
      <c r="B27" s="9">
        <v>2</v>
      </c>
      <c r="C27" s="9">
        <v>4</v>
      </c>
      <c r="D27" s="9">
        <v>6</v>
      </c>
      <c r="E27" s="9">
        <v>0</v>
      </c>
      <c r="F27" s="9">
        <v>0</v>
      </c>
      <c r="G27" s="9">
        <v>0</v>
      </c>
      <c r="H27" s="9">
        <f t="shared" si="6"/>
        <v>2</v>
      </c>
      <c r="I27" s="9">
        <f t="shared" si="7"/>
        <v>4</v>
      </c>
      <c r="J27" s="9">
        <f t="shared" si="8"/>
        <v>6</v>
      </c>
      <c r="K27" s="10" t="s">
        <v>308</v>
      </c>
    </row>
    <row r="28" spans="1:11" ht="18.75" customHeight="1" x14ac:dyDescent="0.2">
      <c r="A28" s="8" t="s">
        <v>309</v>
      </c>
      <c r="B28" s="9">
        <v>173</v>
      </c>
      <c r="C28" s="9">
        <v>158</v>
      </c>
      <c r="D28" s="9">
        <v>331</v>
      </c>
      <c r="E28" s="9">
        <v>0</v>
      </c>
      <c r="F28" s="9">
        <v>0</v>
      </c>
      <c r="G28" s="9">
        <v>0</v>
      </c>
      <c r="H28" s="9">
        <f t="shared" si="6"/>
        <v>173</v>
      </c>
      <c r="I28" s="9">
        <f t="shared" si="7"/>
        <v>158</v>
      </c>
      <c r="J28" s="9">
        <f t="shared" si="8"/>
        <v>331</v>
      </c>
      <c r="K28" s="10" t="s">
        <v>310</v>
      </c>
    </row>
    <row r="29" spans="1:11" ht="18.75" customHeight="1" x14ac:dyDescent="0.2">
      <c r="A29" s="8" t="s">
        <v>311</v>
      </c>
      <c r="B29" s="9">
        <v>88</v>
      </c>
      <c r="C29" s="9">
        <v>154</v>
      </c>
      <c r="D29" s="9">
        <v>242</v>
      </c>
      <c r="E29" s="9">
        <v>0</v>
      </c>
      <c r="F29" s="9">
        <v>0</v>
      </c>
      <c r="G29" s="9">
        <v>0</v>
      </c>
      <c r="H29" s="9">
        <f t="shared" si="6"/>
        <v>88</v>
      </c>
      <c r="I29" s="9">
        <f t="shared" si="7"/>
        <v>154</v>
      </c>
      <c r="J29" s="9">
        <f t="shared" si="8"/>
        <v>242</v>
      </c>
      <c r="K29" s="10" t="s">
        <v>312</v>
      </c>
    </row>
    <row r="30" spans="1:11" ht="18.75" customHeight="1" x14ac:dyDescent="0.2">
      <c r="A30" s="8" t="s">
        <v>229</v>
      </c>
      <c r="B30" s="9">
        <v>26</v>
      </c>
      <c r="C30" s="9">
        <v>13</v>
      </c>
      <c r="D30" s="9">
        <v>39</v>
      </c>
      <c r="E30" s="9">
        <v>0</v>
      </c>
      <c r="F30" s="9">
        <v>0</v>
      </c>
      <c r="G30" s="9">
        <v>0</v>
      </c>
      <c r="H30" s="9">
        <f t="shared" si="6"/>
        <v>26</v>
      </c>
      <c r="I30" s="9">
        <f t="shared" si="7"/>
        <v>13</v>
      </c>
      <c r="J30" s="9">
        <f t="shared" si="8"/>
        <v>39</v>
      </c>
      <c r="K30" s="10" t="s">
        <v>230</v>
      </c>
    </row>
    <row r="31" spans="1:11" ht="14.25" customHeight="1" x14ac:dyDescent="0.2">
      <c r="A31" s="8" t="s">
        <v>233</v>
      </c>
      <c r="B31" s="9">
        <v>147</v>
      </c>
      <c r="C31" s="9">
        <v>89</v>
      </c>
      <c r="D31" s="9">
        <v>236</v>
      </c>
      <c r="E31" s="9">
        <v>0</v>
      </c>
      <c r="F31" s="9">
        <v>0</v>
      </c>
      <c r="G31" s="9">
        <v>0</v>
      </c>
      <c r="H31" s="9">
        <f t="shared" si="6"/>
        <v>147</v>
      </c>
      <c r="I31" s="9">
        <f t="shared" si="7"/>
        <v>89</v>
      </c>
      <c r="J31" s="9">
        <f t="shared" si="8"/>
        <v>236</v>
      </c>
      <c r="K31" s="10" t="s">
        <v>234</v>
      </c>
    </row>
    <row r="32" spans="1:11" ht="15.75" customHeight="1" x14ac:dyDescent="0.2">
      <c r="A32" s="8" t="s">
        <v>239</v>
      </c>
      <c r="B32" s="9">
        <v>74</v>
      </c>
      <c r="C32" s="9">
        <v>51</v>
      </c>
      <c r="D32" s="9">
        <v>125</v>
      </c>
      <c r="E32" s="9">
        <v>0</v>
      </c>
      <c r="F32" s="9">
        <v>0</v>
      </c>
      <c r="G32" s="9">
        <v>0</v>
      </c>
      <c r="H32" s="9">
        <f t="shared" si="6"/>
        <v>74</v>
      </c>
      <c r="I32" s="9">
        <f t="shared" si="7"/>
        <v>51</v>
      </c>
      <c r="J32" s="9">
        <f t="shared" si="8"/>
        <v>125</v>
      </c>
      <c r="K32" s="10" t="s">
        <v>240</v>
      </c>
    </row>
    <row r="33" spans="1:12" ht="18.75" customHeight="1" x14ac:dyDescent="0.2">
      <c r="A33" s="8" t="s">
        <v>241</v>
      </c>
      <c r="B33" s="9">
        <v>18</v>
      </c>
      <c r="C33" s="9">
        <v>9</v>
      </c>
      <c r="D33" s="9">
        <v>27</v>
      </c>
      <c r="E33" s="9">
        <v>0</v>
      </c>
      <c r="F33" s="9">
        <v>0</v>
      </c>
      <c r="G33" s="9">
        <v>0</v>
      </c>
      <c r="H33" s="9">
        <f t="shared" si="6"/>
        <v>18</v>
      </c>
      <c r="I33" s="9">
        <f t="shared" si="7"/>
        <v>9</v>
      </c>
      <c r="J33" s="9">
        <f t="shared" si="8"/>
        <v>27</v>
      </c>
      <c r="K33" s="10" t="s">
        <v>242</v>
      </c>
    </row>
    <row r="34" spans="1:12" ht="18" customHeight="1" thickBot="1" x14ac:dyDescent="0.25">
      <c r="A34" s="20" t="s">
        <v>126</v>
      </c>
      <c r="B34" s="21">
        <f>SUM(B24:B33)</f>
        <v>915</v>
      </c>
      <c r="C34" s="21">
        <f t="shared" ref="C34:J34" si="9">SUM(C24:C33)</f>
        <v>772</v>
      </c>
      <c r="D34" s="21">
        <f t="shared" si="9"/>
        <v>1687</v>
      </c>
      <c r="E34" s="21">
        <f t="shared" si="9"/>
        <v>0</v>
      </c>
      <c r="F34" s="21">
        <f t="shared" si="9"/>
        <v>0</v>
      </c>
      <c r="G34" s="21">
        <f t="shared" si="9"/>
        <v>0</v>
      </c>
      <c r="H34" s="21">
        <f t="shared" si="9"/>
        <v>915</v>
      </c>
      <c r="I34" s="21">
        <f t="shared" si="9"/>
        <v>772</v>
      </c>
      <c r="J34" s="21">
        <f t="shared" si="9"/>
        <v>1687</v>
      </c>
      <c r="K34" s="22" t="s">
        <v>315</v>
      </c>
    </row>
    <row r="35" spans="1:12" ht="18" customHeight="1" thickBot="1" x14ac:dyDescent="0.25">
      <c r="A35" s="23" t="s">
        <v>252</v>
      </c>
      <c r="B35" s="24">
        <f>SUM(B34,B22)</f>
        <v>4511</v>
      </c>
      <c r="C35" s="24">
        <f t="shared" ref="C35:J35" si="10">SUM(C34,C22)</f>
        <v>4635</v>
      </c>
      <c r="D35" s="24">
        <f t="shared" si="10"/>
        <v>9146</v>
      </c>
      <c r="E35" s="24">
        <f t="shared" si="10"/>
        <v>1</v>
      </c>
      <c r="F35" s="24">
        <f t="shared" si="10"/>
        <v>2</v>
      </c>
      <c r="G35" s="24">
        <f t="shared" si="10"/>
        <v>3</v>
      </c>
      <c r="H35" s="24">
        <f t="shared" si="10"/>
        <v>4512</v>
      </c>
      <c r="I35" s="24">
        <f t="shared" si="10"/>
        <v>4637</v>
      </c>
      <c r="J35" s="24">
        <f t="shared" si="10"/>
        <v>9149</v>
      </c>
      <c r="K35" s="25" t="s">
        <v>253</v>
      </c>
    </row>
    <row r="36" spans="1:12" s="470" customFormat="1" ht="18" customHeight="1" thickTop="1" x14ac:dyDescent="0.2">
      <c r="A36" s="14"/>
      <c r="B36" s="469"/>
      <c r="C36" s="469"/>
      <c r="D36" s="469"/>
      <c r="E36" s="469"/>
      <c r="F36" s="469"/>
      <c r="G36" s="469"/>
      <c r="H36" s="469"/>
      <c r="I36" s="469"/>
      <c r="J36" s="469"/>
      <c r="K36" s="471"/>
    </row>
    <row r="37" spans="1:12" ht="22.5" customHeight="1" x14ac:dyDescent="0.25">
      <c r="A37" s="1005" t="s">
        <v>1880</v>
      </c>
      <c r="B37" s="1005"/>
      <c r="C37" s="1005"/>
      <c r="D37" s="1005"/>
      <c r="E37" s="1005"/>
      <c r="F37" s="1005"/>
      <c r="G37" s="1005"/>
      <c r="H37" s="1005"/>
      <c r="I37" s="1005"/>
      <c r="J37" s="1005"/>
      <c r="K37" s="1005"/>
    </row>
    <row r="38" spans="1:12" s="64" customFormat="1" ht="19.5" customHeight="1" x14ac:dyDescent="0.2">
      <c r="A38" s="999" t="s">
        <v>1879</v>
      </c>
      <c r="B38" s="999"/>
      <c r="C38" s="999"/>
      <c r="D38" s="999"/>
      <c r="E38" s="999"/>
      <c r="F38" s="999"/>
      <c r="G38" s="999"/>
      <c r="H38" s="999"/>
      <c r="I38" s="999"/>
      <c r="J38" s="999"/>
      <c r="K38" s="999"/>
    </row>
    <row r="39" spans="1:12" ht="15.75" customHeight="1" thickBot="1" x14ac:dyDescent="0.3">
      <c r="A39" s="33" t="s">
        <v>654</v>
      </c>
      <c r="K39" s="35" t="s">
        <v>317</v>
      </c>
    </row>
    <row r="40" spans="1:12" ht="15.75" customHeight="1" thickTop="1" x14ac:dyDescent="0.25">
      <c r="A40" s="992" t="s">
        <v>196</v>
      </c>
      <c r="B40" s="1003" t="s">
        <v>1</v>
      </c>
      <c r="C40" s="1003"/>
      <c r="D40" s="1003"/>
      <c r="E40" s="1003" t="s">
        <v>2</v>
      </c>
      <c r="F40" s="1003"/>
      <c r="G40" s="1003"/>
      <c r="H40" s="1003" t="s">
        <v>4</v>
      </c>
      <c r="I40" s="1003"/>
      <c r="J40" s="1003"/>
      <c r="K40" s="992" t="s">
        <v>197</v>
      </c>
    </row>
    <row r="41" spans="1:12" ht="17.25" customHeight="1" x14ac:dyDescent="0.25">
      <c r="A41" s="993"/>
      <c r="B41" s="1004" t="s">
        <v>6</v>
      </c>
      <c r="C41" s="1004"/>
      <c r="D41" s="1004"/>
      <c r="E41" s="1004" t="s">
        <v>7</v>
      </c>
      <c r="F41" s="1004"/>
      <c r="G41" s="1004"/>
      <c r="H41" s="1004" t="s">
        <v>9</v>
      </c>
      <c r="I41" s="1004"/>
      <c r="J41" s="1004"/>
      <c r="K41" s="993"/>
    </row>
    <row r="42" spans="1:12" ht="18" customHeight="1" x14ac:dyDescent="0.25">
      <c r="A42" s="993"/>
      <c r="B42" s="3" t="s">
        <v>10</v>
      </c>
      <c r="C42" s="3" t="s">
        <v>11</v>
      </c>
      <c r="D42" s="3" t="s">
        <v>12</v>
      </c>
      <c r="E42" s="3" t="s">
        <v>10</v>
      </c>
      <c r="F42" s="3" t="s">
        <v>11</v>
      </c>
      <c r="G42" s="3" t="s">
        <v>12</v>
      </c>
      <c r="H42" s="3" t="s">
        <v>10</v>
      </c>
      <c r="I42" s="3" t="s">
        <v>11</v>
      </c>
      <c r="J42" s="3" t="s">
        <v>12</v>
      </c>
      <c r="K42" s="993"/>
    </row>
    <row r="43" spans="1:12" ht="18" customHeight="1" thickBot="1" x14ac:dyDescent="0.3">
      <c r="A43" s="994"/>
      <c r="B43" s="4" t="s">
        <v>13</v>
      </c>
      <c r="C43" s="4" t="s">
        <v>14</v>
      </c>
      <c r="D43" s="4" t="s">
        <v>9</v>
      </c>
      <c r="E43" s="4" t="s">
        <v>13</v>
      </c>
      <c r="F43" s="4" t="s">
        <v>14</v>
      </c>
      <c r="G43" s="4" t="s">
        <v>9</v>
      </c>
      <c r="H43" s="4" t="s">
        <v>13</v>
      </c>
      <c r="I43" s="4" t="s">
        <v>14</v>
      </c>
      <c r="J43" s="4" t="s">
        <v>9</v>
      </c>
      <c r="K43" s="994"/>
    </row>
    <row r="44" spans="1:12" ht="16.5" customHeight="1" x14ac:dyDescent="0.2">
      <c r="A44" s="8" t="s">
        <v>15</v>
      </c>
      <c r="B44" s="9"/>
      <c r="C44" s="9"/>
      <c r="D44" s="9"/>
      <c r="E44" s="9"/>
      <c r="F44" s="9"/>
      <c r="G44" s="9"/>
      <c r="H44" s="9"/>
      <c r="I44" s="9"/>
      <c r="J44" s="9"/>
      <c r="K44" s="10" t="s">
        <v>198</v>
      </c>
    </row>
    <row r="45" spans="1:12" ht="16.5" customHeight="1" x14ac:dyDescent="0.2">
      <c r="A45" s="8" t="s">
        <v>199</v>
      </c>
      <c r="B45" s="9">
        <v>903</v>
      </c>
      <c r="C45" s="9">
        <v>1071</v>
      </c>
      <c r="D45" s="9">
        <v>1974</v>
      </c>
      <c r="E45" s="9">
        <v>0</v>
      </c>
      <c r="F45" s="9">
        <v>0</v>
      </c>
      <c r="G45" s="9">
        <v>0</v>
      </c>
      <c r="H45" s="9">
        <f t="shared" ref="H45:H57" si="11">SUM(B45,E45)</f>
        <v>903</v>
      </c>
      <c r="I45" s="9">
        <f t="shared" ref="I45:I57" si="12">SUM(C45,F45)</f>
        <v>1071</v>
      </c>
      <c r="J45" s="9">
        <f>SUM(H45:I45)</f>
        <v>1974</v>
      </c>
      <c r="K45" s="10" t="s">
        <v>200</v>
      </c>
    </row>
    <row r="46" spans="1:12" ht="16.5" customHeight="1" x14ac:dyDescent="0.2">
      <c r="A46" s="8" t="s">
        <v>203</v>
      </c>
      <c r="B46" s="9">
        <v>220</v>
      </c>
      <c r="C46" s="9">
        <v>367</v>
      </c>
      <c r="D46" s="9">
        <v>587</v>
      </c>
      <c r="E46" s="9">
        <v>0</v>
      </c>
      <c r="F46" s="9">
        <v>2</v>
      </c>
      <c r="G46" s="9">
        <v>2</v>
      </c>
      <c r="H46" s="9">
        <f t="shared" si="11"/>
        <v>220</v>
      </c>
      <c r="I46" s="9">
        <f t="shared" si="12"/>
        <v>369</v>
      </c>
      <c r="J46" s="9">
        <f t="shared" ref="J46:J69" si="13">SUM(H46:I46)</f>
        <v>589</v>
      </c>
      <c r="K46" s="10" t="s">
        <v>204</v>
      </c>
    </row>
    <row r="47" spans="1:12" ht="16.5" customHeight="1" x14ac:dyDescent="0.2">
      <c r="A47" s="5" t="s">
        <v>205</v>
      </c>
      <c r="B47" s="6">
        <v>317</v>
      </c>
      <c r="C47" s="6">
        <v>680</v>
      </c>
      <c r="D47" s="6">
        <v>997</v>
      </c>
      <c r="E47" s="9">
        <v>0</v>
      </c>
      <c r="F47" s="9">
        <v>0</v>
      </c>
      <c r="G47" s="9">
        <v>0</v>
      </c>
      <c r="H47" s="6">
        <f t="shared" si="11"/>
        <v>317</v>
      </c>
      <c r="I47" s="6">
        <f t="shared" si="12"/>
        <v>680</v>
      </c>
      <c r="J47" s="6">
        <f t="shared" si="13"/>
        <v>997</v>
      </c>
      <c r="K47" s="7" t="s">
        <v>305</v>
      </c>
    </row>
    <row r="48" spans="1:12" ht="16.5" customHeight="1" x14ac:dyDescent="0.2">
      <c r="A48" s="8" t="s">
        <v>209</v>
      </c>
      <c r="B48" s="9">
        <v>1805</v>
      </c>
      <c r="C48" s="9">
        <v>1108</v>
      </c>
      <c r="D48" s="9">
        <v>2913</v>
      </c>
      <c r="E48" s="9">
        <v>1</v>
      </c>
      <c r="F48" s="9">
        <v>0</v>
      </c>
      <c r="G48" s="9">
        <v>1</v>
      </c>
      <c r="H48" s="9">
        <f t="shared" si="11"/>
        <v>1806</v>
      </c>
      <c r="I48" s="9">
        <f t="shared" si="12"/>
        <v>1108</v>
      </c>
      <c r="J48" s="9">
        <f t="shared" si="13"/>
        <v>2914</v>
      </c>
      <c r="K48" s="10" t="s">
        <v>210</v>
      </c>
      <c r="L48" s="642"/>
    </row>
    <row r="49" spans="1:12" ht="16.5" customHeight="1" x14ac:dyDescent="0.2">
      <c r="A49" s="8" t="s">
        <v>217</v>
      </c>
      <c r="B49" s="9">
        <v>882</v>
      </c>
      <c r="C49" s="9">
        <v>1537</v>
      </c>
      <c r="D49" s="9">
        <v>2419</v>
      </c>
      <c r="E49" s="9">
        <v>1</v>
      </c>
      <c r="F49" s="9">
        <v>1</v>
      </c>
      <c r="G49" s="9">
        <v>2</v>
      </c>
      <c r="H49" s="9">
        <f t="shared" si="11"/>
        <v>883</v>
      </c>
      <c r="I49" s="9">
        <f t="shared" si="12"/>
        <v>1538</v>
      </c>
      <c r="J49" s="9">
        <f t="shared" si="13"/>
        <v>2421</v>
      </c>
      <c r="K49" s="10" t="s">
        <v>248</v>
      </c>
      <c r="L49" s="642"/>
    </row>
    <row r="50" spans="1:12" ht="16.5" customHeight="1" x14ac:dyDescent="0.2">
      <c r="A50" s="8" t="s">
        <v>306</v>
      </c>
      <c r="B50" s="9">
        <v>1741</v>
      </c>
      <c r="C50" s="9">
        <v>1332</v>
      </c>
      <c r="D50" s="9">
        <v>3073</v>
      </c>
      <c r="E50" s="9">
        <v>2</v>
      </c>
      <c r="F50" s="9">
        <v>2</v>
      </c>
      <c r="G50" s="9">
        <v>4</v>
      </c>
      <c r="H50" s="9">
        <f t="shared" si="11"/>
        <v>1743</v>
      </c>
      <c r="I50" s="9">
        <f t="shared" si="12"/>
        <v>1334</v>
      </c>
      <c r="J50" s="9">
        <f t="shared" si="13"/>
        <v>3077</v>
      </c>
      <c r="K50" s="10" t="s">
        <v>222</v>
      </c>
      <c r="L50" s="642"/>
    </row>
    <row r="51" spans="1:12" ht="16.5" customHeight="1" x14ac:dyDescent="0.2">
      <c r="A51" s="8" t="s">
        <v>307</v>
      </c>
      <c r="B51" s="9">
        <v>622</v>
      </c>
      <c r="C51" s="9">
        <v>348</v>
      </c>
      <c r="D51" s="9">
        <v>970</v>
      </c>
      <c r="E51" s="9">
        <v>0</v>
      </c>
      <c r="F51" s="9">
        <v>0</v>
      </c>
      <c r="G51" s="9">
        <v>0</v>
      </c>
      <c r="H51" s="9">
        <f t="shared" si="11"/>
        <v>622</v>
      </c>
      <c r="I51" s="9">
        <f t="shared" si="12"/>
        <v>348</v>
      </c>
      <c r="J51" s="9">
        <f t="shared" si="13"/>
        <v>970</v>
      </c>
      <c r="K51" s="10" t="s">
        <v>308</v>
      </c>
      <c r="L51" s="642"/>
    </row>
    <row r="52" spans="1:12" ht="16.5" customHeight="1" x14ac:dyDescent="0.2">
      <c r="A52" s="8" t="s">
        <v>309</v>
      </c>
      <c r="B52" s="9">
        <v>2504</v>
      </c>
      <c r="C52" s="9">
        <v>2124</v>
      </c>
      <c r="D52" s="9">
        <v>4628</v>
      </c>
      <c r="E52" s="9">
        <v>0</v>
      </c>
      <c r="F52" s="9">
        <v>0</v>
      </c>
      <c r="G52" s="9">
        <v>0</v>
      </c>
      <c r="H52" s="9">
        <f t="shared" si="11"/>
        <v>2504</v>
      </c>
      <c r="I52" s="9">
        <f t="shared" si="12"/>
        <v>2124</v>
      </c>
      <c r="J52" s="9">
        <f t="shared" si="13"/>
        <v>4628</v>
      </c>
      <c r="K52" s="10" t="s">
        <v>310</v>
      </c>
      <c r="L52" s="642"/>
    </row>
    <row r="53" spans="1:12" ht="16.5" customHeight="1" x14ac:dyDescent="0.2">
      <c r="A53" s="5" t="s">
        <v>311</v>
      </c>
      <c r="B53" s="6">
        <v>3280</v>
      </c>
      <c r="C53" s="6">
        <v>3668</v>
      </c>
      <c r="D53" s="6">
        <v>6948</v>
      </c>
      <c r="E53" s="9">
        <v>0</v>
      </c>
      <c r="F53" s="6">
        <v>2</v>
      </c>
      <c r="G53" s="6">
        <v>2</v>
      </c>
      <c r="H53" s="6">
        <f t="shared" si="11"/>
        <v>3280</v>
      </c>
      <c r="I53" s="6">
        <f t="shared" si="12"/>
        <v>3670</v>
      </c>
      <c r="J53" s="6">
        <f t="shared" si="13"/>
        <v>6950</v>
      </c>
      <c r="K53" s="7" t="s">
        <v>312</v>
      </c>
      <c r="L53" s="642"/>
    </row>
    <row r="54" spans="1:12" ht="16.5" customHeight="1" x14ac:dyDescent="0.2">
      <c r="A54" s="8" t="s">
        <v>229</v>
      </c>
      <c r="B54" s="9">
        <v>562</v>
      </c>
      <c r="C54" s="9">
        <v>119</v>
      </c>
      <c r="D54" s="9">
        <v>681</v>
      </c>
      <c r="E54" s="9">
        <v>0</v>
      </c>
      <c r="F54" s="9">
        <v>0</v>
      </c>
      <c r="G54" s="9">
        <v>0</v>
      </c>
      <c r="H54" s="9">
        <f t="shared" si="11"/>
        <v>562</v>
      </c>
      <c r="I54" s="9">
        <f t="shared" si="12"/>
        <v>119</v>
      </c>
      <c r="J54" s="9">
        <f t="shared" si="13"/>
        <v>681</v>
      </c>
      <c r="K54" s="10" t="s">
        <v>297</v>
      </c>
      <c r="L54" s="642"/>
    </row>
    <row r="55" spans="1:12" ht="16.5" customHeight="1" x14ac:dyDescent="0.2">
      <c r="A55" s="8" t="s">
        <v>233</v>
      </c>
      <c r="B55" s="9">
        <v>2778</v>
      </c>
      <c r="C55" s="9">
        <v>2854</v>
      </c>
      <c r="D55" s="9">
        <v>5632</v>
      </c>
      <c r="E55" s="9">
        <v>0</v>
      </c>
      <c r="F55" s="9">
        <v>0</v>
      </c>
      <c r="G55" s="9">
        <v>0</v>
      </c>
      <c r="H55" s="9">
        <f t="shared" si="11"/>
        <v>2778</v>
      </c>
      <c r="I55" s="9">
        <f t="shared" si="12"/>
        <v>2854</v>
      </c>
      <c r="J55" s="9">
        <f t="shared" si="13"/>
        <v>5632</v>
      </c>
      <c r="K55" s="10" t="s">
        <v>234</v>
      </c>
      <c r="L55" s="642"/>
    </row>
    <row r="56" spans="1:12" ht="16.5" customHeight="1" x14ac:dyDescent="0.2">
      <c r="A56" s="8" t="s">
        <v>239</v>
      </c>
      <c r="B56" s="9">
        <v>205</v>
      </c>
      <c r="C56" s="9">
        <v>429</v>
      </c>
      <c r="D56" s="9">
        <v>634</v>
      </c>
      <c r="E56" s="9">
        <v>0</v>
      </c>
      <c r="F56" s="9">
        <v>0</v>
      </c>
      <c r="G56" s="9">
        <v>0</v>
      </c>
      <c r="H56" s="9">
        <f t="shared" si="11"/>
        <v>205</v>
      </c>
      <c r="I56" s="9">
        <f t="shared" si="12"/>
        <v>429</v>
      </c>
      <c r="J56" s="9">
        <f t="shared" si="13"/>
        <v>634</v>
      </c>
      <c r="K56" s="10" t="s">
        <v>240</v>
      </c>
      <c r="L56" s="642"/>
    </row>
    <row r="57" spans="1:12" ht="16.5" customHeight="1" x14ac:dyDescent="0.2">
      <c r="A57" s="8" t="s">
        <v>241</v>
      </c>
      <c r="B57" s="9">
        <v>254</v>
      </c>
      <c r="C57" s="9">
        <v>247</v>
      </c>
      <c r="D57" s="9">
        <v>501</v>
      </c>
      <c r="E57" s="9">
        <v>0</v>
      </c>
      <c r="F57" s="9">
        <v>0</v>
      </c>
      <c r="G57" s="9">
        <v>0</v>
      </c>
      <c r="H57" s="9">
        <f t="shared" si="11"/>
        <v>254</v>
      </c>
      <c r="I57" s="9">
        <f t="shared" si="12"/>
        <v>247</v>
      </c>
      <c r="J57" s="9">
        <f t="shared" si="13"/>
        <v>501</v>
      </c>
      <c r="K57" s="10" t="s">
        <v>242</v>
      </c>
      <c r="L57" s="642"/>
    </row>
    <row r="58" spans="1:12" ht="16.5" customHeight="1" x14ac:dyDescent="0.2">
      <c r="A58" s="8" t="s">
        <v>90</v>
      </c>
      <c r="B58" s="9">
        <f>SUM(B45:B57)</f>
        <v>16073</v>
      </c>
      <c r="C58" s="9">
        <f t="shared" ref="C58:J58" si="14">SUM(C45:C57)</f>
        <v>15884</v>
      </c>
      <c r="D58" s="9">
        <f t="shared" si="14"/>
        <v>31957</v>
      </c>
      <c r="E58" s="9">
        <f t="shared" si="14"/>
        <v>4</v>
      </c>
      <c r="F58" s="9">
        <f t="shared" si="14"/>
        <v>7</v>
      </c>
      <c r="G58" s="9">
        <f t="shared" si="14"/>
        <v>11</v>
      </c>
      <c r="H58" s="9">
        <f t="shared" si="14"/>
        <v>16077</v>
      </c>
      <c r="I58" s="9">
        <f t="shared" si="14"/>
        <v>15891</v>
      </c>
      <c r="J58" s="9">
        <f t="shared" si="14"/>
        <v>31968</v>
      </c>
      <c r="K58" s="10" t="s">
        <v>313</v>
      </c>
    </row>
    <row r="59" spans="1:12" ht="16.5" customHeight="1" x14ac:dyDescent="0.2">
      <c r="A59" s="8" t="s">
        <v>92</v>
      </c>
      <c r="B59" s="9"/>
      <c r="C59" s="9"/>
      <c r="D59" s="9"/>
      <c r="E59" s="9"/>
      <c r="F59" s="9"/>
      <c r="G59" s="9"/>
      <c r="H59" s="9"/>
      <c r="I59" s="9"/>
      <c r="J59" s="9"/>
      <c r="K59" s="10" t="s">
        <v>314</v>
      </c>
    </row>
    <row r="60" spans="1:12" ht="16.5" customHeight="1" x14ac:dyDescent="0.2">
      <c r="A60" s="8" t="s">
        <v>209</v>
      </c>
      <c r="B60" s="9">
        <v>179</v>
      </c>
      <c r="C60" s="9">
        <v>34</v>
      </c>
      <c r="D60" s="9">
        <v>213</v>
      </c>
      <c r="E60" s="9">
        <v>0</v>
      </c>
      <c r="F60" s="9">
        <v>0</v>
      </c>
      <c r="G60" s="9">
        <v>0</v>
      </c>
      <c r="H60" s="9">
        <f t="shared" ref="H60:H69" si="15">SUM(B60,E60)</f>
        <v>179</v>
      </c>
      <c r="I60" s="9">
        <f t="shared" ref="I60:I69" si="16">SUM(C60,F60)</f>
        <v>34</v>
      </c>
      <c r="J60" s="9">
        <f>SUM(H60:I60)</f>
        <v>213</v>
      </c>
      <c r="K60" s="10" t="s">
        <v>210</v>
      </c>
    </row>
    <row r="61" spans="1:12" ht="16.5" customHeight="1" x14ac:dyDescent="0.2">
      <c r="A61" s="8" t="s">
        <v>217</v>
      </c>
      <c r="B61" s="9">
        <v>248</v>
      </c>
      <c r="C61" s="9">
        <v>399</v>
      </c>
      <c r="D61" s="9">
        <v>647</v>
      </c>
      <c r="E61" s="9">
        <v>0</v>
      </c>
      <c r="F61" s="9">
        <v>0</v>
      </c>
      <c r="G61" s="9">
        <v>0</v>
      </c>
      <c r="H61" s="9">
        <f t="shared" si="15"/>
        <v>248</v>
      </c>
      <c r="I61" s="9">
        <f t="shared" si="16"/>
        <v>399</v>
      </c>
      <c r="J61" s="9">
        <f>SUM(H61:I61)</f>
        <v>647</v>
      </c>
      <c r="K61" s="10" t="s">
        <v>248</v>
      </c>
    </row>
    <row r="62" spans="1:12" ht="16.5" customHeight="1" x14ac:dyDescent="0.2">
      <c r="A62" s="8" t="s">
        <v>306</v>
      </c>
      <c r="B62" s="9">
        <v>1074</v>
      </c>
      <c r="C62" s="9">
        <v>538</v>
      </c>
      <c r="D62" s="9">
        <v>1612</v>
      </c>
      <c r="E62" s="9">
        <v>0</v>
      </c>
      <c r="F62" s="9">
        <v>0</v>
      </c>
      <c r="G62" s="9">
        <v>0</v>
      </c>
      <c r="H62" s="9">
        <f t="shared" si="15"/>
        <v>1074</v>
      </c>
      <c r="I62" s="9">
        <f t="shared" si="16"/>
        <v>538</v>
      </c>
      <c r="J62" s="9">
        <f t="shared" si="13"/>
        <v>1612</v>
      </c>
      <c r="K62" s="10" t="s">
        <v>222</v>
      </c>
    </row>
    <row r="63" spans="1:12" ht="16.5" customHeight="1" x14ac:dyDescent="0.2">
      <c r="A63" s="8" t="s">
        <v>307</v>
      </c>
      <c r="B63" s="9">
        <v>58</v>
      </c>
      <c r="C63" s="9">
        <v>20</v>
      </c>
      <c r="D63" s="9">
        <v>78</v>
      </c>
      <c r="E63" s="9">
        <v>0</v>
      </c>
      <c r="F63" s="9">
        <v>0</v>
      </c>
      <c r="G63" s="9">
        <v>0</v>
      </c>
      <c r="H63" s="9">
        <f t="shared" si="15"/>
        <v>58</v>
      </c>
      <c r="I63" s="9">
        <f t="shared" si="16"/>
        <v>20</v>
      </c>
      <c r="J63" s="9">
        <f t="shared" si="13"/>
        <v>78</v>
      </c>
      <c r="K63" s="10" t="s">
        <v>308</v>
      </c>
    </row>
    <row r="64" spans="1:12" ht="16.5" customHeight="1" x14ac:dyDescent="0.2">
      <c r="A64" s="8" t="s">
        <v>309</v>
      </c>
      <c r="B64" s="9">
        <v>1240</v>
      </c>
      <c r="C64" s="9">
        <v>1208</v>
      </c>
      <c r="D64" s="9">
        <v>2448</v>
      </c>
      <c r="E64" s="9">
        <v>0</v>
      </c>
      <c r="F64" s="9">
        <v>0</v>
      </c>
      <c r="G64" s="9">
        <v>0</v>
      </c>
      <c r="H64" s="9">
        <f t="shared" si="15"/>
        <v>1240</v>
      </c>
      <c r="I64" s="9">
        <f t="shared" si="16"/>
        <v>1208</v>
      </c>
      <c r="J64" s="9">
        <f t="shared" si="13"/>
        <v>2448</v>
      </c>
      <c r="K64" s="10" t="s">
        <v>310</v>
      </c>
    </row>
    <row r="65" spans="1:11" ht="16.5" customHeight="1" x14ac:dyDescent="0.2">
      <c r="A65" s="8" t="s">
        <v>311</v>
      </c>
      <c r="B65" s="9">
        <v>534</v>
      </c>
      <c r="C65" s="9">
        <v>755</v>
      </c>
      <c r="D65" s="9">
        <v>1289</v>
      </c>
      <c r="E65" s="9">
        <v>0</v>
      </c>
      <c r="F65" s="9">
        <v>0</v>
      </c>
      <c r="G65" s="9">
        <v>0</v>
      </c>
      <c r="H65" s="9">
        <f t="shared" si="15"/>
        <v>534</v>
      </c>
      <c r="I65" s="9">
        <f t="shared" si="16"/>
        <v>755</v>
      </c>
      <c r="J65" s="9">
        <f t="shared" si="13"/>
        <v>1289</v>
      </c>
      <c r="K65" s="10" t="s">
        <v>312</v>
      </c>
    </row>
    <row r="66" spans="1:11" ht="16.5" customHeight="1" x14ac:dyDescent="0.2">
      <c r="A66" s="8" t="s">
        <v>229</v>
      </c>
      <c r="B66" s="9">
        <v>234</v>
      </c>
      <c r="C66" s="9">
        <v>64</v>
      </c>
      <c r="D66" s="9">
        <v>298</v>
      </c>
      <c r="E66" s="9">
        <v>0</v>
      </c>
      <c r="F66" s="9">
        <v>0</v>
      </c>
      <c r="G66" s="9">
        <v>0</v>
      </c>
      <c r="H66" s="9">
        <f t="shared" si="15"/>
        <v>234</v>
      </c>
      <c r="I66" s="9">
        <f t="shared" si="16"/>
        <v>64</v>
      </c>
      <c r="J66" s="9">
        <f t="shared" si="13"/>
        <v>298</v>
      </c>
      <c r="K66" s="10" t="s">
        <v>230</v>
      </c>
    </row>
    <row r="67" spans="1:11" ht="16.5" customHeight="1" x14ac:dyDescent="0.2">
      <c r="A67" s="8" t="s">
        <v>233</v>
      </c>
      <c r="B67" s="9">
        <v>755</v>
      </c>
      <c r="C67" s="9">
        <v>603</v>
      </c>
      <c r="D67" s="9">
        <v>1358</v>
      </c>
      <c r="E67" s="9">
        <v>0</v>
      </c>
      <c r="F67" s="9">
        <v>0</v>
      </c>
      <c r="G67" s="9">
        <v>0</v>
      </c>
      <c r="H67" s="9">
        <f t="shared" si="15"/>
        <v>755</v>
      </c>
      <c r="I67" s="9">
        <f t="shared" si="16"/>
        <v>603</v>
      </c>
      <c r="J67" s="9">
        <f t="shared" ref="J67:J68" si="17">SUM(D67,G67)</f>
        <v>1358</v>
      </c>
      <c r="K67" s="10" t="s">
        <v>234</v>
      </c>
    </row>
    <row r="68" spans="1:11" ht="16.5" customHeight="1" x14ac:dyDescent="0.2">
      <c r="A68" s="8" t="s">
        <v>239</v>
      </c>
      <c r="B68" s="9">
        <v>180</v>
      </c>
      <c r="C68" s="9">
        <v>124</v>
      </c>
      <c r="D68" s="9">
        <v>304</v>
      </c>
      <c r="E68" s="9">
        <v>0</v>
      </c>
      <c r="F68" s="9">
        <v>0</v>
      </c>
      <c r="G68" s="9">
        <v>0</v>
      </c>
      <c r="H68" s="9">
        <f t="shared" si="15"/>
        <v>180</v>
      </c>
      <c r="I68" s="9">
        <f t="shared" si="16"/>
        <v>124</v>
      </c>
      <c r="J68" s="9">
        <f t="shared" si="17"/>
        <v>304</v>
      </c>
      <c r="K68" s="10" t="s">
        <v>240</v>
      </c>
    </row>
    <row r="69" spans="1:11" ht="16.5" customHeight="1" x14ac:dyDescent="0.2">
      <c r="A69" s="8" t="s">
        <v>241</v>
      </c>
      <c r="B69" s="9">
        <v>122</v>
      </c>
      <c r="C69" s="9">
        <v>66</v>
      </c>
      <c r="D69" s="9">
        <v>188</v>
      </c>
      <c r="E69" s="9">
        <v>0</v>
      </c>
      <c r="F69" s="9">
        <v>0</v>
      </c>
      <c r="G69" s="9">
        <v>0</v>
      </c>
      <c r="H69" s="9">
        <f t="shared" si="15"/>
        <v>122</v>
      </c>
      <c r="I69" s="9">
        <f t="shared" si="16"/>
        <v>66</v>
      </c>
      <c r="J69" s="9">
        <f t="shared" si="13"/>
        <v>188</v>
      </c>
      <c r="K69" s="10" t="s">
        <v>242</v>
      </c>
    </row>
    <row r="70" spans="1:11" ht="16.5" customHeight="1" thickBot="1" x14ac:dyDescent="0.25">
      <c r="A70" s="8" t="s">
        <v>126</v>
      </c>
      <c r="B70" s="9">
        <f>SUM(B60:B69)</f>
        <v>4624</v>
      </c>
      <c r="C70" s="9">
        <f t="shared" ref="C70:J70" si="18">SUM(C60:C69)</f>
        <v>3811</v>
      </c>
      <c r="D70" s="9">
        <f t="shared" si="18"/>
        <v>8435</v>
      </c>
      <c r="E70" s="9">
        <f t="shared" si="18"/>
        <v>0</v>
      </c>
      <c r="F70" s="9">
        <f t="shared" si="18"/>
        <v>0</v>
      </c>
      <c r="G70" s="9">
        <f t="shared" si="18"/>
        <v>0</v>
      </c>
      <c r="H70" s="9">
        <f t="shared" si="18"/>
        <v>4624</v>
      </c>
      <c r="I70" s="9">
        <f t="shared" si="18"/>
        <v>3811</v>
      </c>
      <c r="J70" s="9">
        <f t="shared" si="18"/>
        <v>8435</v>
      </c>
      <c r="K70" s="10" t="s">
        <v>315</v>
      </c>
    </row>
    <row r="71" spans="1:11" ht="16.5" customHeight="1" thickBot="1" x14ac:dyDescent="0.25">
      <c r="A71" s="23" t="s">
        <v>316</v>
      </c>
      <c r="B71" s="24">
        <f>SUM(B70,B58)</f>
        <v>20697</v>
      </c>
      <c r="C71" s="24">
        <f t="shared" ref="C71:J71" si="19">SUM(C70,C58)</f>
        <v>19695</v>
      </c>
      <c r="D71" s="24">
        <f t="shared" si="19"/>
        <v>40392</v>
      </c>
      <c r="E71" s="24">
        <f t="shared" si="19"/>
        <v>4</v>
      </c>
      <c r="F71" s="24">
        <f t="shared" si="19"/>
        <v>7</v>
      </c>
      <c r="G71" s="24">
        <f t="shared" si="19"/>
        <v>11</v>
      </c>
      <c r="H71" s="24">
        <f t="shared" si="19"/>
        <v>20701</v>
      </c>
      <c r="I71" s="24">
        <f t="shared" si="19"/>
        <v>19702</v>
      </c>
      <c r="J71" s="24">
        <f t="shared" si="19"/>
        <v>40403</v>
      </c>
      <c r="K71" s="25" t="s">
        <v>253</v>
      </c>
    </row>
    <row r="72" spans="1:11" s="273" customFormat="1" ht="16.5" customHeight="1" thickTop="1" x14ac:dyDescent="0.2">
      <c r="A72" s="14"/>
      <c r="B72" s="272"/>
      <c r="C72" s="272"/>
      <c r="D72" s="272"/>
      <c r="E72" s="272"/>
      <c r="F72" s="272"/>
      <c r="G72" s="272"/>
      <c r="H72" s="272"/>
      <c r="I72" s="272"/>
      <c r="J72" s="272"/>
      <c r="K72" s="274"/>
    </row>
    <row r="73" spans="1:11" ht="25.5" customHeight="1" x14ac:dyDescent="0.25">
      <c r="A73" s="1005" t="s">
        <v>1878</v>
      </c>
      <c r="B73" s="1005"/>
      <c r="C73" s="1005"/>
      <c r="D73" s="1005"/>
      <c r="E73" s="1005"/>
      <c r="F73" s="1005"/>
      <c r="G73" s="1005"/>
      <c r="H73" s="1005"/>
      <c r="I73" s="1005"/>
      <c r="J73" s="1005"/>
      <c r="K73" s="1005"/>
    </row>
    <row r="74" spans="1:11" ht="22.5" customHeight="1" x14ac:dyDescent="0.2">
      <c r="A74" s="999" t="s">
        <v>1877</v>
      </c>
      <c r="B74" s="999"/>
      <c r="C74" s="999"/>
      <c r="D74" s="999"/>
      <c r="E74" s="999"/>
      <c r="F74" s="999"/>
      <c r="G74" s="999"/>
      <c r="H74" s="999"/>
      <c r="I74" s="999"/>
      <c r="J74" s="999"/>
      <c r="K74" s="999"/>
    </row>
    <row r="75" spans="1:11" ht="18" customHeight="1" thickBot="1" x14ac:dyDescent="0.3">
      <c r="A75" s="33" t="s">
        <v>655</v>
      </c>
      <c r="K75" s="35" t="s">
        <v>329</v>
      </c>
    </row>
    <row r="76" spans="1:11" ht="18" customHeight="1" thickTop="1" x14ac:dyDescent="0.25">
      <c r="A76" s="992" t="s">
        <v>196</v>
      </c>
      <c r="B76" s="1003" t="s">
        <v>1</v>
      </c>
      <c r="C76" s="1003"/>
      <c r="D76" s="1003"/>
      <c r="E76" s="1003" t="s">
        <v>2</v>
      </c>
      <c r="F76" s="1003"/>
      <c r="G76" s="1003"/>
      <c r="H76" s="1003" t="s">
        <v>4</v>
      </c>
      <c r="I76" s="1003"/>
      <c r="J76" s="1003"/>
      <c r="K76" s="992" t="s">
        <v>197</v>
      </c>
    </row>
    <row r="77" spans="1:11" ht="18" customHeight="1" x14ac:dyDescent="0.25">
      <c r="A77" s="993"/>
      <c r="B77" s="1004" t="s">
        <v>6</v>
      </c>
      <c r="C77" s="1004"/>
      <c r="D77" s="1004"/>
      <c r="E77" s="1004" t="s">
        <v>7</v>
      </c>
      <c r="F77" s="1004"/>
      <c r="G77" s="1004"/>
      <c r="H77" s="1004" t="s">
        <v>9</v>
      </c>
      <c r="I77" s="1004"/>
      <c r="J77" s="1004"/>
      <c r="K77" s="993"/>
    </row>
    <row r="78" spans="1:11" ht="17.25" customHeight="1" x14ac:dyDescent="0.25">
      <c r="A78" s="993"/>
      <c r="B78" s="3" t="s">
        <v>10</v>
      </c>
      <c r="C78" s="3" t="s">
        <v>112</v>
      </c>
      <c r="D78" s="3" t="s">
        <v>12</v>
      </c>
      <c r="E78" s="3" t="s">
        <v>10</v>
      </c>
      <c r="F78" s="3" t="s">
        <v>112</v>
      </c>
      <c r="G78" s="3" t="s">
        <v>12</v>
      </c>
      <c r="H78" s="3" t="s">
        <v>10</v>
      </c>
      <c r="I78" s="3" t="s">
        <v>112</v>
      </c>
      <c r="J78" s="3" t="s">
        <v>12</v>
      </c>
      <c r="K78" s="993"/>
    </row>
    <row r="79" spans="1:11" ht="17.25" customHeight="1" thickBot="1" x14ac:dyDescent="0.3">
      <c r="A79" s="994"/>
      <c r="B79" s="4" t="s">
        <v>13</v>
      </c>
      <c r="C79" s="4" t="s">
        <v>14</v>
      </c>
      <c r="D79" s="4" t="s">
        <v>9</v>
      </c>
      <c r="E79" s="4" t="s">
        <v>13</v>
      </c>
      <c r="F79" s="4" t="s">
        <v>14</v>
      </c>
      <c r="G79" s="4" t="s">
        <v>9</v>
      </c>
      <c r="H79" s="4" t="s">
        <v>13</v>
      </c>
      <c r="I79" s="4" t="s">
        <v>14</v>
      </c>
      <c r="J79" s="4" t="s">
        <v>9</v>
      </c>
      <c r="K79" s="994"/>
    </row>
    <row r="80" spans="1:11" ht="15.75" customHeight="1" x14ac:dyDescent="0.2">
      <c r="A80" s="8" t="s">
        <v>15</v>
      </c>
      <c r="B80" s="9"/>
      <c r="C80" s="9"/>
      <c r="D80" s="9"/>
      <c r="E80" s="9"/>
      <c r="F80" s="9"/>
      <c r="G80" s="9"/>
      <c r="H80" s="9"/>
      <c r="I80" s="9"/>
      <c r="J80" s="9"/>
      <c r="K80" s="10" t="s">
        <v>198</v>
      </c>
    </row>
    <row r="81" spans="1:11" ht="15.75" customHeight="1" x14ac:dyDescent="0.2">
      <c r="A81" s="8" t="s">
        <v>199</v>
      </c>
      <c r="B81" s="699">
        <v>121</v>
      </c>
      <c r="C81" s="699">
        <v>84</v>
      </c>
      <c r="D81" s="699">
        <v>205</v>
      </c>
      <c r="E81" s="699">
        <v>0</v>
      </c>
      <c r="F81" s="699">
        <v>0</v>
      </c>
      <c r="G81" s="699">
        <v>0</v>
      </c>
      <c r="H81" s="9">
        <f t="shared" ref="H81:H100" si="20">SUM(B81,E81)</f>
        <v>121</v>
      </c>
      <c r="I81" s="9">
        <f t="shared" ref="I81:I100" si="21">SUM(C81,F81)</f>
        <v>84</v>
      </c>
      <c r="J81" s="9">
        <f>SUM(H81:I81)</f>
        <v>205</v>
      </c>
      <c r="K81" s="10" t="s">
        <v>200</v>
      </c>
    </row>
    <row r="82" spans="1:11" ht="15.75" customHeight="1" x14ac:dyDescent="0.2">
      <c r="A82" s="8" t="s">
        <v>203</v>
      </c>
      <c r="B82" s="699">
        <v>55</v>
      </c>
      <c r="C82" s="699">
        <v>88</v>
      </c>
      <c r="D82" s="699">
        <v>143</v>
      </c>
      <c r="E82" s="699">
        <v>1</v>
      </c>
      <c r="F82" s="699">
        <v>0</v>
      </c>
      <c r="G82" s="699">
        <v>1</v>
      </c>
      <c r="H82" s="9">
        <f t="shared" si="20"/>
        <v>56</v>
      </c>
      <c r="I82" s="9">
        <f t="shared" si="21"/>
        <v>88</v>
      </c>
      <c r="J82" s="9">
        <f t="shared" ref="J82:J100" si="22">SUM(H82:I82)</f>
        <v>144</v>
      </c>
      <c r="K82" s="10" t="s">
        <v>204</v>
      </c>
    </row>
    <row r="83" spans="1:11" ht="15.75" customHeight="1" x14ac:dyDescent="0.2">
      <c r="A83" s="5" t="s">
        <v>205</v>
      </c>
      <c r="B83" s="700">
        <v>46</v>
      </c>
      <c r="C83" s="700">
        <v>80</v>
      </c>
      <c r="D83" s="700">
        <v>126</v>
      </c>
      <c r="E83" s="700">
        <v>0</v>
      </c>
      <c r="F83" s="699">
        <v>0</v>
      </c>
      <c r="G83" s="700">
        <v>0</v>
      </c>
      <c r="H83" s="6">
        <f t="shared" si="20"/>
        <v>46</v>
      </c>
      <c r="I83" s="6">
        <f t="shared" si="21"/>
        <v>80</v>
      </c>
      <c r="J83" s="6">
        <f t="shared" si="22"/>
        <v>126</v>
      </c>
      <c r="K83" s="7" t="s">
        <v>305</v>
      </c>
    </row>
    <row r="84" spans="1:11" ht="15.75" customHeight="1" x14ac:dyDescent="0.2">
      <c r="A84" s="8" t="s">
        <v>209</v>
      </c>
      <c r="B84" s="699">
        <v>287</v>
      </c>
      <c r="C84" s="699">
        <v>195</v>
      </c>
      <c r="D84" s="699">
        <v>482</v>
      </c>
      <c r="E84" s="699">
        <v>0</v>
      </c>
      <c r="F84" s="699">
        <v>0</v>
      </c>
      <c r="G84" s="699">
        <v>0</v>
      </c>
      <c r="H84" s="9">
        <f t="shared" si="20"/>
        <v>287</v>
      </c>
      <c r="I84" s="9">
        <f t="shared" si="21"/>
        <v>195</v>
      </c>
      <c r="J84" s="9">
        <f t="shared" si="22"/>
        <v>482</v>
      </c>
      <c r="K84" s="10" t="s">
        <v>210</v>
      </c>
    </row>
    <row r="85" spans="1:11" ht="15.75" customHeight="1" x14ac:dyDescent="0.2">
      <c r="A85" s="8" t="s">
        <v>217</v>
      </c>
      <c r="B85" s="699">
        <v>126</v>
      </c>
      <c r="C85" s="699">
        <v>244</v>
      </c>
      <c r="D85" s="699">
        <v>370</v>
      </c>
      <c r="E85" s="699">
        <v>0</v>
      </c>
      <c r="F85" s="699">
        <v>0</v>
      </c>
      <c r="G85" s="699">
        <v>0</v>
      </c>
      <c r="H85" s="9">
        <f t="shared" si="20"/>
        <v>126</v>
      </c>
      <c r="I85" s="9">
        <f t="shared" si="21"/>
        <v>244</v>
      </c>
      <c r="J85" s="9">
        <f t="shared" si="22"/>
        <v>370</v>
      </c>
      <c r="K85" s="10" t="s">
        <v>248</v>
      </c>
    </row>
    <row r="86" spans="1:11" ht="15.75" customHeight="1" x14ac:dyDescent="0.2">
      <c r="A86" s="8" t="s">
        <v>306</v>
      </c>
      <c r="B86" s="699">
        <v>85</v>
      </c>
      <c r="C86" s="699">
        <v>82</v>
      </c>
      <c r="D86" s="699">
        <v>167</v>
      </c>
      <c r="E86" s="699">
        <v>0</v>
      </c>
      <c r="F86" s="699">
        <v>0</v>
      </c>
      <c r="G86" s="699">
        <v>0</v>
      </c>
      <c r="H86" s="9">
        <f t="shared" si="20"/>
        <v>85</v>
      </c>
      <c r="I86" s="9">
        <f t="shared" si="21"/>
        <v>82</v>
      </c>
      <c r="J86" s="9">
        <f t="shared" si="22"/>
        <v>167</v>
      </c>
      <c r="K86" s="10" t="s">
        <v>222</v>
      </c>
    </row>
    <row r="87" spans="1:11" ht="15.75" customHeight="1" x14ac:dyDescent="0.2">
      <c r="A87" s="8" t="s">
        <v>307</v>
      </c>
      <c r="B87" s="699">
        <v>23</v>
      </c>
      <c r="C87" s="699">
        <v>27</v>
      </c>
      <c r="D87" s="699">
        <v>50</v>
      </c>
      <c r="E87" s="699">
        <v>0</v>
      </c>
      <c r="F87" s="699">
        <v>0</v>
      </c>
      <c r="G87" s="699">
        <v>0</v>
      </c>
      <c r="H87" s="9">
        <f t="shared" si="20"/>
        <v>23</v>
      </c>
      <c r="I87" s="9">
        <f t="shared" si="21"/>
        <v>27</v>
      </c>
      <c r="J87" s="9">
        <f t="shared" si="22"/>
        <v>50</v>
      </c>
      <c r="K87" s="10" t="s">
        <v>308</v>
      </c>
    </row>
    <row r="88" spans="1:11" ht="15.75" customHeight="1" x14ac:dyDescent="0.2">
      <c r="A88" s="8" t="s">
        <v>309</v>
      </c>
      <c r="B88" s="699">
        <v>205</v>
      </c>
      <c r="C88" s="699">
        <v>240</v>
      </c>
      <c r="D88" s="699">
        <v>445</v>
      </c>
      <c r="E88" s="699">
        <v>1</v>
      </c>
      <c r="F88" s="699">
        <v>2</v>
      </c>
      <c r="G88" s="699">
        <v>3</v>
      </c>
      <c r="H88" s="9">
        <f t="shared" si="20"/>
        <v>206</v>
      </c>
      <c r="I88" s="9">
        <f t="shared" si="21"/>
        <v>242</v>
      </c>
      <c r="J88" s="9">
        <f t="shared" si="22"/>
        <v>448</v>
      </c>
      <c r="K88" s="10" t="s">
        <v>310</v>
      </c>
    </row>
    <row r="89" spans="1:11" ht="15.75" customHeight="1" x14ac:dyDescent="0.2">
      <c r="A89" s="5" t="s">
        <v>311</v>
      </c>
      <c r="B89" s="700">
        <v>183</v>
      </c>
      <c r="C89" s="700">
        <v>186</v>
      </c>
      <c r="D89" s="700">
        <v>369</v>
      </c>
      <c r="E89" s="699">
        <v>0</v>
      </c>
      <c r="F89" s="699">
        <v>0</v>
      </c>
      <c r="G89" s="699">
        <v>0</v>
      </c>
      <c r="H89" s="6">
        <f t="shared" si="20"/>
        <v>183</v>
      </c>
      <c r="I89" s="6">
        <f t="shared" si="21"/>
        <v>186</v>
      </c>
      <c r="J89" s="6">
        <f t="shared" si="22"/>
        <v>369</v>
      </c>
      <c r="K89" s="7" t="s">
        <v>312</v>
      </c>
    </row>
    <row r="90" spans="1:11" ht="15.75" customHeight="1" x14ac:dyDescent="0.2">
      <c r="A90" s="8" t="s">
        <v>229</v>
      </c>
      <c r="B90" s="699">
        <v>46</v>
      </c>
      <c r="C90" s="699">
        <v>21</v>
      </c>
      <c r="D90" s="699">
        <v>67</v>
      </c>
      <c r="E90" s="699">
        <v>0</v>
      </c>
      <c r="F90" s="699">
        <v>0</v>
      </c>
      <c r="G90" s="699">
        <v>0</v>
      </c>
      <c r="H90" s="9">
        <f t="shared" si="20"/>
        <v>46</v>
      </c>
      <c r="I90" s="9">
        <f t="shared" si="21"/>
        <v>21</v>
      </c>
      <c r="J90" s="9">
        <f t="shared" si="22"/>
        <v>67</v>
      </c>
      <c r="K90" s="10" t="s">
        <v>297</v>
      </c>
    </row>
    <row r="91" spans="1:11" ht="15.75" customHeight="1" x14ac:dyDescent="0.2">
      <c r="A91" s="8" t="s">
        <v>233</v>
      </c>
      <c r="B91" s="699">
        <v>151</v>
      </c>
      <c r="C91" s="699">
        <v>157</v>
      </c>
      <c r="D91" s="699">
        <v>308</v>
      </c>
      <c r="E91" s="699">
        <v>0</v>
      </c>
      <c r="F91" s="699">
        <v>0</v>
      </c>
      <c r="G91" s="699">
        <v>0</v>
      </c>
      <c r="H91" s="9">
        <f t="shared" si="20"/>
        <v>151</v>
      </c>
      <c r="I91" s="9">
        <f t="shared" si="21"/>
        <v>157</v>
      </c>
      <c r="J91" s="9">
        <f t="shared" si="22"/>
        <v>308</v>
      </c>
      <c r="K91" s="10" t="s">
        <v>234</v>
      </c>
    </row>
    <row r="92" spans="1:11" ht="15.75" customHeight="1" x14ac:dyDescent="0.2">
      <c r="A92" s="8" t="s">
        <v>239</v>
      </c>
      <c r="B92" s="699">
        <v>29</v>
      </c>
      <c r="C92" s="699">
        <v>26</v>
      </c>
      <c r="D92" s="699">
        <v>55</v>
      </c>
      <c r="E92" s="699">
        <v>0</v>
      </c>
      <c r="F92" s="699">
        <v>0</v>
      </c>
      <c r="G92" s="699">
        <v>0</v>
      </c>
      <c r="H92" s="9">
        <f t="shared" si="20"/>
        <v>29</v>
      </c>
      <c r="I92" s="9">
        <f t="shared" si="21"/>
        <v>26</v>
      </c>
      <c r="J92" s="9">
        <f t="shared" si="22"/>
        <v>55</v>
      </c>
      <c r="K92" s="10" t="s">
        <v>240</v>
      </c>
    </row>
    <row r="93" spans="1:11" ht="15.75" customHeight="1" x14ac:dyDescent="0.2">
      <c r="A93" s="8" t="s">
        <v>241</v>
      </c>
      <c r="B93" s="699">
        <v>44</v>
      </c>
      <c r="C93" s="699">
        <v>22</v>
      </c>
      <c r="D93" s="699">
        <v>66</v>
      </c>
      <c r="E93" s="699">
        <v>0</v>
      </c>
      <c r="F93" s="699">
        <v>0</v>
      </c>
      <c r="G93" s="699">
        <v>0</v>
      </c>
      <c r="H93" s="9">
        <f t="shared" si="20"/>
        <v>44</v>
      </c>
      <c r="I93" s="9">
        <f t="shared" si="21"/>
        <v>22</v>
      </c>
      <c r="J93" s="9">
        <f t="shared" si="22"/>
        <v>66</v>
      </c>
      <c r="K93" s="10" t="s">
        <v>242</v>
      </c>
    </row>
    <row r="94" spans="1:11" ht="15.75" customHeight="1" x14ac:dyDescent="0.2">
      <c r="A94" s="8" t="s">
        <v>318</v>
      </c>
      <c r="B94" s="699">
        <v>8</v>
      </c>
      <c r="C94" s="699">
        <v>16</v>
      </c>
      <c r="D94" s="699">
        <v>24</v>
      </c>
      <c r="E94" s="699">
        <v>0</v>
      </c>
      <c r="F94" s="699">
        <v>0</v>
      </c>
      <c r="G94" s="699">
        <v>0</v>
      </c>
      <c r="H94" s="9">
        <f t="shared" si="20"/>
        <v>8</v>
      </c>
      <c r="I94" s="9">
        <f t="shared" si="21"/>
        <v>16</v>
      </c>
      <c r="J94" s="9">
        <f t="shared" si="22"/>
        <v>24</v>
      </c>
      <c r="K94" s="10" t="s">
        <v>319</v>
      </c>
    </row>
    <row r="95" spans="1:11" ht="15.75" customHeight="1" x14ac:dyDescent="0.2">
      <c r="A95" s="5" t="s">
        <v>320</v>
      </c>
      <c r="B95" s="700">
        <v>23</v>
      </c>
      <c r="C95" s="700">
        <v>21</v>
      </c>
      <c r="D95" s="700">
        <v>44</v>
      </c>
      <c r="E95" s="699">
        <v>0</v>
      </c>
      <c r="F95" s="699">
        <v>0</v>
      </c>
      <c r="G95" s="699">
        <v>0</v>
      </c>
      <c r="H95" s="6">
        <f t="shared" si="20"/>
        <v>23</v>
      </c>
      <c r="I95" s="6">
        <f t="shared" si="21"/>
        <v>21</v>
      </c>
      <c r="J95" s="6">
        <f t="shared" si="22"/>
        <v>44</v>
      </c>
      <c r="K95" s="7" t="s">
        <v>321</v>
      </c>
    </row>
    <row r="96" spans="1:11" ht="15.75" customHeight="1" x14ac:dyDescent="0.2">
      <c r="A96" s="8" t="s">
        <v>322</v>
      </c>
      <c r="B96" s="699">
        <v>8</v>
      </c>
      <c r="C96" s="699">
        <v>3</v>
      </c>
      <c r="D96" s="699">
        <v>11</v>
      </c>
      <c r="E96" s="699">
        <v>0</v>
      </c>
      <c r="F96" s="699">
        <v>0</v>
      </c>
      <c r="G96" s="699">
        <v>0</v>
      </c>
      <c r="H96" s="9">
        <f t="shared" si="20"/>
        <v>8</v>
      </c>
      <c r="I96" s="9">
        <f t="shared" si="21"/>
        <v>3</v>
      </c>
      <c r="J96" s="9">
        <f t="shared" si="22"/>
        <v>11</v>
      </c>
      <c r="K96" s="10" t="s">
        <v>323</v>
      </c>
    </row>
    <row r="97" spans="1:14" ht="15.75" customHeight="1" x14ac:dyDescent="0.2">
      <c r="A97" s="8" t="s">
        <v>324</v>
      </c>
      <c r="B97" s="699">
        <v>10</v>
      </c>
      <c r="C97" s="699">
        <v>8</v>
      </c>
      <c r="D97" s="699">
        <v>18</v>
      </c>
      <c r="E97" s="699">
        <v>0</v>
      </c>
      <c r="F97" s="699">
        <v>0</v>
      </c>
      <c r="G97" s="699">
        <v>0</v>
      </c>
      <c r="H97" s="9">
        <f t="shared" si="20"/>
        <v>10</v>
      </c>
      <c r="I97" s="9">
        <f t="shared" si="21"/>
        <v>8</v>
      </c>
      <c r="J97" s="9">
        <f t="shared" si="22"/>
        <v>18</v>
      </c>
      <c r="K97" s="10" t="s">
        <v>325</v>
      </c>
    </row>
    <row r="98" spans="1:14" ht="15.75" customHeight="1" x14ac:dyDescent="0.2">
      <c r="A98" s="8" t="s">
        <v>326</v>
      </c>
      <c r="B98" s="699">
        <v>7</v>
      </c>
      <c r="C98" s="699">
        <v>2</v>
      </c>
      <c r="D98" s="699">
        <v>9</v>
      </c>
      <c r="E98" s="699">
        <v>0</v>
      </c>
      <c r="F98" s="699">
        <v>0</v>
      </c>
      <c r="G98" s="699">
        <v>0</v>
      </c>
      <c r="H98" s="9">
        <f t="shared" si="20"/>
        <v>7</v>
      </c>
      <c r="I98" s="9">
        <f t="shared" si="21"/>
        <v>2</v>
      </c>
      <c r="J98" s="9">
        <f t="shared" si="22"/>
        <v>9</v>
      </c>
      <c r="K98" s="10" t="s">
        <v>287</v>
      </c>
    </row>
    <row r="99" spans="1:14" ht="15.75" customHeight="1" x14ac:dyDescent="0.2">
      <c r="A99" s="8" t="s">
        <v>327</v>
      </c>
      <c r="B99" s="699">
        <v>2</v>
      </c>
      <c r="C99" s="699">
        <v>0</v>
      </c>
      <c r="D99" s="699">
        <v>2</v>
      </c>
      <c r="E99" s="699">
        <v>0</v>
      </c>
      <c r="F99" s="699">
        <v>0</v>
      </c>
      <c r="G99" s="699">
        <v>0</v>
      </c>
      <c r="H99" s="9">
        <f t="shared" si="20"/>
        <v>2</v>
      </c>
      <c r="I99" s="9">
        <f t="shared" si="21"/>
        <v>0</v>
      </c>
      <c r="J99" s="9">
        <f t="shared" si="22"/>
        <v>2</v>
      </c>
      <c r="K99" s="10" t="s">
        <v>328</v>
      </c>
    </row>
    <row r="100" spans="1:14" ht="15.75" customHeight="1" x14ac:dyDescent="0.25">
      <c r="A100" s="8" t="s">
        <v>292</v>
      </c>
      <c r="B100" s="699">
        <v>90</v>
      </c>
      <c r="C100" s="699">
        <v>41</v>
      </c>
      <c r="D100" s="699">
        <v>131</v>
      </c>
      <c r="E100" s="699">
        <v>0</v>
      </c>
      <c r="F100" s="699">
        <v>0</v>
      </c>
      <c r="G100" s="699">
        <v>0</v>
      </c>
      <c r="H100" s="9">
        <f t="shared" si="20"/>
        <v>90</v>
      </c>
      <c r="I100" s="9">
        <f t="shared" si="21"/>
        <v>41</v>
      </c>
      <c r="J100" s="9">
        <f t="shared" si="22"/>
        <v>131</v>
      </c>
      <c r="K100" s="10" t="s">
        <v>293</v>
      </c>
      <c r="N100" s="34"/>
    </row>
    <row r="101" spans="1:14" ht="15.75" customHeight="1" x14ac:dyDescent="0.2">
      <c r="A101" s="8" t="s">
        <v>90</v>
      </c>
      <c r="B101" s="9">
        <f>SUM(B81:B100)</f>
        <v>1549</v>
      </c>
      <c r="C101" s="9">
        <f t="shared" ref="C101:J101" si="23">SUM(C81:C100)</f>
        <v>1543</v>
      </c>
      <c r="D101" s="9">
        <f t="shared" si="23"/>
        <v>3092</v>
      </c>
      <c r="E101" s="9">
        <f t="shared" si="23"/>
        <v>2</v>
      </c>
      <c r="F101" s="9">
        <f t="shared" si="23"/>
        <v>2</v>
      </c>
      <c r="G101" s="699">
        <f t="shared" si="23"/>
        <v>4</v>
      </c>
      <c r="H101" s="9">
        <f t="shared" si="23"/>
        <v>1551</v>
      </c>
      <c r="I101" s="9">
        <f t="shared" si="23"/>
        <v>1545</v>
      </c>
      <c r="J101" s="9">
        <f t="shared" si="23"/>
        <v>3096</v>
      </c>
      <c r="K101" s="10" t="s">
        <v>313</v>
      </c>
    </row>
    <row r="102" spans="1:14" ht="15.75" customHeight="1" x14ac:dyDescent="0.2">
      <c r="A102" s="8" t="s">
        <v>92</v>
      </c>
      <c r="B102" s="9"/>
      <c r="C102" s="9"/>
      <c r="D102" s="9"/>
      <c r="E102" s="9"/>
      <c r="F102" s="9"/>
      <c r="G102" s="9"/>
      <c r="H102" s="9"/>
      <c r="I102" s="9"/>
      <c r="J102" s="9"/>
      <c r="K102" s="10" t="s">
        <v>314</v>
      </c>
    </row>
    <row r="103" spans="1:14" ht="15.75" customHeight="1" x14ac:dyDescent="0.2">
      <c r="A103" s="8" t="s">
        <v>217</v>
      </c>
      <c r="B103" s="699">
        <v>159</v>
      </c>
      <c r="C103" s="699">
        <v>170</v>
      </c>
      <c r="D103" s="699">
        <v>329</v>
      </c>
      <c r="E103" s="9">
        <v>0</v>
      </c>
      <c r="F103" s="9">
        <v>0</v>
      </c>
      <c r="G103" s="9">
        <v>0</v>
      </c>
      <c r="H103" s="9">
        <f t="shared" ref="H103:I103" si="24">SUM(B103,E103)</f>
        <v>159</v>
      </c>
      <c r="I103" s="9">
        <f t="shared" si="24"/>
        <v>170</v>
      </c>
      <c r="J103" s="9">
        <f>SUM(H103:I103)</f>
        <v>329</v>
      </c>
      <c r="K103" s="10" t="s">
        <v>257</v>
      </c>
    </row>
    <row r="104" spans="1:14" ht="15.75" customHeight="1" x14ac:dyDescent="0.2">
      <c r="A104" s="8" t="s">
        <v>306</v>
      </c>
      <c r="B104" s="699">
        <v>2</v>
      </c>
      <c r="C104" s="699">
        <v>2</v>
      </c>
      <c r="D104" s="699">
        <v>4</v>
      </c>
      <c r="E104" s="699">
        <v>0</v>
      </c>
      <c r="F104" s="699">
        <v>0</v>
      </c>
      <c r="G104" s="699">
        <v>0</v>
      </c>
      <c r="H104" s="699">
        <f t="shared" ref="H104:H107" si="25">SUM(B104,E104)</f>
        <v>2</v>
      </c>
      <c r="I104" s="699">
        <f t="shared" ref="I104:I107" si="26">SUM(C104,F104)</f>
        <v>2</v>
      </c>
      <c r="J104" s="699">
        <f t="shared" ref="J104:J107" si="27">SUM(H104:I104)</f>
        <v>4</v>
      </c>
      <c r="K104" s="10" t="s">
        <v>222</v>
      </c>
    </row>
    <row r="105" spans="1:14" ht="15.75" customHeight="1" x14ac:dyDescent="0.2">
      <c r="A105" s="5" t="s">
        <v>309</v>
      </c>
      <c r="B105" s="700">
        <v>67</v>
      </c>
      <c r="C105" s="700">
        <v>66</v>
      </c>
      <c r="D105" s="700">
        <v>133</v>
      </c>
      <c r="E105" s="699">
        <v>0</v>
      </c>
      <c r="F105" s="699">
        <v>0</v>
      </c>
      <c r="G105" s="699">
        <v>0</v>
      </c>
      <c r="H105" s="699">
        <f t="shared" si="25"/>
        <v>67</v>
      </c>
      <c r="I105" s="699">
        <f t="shared" si="26"/>
        <v>66</v>
      </c>
      <c r="J105" s="699">
        <f t="shared" si="27"/>
        <v>133</v>
      </c>
      <c r="K105" s="7" t="s">
        <v>310</v>
      </c>
    </row>
    <row r="106" spans="1:14" ht="15.75" customHeight="1" x14ac:dyDescent="0.2">
      <c r="A106" s="8" t="s">
        <v>311</v>
      </c>
      <c r="B106" s="699">
        <v>44</v>
      </c>
      <c r="C106" s="699">
        <v>50</v>
      </c>
      <c r="D106" s="699">
        <v>94</v>
      </c>
      <c r="E106" s="699">
        <v>0</v>
      </c>
      <c r="F106" s="699">
        <v>0</v>
      </c>
      <c r="G106" s="699">
        <v>0</v>
      </c>
      <c r="H106" s="699">
        <f t="shared" si="25"/>
        <v>44</v>
      </c>
      <c r="I106" s="699">
        <f t="shared" si="26"/>
        <v>50</v>
      </c>
      <c r="J106" s="699">
        <f t="shared" si="27"/>
        <v>94</v>
      </c>
      <c r="K106" s="10" t="s">
        <v>312</v>
      </c>
    </row>
    <row r="107" spans="1:14" ht="15.75" customHeight="1" x14ac:dyDescent="0.2">
      <c r="A107" s="8" t="s">
        <v>233</v>
      </c>
      <c r="B107" s="21">
        <v>35</v>
      </c>
      <c r="C107" s="21">
        <v>36</v>
      </c>
      <c r="D107" s="21">
        <v>71</v>
      </c>
      <c r="E107" s="699">
        <v>0</v>
      </c>
      <c r="F107" s="699">
        <v>0</v>
      </c>
      <c r="G107" s="699">
        <v>0</v>
      </c>
      <c r="H107" s="699">
        <f t="shared" si="25"/>
        <v>35</v>
      </c>
      <c r="I107" s="699">
        <f t="shared" si="26"/>
        <v>36</v>
      </c>
      <c r="J107" s="699">
        <f t="shared" si="27"/>
        <v>71</v>
      </c>
      <c r="K107" s="10" t="s">
        <v>234</v>
      </c>
    </row>
    <row r="108" spans="1:14" ht="15.75" customHeight="1" thickBot="1" x14ac:dyDescent="0.25">
      <c r="A108" s="20" t="s">
        <v>126</v>
      </c>
      <c r="B108" s="21">
        <f>SUM(B103:B107)</f>
        <v>307</v>
      </c>
      <c r="C108" s="21">
        <f t="shared" ref="C108:J108" si="28">SUM(C103:C107)</f>
        <v>324</v>
      </c>
      <c r="D108" s="21">
        <f t="shared" si="28"/>
        <v>631</v>
      </c>
      <c r="E108" s="21">
        <f t="shared" si="28"/>
        <v>0</v>
      </c>
      <c r="F108" s="21">
        <f t="shared" si="28"/>
        <v>0</v>
      </c>
      <c r="G108" s="21">
        <f t="shared" si="28"/>
        <v>0</v>
      </c>
      <c r="H108" s="21">
        <f t="shared" si="28"/>
        <v>307</v>
      </c>
      <c r="I108" s="21">
        <f t="shared" si="28"/>
        <v>324</v>
      </c>
      <c r="J108" s="21">
        <f t="shared" si="28"/>
        <v>631</v>
      </c>
      <c r="K108" s="22" t="s">
        <v>315</v>
      </c>
    </row>
    <row r="109" spans="1:14" ht="20.25" customHeight="1" thickBot="1" x14ac:dyDescent="0.25">
      <c r="A109" s="23" t="s">
        <v>252</v>
      </c>
      <c r="B109" s="24">
        <f>SUM(B108,B101)</f>
        <v>1856</v>
      </c>
      <c r="C109" s="24">
        <f t="shared" ref="C109:J109" si="29">SUM(C108,C101)</f>
        <v>1867</v>
      </c>
      <c r="D109" s="24">
        <f t="shared" si="29"/>
        <v>3723</v>
      </c>
      <c r="E109" s="24">
        <f t="shared" si="29"/>
        <v>2</v>
      </c>
      <c r="F109" s="24">
        <f t="shared" si="29"/>
        <v>2</v>
      </c>
      <c r="G109" s="24">
        <f t="shared" si="29"/>
        <v>4</v>
      </c>
      <c r="H109" s="24">
        <f t="shared" si="29"/>
        <v>1858</v>
      </c>
      <c r="I109" s="24">
        <f t="shared" si="29"/>
        <v>1869</v>
      </c>
      <c r="J109" s="24">
        <f t="shared" si="29"/>
        <v>3727</v>
      </c>
      <c r="K109" s="25" t="s">
        <v>253</v>
      </c>
    </row>
    <row r="110" spans="1:14" ht="15" thickTop="1" x14ac:dyDescent="0.2"/>
  </sheetData>
  <mergeCells count="30">
    <mergeCell ref="A73:K73"/>
    <mergeCell ref="A74:K74"/>
    <mergeCell ref="A76:A79"/>
    <mergeCell ref="B76:D76"/>
    <mergeCell ref="E76:G76"/>
    <mergeCell ref="H76:J76"/>
    <mergeCell ref="K76:K79"/>
    <mergeCell ref="B77:D77"/>
    <mergeCell ref="E77:G77"/>
    <mergeCell ref="H77:J77"/>
    <mergeCell ref="A37:K37"/>
    <mergeCell ref="A38:K38"/>
    <mergeCell ref="A40:A43"/>
    <mergeCell ref="B40:D40"/>
    <mergeCell ref="E40:G40"/>
    <mergeCell ref="H40:J40"/>
    <mergeCell ref="K40:K43"/>
    <mergeCell ref="B41:D41"/>
    <mergeCell ref="E41:G41"/>
    <mergeCell ref="H41:J41"/>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74" orientation="landscape" r:id="rId1"/>
  <rowBreaks count="1" manualBreakCount="1">
    <brk id="72" max="1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6"/>
  <sheetViews>
    <sheetView rightToLeft="1" view="pageBreakPreview" topLeftCell="A94" zoomScale="78" zoomScaleSheetLayoutView="78" workbookViewId="0">
      <selection activeCell="N19" sqref="N19"/>
    </sheetView>
  </sheetViews>
  <sheetFormatPr defaultRowHeight="14.25" x14ac:dyDescent="0.2"/>
  <cols>
    <col min="1" max="1" width="22.875" style="852" customWidth="1"/>
    <col min="2" max="10" width="9.375" style="852" customWidth="1"/>
    <col min="11" max="11" width="43.125" style="852" customWidth="1"/>
    <col min="12" max="12" width="22.625" style="484" bestFit="1" customWidth="1"/>
    <col min="13" max="16384" width="9" style="852"/>
  </cols>
  <sheetData>
    <row r="1" spans="1:12" ht="26.25" customHeight="1" x14ac:dyDescent="0.2">
      <c r="A1" s="995" t="s">
        <v>2236</v>
      </c>
      <c r="B1" s="995"/>
      <c r="C1" s="995"/>
      <c r="D1" s="995"/>
      <c r="E1" s="995"/>
      <c r="F1" s="995"/>
      <c r="G1" s="995"/>
      <c r="H1" s="995"/>
      <c r="I1" s="995"/>
      <c r="J1" s="995"/>
      <c r="K1" s="995"/>
    </row>
    <row r="2" spans="1:12" ht="23.25" customHeight="1" x14ac:dyDescent="0.2">
      <c r="A2" s="999" t="s">
        <v>2237</v>
      </c>
      <c r="B2" s="999"/>
      <c r="C2" s="999"/>
      <c r="D2" s="999"/>
      <c r="E2" s="999"/>
      <c r="F2" s="999"/>
      <c r="G2" s="999"/>
      <c r="H2" s="999"/>
      <c r="I2" s="999"/>
      <c r="J2" s="999"/>
      <c r="K2" s="999"/>
    </row>
    <row r="3" spans="1:12" ht="24.75" customHeight="1" thickBot="1" x14ac:dyDescent="0.25">
      <c r="A3" s="323" t="s">
        <v>1090</v>
      </c>
      <c r="K3" s="28" t="s">
        <v>1091</v>
      </c>
    </row>
    <row r="4" spans="1:12" ht="16.5" thickTop="1" x14ac:dyDescent="0.2">
      <c r="A4" s="1063" t="s">
        <v>1055</v>
      </c>
      <c r="B4" s="992" t="s">
        <v>1</v>
      </c>
      <c r="C4" s="992"/>
      <c r="D4" s="992"/>
      <c r="E4" s="992" t="s">
        <v>2</v>
      </c>
      <c r="F4" s="992"/>
      <c r="G4" s="992"/>
      <c r="H4" s="992" t="s">
        <v>4</v>
      </c>
      <c r="I4" s="992"/>
      <c r="J4" s="992"/>
      <c r="K4" s="1066" t="s">
        <v>1056</v>
      </c>
    </row>
    <row r="5" spans="1:12" ht="15.75" x14ac:dyDescent="0.2">
      <c r="A5" s="1064"/>
      <c r="B5" s="993" t="s">
        <v>6</v>
      </c>
      <c r="C5" s="993"/>
      <c r="D5" s="993"/>
      <c r="E5" s="993" t="s">
        <v>7</v>
      </c>
      <c r="F5" s="993"/>
      <c r="G5" s="993"/>
      <c r="H5" s="993" t="s">
        <v>9</v>
      </c>
      <c r="I5" s="993"/>
      <c r="J5" s="993"/>
      <c r="K5" s="1042"/>
    </row>
    <row r="6" spans="1:12" ht="15.75" x14ac:dyDescent="0.2">
      <c r="A6" s="1064"/>
      <c r="B6" s="848" t="s">
        <v>554</v>
      </c>
      <c r="C6" s="848" t="s">
        <v>112</v>
      </c>
      <c r="D6" s="848" t="s">
        <v>12</v>
      </c>
      <c r="E6" s="848" t="s">
        <v>554</v>
      </c>
      <c r="F6" s="848" t="s">
        <v>112</v>
      </c>
      <c r="G6" s="848" t="s">
        <v>12</v>
      </c>
      <c r="H6" s="848" t="s">
        <v>554</v>
      </c>
      <c r="I6" s="848" t="s">
        <v>112</v>
      </c>
      <c r="J6" s="848" t="s">
        <v>12</v>
      </c>
      <c r="K6" s="1042"/>
    </row>
    <row r="7" spans="1:12" ht="16.5" thickBot="1" x14ac:dyDescent="0.25">
      <c r="A7" s="1065"/>
      <c r="B7" s="849" t="s">
        <v>13</v>
      </c>
      <c r="C7" s="849" t="s">
        <v>14</v>
      </c>
      <c r="D7" s="849" t="s">
        <v>9</v>
      </c>
      <c r="E7" s="849" t="s">
        <v>13</v>
      </c>
      <c r="F7" s="849" t="s">
        <v>14</v>
      </c>
      <c r="G7" s="849" t="s">
        <v>9</v>
      </c>
      <c r="H7" s="849" t="s">
        <v>13</v>
      </c>
      <c r="I7" s="849" t="s">
        <v>14</v>
      </c>
      <c r="J7" s="849" t="s">
        <v>9</v>
      </c>
      <c r="K7" s="1067"/>
    </row>
    <row r="8" spans="1:12" ht="20.25" customHeight="1" x14ac:dyDescent="0.2">
      <c r="A8" s="463" t="s">
        <v>403</v>
      </c>
      <c r="B8" s="860"/>
      <c r="C8" s="860"/>
      <c r="D8" s="860"/>
      <c r="E8" s="860"/>
      <c r="F8" s="860"/>
      <c r="G8" s="860"/>
      <c r="H8" s="860"/>
      <c r="I8" s="860"/>
      <c r="J8" s="860"/>
      <c r="K8" s="853" t="s">
        <v>952</v>
      </c>
    </row>
    <row r="9" spans="1:12" ht="17.25" customHeight="1" x14ac:dyDescent="0.2">
      <c r="A9" s="463" t="s">
        <v>1057</v>
      </c>
      <c r="B9" s="860">
        <v>1263</v>
      </c>
      <c r="C9" s="860">
        <v>1077</v>
      </c>
      <c r="D9" s="860">
        <v>2340</v>
      </c>
      <c r="E9" s="860">
        <v>0</v>
      </c>
      <c r="F9" s="860">
        <v>0</v>
      </c>
      <c r="G9" s="860">
        <f>SUM(E9:F9)</f>
        <v>0</v>
      </c>
      <c r="H9" s="860">
        <f>SUM(B9,E9)</f>
        <v>1263</v>
      </c>
      <c r="I9" s="860">
        <f>SUM(C9,F9)</f>
        <v>1077</v>
      </c>
      <c r="J9" s="860">
        <f>SUM(H9:I9)</f>
        <v>2340</v>
      </c>
      <c r="K9" s="853" t="s">
        <v>1058</v>
      </c>
      <c r="L9" s="390"/>
    </row>
    <row r="10" spans="1:12" ht="17.25" customHeight="1" x14ac:dyDescent="0.2">
      <c r="A10" s="463" t="s">
        <v>1059</v>
      </c>
      <c r="B10" s="860">
        <v>965</v>
      </c>
      <c r="C10" s="860">
        <v>774</v>
      </c>
      <c r="D10" s="860">
        <v>1739</v>
      </c>
      <c r="E10" s="860">
        <v>0</v>
      </c>
      <c r="F10" s="860">
        <v>0</v>
      </c>
      <c r="G10" s="860">
        <f t="shared" ref="G10:G19" si="0">SUM(E10:F10)</f>
        <v>0</v>
      </c>
      <c r="H10" s="860">
        <f t="shared" ref="H10:I14" si="1">SUM(B10,E10)</f>
        <v>965</v>
      </c>
      <c r="I10" s="860">
        <f t="shared" si="1"/>
        <v>774</v>
      </c>
      <c r="J10" s="860">
        <f t="shared" ref="J10:J18" si="2">SUM(H10:I10)</f>
        <v>1739</v>
      </c>
      <c r="K10" s="853" t="s">
        <v>1060</v>
      </c>
      <c r="L10" s="390"/>
    </row>
    <row r="11" spans="1:12" ht="17.25" customHeight="1" x14ac:dyDescent="0.2">
      <c r="A11" s="463" t="s">
        <v>1061</v>
      </c>
      <c r="B11" s="860">
        <v>465</v>
      </c>
      <c r="C11" s="860">
        <v>264</v>
      </c>
      <c r="D11" s="860">
        <v>729</v>
      </c>
      <c r="E11" s="860">
        <v>1</v>
      </c>
      <c r="F11" s="860">
        <v>0</v>
      </c>
      <c r="G11" s="860">
        <f t="shared" si="0"/>
        <v>1</v>
      </c>
      <c r="H11" s="860">
        <f t="shared" si="1"/>
        <v>466</v>
      </c>
      <c r="I11" s="860">
        <f t="shared" si="1"/>
        <v>264</v>
      </c>
      <c r="J11" s="860">
        <f t="shared" si="2"/>
        <v>730</v>
      </c>
      <c r="K11" s="853" t="s">
        <v>1062</v>
      </c>
      <c r="L11" s="390"/>
    </row>
    <row r="12" spans="1:12" ht="17.25" customHeight="1" x14ac:dyDescent="0.2">
      <c r="A12" s="463" t="s">
        <v>1063</v>
      </c>
      <c r="B12" s="860">
        <v>449</v>
      </c>
      <c r="C12" s="860">
        <v>283</v>
      </c>
      <c r="D12" s="860">
        <v>732</v>
      </c>
      <c r="E12" s="860">
        <v>0</v>
      </c>
      <c r="F12" s="860">
        <v>0</v>
      </c>
      <c r="G12" s="860">
        <f t="shared" si="0"/>
        <v>0</v>
      </c>
      <c r="H12" s="860">
        <f t="shared" si="1"/>
        <v>449</v>
      </c>
      <c r="I12" s="860">
        <f t="shared" si="1"/>
        <v>283</v>
      </c>
      <c r="J12" s="860">
        <f t="shared" si="2"/>
        <v>732</v>
      </c>
      <c r="K12" s="853" t="s">
        <v>1064</v>
      </c>
      <c r="L12" s="390"/>
    </row>
    <row r="13" spans="1:12" ht="17.25" customHeight="1" x14ac:dyDescent="0.2">
      <c r="A13" s="463" t="s">
        <v>1065</v>
      </c>
      <c r="B13" s="860">
        <v>502</v>
      </c>
      <c r="C13" s="860">
        <v>334</v>
      </c>
      <c r="D13" s="860">
        <v>836</v>
      </c>
      <c r="E13" s="860">
        <v>0</v>
      </c>
      <c r="F13" s="860">
        <v>0</v>
      </c>
      <c r="G13" s="860">
        <f t="shared" si="0"/>
        <v>0</v>
      </c>
      <c r="H13" s="860">
        <f t="shared" si="1"/>
        <v>502</v>
      </c>
      <c r="I13" s="860">
        <f t="shared" si="1"/>
        <v>334</v>
      </c>
      <c r="J13" s="860">
        <f t="shared" si="2"/>
        <v>836</v>
      </c>
      <c r="K13" s="853" t="s">
        <v>1066</v>
      </c>
      <c r="L13" s="390"/>
    </row>
    <row r="14" spans="1:12" ht="17.25" customHeight="1" x14ac:dyDescent="0.2">
      <c r="A14" s="463" t="s">
        <v>1067</v>
      </c>
      <c r="B14" s="860">
        <f>SUM(B9:B13)</f>
        <v>3644</v>
      </c>
      <c r="C14" s="860">
        <f t="shared" ref="C14:F14" si="3">SUM(C9:C13)</f>
        <v>2732</v>
      </c>
      <c r="D14" s="860">
        <f t="shared" si="3"/>
        <v>6376</v>
      </c>
      <c r="E14" s="860">
        <f t="shared" si="3"/>
        <v>1</v>
      </c>
      <c r="F14" s="860">
        <f t="shared" si="3"/>
        <v>0</v>
      </c>
      <c r="G14" s="860">
        <f t="shared" si="0"/>
        <v>1</v>
      </c>
      <c r="H14" s="860">
        <f t="shared" si="1"/>
        <v>3645</v>
      </c>
      <c r="I14" s="860">
        <f t="shared" si="1"/>
        <v>2732</v>
      </c>
      <c r="J14" s="860">
        <f t="shared" si="2"/>
        <v>6377</v>
      </c>
      <c r="K14" s="853" t="s">
        <v>1068</v>
      </c>
      <c r="L14" s="391"/>
    </row>
    <row r="15" spans="1:12" ht="17.25" customHeight="1" x14ac:dyDescent="0.2">
      <c r="A15" s="463" t="s">
        <v>1069</v>
      </c>
      <c r="B15" s="860">
        <v>217</v>
      </c>
      <c r="C15" s="860">
        <v>124</v>
      </c>
      <c r="D15" s="860">
        <v>341</v>
      </c>
      <c r="E15" s="860">
        <v>0</v>
      </c>
      <c r="F15" s="860">
        <v>0</v>
      </c>
      <c r="G15" s="860">
        <f t="shared" si="0"/>
        <v>0</v>
      </c>
      <c r="H15" s="860">
        <f t="shared" ref="H15:I18" si="4">SUM(E15,B15)</f>
        <v>217</v>
      </c>
      <c r="I15" s="860">
        <f t="shared" si="4"/>
        <v>124</v>
      </c>
      <c r="J15" s="860">
        <f t="shared" si="2"/>
        <v>341</v>
      </c>
      <c r="K15" s="853" t="s">
        <v>1070</v>
      </c>
      <c r="L15" s="390"/>
    </row>
    <row r="16" spans="1:12" ht="17.25" customHeight="1" x14ac:dyDescent="0.2">
      <c r="A16" s="463" t="s">
        <v>1071</v>
      </c>
      <c r="B16" s="860">
        <v>138</v>
      </c>
      <c r="C16" s="860">
        <v>146</v>
      </c>
      <c r="D16" s="860">
        <v>284</v>
      </c>
      <c r="E16" s="860">
        <v>0</v>
      </c>
      <c r="F16" s="860">
        <v>0</v>
      </c>
      <c r="G16" s="860">
        <f t="shared" si="0"/>
        <v>0</v>
      </c>
      <c r="H16" s="860">
        <f t="shared" si="4"/>
        <v>138</v>
      </c>
      <c r="I16" s="860">
        <f t="shared" si="4"/>
        <v>146</v>
      </c>
      <c r="J16" s="860">
        <f t="shared" si="2"/>
        <v>284</v>
      </c>
      <c r="K16" s="853" t="s">
        <v>1072</v>
      </c>
      <c r="L16" s="390"/>
    </row>
    <row r="17" spans="1:12" ht="17.25" customHeight="1" x14ac:dyDescent="0.2">
      <c r="A17" s="463" t="s">
        <v>1073</v>
      </c>
      <c r="B17" s="860">
        <v>89</v>
      </c>
      <c r="C17" s="860">
        <v>35</v>
      </c>
      <c r="D17" s="860">
        <v>124</v>
      </c>
      <c r="E17" s="860">
        <v>0</v>
      </c>
      <c r="F17" s="860">
        <v>0</v>
      </c>
      <c r="G17" s="860">
        <f t="shared" si="0"/>
        <v>0</v>
      </c>
      <c r="H17" s="860">
        <f t="shared" si="4"/>
        <v>89</v>
      </c>
      <c r="I17" s="860">
        <f t="shared" si="4"/>
        <v>35</v>
      </c>
      <c r="J17" s="860">
        <f t="shared" si="2"/>
        <v>124</v>
      </c>
      <c r="K17" s="853" t="s">
        <v>1074</v>
      </c>
      <c r="L17" s="390"/>
    </row>
    <row r="18" spans="1:12" ht="17.25" customHeight="1" x14ac:dyDescent="0.2">
      <c r="A18" s="463" t="s">
        <v>1075</v>
      </c>
      <c r="B18" s="860">
        <v>19</v>
      </c>
      <c r="C18" s="860">
        <v>11</v>
      </c>
      <c r="D18" s="860">
        <v>30</v>
      </c>
      <c r="E18" s="860">
        <v>0</v>
      </c>
      <c r="F18" s="860">
        <v>0</v>
      </c>
      <c r="G18" s="860">
        <f t="shared" si="0"/>
        <v>0</v>
      </c>
      <c r="H18" s="860">
        <f t="shared" si="4"/>
        <v>19</v>
      </c>
      <c r="I18" s="860">
        <f t="shared" si="4"/>
        <v>11</v>
      </c>
      <c r="J18" s="860">
        <f t="shared" si="2"/>
        <v>30</v>
      </c>
      <c r="K18" s="853" t="s">
        <v>1076</v>
      </c>
      <c r="L18" s="390"/>
    </row>
    <row r="19" spans="1:12" ht="17.25" customHeight="1" x14ac:dyDescent="0.2">
      <c r="A19" s="463" t="s">
        <v>1077</v>
      </c>
      <c r="B19" s="860">
        <f>SUM(B15:B18)</f>
        <v>463</v>
      </c>
      <c r="C19" s="860">
        <f t="shared" ref="C19:J19" si="5">SUM(C15:C18)</f>
        <v>316</v>
      </c>
      <c r="D19" s="860">
        <f t="shared" si="5"/>
        <v>779</v>
      </c>
      <c r="E19" s="860">
        <f t="shared" si="5"/>
        <v>0</v>
      </c>
      <c r="F19" s="860">
        <f t="shared" si="5"/>
        <v>0</v>
      </c>
      <c r="G19" s="860">
        <f t="shared" si="0"/>
        <v>0</v>
      </c>
      <c r="H19" s="860">
        <f t="shared" si="5"/>
        <v>463</v>
      </c>
      <c r="I19" s="860">
        <f t="shared" si="5"/>
        <v>316</v>
      </c>
      <c r="J19" s="860">
        <f t="shared" si="5"/>
        <v>779</v>
      </c>
      <c r="K19" s="853" t="s">
        <v>1078</v>
      </c>
      <c r="L19" s="391"/>
    </row>
    <row r="20" spans="1:12" ht="17.25" customHeight="1" x14ac:dyDescent="0.2">
      <c r="A20" s="463" t="s">
        <v>90</v>
      </c>
      <c r="B20" s="860">
        <f>SUM(B19,B14)</f>
        <v>4107</v>
      </c>
      <c r="C20" s="860">
        <f t="shared" ref="C20:J20" si="6">SUM(C19,C14)</f>
        <v>3048</v>
      </c>
      <c r="D20" s="860">
        <f t="shared" si="6"/>
        <v>7155</v>
      </c>
      <c r="E20" s="860">
        <f t="shared" si="6"/>
        <v>1</v>
      </c>
      <c r="F20" s="860">
        <f t="shared" si="6"/>
        <v>0</v>
      </c>
      <c r="G20" s="860">
        <f t="shared" si="6"/>
        <v>1</v>
      </c>
      <c r="H20" s="860">
        <f t="shared" si="6"/>
        <v>4108</v>
      </c>
      <c r="I20" s="860">
        <f t="shared" si="6"/>
        <v>3048</v>
      </c>
      <c r="J20" s="860">
        <f t="shared" si="6"/>
        <v>7156</v>
      </c>
      <c r="K20" s="853" t="s">
        <v>91</v>
      </c>
    </row>
    <row r="21" spans="1:12" ht="17.25" customHeight="1" x14ac:dyDescent="0.2">
      <c r="A21" s="463" t="s">
        <v>402</v>
      </c>
      <c r="B21" s="860"/>
      <c r="C21" s="860"/>
      <c r="D21" s="860"/>
      <c r="E21" s="860"/>
      <c r="F21" s="860"/>
      <c r="G21" s="860"/>
      <c r="H21" s="860"/>
      <c r="I21" s="860"/>
      <c r="J21" s="860"/>
      <c r="K21" s="853" t="s">
        <v>93</v>
      </c>
    </row>
    <row r="22" spans="1:12" ht="17.25" customHeight="1" x14ac:dyDescent="0.2">
      <c r="A22" s="463" t="s">
        <v>1079</v>
      </c>
      <c r="B22" s="860">
        <v>133</v>
      </c>
      <c r="C22" s="860">
        <v>46</v>
      </c>
      <c r="D22" s="860">
        <v>179</v>
      </c>
      <c r="E22" s="860">
        <v>0</v>
      </c>
      <c r="F22" s="860">
        <v>0</v>
      </c>
      <c r="G22" s="860">
        <v>0</v>
      </c>
      <c r="H22" s="860">
        <f>SUM(B22,E22)</f>
        <v>133</v>
      </c>
      <c r="I22" s="860">
        <f>SUM(C22,F22)</f>
        <v>46</v>
      </c>
      <c r="J22" s="860">
        <f>SUM(H22:I22)</f>
        <v>179</v>
      </c>
      <c r="K22" s="853" t="s">
        <v>1080</v>
      </c>
      <c r="L22" s="390"/>
    </row>
    <row r="23" spans="1:12" ht="17.25" customHeight="1" x14ac:dyDescent="0.2">
      <c r="A23" s="463" t="s">
        <v>1059</v>
      </c>
      <c r="B23" s="860">
        <v>149</v>
      </c>
      <c r="C23" s="860">
        <v>129</v>
      </c>
      <c r="D23" s="860">
        <v>278</v>
      </c>
      <c r="E23" s="860">
        <v>0</v>
      </c>
      <c r="F23" s="860">
        <v>0</v>
      </c>
      <c r="G23" s="860">
        <v>0</v>
      </c>
      <c r="H23" s="860">
        <f t="shared" ref="H23:I30" si="7">SUM(B23,E23)</f>
        <v>149</v>
      </c>
      <c r="I23" s="860">
        <f t="shared" si="7"/>
        <v>129</v>
      </c>
      <c r="J23" s="860">
        <f t="shared" ref="J23:J30" si="8">SUM(H23:I23)</f>
        <v>278</v>
      </c>
      <c r="K23" s="853" t="s">
        <v>1081</v>
      </c>
      <c r="L23" s="390"/>
    </row>
    <row r="24" spans="1:12" ht="17.25" customHeight="1" x14ac:dyDescent="0.2">
      <c r="A24" s="463" t="s">
        <v>1061</v>
      </c>
      <c r="B24" s="860">
        <v>55</v>
      </c>
      <c r="C24" s="860">
        <v>14</v>
      </c>
      <c r="D24" s="860">
        <v>69</v>
      </c>
      <c r="E24" s="860">
        <v>0</v>
      </c>
      <c r="F24" s="860">
        <v>0</v>
      </c>
      <c r="G24" s="860">
        <v>0</v>
      </c>
      <c r="H24" s="860">
        <f t="shared" si="7"/>
        <v>55</v>
      </c>
      <c r="I24" s="860">
        <f t="shared" si="7"/>
        <v>14</v>
      </c>
      <c r="J24" s="860">
        <f t="shared" si="8"/>
        <v>69</v>
      </c>
      <c r="K24" s="853" t="s">
        <v>1082</v>
      </c>
      <c r="L24" s="390"/>
    </row>
    <row r="25" spans="1:12" ht="17.25" customHeight="1" x14ac:dyDescent="0.2">
      <c r="A25" s="463" t="s">
        <v>1063</v>
      </c>
      <c r="B25" s="860">
        <v>210</v>
      </c>
      <c r="C25" s="860">
        <v>120</v>
      </c>
      <c r="D25" s="860">
        <v>330</v>
      </c>
      <c r="E25" s="860">
        <v>0</v>
      </c>
      <c r="F25" s="860">
        <v>0</v>
      </c>
      <c r="G25" s="860">
        <v>0</v>
      </c>
      <c r="H25" s="860">
        <f t="shared" si="7"/>
        <v>210</v>
      </c>
      <c r="I25" s="860">
        <f t="shared" si="7"/>
        <v>120</v>
      </c>
      <c r="J25" s="860">
        <f t="shared" si="8"/>
        <v>330</v>
      </c>
      <c r="K25" s="853" t="s">
        <v>1083</v>
      </c>
      <c r="L25" s="390"/>
    </row>
    <row r="26" spans="1:12" ht="17.25" customHeight="1" x14ac:dyDescent="0.2">
      <c r="A26" s="463" t="s">
        <v>1067</v>
      </c>
      <c r="B26" s="860">
        <f>SUM(B22:B25)</f>
        <v>547</v>
      </c>
      <c r="C26" s="860">
        <f t="shared" ref="C26:D26" si="9">SUM(C22:C25)</f>
        <v>309</v>
      </c>
      <c r="D26" s="860">
        <f t="shared" si="9"/>
        <v>856</v>
      </c>
      <c r="E26" s="860">
        <v>0</v>
      </c>
      <c r="F26" s="860">
        <v>0</v>
      </c>
      <c r="G26" s="860">
        <v>0</v>
      </c>
      <c r="H26" s="860">
        <f t="shared" si="7"/>
        <v>547</v>
      </c>
      <c r="I26" s="860">
        <f t="shared" si="7"/>
        <v>309</v>
      </c>
      <c r="J26" s="860">
        <f t="shared" si="8"/>
        <v>856</v>
      </c>
      <c r="K26" s="853" t="s">
        <v>1068</v>
      </c>
      <c r="L26" s="391"/>
    </row>
    <row r="27" spans="1:12" ht="17.25" customHeight="1" x14ac:dyDescent="0.2">
      <c r="A27" s="463" t="s">
        <v>1069</v>
      </c>
      <c r="B27" s="860">
        <v>16</v>
      </c>
      <c r="C27" s="860">
        <v>9</v>
      </c>
      <c r="D27" s="860">
        <v>25</v>
      </c>
      <c r="E27" s="860">
        <v>0</v>
      </c>
      <c r="F27" s="860">
        <v>0</v>
      </c>
      <c r="G27" s="860">
        <v>0</v>
      </c>
      <c r="H27" s="860">
        <f t="shared" si="7"/>
        <v>16</v>
      </c>
      <c r="I27" s="860">
        <f t="shared" si="7"/>
        <v>9</v>
      </c>
      <c r="J27" s="860">
        <f t="shared" si="8"/>
        <v>25</v>
      </c>
      <c r="K27" s="853" t="s">
        <v>1070</v>
      </c>
      <c r="L27" s="390"/>
    </row>
    <row r="28" spans="1:12" ht="17.25" customHeight="1" x14ac:dyDescent="0.2">
      <c r="A28" s="463" t="s">
        <v>1071</v>
      </c>
      <c r="B28" s="860">
        <v>94</v>
      </c>
      <c r="C28" s="860">
        <v>23</v>
      </c>
      <c r="D28" s="860">
        <v>117</v>
      </c>
      <c r="E28" s="860">
        <v>0</v>
      </c>
      <c r="F28" s="860">
        <v>0</v>
      </c>
      <c r="G28" s="860">
        <v>0</v>
      </c>
      <c r="H28" s="860">
        <f t="shared" si="7"/>
        <v>94</v>
      </c>
      <c r="I28" s="860">
        <f t="shared" si="7"/>
        <v>23</v>
      </c>
      <c r="J28" s="860">
        <f t="shared" si="8"/>
        <v>117</v>
      </c>
      <c r="K28" s="853" t="s">
        <v>1072</v>
      </c>
      <c r="L28" s="390"/>
    </row>
    <row r="29" spans="1:12" ht="17.25" customHeight="1" x14ac:dyDescent="0.2">
      <c r="A29" s="463" t="s">
        <v>1073</v>
      </c>
      <c r="B29" s="860">
        <v>14</v>
      </c>
      <c r="C29" s="860">
        <v>5</v>
      </c>
      <c r="D29" s="860">
        <v>19</v>
      </c>
      <c r="E29" s="860">
        <v>0</v>
      </c>
      <c r="F29" s="860">
        <v>0</v>
      </c>
      <c r="G29" s="860">
        <v>0</v>
      </c>
      <c r="H29" s="860">
        <f t="shared" si="7"/>
        <v>14</v>
      </c>
      <c r="I29" s="860">
        <f t="shared" si="7"/>
        <v>5</v>
      </c>
      <c r="J29" s="860">
        <f t="shared" si="8"/>
        <v>19</v>
      </c>
      <c r="K29" s="853" t="s">
        <v>1074</v>
      </c>
      <c r="L29" s="390"/>
    </row>
    <row r="30" spans="1:12" ht="17.25" customHeight="1" x14ac:dyDescent="0.2">
      <c r="A30" s="463" t="s">
        <v>1077</v>
      </c>
      <c r="B30" s="860">
        <f>SUM(B27:B29)</f>
        <v>124</v>
      </c>
      <c r="C30" s="860">
        <f t="shared" ref="C30:D30" si="10">SUM(C27:C29)</f>
        <v>37</v>
      </c>
      <c r="D30" s="860">
        <f t="shared" si="10"/>
        <v>161</v>
      </c>
      <c r="E30" s="860">
        <v>0</v>
      </c>
      <c r="F30" s="860">
        <v>0</v>
      </c>
      <c r="G30" s="860">
        <v>0</v>
      </c>
      <c r="H30" s="860">
        <f t="shared" si="7"/>
        <v>124</v>
      </c>
      <c r="I30" s="860">
        <f t="shared" si="7"/>
        <v>37</v>
      </c>
      <c r="J30" s="860">
        <f t="shared" si="8"/>
        <v>161</v>
      </c>
      <c r="K30" s="853" t="s">
        <v>1078</v>
      </c>
      <c r="L30" s="390"/>
    </row>
    <row r="31" spans="1:12" ht="17.25" customHeight="1" thickBot="1" x14ac:dyDescent="0.25">
      <c r="A31" s="463" t="s">
        <v>126</v>
      </c>
      <c r="B31" s="860">
        <f>SUM(B30,B26)</f>
        <v>671</v>
      </c>
      <c r="C31" s="860">
        <f t="shared" ref="C31:J31" si="11">SUM(C30,C26)</f>
        <v>346</v>
      </c>
      <c r="D31" s="21">
        <f t="shared" si="11"/>
        <v>1017</v>
      </c>
      <c r="E31" s="860">
        <f t="shared" si="11"/>
        <v>0</v>
      </c>
      <c r="F31" s="860">
        <f t="shared" si="11"/>
        <v>0</v>
      </c>
      <c r="G31" s="860">
        <f t="shared" si="11"/>
        <v>0</v>
      </c>
      <c r="H31" s="860">
        <f t="shared" si="11"/>
        <v>671</v>
      </c>
      <c r="I31" s="860">
        <f t="shared" si="11"/>
        <v>346</v>
      </c>
      <c r="J31" s="860">
        <f t="shared" si="11"/>
        <v>1017</v>
      </c>
      <c r="K31" s="853" t="s">
        <v>103</v>
      </c>
    </row>
    <row r="32" spans="1:12" ht="17.25" customHeight="1" thickBot="1" x14ac:dyDescent="0.25">
      <c r="A32" s="23" t="s">
        <v>252</v>
      </c>
      <c r="B32" s="24">
        <f>SUM(B31,B20)</f>
        <v>4778</v>
      </c>
      <c r="C32" s="24">
        <f t="shared" ref="C32:J32" si="12">SUM(C31,C20)</f>
        <v>3394</v>
      </c>
      <c r="D32" s="24">
        <f t="shared" si="12"/>
        <v>8172</v>
      </c>
      <c r="E32" s="24">
        <f t="shared" si="12"/>
        <v>1</v>
      </c>
      <c r="F32" s="24">
        <f t="shared" si="12"/>
        <v>0</v>
      </c>
      <c r="G32" s="24">
        <f t="shared" si="12"/>
        <v>1</v>
      </c>
      <c r="H32" s="24">
        <f t="shared" si="12"/>
        <v>4779</v>
      </c>
      <c r="I32" s="24">
        <f t="shared" si="12"/>
        <v>3394</v>
      </c>
      <c r="J32" s="24">
        <f t="shared" si="12"/>
        <v>8173</v>
      </c>
      <c r="K32" s="854" t="s">
        <v>253</v>
      </c>
    </row>
    <row r="33" spans="1:12" ht="24.75" customHeight="1" thickTop="1" x14ac:dyDescent="0.2">
      <c r="A33" s="995" t="s">
        <v>2239</v>
      </c>
      <c r="B33" s="995"/>
      <c r="C33" s="995"/>
      <c r="D33" s="995"/>
      <c r="E33" s="995"/>
      <c r="F33" s="995"/>
      <c r="G33" s="995"/>
      <c r="H33" s="995"/>
      <c r="I33" s="995"/>
      <c r="J33" s="995"/>
      <c r="K33" s="995"/>
    </row>
    <row r="34" spans="1:12" ht="21" customHeight="1" x14ac:dyDescent="0.2">
      <c r="A34" s="999" t="s">
        <v>2238</v>
      </c>
      <c r="B34" s="999"/>
      <c r="C34" s="999"/>
      <c r="D34" s="999"/>
      <c r="E34" s="999"/>
      <c r="F34" s="999"/>
      <c r="G34" s="999"/>
      <c r="H34" s="999"/>
      <c r="I34" s="999"/>
      <c r="J34" s="999"/>
      <c r="K34" s="999"/>
    </row>
    <row r="35" spans="1:12" ht="22.5" customHeight="1" thickBot="1" x14ac:dyDescent="0.25">
      <c r="A35" s="323" t="s">
        <v>2602</v>
      </c>
      <c r="K35" s="28" t="s">
        <v>1088</v>
      </c>
    </row>
    <row r="36" spans="1:12" ht="16.5" thickTop="1" x14ac:dyDescent="0.2">
      <c r="A36" s="992" t="s">
        <v>1055</v>
      </c>
      <c r="B36" s="992" t="s">
        <v>1</v>
      </c>
      <c r="C36" s="992"/>
      <c r="D36" s="992"/>
      <c r="E36" s="992" t="s">
        <v>2</v>
      </c>
      <c r="F36" s="992"/>
      <c r="G36" s="992"/>
      <c r="H36" s="992" t="s">
        <v>4</v>
      </c>
      <c r="I36" s="992"/>
      <c r="J36" s="992"/>
      <c r="K36" s="992" t="s">
        <v>1056</v>
      </c>
    </row>
    <row r="37" spans="1:12" ht="15.75" x14ac:dyDescent="0.2">
      <c r="A37" s="993"/>
      <c r="B37" s="993" t="s">
        <v>6</v>
      </c>
      <c r="C37" s="993"/>
      <c r="D37" s="993"/>
      <c r="E37" s="993" t="s">
        <v>7</v>
      </c>
      <c r="F37" s="993"/>
      <c r="G37" s="993"/>
      <c r="H37" s="993" t="s">
        <v>9</v>
      </c>
      <c r="I37" s="993"/>
      <c r="J37" s="993"/>
      <c r="K37" s="993"/>
    </row>
    <row r="38" spans="1:12" ht="15.75" x14ac:dyDescent="0.2">
      <c r="A38" s="993"/>
      <c r="B38" s="848" t="s">
        <v>554</v>
      </c>
      <c r="C38" s="848" t="s">
        <v>112</v>
      </c>
      <c r="D38" s="848" t="s">
        <v>12</v>
      </c>
      <c r="E38" s="848" t="s">
        <v>554</v>
      </c>
      <c r="F38" s="848" t="s">
        <v>112</v>
      </c>
      <c r="G38" s="848" t="s">
        <v>12</v>
      </c>
      <c r="H38" s="848" t="s">
        <v>554</v>
      </c>
      <c r="I38" s="848" t="s">
        <v>112</v>
      </c>
      <c r="J38" s="848" t="s">
        <v>12</v>
      </c>
      <c r="K38" s="993"/>
    </row>
    <row r="39" spans="1:12" ht="16.5" thickBot="1" x14ac:dyDescent="0.25">
      <c r="A39" s="994"/>
      <c r="B39" s="849" t="s">
        <v>13</v>
      </c>
      <c r="C39" s="849" t="s">
        <v>14</v>
      </c>
      <c r="D39" s="849" t="s">
        <v>9</v>
      </c>
      <c r="E39" s="849" t="s">
        <v>13</v>
      </c>
      <c r="F39" s="849" t="s">
        <v>14</v>
      </c>
      <c r="G39" s="849" t="s">
        <v>9</v>
      </c>
      <c r="H39" s="849" t="s">
        <v>13</v>
      </c>
      <c r="I39" s="849" t="s">
        <v>14</v>
      </c>
      <c r="J39" s="849" t="s">
        <v>9</v>
      </c>
      <c r="K39" s="994"/>
    </row>
    <row r="40" spans="1:12" ht="20.100000000000001" customHeight="1" x14ac:dyDescent="0.2">
      <c r="A40" s="463" t="s">
        <v>403</v>
      </c>
      <c r="B40" s="860"/>
      <c r="C40" s="860"/>
      <c r="D40" s="860"/>
      <c r="E40" s="860"/>
      <c r="F40" s="860"/>
      <c r="G40" s="860"/>
      <c r="H40" s="860"/>
      <c r="I40" s="860"/>
      <c r="J40" s="860"/>
      <c r="K40" s="853" t="s">
        <v>952</v>
      </c>
    </row>
    <row r="41" spans="1:12" ht="18" customHeight="1" x14ac:dyDescent="0.2">
      <c r="A41" s="73" t="s">
        <v>1057</v>
      </c>
      <c r="B41" s="860">
        <v>2695</v>
      </c>
      <c r="C41" s="860">
        <v>2099</v>
      </c>
      <c r="D41" s="860">
        <v>4794</v>
      </c>
      <c r="E41" s="860">
        <v>0</v>
      </c>
      <c r="F41" s="860">
        <v>0</v>
      </c>
      <c r="G41" s="860">
        <f>SUM(E41:F41)</f>
        <v>0</v>
      </c>
      <c r="H41" s="860">
        <f>SUM(B41,E41)</f>
        <v>2695</v>
      </c>
      <c r="I41" s="860">
        <f>SUM(C41,F41)</f>
        <v>2099</v>
      </c>
      <c r="J41" s="860">
        <f>SUM(H41:I41)</f>
        <v>4794</v>
      </c>
      <c r="K41" s="853" t="s">
        <v>1086</v>
      </c>
      <c r="L41" s="390"/>
    </row>
    <row r="42" spans="1:12" ht="18" customHeight="1" x14ac:dyDescent="0.2">
      <c r="A42" s="73" t="s">
        <v>1059</v>
      </c>
      <c r="B42" s="860">
        <v>2144</v>
      </c>
      <c r="C42" s="860">
        <v>1696</v>
      </c>
      <c r="D42" s="860">
        <v>3840</v>
      </c>
      <c r="E42" s="860">
        <v>0</v>
      </c>
      <c r="F42" s="860">
        <v>0</v>
      </c>
      <c r="G42" s="860">
        <f t="shared" ref="G42:G47" si="13">SUM(E42:F42)</f>
        <v>0</v>
      </c>
      <c r="H42" s="860">
        <f t="shared" ref="H42:I45" si="14">SUM(B42,E42)</f>
        <v>2144</v>
      </c>
      <c r="I42" s="860">
        <f t="shared" si="14"/>
        <v>1696</v>
      </c>
      <c r="J42" s="860">
        <f t="shared" ref="J42:J45" si="15">SUM(H42:I42)</f>
        <v>3840</v>
      </c>
      <c r="K42" s="853" t="s">
        <v>1081</v>
      </c>
      <c r="L42" s="390"/>
    </row>
    <row r="43" spans="1:12" ht="18" customHeight="1" x14ac:dyDescent="0.2">
      <c r="A43" s="73" t="s">
        <v>1061</v>
      </c>
      <c r="B43" s="860">
        <v>875</v>
      </c>
      <c r="C43" s="860">
        <v>551</v>
      </c>
      <c r="D43" s="860">
        <v>1426</v>
      </c>
      <c r="E43" s="860">
        <v>1</v>
      </c>
      <c r="F43" s="860">
        <v>0</v>
      </c>
      <c r="G43" s="860">
        <f t="shared" si="13"/>
        <v>1</v>
      </c>
      <c r="H43" s="860">
        <f t="shared" si="14"/>
        <v>876</v>
      </c>
      <c r="I43" s="860">
        <f t="shared" si="14"/>
        <v>551</v>
      </c>
      <c r="J43" s="860">
        <f t="shared" si="15"/>
        <v>1427</v>
      </c>
      <c r="K43" s="853" t="s">
        <v>1082</v>
      </c>
      <c r="L43" s="390"/>
    </row>
    <row r="44" spans="1:12" ht="18" customHeight="1" x14ac:dyDescent="0.2">
      <c r="A44" s="73" t="s">
        <v>1087</v>
      </c>
      <c r="B44" s="860">
        <v>855</v>
      </c>
      <c r="C44" s="860">
        <v>489</v>
      </c>
      <c r="D44" s="860">
        <v>1344</v>
      </c>
      <c r="E44" s="860">
        <v>0</v>
      </c>
      <c r="F44" s="860">
        <v>0</v>
      </c>
      <c r="G44" s="860">
        <f t="shared" si="13"/>
        <v>0</v>
      </c>
      <c r="H44" s="860">
        <f t="shared" si="14"/>
        <v>855</v>
      </c>
      <c r="I44" s="860">
        <f t="shared" si="14"/>
        <v>489</v>
      </c>
      <c r="J44" s="860">
        <f t="shared" si="15"/>
        <v>1344</v>
      </c>
      <c r="K44" s="853" t="s">
        <v>1083</v>
      </c>
      <c r="L44" s="390"/>
    </row>
    <row r="45" spans="1:12" ht="18" customHeight="1" x14ac:dyDescent="0.2">
      <c r="A45" s="73" t="s">
        <v>1065</v>
      </c>
      <c r="B45" s="860">
        <v>727</v>
      </c>
      <c r="C45" s="860">
        <v>507</v>
      </c>
      <c r="D45" s="860">
        <v>1234</v>
      </c>
      <c r="E45" s="860">
        <v>0</v>
      </c>
      <c r="F45" s="860">
        <v>0</v>
      </c>
      <c r="G45" s="860">
        <f t="shared" si="13"/>
        <v>0</v>
      </c>
      <c r="H45" s="860">
        <f t="shared" si="14"/>
        <v>727</v>
      </c>
      <c r="I45" s="860">
        <f t="shared" si="14"/>
        <v>507</v>
      </c>
      <c r="J45" s="860">
        <f t="shared" si="15"/>
        <v>1234</v>
      </c>
      <c r="K45" s="853" t="s">
        <v>1066</v>
      </c>
      <c r="L45" s="390"/>
    </row>
    <row r="46" spans="1:12" ht="18" customHeight="1" x14ac:dyDescent="0.2">
      <c r="A46" s="73" t="s">
        <v>1067</v>
      </c>
      <c r="B46" s="860">
        <f>SUM(B41:B45)</f>
        <v>7296</v>
      </c>
      <c r="C46" s="860">
        <f t="shared" ref="C46:D46" si="16">SUM(C41:C45)</f>
        <v>5342</v>
      </c>
      <c r="D46" s="860">
        <f t="shared" si="16"/>
        <v>12638</v>
      </c>
      <c r="E46" s="860">
        <f>SUM(E41:E45)</f>
        <v>1</v>
      </c>
      <c r="F46" s="860">
        <f t="shared" ref="F46:G46" si="17">SUM(F41:F45)</f>
        <v>0</v>
      </c>
      <c r="G46" s="860">
        <f t="shared" si="17"/>
        <v>1</v>
      </c>
      <c r="H46" s="860">
        <f>SUM(H41:H45)</f>
        <v>7297</v>
      </c>
      <c r="I46" s="860">
        <f t="shared" ref="I46:J46" si="18">SUM(I41:I45)</f>
        <v>5342</v>
      </c>
      <c r="J46" s="860">
        <f t="shared" si="18"/>
        <v>12639</v>
      </c>
      <c r="K46" s="853" t="s">
        <v>1068</v>
      </c>
      <c r="L46" s="392"/>
    </row>
    <row r="47" spans="1:12" ht="18" customHeight="1" x14ac:dyDescent="0.2">
      <c r="A47" s="73" t="s">
        <v>1069</v>
      </c>
      <c r="B47" s="860">
        <v>710</v>
      </c>
      <c r="C47" s="860">
        <v>414</v>
      </c>
      <c r="D47" s="860">
        <v>1124</v>
      </c>
      <c r="E47" s="860">
        <v>0</v>
      </c>
      <c r="F47" s="860">
        <v>0</v>
      </c>
      <c r="G47" s="860">
        <f t="shared" si="13"/>
        <v>0</v>
      </c>
      <c r="H47" s="860">
        <f>SUM(B47,E47)</f>
        <v>710</v>
      </c>
      <c r="I47" s="860">
        <f>SUM(C47,F47)</f>
        <v>414</v>
      </c>
      <c r="J47" s="860">
        <f>SUM(H47:I47)</f>
        <v>1124</v>
      </c>
      <c r="K47" s="853" t="s">
        <v>1070</v>
      </c>
      <c r="L47" s="390"/>
    </row>
    <row r="48" spans="1:12" ht="18" customHeight="1" x14ac:dyDescent="0.2">
      <c r="A48" s="73" t="s">
        <v>1071</v>
      </c>
      <c r="B48" s="860">
        <v>632</v>
      </c>
      <c r="C48" s="860">
        <v>638</v>
      </c>
      <c r="D48" s="860">
        <v>1270</v>
      </c>
      <c r="E48" s="860">
        <v>0</v>
      </c>
      <c r="F48" s="860">
        <v>0</v>
      </c>
      <c r="G48" s="860">
        <v>0</v>
      </c>
      <c r="H48" s="860">
        <f t="shared" ref="H48:I51" si="19">SUM(B48,E48)</f>
        <v>632</v>
      </c>
      <c r="I48" s="860">
        <f t="shared" si="19"/>
        <v>638</v>
      </c>
      <c r="J48" s="860">
        <f t="shared" ref="J48:J51" si="20">SUM(H48:I48)</f>
        <v>1270</v>
      </c>
      <c r="K48" s="853" t="s">
        <v>1072</v>
      </c>
      <c r="L48" s="390"/>
    </row>
    <row r="49" spans="1:12" ht="18" customHeight="1" x14ac:dyDescent="0.2">
      <c r="A49" s="73" t="s">
        <v>1073</v>
      </c>
      <c r="B49" s="860">
        <v>308</v>
      </c>
      <c r="C49" s="860">
        <v>160</v>
      </c>
      <c r="D49" s="860">
        <v>468</v>
      </c>
      <c r="E49" s="860">
        <v>0</v>
      </c>
      <c r="F49" s="860">
        <v>0</v>
      </c>
      <c r="G49" s="860">
        <v>0</v>
      </c>
      <c r="H49" s="860">
        <f t="shared" si="19"/>
        <v>308</v>
      </c>
      <c r="I49" s="860">
        <f t="shared" si="19"/>
        <v>160</v>
      </c>
      <c r="J49" s="860">
        <f t="shared" si="20"/>
        <v>468</v>
      </c>
      <c r="K49" s="853" t="s">
        <v>1074</v>
      </c>
      <c r="L49" s="390"/>
    </row>
    <row r="50" spans="1:12" ht="18" customHeight="1" x14ac:dyDescent="0.2">
      <c r="A50" s="73" t="s">
        <v>1075</v>
      </c>
      <c r="B50" s="860">
        <v>77</v>
      </c>
      <c r="C50" s="860">
        <v>39</v>
      </c>
      <c r="D50" s="860">
        <v>116</v>
      </c>
      <c r="E50" s="860">
        <v>0</v>
      </c>
      <c r="F50" s="860">
        <v>0</v>
      </c>
      <c r="G50" s="860">
        <v>0</v>
      </c>
      <c r="H50" s="860">
        <f t="shared" si="19"/>
        <v>77</v>
      </c>
      <c r="I50" s="860">
        <f t="shared" si="19"/>
        <v>39</v>
      </c>
      <c r="J50" s="860">
        <f t="shared" si="20"/>
        <v>116</v>
      </c>
      <c r="K50" s="853" t="s">
        <v>1076</v>
      </c>
      <c r="L50" s="390"/>
    </row>
    <row r="51" spans="1:12" ht="18" customHeight="1" x14ac:dyDescent="0.2">
      <c r="A51" s="73" t="s">
        <v>1077</v>
      </c>
      <c r="B51" s="860">
        <f>SUM(B47:B50)</f>
        <v>1727</v>
      </c>
      <c r="C51" s="860">
        <f t="shared" ref="C51:D51" si="21">SUM(C47:C50)</f>
        <v>1251</v>
      </c>
      <c r="D51" s="860">
        <f t="shared" si="21"/>
        <v>2978</v>
      </c>
      <c r="E51" s="860">
        <f>SUM(E47:E50)</f>
        <v>0</v>
      </c>
      <c r="F51" s="860">
        <f t="shared" ref="F51:G51" si="22">SUM(F47:F50)</f>
        <v>0</v>
      </c>
      <c r="G51" s="860">
        <f t="shared" si="22"/>
        <v>0</v>
      </c>
      <c r="H51" s="860">
        <f t="shared" si="19"/>
        <v>1727</v>
      </c>
      <c r="I51" s="860">
        <f t="shared" si="19"/>
        <v>1251</v>
      </c>
      <c r="J51" s="860">
        <f t="shared" si="20"/>
        <v>2978</v>
      </c>
      <c r="K51" s="853" t="s">
        <v>1078</v>
      </c>
      <c r="L51" s="392"/>
    </row>
    <row r="52" spans="1:12" ht="18" customHeight="1" x14ac:dyDescent="0.2">
      <c r="A52" s="463" t="s">
        <v>90</v>
      </c>
      <c r="B52" s="860">
        <f>SUM(B51,B46)</f>
        <v>9023</v>
      </c>
      <c r="C52" s="860">
        <f t="shared" ref="C52:D52" si="23">SUM(C51,C46)</f>
        <v>6593</v>
      </c>
      <c r="D52" s="860">
        <f t="shared" si="23"/>
        <v>15616</v>
      </c>
      <c r="E52" s="860">
        <f>SUM(E51,E46)</f>
        <v>1</v>
      </c>
      <c r="F52" s="860">
        <f t="shared" ref="F52:G52" si="24">SUM(F51,F46)</f>
        <v>0</v>
      </c>
      <c r="G52" s="860">
        <f t="shared" si="24"/>
        <v>1</v>
      </c>
      <c r="H52" s="860">
        <f>SUM(H51,H46)</f>
        <v>9024</v>
      </c>
      <c r="I52" s="860">
        <f t="shared" ref="I52:J52" si="25">SUM(I51,I46)</f>
        <v>6593</v>
      </c>
      <c r="J52" s="860">
        <f t="shared" si="25"/>
        <v>15617</v>
      </c>
      <c r="K52" s="853" t="s">
        <v>91</v>
      </c>
    </row>
    <row r="53" spans="1:12" ht="18" customHeight="1" x14ac:dyDescent="0.2">
      <c r="A53" s="463" t="s">
        <v>439</v>
      </c>
      <c r="B53" s="860"/>
      <c r="C53" s="860"/>
      <c r="D53" s="860"/>
      <c r="E53" s="860"/>
      <c r="F53" s="860"/>
      <c r="G53" s="860"/>
      <c r="H53" s="860"/>
      <c r="I53" s="860"/>
      <c r="J53" s="860"/>
      <c r="K53" s="853" t="s">
        <v>93</v>
      </c>
    </row>
    <row r="54" spans="1:12" ht="18" customHeight="1" x14ac:dyDescent="0.2">
      <c r="A54" s="73" t="s">
        <v>1057</v>
      </c>
      <c r="B54" s="860">
        <v>324</v>
      </c>
      <c r="C54" s="860">
        <v>83</v>
      </c>
      <c r="D54" s="860">
        <v>407</v>
      </c>
      <c r="E54" s="860">
        <v>0</v>
      </c>
      <c r="F54" s="860">
        <v>0</v>
      </c>
      <c r="G54" s="860">
        <v>0</v>
      </c>
      <c r="H54" s="860">
        <f t="shared" ref="H54:I61" si="26">SUM(E54,B54)</f>
        <v>324</v>
      </c>
      <c r="I54" s="860">
        <f t="shared" si="26"/>
        <v>83</v>
      </c>
      <c r="J54" s="860">
        <f t="shared" ref="J54:J61" si="27">SUM(H54:I54)</f>
        <v>407</v>
      </c>
      <c r="K54" s="853" t="s">
        <v>1086</v>
      </c>
    </row>
    <row r="55" spans="1:12" ht="18" customHeight="1" x14ac:dyDescent="0.2">
      <c r="A55" s="73" t="s">
        <v>1059</v>
      </c>
      <c r="B55" s="860">
        <v>583</v>
      </c>
      <c r="C55" s="860">
        <v>383</v>
      </c>
      <c r="D55" s="860">
        <v>966</v>
      </c>
      <c r="E55" s="860">
        <v>0</v>
      </c>
      <c r="F55" s="860">
        <v>0</v>
      </c>
      <c r="G55" s="860">
        <v>0</v>
      </c>
      <c r="H55" s="860">
        <f t="shared" si="26"/>
        <v>583</v>
      </c>
      <c r="I55" s="860">
        <f t="shared" si="26"/>
        <v>383</v>
      </c>
      <c r="J55" s="860">
        <f t="shared" si="27"/>
        <v>966</v>
      </c>
      <c r="K55" s="853" t="s">
        <v>1081</v>
      </c>
    </row>
    <row r="56" spans="1:12" ht="18" customHeight="1" x14ac:dyDescent="0.2">
      <c r="A56" s="73" t="s">
        <v>1061</v>
      </c>
      <c r="B56" s="860">
        <v>140</v>
      </c>
      <c r="C56" s="860">
        <v>24</v>
      </c>
      <c r="D56" s="860">
        <v>164</v>
      </c>
      <c r="E56" s="860">
        <v>0</v>
      </c>
      <c r="F56" s="860">
        <v>0</v>
      </c>
      <c r="G56" s="860">
        <v>0</v>
      </c>
      <c r="H56" s="860">
        <f t="shared" si="26"/>
        <v>140</v>
      </c>
      <c r="I56" s="860">
        <f t="shared" si="26"/>
        <v>24</v>
      </c>
      <c r="J56" s="860">
        <f t="shared" si="27"/>
        <v>164</v>
      </c>
      <c r="K56" s="853" t="s">
        <v>1082</v>
      </c>
    </row>
    <row r="57" spans="1:12" ht="18" customHeight="1" x14ac:dyDescent="0.2">
      <c r="A57" s="73" t="s">
        <v>1063</v>
      </c>
      <c r="B57" s="860">
        <v>592</v>
      </c>
      <c r="C57" s="860">
        <v>371</v>
      </c>
      <c r="D57" s="860">
        <v>963</v>
      </c>
      <c r="E57" s="860">
        <v>0</v>
      </c>
      <c r="F57" s="860">
        <v>0</v>
      </c>
      <c r="G57" s="860">
        <v>0</v>
      </c>
      <c r="H57" s="860">
        <f t="shared" si="26"/>
        <v>592</v>
      </c>
      <c r="I57" s="860">
        <f t="shared" si="26"/>
        <v>371</v>
      </c>
      <c r="J57" s="860">
        <f t="shared" si="27"/>
        <v>963</v>
      </c>
      <c r="K57" s="853" t="s">
        <v>1083</v>
      </c>
    </row>
    <row r="58" spans="1:12" ht="18" customHeight="1" x14ac:dyDescent="0.2">
      <c r="A58" s="73" t="s">
        <v>1067</v>
      </c>
      <c r="B58" s="860">
        <f>SUM(B54:B57)</f>
        <v>1639</v>
      </c>
      <c r="C58" s="860">
        <f t="shared" ref="C58" si="28">SUM(C54:C57)</f>
        <v>861</v>
      </c>
      <c r="D58" s="860">
        <f>SUM(B58:C58)</f>
        <v>2500</v>
      </c>
      <c r="E58" s="860">
        <v>0</v>
      </c>
      <c r="F58" s="860">
        <v>0</v>
      </c>
      <c r="G58" s="860">
        <v>0</v>
      </c>
      <c r="H58" s="860">
        <f t="shared" si="26"/>
        <v>1639</v>
      </c>
      <c r="I58" s="860">
        <f t="shared" si="26"/>
        <v>861</v>
      </c>
      <c r="J58" s="860">
        <f t="shared" si="27"/>
        <v>2500</v>
      </c>
      <c r="K58" s="853" t="s">
        <v>1068</v>
      </c>
    </row>
    <row r="59" spans="1:12" ht="18" customHeight="1" x14ac:dyDescent="0.2">
      <c r="A59" s="73" t="s">
        <v>1069</v>
      </c>
      <c r="B59" s="860">
        <v>53</v>
      </c>
      <c r="C59" s="860">
        <v>13</v>
      </c>
      <c r="D59" s="860">
        <v>66</v>
      </c>
      <c r="E59" s="860">
        <v>0</v>
      </c>
      <c r="F59" s="860">
        <v>0</v>
      </c>
      <c r="G59" s="860">
        <v>0</v>
      </c>
      <c r="H59" s="860">
        <f t="shared" si="26"/>
        <v>53</v>
      </c>
      <c r="I59" s="860">
        <f t="shared" si="26"/>
        <v>13</v>
      </c>
      <c r="J59" s="860">
        <f t="shared" si="27"/>
        <v>66</v>
      </c>
      <c r="K59" s="853" t="s">
        <v>1068</v>
      </c>
    </row>
    <row r="60" spans="1:12" ht="18" customHeight="1" x14ac:dyDescent="0.2">
      <c r="A60" s="73" t="s">
        <v>1071</v>
      </c>
      <c r="B60" s="860">
        <v>720</v>
      </c>
      <c r="C60" s="860">
        <v>91</v>
      </c>
      <c r="D60" s="860">
        <v>811</v>
      </c>
      <c r="E60" s="860">
        <v>0</v>
      </c>
      <c r="F60" s="860">
        <v>0</v>
      </c>
      <c r="G60" s="860">
        <v>0</v>
      </c>
      <c r="H60" s="860">
        <f t="shared" si="26"/>
        <v>720</v>
      </c>
      <c r="I60" s="860">
        <f t="shared" si="26"/>
        <v>91</v>
      </c>
      <c r="J60" s="860">
        <f t="shared" si="27"/>
        <v>811</v>
      </c>
      <c r="K60" s="853" t="s">
        <v>1072</v>
      </c>
    </row>
    <row r="61" spans="1:12" ht="18" customHeight="1" x14ac:dyDescent="0.2">
      <c r="A61" s="73" t="s">
        <v>1073</v>
      </c>
      <c r="B61" s="860">
        <v>19</v>
      </c>
      <c r="C61" s="860">
        <v>12</v>
      </c>
      <c r="D61" s="860">
        <v>31</v>
      </c>
      <c r="E61" s="860">
        <v>0</v>
      </c>
      <c r="F61" s="860">
        <v>0</v>
      </c>
      <c r="G61" s="860">
        <v>0</v>
      </c>
      <c r="H61" s="860">
        <f t="shared" si="26"/>
        <v>19</v>
      </c>
      <c r="I61" s="860">
        <f t="shared" si="26"/>
        <v>12</v>
      </c>
      <c r="J61" s="860">
        <f t="shared" si="27"/>
        <v>31</v>
      </c>
      <c r="K61" s="853" t="s">
        <v>1074</v>
      </c>
    </row>
    <row r="62" spans="1:12" ht="18" customHeight="1" x14ac:dyDescent="0.2">
      <c r="A62" s="463" t="s">
        <v>1077</v>
      </c>
      <c r="B62" s="860">
        <f>SUM(B59:B61)</f>
        <v>792</v>
      </c>
      <c r="C62" s="860">
        <f t="shared" ref="C62:J62" si="29">SUM(C59:C61)</f>
        <v>116</v>
      </c>
      <c r="D62" s="860">
        <f t="shared" si="29"/>
        <v>908</v>
      </c>
      <c r="E62" s="860">
        <f t="shared" si="29"/>
        <v>0</v>
      </c>
      <c r="F62" s="860">
        <f t="shared" si="29"/>
        <v>0</v>
      </c>
      <c r="G62" s="860">
        <f t="shared" si="29"/>
        <v>0</v>
      </c>
      <c r="H62" s="860">
        <f t="shared" si="29"/>
        <v>792</v>
      </c>
      <c r="I62" s="860">
        <f t="shared" si="29"/>
        <v>116</v>
      </c>
      <c r="J62" s="860">
        <f t="shared" si="29"/>
        <v>908</v>
      </c>
      <c r="K62" s="853" t="s">
        <v>1078</v>
      </c>
    </row>
    <row r="63" spans="1:12" ht="18" customHeight="1" thickBot="1" x14ac:dyDescent="0.25">
      <c r="A63" s="20" t="s">
        <v>126</v>
      </c>
      <c r="B63" s="860">
        <f>SUM(B62,B58)</f>
        <v>2431</v>
      </c>
      <c r="C63" s="860">
        <f t="shared" ref="C63:J63" si="30">SUM(C62,C58)</f>
        <v>977</v>
      </c>
      <c r="D63" s="860">
        <f t="shared" si="30"/>
        <v>3408</v>
      </c>
      <c r="E63" s="860">
        <f t="shared" si="30"/>
        <v>0</v>
      </c>
      <c r="F63" s="860">
        <f t="shared" si="30"/>
        <v>0</v>
      </c>
      <c r="G63" s="860">
        <f t="shared" si="30"/>
        <v>0</v>
      </c>
      <c r="H63" s="860">
        <f t="shared" si="30"/>
        <v>2431</v>
      </c>
      <c r="I63" s="860">
        <f t="shared" si="30"/>
        <v>977</v>
      </c>
      <c r="J63" s="860">
        <f t="shared" si="30"/>
        <v>3408</v>
      </c>
      <c r="K63" s="853" t="s">
        <v>103</v>
      </c>
    </row>
    <row r="64" spans="1:12" ht="18" customHeight="1" thickBot="1" x14ac:dyDescent="0.25">
      <c r="A64" s="23" t="s">
        <v>252</v>
      </c>
      <c r="B64" s="24">
        <f>SUM(B63,B52)</f>
        <v>11454</v>
      </c>
      <c r="C64" s="24">
        <f t="shared" ref="C64:J64" si="31">SUM(C63,C52)</f>
        <v>7570</v>
      </c>
      <c r="D64" s="24">
        <f t="shared" si="31"/>
        <v>19024</v>
      </c>
      <c r="E64" s="24">
        <f t="shared" si="31"/>
        <v>1</v>
      </c>
      <c r="F64" s="24">
        <f t="shared" si="31"/>
        <v>0</v>
      </c>
      <c r="G64" s="24">
        <f t="shared" si="31"/>
        <v>1</v>
      </c>
      <c r="H64" s="24">
        <f t="shared" si="31"/>
        <v>11455</v>
      </c>
      <c r="I64" s="24">
        <f t="shared" si="31"/>
        <v>7570</v>
      </c>
      <c r="J64" s="24">
        <f t="shared" si="31"/>
        <v>19025</v>
      </c>
      <c r="K64" s="854" t="s">
        <v>253</v>
      </c>
    </row>
    <row r="65" spans="1:12" ht="26.25" customHeight="1" thickTop="1" x14ac:dyDescent="0.2">
      <c r="A65" s="998" t="s">
        <v>2240</v>
      </c>
      <c r="B65" s="998"/>
      <c r="C65" s="998"/>
      <c r="D65" s="998"/>
      <c r="E65" s="998"/>
      <c r="F65" s="998"/>
      <c r="G65" s="998"/>
      <c r="H65" s="998"/>
      <c r="I65" s="998"/>
      <c r="J65" s="998"/>
      <c r="K65" s="998"/>
    </row>
    <row r="66" spans="1:12" ht="23.25" customHeight="1" x14ac:dyDescent="0.2">
      <c r="A66" s="1058" t="s">
        <v>2241</v>
      </c>
      <c r="B66" s="1058"/>
      <c r="C66" s="1058"/>
      <c r="D66" s="1058"/>
      <c r="E66" s="1058"/>
      <c r="F66" s="1058"/>
      <c r="G66" s="1058"/>
      <c r="H66" s="1058"/>
      <c r="I66" s="1058"/>
      <c r="J66" s="1058"/>
      <c r="K66" s="1058"/>
    </row>
    <row r="67" spans="1:12" ht="23.25" customHeight="1" thickBot="1" x14ac:dyDescent="0.25">
      <c r="A67" s="323" t="s">
        <v>2603</v>
      </c>
      <c r="K67" s="28" t="s">
        <v>1092</v>
      </c>
    </row>
    <row r="68" spans="1:12" ht="19.5" customHeight="1" thickTop="1" x14ac:dyDescent="0.2">
      <c r="A68" s="992" t="s">
        <v>1055</v>
      </c>
      <c r="B68" s="992" t="s">
        <v>1</v>
      </c>
      <c r="C68" s="992"/>
      <c r="D68" s="992"/>
      <c r="E68" s="992" t="s">
        <v>2</v>
      </c>
      <c r="F68" s="992"/>
      <c r="G68" s="992"/>
      <c r="H68" s="992" t="s">
        <v>4</v>
      </c>
      <c r="I68" s="992"/>
      <c r="J68" s="992"/>
      <c r="K68" s="992" t="s">
        <v>1056</v>
      </c>
    </row>
    <row r="69" spans="1:12" ht="19.5" customHeight="1" x14ac:dyDescent="0.2">
      <c r="A69" s="993"/>
      <c r="B69" s="993" t="s">
        <v>6</v>
      </c>
      <c r="C69" s="993"/>
      <c r="D69" s="993"/>
      <c r="E69" s="993" t="s">
        <v>7</v>
      </c>
      <c r="F69" s="993"/>
      <c r="G69" s="993"/>
      <c r="H69" s="993" t="s">
        <v>9</v>
      </c>
      <c r="I69" s="993"/>
      <c r="J69" s="993"/>
      <c r="K69" s="993"/>
    </row>
    <row r="70" spans="1:12" ht="19.5" customHeight="1" x14ac:dyDescent="0.2">
      <c r="A70" s="993"/>
      <c r="B70" s="848" t="s">
        <v>10</v>
      </c>
      <c r="C70" s="848" t="s">
        <v>112</v>
      </c>
      <c r="D70" s="848" t="s">
        <v>12</v>
      </c>
      <c r="E70" s="848" t="s">
        <v>10</v>
      </c>
      <c r="F70" s="848" t="s">
        <v>112</v>
      </c>
      <c r="G70" s="848" t="s">
        <v>12</v>
      </c>
      <c r="H70" s="848" t="s">
        <v>10</v>
      </c>
      <c r="I70" s="848" t="s">
        <v>112</v>
      </c>
      <c r="J70" s="848" t="s">
        <v>12</v>
      </c>
      <c r="K70" s="993"/>
    </row>
    <row r="71" spans="1:12" ht="19.5" customHeight="1" thickBot="1" x14ac:dyDescent="0.25">
      <c r="A71" s="994"/>
      <c r="B71" s="849" t="s">
        <v>13</v>
      </c>
      <c r="C71" s="849" t="s">
        <v>14</v>
      </c>
      <c r="D71" s="849" t="s">
        <v>9</v>
      </c>
      <c r="E71" s="849" t="s">
        <v>13</v>
      </c>
      <c r="F71" s="849" t="s">
        <v>14</v>
      </c>
      <c r="G71" s="849" t="s">
        <v>9</v>
      </c>
      <c r="H71" s="849" t="s">
        <v>13</v>
      </c>
      <c r="I71" s="849" t="s">
        <v>14</v>
      </c>
      <c r="J71" s="849" t="s">
        <v>9</v>
      </c>
      <c r="K71" s="994"/>
    </row>
    <row r="72" spans="1:12" ht="24.75" customHeight="1" x14ac:dyDescent="0.2">
      <c r="A72" s="463" t="s">
        <v>403</v>
      </c>
      <c r="B72" s="860"/>
      <c r="C72" s="860"/>
      <c r="D72" s="860"/>
      <c r="E72" s="860"/>
      <c r="F72" s="860"/>
      <c r="G72" s="860"/>
      <c r="H72" s="860"/>
      <c r="I72" s="860"/>
      <c r="J72" s="860"/>
      <c r="K72" s="853" t="s">
        <v>952</v>
      </c>
    </row>
    <row r="73" spans="1:12" ht="24.75" customHeight="1" x14ac:dyDescent="0.2">
      <c r="A73" s="463" t="s">
        <v>1057</v>
      </c>
      <c r="B73" s="860">
        <v>135</v>
      </c>
      <c r="C73" s="860">
        <v>119</v>
      </c>
      <c r="D73" s="860">
        <v>254</v>
      </c>
      <c r="E73" s="860">
        <v>1</v>
      </c>
      <c r="F73" s="860">
        <v>0</v>
      </c>
      <c r="G73" s="860">
        <v>1</v>
      </c>
      <c r="H73" s="860">
        <f>SUM(E73,B73)</f>
        <v>136</v>
      </c>
      <c r="I73" s="860">
        <f>SUM(F73,C73)</f>
        <v>119</v>
      </c>
      <c r="J73" s="860">
        <f>SUM(H73:I73)</f>
        <v>255</v>
      </c>
      <c r="K73" s="853" t="s">
        <v>1089</v>
      </c>
      <c r="L73" s="390"/>
    </row>
    <row r="74" spans="1:12" ht="24.75" customHeight="1" x14ac:dyDescent="0.2">
      <c r="A74" s="463" t="s">
        <v>1059</v>
      </c>
      <c r="B74" s="860">
        <v>49</v>
      </c>
      <c r="C74" s="860">
        <v>47</v>
      </c>
      <c r="D74" s="860">
        <v>96</v>
      </c>
      <c r="E74" s="860">
        <v>0</v>
      </c>
      <c r="F74" s="860">
        <v>0</v>
      </c>
      <c r="G74" s="860">
        <v>0</v>
      </c>
      <c r="H74" s="860">
        <f t="shared" ref="H74:I87" si="32">SUM(E74,B74)</f>
        <v>49</v>
      </c>
      <c r="I74" s="860">
        <f t="shared" si="32"/>
        <v>47</v>
      </c>
      <c r="J74" s="860">
        <f t="shared" ref="J74:J87" si="33">SUM(H74:I74)</f>
        <v>96</v>
      </c>
      <c r="K74" s="853" t="s">
        <v>1081</v>
      </c>
      <c r="L74" s="390"/>
    </row>
    <row r="75" spans="1:12" ht="24.75" customHeight="1" x14ac:dyDescent="0.2">
      <c r="A75" s="463" t="s">
        <v>1061</v>
      </c>
      <c r="B75" s="860">
        <v>54</v>
      </c>
      <c r="C75" s="860">
        <v>9</v>
      </c>
      <c r="D75" s="860">
        <v>63</v>
      </c>
      <c r="E75" s="860">
        <v>0</v>
      </c>
      <c r="F75" s="860">
        <v>0</v>
      </c>
      <c r="G75" s="860">
        <v>0</v>
      </c>
      <c r="H75" s="860">
        <f t="shared" si="32"/>
        <v>54</v>
      </c>
      <c r="I75" s="860">
        <f t="shared" si="32"/>
        <v>9</v>
      </c>
      <c r="J75" s="860">
        <f t="shared" si="33"/>
        <v>63</v>
      </c>
      <c r="K75" s="853" t="s">
        <v>1082</v>
      </c>
      <c r="L75" s="390"/>
    </row>
    <row r="76" spans="1:12" ht="24.75" customHeight="1" x14ac:dyDescent="0.2">
      <c r="A76" s="463" t="s">
        <v>1087</v>
      </c>
      <c r="B76" s="860">
        <v>28</v>
      </c>
      <c r="C76" s="860">
        <v>17</v>
      </c>
      <c r="D76" s="860">
        <v>45</v>
      </c>
      <c r="E76" s="860">
        <v>0</v>
      </c>
      <c r="F76" s="860">
        <v>0</v>
      </c>
      <c r="G76" s="860">
        <v>0</v>
      </c>
      <c r="H76" s="860">
        <f t="shared" si="32"/>
        <v>28</v>
      </c>
      <c r="I76" s="860">
        <f t="shared" si="32"/>
        <v>17</v>
      </c>
      <c r="J76" s="860">
        <f t="shared" si="33"/>
        <v>45</v>
      </c>
      <c r="K76" s="853" t="s">
        <v>1083</v>
      </c>
      <c r="L76" s="390"/>
    </row>
    <row r="77" spans="1:12" ht="24.75" customHeight="1" x14ac:dyDescent="0.2">
      <c r="A77" s="463" t="s">
        <v>1065</v>
      </c>
      <c r="B77" s="860">
        <v>22</v>
      </c>
      <c r="C77" s="860">
        <v>18</v>
      </c>
      <c r="D77" s="860">
        <v>40</v>
      </c>
      <c r="E77" s="860">
        <v>0</v>
      </c>
      <c r="F77" s="860">
        <v>0</v>
      </c>
      <c r="G77" s="860">
        <v>0</v>
      </c>
      <c r="H77" s="860">
        <f t="shared" si="32"/>
        <v>22</v>
      </c>
      <c r="I77" s="860">
        <f t="shared" si="32"/>
        <v>18</v>
      </c>
      <c r="J77" s="860">
        <f t="shared" si="33"/>
        <v>40</v>
      </c>
      <c r="K77" s="853" t="s">
        <v>1066</v>
      </c>
      <c r="L77" s="390"/>
    </row>
    <row r="78" spans="1:12" ht="24.75" customHeight="1" x14ac:dyDescent="0.2">
      <c r="A78" s="463" t="s">
        <v>1067</v>
      </c>
      <c r="B78" s="860">
        <f>SUM(B73:B77)</f>
        <v>288</v>
      </c>
      <c r="C78" s="860">
        <f t="shared" ref="C78:J78" si="34">SUM(C73:C77)</f>
        <v>210</v>
      </c>
      <c r="D78" s="860">
        <f t="shared" si="34"/>
        <v>498</v>
      </c>
      <c r="E78" s="860">
        <f t="shared" si="34"/>
        <v>1</v>
      </c>
      <c r="F78" s="860">
        <f t="shared" si="34"/>
        <v>0</v>
      </c>
      <c r="G78" s="860">
        <f t="shared" si="34"/>
        <v>1</v>
      </c>
      <c r="H78" s="860">
        <f t="shared" si="34"/>
        <v>289</v>
      </c>
      <c r="I78" s="860">
        <f t="shared" si="34"/>
        <v>210</v>
      </c>
      <c r="J78" s="860">
        <f t="shared" si="34"/>
        <v>499</v>
      </c>
      <c r="K78" s="853" t="s">
        <v>1068</v>
      </c>
      <c r="L78" s="392"/>
    </row>
    <row r="79" spans="1:12" ht="24.75" customHeight="1" x14ac:dyDescent="0.2">
      <c r="A79" s="463" t="s">
        <v>1069</v>
      </c>
      <c r="B79" s="860">
        <v>109</v>
      </c>
      <c r="C79" s="860">
        <v>44</v>
      </c>
      <c r="D79" s="860">
        <v>153</v>
      </c>
      <c r="E79" s="860">
        <v>0</v>
      </c>
      <c r="F79" s="860">
        <v>0</v>
      </c>
      <c r="G79" s="860">
        <v>0</v>
      </c>
      <c r="H79" s="860">
        <f t="shared" si="32"/>
        <v>109</v>
      </c>
      <c r="I79" s="860">
        <f t="shared" si="32"/>
        <v>44</v>
      </c>
      <c r="J79" s="860">
        <f t="shared" si="33"/>
        <v>153</v>
      </c>
      <c r="K79" s="853" t="s">
        <v>1070</v>
      </c>
      <c r="L79" s="390"/>
    </row>
    <row r="80" spans="1:12" ht="24.75" customHeight="1" x14ac:dyDescent="0.2">
      <c r="A80" s="463" t="s">
        <v>1071</v>
      </c>
      <c r="B80" s="860">
        <v>74</v>
      </c>
      <c r="C80" s="860">
        <v>47</v>
      </c>
      <c r="D80" s="860">
        <v>121</v>
      </c>
      <c r="E80" s="860">
        <v>0</v>
      </c>
      <c r="F80" s="860">
        <v>0</v>
      </c>
      <c r="G80" s="860">
        <v>0</v>
      </c>
      <c r="H80" s="860">
        <f t="shared" si="32"/>
        <v>74</v>
      </c>
      <c r="I80" s="860">
        <f t="shared" si="32"/>
        <v>47</v>
      </c>
      <c r="J80" s="860">
        <f t="shared" si="33"/>
        <v>121</v>
      </c>
      <c r="K80" s="853" t="s">
        <v>1072</v>
      </c>
      <c r="L80" s="390"/>
    </row>
    <row r="81" spans="1:12" ht="24.75" customHeight="1" x14ac:dyDescent="0.2">
      <c r="A81" s="463" t="s">
        <v>1073</v>
      </c>
      <c r="B81" s="860">
        <v>21</v>
      </c>
      <c r="C81" s="860">
        <v>13</v>
      </c>
      <c r="D81" s="860">
        <v>34</v>
      </c>
      <c r="E81" s="860">
        <v>0</v>
      </c>
      <c r="F81" s="860">
        <v>0</v>
      </c>
      <c r="G81" s="860">
        <v>0</v>
      </c>
      <c r="H81" s="860">
        <f t="shared" si="32"/>
        <v>21</v>
      </c>
      <c r="I81" s="860">
        <f t="shared" si="32"/>
        <v>13</v>
      </c>
      <c r="J81" s="860">
        <f t="shared" si="33"/>
        <v>34</v>
      </c>
      <c r="K81" s="853" t="s">
        <v>1074</v>
      </c>
      <c r="L81" s="390"/>
    </row>
    <row r="82" spans="1:12" ht="24.75" customHeight="1" x14ac:dyDescent="0.2">
      <c r="A82" s="463" t="s">
        <v>1075</v>
      </c>
      <c r="B82" s="860">
        <v>30</v>
      </c>
      <c r="C82" s="860">
        <v>22</v>
      </c>
      <c r="D82" s="860">
        <v>52</v>
      </c>
      <c r="E82" s="860">
        <v>0</v>
      </c>
      <c r="F82" s="860">
        <v>0</v>
      </c>
      <c r="G82" s="860">
        <v>0</v>
      </c>
      <c r="H82" s="860">
        <f t="shared" si="32"/>
        <v>30</v>
      </c>
      <c r="I82" s="860">
        <f t="shared" si="32"/>
        <v>22</v>
      </c>
      <c r="J82" s="860">
        <f t="shared" si="33"/>
        <v>52</v>
      </c>
      <c r="K82" s="853" t="s">
        <v>1076</v>
      </c>
      <c r="L82" s="390"/>
    </row>
    <row r="83" spans="1:12" ht="24.75" customHeight="1" x14ac:dyDescent="0.2">
      <c r="A83" s="463" t="s">
        <v>1077</v>
      </c>
      <c r="B83" s="860">
        <f>SUM(B79:B82)</f>
        <v>234</v>
      </c>
      <c r="C83" s="860">
        <f t="shared" ref="C83:D83" si="35">SUM(C79:C82)</f>
        <v>126</v>
      </c>
      <c r="D83" s="860">
        <f t="shared" si="35"/>
        <v>360</v>
      </c>
      <c r="E83" s="860">
        <v>0</v>
      </c>
      <c r="F83" s="860">
        <v>0</v>
      </c>
      <c r="G83" s="860">
        <v>0</v>
      </c>
      <c r="H83" s="860">
        <f t="shared" si="32"/>
        <v>234</v>
      </c>
      <c r="I83" s="860">
        <f t="shared" si="32"/>
        <v>126</v>
      </c>
      <c r="J83" s="860">
        <f t="shared" si="33"/>
        <v>360</v>
      </c>
      <c r="K83" s="853" t="s">
        <v>1078</v>
      </c>
      <c r="L83" s="392"/>
    </row>
    <row r="84" spans="1:12" ht="24.75" customHeight="1" x14ac:dyDescent="0.2">
      <c r="A84" s="463" t="s">
        <v>292</v>
      </c>
      <c r="B84" s="860">
        <v>49</v>
      </c>
      <c r="C84" s="860">
        <v>10</v>
      </c>
      <c r="D84" s="860">
        <v>59</v>
      </c>
      <c r="E84" s="860">
        <v>0</v>
      </c>
      <c r="F84" s="860">
        <v>0</v>
      </c>
      <c r="G84" s="860">
        <v>0</v>
      </c>
      <c r="H84" s="860">
        <f t="shared" si="32"/>
        <v>49</v>
      </c>
      <c r="I84" s="860">
        <f t="shared" si="32"/>
        <v>10</v>
      </c>
      <c r="J84" s="860">
        <f t="shared" si="33"/>
        <v>59</v>
      </c>
      <c r="K84" s="853" t="s">
        <v>867</v>
      </c>
      <c r="L84" s="390"/>
    </row>
    <row r="85" spans="1:12" ht="24.75" customHeight="1" x14ac:dyDescent="0.2">
      <c r="A85" s="20" t="s">
        <v>288</v>
      </c>
      <c r="B85" s="21">
        <v>1</v>
      </c>
      <c r="C85" s="21">
        <v>0</v>
      </c>
      <c r="D85" s="860">
        <v>1</v>
      </c>
      <c r="E85" s="860">
        <v>0</v>
      </c>
      <c r="F85" s="860">
        <v>0</v>
      </c>
      <c r="G85" s="860">
        <v>0</v>
      </c>
      <c r="H85" s="860">
        <f t="shared" ref="H85" si="36">SUM(E85,B85)</f>
        <v>1</v>
      </c>
      <c r="I85" s="860">
        <f t="shared" ref="I85" si="37">SUM(F85,C85)</f>
        <v>0</v>
      </c>
      <c r="J85" s="860">
        <f t="shared" ref="J85" si="38">SUM(H85:I85)</f>
        <v>1</v>
      </c>
      <c r="K85" s="853" t="s">
        <v>2639</v>
      </c>
      <c r="L85" s="390"/>
    </row>
    <row r="86" spans="1:12" ht="24.75" customHeight="1" x14ac:dyDescent="0.2">
      <c r="A86" s="20" t="s">
        <v>389</v>
      </c>
      <c r="B86" s="21">
        <v>3</v>
      </c>
      <c r="C86" s="21">
        <v>3</v>
      </c>
      <c r="D86" s="860">
        <v>6</v>
      </c>
      <c r="E86" s="860">
        <v>0</v>
      </c>
      <c r="F86" s="860">
        <v>0</v>
      </c>
      <c r="G86" s="860">
        <v>0</v>
      </c>
      <c r="H86" s="860">
        <f t="shared" si="32"/>
        <v>3</v>
      </c>
      <c r="I86" s="860">
        <f t="shared" si="32"/>
        <v>3</v>
      </c>
      <c r="J86" s="860">
        <f t="shared" si="33"/>
        <v>6</v>
      </c>
      <c r="K86" s="853" t="s">
        <v>736</v>
      </c>
      <c r="L86" s="390"/>
    </row>
    <row r="87" spans="1:12" ht="24.75" customHeight="1" x14ac:dyDescent="0.2">
      <c r="A87" s="20" t="s">
        <v>286</v>
      </c>
      <c r="B87" s="21">
        <v>7</v>
      </c>
      <c r="C87" s="21">
        <v>0</v>
      </c>
      <c r="D87" s="860">
        <v>7</v>
      </c>
      <c r="E87" s="860">
        <v>0</v>
      </c>
      <c r="F87" s="860">
        <v>0</v>
      </c>
      <c r="G87" s="860">
        <v>0</v>
      </c>
      <c r="H87" s="860">
        <f t="shared" si="32"/>
        <v>7</v>
      </c>
      <c r="I87" s="860">
        <f t="shared" si="32"/>
        <v>0</v>
      </c>
      <c r="J87" s="860">
        <f t="shared" si="33"/>
        <v>7</v>
      </c>
      <c r="K87" s="853" t="s">
        <v>1026</v>
      </c>
      <c r="L87" s="390"/>
    </row>
    <row r="88" spans="1:12" ht="24.75" customHeight="1" thickBot="1" x14ac:dyDescent="0.25">
      <c r="A88" s="11" t="s">
        <v>90</v>
      </c>
      <c r="B88" s="12">
        <f>SUM(B84:B87,B83,B78)</f>
        <v>582</v>
      </c>
      <c r="C88" s="12">
        <f t="shared" ref="C88:J88" si="39">SUM(C84:C87,C83,C78)</f>
        <v>349</v>
      </c>
      <c r="D88" s="12">
        <f t="shared" si="39"/>
        <v>931</v>
      </c>
      <c r="E88" s="12">
        <f t="shared" si="39"/>
        <v>1</v>
      </c>
      <c r="F88" s="12">
        <f t="shared" si="39"/>
        <v>0</v>
      </c>
      <c r="G88" s="12">
        <f t="shared" si="39"/>
        <v>1</v>
      </c>
      <c r="H88" s="12">
        <f t="shared" si="39"/>
        <v>583</v>
      </c>
      <c r="I88" s="12">
        <f t="shared" si="39"/>
        <v>349</v>
      </c>
      <c r="J88" s="12">
        <f t="shared" si="39"/>
        <v>932</v>
      </c>
      <c r="K88" s="13" t="s">
        <v>91</v>
      </c>
      <c r="L88" s="392"/>
    </row>
    <row r="89" spans="1:12" ht="24.75" customHeight="1" thickTop="1" x14ac:dyDescent="0.2">
      <c r="A89" s="859"/>
      <c r="B89" s="848"/>
      <c r="C89" s="848"/>
      <c r="D89" s="848"/>
      <c r="E89" s="848"/>
      <c r="F89" s="848"/>
      <c r="G89" s="848"/>
      <c r="H89" s="848"/>
      <c r="I89" s="848"/>
      <c r="J89" s="848"/>
      <c r="K89" s="855"/>
      <c r="L89" s="392"/>
    </row>
    <row r="90" spans="1:12" ht="24.75" customHeight="1" x14ac:dyDescent="0.2">
      <c r="A90" s="859"/>
      <c r="B90" s="848"/>
      <c r="C90" s="848"/>
      <c r="D90" s="848"/>
      <c r="E90" s="848"/>
      <c r="F90" s="848"/>
      <c r="G90" s="848"/>
      <c r="H90" s="848"/>
      <c r="I90" s="848"/>
      <c r="J90" s="848"/>
      <c r="K90" s="855"/>
      <c r="L90" s="392"/>
    </row>
    <row r="91" spans="1:12" ht="23.25" customHeight="1" thickBot="1" x14ac:dyDescent="0.25">
      <c r="A91" s="323" t="s">
        <v>2603</v>
      </c>
      <c r="K91" s="28" t="s">
        <v>1092</v>
      </c>
    </row>
    <row r="92" spans="1:12" ht="19.5" customHeight="1" thickTop="1" x14ac:dyDescent="0.2">
      <c r="A92" s="992" t="s">
        <v>1055</v>
      </c>
      <c r="B92" s="992" t="s">
        <v>1</v>
      </c>
      <c r="C92" s="992"/>
      <c r="D92" s="992"/>
      <c r="E92" s="992" t="s">
        <v>2</v>
      </c>
      <c r="F92" s="992"/>
      <c r="G92" s="992"/>
      <c r="H92" s="992" t="s">
        <v>4</v>
      </c>
      <c r="I92" s="992"/>
      <c r="J92" s="992"/>
      <c r="K92" s="992" t="s">
        <v>1056</v>
      </c>
    </row>
    <row r="93" spans="1:12" ht="19.5" customHeight="1" x14ac:dyDescent="0.2">
      <c r="A93" s="993"/>
      <c r="B93" s="993" t="s">
        <v>6</v>
      </c>
      <c r="C93" s="993"/>
      <c r="D93" s="993"/>
      <c r="E93" s="993" t="s">
        <v>7</v>
      </c>
      <c r="F93" s="993"/>
      <c r="G93" s="993"/>
      <c r="H93" s="993" t="s">
        <v>9</v>
      </c>
      <c r="I93" s="993"/>
      <c r="J93" s="993"/>
      <c r="K93" s="993"/>
    </row>
    <row r="94" spans="1:12" ht="19.5" customHeight="1" x14ac:dyDescent="0.2">
      <c r="A94" s="993"/>
      <c r="B94" s="848" t="s">
        <v>10</v>
      </c>
      <c r="C94" s="848" t="s">
        <v>112</v>
      </c>
      <c r="D94" s="848" t="s">
        <v>12</v>
      </c>
      <c r="E94" s="848" t="s">
        <v>10</v>
      </c>
      <c r="F94" s="848" t="s">
        <v>112</v>
      </c>
      <c r="G94" s="848" t="s">
        <v>12</v>
      </c>
      <c r="H94" s="848" t="s">
        <v>10</v>
      </c>
      <c r="I94" s="848" t="s">
        <v>112</v>
      </c>
      <c r="J94" s="848" t="s">
        <v>12</v>
      </c>
      <c r="K94" s="993"/>
    </row>
    <row r="95" spans="1:12" ht="19.5" customHeight="1" thickBot="1" x14ac:dyDescent="0.25">
      <c r="A95" s="994"/>
      <c r="B95" s="849" t="s">
        <v>13</v>
      </c>
      <c r="C95" s="849" t="s">
        <v>14</v>
      </c>
      <c r="D95" s="849" t="s">
        <v>9</v>
      </c>
      <c r="E95" s="849" t="s">
        <v>13</v>
      </c>
      <c r="F95" s="849" t="s">
        <v>14</v>
      </c>
      <c r="G95" s="849" t="s">
        <v>9</v>
      </c>
      <c r="H95" s="849" t="s">
        <v>13</v>
      </c>
      <c r="I95" s="849" t="s">
        <v>14</v>
      </c>
      <c r="J95" s="849" t="s">
        <v>9</v>
      </c>
      <c r="K95" s="994"/>
    </row>
    <row r="96" spans="1:12" ht="27.75" customHeight="1" x14ac:dyDescent="0.2">
      <c r="A96" s="20" t="s">
        <v>1057</v>
      </c>
      <c r="B96" s="21">
        <v>15</v>
      </c>
      <c r="C96" s="21">
        <v>8</v>
      </c>
      <c r="D96" s="860">
        <v>23</v>
      </c>
      <c r="E96" s="860">
        <v>0</v>
      </c>
      <c r="F96" s="860">
        <v>0</v>
      </c>
      <c r="G96" s="860">
        <v>0</v>
      </c>
      <c r="H96" s="860">
        <f>SUM(B96,E96)</f>
        <v>15</v>
      </c>
      <c r="I96" s="860">
        <f t="shared" ref="I96:J96" si="40">SUM(C96,F96)</f>
        <v>8</v>
      </c>
      <c r="J96" s="860">
        <f t="shared" si="40"/>
        <v>23</v>
      </c>
      <c r="K96" s="853" t="s">
        <v>1089</v>
      </c>
      <c r="L96" s="392"/>
    </row>
    <row r="97" spans="1:12" ht="27.75" customHeight="1" x14ac:dyDescent="0.2">
      <c r="A97" s="20" t="s">
        <v>1059</v>
      </c>
      <c r="B97" s="21">
        <v>22</v>
      </c>
      <c r="C97" s="21">
        <v>14</v>
      </c>
      <c r="D97" s="860">
        <v>36</v>
      </c>
      <c r="E97" s="860">
        <v>0</v>
      </c>
      <c r="F97" s="860">
        <v>0</v>
      </c>
      <c r="G97" s="860">
        <v>0</v>
      </c>
      <c r="H97" s="860">
        <f t="shared" ref="H97:H98" si="41">SUM(B97,E97)</f>
        <v>22</v>
      </c>
      <c r="I97" s="860">
        <f t="shared" ref="I97:I98" si="42">SUM(C97,F97)</f>
        <v>14</v>
      </c>
      <c r="J97" s="860">
        <f t="shared" ref="J97:J98" si="43">SUM(D97,G97)</f>
        <v>36</v>
      </c>
      <c r="K97" s="853" t="s">
        <v>1081</v>
      </c>
      <c r="L97" s="392"/>
    </row>
    <row r="98" spans="1:12" ht="27.75" customHeight="1" x14ac:dyDescent="0.2">
      <c r="A98" s="20" t="s">
        <v>1087</v>
      </c>
      <c r="B98" s="21">
        <v>11</v>
      </c>
      <c r="C98" s="21">
        <v>19</v>
      </c>
      <c r="D98" s="860">
        <v>30</v>
      </c>
      <c r="E98" s="860">
        <v>0</v>
      </c>
      <c r="F98" s="860">
        <v>0</v>
      </c>
      <c r="G98" s="860">
        <v>0</v>
      </c>
      <c r="H98" s="860">
        <f t="shared" si="41"/>
        <v>11</v>
      </c>
      <c r="I98" s="860">
        <f t="shared" si="42"/>
        <v>19</v>
      </c>
      <c r="J98" s="860">
        <f t="shared" si="43"/>
        <v>30</v>
      </c>
      <c r="K98" s="853" t="s">
        <v>1083</v>
      </c>
      <c r="L98" s="392"/>
    </row>
    <row r="99" spans="1:12" ht="27.75" customHeight="1" x14ac:dyDescent="0.2">
      <c r="A99" s="20" t="s">
        <v>1067</v>
      </c>
      <c r="B99" s="21">
        <f>SUM(B96:B98)</f>
        <v>48</v>
      </c>
      <c r="C99" s="21">
        <f t="shared" ref="C99:J99" si="44">SUM(C96:C98)</f>
        <v>41</v>
      </c>
      <c r="D99" s="21">
        <f t="shared" si="44"/>
        <v>89</v>
      </c>
      <c r="E99" s="21">
        <f t="shared" si="44"/>
        <v>0</v>
      </c>
      <c r="F99" s="21">
        <f t="shared" si="44"/>
        <v>0</v>
      </c>
      <c r="G99" s="21">
        <f t="shared" si="44"/>
        <v>0</v>
      </c>
      <c r="H99" s="21">
        <f t="shared" si="44"/>
        <v>48</v>
      </c>
      <c r="I99" s="21">
        <f t="shared" si="44"/>
        <v>41</v>
      </c>
      <c r="J99" s="21">
        <f t="shared" si="44"/>
        <v>89</v>
      </c>
      <c r="K99" s="853" t="s">
        <v>1068</v>
      </c>
      <c r="L99" s="392"/>
    </row>
    <row r="100" spans="1:12" ht="27.75" customHeight="1" x14ac:dyDescent="0.2">
      <c r="A100" s="20" t="s">
        <v>1069</v>
      </c>
      <c r="B100" s="21">
        <v>10</v>
      </c>
      <c r="C100" s="21">
        <v>3</v>
      </c>
      <c r="D100" s="860">
        <v>13</v>
      </c>
      <c r="E100" s="860">
        <v>0</v>
      </c>
      <c r="F100" s="860">
        <v>0</v>
      </c>
      <c r="G100" s="860">
        <v>0</v>
      </c>
      <c r="H100" s="860">
        <f>SUM(B100,E100)</f>
        <v>10</v>
      </c>
      <c r="I100" s="860">
        <f t="shared" ref="I100:J100" si="45">SUM(C100,F100)</f>
        <v>3</v>
      </c>
      <c r="J100" s="860">
        <f t="shared" si="45"/>
        <v>13</v>
      </c>
      <c r="K100" s="853" t="s">
        <v>1070</v>
      </c>
      <c r="L100" s="392"/>
    </row>
    <row r="101" spans="1:12" ht="27.75" customHeight="1" x14ac:dyDescent="0.2">
      <c r="A101" s="20" t="s">
        <v>1071</v>
      </c>
      <c r="B101" s="21">
        <v>26</v>
      </c>
      <c r="C101" s="21">
        <v>26</v>
      </c>
      <c r="D101" s="860">
        <v>52</v>
      </c>
      <c r="E101" s="860">
        <v>0</v>
      </c>
      <c r="F101" s="860">
        <v>0</v>
      </c>
      <c r="G101" s="860">
        <v>0</v>
      </c>
      <c r="H101" s="860">
        <f t="shared" ref="H101:H102" si="46">SUM(B101,E101)</f>
        <v>26</v>
      </c>
      <c r="I101" s="860">
        <f t="shared" ref="I101:I102" si="47">SUM(C101,F101)</f>
        <v>26</v>
      </c>
      <c r="J101" s="860">
        <f t="shared" ref="J101:J102" si="48">SUM(D101,G101)</f>
        <v>52</v>
      </c>
      <c r="K101" s="853" t="s">
        <v>1072</v>
      </c>
      <c r="L101" s="392"/>
    </row>
    <row r="102" spans="1:12" ht="27.75" customHeight="1" x14ac:dyDescent="0.2">
      <c r="A102" s="20" t="s">
        <v>1073</v>
      </c>
      <c r="B102" s="21">
        <v>3</v>
      </c>
      <c r="C102" s="21">
        <v>6</v>
      </c>
      <c r="D102" s="860">
        <v>9</v>
      </c>
      <c r="E102" s="860">
        <v>0</v>
      </c>
      <c r="F102" s="860">
        <v>0</v>
      </c>
      <c r="G102" s="860">
        <v>0</v>
      </c>
      <c r="H102" s="860">
        <f t="shared" si="46"/>
        <v>3</v>
      </c>
      <c r="I102" s="860">
        <f t="shared" si="47"/>
        <v>6</v>
      </c>
      <c r="J102" s="860">
        <f t="shared" si="48"/>
        <v>9</v>
      </c>
      <c r="K102" s="853" t="s">
        <v>1074</v>
      </c>
      <c r="L102" s="392"/>
    </row>
    <row r="103" spans="1:12" ht="27.75" customHeight="1" x14ac:dyDescent="0.2">
      <c r="A103" s="20" t="s">
        <v>1077</v>
      </c>
      <c r="B103" s="21">
        <f>SUM(B100:B102)</f>
        <v>39</v>
      </c>
      <c r="C103" s="21">
        <f t="shared" ref="C103:J103" si="49">SUM(C100:C102)</f>
        <v>35</v>
      </c>
      <c r="D103" s="860">
        <f t="shared" si="49"/>
        <v>74</v>
      </c>
      <c r="E103" s="860">
        <f t="shared" si="49"/>
        <v>0</v>
      </c>
      <c r="F103" s="860">
        <f t="shared" si="49"/>
        <v>0</v>
      </c>
      <c r="G103" s="860">
        <f t="shared" si="49"/>
        <v>0</v>
      </c>
      <c r="H103" s="860">
        <f t="shared" si="49"/>
        <v>39</v>
      </c>
      <c r="I103" s="860">
        <f t="shared" si="49"/>
        <v>35</v>
      </c>
      <c r="J103" s="860">
        <f t="shared" si="49"/>
        <v>74</v>
      </c>
      <c r="K103" s="853" t="s">
        <v>1078</v>
      </c>
      <c r="L103" s="392"/>
    </row>
    <row r="104" spans="1:12" ht="27.75" customHeight="1" thickBot="1" x14ac:dyDescent="0.25">
      <c r="A104" s="20" t="s">
        <v>126</v>
      </c>
      <c r="B104" s="21">
        <f>SUM(B103,B99)</f>
        <v>87</v>
      </c>
      <c r="C104" s="21">
        <f t="shared" ref="C104:J104" si="50">SUM(C103,C99)</f>
        <v>76</v>
      </c>
      <c r="D104" s="860">
        <f t="shared" si="50"/>
        <v>163</v>
      </c>
      <c r="E104" s="860">
        <f t="shared" si="50"/>
        <v>0</v>
      </c>
      <c r="F104" s="860">
        <f t="shared" si="50"/>
        <v>0</v>
      </c>
      <c r="G104" s="860">
        <f t="shared" si="50"/>
        <v>0</v>
      </c>
      <c r="H104" s="860">
        <f t="shared" si="50"/>
        <v>87</v>
      </c>
      <c r="I104" s="860">
        <f t="shared" si="50"/>
        <v>76</v>
      </c>
      <c r="J104" s="860">
        <f t="shared" si="50"/>
        <v>163</v>
      </c>
      <c r="K104" s="853" t="s">
        <v>103</v>
      </c>
      <c r="L104" s="392"/>
    </row>
    <row r="105" spans="1:12" ht="27.75" customHeight="1" thickBot="1" x14ac:dyDescent="0.25">
      <c r="A105" s="23" t="s">
        <v>252</v>
      </c>
      <c r="B105" s="24">
        <f t="shared" ref="B105:J105" si="51">SUM(B104,B88)</f>
        <v>669</v>
      </c>
      <c r="C105" s="24">
        <f t="shared" si="51"/>
        <v>425</v>
      </c>
      <c r="D105" s="24">
        <f t="shared" si="51"/>
        <v>1094</v>
      </c>
      <c r="E105" s="24">
        <f t="shared" si="51"/>
        <v>1</v>
      </c>
      <c r="F105" s="24">
        <f t="shared" si="51"/>
        <v>0</v>
      </c>
      <c r="G105" s="24">
        <f t="shared" si="51"/>
        <v>1</v>
      </c>
      <c r="H105" s="24">
        <f t="shared" si="51"/>
        <v>670</v>
      </c>
      <c r="I105" s="24">
        <f t="shared" si="51"/>
        <v>425</v>
      </c>
      <c r="J105" s="24">
        <f t="shared" si="51"/>
        <v>1095</v>
      </c>
      <c r="K105" s="854" t="s">
        <v>253</v>
      </c>
    </row>
    <row r="106" spans="1:12" ht="15" thickTop="1" x14ac:dyDescent="0.2"/>
  </sheetData>
  <mergeCells count="38">
    <mergeCell ref="A1:K1"/>
    <mergeCell ref="A2:K2"/>
    <mergeCell ref="A4:A7"/>
    <mergeCell ref="B4:D4"/>
    <mergeCell ref="E4:G4"/>
    <mergeCell ref="H4:J4"/>
    <mergeCell ref="K4:K7"/>
    <mergeCell ref="B5:D5"/>
    <mergeCell ref="E5:G5"/>
    <mergeCell ref="H5:J5"/>
    <mergeCell ref="A33:K33"/>
    <mergeCell ref="A34:K34"/>
    <mergeCell ref="A36:A39"/>
    <mergeCell ref="B36:D36"/>
    <mergeCell ref="E36:G36"/>
    <mergeCell ref="H36:J36"/>
    <mergeCell ref="K36:K39"/>
    <mergeCell ref="B37:D37"/>
    <mergeCell ref="E37:G37"/>
    <mergeCell ref="H37:J37"/>
    <mergeCell ref="H69:J69"/>
    <mergeCell ref="A65:K65"/>
    <mergeCell ref="A66:K66"/>
    <mergeCell ref="A68:A71"/>
    <mergeCell ref="B68:D68"/>
    <mergeCell ref="E68:G68"/>
    <mergeCell ref="H68:J68"/>
    <mergeCell ref="K68:K71"/>
    <mergeCell ref="B69:D69"/>
    <mergeCell ref="E69:G69"/>
    <mergeCell ref="A92:A95"/>
    <mergeCell ref="B92:D92"/>
    <mergeCell ref="E92:G92"/>
    <mergeCell ref="H92:J92"/>
    <mergeCell ref="K92:K95"/>
    <mergeCell ref="B93:D93"/>
    <mergeCell ref="E93:G93"/>
    <mergeCell ref="H93:J93"/>
  </mergeCells>
  <printOptions horizontalCentered="1"/>
  <pageMargins left="0.5" right="0.5" top="1" bottom="1" header="1" footer="1"/>
  <pageSetup paperSize="9" scale="80"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K18"/>
  <sheetViews>
    <sheetView rightToLeft="1" view="pageBreakPreview" zoomScale="80" zoomScaleNormal="90" zoomScaleSheetLayoutView="80" workbookViewId="0">
      <selection activeCell="N7" sqref="N7"/>
    </sheetView>
  </sheetViews>
  <sheetFormatPr defaultRowHeight="14.25" x14ac:dyDescent="0.2"/>
  <cols>
    <col min="1" max="1" width="22.375" style="353" customWidth="1"/>
    <col min="2" max="2" width="7.625" style="353" customWidth="1"/>
    <col min="3" max="3" width="7.375" style="353" customWidth="1"/>
    <col min="4" max="4" width="9" style="353"/>
    <col min="5" max="5" width="7.75" style="353" customWidth="1"/>
    <col min="6" max="6" width="7.875" style="353" customWidth="1"/>
    <col min="7" max="8" width="6.625" style="353" customWidth="1"/>
    <col min="9" max="9" width="8" style="353" customWidth="1"/>
    <col min="10" max="10" width="9" style="353" customWidth="1"/>
    <col min="11" max="11" width="38.125" style="353" bestFit="1" customWidth="1"/>
    <col min="12" max="16384" width="9" style="353"/>
  </cols>
  <sheetData>
    <row r="3" spans="1:11" ht="42.75" customHeight="1" x14ac:dyDescent="0.2">
      <c r="A3" s="998" t="s">
        <v>2242</v>
      </c>
      <c r="B3" s="998"/>
      <c r="C3" s="998"/>
      <c r="D3" s="998"/>
      <c r="E3" s="998"/>
      <c r="F3" s="998"/>
      <c r="G3" s="998"/>
      <c r="H3" s="998"/>
      <c r="I3" s="998"/>
      <c r="J3" s="998"/>
      <c r="K3" s="998"/>
    </row>
    <row r="4" spans="1:11" ht="48.75" customHeight="1" x14ac:dyDescent="0.2">
      <c r="A4" s="999" t="s">
        <v>2243</v>
      </c>
      <c r="B4" s="999"/>
      <c r="C4" s="999"/>
      <c r="D4" s="999"/>
      <c r="E4" s="999"/>
      <c r="F4" s="999"/>
      <c r="G4" s="999"/>
      <c r="H4" s="999"/>
      <c r="I4" s="999"/>
      <c r="J4" s="999"/>
      <c r="K4" s="999"/>
    </row>
    <row r="5" spans="1:11" ht="23.25" customHeight="1" x14ac:dyDescent="0.2">
      <c r="A5" s="995"/>
      <c r="B5" s="995"/>
      <c r="C5" s="995"/>
      <c r="D5" s="995"/>
      <c r="E5" s="995"/>
      <c r="F5" s="995"/>
      <c r="G5" s="995"/>
      <c r="H5" s="995"/>
      <c r="I5" s="995"/>
      <c r="J5" s="995"/>
      <c r="K5" s="995"/>
    </row>
    <row r="6" spans="1:11" ht="28.5" customHeight="1" thickBot="1" x14ac:dyDescent="0.25">
      <c r="A6" s="323" t="s">
        <v>2601</v>
      </c>
      <c r="J6" s="352"/>
      <c r="K6" s="28" t="s">
        <v>1085</v>
      </c>
    </row>
    <row r="7" spans="1:11" ht="23.25" customHeight="1" thickTop="1" x14ac:dyDescent="0.2">
      <c r="A7" s="992" t="s">
        <v>1055</v>
      </c>
      <c r="B7" s="992" t="s">
        <v>1</v>
      </c>
      <c r="C7" s="992"/>
      <c r="D7" s="992"/>
      <c r="E7" s="992" t="s">
        <v>2</v>
      </c>
      <c r="F7" s="992"/>
      <c r="G7" s="992"/>
      <c r="H7" s="992"/>
      <c r="I7" s="992"/>
      <c r="J7" s="992"/>
      <c r="K7" s="992" t="s">
        <v>1056</v>
      </c>
    </row>
    <row r="8" spans="1:11" ht="23.25" customHeight="1" x14ac:dyDescent="0.2">
      <c r="A8" s="993"/>
      <c r="B8" s="993" t="s">
        <v>6</v>
      </c>
      <c r="C8" s="993"/>
      <c r="D8" s="993"/>
      <c r="E8" s="993" t="s">
        <v>7</v>
      </c>
      <c r="F8" s="993"/>
      <c r="G8" s="993"/>
      <c r="H8" s="993" t="s">
        <v>4</v>
      </c>
      <c r="I8" s="993"/>
      <c r="J8" s="993"/>
      <c r="K8" s="993"/>
    </row>
    <row r="9" spans="1:11" ht="23.25" customHeight="1" x14ac:dyDescent="0.2">
      <c r="A9" s="993"/>
      <c r="B9" s="349" t="s">
        <v>554</v>
      </c>
      <c r="C9" s="349" t="s">
        <v>112</v>
      </c>
      <c r="D9" s="349" t="s">
        <v>4</v>
      </c>
      <c r="E9" s="349" t="s">
        <v>554</v>
      </c>
      <c r="F9" s="349" t="s">
        <v>112</v>
      </c>
      <c r="G9" s="349" t="s">
        <v>4</v>
      </c>
      <c r="H9" s="349"/>
      <c r="I9" s="349"/>
      <c r="J9" s="349"/>
      <c r="K9" s="993"/>
    </row>
    <row r="10" spans="1:11" ht="23.25" customHeight="1" thickBot="1" x14ac:dyDescent="0.25">
      <c r="A10" s="994"/>
      <c r="B10" s="350" t="s">
        <v>13</v>
      </c>
      <c r="C10" s="350" t="s">
        <v>14</v>
      </c>
      <c r="D10" s="350" t="s">
        <v>9</v>
      </c>
      <c r="E10" s="350" t="s">
        <v>13</v>
      </c>
      <c r="F10" s="350" t="s">
        <v>14</v>
      </c>
      <c r="G10" s="350" t="s">
        <v>9</v>
      </c>
      <c r="H10" s="350" t="s">
        <v>13</v>
      </c>
      <c r="I10" s="350" t="s">
        <v>14</v>
      </c>
      <c r="J10" s="350" t="s">
        <v>9</v>
      </c>
      <c r="K10" s="994"/>
    </row>
    <row r="11" spans="1:11" ht="27.75" customHeight="1" x14ac:dyDescent="0.2">
      <c r="A11" s="463" t="s">
        <v>403</v>
      </c>
      <c r="B11" s="9"/>
      <c r="C11" s="9"/>
      <c r="D11" s="9"/>
      <c r="E11" s="9"/>
      <c r="F11" s="9"/>
      <c r="G11" s="9"/>
      <c r="I11" s="393"/>
      <c r="J11" s="393"/>
      <c r="K11" s="393" t="s">
        <v>952</v>
      </c>
    </row>
    <row r="12" spans="1:11" s="560" customFormat="1" ht="27.75" customHeight="1" x14ac:dyDescent="0.2">
      <c r="A12" s="463" t="s">
        <v>1069</v>
      </c>
      <c r="B12" s="9">
        <v>13</v>
      </c>
      <c r="C12" s="9">
        <v>3</v>
      </c>
      <c r="D12" s="9">
        <v>16</v>
      </c>
      <c r="E12" s="9">
        <v>0</v>
      </c>
      <c r="F12" s="9">
        <v>0</v>
      </c>
      <c r="G12" s="9">
        <v>0</v>
      </c>
      <c r="H12" s="9">
        <f>SUM(B12,E12)</f>
        <v>13</v>
      </c>
      <c r="I12" s="9">
        <f t="shared" ref="I12:J12" si="0">SUM(C12,F12)</f>
        <v>3</v>
      </c>
      <c r="J12" s="9">
        <f t="shared" si="0"/>
        <v>16</v>
      </c>
      <c r="K12" s="568" t="s">
        <v>1070</v>
      </c>
    </row>
    <row r="13" spans="1:11" ht="27.75" customHeight="1" x14ac:dyDescent="0.2">
      <c r="A13" s="8" t="s">
        <v>1071</v>
      </c>
      <c r="B13" s="9">
        <v>7</v>
      </c>
      <c r="C13" s="9">
        <v>8</v>
      </c>
      <c r="D13" s="9">
        <v>15</v>
      </c>
      <c r="E13" s="9">
        <v>0</v>
      </c>
      <c r="F13" s="9">
        <v>0</v>
      </c>
      <c r="G13" s="9">
        <f>SUM(E13:F13)</f>
        <v>0</v>
      </c>
      <c r="H13" s="9">
        <f t="shared" ref="H13:H15" si="1">SUM(B13,E13)</f>
        <v>7</v>
      </c>
      <c r="I13" s="9">
        <f t="shared" ref="I13:I15" si="2">SUM(C13,F13)</f>
        <v>8</v>
      </c>
      <c r="J13" s="9">
        <f t="shared" ref="J13:J15" si="3">SUM(D13,G13)</f>
        <v>15</v>
      </c>
      <c r="K13" s="357" t="s">
        <v>1072</v>
      </c>
    </row>
    <row r="14" spans="1:11" ht="27.75" customHeight="1" x14ac:dyDescent="0.2">
      <c r="A14" s="8" t="s">
        <v>1073</v>
      </c>
      <c r="B14" s="9">
        <v>4</v>
      </c>
      <c r="C14" s="9">
        <v>0</v>
      </c>
      <c r="D14" s="9">
        <v>4</v>
      </c>
      <c r="E14" s="9">
        <v>0</v>
      </c>
      <c r="F14" s="9">
        <v>0</v>
      </c>
      <c r="G14" s="9">
        <f>SUM(E14:F14)</f>
        <v>0</v>
      </c>
      <c r="H14" s="9">
        <f t="shared" si="1"/>
        <v>4</v>
      </c>
      <c r="I14" s="9">
        <f t="shared" si="2"/>
        <v>0</v>
      </c>
      <c r="J14" s="9">
        <f t="shared" si="3"/>
        <v>4</v>
      </c>
      <c r="K14" s="357" t="s">
        <v>1074</v>
      </c>
    </row>
    <row r="15" spans="1:11" ht="27.75" customHeight="1" x14ac:dyDescent="0.2">
      <c r="A15" s="20" t="s">
        <v>1075</v>
      </c>
      <c r="B15" s="21">
        <v>3</v>
      </c>
      <c r="C15" s="21">
        <v>0</v>
      </c>
      <c r="D15" s="21">
        <v>3</v>
      </c>
      <c r="E15" s="21">
        <v>0</v>
      </c>
      <c r="F15" s="21">
        <v>0</v>
      </c>
      <c r="G15" s="21">
        <f>SUM(E15:F15)</f>
        <v>0</v>
      </c>
      <c r="H15" s="9">
        <f t="shared" si="1"/>
        <v>3</v>
      </c>
      <c r="I15" s="9">
        <f t="shared" si="2"/>
        <v>0</v>
      </c>
      <c r="J15" s="9">
        <f t="shared" si="3"/>
        <v>3</v>
      </c>
      <c r="K15" s="22" t="s">
        <v>1076</v>
      </c>
    </row>
    <row r="16" spans="1:11" ht="27.75" customHeight="1" thickBot="1" x14ac:dyDescent="0.25">
      <c r="A16" s="40" t="s">
        <v>90</v>
      </c>
      <c r="B16" s="41">
        <f>SUM(B12:B15)</f>
        <v>27</v>
      </c>
      <c r="C16" s="41">
        <f t="shared" ref="C16:J16" si="4">SUM(C12:C15)</f>
        <v>11</v>
      </c>
      <c r="D16" s="41">
        <f t="shared" si="4"/>
        <v>38</v>
      </c>
      <c r="E16" s="41">
        <f t="shared" si="4"/>
        <v>0</v>
      </c>
      <c r="F16" s="41">
        <f t="shared" si="4"/>
        <v>0</v>
      </c>
      <c r="G16" s="41">
        <f t="shared" si="4"/>
        <v>0</v>
      </c>
      <c r="H16" s="41">
        <f t="shared" si="4"/>
        <v>27</v>
      </c>
      <c r="I16" s="41">
        <f t="shared" si="4"/>
        <v>11</v>
      </c>
      <c r="J16" s="41">
        <f t="shared" si="4"/>
        <v>38</v>
      </c>
      <c r="K16" s="42" t="s">
        <v>91</v>
      </c>
    </row>
    <row r="17" spans="1:11" ht="27.75" customHeight="1" thickBot="1" x14ac:dyDescent="0.25">
      <c r="A17" s="23" t="s">
        <v>252</v>
      </c>
      <c r="B17" s="24">
        <f>SUM(B16)</f>
        <v>27</v>
      </c>
      <c r="C17" s="24">
        <f t="shared" ref="C17:J17" si="5">SUM(C16)</f>
        <v>11</v>
      </c>
      <c r="D17" s="24">
        <f t="shared" si="5"/>
        <v>38</v>
      </c>
      <c r="E17" s="24">
        <f t="shared" si="5"/>
        <v>0</v>
      </c>
      <c r="F17" s="24">
        <f t="shared" si="5"/>
        <v>0</v>
      </c>
      <c r="G17" s="24">
        <f t="shared" si="5"/>
        <v>0</v>
      </c>
      <c r="H17" s="24">
        <f t="shared" si="5"/>
        <v>27</v>
      </c>
      <c r="I17" s="24">
        <f t="shared" si="5"/>
        <v>11</v>
      </c>
      <c r="J17" s="24">
        <f t="shared" si="5"/>
        <v>38</v>
      </c>
      <c r="K17" s="358" t="s">
        <v>253</v>
      </c>
    </row>
    <row r="18" spans="1:11" ht="15" thickTop="1" x14ac:dyDescent="0.2"/>
  </sheetData>
  <mergeCells count="11">
    <mergeCell ref="H8:J8"/>
    <mergeCell ref="A3:K3"/>
    <mergeCell ref="A4:K4"/>
    <mergeCell ref="A5:K5"/>
    <mergeCell ref="A7:A10"/>
    <mergeCell ref="B7:D7"/>
    <mergeCell ref="E7:G7"/>
    <mergeCell ref="H7:J7"/>
    <mergeCell ref="K7:K10"/>
    <mergeCell ref="B8:D8"/>
    <mergeCell ref="E8:G8"/>
  </mergeCells>
  <printOptions horizontalCentered="1"/>
  <pageMargins left="0.5" right="0.5" top="1" bottom="1" header="1" footer="1"/>
  <pageSetup paperSize="9" scale="8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1"/>
  <sheetViews>
    <sheetView rightToLeft="1" view="pageBreakPreview" zoomScale="80" zoomScaleNormal="83" zoomScaleSheetLayoutView="80" workbookViewId="0">
      <selection activeCell="O9" sqref="O9"/>
    </sheetView>
  </sheetViews>
  <sheetFormatPr defaultRowHeight="14.25" x14ac:dyDescent="0.2"/>
  <cols>
    <col min="1" max="1" width="21.875" style="353" customWidth="1"/>
    <col min="2" max="6" width="7.75" style="353" customWidth="1"/>
    <col min="7" max="7" width="6.625" style="353" customWidth="1"/>
    <col min="8" max="9" width="7.75" style="353" customWidth="1"/>
    <col min="10" max="10" width="6.625" style="353" customWidth="1"/>
    <col min="11" max="13" width="7.75" style="353" customWidth="1"/>
    <col min="14" max="14" width="39.375" style="353" customWidth="1"/>
    <col min="15" max="15" width="27.5" style="353" customWidth="1"/>
    <col min="16" max="16384" width="9" style="353"/>
  </cols>
  <sheetData>
    <row r="1" spans="1:15" ht="26.25" customHeight="1" x14ac:dyDescent="0.2">
      <c r="A1" s="995" t="s">
        <v>2244</v>
      </c>
      <c r="B1" s="995"/>
      <c r="C1" s="995"/>
      <c r="D1" s="995"/>
      <c r="E1" s="995"/>
      <c r="F1" s="995"/>
      <c r="G1" s="995"/>
      <c r="H1" s="995"/>
      <c r="I1" s="995"/>
      <c r="J1" s="995"/>
      <c r="K1" s="995"/>
      <c r="L1" s="995"/>
      <c r="M1" s="995"/>
      <c r="N1" s="995"/>
    </row>
    <row r="2" spans="1:15" s="852" customFormat="1" ht="43.5" customHeight="1" x14ac:dyDescent="0.2">
      <c r="A2" s="999" t="s">
        <v>2245</v>
      </c>
      <c r="B2" s="999"/>
      <c r="C2" s="999"/>
      <c r="D2" s="999"/>
      <c r="E2" s="999"/>
      <c r="F2" s="999"/>
      <c r="G2" s="999"/>
      <c r="H2" s="999"/>
      <c r="I2" s="999"/>
      <c r="J2" s="999"/>
      <c r="K2" s="999"/>
      <c r="L2" s="999"/>
      <c r="M2" s="999"/>
      <c r="N2" s="999"/>
    </row>
    <row r="3" spans="1:15" ht="21.75" customHeight="1" thickBot="1" x14ac:dyDescent="0.25">
      <c r="A3" s="323" t="s">
        <v>2604</v>
      </c>
      <c r="N3" s="28" t="s">
        <v>2347</v>
      </c>
    </row>
    <row r="4" spans="1:15" ht="16.5" thickTop="1" x14ac:dyDescent="0.25">
      <c r="A4" s="992" t="s">
        <v>1055</v>
      </c>
      <c r="B4" s="1003" t="s">
        <v>128</v>
      </c>
      <c r="C4" s="1003"/>
      <c r="D4" s="1003"/>
      <c r="E4" s="1003" t="s">
        <v>129</v>
      </c>
      <c r="F4" s="1003"/>
      <c r="G4" s="1003"/>
      <c r="H4" s="1003" t="s">
        <v>130</v>
      </c>
      <c r="I4" s="1003"/>
      <c r="J4" s="1003"/>
      <c r="K4" s="1003" t="s">
        <v>4</v>
      </c>
      <c r="L4" s="1003"/>
      <c r="M4" s="1003"/>
      <c r="N4" s="992" t="s">
        <v>1056</v>
      </c>
    </row>
    <row r="5" spans="1:15" ht="23.25" customHeight="1" x14ac:dyDescent="0.25">
      <c r="A5" s="993"/>
      <c r="B5" s="1004" t="s">
        <v>131</v>
      </c>
      <c r="C5" s="1004"/>
      <c r="D5" s="1004"/>
      <c r="E5" s="1004" t="s">
        <v>132</v>
      </c>
      <c r="F5" s="1004"/>
      <c r="G5" s="1004"/>
      <c r="H5" s="1004" t="s">
        <v>133</v>
      </c>
      <c r="I5" s="1004"/>
      <c r="J5" s="1004"/>
      <c r="K5" s="1004" t="s">
        <v>9</v>
      </c>
      <c r="L5" s="1004"/>
      <c r="M5" s="1004"/>
      <c r="N5" s="993"/>
    </row>
    <row r="6" spans="1:15" ht="15.75" x14ac:dyDescent="0.25">
      <c r="A6" s="993"/>
      <c r="B6" s="351" t="s">
        <v>10</v>
      </c>
      <c r="C6" s="351" t="s">
        <v>112</v>
      </c>
      <c r="D6" s="351" t="s">
        <v>12</v>
      </c>
      <c r="E6" s="351" t="s">
        <v>10</v>
      </c>
      <c r="F6" s="351" t="s">
        <v>112</v>
      </c>
      <c r="G6" s="351" t="s">
        <v>12</v>
      </c>
      <c r="H6" s="351" t="s">
        <v>10</v>
      </c>
      <c r="I6" s="351" t="s">
        <v>112</v>
      </c>
      <c r="J6" s="351" t="s">
        <v>12</v>
      </c>
      <c r="K6" s="351" t="s">
        <v>10</v>
      </c>
      <c r="L6" s="351" t="s">
        <v>112</v>
      </c>
      <c r="M6" s="351" t="s">
        <v>12</v>
      </c>
      <c r="N6" s="993"/>
    </row>
    <row r="7" spans="1:15" ht="16.5"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5" ht="20.100000000000001" customHeight="1" x14ac:dyDescent="0.2">
      <c r="A8" s="463" t="s">
        <v>403</v>
      </c>
      <c r="B8" s="9"/>
      <c r="C8" s="9"/>
      <c r="D8" s="9"/>
      <c r="E8" s="9"/>
      <c r="F8" s="9"/>
      <c r="G8" s="9"/>
      <c r="H8" s="9"/>
      <c r="I8" s="9"/>
      <c r="J8" s="9"/>
      <c r="K8" s="357"/>
      <c r="L8" s="8"/>
      <c r="M8" s="9"/>
      <c r="N8" s="357" t="s">
        <v>952</v>
      </c>
    </row>
    <row r="9" spans="1:15" ht="18.75" customHeight="1" x14ac:dyDescent="0.2">
      <c r="A9" s="8" t="s">
        <v>1057</v>
      </c>
      <c r="B9" s="9">
        <v>474</v>
      </c>
      <c r="C9" s="9">
        <v>202</v>
      </c>
      <c r="D9" s="9">
        <v>676</v>
      </c>
      <c r="E9" s="9">
        <v>205</v>
      </c>
      <c r="F9" s="9">
        <v>183</v>
      </c>
      <c r="G9" s="9">
        <v>388</v>
      </c>
      <c r="H9" s="9">
        <v>101</v>
      </c>
      <c r="I9" s="9">
        <v>73</v>
      </c>
      <c r="J9" s="9">
        <v>174</v>
      </c>
      <c r="K9" s="9">
        <f>SUM(B9,E9,H9)</f>
        <v>780</v>
      </c>
      <c r="L9" s="9">
        <f>SUM(C9,F9,I9)</f>
        <v>458</v>
      </c>
      <c r="M9" s="9">
        <f>SUM(K9:L9)</f>
        <v>1238</v>
      </c>
      <c r="N9" s="357" t="s">
        <v>1089</v>
      </c>
      <c r="O9" s="390"/>
    </row>
    <row r="10" spans="1:15" ht="18.75" customHeight="1" x14ac:dyDescent="0.2">
      <c r="A10" s="8" t="s">
        <v>1059</v>
      </c>
      <c r="B10" s="9">
        <v>287</v>
      </c>
      <c r="C10" s="9">
        <v>123</v>
      </c>
      <c r="D10" s="9">
        <v>410</v>
      </c>
      <c r="E10" s="9">
        <v>68</v>
      </c>
      <c r="F10" s="9">
        <v>38</v>
      </c>
      <c r="G10" s="9">
        <v>106</v>
      </c>
      <c r="H10" s="9">
        <v>51</v>
      </c>
      <c r="I10" s="9">
        <v>31</v>
      </c>
      <c r="J10" s="9">
        <v>82</v>
      </c>
      <c r="K10" s="9">
        <f t="shared" ref="K10:L14" si="0">SUM(B10,E10,H10)</f>
        <v>406</v>
      </c>
      <c r="L10" s="9">
        <f t="shared" si="0"/>
        <v>192</v>
      </c>
      <c r="M10" s="9">
        <f t="shared" ref="M10:M13" si="1">SUM(K10:L10)</f>
        <v>598</v>
      </c>
      <c r="N10" s="357" t="s">
        <v>1081</v>
      </c>
      <c r="O10" s="390"/>
    </row>
    <row r="11" spans="1:15" ht="18.75" customHeight="1" x14ac:dyDescent="0.2">
      <c r="A11" s="8" t="s">
        <v>1061</v>
      </c>
      <c r="B11" s="9">
        <v>173</v>
      </c>
      <c r="C11" s="9">
        <v>39</v>
      </c>
      <c r="D11" s="9">
        <v>212</v>
      </c>
      <c r="E11" s="9">
        <v>62</v>
      </c>
      <c r="F11" s="9">
        <v>20</v>
      </c>
      <c r="G11" s="9">
        <v>82</v>
      </c>
      <c r="H11" s="9">
        <v>19</v>
      </c>
      <c r="I11" s="9">
        <v>11</v>
      </c>
      <c r="J11" s="9">
        <v>30</v>
      </c>
      <c r="K11" s="9">
        <f t="shared" si="0"/>
        <v>254</v>
      </c>
      <c r="L11" s="9">
        <f t="shared" si="0"/>
        <v>70</v>
      </c>
      <c r="M11" s="9">
        <f t="shared" si="1"/>
        <v>324</v>
      </c>
      <c r="N11" s="357" t="s">
        <v>1082</v>
      </c>
      <c r="O11" s="390"/>
    </row>
    <row r="12" spans="1:15" ht="18.75" customHeight="1" x14ac:dyDescent="0.2">
      <c r="A12" s="8" t="s">
        <v>1087</v>
      </c>
      <c r="B12" s="9">
        <v>75</v>
      </c>
      <c r="C12" s="9">
        <v>29</v>
      </c>
      <c r="D12" s="9">
        <v>104</v>
      </c>
      <c r="E12" s="9">
        <v>42</v>
      </c>
      <c r="F12" s="9">
        <v>15</v>
      </c>
      <c r="G12" s="9">
        <v>57</v>
      </c>
      <c r="H12" s="9">
        <v>0</v>
      </c>
      <c r="I12" s="9">
        <v>0</v>
      </c>
      <c r="J12" s="9">
        <v>0</v>
      </c>
      <c r="K12" s="9">
        <f t="shared" si="0"/>
        <v>117</v>
      </c>
      <c r="L12" s="9">
        <f t="shared" si="0"/>
        <v>44</v>
      </c>
      <c r="M12" s="9">
        <f t="shared" si="1"/>
        <v>161</v>
      </c>
      <c r="N12" s="357" t="s">
        <v>1083</v>
      </c>
      <c r="O12" s="390"/>
    </row>
    <row r="13" spans="1:15" ht="18.75" customHeight="1" x14ac:dyDescent="0.2">
      <c r="A13" s="8" t="s">
        <v>1065</v>
      </c>
      <c r="B13" s="9">
        <v>173</v>
      </c>
      <c r="C13" s="9">
        <v>104</v>
      </c>
      <c r="D13" s="9">
        <v>277</v>
      </c>
      <c r="E13" s="9">
        <v>66</v>
      </c>
      <c r="F13" s="9">
        <v>34</v>
      </c>
      <c r="G13" s="9">
        <v>100</v>
      </c>
      <c r="H13" s="9">
        <v>52</v>
      </c>
      <c r="I13" s="9">
        <v>34</v>
      </c>
      <c r="J13" s="9">
        <v>86</v>
      </c>
      <c r="K13" s="9">
        <f t="shared" si="0"/>
        <v>291</v>
      </c>
      <c r="L13" s="9">
        <f t="shared" si="0"/>
        <v>172</v>
      </c>
      <c r="M13" s="9">
        <f t="shared" si="1"/>
        <v>463</v>
      </c>
      <c r="N13" s="357" t="s">
        <v>1066</v>
      </c>
      <c r="O13" s="390"/>
    </row>
    <row r="14" spans="1:15" ht="18.75" customHeight="1" x14ac:dyDescent="0.2">
      <c r="A14" s="8" t="s">
        <v>1067</v>
      </c>
      <c r="B14" s="9">
        <f>SUM(B9:B13)</f>
        <v>1182</v>
      </c>
      <c r="C14" s="9">
        <f t="shared" ref="C14:D14" si="2">SUM(C9:C13)</f>
        <v>497</v>
      </c>
      <c r="D14" s="9">
        <f t="shared" si="2"/>
        <v>1679</v>
      </c>
      <c r="E14" s="9">
        <f>SUM(E9:E13)</f>
        <v>443</v>
      </c>
      <c r="F14" s="9">
        <f t="shared" ref="F14:M14" si="3">SUM(F9:F13)</f>
        <v>290</v>
      </c>
      <c r="G14" s="9">
        <f t="shared" si="3"/>
        <v>733</v>
      </c>
      <c r="H14" s="9">
        <f t="shared" si="3"/>
        <v>223</v>
      </c>
      <c r="I14" s="9">
        <f t="shared" si="3"/>
        <v>149</v>
      </c>
      <c r="J14" s="9">
        <f t="shared" si="3"/>
        <v>372</v>
      </c>
      <c r="K14" s="9">
        <f t="shared" si="0"/>
        <v>1848</v>
      </c>
      <c r="L14" s="9">
        <f t="shared" si="3"/>
        <v>936</v>
      </c>
      <c r="M14" s="9">
        <f t="shared" si="3"/>
        <v>2784</v>
      </c>
      <c r="N14" s="357" t="s">
        <v>1068</v>
      </c>
      <c r="O14" s="394"/>
    </row>
    <row r="15" spans="1:15" ht="18.75" customHeight="1" x14ac:dyDescent="0.2">
      <c r="A15" s="8" t="s">
        <v>1069</v>
      </c>
      <c r="B15" s="9">
        <v>87</v>
      </c>
      <c r="C15" s="9">
        <v>27</v>
      </c>
      <c r="D15" s="9">
        <v>114</v>
      </c>
      <c r="E15" s="9">
        <v>9</v>
      </c>
      <c r="F15" s="9">
        <v>8</v>
      </c>
      <c r="G15" s="9">
        <v>17</v>
      </c>
      <c r="H15" s="9">
        <v>25</v>
      </c>
      <c r="I15" s="9">
        <v>24</v>
      </c>
      <c r="J15" s="9">
        <v>49</v>
      </c>
      <c r="K15" s="9">
        <f>SUM(B15,E15,H15)</f>
        <v>121</v>
      </c>
      <c r="L15" s="9">
        <f t="shared" ref="L15:L18" si="4">SUM(C15,F15,I15)</f>
        <v>59</v>
      </c>
      <c r="M15" s="9">
        <f>SUM(K15:L15)</f>
        <v>180</v>
      </c>
      <c r="N15" s="357" t="s">
        <v>1070</v>
      </c>
      <c r="O15" s="390"/>
    </row>
    <row r="16" spans="1:15" ht="18.75" customHeight="1" x14ac:dyDescent="0.2">
      <c r="A16" s="8" t="s">
        <v>1071</v>
      </c>
      <c r="B16" s="9">
        <v>34</v>
      </c>
      <c r="C16" s="9">
        <v>12</v>
      </c>
      <c r="D16" s="9">
        <v>46</v>
      </c>
      <c r="E16" s="9">
        <v>14</v>
      </c>
      <c r="F16" s="9">
        <v>8</v>
      </c>
      <c r="G16" s="9">
        <v>22</v>
      </c>
      <c r="H16" s="9">
        <v>33</v>
      </c>
      <c r="I16" s="9">
        <v>43</v>
      </c>
      <c r="J16" s="9">
        <v>76</v>
      </c>
      <c r="K16" s="9">
        <f t="shared" ref="K16:K18" si="5">SUM(B16,E16,H16)</f>
        <v>81</v>
      </c>
      <c r="L16" s="9">
        <f t="shared" si="4"/>
        <v>63</v>
      </c>
      <c r="M16" s="9">
        <f t="shared" ref="M16:M18" si="6">SUM(K16:L16)</f>
        <v>144</v>
      </c>
      <c r="N16" s="357" t="s">
        <v>1072</v>
      </c>
      <c r="O16" s="390"/>
    </row>
    <row r="17" spans="1:15" ht="18.75" customHeight="1" x14ac:dyDescent="0.2">
      <c r="A17" s="8" t="s">
        <v>1073</v>
      </c>
      <c r="B17" s="9">
        <v>38</v>
      </c>
      <c r="C17" s="9">
        <v>3</v>
      </c>
      <c r="D17" s="9">
        <v>41</v>
      </c>
      <c r="E17" s="9">
        <v>13</v>
      </c>
      <c r="F17" s="9">
        <v>11</v>
      </c>
      <c r="G17" s="9">
        <v>24</v>
      </c>
      <c r="H17" s="9">
        <v>10</v>
      </c>
      <c r="I17" s="9">
        <v>4</v>
      </c>
      <c r="J17" s="9">
        <v>14</v>
      </c>
      <c r="K17" s="9">
        <f t="shared" si="5"/>
        <v>61</v>
      </c>
      <c r="L17" s="9">
        <f t="shared" si="4"/>
        <v>18</v>
      </c>
      <c r="M17" s="9">
        <f t="shared" si="6"/>
        <v>79</v>
      </c>
      <c r="N17" s="357" t="s">
        <v>1074</v>
      </c>
      <c r="O17" s="390"/>
    </row>
    <row r="18" spans="1:15" ht="18.75" customHeight="1" x14ac:dyDescent="0.2">
      <c r="A18" s="8" t="s">
        <v>1075</v>
      </c>
      <c r="B18" s="9">
        <v>0</v>
      </c>
      <c r="C18" s="9">
        <v>1</v>
      </c>
      <c r="D18" s="9">
        <v>1</v>
      </c>
      <c r="E18" s="9">
        <v>2</v>
      </c>
      <c r="F18" s="9">
        <v>3</v>
      </c>
      <c r="G18" s="9">
        <v>5</v>
      </c>
      <c r="H18" s="9">
        <v>0</v>
      </c>
      <c r="I18" s="9">
        <v>0</v>
      </c>
      <c r="J18" s="9">
        <v>0</v>
      </c>
      <c r="K18" s="9">
        <f t="shared" si="5"/>
        <v>2</v>
      </c>
      <c r="L18" s="9">
        <f t="shared" si="4"/>
        <v>4</v>
      </c>
      <c r="M18" s="9">
        <f t="shared" si="6"/>
        <v>6</v>
      </c>
      <c r="N18" s="357" t="s">
        <v>1076</v>
      </c>
      <c r="O18" s="390"/>
    </row>
    <row r="19" spans="1:15" ht="18.75" customHeight="1" x14ac:dyDescent="0.2">
      <c r="A19" s="8" t="s">
        <v>1077</v>
      </c>
      <c r="B19" s="9">
        <f>SUM(B15:B18)</f>
        <v>159</v>
      </c>
      <c r="C19" s="9">
        <f t="shared" ref="C19:M19" si="7">SUM(C15:C18)</f>
        <v>43</v>
      </c>
      <c r="D19" s="9">
        <f t="shared" si="7"/>
        <v>202</v>
      </c>
      <c r="E19" s="9">
        <f t="shared" si="7"/>
        <v>38</v>
      </c>
      <c r="F19" s="9">
        <f t="shared" si="7"/>
        <v>30</v>
      </c>
      <c r="G19" s="9">
        <f t="shared" si="7"/>
        <v>68</v>
      </c>
      <c r="H19" s="9">
        <f t="shared" si="7"/>
        <v>68</v>
      </c>
      <c r="I19" s="9">
        <f t="shared" si="7"/>
        <v>71</v>
      </c>
      <c r="J19" s="9">
        <f t="shared" si="7"/>
        <v>139</v>
      </c>
      <c r="K19" s="9">
        <f t="shared" si="7"/>
        <v>265</v>
      </c>
      <c r="L19" s="9">
        <f t="shared" si="7"/>
        <v>144</v>
      </c>
      <c r="M19" s="9">
        <f t="shared" si="7"/>
        <v>409</v>
      </c>
      <c r="N19" s="357" t="s">
        <v>1078</v>
      </c>
      <c r="O19" s="392"/>
    </row>
    <row r="20" spans="1:15" ht="18.75" customHeight="1" x14ac:dyDescent="0.2">
      <c r="A20" s="8" t="s">
        <v>90</v>
      </c>
      <c r="B20" s="9">
        <f>SUM(B19,B14)</f>
        <v>1341</v>
      </c>
      <c r="C20" s="9">
        <f t="shared" ref="C20:M20" si="8">SUM(C19,C14)</f>
        <v>540</v>
      </c>
      <c r="D20" s="9">
        <f t="shared" si="8"/>
        <v>1881</v>
      </c>
      <c r="E20" s="9">
        <f t="shared" si="8"/>
        <v>481</v>
      </c>
      <c r="F20" s="9">
        <f t="shared" si="8"/>
        <v>320</v>
      </c>
      <c r="G20" s="9">
        <f t="shared" si="8"/>
        <v>801</v>
      </c>
      <c r="H20" s="9">
        <f t="shared" si="8"/>
        <v>291</v>
      </c>
      <c r="I20" s="9">
        <f t="shared" si="8"/>
        <v>220</v>
      </c>
      <c r="J20" s="9">
        <f t="shared" si="8"/>
        <v>511</v>
      </c>
      <c r="K20" s="9">
        <f t="shared" si="8"/>
        <v>2113</v>
      </c>
      <c r="L20" s="9">
        <f t="shared" si="8"/>
        <v>1080</v>
      </c>
      <c r="M20" s="9">
        <f t="shared" si="8"/>
        <v>3193</v>
      </c>
      <c r="N20" s="357" t="s">
        <v>91</v>
      </c>
      <c r="O20" s="392"/>
    </row>
    <row r="21" spans="1:15" ht="18.75" customHeight="1" x14ac:dyDescent="0.2">
      <c r="A21" s="8" t="s">
        <v>402</v>
      </c>
      <c r="B21" s="9"/>
      <c r="C21" s="9"/>
      <c r="D21" s="9"/>
      <c r="E21" s="9"/>
      <c r="F21" s="9"/>
      <c r="G21" s="9"/>
      <c r="H21" s="9"/>
      <c r="I21" s="9"/>
      <c r="J21" s="9"/>
      <c r="K21" s="9"/>
      <c r="L21" s="9"/>
      <c r="M21" s="9"/>
      <c r="N21" s="357" t="s">
        <v>1033</v>
      </c>
    </row>
    <row r="22" spans="1:15" ht="18.75" customHeight="1" x14ac:dyDescent="0.2">
      <c r="A22" s="8" t="s">
        <v>1057</v>
      </c>
      <c r="B22" s="9">
        <v>39</v>
      </c>
      <c r="C22" s="9">
        <v>1</v>
      </c>
      <c r="D22" s="9">
        <v>40</v>
      </c>
      <c r="E22" s="9">
        <v>0</v>
      </c>
      <c r="F22" s="9">
        <v>0</v>
      </c>
      <c r="G22" s="9">
        <v>0</v>
      </c>
      <c r="H22" s="9">
        <v>0</v>
      </c>
      <c r="I22" s="9">
        <v>0</v>
      </c>
      <c r="J22" s="9">
        <v>0</v>
      </c>
      <c r="K22" s="9">
        <f>SUM(B22,E22,H22)</f>
        <v>39</v>
      </c>
      <c r="L22" s="9">
        <f>SUM(C22,F22,I22)</f>
        <v>1</v>
      </c>
      <c r="M22" s="9">
        <f>SUM(K22:L22)</f>
        <v>40</v>
      </c>
      <c r="N22" s="357" t="s">
        <v>1089</v>
      </c>
    </row>
    <row r="23" spans="1:15" ht="18.75" customHeight="1" x14ac:dyDescent="0.2">
      <c r="A23" s="8" t="s">
        <v>1059</v>
      </c>
      <c r="B23" s="9">
        <v>188</v>
      </c>
      <c r="C23" s="9">
        <v>1</v>
      </c>
      <c r="D23" s="9">
        <v>189</v>
      </c>
      <c r="E23" s="9">
        <v>0</v>
      </c>
      <c r="F23" s="9">
        <v>0</v>
      </c>
      <c r="G23" s="9">
        <v>0</v>
      </c>
      <c r="H23" s="9">
        <v>0</v>
      </c>
      <c r="I23" s="9">
        <v>0</v>
      </c>
      <c r="J23" s="9">
        <v>0</v>
      </c>
      <c r="K23" s="9">
        <f t="shared" ref="K23:L25" si="9">SUM(B23,E23,H23)</f>
        <v>188</v>
      </c>
      <c r="L23" s="9">
        <f t="shared" si="9"/>
        <v>1</v>
      </c>
      <c r="M23" s="9">
        <f t="shared" ref="M23:M25" si="10">SUM(K23:L23)</f>
        <v>189</v>
      </c>
      <c r="N23" s="357" t="s">
        <v>1081</v>
      </c>
    </row>
    <row r="24" spans="1:15" ht="18.75" customHeight="1" x14ac:dyDescent="0.2">
      <c r="A24" s="8" t="s">
        <v>1061</v>
      </c>
      <c r="B24" s="9">
        <v>6</v>
      </c>
      <c r="C24" s="9">
        <v>0</v>
      </c>
      <c r="D24" s="9">
        <v>6</v>
      </c>
      <c r="E24" s="9">
        <v>0</v>
      </c>
      <c r="F24" s="9">
        <v>0</v>
      </c>
      <c r="G24" s="9">
        <v>0</v>
      </c>
      <c r="H24" s="9">
        <v>2</v>
      </c>
      <c r="I24" s="9">
        <v>0</v>
      </c>
      <c r="J24" s="9">
        <v>2</v>
      </c>
      <c r="K24" s="9">
        <f t="shared" si="9"/>
        <v>8</v>
      </c>
      <c r="L24" s="9">
        <f t="shared" si="9"/>
        <v>0</v>
      </c>
      <c r="M24" s="9">
        <f t="shared" si="10"/>
        <v>8</v>
      </c>
      <c r="N24" s="357" t="s">
        <v>1082</v>
      </c>
    </row>
    <row r="25" spans="1:15" ht="18.75" customHeight="1" x14ac:dyDescent="0.2">
      <c r="A25" s="8" t="s">
        <v>1087</v>
      </c>
      <c r="B25" s="9">
        <v>17</v>
      </c>
      <c r="C25" s="9">
        <v>1</v>
      </c>
      <c r="D25" s="9">
        <v>18</v>
      </c>
      <c r="E25" s="9">
        <v>0</v>
      </c>
      <c r="F25" s="9">
        <v>0</v>
      </c>
      <c r="G25" s="9">
        <v>0</v>
      </c>
      <c r="H25" s="9">
        <v>0</v>
      </c>
      <c r="I25" s="9">
        <v>0</v>
      </c>
      <c r="J25" s="9">
        <v>0</v>
      </c>
      <c r="K25" s="9">
        <f t="shared" si="9"/>
        <v>17</v>
      </c>
      <c r="L25" s="9">
        <f t="shared" si="9"/>
        <v>1</v>
      </c>
      <c r="M25" s="9">
        <f t="shared" si="10"/>
        <v>18</v>
      </c>
      <c r="N25" s="357" t="s">
        <v>1083</v>
      </c>
    </row>
    <row r="26" spans="1:15" ht="18.75" customHeight="1" x14ac:dyDescent="0.2">
      <c r="A26" s="8" t="s">
        <v>1067</v>
      </c>
      <c r="B26" s="9">
        <f>SUM(B22:B25)</f>
        <v>250</v>
      </c>
      <c r="C26" s="9">
        <f t="shared" ref="C26:M26" si="11">SUM(C22:C25)</f>
        <v>3</v>
      </c>
      <c r="D26" s="9">
        <f t="shared" si="11"/>
        <v>253</v>
      </c>
      <c r="E26" s="9">
        <f t="shared" si="11"/>
        <v>0</v>
      </c>
      <c r="F26" s="9">
        <f t="shared" si="11"/>
        <v>0</v>
      </c>
      <c r="G26" s="9">
        <f t="shared" si="11"/>
        <v>0</v>
      </c>
      <c r="H26" s="9">
        <f t="shared" si="11"/>
        <v>2</v>
      </c>
      <c r="I26" s="9">
        <f t="shared" si="11"/>
        <v>0</v>
      </c>
      <c r="J26" s="9">
        <f t="shared" ref="J26" si="12">SUM(H26:I26)</f>
        <v>2</v>
      </c>
      <c r="K26" s="9">
        <f t="shared" si="11"/>
        <v>252</v>
      </c>
      <c r="L26" s="9">
        <f t="shared" si="11"/>
        <v>3</v>
      </c>
      <c r="M26" s="9">
        <f t="shared" si="11"/>
        <v>255</v>
      </c>
      <c r="N26" s="357" t="s">
        <v>1068</v>
      </c>
    </row>
    <row r="27" spans="1:15" ht="18.75" customHeight="1" x14ac:dyDescent="0.2">
      <c r="A27" s="8" t="s">
        <v>1071</v>
      </c>
      <c r="B27" s="9">
        <v>29</v>
      </c>
      <c r="C27" s="9">
        <v>1</v>
      </c>
      <c r="D27" s="9">
        <v>30</v>
      </c>
      <c r="E27" s="9">
        <v>1</v>
      </c>
      <c r="F27" s="9">
        <v>2</v>
      </c>
      <c r="G27" s="9">
        <v>3</v>
      </c>
      <c r="H27" s="9">
        <v>9</v>
      </c>
      <c r="I27" s="9">
        <v>0</v>
      </c>
      <c r="J27" s="9">
        <v>9</v>
      </c>
      <c r="K27" s="9">
        <f>SUM(B27,E27,H27)</f>
        <v>39</v>
      </c>
      <c r="L27" s="9">
        <f>SUM(C27,F27,I27)</f>
        <v>3</v>
      </c>
      <c r="M27" s="9">
        <f>SUM(K27:L27)</f>
        <v>42</v>
      </c>
      <c r="N27" s="357" t="s">
        <v>1072</v>
      </c>
    </row>
    <row r="28" spans="1:15" ht="18.75" customHeight="1" x14ac:dyDescent="0.2">
      <c r="A28" s="8" t="s">
        <v>1077</v>
      </c>
      <c r="B28" s="9">
        <f t="shared" ref="B28:M28" si="13">SUM(B27:B27)</f>
        <v>29</v>
      </c>
      <c r="C28" s="9">
        <f t="shared" si="13"/>
        <v>1</v>
      </c>
      <c r="D28" s="9">
        <f t="shared" si="13"/>
        <v>30</v>
      </c>
      <c r="E28" s="9">
        <f t="shared" si="13"/>
        <v>1</v>
      </c>
      <c r="F28" s="9">
        <f t="shared" si="13"/>
        <v>2</v>
      </c>
      <c r="G28" s="9">
        <f t="shared" si="13"/>
        <v>3</v>
      </c>
      <c r="H28" s="9">
        <f t="shared" si="13"/>
        <v>9</v>
      </c>
      <c r="I28" s="9">
        <f t="shared" si="13"/>
        <v>0</v>
      </c>
      <c r="J28" s="9">
        <f t="shared" si="13"/>
        <v>9</v>
      </c>
      <c r="K28" s="9">
        <f t="shared" si="13"/>
        <v>39</v>
      </c>
      <c r="L28" s="9">
        <f t="shared" si="13"/>
        <v>3</v>
      </c>
      <c r="M28" s="9">
        <f t="shared" si="13"/>
        <v>42</v>
      </c>
      <c r="N28" s="357" t="s">
        <v>1078</v>
      </c>
    </row>
    <row r="29" spans="1:15" ht="18.75" customHeight="1" thickBot="1" x14ac:dyDescent="0.25">
      <c r="A29" s="8" t="s">
        <v>126</v>
      </c>
      <c r="B29" s="9">
        <f t="shared" ref="B29:M29" si="14">SUM(B28,B26)</f>
        <v>279</v>
      </c>
      <c r="C29" s="9">
        <f t="shared" si="14"/>
        <v>4</v>
      </c>
      <c r="D29" s="9">
        <f t="shared" si="14"/>
        <v>283</v>
      </c>
      <c r="E29" s="9">
        <f t="shared" si="14"/>
        <v>1</v>
      </c>
      <c r="F29" s="9">
        <f t="shared" si="14"/>
        <v>2</v>
      </c>
      <c r="G29" s="9">
        <f t="shared" si="14"/>
        <v>3</v>
      </c>
      <c r="H29" s="9">
        <f t="shared" si="14"/>
        <v>11</v>
      </c>
      <c r="I29" s="9">
        <f t="shared" si="14"/>
        <v>0</v>
      </c>
      <c r="J29" s="9">
        <f t="shared" si="14"/>
        <v>11</v>
      </c>
      <c r="K29" s="9">
        <f t="shared" si="14"/>
        <v>291</v>
      </c>
      <c r="L29" s="9">
        <f t="shared" si="14"/>
        <v>6</v>
      </c>
      <c r="M29" s="9">
        <f t="shared" si="14"/>
        <v>297</v>
      </c>
      <c r="N29" s="472" t="s">
        <v>103</v>
      </c>
    </row>
    <row r="30" spans="1:15" ht="18.75" customHeight="1" thickBot="1" x14ac:dyDescent="0.25">
      <c r="A30" s="23" t="s">
        <v>252</v>
      </c>
      <c r="B30" s="24">
        <f t="shared" ref="B30:M30" si="15">SUM(B29,B20)</f>
        <v>1620</v>
      </c>
      <c r="C30" s="24">
        <f t="shared" si="15"/>
        <v>544</v>
      </c>
      <c r="D30" s="24">
        <f t="shared" si="15"/>
        <v>2164</v>
      </c>
      <c r="E30" s="24">
        <f t="shared" si="15"/>
        <v>482</v>
      </c>
      <c r="F30" s="24">
        <f t="shared" si="15"/>
        <v>322</v>
      </c>
      <c r="G30" s="24">
        <f t="shared" si="15"/>
        <v>804</v>
      </c>
      <c r="H30" s="24">
        <f t="shared" si="15"/>
        <v>302</v>
      </c>
      <c r="I30" s="24">
        <f t="shared" si="15"/>
        <v>220</v>
      </c>
      <c r="J30" s="24">
        <f t="shared" si="15"/>
        <v>522</v>
      </c>
      <c r="K30" s="24">
        <f t="shared" si="15"/>
        <v>2404</v>
      </c>
      <c r="L30" s="24">
        <f t="shared" si="15"/>
        <v>1086</v>
      </c>
      <c r="M30" s="24">
        <f t="shared" si="15"/>
        <v>3490</v>
      </c>
      <c r="N30" s="358" t="s">
        <v>253</v>
      </c>
    </row>
    <row r="31" spans="1:15"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99" right="0.39370078740157499" top="1" bottom="1" header="1" footer="1"/>
  <pageSetup paperSize="9" scale="7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9"/>
  <sheetViews>
    <sheetView rightToLeft="1" view="pageBreakPreview" topLeftCell="A52" zoomScale="85" zoomScaleNormal="100" zoomScaleSheetLayoutView="85" workbookViewId="0">
      <selection activeCell="L38" sqref="L38"/>
    </sheetView>
  </sheetViews>
  <sheetFormatPr defaultRowHeight="14.25" x14ac:dyDescent="0.2"/>
  <cols>
    <col min="1" max="1" width="27" style="353" customWidth="1"/>
    <col min="2" max="10" width="9.25" style="353" customWidth="1"/>
    <col min="11" max="11" width="44.125" style="353" customWidth="1"/>
    <col min="12" max="12" width="17" style="67" customWidth="1"/>
    <col min="13" max="16384" width="9" style="353"/>
  </cols>
  <sheetData>
    <row r="1" spans="1:12" ht="24" customHeight="1" x14ac:dyDescent="0.2">
      <c r="A1" s="995" t="s">
        <v>2246</v>
      </c>
      <c r="B1" s="995"/>
      <c r="C1" s="995"/>
      <c r="D1" s="995"/>
      <c r="E1" s="995"/>
      <c r="F1" s="995"/>
      <c r="G1" s="995"/>
      <c r="H1" s="995"/>
      <c r="I1" s="995"/>
      <c r="J1" s="995"/>
      <c r="K1" s="995"/>
    </row>
    <row r="2" spans="1:12" ht="35.25" customHeight="1" x14ac:dyDescent="0.25">
      <c r="A2" s="1013" t="s">
        <v>2247</v>
      </c>
      <c r="B2" s="1013"/>
      <c r="C2" s="1013"/>
      <c r="D2" s="1013"/>
      <c r="E2" s="1013"/>
      <c r="F2" s="1013"/>
      <c r="G2" s="1013"/>
      <c r="H2" s="1013"/>
      <c r="I2" s="1013"/>
      <c r="J2" s="1013"/>
      <c r="K2" s="1013"/>
    </row>
    <row r="3" spans="1:12" ht="23.25" customHeight="1" thickBot="1" x14ac:dyDescent="0.25">
      <c r="A3" s="323" t="s">
        <v>1093</v>
      </c>
      <c r="K3" s="28" t="s">
        <v>1094</v>
      </c>
    </row>
    <row r="4" spans="1:12" ht="16.5" thickTop="1" x14ac:dyDescent="0.25">
      <c r="A4" s="992" t="s">
        <v>1055</v>
      </c>
      <c r="B4" s="1003" t="s">
        <v>1</v>
      </c>
      <c r="C4" s="1003"/>
      <c r="D4" s="1003"/>
      <c r="E4" s="1003" t="s">
        <v>2</v>
      </c>
      <c r="F4" s="1003"/>
      <c r="G4" s="1003"/>
      <c r="H4" s="1003" t="s">
        <v>4</v>
      </c>
      <c r="I4" s="1003"/>
      <c r="J4" s="1003"/>
      <c r="K4" s="992" t="s">
        <v>1056</v>
      </c>
    </row>
    <row r="5" spans="1:12" ht="24.75" customHeight="1" x14ac:dyDescent="0.25">
      <c r="A5" s="993"/>
      <c r="B5" s="1004" t="s">
        <v>6</v>
      </c>
      <c r="C5" s="1004"/>
      <c r="D5" s="1004"/>
      <c r="E5" s="1004" t="s">
        <v>7</v>
      </c>
      <c r="F5" s="1004"/>
      <c r="G5" s="1004"/>
      <c r="H5" s="1004" t="s">
        <v>9</v>
      </c>
      <c r="I5" s="1004"/>
      <c r="J5" s="1004"/>
      <c r="K5" s="993"/>
    </row>
    <row r="6" spans="1:12" ht="18.75" customHeight="1" x14ac:dyDescent="0.25">
      <c r="A6" s="993"/>
      <c r="B6" s="351" t="s">
        <v>554</v>
      </c>
      <c r="C6" s="351" t="s">
        <v>112</v>
      </c>
      <c r="D6" s="351" t="s">
        <v>12</v>
      </c>
      <c r="E6" s="351" t="s">
        <v>554</v>
      </c>
      <c r="F6" s="351" t="s">
        <v>112</v>
      </c>
      <c r="G6" s="351" t="s">
        <v>12</v>
      </c>
      <c r="H6" s="351" t="s">
        <v>554</v>
      </c>
      <c r="I6" s="351" t="s">
        <v>112</v>
      </c>
      <c r="J6" s="351" t="s">
        <v>12</v>
      </c>
      <c r="K6" s="993"/>
    </row>
    <row r="7" spans="1:12" ht="23.25" customHeight="1" thickBot="1" x14ac:dyDescent="0.3">
      <c r="A7" s="994"/>
      <c r="B7" s="4" t="s">
        <v>13</v>
      </c>
      <c r="C7" s="4" t="s">
        <v>14</v>
      </c>
      <c r="D7" s="4" t="s">
        <v>9</v>
      </c>
      <c r="E7" s="4" t="s">
        <v>13</v>
      </c>
      <c r="F7" s="4" t="s">
        <v>14</v>
      </c>
      <c r="G7" s="4" t="s">
        <v>9</v>
      </c>
      <c r="H7" s="4" t="s">
        <v>13</v>
      </c>
      <c r="I7" s="4" t="s">
        <v>14</v>
      </c>
      <c r="J7" s="4" t="s">
        <v>9</v>
      </c>
      <c r="K7" s="994"/>
    </row>
    <row r="8" spans="1:12" ht="17.25" customHeight="1" x14ac:dyDescent="0.2">
      <c r="A8" s="8" t="s">
        <v>1849</v>
      </c>
      <c r="B8" s="9"/>
      <c r="C8" s="9"/>
      <c r="D8" s="9"/>
      <c r="E8" s="9"/>
      <c r="F8" s="9"/>
      <c r="G8" s="9"/>
      <c r="H8" s="9"/>
      <c r="I8" s="9"/>
      <c r="J8" s="9"/>
      <c r="K8" s="357" t="s">
        <v>952</v>
      </c>
    </row>
    <row r="9" spans="1:12" ht="17.25" customHeight="1" x14ac:dyDescent="0.2">
      <c r="A9" s="8" t="s">
        <v>1057</v>
      </c>
      <c r="B9" s="9">
        <v>2744</v>
      </c>
      <c r="C9" s="9">
        <v>1997</v>
      </c>
      <c r="D9" s="9">
        <v>4741</v>
      </c>
      <c r="E9" s="9">
        <v>0</v>
      </c>
      <c r="F9" s="9">
        <v>0</v>
      </c>
      <c r="G9" s="9">
        <f>SUM(E9:F9)</f>
        <v>0</v>
      </c>
      <c r="H9" s="9">
        <f>SUM(E9,B9)</f>
        <v>2744</v>
      </c>
      <c r="I9" s="9">
        <f>SUM(F9,C9)</f>
        <v>1997</v>
      </c>
      <c r="J9" s="9">
        <f>SUM(H9:I9)</f>
        <v>4741</v>
      </c>
      <c r="K9" s="357" t="s">
        <v>1089</v>
      </c>
      <c r="L9" s="390"/>
    </row>
    <row r="10" spans="1:12" ht="20.100000000000001" customHeight="1" x14ac:dyDescent="0.2">
      <c r="A10" s="8" t="s">
        <v>1059</v>
      </c>
      <c r="B10" s="9">
        <v>1869</v>
      </c>
      <c r="C10" s="9">
        <v>1364</v>
      </c>
      <c r="D10" s="9">
        <v>3233</v>
      </c>
      <c r="E10" s="9">
        <v>0</v>
      </c>
      <c r="F10" s="9">
        <v>0</v>
      </c>
      <c r="G10" s="9">
        <v>0</v>
      </c>
      <c r="H10" s="9">
        <f t="shared" ref="H10:I18" si="0">SUM(E10,B10)</f>
        <v>1869</v>
      </c>
      <c r="I10" s="9">
        <f t="shared" si="0"/>
        <v>1364</v>
      </c>
      <c r="J10" s="9">
        <f t="shared" ref="J10:J25" si="1">SUM(H10:I10)</f>
        <v>3233</v>
      </c>
      <c r="K10" s="357" t="s">
        <v>1081</v>
      </c>
      <c r="L10" s="390"/>
    </row>
    <row r="11" spans="1:12" ht="20.100000000000001" customHeight="1" x14ac:dyDescent="0.2">
      <c r="A11" s="8" t="s">
        <v>1061</v>
      </c>
      <c r="B11" s="9">
        <v>937</v>
      </c>
      <c r="C11" s="9">
        <v>504</v>
      </c>
      <c r="D11" s="9">
        <v>1441</v>
      </c>
      <c r="E11" s="9">
        <v>0</v>
      </c>
      <c r="F11" s="9">
        <v>0</v>
      </c>
      <c r="G11" s="9">
        <v>0</v>
      </c>
      <c r="H11" s="9">
        <f t="shared" si="0"/>
        <v>937</v>
      </c>
      <c r="I11" s="9">
        <f t="shared" si="0"/>
        <v>504</v>
      </c>
      <c r="J11" s="9">
        <f t="shared" si="1"/>
        <v>1441</v>
      </c>
      <c r="K11" s="357" t="s">
        <v>1082</v>
      </c>
      <c r="L11" s="390"/>
    </row>
    <row r="12" spans="1:12" ht="20.100000000000001" customHeight="1" x14ac:dyDescent="0.2">
      <c r="A12" s="8" t="s">
        <v>1087</v>
      </c>
      <c r="B12" s="9">
        <v>1074</v>
      </c>
      <c r="C12" s="9">
        <v>464</v>
      </c>
      <c r="D12" s="9">
        <v>1538</v>
      </c>
      <c r="E12" s="9">
        <v>0</v>
      </c>
      <c r="F12" s="9">
        <v>0</v>
      </c>
      <c r="G12" s="9">
        <v>0</v>
      </c>
      <c r="H12" s="9">
        <f t="shared" si="0"/>
        <v>1074</v>
      </c>
      <c r="I12" s="9">
        <f t="shared" si="0"/>
        <v>464</v>
      </c>
      <c r="J12" s="9">
        <f t="shared" si="1"/>
        <v>1538</v>
      </c>
      <c r="K12" s="357" t="s">
        <v>1083</v>
      </c>
      <c r="L12" s="390"/>
    </row>
    <row r="13" spans="1:12" ht="20.100000000000001" customHeight="1" x14ac:dyDescent="0.2">
      <c r="A13" s="8" t="s">
        <v>1065</v>
      </c>
      <c r="B13" s="9">
        <v>474</v>
      </c>
      <c r="C13" s="9">
        <v>355</v>
      </c>
      <c r="D13" s="9">
        <v>829</v>
      </c>
      <c r="E13" s="9">
        <v>0</v>
      </c>
      <c r="F13" s="9">
        <v>0</v>
      </c>
      <c r="G13" s="9">
        <v>0</v>
      </c>
      <c r="H13" s="9">
        <f t="shared" si="0"/>
        <v>474</v>
      </c>
      <c r="I13" s="9">
        <f t="shared" si="0"/>
        <v>355</v>
      </c>
      <c r="J13" s="9">
        <f t="shared" si="1"/>
        <v>829</v>
      </c>
      <c r="K13" s="357" t="s">
        <v>1066</v>
      </c>
      <c r="L13" s="390"/>
    </row>
    <row r="14" spans="1:12" ht="20.100000000000001" customHeight="1" x14ac:dyDescent="0.2">
      <c r="A14" s="8" t="s">
        <v>1067</v>
      </c>
      <c r="B14" s="9">
        <f>SUM(B9:B13)</f>
        <v>7098</v>
      </c>
      <c r="C14" s="9">
        <f t="shared" ref="C14:J18" si="2">SUM(C9:C13)</f>
        <v>4684</v>
      </c>
      <c r="D14" s="9">
        <f t="shared" si="2"/>
        <v>11782</v>
      </c>
      <c r="E14" s="9">
        <f t="shared" si="2"/>
        <v>0</v>
      </c>
      <c r="F14" s="9">
        <f t="shared" si="2"/>
        <v>0</v>
      </c>
      <c r="G14" s="9">
        <f t="shared" si="2"/>
        <v>0</v>
      </c>
      <c r="H14" s="9">
        <f t="shared" si="2"/>
        <v>7098</v>
      </c>
      <c r="I14" s="9">
        <f t="shared" si="2"/>
        <v>4684</v>
      </c>
      <c r="J14" s="9">
        <f t="shared" si="2"/>
        <v>11782</v>
      </c>
      <c r="K14" s="357" t="s">
        <v>1068</v>
      </c>
      <c r="L14" s="392"/>
    </row>
    <row r="15" spans="1:12" ht="20.100000000000001" customHeight="1" x14ac:dyDescent="0.2">
      <c r="A15" s="8" t="s">
        <v>1069</v>
      </c>
      <c r="B15" s="9">
        <v>569</v>
      </c>
      <c r="C15" s="9">
        <v>332</v>
      </c>
      <c r="D15" s="9">
        <v>901</v>
      </c>
      <c r="E15" s="9">
        <f t="shared" si="2"/>
        <v>0</v>
      </c>
      <c r="F15" s="9">
        <v>0</v>
      </c>
      <c r="G15" s="9">
        <v>0</v>
      </c>
      <c r="H15" s="9">
        <f t="shared" si="0"/>
        <v>569</v>
      </c>
      <c r="I15" s="9">
        <f t="shared" si="0"/>
        <v>332</v>
      </c>
      <c r="J15" s="9">
        <f t="shared" si="1"/>
        <v>901</v>
      </c>
      <c r="K15" s="357" t="s">
        <v>1070</v>
      </c>
      <c r="L15" s="390"/>
    </row>
    <row r="16" spans="1:12" ht="20.100000000000001" customHeight="1" x14ac:dyDescent="0.2">
      <c r="A16" s="8" t="s">
        <v>1071</v>
      </c>
      <c r="B16" s="9">
        <v>516</v>
      </c>
      <c r="C16" s="9">
        <v>602</v>
      </c>
      <c r="D16" s="9">
        <v>1118</v>
      </c>
      <c r="E16" s="9">
        <f t="shared" si="2"/>
        <v>0</v>
      </c>
      <c r="F16" s="9">
        <v>0</v>
      </c>
      <c r="G16" s="9">
        <v>0</v>
      </c>
      <c r="H16" s="9">
        <f t="shared" si="0"/>
        <v>516</v>
      </c>
      <c r="I16" s="9">
        <f t="shared" si="0"/>
        <v>602</v>
      </c>
      <c r="J16" s="9">
        <f t="shared" si="1"/>
        <v>1118</v>
      </c>
      <c r="K16" s="357" t="s">
        <v>1072</v>
      </c>
      <c r="L16" s="390"/>
    </row>
    <row r="17" spans="1:12" ht="20.100000000000001" customHeight="1" x14ac:dyDescent="0.2">
      <c r="A17" s="8" t="s">
        <v>1073</v>
      </c>
      <c r="B17" s="9">
        <v>325</v>
      </c>
      <c r="C17" s="9">
        <v>176</v>
      </c>
      <c r="D17" s="9">
        <v>501</v>
      </c>
      <c r="E17" s="9">
        <f t="shared" si="2"/>
        <v>0</v>
      </c>
      <c r="F17" s="9">
        <v>0</v>
      </c>
      <c r="G17" s="9">
        <v>0</v>
      </c>
      <c r="H17" s="9">
        <f t="shared" si="0"/>
        <v>325</v>
      </c>
      <c r="I17" s="9">
        <f t="shared" si="0"/>
        <v>176</v>
      </c>
      <c r="J17" s="9">
        <f t="shared" si="1"/>
        <v>501</v>
      </c>
      <c r="K17" s="357" t="s">
        <v>1074</v>
      </c>
      <c r="L17" s="390"/>
    </row>
    <row r="18" spans="1:12" ht="20.100000000000001" customHeight="1" x14ac:dyDescent="0.2">
      <c r="A18" s="8" t="s">
        <v>1075</v>
      </c>
      <c r="B18" s="9">
        <v>63</v>
      </c>
      <c r="C18" s="9">
        <v>29</v>
      </c>
      <c r="D18" s="9">
        <v>92</v>
      </c>
      <c r="E18" s="9">
        <f t="shared" si="2"/>
        <v>0</v>
      </c>
      <c r="F18" s="9">
        <v>0</v>
      </c>
      <c r="G18" s="9">
        <v>0</v>
      </c>
      <c r="H18" s="9">
        <f t="shared" si="0"/>
        <v>63</v>
      </c>
      <c r="I18" s="9">
        <f t="shared" si="0"/>
        <v>29</v>
      </c>
      <c r="J18" s="9">
        <f t="shared" si="1"/>
        <v>92</v>
      </c>
      <c r="K18" s="357" t="s">
        <v>1076</v>
      </c>
      <c r="L18" s="390"/>
    </row>
    <row r="19" spans="1:12" ht="20.100000000000001" customHeight="1" x14ac:dyDescent="0.2">
      <c r="A19" s="8" t="s">
        <v>1077</v>
      </c>
      <c r="B19" s="9">
        <f>SUM(B15:B18)</f>
        <v>1473</v>
      </c>
      <c r="C19" s="9">
        <f t="shared" ref="C19:J19" si="3">SUM(C15:C18)</f>
        <v>1139</v>
      </c>
      <c r="D19" s="9">
        <f t="shared" si="3"/>
        <v>2612</v>
      </c>
      <c r="E19" s="9">
        <f t="shared" si="3"/>
        <v>0</v>
      </c>
      <c r="F19" s="9">
        <v>0</v>
      </c>
      <c r="G19" s="9">
        <f t="shared" si="3"/>
        <v>0</v>
      </c>
      <c r="H19" s="9">
        <f t="shared" si="3"/>
        <v>1473</v>
      </c>
      <c r="I19" s="9">
        <f t="shared" si="3"/>
        <v>1139</v>
      </c>
      <c r="J19" s="9">
        <f t="shared" si="3"/>
        <v>2612</v>
      </c>
      <c r="K19" s="357" t="s">
        <v>1078</v>
      </c>
      <c r="L19" s="392"/>
    </row>
    <row r="20" spans="1:12" ht="20.100000000000001" customHeight="1" x14ac:dyDescent="0.2">
      <c r="A20" s="8" t="s">
        <v>90</v>
      </c>
      <c r="B20" s="9">
        <f>SUM(B19,B14)</f>
        <v>8571</v>
      </c>
      <c r="C20" s="9">
        <f t="shared" ref="C20:J20" si="4">SUM(C19,C14)</f>
        <v>5823</v>
      </c>
      <c r="D20" s="9">
        <f t="shared" si="4"/>
        <v>14394</v>
      </c>
      <c r="E20" s="9">
        <f t="shared" si="4"/>
        <v>0</v>
      </c>
      <c r="F20" s="9">
        <f t="shared" si="4"/>
        <v>0</v>
      </c>
      <c r="G20" s="9">
        <f t="shared" si="4"/>
        <v>0</v>
      </c>
      <c r="H20" s="9">
        <f t="shared" si="4"/>
        <v>8571</v>
      </c>
      <c r="I20" s="9">
        <f t="shared" si="4"/>
        <v>5823</v>
      </c>
      <c r="J20" s="9">
        <f t="shared" si="4"/>
        <v>14394</v>
      </c>
      <c r="K20" s="357" t="s">
        <v>91</v>
      </c>
      <c r="L20" s="392"/>
    </row>
    <row r="21" spans="1:12" ht="20.100000000000001" customHeight="1" x14ac:dyDescent="0.2">
      <c r="A21" s="8" t="s">
        <v>439</v>
      </c>
      <c r="B21" s="9"/>
      <c r="C21" s="9"/>
      <c r="D21" s="9"/>
      <c r="E21" s="9"/>
      <c r="F21" s="9"/>
      <c r="G21" s="9"/>
      <c r="H21" s="9"/>
      <c r="I21" s="9"/>
      <c r="J21" s="9"/>
      <c r="K21" s="357" t="s">
        <v>1033</v>
      </c>
    </row>
    <row r="22" spans="1:12" ht="20.100000000000001" customHeight="1" x14ac:dyDescent="0.2">
      <c r="A22" s="8" t="s">
        <v>1057</v>
      </c>
      <c r="B22" s="9">
        <v>267</v>
      </c>
      <c r="C22" s="9">
        <v>62</v>
      </c>
      <c r="D22" s="9">
        <v>329</v>
      </c>
      <c r="E22" s="9">
        <v>0</v>
      </c>
      <c r="F22" s="9">
        <v>0</v>
      </c>
      <c r="G22" s="9">
        <v>0</v>
      </c>
      <c r="H22" s="9">
        <f t="shared" ref="H22:I25" si="5">SUM(E22,B22)</f>
        <v>267</v>
      </c>
      <c r="I22" s="9">
        <f t="shared" si="5"/>
        <v>62</v>
      </c>
      <c r="J22" s="9">
        <f t="shared" si="1"/>
        <v>329</v>
      </c>
      <c r="K22" s="357" t="s">
        <v>1089</v>
      </c>
    </row>
    <row r="23" spans="1:12" ht="20.100000000000001" customHeight="1" x14ac:dyDescent="0.2">
      <c r="A23" s="8" t="s">
        <v>1059</v>
      </c>
      <c r="B23" s="9">
        <v>638</v>
      </c>
      <c r="C23" s="9">
        <v>287</v>
      </c>
      <c r="D23" s="9">
        <v>925</v>
      </c>
      <c r="E23" s="9">
        <v>0</v>
      </c>
      <c r="F23" s="9">
        <v>0</v>
      </c>
      <c r="G23" s="9">
        <v>0</v>
      </c>
      <c r="H23" s="9">
        <f t="shared" si="5"/>
        <v>638</v>
      </c>
      <c r="I23" s="9">
        <f t="shared" si="5"/>
        <v>287</v>
      </c>
      <c r="J23" s="9">
        <f t="shared" si="1"/>
        <v>925</v>
      </c>
      <c r="K23" s="357" t="s">
        <v>1081</v>
      </c>
    </row>
    <row r="24" spans="1:12" ht="20.100000000000001" customHeight="1" x14ac:dyDescent="0.2">
      <c r="A24" s="8" t="s">
        <v>1061</v>
      </c>
      <c r="B24" s="9">
        <v>183</v>
      </c>
      <c r="C24" s="9">
        <v>24</v>
      </c>
      <c r="D24" s="9">
        <v>207</v>
      </c>
      <c r="E24" s="9">
        <v>0</v>
      </c>
      <c r="F24" s="9">
        <v>0</v>
      </c>
      <c r="G24" s="9">
        <v>0</v>
      </c>
      <c r="H24" s="9">
        <f t="shared" si="5"/>
        <v>183</v>
      </c>
      <c r="I24" s="9">
        <f t="shared" si="5"/>
        <v>24</v>
      </c>
      <c r="J24" s="9">
        <f t="shared" si="1"/>
        <v>207</v>
      </c>
      <c r="K24" s="357" t="s">
        <v>1082</v>
      </c>
    </row>
    <row r="25" spans="1:12" ht="20.100000000000001" customHeight="1" x14ac:dyDescent="0.2">
      <c r="A25" s="8" t="s">
        <v>1087</v>
      </c>
      <c r="B25" s="9">
        <v>780</v>
      </c>
      <c r="C25" s="9">
        <v>461</v>
      </c>
      <c r="D25" s="9">
        <v>1241</v>
      </c>
      <c r="E25" s="9">
        <v>0</v>
      </c>
      <c r="F25" s="9">
        <v>0</v>
      </c>
      <c r="G25" s="9">
        <v>0</v>
      </c>
      <c r="H25" s="9">
        <f t="shared" si="5"/>
        <v>780</v>
      </c>
      <c r="I25" s="9">
        <f t="shared" si="5"/>
        <v>461</v>
      </c>
      <c r="J25" s="9">
        <f t="shared" si="1"/>
        <v>1241</v>
      </c>
      <c r="K25" s="357" t="s">
        <v>1083</v>
      </c>
    </row>
    <row r="26" spans="1:12" ht="20.100000000000001" customHeight="1" x14ac:dyDescent="0.2">
      <c r="A26" s="8" t="s">
        <v>1067</v>
      </c>
      <c r="B26" s="9">
        <f>SUM(B22:B25)</f>
        <v>1868</v>
      </c>
      <c r="C26" s="9">
        <f t="shared" ref="C26:J27" si="6">SUM(C22:C25)</f>
        <v>834</v>
      </c>
      <c r="D26" s="9">
        <f t="shared" si="6"/>
        <v>2702</v>
      </c>
      <c r="E26" s="9">
        <f t="shared" si="6"/>
        <v>0</v>
      </c>
      <c r="F26" s="9">
        <f t="shared" si="6"/>
        <v>0</v>
      </c>
      <c r="G26" s="9">
        <f t="shared" si="6"/>
        <v>0</v>
      </c>
      <c r="H26" s="9">
        <f t="shared" si="6"/>
        <v>1868</v>
      </c>
      <c r="I26" s="9">
        <f t="shared" si="6"/>
        <v>834</v>
      </c>
      <c r="J26" s="9">
        <f t="shared" si="6"/>
        <v>2702</v>
      </c>
      <c r="K26" s="357" t="s">
        <v>1068</v>
      </c>
    </row>
    <row r="27" spans="1:12" ht="20.100000000000001" customHeight="1" x14ac:dyDescent="0.2">
      <c r="A27" s="8" t="s">
        <v>1069</v>
      </c>
      <c r="B27" s="9">
        <v>37</v>
      </c>
      <c r="C27" s="9">
        <v>4</v>
      </c>
      <c r="D27" s="9">
        <v>41</v>
      </c>
      <c r="E27" s="9">
        <f t="shared" si="6"/>
        <v>0</v>
      </c>
      <c r="F27" s="9">
        <f t="shared" si="6"/>
        <v>0</v>
      </c>
      <c r="G27" s="9">
        <f t="shared" si="6"/>
        <v>0</v>
      </c>
      <c r="H27" s="9">
        <f>SUM(B27,E27)</f>
        <v>37</v>
      </c>
      <c r="I27" s="9">
        <f>SUM(C27,F27)</f>
        <v>4</v>
      </c>
      <c r="J27" s="9">
        <f>SUM(H27:I27)</f>
        <v>41</v>
      </c>
      <c r="K27" s="357" t="s">
        <v>1070</v>
      </c>
    </row>
    <row r="28" spans="1:12" ht="20.100000000000001" customHeight="1" x14ac:dyDescent="0.2">
      <c r="A28" s="8" t="s">
        <v>1071</v>
      </c>
      <c r="B28" s="9">
        <v>631</v>
      </c>
      <c r="C28" s="9">
        <v>66</v>
      </c>
      <c r="D28" s="9">
        <v>697</v>
      </c>
      <c r="E28" s="9">
        <v>0</v>
      </c>
      <c r="F28" s="9">
        <v>0</v>
      </c>
      <c r="G28" s="9">
        <v>0</v>
      </c>
      <c r="H28" s="9">
        <f t="shared" ref="H28:H30" si="7">SUM(B28,E28)</f>
        <v>631</v>
      </c>
      <c r="I28" s="9">
        <f t="shared" ref="I28:I30" si="8">SUM(C28,F28)</f>
        <v>66</v>
      </c>
      <c r="J28" s="9">
        <f t="shared" ref="J28:J30" si="9">SUM(H28:I28)</f>
        <v>697</v>
      </c>
      <c r="K28" s="357" t="s">
        <v>1072</v>
      </c>
    </row>
    <row r="29" spans="1:12" s="560" customFormat="1" ht="20.100000000000001" customHeight="1" x14ac:dyDescent="0.2">
      <c r="A29" s="20" t="s">
        <v>1073</v>
      </c>
      <c r="B29" s="21">
        <v>5</v>
      </c>
      <c r="C29" s="21">
        <v>7</v>
      </c>
      <c r="D29" s="21">
        <v>12</v>
      </c>
      <c r="E29" s="21">
        <v>0</v>
      </c>
      <c r="F29" s="21">
        <v>0</v>
      </c>
      <c r="G29" s="21">
        <v>0</v>
      </c>
      <c r="H29" s="9">
        <f t="shared" si="7"/>
        <v>5</v>
      </c>
      <c r="I29" s="9">
        <f t="shared" si="8"/>
        <v>7</v>
      </c>
      <c r="J29" s="9">
        <f t="shared" si="9"/>
        <v>12</v>
      </c>
      <c r="K29" s="562" t="s">
        <v>1074</v>
      </c>
      <c r="L29" s="67"/>
    </row>
    <row r="30" spans="1:12" s="560" customFormat="1" ht="20.100000000000001" customHeight="1" x14ac:dyDescent="0.2">
      <c r="A30" s="20" t="s">
        <v>1077</v>
      </c>
      <c r="B30" s="21">
        <f>SUM(B27:B29)</f>
        <v>673</v>
      </c>
      <c r="C30" s="21">
        <f t="shared" ref="C30:G30" si="10">SUM(C27:C29)</f>
        <v>77</v>
      </c>
      <c r="D30" s="21">
        <f t="shared" si="10"/>
        <v>750</v>
      </c>
      <c r="E30" s="21">
        <f t="shared" si="10"/>
        <v>0</v>
      </c>
      <c r="F30" s="21">
        <f t="shared" si="10"/>
        <v>0</v>
      </c>
      <c r="G30" s="21">
        <f t="shared" si="10"/>
        <v>0</v>
      </c>
      <c r="H30" s="9">
        <f t="shared" si="7"/>
        <v>673</v>
      </c>
      <c r="I30" s="9">
        <f t="shared" si="8"/>
        <v>77</v>
      </c>
      <c r="J30" s="9">
        <f t="shared" si="9"/>
        <v>750</v>
      </c>
      <c r="K30" s="562" t="s">
        <v>1078</v>
      </c>
      <c r="L30" s="67"/>
    </row>
    <row r="31" spans="1:12" ht="20.100000000000001" customHeight="1" thickBot="1" x14ac:dyDescent="0.25">
      <c r="A31" s="20" t="s">
        <v>126</v>
      </c>
      <c r="B31" s="21">
        <f>SUM(B30,B26)</f>
        <v>2541</v>
      </c>
      <c r="C31" s="21">
        <f t="shared" ref="C31:J31" si="11">SUM(C30,C26)</f>
        <v>911</v>
      </c>
      <c r="D31" s="21">
        <f t="shared" si="11"/>
        <v>3452</v>
      </c>
      <c r="E31" s="21">
        <f t="shared" si="11"/>
        <v>0</v>
      </c>
      <c r="F31" s="21">
        <f t="shared" si="11"/>
        <v>0</v>
      </c>
      <c r="G31" s="21">
        <f t="shared" si="11"/>
        <v>0</v>
      </c>
      <c r="H31" s="21">
        <f t="shared" si="11"/>
        <v>2541</v>
      </c>
      <c r="I31" s="21">
        <f t="shared" si="11"/>
        <v>911</v>
      </c>
      <c r="J31" s="21">
        <f t="shared" si="11"/>
        <v>3452</v>
      </c>
      <c r="K31" s="472" t="s">
        <v>103</v>
      </c>
    </row>
    <row r="32" spans="1:12" ht="20.100000000000001" customHeight="1" thickBot="1" x14ac:dyDescent="0.25">
      <c r="A32" s="23" t="s">
        <v>252</v>
      </c>
      <c r="B32" s="24">
        <f>SUM(B31,B20)</f>
        <v>11112</v>
      </c>
      <c r="C32" s="24">
        <f t="shared" ref="C32:J32" si="12">SUM(C31,C20)</f>
        <v>6734</v>
      </c>
      <c r="D32" s="24">
        <f t="shared" si="12"/>
        <v>17846</v>
      </c>
      <c r="E32" s="24">
        <f t="shared" si="12"/>
        <v>0</v>
      </c>
      <c r="F32" s="24">
        <f t="shared" si="12"/>
        <v>0</v>
      </c>
      <c r="G32" s="24">
        <f t="shared" si="12"/>
        <v>0</v>
      </c>
      <c r="H32" s="24">
        <f t="shared" si="12"/>
        <v>11112</v>
      </c>
      <c r="I32" s="24">
        <f t="shared" si="12"/>
        <v>6734</v>
      </c>
      <c r="J32" s="24">
        <f t="shared" si="12"/>
        <v>17846</v>
      </c>
      <c r="K32" s="358" t="s">
        <v>253</v>
      </c>
    </row>
    <row r="33" spans="1:12" ht="20.100000000000001" customHeight="1" thickTop="1" x14ac:dyDescent="0.2"/>
    <row r="34" spans="1:12" ht="15.75" customHeight="1" x14ac:dyDescent="0.2"/>
    <row r="35" spans="1:12" s="851" customFormat="1" ht="15.75" customHeight="1" x14ac:dyDescent="0.2">
      <c r="L35" s="67"/>
    </row>
    <row r="36" spans="1:12" ht="15.75" customHeight="1" x14ac:dyDescent="0.2"/>
    <row r="37" spans="1:12" ht="18" x14ac:dyDescent="0.2">
      <c r="A37" s="995" t="s">
        <v>2248</v>
      </c>
      <c r="B37" s="995"/>
      <c r="C37" s="995"/>
      <c r="D37" s="995"/>
      <c r="E37" s="995"/>
      <c r="F37" s="995"/>
      <c r="G37" s="995"/>
      <c r="H37" s="995"/>
      <c r="I37" s="995"/>
      <c r="J37" s="995"/>
      <c r="K37" s="995"/>
    </row>
    <row r="38" spans="1:12" s="852" customFormat="1" ht="27" customHeight="1" x14ac:dyDescent="0.2">
      <c r="A38" s="999" t="s">
        <v>2249</v>
      </c>
      <c r="B38" s="999"/>
      <c r="C38" s="999"/>
      <c r="D38" s="999"/>
      <c r="E38" s="999"/>
      <c r="F38" s="999"/>
      <c r="G38" s="999"/>
      <c r="H38" s="999"/>
      <c r="I38" s="999"/>
      <c r="J38" s="999"/>
      <c r="K38" s="999"/>
      <c r="L38" s="484"/>
    </row>
    <row r="39" spans="1:12" ht="27.75" customHeight="1" thickBot="1" x14ac:dyDescent="0.25">
      <c r="A39" s="323" t="s">
        <v>2605</v>
      </c>
      <c r="K39" s="28" t="s">
        <v>2606</v>
      </c>
    </row>
    <row r="40" spans="1:12" ht="24.75" customHeight="1" thickTop="1" x14ac:dyDescent="0.25">
      <c r="A40" s="992" t="s">
        <v>1055</v>
      </c>
      <c r="B40" s="1003" t="s">
        <v>1</v>
      </c>
      <c r="C40" s="1003"/>
      <c r="D40" s="1003"/>
      <c r="E40" s="1003" t="s">
        <v>2</v>
      </c>
      <c r="F40" s="1003"/>
      <c r="G40" s="1003"/>
      <c r="H40" s="1003" t="s">
        <v>4</v>
      </c>
      <c r="I40" s="1003"/>
      <c r="J40" s="1003"/>
      <c r="K40" s="992" t="s">
        <v>1056</v>
      </c>
    </row>
    <row r="41" spans="1:12" ht="21.75" customHeight="1" x14ac:dyDescent="0.25">
      <c r="A41" s="993"/>
      <c r="B41" s="1004" t="s">
        <v>6</v>
      </c>
      <c r="C41" s="1004"/>
      <c r="D41" s="1004"/>
      <c r="E41" s="1004" t="s">
        <v>7</v>
      </c>
      <c r="F41" s="1004"/>
      <c r="G41" s="1004"/>
      <c r="H41" s="1004" t="s">
        <v>9</v>
      </c>
      <c r="I41" s="1004"/>
      <c r="J41" s="1004"/>
      <c r="K41" s="993"/>
    </row>
    <row r="42" spans="1:12" ht="22.5" customHeight="1" x14ac:dyDescent="0.25">
      <c r="A42" s="993"/>
      <c r="B42" s="351" t="s">
        <v>10</v>
      </c>
      <c r="C42" s="351" t="s">
        <v>112</v>
      </c>
      <c r="D42" s="351" t="s">
        <v>12</v>
      </c>
      <c r="E42" s="351" t="s">
        <v>10</v>
      </c>
      <c r="F42" s="351" t="s">
        <v>112</v>
      </c>
      <c r="G42" s="351" t="s">
        <v>12</v>
      </c>
      <c r="H42" s="351" t="s">
        <v>10</v>
      </c>
      <c r="I42" s="351" t="s">
        <v>112</v>
      </c>
      <c r="J42" s="351" t="s">
        <v>12</v>
      </c>
      <c r="K42" s="993"/>
    </row>
    <row r="43" spans="1:12" ht="23.25" customHeight="1" thickBot="1" x14ac:dyDescent="0.3">
      <c r="A43" s="994"/>
      <c r="B43" s="4" t="s">
        <v>13</v>
      </c>
      <c r="C43" s="4" t="s">
        <v>14</v>
      </c>
      <c r="D43" s="4" t="s">
        <v>9</v>
      </c>
      <c r="E43" s="4" t="s">
        <v>13</v>
      </c>
      <c r="F43" s="4" t="s">
        <v>14</v>
      </c>
      <c r="G43" s="4" t="s">
        <v>9</v>
      </c>
      <c r="H43" s="4" t="s">
        <v>13</v>
      </c>
      <c r="I43" s="4" t="s">
        <v>14</v>
      </c>
      <c r="J43" s="4" t="s">
        <v>9</v>
      </c>
      <c r="K43" s="994"/>
    </row>
    <row r="44" spans="1:12" ht="20.100000000000001" customHeight="1" x14ac:dyDescent="0.2">
      <c r="A44" s="8" t="s">
        <v>403</v>
      </c>
      <c r="B44" s="9"/>
      <c r="C44" s="9"/>
      <c r="D44" s="9"/>
      <c r="E44" s="9"/>
      <c r="F44" s="9"/>
      <c r="G44" s="9"/>
      <c r="H44" s="9"/>
      <c r="I44" s="9"/>
      <c r="J44" s="9"/>
      <c r="K44" s="357" t="s">
        <v>952</v>
      </c>
    </row>
    <row r="45" spans="1:12" ht="20.100000000000001" customHeight="1" x14ac:dyDescent="0.2">
      <c r="A45" s="8" t="s">
        <v>1057</v>
      </c>
      <c r="B45" s="9">
        <v>2637</v>
      </c>
      <c r="C45" s="9">
        <v>1978</v>
      </c>
      <c r="D45" s="9">
        <v>4615</v>
      </c>
      <c r="E45" s="9">
        <v>0</v>
      </c>
      <c r="F45" s="9">
        <v>0</v>
      </c>
      <c r="G45" s="9">
        <f>SUM(E45:F45)</f>
        <v>0</v>
      </c>
      <c r="H45" s="9">
        <f t="shared" ref="H45:I54" si="13">SUM(E45,B45)</f>
        <v>2637</v>
      </c>
      <c r="I45" s="9">
        <f t="shared" si="13"/>
        <v>1978</v>
      </c>
      <c r="J45" s="9">
        <f>SUM(H45:I45)</f>
        <v>4615</v>
      </c>
      <c r="K45" s="357" t="s">
        <v>1089</v>
      </c>
    </row>
    <row r="46" spans="1:12" ht="20.100000000000001" customHeight="1" x14ac:dyDescent="0.2">
      <c r="A46" s="8" t="s">
        <v>1095</v>
      </c>
      <c r="B46" s="9">
        <v>1733</v>
      </c>
      <c r="C46" s="9">
        <v>1163</v>
      </c>
      <c r="D46" s="9">
        <v>2896</v>
      </c>
      <c r="E46" s="9">
        <v>0</v>
      </c>
      <c r="F46" s="9">
        <v>0</v>
      </c>
      <c r="G46" s="9">
        <v>0</v>
      </c>
      <c r="H46" s="9">
        <f t="shared" si="13"/>
        <v>1733</v>
      </c>
      <c r="I46" s="9">
        <f t="shared" si="13"/>
        <v>1163</v>
      </c>
      <c r="J46" s="9">
        <f t="shared" ref="J46:J61" si="14">SUM(H46:I46)</f>
        <v>2896</v>
      </c>
      <c r="K46" s="357" t="s">
        <v>1081</v>
      </c>
    </row>
    <row r="47" spans="1:12" ht="20.100000000000001" customHeight="1" x14ac:dyDescent="0.2">
      <c r="A47" s="8" t="s">
        <v>1096</v>
      </c>
      <c r="B47" s="9">
        <v>874</v>
      </c>
      <c r="C47" s="9">
        <v>498</v>
      </c>
      <c r="D47" s="9">
        <v>1372</v>
      </c>
      <c r="E47" s="9">
        <v>0</v>
      </c>
      <c r="F47" s="9">
        <v>0</v>
      </c>
      <c r="G47" s="9">
        <v>0</v>
      </c>
      <c r="H47" s="9">
        <f t="shared" si="13"/>
        <v>874</v>
      </c>
      <c r="I47" s="9">
        <f t="shared" si="13"/>
        <v>498</v>
      </c>
      <c r="J47" s="9">
        <f t="shared" si="14"/>
        <v>1372</v>
      </c>
      <c r="K47" s="357" t="s">
        <v>1082</v>
      </c>
    </row>
    <row r="48" spans="1:12" ht="20.100000000000001" customHeight="1" x14ac:dyDescent="0.2">
      <c r="A48" s="8" t="s">
        <v>1097</v>
      </c>
      <c r="B48" s="9">
        <v>1055</v>
      </c>
      <c r="C48" s="9">
        <v>456</v>
      </c>
      <c r="D48" s="9">
        <v>1511</v>
      </c>
      <c r="E48" s="9">
        <v>0</v>
      </c>
      <c r="F48" s="9">
        <v>0</v>
      </c>
      <c r="G48" s="9">
        <v>0</v>
      </c>
      <c r="H48" s="9">
        <f t="shared" si="13"/>
        <v>1055</v>
      </c>
      <c r="I48" s="9">
        <f t="shared" si="13"/>
        <v>456</v>
      </c>
      <c r="J48" s="9">
        <f t="shared" si="14"/>
        <v>1511</v>
      </c>
      <c r="K48" s="357" t="s">
        <v>1083</v>
      </c>
    </row>
    <row r="49" spans="1:11" ht="20.100000000000001" customHeight="1" x14ac:dyDescent="0.2">
      <c r="A49" s="8" t="s">
        <v>1098</v>
      </c>
      <c r="B49" s="9">
        <v>405</v>
      </c>
      <c r="C49" s="9">
        <v>317</v>
      </c>
      <c r="D49" s="9">
        <v>722</v>
      </c>
      <c r="E49" s="9">
        <v>0</v>
      </c>
      <c r="F49" s="9">
        <v>0</v>
      </c>
      <c r="G49" s="9">
        <v>0</v>
      </c>
      <c r="H49" s="9">
        <f t="shared" si="13"/>
        <v>405</v>
      </c>
      <c r="I49" s="9">
        <f t="shared" si="13"/>
        <v>317</v>
      </c>
      <c r="J49" s="9">
        <f t="shared" si="14"/>
        <v>722</v>
      </c>
      <c r="K49" s="357" t="s">
        <v>1066</v>
      </c>
    </row>
    <row r="50" spans="1:11" ht="20.100000000000001" customHeight="1" x14ac:dyDescent="0.2">
      <c r="A50" s="8" t="s">
        <v>1067</v>
      </c>
      <c r="B50" s="9">
        <f>SUM(B45:B49)</f>
        <v>6704</v>
      </c>
      <c r="C50" s="9">
        <f t="shared" ref="C50:D50" si="15">SUM(C45:C49)</f>
        <v>4412</v>
      </c>
      <c r="D50" s="9">
        <f t="shared" si="15"/>
        <v>11116</v>
      </c>
      <c r="E50" s="9">
        <f>SUM(E45:E49)</f>
        <v>0</v>
      </c>
      <c r="F50" s="9">
        <f t="shared" ref="F50:J50" si="16">SUM(F45:F49)</f>
        <v>0</v>
      </c>
      <c r="G50" s="9">
        <f t="shared" si="16"/>
        <v>0</v>
      </c>
      <c r="H50" s="9">
        <f t="shared" si="16"/>
        <v>6704</v>
      </c>
      <c r="I50" s="9">
        <f t="shared" si="16"/>
        <v>4412</v>
      </c>
      <c r="J50" s="9">
        <f t="shared" si="16"/>
        <v>11116</v>
      </c>
      <c r="K50" s="357" t="s">
        <v>1068</v>
      </c>
    </row>
    <row r="51" spans="1:11" ht="20.100000000000001" customHeight="1" x14ac:dyDescent="0.2">
      <c r="A51" s="8" t="s">
        <v>1069</v>
      </c>
      <c r="B51" s="9">
        <v>543</v>
      </c>
      <c r="C51" s="9">
        <v>331</v>
      </c>
      <c r="D51" s="9">
        <v>874</v>
      </c>
      <c r="E51" s="9">
        <v>0</v>
      </c>
      <c r="F51" s="9">
        <v>0</v>
      </c>
      <c r="G51" s="9">
        <v>0</v>
      </c>
      <c r="H51" s="9">
        <f t="shared" si="13"/>
        <v>543</v>
      </c>
      <c r="I51" s="9">
        <f t="shared" si="13"/>
        <v>331</v>
      </c>
      <c r="J51" s="9">
        <f t="shared" si="14"/>
        <v>874</v>
      </c>
      <c r="K51" s="357" t="s">
        <v>1070</v>
      </c>
    </row>
    <row r="52" spans="1:11" ht="20.100000000000001" customHeight="1" x14ac:dyDescent="0.2">
      <c r="A52" s="8" t="s">
        <v>1071</v>
      </c>
      <c r="B52" s="9">
        <v>496</v>
      </c>
      <c r="C52" s="9">
        <v>597</v>
      </c>
      <c r="D52" s="9">
        <v>1093</v>
      </c>
      <c r="E52" s="9">
        <v>0</v>
      </c>
      <c r="F52" s="9">
        <v>0</v>
      </c>
      <c r="G52" s="9">
        <v>0</v>
      </c>
      <c r="H52" s="9">
        <f t="shared" si="13"/>
        <v>496</v>
      </c>
      <c r="I52" s="9">
        <f t="shared" si="13"/>
        <v>597</v>
      </c>
      <c r="J52" s="9">
        <f t="shared" si="14"/>
        <v>1093</v>
      </c>
      <c r="K52" s="357" t="s">
        <v>1072</v>
      </c>
    </row>
    <row r="53" spans="1:11" ht="20.100000000000001" customHeight="1" x14ac:dyDescent="0.2">
      <c r="A53" s="8" t="s">
        <v>1073</v>
      </c>
      <c r="B53" s="9">
        <v>303</v>
      </c>
      <c r="C53" s="9">
        <v>176</v>
      </c>
      <c r="D53" s="9">
        <v>479</v>
      </c>
      <c r="E53" s="9">
        <v>0</v>
      </c>
      <c r="F53" s="9">
        <v>0</v>
      </c>
      <c r="G53" s="9">
        <v>0</v>
      </c>
      <c r="H53" s="9">
        <f t="shared" si="13"/>
        <v>303</v>
      </c>
      <c r="I53" s="9">
        <f t="shared" si="13"/>
        <v>176</v>
      </c>
      <c r="J53" s="9">
        <f t="shared" si="14"/>
        <v>479</v>
      </c>
      <c r="K53" s="357" t="s">
        <v>1074</v>
      </c>
    </row>
    <row r="54" spans="1:11" ht="20.100000000000001" customHeight="1" x14ac:dyDescent="0.2">
      <c r="A54" s="8" t="s">
        <v>1075</v>
      </c>
      <c r="B54" s="9">
        <v>63</v>
      </c>
      <c r="C54" s="9">
        <v>29</v>
      </c>
      <c r="D54" s="9">
        <v>92</v>
      </c>
      <c r="E54" s="9">
        <v>0</v>
      </c>
      <c r="F54" s="9">
        <v>0</v>
      </c>
      <c r="G54" s="9">
        <v>0</v>
      </c>
      <c r="H54" s="9">
        <f t="shared" si="13"/>
        <v>63</v>
      </c>
      <c r="I54" s="9">
        <f t="shared" si="13"/>
        <v>29</v>
      </c>
      <c r="J54" s="9">
        <f t="shared" si="14"/>
        <v>92</v>
      </c>
      <c r="K54" s="357" t="s">
        <v>1076</v>
      </c>
    </row>
    <row r="55" spans="1:11" ht="20.100000000000001" customHeight="1" x14ac:dyDescent="0.2">
      <c r="A55" s="8" t="s">
        <v>1077</v>
      </c>
      <c r="B55" s="9">
        <f>SUM(B51:B54)</f>
        <v>1405</v>
      </c>
      <c r="C55" s="9">
        <f t="shared" ref="C55:J55" si="17">SUM(C51:C54)</f>
        <v>1133</v>
      </c>
      <c r="D55" s="9">
        <f t="shared" si="17"/>
        <v>2538</v>
      </c>
      <c r="E55" s="9">
        <f t="shared" si="17"/>
        <v>0</v>
      </c>
      <c r="F55" s="9">
        <f t="shared" si="17"/>
        <v>0</v>
      </c>
      <c r="G55" s="9">
        <f t="shared" si="17"/>
        <v>0</v>
      </c>
      <c r="H55" s="9">
        <f t="shared" si="17"/>
        <v>1405</v>
      </c>
      <c r="I55" s="9">
        <f t="shared" si="17"/>
        <v>1133</v>
      </c>
      <c r="J55" s="9">
        <f t="shared" si="17"/>
        <v>2538</v>
      </c>
      <c r="K55" s="357" t="s">
        <v>1078</v>
      </c>
    </row>
    <row r="56" spans="1:11" ht="20.100000000000001" customHeight="1" x14ac:dyDescent="0.2">
      <c r="A56" s="8" t="s">
        <v>90</v>
      </c>
      <c r="B56" s="9">
        <f>SUM(B55,B50)</f>
        <v>8109</v>
      </c>
      <c r="C56" s="9">
        <f t="shared" ref="C56:J56" si="18">SUM(C55,C50)</f>
        <v>5545</v>
      </c>
      <c r="D56" s="9">
        <f t="shared" si="18"/>
        <v>13654</v>
      </c>
      <c r="E56" s="9">
        <f t="shared" si="18"/>
        <v>0</v>
      </c>
      <c r="F56" s="9">
        <f t="shared" si="18"/>
        <v>0</v>
      </c>
      <c r="G56" s="9">
        <f t="shared" si="18"/>
        <v>0</v>
      </c>
      <c r="H56" s="9">
        <f t="shared" si="18"/>
        <v>8109</v>
      </c>
      <c r="I56" s="9">
        <f t="shared" si="18"/>
        <v>5545</v>
      </c>
      <c r="J56" s="9">
        <f t="shared" si="18"/>
        <v>13654</v>
      </c>
      <c r="K56" s="357" t="s">
        <v>91</v>
      </c>
    </row>
    <row r="57" spans="1:11" ht="20.100000000000001" customHeight="1" x14ac:dyDescent="0.2">
      <c r="A57" s="8" t="s">
        <v>439</v>
      </c>
      <c r="B57" s="9"/>
      <c r="C57" s="9"/>
      <c r="D57" s="9"/>
      <c r="E57" s="9"/>
      <c r="F57" s="9"/>
      <c r="G57" s="9"/>
      <c r="H57" s="9"/>
      <c r="I57" s="9"/>
      <c r="J57" s="9"/>
      <c r="K57" s="357" t="s">
        <v>1033</v>
      </c>
    </row>
    <row r="58" spans="1:11" ht="20.100000000000001" customHeight="1" x14ac:dyDescent="0.2">
      <c r="A58" s="8" t="s">
        <v>1057</v>
      </c>
      <c r="B58" s="9">
        <v>247</v>
      </c>
      <c r="C58" s="9">
        <v>62</v>
      </c>
      <c r="D58" s="9">
        <v>309</v>
      </c>
      <c r="E58" s="9">
        <v>0</v>
      </c>
      <c r="F58" s="9">
        <v>0</v>
      </c>
      <c r="G58" s="9">
        <v>0</v>
      </c>
      <c r="H58" s="9">
        <f t="shared" ref="H58:I61" si="19">SUM(E58,B58)</f>
        <v>247</v>
      </c>
      <c r="I58" s="9">
        <f t="shared" si="19"/>
        <v>62</v>
      </c>
      <c r="J58" s="9">
        <f t="shared" si="14"/>
        <v>309</v>
      </c>
      <c r="K58" s="357" t="s">
        <v>1089</v>
      </c>
    </row>
    <row r="59" spans="1:11" ht="20.100000000000001" customHeight="1" x14ac:dyDescent="0.2">
      <c r="A59" s="8" t="s">
        <v>1059</v>
      </c>
      <c r="B59" s="9">
        <v>621</v>
      </c>
      <c r="C59" s="9">
        <v>287</v>
      </c>
      <c r="D59" s="9">
        <v>908</v>
      </c>
      <c r="E59" s="9">
        <v>0</v>
      </c>
      <c r="F59" s="9">
        <v>0</v>
      </c>
      <c r="G59" s="9">
        <v>0</v>
      </c>
      <c r="H59" s="9">
        <f t="shared" si="19"/>
        <v>621</v>
      </c>
      <c r="I59" s="9">
        <f t="shared" si="19"/>
        <v>287</v>
      </c>
      <c r="J59" s="9">
        <f t="shared" si="14"/>
        <v>908</v>
      </c>
      <c r="K59" s="357" t="s">
        <v>1081</v>
      </c>
    </row>
    <row r="60" spans="1:11" ht="20.100000000000001" customHeight="1" x14ac:dyDescent="0.2">
      <c r="A60" s="8" t="s">
        <v>1061</v>
      </c>
      <c r="B60" s="9">
        <v>180</v>
      </c>
      <c r="C60" s="9">
        <v>24</v>
      </c>
      <c r="D60" s="9">
        <v>204</v>
      </c>
      <c r="E60" s="9">
        <v>0</v>
      </c>
      <c r="F60" s="9">
        <v>0</v>
      </c>
      <c r="G60" s="9">
        <v>0</v>
      </c>
      <c r="H60" s="9">
        <f t="shared" si="19"/>
        <v>180</v>
      </c>
      <c r="I60" s="9">
        <f t="shared" si="19"/>
        <v>24</v>
      </c>
      <c r="J60" s="9">
        <f t="shared" si="14"/>
        <v>204</v>
      </c>
      <c r="K60" s="357" t="s">
        <v>1082</v>
      </c>
    </row>
    <row r="61" spans="1:11" ht="20.100000000000001" customHeight="1" x14ac:dyDescent="0.2">
      <c r="A61" s="8" t="s">
        <v>1087</v>
      </c>
      <c r="B61" s="9">
        <v>776</v>
      </c>
      <c r="C61" s="9">
        <v>460</v>
      </c>
      <c r="D61" s="9">
        <v>1236</v>
      </c>
      <c r="E61" s="9">
        <v>0</v>
      </c>
      <c r="F61" s="9">
        <v>0</v>
      </c>
      <c r="G61" s="9">
        <v>0</v>
      </c>
      <c r="H61" s="9">
        <f t="shared" si="19"/>
        <v>776</v>
      </c>
      <c r="I61" s="9">
        <f t="shared" si="19"/>
        <v>460</v>
      </c>
      <c r="J61" s="9">
        <f t="shared" si="14"/>
        <v>1236</v>
      </c>
      <c r="K61" s="357" t="s">
        <v>1083</v>
      </c>
    </row>
    <row r="62" spans="1:11" ht="20.100000000000001" customHeight="1" x14ac:dyDescent="0.2">
      <c r="A62" s="8" t="s">
        <v>1067</v>
      </c>
      <c r="B62" s="9">
        <f>SUM(B58:B61)</f>
        <v>1824</v>
      </c>
      <c r="C62" s="9">
        <f t="shared" ref="C62:J62" si="20">SUM(C58:C61)</f>
        <v>833</v>
      </c>
      <c r="D62" s="9">
        <f t="shared" si="20"/>
        <v>2657</v>
      </c>
      <c r="E62" s="9">
        <f t="shared" si="20"/>
        <v>0</v>
      </c>
      <c r="F62" s="9">
        <f t="shared" si="20"/>
        <v>0</v>
      </c>
      <c r="G62" s="9">
        <f t="shared" si="20"/>
        <v>0</v>
      </c>
      <c r="H62" s="9">
        <f t="shared" si="20"/>
        <v>1824</v>
      </c>
      <c r="I62" s="9">
        <f t="shared" si="20"/>
        <v>833</v>
      </c>
      <c r="J62" s="9">
        <f t="shared" si="20"/>
        <v>2657</v>
      </c>
      <c r="K62" s="357" t="s">
        <v>1068</v>
      </c>
    </row>
    <row r="63" spans="1:11" ht="20.100000000000001" customHeight="1" x14ac:dyDescent="0.2">
      <c r="A63" s="8" t="s">
        <v>1069</v>
      </c>
      <c r="B63" s="9">
        <v>37</v>
      </c>
      <c r="C63" s="9">
        <v>4</v>
      </c>
      <c r="D63" s="9">
        <v>41</v>
      </c>
      <c r="E63" s="9">
        <v>0</v>
      </c>
      <c r="F63" s="9">
        <v>0</v>
      </c>
      <c r="G63" s="9">
        <v>0</v>
      </c>
      <c r="H63" s="9">
        <f>SUM(B63,E63)</f>
        <v>37</v>
      </c>
      <c r="I63" s="9">
        <f t="shared" ref="I63:J63" si="21">SUM(C63,F63)</f>
        <v>4</v>
      </c>
      <c r="J63" s="9">
        <f t="shared" si="21"/>
        <v>41</v>
      </c>
      <c r="K63" s="357" t="s">
        <v>1070</v>
      </c>
    </row>
    <row r="64" spans="1:11" ht="20.100000000000001" customHeight="1" x14ac:dyDescent="0.2">
      <c r="A64" s="8" t="s">
        <v>1071</v>
      </c>
      <c r="B64" s="9">
        <v>618</v>
      </c>
      <c r="C64" s="9">
        <v>66</v>
      </c>
      <c r="D64" s="9">
        <v>684</v>
      </c>
      <c r="E64" s="9">
        <v>0</v>
      </c>
      <c r="F64" s="9">
        <v>0</v>
      </c>
      <c r="G64" s="9">
        <v>0</v>
      </c>
      <c r="H64" s="9">
        <f t="shared" ref="H64:H65" si="22">SUM(B64,E64)</f>
        <v>618</v>
      </c>
      <c r="I64" s="9">
        <f t="shared" ref="I64:I65" si="23">SUM(C64,F64)</f>
        <v>66</v>
      </c>
      <c r="J64" s="9">
        <f t="shared" ref="J64:J65" si="24">SUM(D64,G64)</f>
        <v>684</v>
      </c>
      <c r="K64" s="357" t="s">
        <v>1072</v>
      </c>
    </row>
    <row r="65" spans="1:12" s="560" customFormat="1" ht="20.100000000000001" customHeight="1" x14ac:dyDescent="0.2">
      <c r="A65" s="463" t="s">
        <v>1073</v>
      </c>
      <c r="B65" s="9">
        <v>5</v>
      </c>
      <c r="C65" s="9">
        <v>7</v>
      </c>
      <c r="D65" s="9">
        <v>12</v>
      </c>
      <c r="E65" s="9">
        <v>0</v>
      </c>
      <c r="F65" s="9">
        <v>0</v>
      </c>
      <c r="G65" s="9">
        <v>0</v>
      </c>
      <c r="H65" s="9">
        <f t="shared" si="22"/>
        <v>5</v>
      </c>
      <c r="I65" s="9">
        <f t="shared" si="23"/>
        <v>7</v>
      </c>
      <c r="J65" s="9">
        <f t="shared" si="24"/>
        <v>12</v>
      </c>
      <c r="K65" s="562" t="s">
        <v>1074</v>
      </c>
      <c r="L65" s="67"/>
    </row>
    <row r="66" spans="1:12" s="560" customFormat="1" ht="20.100000000000001" customHeight="1" x14ac:dyDescent="0.2">
      <c r="A66" s="463" t="s">
        <v>1077</v>
      </c>
      <c r="B66" s="9">
        <f>SUM(B63:B65)</f>
        <v>660</v>
      </c>
      <c r="C66" s="9">
        <f t="shared" ref="C66:J66" si="25">SUM(C63:C65)</f>
        <v>77</v>
      </c>
      <c r="D66" s="9">
        <f t="shared" si="25"/>
        <v>737</v>
      </c>
      <c r="E66" s="9">
        <f t="shared" si="25"/>
        <v>0</v>
      </c>
      <c r="F66" s="9">
        <f t="shared" si="25"/>
        <v>0</v>
      </c>
      <c r="G66" s="9">
        <f t="shared" si="25"/>
        <v>0</v>
      </c>
      <c r="H66" s="9">
        <f t="shared" si="25"/>
        <v>660</v>
      </c>
      <c r="I66" s="9">
        <f t="shared" si="25"/>
        <v>77</v>
      </c>
      <c r="J66" s="9">
        <f t="shared" si="25"/>
        <v>737</v>
      </c>
      <c r="K66" s="562" t="s">
        <v>1078</v>
      </c>
      <c r="L66" s="67"/>
    </row>
    <row r="67" spans="1:12" ht="20.100000000000001" customHeight="1" thickBot="1" x14ac:dyDescent="0.25">
      <c r="A67" s="8" t="s">
        <v>126</v>
      </c>
      <c r="B67" s="9">
        <f>SUM(B66,B62)</f>
        <v>2484</v>
      </c>
      <c r="C67" s="9">
        <f t="shared" ref="C67:J67" si="26">SUM(C66,C62)</f>
        <v>910</v>
      </c>
      <c r="D67" s="9">
        <f t="shared" si="26"/>
        <v>3394</v>
      </c>
      <c r="E67" s="9">
        <f t="shared" si="26"/>
        <v>0</v>
      </c>
      <c r="F67" s="9">
        <f t="shared" si="26"/>
        <v>0</v>
      </c>
      <c r="G67" s="9">
        <f t="shared" si="26"/>
        <v>0</v>
      </c>
      <c r="H67" s="9">
        <f t="shared" si="26"/>
        <v>2484</v>
      </c>
      <c r="I67" s="9">
        <f t="shared" si="26"/>
        <v>910</v>
      </c>
      <c r="J67" s="9">
        <f t="shared" si="26"/>
        <v>3394</v>
      </c>
      <c r="K67" s="472" t="s">
        <v>103</v>
      </c>
    </row>
    <row r="68" spans="1:12" ht="20.100000000000001" customHeight="1" thickBot="1" x14ac:dyDescent="0.25">
      <c r="A68" s="23" t="s">
        <v>252</v>
      </c>
      <c r="B68" s="24">
        <f>SUM(B67,B56)</f>
        <v>10593</v>
      </c>
      <c r="C68" s="24">
        <f t="shared" ref="C68:J68" si="27">SUM(C67,C56)</f>
        <v>6455</v>
      </c>
      <c r="D68" s="24">
        <f t="shared" si="27"/>
        <v>17048</v>
      </c>
      <c r="E68" s="24">
        <f t="shared" si="27"/>
        <v>0</v>
      </c>
      <c r="F68" s="24">
        <f t="shared" si="27"/>
        <v>0</v>
      </c>
      <c r="G68" s="24">
        <f t="shared" si="27"/>
        <v>0</v>
      </c>
      <c r="H68" s="24">
        <f t="shared" si="27"/>
        <v>10593</v>
      </c>
      <c r="I68" s="24">
        <f t="shared" si="27"/>
        <v>6455</v>
      </c>
      <c r="J68" s="24">
        <f t="shared" si="27"/>
        <v>17048</v>
      </c>
      <c r="K68" s="358" t="s">
        <v>253</v>
      </c>
    </row>
    <row r="69" spans="1:12" ht="15" thickTop="1" x14ac:dyDescent="0.2"/>
  </sheetData>
  <mergeCells count="20">
    <mergeCell ref="A1:K1"/>
    <mergeCell ref="A2:K2"/>
    <mergeCell ref="A4:A7"/>
    <mergeCell ref="B4:D4"/>
    <mergeCell ref="E4:G4"/>
    <mergeCell ref="H4:J4"/>
    <mergeCell ref="K4:K7"/>
    <mergeCell ref="B5:D5"/>
    <mergeCell ref="E5:G5"/>
    <mergeCell ref="H5:J5"/>
    <mergeCell ref="A37:K37"/>
    <mergeCell ref="A38:K38"/>
    <mergeCell ref="A40:A43"/>
    <mergeCell ref="B40:D40"/>
    <mergeCell ref="E40:G40"/>
    <mergeCell ref="H40:J40"/>
    <mergeCell ref="K40:K43"/>
    <mergeCell ref="B41:D41"/>
    <mergeCell ref="E41:G41"/>
    <mergeCell ref="H41:J41"/>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84"/>
  <sheetViews>
    <sheetView rightToLeft="1" view="pageBreakPreview" topLeftCell="A115" zoomScale="90" zoomScaleSheetLayoutView="90" workbookViewId="0">
      <selection activeCell="N120" sqref="N120"/>
    </sheetView>
  </sheetViews>
  <sheetFormatPr defaultRowHeight="14.25" x14ac:dyDescent="0.2"/>
  <cols>
    <col min="1" max="1" width="31.75" style="353" customWidth="1"/>
    <col min="2" max="2" width="8.25" style="353" customWidth="1"/>
    <col min="3" max="3" width="9.625" style="353" customWidth="1"/>
    <col min="4" max="4" width="7.875" style="353" customWidth="1"/>
    <col min="5" max="5" width="7.375" style="353" customWidth="1"/>
    <col min="6" max="6" width="8.625" style="353" customWidth="1"/>
    <col min="7" max="7" width="7.25" style="353" customWidth="1"/>
    <col min="8" max="9" width="9.625" style="353" customWidth="1"/>
    <col min="10" max="10" width="8" style="353" customWidth="1"/>
    <col min="11" max="11" width="43" style="353" customWidth="1"/>
    <col min="12" max="16384" width="9" style="353"/>
  </cols>
  <sheetData>
    <row r="1" spans="1:11" s="64" customFormat="1" ht="23.25" customHeight="1" x14ac:dyDescent="0.2">
      <c r="A1" s="995" t="s">
        <v>2250</v>
      </c>
      <c r="B1" s="995"/>
      <c r="C1" s="995"/>
      <c r="D1" s="995"/>
      <c r="E1" s="995"/>
      <c r="F1" s="995"/>
      <c r="G1" s="995"/>
      <c r="H1" s="995"/>
      <c r="I1" s="995"/>
      <c r="J1" s="995"/>
      <c r="K1" s="995"/>
    </row>
    <row r="2" spans="1:11" s="64" customFormat="1" ht="21" customHeight="1" x14ac:dyDescent="0.2">
      <c r="A2" s="999" t="s">
        <v>2251</v>
      </c>
      <c r="B2" s="999"/>
      <c r="C2" s="999"/>
      <c r="D2" s="999"/>
      <c r="E2" s="999"/>
      <c r="F2" s="999"/>
      <c r="G2" s="999"/>
      <c r="H2" s="999"/>
      <c r="I2" s="999"/>
      <c r="J2" s="999"/>
      <c r="K2" s="999"/>
    </row>
    <row r="3" spans="1:11" ht="23.25" customHeight="1" thickBot="1" x14ac:dyDescent="0.25">
      <c r="A3" s="323" t="s">
        <v>2607</v>
      </c>
      <c r="K3" s="28" t="s">
        <v>1099</v>
      </c>
    </row>
    <row r="4" spans="1:11" ht="18.75" customHeight="1" thickTop="1" x14ac:dyDescent="0.25">
      <c r="A4" s="992" t="s">
        <v>1100</v>
      </c>
      <c r="B4" s="1003" t="s">
        <v>1</v>
      </c>
      <c r="C4" s="1003"/>
      <c r="D4" s="1003"/>
      <c r="E4" s="1003" t="s">
        <v>2</v>
      </c>
      <c r="F4" s="1003"/>
      <c r="G4" s="1003"/>
      <c r="H4" s="1003" t="s">
        <v>4</v>
      </c>
      <c r="I4" s="1003"/>
      <c r="J4" s="1003"/>
      <c r="K4" s="992" t="s">
        <v>1056</v>
      </c>
    </row>
    <row r="5" spans="1:11" ht="18.75" customHeight="1" x14ac:dyDescent="0.25">
      <c r="A5" s="993"/>
      <c r="B5" s="1004" t="s">
        <v>6</v>
      </c>
      <c r="C5" s="1004"/>
      <c r="D5" s="1004"/>
      <c r="E5" s="1004" t="s">
        <v>7</v>
      </c>
      <c r="F5" s="1004"/>
      <c r="G5" s="1004"/>
      <c r="H5" s="1004" t="s">
        <v>9</v>
      </c>
      <c r="I5" s="1004"/>
      <c r="J5" s="1004"/>
      <c r="K5" s="993"/>
    </row>
    <row r="6" spans="1:11" ht="18.75" customHeight="1" x14ac:dyDescent="0.25">
      <c r="A6" s="993"/>
      <c r="B6" s="351" t="s">
        <v>10</v>
      </c>
      <c r="C6" s="351" t="s">
        <v>112</v>
      </c>
      <c r="D6" s="351" t="s">
        <v>12</v>
      </c>
      <c r="E6" s="351" t="s">
        <v>10</v>
      </c>
      <c r="F6" s="351" t="s">
        <v>112</v>
      </c>
      <c r="G6" s="351" t="s">
        <v>12</v>
      </c>
      <c r="H6" s="351" t="s">
        <v>10</v>
      </c>
      <c r="I6" s="351" t="s">
        <v>112</v>
      </c>
      <c r="J6" s="351" t="s">
        <v>12</v>
      </c>
      <c r="K6" s="993"/>
    </row>
    <row r="7" spans="1:11" ht="18.75" customHeight="1" thickBot="1" x14ac:dyDescent="0.3">
      <c r="A7" s="994"/>
      <c r="B7" s="4" t="s">
        <v>13</v>
      </c>
      <c r="C7" s="4" t="s">
        <v>14</v>
      </c>
      <c r="D7" s="4" t="s">
        <v>9</v>
      </c>
      <c r="E7" s="4" t="s">
        <v>13</v>
      </c>
      <c r="F7" s="4" t="s">
        <v>14</v>
      </c>
      <c r="G7" s="4" t="s">
        <v>9</v>
      </c>
      <c r="H7" s="4" t="s">
        <v>13</v>
      </c>
      <c r="I7" s="4" t="s">
        <v>14</v>
      </c>
      <c r="J7" s="4" t="s">
        <v>9</v>
      </c>
      <c r="K7" s="994"/>
    </row>
    <row r="8" spans="1:11" ht="20.100000000000001" customHeight="1" x14ac:dyDescent="0.2">
      <c r="A8" s="463" t="s">
        <v>403</v>
      </c>
      <c r="B8" s="9"/>
      <c r="C8" s="9"/>
      <c r="D8" s="9"/>
      <c r="E8" s="9"/>
      <c r="F8" s="9"/>
      <c r="G8" s="9"/>
      <c r="H8" s="9"/>
      <c r="I8" s="9"/>
      <c r="J8" s="9"/>
      <c r="K8" s="357" t="s">
        <v>16</v>
      </c>
    </row>
    <row r="9" spans="1:11" ht="20.100000000000001" customHeight="1" x14ac:dyDescent="0.2">
      <c r="A9" s="8" t="s">
        <v>2664</v>
      </c>
      <c r="B9" s="9">
        <v>492</v>
      </c>
      <c r="C9" s="9">
        <v>709</v>
      </c>
      <c r="D9" s="9">
        <v>1201</v>
      </c>
      <c r="E9" s="9">
        <v>1</v>
      </c>
      <c r="F9" s="9">
        <v>0</v>
      </c>
      <c r="G9" s="9">
        <f>SUM(E9:F9)</f>
        <v>1</v>
      </c>
      <c r="H9" s="9">
        <f>SUM(B9,E9)</f>
        <v>493</v>
      </c>
      <c r="I9" s="9">
        <f>SUM(C9,F9)</f>
        <v>709</v>
      </c>
      <c r="J9" s="9">
        <f>SUM(H9:I9)</f>
        <v>1202</v>
      </c>
      <c r="K9" s="357" t="s">
        <v>1102</v>
      </c>
    </row>
    <row r="10" spans="1:11" ht="20.100000000000001" customHeight="1" x14ac:dyDescent="0.2">
      <c r="A10" s="8" t="s">
        <v>1103</v>
      </c>
      <c r="B10" s="9">
        <v>840</v>
      </c>
      <c r="C10" s="9">
        <v>324</v>
      </c>
      <c r="D10" s="9">
        <v>1164</v>
      </c>
      <c r="E10" s="9">
        <v>0</v>
      </c>
      <c r="F10" s="9">
        <v>0</v>
      </c>
      <c r="G10" s="9">
        <f t="shared" ref="G10:G19" si="0">SUM(E10:F10)</f>
        <v>0</v>
      </c>
      <c r="H10" s="9">
        <f t="shared" ref="H10:I26" si="1">SUM(B10,E10)</f>
        <v>840</v>
      </c>
      <c r="I10" s="9">
        <f t="shared" si="1"/>
        <v>324</v>
      </c>
      <c r="J10" s="9">
        <f t="shared" ref="J10:J26" si="2">SUM(H10:I10)</f>
        <v>1164</v>
      </c>
      <c r="K10" s="357" t="s">
        <v>1104</v>
      </c>
    </row>
    <row r="11" spans="1:11" ht="20.100000000000001" customHeight="1" x14ac:dyDescent="0.2">
      <c r="A11" s="8" t="s">
        <v>1105</v>
      </c>
      <c r="B11" s="9">
        <v>398</v>
      </c>
      <c r="C11" s="9">
        <v>776</v>
      </c>
      <c r="D11" s="9">
        <v>1174</v>
      </c>
      <c r="E11" s="9">
        <v>1</v>
      </c>
      <c r="F11" s="9">
        <v>4</v>
      </c>
      <c r="G11" s="9">
        <f t="shared" si="0"/>
        <v>5</v>
      </c>
      <c r="H11" s="9">
        <f t="shared" si="1"/>
        <v>399</v>
      </c>
      <c r="I11" s="9">
        <f t="shared" si="1"/>
        <v>780</v>
      </c>
      <c r="J11" s="9">
        <f t="shared" si="2"/>
        <v>1179</v>
      </c>
      <c r="K11" s="357" t="s">
        <v>1106</v>
      </c>
    </row>
    <row r="12" spans="1:11" ht="20.100000000000001" customHeight="1" x14ac:dyDescent="0.2">
      <c r="A12" s="8" t="s">
        <v>1107</v>
      </c>
      <c r="B12" s="9">
        <v>87</v>
      </c>
      <c r="C12" s="9">
        <v>207</v>
      </c>
      <c r="D12" s="9">
        <v>294</v>
      </c>
      <c r="E12" s="9">
        <v>1</v>
      </c>
      <c r="F12" s="9">
        <v>1</v>
      </c>
      <c r="G12" s="9">
        <f t="shared" si="0"/>
        <v>2</v>
      </c>
      <c r="H12" s="9">
        <f t="shared" si="1"/>
        <v>88</v>
      </c>
      <c r="I12" s="9">
        <f t="shared" si="1"/>
        <v>208</v>
      </c>
      <c r="J12" s="9">
        <f t="shared" si="2"/>
        <v>296</v>
      </c>
      <c r="K12" s="357" t="s">
        <v>1108</v>
      </c>
    </row>
    <row r="13" spans="1:11" ht="20.100000000000001" customHeight="1" x14ac:dyDescent="0.2">
      <c r="A13" s="8" t="s">
        <v>1109</v>
      </c>
      <c r="B13" s="9">
        <v>103</v>
      </c>
      <c r="C13" s="9">
        <v>249</v>
      </c>
      <c r="D13" s="9">
        <v>352</v>
      </c>
      <c r="E13" s="9">
        <v>0</v>
      </c>
      <c r="F13" s="9">
        <v>0</v>
      </c>
      <c r="G13" s="9">
        <f t="shared" si="0"/>
        <v>0</v>
      </c>
      <c r="H13" s="9">
        <f t="shared" si="1"/>
        <v>103</v>
      </c>
      <c r="I13" s="9">
        <f t="shared" si="1"/>
        <v>249</v>
      </c>
      <c r="J13" s="9">
        <f t="shared" si="2"/>
        <v>352</v>
      </c>
      <c r="K13" s="357" t="s">
        <v>1110</v>
      </c>
    </row>
    <row r="14" spans="1:11" ht="20.100000000000001" customHeight="1" x14ac:dyDescent="0.2">
      <c r="A14" s="8" t="s">
        <v>1111</v>
      </c>
      <c r="B14" s="9">
        <v>364</v>
      </c>
      <c r="C14" s="9">
        <v>402</v>
      </c>
      <c r="D14" s="9">
        <v>766</v>
      </c>
      <c r="E14" s="9">
        <v>1</v>
      </c>
      <c r="F14" s="9">
        <v>0</v>
      </c>
      <c r="G14" s="9">
        <f t="shared" si="0"/>
        <v>1</v>
      </c>
      <c r="H14" s="9">
        <f t="shared" si="1"/>
        <v>365</v>
      </c>
      <c r="I14" s="9">
        <f t="shared" si="1"/>
        <v>402</v>
      </c>
      <c r="J14" s="9">
        <f t="shared" si="2"/>
        <v>767</v>
      </c>
      <c r="K14" s="357" t="s">
        <v>1112</v>
      </c>
    </row>
    <row r="15" spans="1:11" ht="20.100000000000001" customHeight="1" x14ac:dyDescent="0.2">
      <c r="A15" s="8" t="s">
        <v>1113</v>
      </c>
      <c r="B15" s="9">
        <v>439</v>
      </c>
      <c r="C15" s="9">
        <v>41</v>
      </c>
      <c r="D15" s="9">
        <v>480</v>
      </c>
      <c r="E15" s="9">
        <v>0</v>
      </c>
      <c r="F15" s="9">
        <v>0</v>
      </c>
      <c r="G15" s="9">
        <f t="shared" si="0"/>
        <v>0</v>
      </c>
      <c r="H15" s="9">
        <f t="shared" si="1"/>
        <v>439</v>
      </c>
      <c r="I15" s="9">
        <f t="shared" si="1"/>
        <v>41</v>
      </c>
      <c r="J15" s="9">
        <f t="shared" si="2"/>
        <v>480</v>
      </c>
      <c r="K15" s="357" t="s">
        <v>1114</v>
      </c>
    </row>
    <row r="16" spans="1:11" ht="20.100000000000001" customHeight="1" x14ac:dyDescent="0.2">
      <c r="A16" s="8" t="s">
        <v>1115</v>
      </c>
      <c r="B16" s="9">
        <v>617</v>
      </c>
      <c r="C16" s="9">
        <v>343</v>
      </c>
      <c r="D16" s="9">
        <v>960</v>
      </c>
      <c r="E16" s="9">
        <v>0</v>
      </c>
      <c r="F16" s="9">
        <v>0</v>
      </c>
      <c r="G16" s="9">
        <f t="shared" si="0"/>
        <v>0</v>
      </c>
      <c r="H16" s="9">
        <f t="shared" si="1"/>
        <v>617</v>
      </c>
      <c r="I16" s="9">
        <f t="shared" si="1"/>
        <v>343</v>
      </c>
      <c r="J16" s="9">
        <f t="shared" si="2"/>
        <v>960</v>
      </c>
      <c r="K16" s="357" t="s">
        <v>1116</v>
      </c>
    </row>
    <row r="17" spans="1:11" ht="20.100000000000001" customHeight="1" x14ac:dyDescent="0.2">
      <c r="A17" s="8" t="s">
        <v>1117</v>
      </c>
      <c r="B17" s="9">
        <v>531</v>
      </c>
      <c r="C17" s="9">
        <v>403</v>
      </c>
      <c r="D17" s="9">
        <v>934</v>
      </c>
      <c r="E17" s="9">
        <v>0</v>
      </c>
      <c r="F17" s="9">
        <v>0</v>
      </c>
      <c r="G17" s="9">
        <f t="shared" si="0"/>
        <v>0</v>
      </c>
      <c r="H17" s="9">
        <f t="shared" si="1"/>
        <v>531</v>
      </c>
      <c r="I17" s="9">
        <f t="shared" si="1"/>
        <v>403</v>
      </c>
      <c r="J17" s="9">
        <f t="shared" si="2"/>
        <v>934</v>
      </c>
      <c r="K17" s="357" t="s">
        <v>1118</v>
      </c>
    </row>
    <row r="18" spans="1:11" ht="20.100000000000001" customHeight="1" x14ac:dyDescent="0.2">
      <c r="A18" s="8" t="s">
        <v>1119</v>
      </c>
      <c r="B18" s="9">
        <v>173</v>
      </c>
      <c r="C18" s="9">
        <v>172</v>
      </c>
      <c r="D18" s="9">
        <v>345</v>
      </c>
      <c r="E18" s="9">
        <v>0</v>
      </c>
      <c r="F18" s="9">
        <v>0</v>
      </c>
      <c r="G18" s="9">
        <f t="shared" si="0"/>
        <v>0</v>
      </c>
      <c r="H18" s="9">
        <f t="shared" si="1"/>
        <v>173</v>
      </c>
      <c r="I18" s="9">
        <f t="shared" si="1"/>
        <v>172</v>
      </c>
      <c r="J18" s="9">
        <f t="shared" si="2"/>
        <v>345</v>
      </c>
      <c r="K18" s="357" t="s">
        <v>1120</v>
      </c>
    </row>
    <row r="19" spans="1:11" ht="20.100000000000001" customHeight="1" x14ac:dyDescent="0.2">
      <c r="A19" s="8" t="s">
        <v>1121</v>
      </c>
      <c r="B19" s="9">
        <v>1026</v>
      </c>
      <c r="C19" s="9">
        <v>975</v>
      </c>
      <c r="D19" s="9">
        <v>2001</v>
      </c>
      <c r="E19" s="9">
        <v>0</v>
      </c>
      <c r="F19" s="9">
        <v>0</v>
      </c>
      <c r="G19" s="9">
        <f t="shared" si="0"/>
        <v>0</v>
      </c>
      <c r="H19" s="9">
        <f t="shared" si="1"/>
        <v>1026</v>
      </c>
      <c r="I19" s="9">
        <f t="shared" si="1"/>
        <v>975</v>
      </c>
      <c r="J19" s="9">
        <f t="shared" si="2"/>
        <v>2001</v>
      </c>
      <c r="K19" s="357" t="s">
        <v>1122</v>
      </c>
    </row>
    <row r="20" spans="1:11" s="560" customFormat="1" ht="20.100000000000001" customHeight="1" x14ac:dyDescent="0.2">
      <c r="A20" s="463" t="s">
        <v>2265</v>
      </c>
      <c r="B20" s="9">
        <v>24</v>
      </c>
      <c r="C20" s="9">
        <v>23</v>
      </c>
      <c r="D20" s="9">
        <v>47</v>
      </c>
      <c r="E20" s="9">
        <v>0</v>
      </c>
      <c r="F20" s="9">
        <v>0</v>
      </c>
      <c r="G20" s="9">
        <f t="shared" ref="G20" si="3">SUM(E20:F20)</f>
        <v>0</v>
      </c>
      <c r="H20" s="9">
        <f t="shared" ref="H20" si="4">SUM(B20,E20)</f>
        <v>24</v>
      </c>
      <c r="I20" s="9">
        <f t="shared" ref="I20" si="5">SUM(C20,F20)</f>
        <v>23</v>
      </c>
      <c r="J20" s="9">
        <f t="shared" ref="J20" si="6">SUM(H20:I20)</f>
        <v>47</v>
      </c>
      <c r="K20" s="562" t="s">
        <v>2266</v>
      </c>
    </row>
    <row r="21" spans="1:11" ht="20.100000000000001" customHeight="1" x14ac:dyDescent="0.2">
      <c r="A21" s="8" t="s">
        <v>1123</v>
      </c>
      <c r="B21" s="9">
        <f>SUM(B9:B20)</f>
        <v>5094</v>
      </c>
      <c r="C21" s="9">
        <f t="shared" ref="C21:J21" si="7">SUM(C9:C20)</f>
        <v>4624</v>
      </c>
      <c r="D21" s="9">
        <f t="shared" si="7"/>
        <v>9718</v>
      </c>
      <c r="E21" s="9">
        <f t="shared" si="7"/>
        <v>4</v>
      </c>
      <c r="F21" s="9">
        <f t="shared" si="7"/>
        <v>5</v>
      </c>
      <c r="G21" s="9">
        <f t="shared" si="7"/>
        <v>9</v>
      </c>
      <c r="H21" s="9">
        <f t="shared" si="7"/>
        <v>5098</v>
      </c>
      <c r="I21" s="9">
        <f t="shared" si="7"/>
        <v>4629</v>
      </c>
      <c r="J21" s="9">
        <f t="shared" si="7"/>
        <v>9727</v>
      </c>
      <c r="K21" s="357" t="s">
        <v>194</v>
      </c>
    </row>
    <row r="22" spans="1:11" ht="20.100000000000001" customHeight="1" x14ac:dyDescent="0.2">
      <c r="A22" s="8" t="s">
        <v>1124</v>
      </c>
      <c r="B22" s="9">
        <v>327</v>
      </c>
      <c r="C22" s="9">
        <v>135</v>
      </c>
      <c r="D22" s="9">
        <v>462</v>
      </c>
      <c r="E22" s="9">
        <v>0</v>
      </c>
      <c r="F22" s="9">
        <v>0</v>
      </c>
      <c r="G22" s="9">
        <v>0</v>
      </c>
      <c r="H22" s="9">
        <f t="shared" si="1"/>
        <v>327</v>
      </c>
      <c r="I22" s="9">
        <f t="shared" si="1"/>
        <v>135</v>
      </c>
      <c r="J22" s="9">
        <f t="shared" si="2"/>
        <v>462</v>
      </c>
      <c r="K22" s="357" t="s">
        <v>1125</v>
      </c>
    </row>
    <row r="23" spans="1:11" ht="20.100000000000001" customHeight="1" x14ac:dyDescent="0.2">
      <c r="A23" s="8" t="s">
        <v>1126</v>
      </c>
      <c r="B23" s="9">
        <v>191</v>
      </c>
      <c r="C23" s="9">
        <v>369</v>
      </c>
      <c r="D23" s="9">
        <v>560</v>
      </c>
      <c r="E23" s="9">
        <v>0</v>
      </c>
      <c r="F23" s="9">
        <v>0</v>
      </c>
      <c r="G23" s="9">
        <v>0</v>
      </c>
      <c r="H23" s="9">
        <f t="shared" si="1"/>
        <v>191</v>
      </c>
      <c r="I23" s="9">
        <f t="shared" si="1"/>
        <v>369</v>
      </c>
      <c r="J23" s="9">
        <f t="shared" si="2"/>
        <v>560</v>
      </c>
      <c r="K23" s="357" t="s">
        <v>1125</v>
      </c>
    </row>
    <row r="24" spans="1:11" ht="20.100000000000001" customHeight="1" x14ac:dyDescent="0.2">
      <c r="A24" s="8" t="s">
        <v>1127</v>
      </c>
      <c r="B24" s="9">
        <v>265</v>
      </c>
      <c r="C24" s="9">
        <v>144</v>
      </c>
      <c r="D24" s="9">
        <v>409</v>
      </c>
      <c r="E24" s="9">
        <v>2</v>
      </c>
      <c r="F24" s="9">
        <v>0</v>
      </c>
      <c r="G24" s="9">
        <v>2</v>
      </c>
      <c r="H24" s="9">
        <f t="shared" si="1"/>
        <v>267</v>
      </c>
      <c r="I24" s="9">
        <f t="shared" si="1"/>
        <v>144</v>
      </c>
      <c r="J24" s="9">
        <f t="shared" si="2"/>
        <v>411</v>
      </c>
      <c r="K24" s="357" t="s">
        <v>1128</v>
      </c>
    </row>
    <row r="25" spans="1:11" ht="20.100000000000001" customHeight="1" x14ac:dyDescent="0.2">
      <c r="A25" s="8" t="s">
        <v>1129</v>
      </c>
      <c r="B25" s="9">
        <v>525</v>
      </c>
      <c r="C25" s="9">
        <v>523</v>
      </c>
      <c r="D25" s="9">
        <v>1048</v>
      </c>
      <c r="E25" s="9">
        <v>1</v>
      </c>
      <c r="F25" s="9">
        <v>1</v>
      </c>
      <c r="G25" s="9">
        <v>2</v>
      </c>
      <c r="H25" s="9">
        <f t="shared" si="1"/>
        <v>526</v>
      </c>
      <c r="I25" s="9">
        <f t="shared" si="1"/>
        <v>524</v>
      </c>
      <c r="J25" s="9">
        <f t="shared" si="2"/>
        <v>1050</v>
      </c>
      <c r="K25" s="357" t="s">
        <v>1130</v>
      </c>
    </row>
    <row r="26" spans="1:11" ht="20.100000000000001" customHeight="1" x14ac:dyDescent="0.2">
      <c r="A26" s="8" t="s">
        <v>1131</v>
      </c>
      <c r="B26" s="9">
        <v>80</v>
      </c>
      <c r="C26" s="9">
        <v>149</v>
      </c>
      <c r="D26" s="9">
        <v>229</v>
      </c>
      <c r="E26" s="9">
        <v>0</v>
      </c>
      <c r="F26" s="9">
        <v>0</v>
      </c>
      <c r="G26" s="9">
        <v>0</v>
      </c>
      <c r="H26" s="9">
        <f t="shared" si="1"/>
        <v>80</v>
      </c>
      <c r="I26" s="9">
        <f t="shared" si="1"/>
        <v>149</v>
      </c>
      <c r="J26" s="9">
        <f t="shared" si="2"/>
        <v>229</v>
      </c>
      <c r="K26" s="357" t="s">
        <v>1132</v>
      </c>
    </row>
    <row r="27" spans="1:11" ht="20.100000000000001" customHeight="1" x14ac:dyDescent="0.2">
      <c r="A27" s="8" t="s">
        <v>1133</v>
      </c>
      <c r="B27" s="9">
        <f>SUM(B22:B26)</f>
        <v>1388</v>
      </c>
      <c r="C27" s="9">
        <f t="shared" ref="C27:G27" si="8">SUM(C22:C26)</f>
        <v>1320</v>
      </c>
      <c r="D27" s="9">
        <f t="shared" si="8"/>
        <v>2708</v>
      </c>
      <c r="E27" s="9">
        <f t="shared" si="8"/>
        <v>3</v>
      </c>
      <c r="F27" s="9">
        <f t="shared" si="8"/>
        <v>1</v>
      </c>
      <c r="G27" s="9">
        <f t="shared" si="8"/>
        <v>4</v>
      </c>
      <c r="H27" s="9">
        <f>SUM(H22:H26)</f>
        <v>1391</v>
      </c>
      <c r="I27" s="9">
        <f t="shared" ref="I27:J27" si="9">SUM(I22:I26)</f>
        <v>1321</v>
      </c>
      <c r="J27" s="9">
        <f t="shared" si="9"/>
        <v>2712</v>
      </c>
      <c r="K27" s="357" t="s">
        <v>1134</v>
      </c>
    </row>
    <row r="28" spans="1:11" ht="20.100000000000001" customHeight="1" thickBot="1" x14ac:dyDescent="0.25">
      <c r="A28" s="11" t="s">
        <v>90</v>
      </c>
      <c r="B28" s="12">
        <f>SUM(B27,B21)</f>
        <v>6482</v>
      </c>
      <c r="C28" s="12">
        <f t="shared" ref="C28:J28" si="10">SUM(C27,C21)</f>
        <v>5944</v>
      </c>
      <c r="D28" s="12">
        <f t="shared" si="10"/>
        <v>12426</v>
      </c>
      <c r="E28" s="12">
        <f t="shared" si="10"/>
        <v>7</v>
      </c>
      <c r="F28" s="12">
        <f t="shared" si="10"/>
        <v>6</v>
      </c>
      <c r="G28" s="12">
        <f t="shared" si="10"/>
        <v>13</v>
      </c>
      <c r="H28" s="12">
        <f t="shared" si="10"/>
        <v>6489</v>
      </c>
      <c r="I28" s="12">
        <f t="shared" si="10"/>
        <v>5950</v>
      </c>
      <c r="J28" s="12">
        <f t="shared" si="10"/>
        <v>12439</v>
      </c>
      <c r="K28" s="13" t="s">
        <v>91</v>
      </c>
    </row>
    <row r="29" spans="1:11" ht="26.25" customHeight="1" thickTop="1" x14ac:dyDescent="0.2">
      <c r="A29" s="1011" t="s">
        <v>2665</v>
      </c>
      <c r="B29" s="1011"/>
      <c r="C29" s="1011"/>
      <c r="D29" s="1011"/>
      <c r="E29" s="1011"/>
      <c r="F29" s="1011"/>
      <c r="G29" s="1011"/>
    </row>
    <row r="30" spans="1:11" s="487" customFormat="1" x14ac:dyDescent="0.2"/>
    <row r="32" spans="1:11" s="365" customFormat="1" x14ac:dyDescent="0.2"/>
    <row r="33" spans="1:11" ht="29.25" customHeight="1" thickBot="1" x14ac:dyDescent="0.25">
      <c r="A33" s="323" t="s">
        <v>2608</v>
      </c>
      <c r="K33" s="28" t="s">
        <v>2703</v>
      </c>
    </row>
    <row r="34" spans="1:11" ht="17.25" customHeight="1" thickTop="1" x14ac:dyDescent="0.25">
      <c r="A34" s="992" t="s">
        <v>1100</v>
      </c>
      <c r="B34" s="1003" t="s">
        <v>1</v>
      </c>
      <c r="C34" s="1003"/>
      <c r="D34" s="1003"/>
      <c r="E34" s="1003" t="s">
        <v>2</v>
      </c>
      <c r="F34" s="1003"/>
      <c r="G34" s="1003"/>
      <c r="H34" s="1003" t="s">
        <v>4</v>
      </c>
      <c r="I34" s="1003"/>
      <c r="J34" s="1003"/>
      <c r="K34" s="992" t="s">
        <v>1056</v>
      </c>
    </row>
    <row r="35" spans="1:11" ht="17.25" customHeight="1" x14ac:dyDescent="0.25">
      <c r="A35" s="993"/>
      <c r="B35" s="1004" t="s">
        <v>6</v>
      </c>
      <c r="C35" s="1004"/>
      <c r="D35" s="1004"/>
      <c r="E35" s="1004" t="s">
        <v>7</v>
      </c>
      <c r="F35" s="1004"/>
      <c r="G35" s="1004"/>
      <c r="H35" s="1004" t="s">
        <v>9</v>
      </c>
      <c r="I35" s="1004"/>
      <c r="J35" s="1004"/>
      <c r="K35" s="993"/>
    </row>
    <row r="36" spans="1:11" ht="17.25" customHeight="1" x14ac:dyDescent="0.25">
      <c r="A36" s="993"/>
      <c r="B36" s="351" t="s">
        <v>10</v>
      </c>
      <c r="C36" s="351" t="s">
        <v>112</v>
      </c>
      <c r="D36" s="351" t="s">
        <v>12</v>
      </c>
      <c r="E36" s="351" t="s">
        <v>10</v>
      </c>
      <c r="F36" s="351" t="s">
        <v>112</v>
      </c>
      <c r="G36" s="351" t="s">
        <v>12</v>
      </c>
      <c r="H36" s="351" t="s">
        <v>10</v>
      </c>
      <c r="I36" s="351" t="s">
        <v>112</v>
      </c>
      <c r="J36" s="351" t="s">
        <v>12</v>
      </c>
      <c r="K36" s="993"/>
    </row>
    <row r="37" spans="1:11" ht="17.25" customHeight="1" thickBot="1" x14ac:dyDescent="0.3">
      <c r="A37" s="994"/>
      <c r="B37" s="4" t="s">
        <v>13</v>
      </c>
      <c r="C37" s="4" t="s">
        <v>14</v>
      </c>
      <c r="D37" s="4" t="s">
        <v>9</v>
      </c>
      <c r="E37" s="4" t="s">
        <v>13</v>
      </c>
      <c r="F37" s="4" t="s">
        <v>14</v>
      </c>
      <c r="G37" s="4" t="s">
        <v>9</v>
      </c>
      <c r="H37" s="4" t="s">
        <v>13</v>
      </c>
      <c r="I37" s="4" t="s">
        <v>14</v>
      </c>
      <c r="J37" s="4" t="s">
        <v>9</v>
      </c>
      <c r="K37" s="994"/>
    </row>
    <row r="38" spans="1:11" ht="21" customHeight="1" x14ac:dyDescent="0.2">
      <c r="A38" s="8" t="s">
        <v>402</v>
      </c>
      <c r="B38" s="9"/>
      <c r="C38" s="9"/>
      <c r="D38" s="9"/>
      <c r="E38" s="9"/>
      <c r="F38" s="9"/>
      <c r="G38" s="9"/>
      <c r="H38" s="9"/>
      <c r="I38" s="9"/>
      <c r="J38" s="9"/>
      <c r="K38" s="357" t="s">
        <v>93</v>
      </c>
    </row>
    <row r="39" spans="1:11" ht="21" customHeight="1" x14ac:dyDescent="0.2">
      <c r="A39" s="8" t="s">
        <v>1101</v>
      </c>
      <c r="B39" s="9">
        <v>350</v>
      </c>
      <c r="C39" s="9">
        <v>320</v>
      </c>
      <c r="D39" s="9">
        <v>670</v>
      </c>
      <c r="E39" s="9">
        <v>0</v>
      </c>
      <c r="F39" s="9">
        <v>0</v>
      </c>
      <c r="G39" s="9">
        <v>0</v>
      </c>
      <c r="H39" s="9">
        <f>SUM(E39,B39)</f>
        <v>350</v>
      </c>
      <c r="I39" s="9">
        <f>SUM(C39,F39)</f>
        <v>320</v>
      </c>
      <c r="J39" s="9">
        <f>SUM(H39:I39)</f>
        <v>670</v>
      </c>
      <c r="K39" s="357" t="s">
        <v>1102</v>
      </c>
    </row>
    <row r="40" spans="1:11" ht="21" customHeight="1" x14ac:dyDescent="0.2">
      <c r="A40" s="8" t="s">
        <v>1103</v>
      </c>
      <c r="B40" s="9">
        <v>38</v>
      </c>
      <c r="C40" s="9">
        <v>0</v>
      </c>
      <c r="D40" s="9">
        <v>38</v>
      </c>
      <c r="E40" s="9">
        <v>0</v>
      </c>
      <c r="F40" s="9">
        <v>0</v>
      </c>
      <c r="G40" s="9">
        <v>0</v>
      </c>
      <c r="H40" s="9">
        <f t="shared" ref="H40:H54" si="11">SUM(E40,B40)</f>
        <v>38</v>
      </c>
      <c r="I40" s="9">
        <f t="shared" ref="I40:I54" si="12">SUM(C40,F40)</f>
        <v>0</v>
      </c>
      <c r="J40" s="9">
        <f t="shared" ref="J40:J54" si="13">SUM(H40:I40)</f>
        <v>38</v>
      </c>
      <c r="K40" s="357" t="s">
        <v>1104</v>
      </c>
    </row>
    <row r="41" spans="1:11" ht="21" customHeight="1" x14ac:dyDescent="0.2">
      <c r="A41" s="8" t="s">
        <v>1105</v>
      </c>
      <c r="B41" s="9">
        <v>115</v>
      </c>
      <c r="C41" s="9">
        <v>78</v>
      </c>
      <c r="D41" s="9">
        <v>193</v>
      </c>
      <c r="E41" s="9">
        <v>0</v>
      </c>
      <c r="F41" s="9">
        <v>0</v>
      </c>
      <c r="G41" s="9">
        <v>0</v>
      </c>
      <c r="H41" s="9">
        <f t="shared" si="11"/>
        <v>115</v>
      </c>
      <c r="I41" s="9">
        <f t="shared" si="12"/>
        <v>78</v>
      </c>
      <c r="J41" s="9">
        <f t="shared" si="13"/>
        <v>193</v>
      </c>
      <c r="K41" s="357" t="s">
        <v>1106</v>
      </c>
    </row>
    <row r="42" spans="1:11" ht="21" customHeight="1" x14ac:dyDescent="0.2">
      <c r="A42" s="8" t="s">
        <v>1107</v>
      </c>
      <c r="B42" s="9">
        <v>4</v>
      </c>
      <c r="C42" s="9">
        <v>24</v>
      </c>
      <c r="D42" s="9">
        <v>28</v>
      </c>
      <c r="E42" s="9">
        <v>0</v>
      </c>
      <c r="F42" s="9">
        <v>0</v>
      </c>
      <c r="G42" s="9">
        <v>0</v>
      </c>
      <c r="H42" s="9">
        <f t="shared" si="11"/>
        <v>4</v>
      </c>
      <c r="I42" s="9">
        <f t="shared" si="12"/>
        <v>24</v>
      </c>
      <c r="J42" s="9">
        <f t="shared" si="13"/>
        <v>28</v>
      </c>
      <c r="K42" s="357" t="s">
        <v>1108</v>
      </c>
    </row>
    <row r="43" spans="1:11" ht="21" customHeight="1" x14ac:dyDescent="0.2">
      <c r="A43" s="8" t="s">
        <v>1109</v>
      </c>
      <c r="B43" s="9">
        <v>263</v>
      </c>
      <c r="C43" s="9">
        <v>444</v>
      </c>
      <c r="D43" s="9">
        <v>707</v>
      </c>
      <c r="E43" s="9">
        <v>0</v>
      </c>
      <c r="F43" s="9">
        <v>0</v>
      </c>
      <c r="G43" s="9">
        <v>0</v>
      </c>
      <c r="H43" s="9">
        <f t="shared" si="11"/>
        <v>263</v>
      </c>
      <c r="I43" s="9">
        <f t="shared" si="12"/>
        <v>444</v>
      </c>
      <c r="J43" s="9">
        <f t="shared" si="13"/>
        <v>707</v>
      </c>
      <c r="K43" s="357" t="s">
        <v>1110</v>
      </c>
    </row>
    <row r="44" spans="1:11" ht="21" customHeight="1" x14ac:dyDescent="0.2">
      <c r="A44" s="8" t="s">
        <v>1135</v>
      </c>
      <c r="B44" s="9">
        <v>42</v>
      </c>
      <c r="C44" s="9">
        <v>36</v>
      </c>
      <c r="D44" s="9">
        <v>78</v>
      </c>
      <c r="E44" s="9">
        <v>0</v>
      </c>
      <c r="F44" s="9">
        <v>0</v>
      </c>
      <c r="G44" s="9">
        <v>0</v>
      </c>
      <c r="H44" s="9">
        <f t="shared" si="11"/>
        <v>42</v>
      </c>
      <c r="I44" s="9">
        <f t="shared" si="12"/>
        <v>36</v>
      </c>
      <c r="J44" s="9">
        <f t="shared" si="13"/>
        <v>78</v>
      </c>
      <c r="K44" s="357" t="s">
        <v>1112</v>
      </c>
    </row>
    <row r="45" spans="1:11" ht="21" customHeight="1" x14ac:dyDescent="0.2">
      <c r="A45" s="8" t="s">
        <v>1115</v>
      </c>
      <c r="B45" s="9">
        <v>129</v>
      </c>
      <c r="C45" s="9">
        <v>97</v>
      </c>
      <c r="D45" s="9">
        <v>226</v>
      </c>
      <c r="E45" s="9">
        <v>0</v>
      </c>
      <c r="F45" s="9">
        <v>0</v>
      </c>
      <c r="G45" s="9">
        <v>0</v>
      </c>
      <c r="H45" s="9">
        <f t="shared" si="11"/>
        <v>129</v>
      </c>
      <c r="I45" s="9">
        <f t="shared" si="12"/>
        <v>97</v>
      </c>
      <c r="J45" s="9">
        <f t="shared" si="13"/>
        <v>226</v>
      </c>
      <c r="K45" s="357" t="s">
        <v>1116</v>
      </c>
    </row>
    <row r="46" spans="1:11" ht="21" customHeight="1" x14ac:dyDescent="0.2">
      <c r="A46" s="8" t="s">
        <v>1117</v>
      </c>
      <c r="B46" s="9">
        <v>228</v>
      </c>
      <c r="C46" s="9">
        <v>119</v>
      </c>
      <c r="D46" s="9">
        <v>347</v>
      </c>
      <c r="E46" s="9">
        <v>0</v>
      </c>
      <c r="F46" s="9">
        <v>0</v>
      </c>
      <c r="G46" s="9">
        <v>0</v>
      </c>
      <c r="H46" s="9">
        <f t="shared" si="11"/>
        <v>228</v>
      </c>
      <c r="I46" s="9">
        <f t="shared" si="12"/>
        <v>119</v>
      </c>
      <c r="J46" s="9">
        <f t="shared" si="13"/>
        <v>347</v>
      </c>
      <c r="K46" s="357" t="s">
        <v>1118</v>
      </c>
    </row>
    <row r="47" spans="1:11" ht="21" customHeight="1" x14ac:dyDescent="0.2">
      <c r="A47" s="8" t="s">
        <v>1136</v>
      </c>
      <c r="B47" s="9">
        <v>50</v>
      </c>
      <c r="C47" s="9">
        <v>54</v>
      </c>
      <c r="D47" s="9">
        <v>104</v>
      </c>
      <c r="E47" s="9">
        <v>0</v>
      </c>
      <c r="F47" s="9">
        <v>0</v>
      </c>
      <c r="G47" s="9">
        <v>0</v>
      </c>
      <c r="H47" s="9">
        <f t="shared" si="11"/>
        <v>50</v>
      </c>
      <c r="I47" s="9">
        <f t="shared" si="12"/>
        <v>54</v>
      </c>
      <c r="J47" s="9">
        <f t="shared" si="13"/>
        <v>104</v>
      </c>
      <c r="K47" s="357" t="s">
        <v>1120</v>
      </c>
    </row>
    <row r="48" spans="1:11" ht="21" customHeight="1" x14ac:dyDescent="0.2">
      <c r="A48" s="8" t="s">
        <v>1121</v>
      </c>
      <c r="B48" s="9">
        <v>224</v>
      </c>
      <c r="C48" s="9">
        <v>260</v>
      </c>
      <c r="D48" s="9">
        <v>484</v>
      </c>
      <c r="E48" s="9">
        <v>0</v>
      </c>
      <c r="F48" s="9">
        <v>0</v>
      </c>
      <c r="G48" s="9">
        <v>0</v>
      </c>
      <c r="H48" s="9">
        <f t="shared" si="11"/>
        <v>224</v>
      </c>
      <c r="I48" s="9">
        <f t="shared" si="12"/>
        <v>260</v>
      </c>
      <c r="J48" s="9">
        <f t="shared" si="13"/>
        <v>484</v>
      </c>
      <c r="K48" s="357" t="s">
        <v>1137</v>
      </c>
    </row>
    <row r="49" spans="1:11" ht="21" customHeight="1" x14ac:dyDescent="0.2">
      <c r="A49" s="8" t="s">
        <v>1123</v>
      </c>
      <c r="B49" s="9">
        <f>SUM(B39:B48)</f>
        <v>1443</v>
      </c>
      <c r="C49" s="9">
        <f t="shared" ref="C49:J49" si="14">SUM(C39:C48)</f>
        <v>1432</v>
      </c>
      <c r="D49" s="9">
        <f t="shared" si="14"/>
        <v>2875</v>
      </c>
      <c r="E49" s="9">
        <f t="shared" si="14"/>
        <v>0</v>
      </c>
      <c r="F49" s="9">
        <f t="shared" si="14"/>
        <v>0</v>
      </c>
      <c r="G49" s="9">
        <f t="shared" si="14"/>
        <v>0</v>
      </c>
      <c r="H49" s="9">
        <f t="shared" si="14"/>
        <v>1443</v>
      </c>
      <c r="I49" s="9">
        <f t="shared" si="14"/>
        <v>1432</v>
      </c>
      <c r="J49" s="9">
        <f t="shared" si="14"/>
        <v>2875</v>
      </c>
      <c r="K49" s="357" t="s">
        <v>194</v>
      </c>
    </row>
    <row r="50" spans="1:11" ht="21" customHeight="1" x14ac:dyDescent="0.2">
      <c r="A50" s="8" t="s">
        <v>1124</v>
      </c>
      <c r="B50" s="9">
        <v>37</v>
      </c>
      <c r="C50" s="9">
        <v>9</v>
      </c>
      <c r="D50" s="9">
        <v>46</v>
      </c>
      <c r="E50" s="9">
        <v>0</v>
      </c>
      <c r="F50" s="9">
        <v>0</v>
      </c>
      <c r="G50" s="9">
        <f>SUM(E50:F50)</f>
        <v>0</v>
      </c>
      <c r="H50" s="9">
        <f>SUM(B50,E50)</f>
        <v>37</v>
      </c>
      <c r="I50" s="9">
        <f>SUM(C50,F50)</f>
        <v>9</v>
      </c>
      <c r="J50" s="9">
        <f>SUM(H50:I50)</f>
        <v>46</v>
      </c>
      <c r="K50" s="357" t="s">
        <v>1125</v>
      </c>
    </row>
    <row r="51" spans="1:11" s="560" customFormat="1" ht="21" customHeight="1" x14ac:dyDescent="0.2">
      <c r="A51" s="463" t="s">
        <v>1126</v>
      </c>
      <c r="B51" s="9">
        <v>54</v>
      </c>
      <c r="C51" s="9">
        <v>76</v>
      </c>
      <c r="D51" s="9">
        <v>130</v>
      </c>
      <c r="E51" s="9">
        <v>0</v>
      </c>
      <c r="F51" s="9">
        <v>0</v>
      </c>
      <c r="G51" s="9">
        <v>0</v>
      </c>
      <c r="H51" s="9">
        <f>SUM(B51,E51)</f>
        <v>54</v>
      </c>
      <c r="I51" s="9">
        <f>SUM(C51,F51)</f>
        <v>76</v>
      </c>
      <c r="J51" s="9">
        <f>SUM(H51:I51)</f>
        <v>130</v>
      </c>
      <c r="K51" s="562" t="s">
        <v>1125</v>
      </c>
    </row>
    <row r="52" spans="1:11" ht="21" customHeight="1" x14ac:dyDescent="0.2">
      <c r="A52" s="8" t="s">
        <v>1127</v>
      </c>
      <c r="B52" s="9">
        <v>95</v>
      </c>
      <c r="C52" s="9">
        <v>23</v>
      </c>
      <c r="D52" s="9">
        <v>118</v>
      </c>
      <c r="E52" s="9">
        <v>0</v>
      </c>
      <c r="F52" s="9">
        <v>0</v>
      </c>
      <c r="G52" s="9">
        <v>0</v>
      </c>
      <c r="H52" s="9">
        <f t="shared" si="11"/>
        <v>95</v>
      </c>
      <c r="I52" s="9">
        <f t="shared" si="12"/>
        <v>23</v>
      </c>
      <c r="J52" s="9">
        <f t="shared" si="13"/>
        <v>118</v>
      </c>
      <c r="K52" s="357" t="s">
        <v>1128</v>
      </c>
    </row>
    <row r="53" spans="1:11" ht="21" customHeight="1" x14ac:dyDescent="0.2">
      <c r="A53" s="8" t="s">
        <v>1129</v>
      </c>
      <c r="B53" s="9">
        <v>116</v>
      </c>
      <c r="C53" s="9">
        <v>131</v>
      </c>
      <c r="D53" s="9">
        <v>247</v>
      </c>
      <c r="E53" s="9">
        <v>0</v>
      </c>
      <c r="F53" s="9">
        <v>0</v>
      </c>
      <c r="G53" s="9">
        <v>0</v>
      </c>
      <c r="H53" s="9">
        <f t="shared" si="11"/>
        <v>116</v>
      </c>
      <c r="I53" s="9">
        <f t="shared" si="12"/>
        <v>131</v>
      </c>
      <c r="J53" s="9">
        <f t="shared" si="13"/>
        <v>247</v>
      </c>
      <c r="K53" s="357" t="s">
        <v>1130</v>
      </c>
    </row>
    <row r="54" spans="1:11" ht="21" customHeight="1" x14ac:dyDescent="0.2">
      <c r="A54" s="8" t="s">
        <v>1131</v>
      </c>
      <c r="B54" s="9">
        <v>30</v>
      </c>
      <c r="C54" s="9">
        <v>61</v>
      </c>
      <c r="D54" s="9">
        <v>91</v>
      </c>
      <c r="E54" s="9">
        <v>0</v>
      </c>
      <c r="F54" s="9">
        <v>0</v>
      </c>
      <c r="G54" s="9">
        <v>0</v>
      </c>
      <c r="H54" s="9">
        <f t="shared" si="11"/>
        <v>30</v>
      </c>
      <c r="I54" s="9">
        <f t="shared" si="12"/>
        <v>61</v>
      </c>
      <c r="J54" s="9">
        <f t="shared" si="13"/>
        <v>91</v>
      </c>
      <c r="K54" s="357" t="s">
        <v>1132</v>
      </c>
    </row>
    <row r="55" spans="1:11" ht="21" customHeight="1" x14ac:dyDescent="0.2">
      <c r="A55" s="8" t="s">
        <v>1133</v>
      </c>
      <c r="B55" s="9">
        <f>SUM(B50:B54)</f>
        <v>332</v>
      </c>
      <c r="C55" s="9">
        <f t="shared" ref="C55:J55" si="15">SUM(C50:C54)</f>
        <v>300</v>
      </c>
      <c r="D55" s="9">
        <f t="shared" si="15"/>
        <v>632</v>
      </c>
      <c r="E55" s="9">
        <f t="shared" si="15"/>
        <v>0</v>
      </c>
      <c r="F55" s="9">
        <f t="shared" si="15"/>
        <v>0</v>
      </c>
      <c r="G55" s="9">
        <f t="shared" si="15"/>
        <v>0</v>
      </c>
      <c r="H55" s="9">
        <f t="shared" si="15"/>
        <v>332</v>
      </c>
      <c r="I55" s="9">
        <f t="shared" si="15"/>
        <v>300</v>
      </c>
      <c r="J55" s="9">
        <f t="shared" si="15"/>
        <v>632</v>
      </c>
      <c r="K55" s="357" t="s">
        <v>1078</v>
      </c>
    </row>
    <row r="56" spans="1:11" ht="21" customHeight="1" thickBot="1" x14ac:dyDescent="0.25">
      <c r="A56" s="20" t="s">
        <v>126</v>
      </c>
      <c r="B56" s="21">
        <f>SUM(B55,B49)</f>
        <v>1775</v>
      </c>
      <c r="C56" s="21">
        <f t="shared" ref="C56:J56" si="16">SUM(C55,C49)</f>
        <v>1732</v>
      </c>
      <c r="D56" s="21">
        <f t="shared" si="16"/>
        <v>3507</v>
      </c>
      <c r="E56" s="21">
        <f t="shared" si="16"/>
        <v>0</v>
      </c>
      <c r="F56" s="21">
        <f t="shared" si="16"/>
        <v>0</v>
      </c>
      <c r="G56" s="21">
        <f t="shared" si="16"/>
        <v>0</v>
      </c>
      <c r="H56" s="21">
        <f t="shared" si="16"/>
        <v>1775</v>
      </c>
      <c r="I56" s="21">
        <f t="shared" si="16"/>
        <v>1732</v>
      </c>
      <c r="J56" s="21">
        <f t="shared" si="16"/>
        <v>3507</v>
      </c>
      <c r="K56" s="22" t="s">
        <v>93</v>
      </c>
    </row>
    <row r="57" spans="1:11" ht="21" customHeight="1" thickBot="1" x14ac:dyDescent="0.25">
      <c r="A57" s="23" t="s">
        <v>374</v>
      </c>
      <c r="B57" s="24">
        <f t="shared" ref="B57:J57" si="17">SUM(B56,B28)</f>
        <v>8257</v>
      </c>
      <c r="C57" s="24">
        <f t="shared" si="17"/>
        <v>7676</v>
      </c>
      <c r="D57" s="24">
        <f t="shared" si="17"/>
        <v>15933</v>
      </c>
      <c r="E57" s="24">
        <f t="shared" si="17"/>
        <v>7</v>
      </c>
      <c r="F57" s="24">
        <f t="shared" si="17"/>
        <v>6</v>
      </c>
      <c r="G57" s="24">
        <f t="shared" si="17"/>
        <v>13</v>
      </c>
      <c r="H57" s="24">
        <f t="shared" si="17"/>
        <v>8264</v>
      </c>
      <c r="I57" s="24">
        <f t="shared" si="17"/>
        <v>7682</v>
      </c>
      <c r="J57" s="24">
        <f t="shared" si="17"/>
        <v>15946</v>
      </c>
      <c r="K57" s="358" t="s">
        <v>253</v>
      </c>
    </row>
    <row r="58" spans="1:11" ht="21" customHeight="1" thickTop="1" x14ac:dyDescent="0.2"/>
    <row r="59" spans="1:11" ht="21" customHeight="1" x14ac:dyDescent="0.2"/>
    <row r="60" spans="1:11" ht="21" customHeight="1" x14ac:dyDescent="0.2"/>
    <row r="61" spans="1:11" s="365" customFormat="1" ht="21" customHeight="1" x14ac:dyDescent="0.2"/>
    <row r="63" spans="1:11" ht="25.5" customHeight="1" x14ac:dyDescent="0.2">
      <c r="A63" s="995" t="s">
        <v>2253</v>
      </c>
      <c r="B63" s="995"/>
      <c r="C63" s="995"/>
      <c r="D63" s="995"/>
      <c r="E63" s="995"/>
      <c r="F63" s="995"/>
      <c r="G63" s="995"/>
      <c r="H63" s="995"/>
      <c r="I63" s="995"/>
      <c r="J63" s="995"/>
      <c r="K63" s="995"/>
    </row>
    <row r="64" spans="1:11" ht="39.75" customHeight="1" x14ac:dyDescent="0.25">
      <c r="A64" s="1013" t="s">
        <v>2252</v>
      </c>
      <c r="B64" s="1013"/>
      <c r="C64" s="1013"/>
      <c r="D64" s="1013"/>
      <c r="E64" s="1013"/>
      <c r="F64" s="1013"/>
      <c r="G64" s="1013"/>
      <c r="H64" s="1013"/>
      <c r="I64" s="1013"/>
      <c r="J64" s="1013"/>
      <c r="K64" s="1013"/>
    </row>
    <row r="65" spans="1:11" ht="21.75" customHeight="1" thickBot="1" x14ac:dyDescent="0.25">
      <c r="A65" s="323" t="s">
        <v>2609</v>
      </c>
      <c r="K65" s="28" t="s">
        <v>1138</v>
      </c>
    </row>
    <row r="66" spans="1:11" ht="27.75" customHeight="1" thickTop="1" x14ac:dyDescent="0.25">
      <c r="A66" s="992" t="s">
        <v>1100</v>
      </c>
      <c r="B66" s="1003" t="s">
        <v>1</v>
      </c>
      <c r="C66" s="1003"/>
      <c r="D66" s="1003"/>
      <c r="E66" s="1003" t="s">
        <v>2</v>
      </c>
      <c r="F66" s="1003"/>
      <c r="G66" s="1003"/>
      <c r="H66" s="1003" t="s">
        <v>4</v>
      </c>
      <c r="I66" s="1003"/>
      <c r="J66" s="1003"/>
      <c r="K66" s="992" t="s">
        <v>1056</v>
      </c>
    </row>
    <row r="67" spans="1:11" ht="27.75" customHeight="1" x14ac:dyDescent="0.25">
      <c r="A67" s="993"/>
      <c r="B67" s="1004" t="s">
        <v>6</v>
      </c>
      <c r="C67" s="1004"/>
      <c r="D67" s="1004"/>
      <c r="E67" s="1004" t="s">
        <v>7</v>
      </c>
      <c r="F67" s="1004"/>
      <c r="G67" s="1004"/>
      <c r="H67" s="1004" t="s">
        <v>9</v>
      </c>
      <c r="I67" s="1004"/>
      <c r="J67" s="1004"/>
      <c r="K67" s="993"/>
    </row>
    <row r="68" spans="1:11" ht="27.75" customHeight="1" x14ac:dyDescent="0.25">
      <c r="A68" s="993"/>
      <c r="B68" s="351" t="s">
        <v>10</v>
      </c>
      <c r="C68" s="351" t="s">
        <v>112</v>
      </c>
      <c r="D68" s="351" t="s">
        <v>12</v>
      </c>
      <c r="E68" s="351" t="s">
        <v>10</v>
      </c>
      <c r="F68" s="351" t="s">
        <v>112</v>
      </c>
      <c r="G68" s="351" t="s">
        <v>12</v>
      </c>
      <c r="H68" s="351" t="s">
        <v>10</v>
      </c>
      <c r="I68" s="351" t="s">
        <v>112</v>
      </c>
      <c r="J68" s="351" t="s">
        <v>12</v>
      </c>
      <c r="K68" s="993"/>
    </row>
    <row r="69" spans="1:11" ht="27.75" customHeight="1" thickBot="1" x14ac:dyDescent="0.3">
      <c r="A69" s="994"/>
      <c r="B69" s="4" t="s">
        <v>13</v>
      </c>
      <c r="C69" s="4" t="s">
        <v>14</v>
      </c>
      <c r="D69" s="4" t="s">
        <v>9</v>
      </c>
      <c r="E69" s="4" t="s">
        <v>13</v>
      </c>
      <c r="F69" s="4" t="s">
        <v>14</v>
      </c>
      <c r="G69" s="4" t="s">
        <v>9</v>
      </c>
      <c r="H69" s="4" t="s">
        <v>13</v>
      </c>
      <c r="I69" s="4" t="s">
        <v>14</v>
      </c>
      <c r="J69" s="4" t="s">
        <v>9</v>
      </c>
      <c r="K69" s="994"/>
    </row>
    <row r="70" spans="1:11" ht="22.5" customHeight="1" x14ac:dyDescent="0.2">
      <c r="A70" s="463" t="s">
        <v>403</v>
      </c>
      <c r="B70" s="9"/>
      <c r="C70" s="9"/>
      <c r="D70" s="9"/>
      <c r="E70" s="9"/>
      <c r="F70" s="9"/>
      <c r="G70" s="9"/>
      <c r="H70" s="9"/>
      <c r="I70" s="9"/>
      <c r="J70" s="9"/>
      <c r="K70" s="357" t="s">
        <v>16</v>
      </c>
    </row>
    <row r="71" spans="1:11" ht="22.5" customHeight="1" x14ac:dyDescent="0.2">
      <c r="A71" s="8" t="s">
        <v>1124</v>
      </c>
      <c r="B71" s="9">
        <v>5</v>
      </c>
      <c r="C71" s="9">
        <v>0</v>
      </c>
      <c r="D71" s="9">
        <v>5</v>
      </c>
      <c r="E71" s="9">
        <v>0</v>
      </c>
      <c r="F71" s="9">
        <v>0</v>
      </c>
      <c r="G71" s="9">
        <f>SUM(E71:F71)</f>
        <v>0</v>
      </c>
      <c r="H71" s="9">
        <f>SUM(B71,E71)</f>
        <v>5</v>
      </c>
      <c r="I71" s="9">
        <f>SUM(C71,F71)</f>
        <v>0</v>
      </c>
      <c r="J71" s="9">
        <f>SUM(H71:I71)</f>
        <v>5</v>
      </c>
      <c r="K71" s="357" t="s">
        <v>1139</v>
      </c>
    </row>
    <row r="72" spans="1:11" ht="22.5" customHeight="1" x14ac:dyDescent="0.2">
      <c r="A72" s="8" t="s">
        <v>1140</v>
      </c>
      <c r="B72" s="9">
        <v>10</v>
      </c>
      <c r="C72" s="9">
        <v>16</v>
      </c>
      <c r="D72" s="9">
        <v>26</v>
      </c>
      <c r="E72" s="9">
        <v>0</v>
      </c>
      <c r="F72" s="9">
        <v>0</v>
      </c>
      <c r="G72" s="9">
        <f t="shared" ref="G72:G76" si="18">SUM(E72:F72)</f>
        <v>0</v>
      </c>
      <c r="H72" s="9">
        <f t="shared" ref="H72:I75" si="19">SUM(B72,E72)</f>
        <v>10</v>
      </c>
      <c r="I72" s="9">
        <f t="shared" si="19"/>
        <v>16</v>
      </c>
      <c r="J72" s="9">
        <f t="shared" ref="J72:J75" si="20">SUM(H72:I72)</f>
        <v>26</v>
      </c>
      <c r="K72" s="357" t="s">
        <v>1125</v>
      </c>
    </row>
    <row r="73" spans="1:11" ht="22.5" customHeight="1" x14ac:dyDescent="0.2">
      <c r="A73" s="8" t="s">
        <v>1127</v>
      </c>
      <c r="B73" s="9">
        <v>14</v>
      </c>
      <c r="C73" s="9">
        <v>0</v>
      </c>
      <c r="D73" s="9">
        <v>14</v>
      </c>
      <c r="E73" s="9">
        <v>0</v>
      </c>
      <c r="F73" s="9">
        <v>0</v>
      </c>
      <c r="G73" s="9">
        <f t="shared" si="18"/>
        <v>0</v>
      </c>
      <c r="H73" s="9">
        <f t="shared" si="19"/>
        <v>14</v>
      </c>
      <c r="I73" s="9">
        <f t="shared" si="19"/>
        <v>0</v>
      </c>
      <c r="J73" s="9">
        <f t="shared" si="20"/>
        <v>14</v>
      </c>
      <c r="K73" s="357" t="s">
        <v>1128</v>
      </c>
    </row>
    <row r="74" spans="1:11" ht="22.5" customHeight="1" x14ac:dyDescent="0.2">
      <c r="A74" s="8" t="s">
        <v>1129</v>
      </c>
      <c r="B74" s="9">
        <v>23</v>
      </c>
      <c r="C74" s="9">
        <v>21</v>
      </c>
      <c r="D74" s="9">
        <v>44</v>
      </c>
      <c r="E74" s="9">
        <v>0</v>
      </c>
      <c r="F74" s="9">
        <v>0</v>
      </c>
      <c r="G74" s="9">
        <f t="shared" si="18"/>
        <v>0</v>
      </c>
      <c r="H74" s="9">
        <f t="shared" si="19"/>
        <v>23</v>
      </c>
      <c r="I74" s="9">
        <f t="shared" si="19"/>
        <v>21</v>
      </c>
      <c r="J74" s="9">
        <f t="shared" si="20"/>
        <v>44</v>
      </c>
      <c r="K74" s="357" t="s">
        <v>1130</v>
      </c>
    </row>
    <row r="75" spans="1:11" ht="22.5" customHeight="1" x14ac:dyDescent="0.2">
      <c r="A75" s="8" t="s">
        <v>1131</v>
      </c>
      <c r="B75" s="9">
        <v>2</v>
      </c>
      <c r="C75" s="9">
        <v>2</v>
      </c>
      <c r="D75" s="9">
        <v>4</v>
      </c>
      <c r="E75" s="9">
        <v>0</v>
      </c>
      <c r="F75" s="9">
        <v>0</v>
      </c>
      <c r="G75" s="9">
        <f t="shared" si="18"/>
        <v>0</v>
      </c>
      <c r="H75" s="9">
        <f t="shared" si="19"/>
        <v>2</v>
      </c>
      <c r="I75" s="9">
        <f t="shared" si="19"/>
        <v>2</v>
      </c>
      <c r="J75" s="9">
        <f t="shared" si="20"/>
        <v>4</v>
      </c>
      <c r="K75" s="357" t="s">
        <v>1132</v>
      </c>
    </row>
    <row r="76" spans="1:11" ht="22.5" customHeight="1" x14ac:dyDescent="0.2">
      <c r="A76" s="8" t="s">
        <v>90</v>
      </c>
      <c r="B76" s="9">
        <f>SUM(B71:B75)</f>
        <v>54</v>
      </c>
      <c r="C76" s="9">
        <f t="shared" ref="C76:J76" si="21">SUM(C71:C75)</f>
        <v>39</v>
      </c>
      <c r="D76" s="9">
        <f t="shared" si="21"/>
        <v>93</v>
      </c>
      <c r="E76" s="9">
        <f t="shared" si="21"/>
        <v>0</v>
      </c>
      <c r="F76" s="9">
        <f t="shared" si="21"/>
        <v>0</v>
      </c>
      <c r="G76" s="9">
        <f t="shared" si="18"/>
        <v>0</v>
      </c>
      <c r="H76" s="9">
        <f t="shared" si="21"/>
        <v>54</v>
      </c>
      <c r="I76" s="9">
        <f t="shared" si="21"/>
        <v>39</v>
      </c>
      <c r="J76" s="9">
        <f t="shared" si="21"/>
        <v>93</v>
      </c>
      <c r="K76" s="357" t="s">
        <v>91</v>
      </c>
    </row>
    <row r="77" spans="1:11" ht="18" customHeight="1" x14ac:dyDescent="0.2">
      <c r="A77" s="8" t="s">
        <v>402</v>
      </c>
      <c r="B77" s="9"/>
      <c r="C77" s="9"/>
      <c r="D77" s="9"/>
      <c r="E77" s="9"/>
      <c r="F77" s="9"/>
      <c r="G77" s="9"/>
      <c r="H77" s="9"/>
      <c r="I77" s="9"/>
      <c r="J77" s="9"/>
      <c r="K77" s="357" t="s">
        <v>93</v>
      </c>
    </row>
    <row r="78" spans="1:11" ht="22.5" customHeight="1" x14ac:dyDescent="0.2">
      <c r="A78" s="8" t="s">
        <v>1127</v>
      </c>
      <c r="B78" s="9">
        <v>1</v>
      </c>
      <c r="C78" s="9">
        <v>0</v>
      </c>
      <c r="D78" s="9">
        <v>1</v>
      </c>
      <c r="E78" s="9">
        <v>0</v>
      </c>
      <c r="F78" s="9">
        <v>0</v>
      </c>
      <c r="G78" s="9">
        <v>0</v>
      </c>
      <c r="H78" s="9">
        <f>SUM(B78,E78)</f>
        <v>1</v>
      </c>
      <c r="I78" s="9">
        <f t="shared" ref="I78:J78" si="22">SUM(C78,F78)</f>
        <v>0</v>
      </c>
      <c r="J78" s="9">
        <f t="shared" si="22"/>
        <v>1</v>
      </c>
      <c r="K78" s="357" t="s">
        <v>1128</v>
      </c>
    </row>
    <row r="79" spans="1:11" s="560" customFormat="1" ht="22.5" customHeight="1" x14ac:dyDescent="0.2">
      <c r="A79" s="20" t="s">
        <v>1129</v>
      </c>
      <c r="B79" s="9">
        <v>0</v>
      </c>
      <c r="C79" s="9">
        <v>2</v>
      </c>
      <c r="D79" s="9">
        <v>2</v>
      </c>
      <c r="E79" s="9">
        <v>0</v>
      </c>
      <c r="F79" s="9">
        <v>0</v>
      </c>
      <c r="G79" s="9">
        <v>0</v>
      </c>
      <c r="H79" s="9">
        <f>SUM(B79,E79)</f>
        <v>0</v>
      </c>
      <c r="I79" s="9">
        <f t="shared" ref="I79" si="23">SUM(C79,F79)</f>
        <v>2</v>
      </c>
      <c r="J79" s="9">
        <f t="shared" ref="J79" si="24">SUM(D79,G79)</f>
        <v>2</v>
      </c>
      <c r="K79" s="22" t="s">
        <v>1130</v>
      </c>
    </row>
    <row r="80" spans="1:11" ht="22.5" customHeight="1" thickBot="1" x14ac:dyDescent="0.25">
      <c r="A80" s="20" t="s">
        <v>126</v>
      </c>
      <c r="B80" s="9">
        <f>SUM(B78:B79)</f>
        <v>1</v>
      </c>
      <c r="C80" s="9">
        <f t="shared" ref="C80:J80" si="25">SUM(C78:C79)</f>
        <v>2</v>
      </c>
      <c r="D80" s="9">
        <f t="shared" si="25"/>
        <v>3</v>
      </c>
      <c r="E80" s="9">
        <f t="shared" si="25"/>
        <v>0</v>
      </c>
      <c r="F80" s="9">
        <f t="shared" si="25"/>
        <v>0</v>
      </c>
      <c r="G80" s="9">
        <f t="shared" si="25"/>
        <v>0</v>
      </c>
      <c r="H80" s="9">
        <f t="shared" si="25"/>
        <v>1</v>
      </c>
      <c r="I80" s="9">
        <f t="shared" si="25"/>
        <v>2</v>
      </c>
      <c r="J80" s="9">
        <f t="shared" si="25"/>
        <v>3</v>
      </c>
      <c r="K80" s="22" t="s">
        <v>93</v>
      </c>
    </row>
    <row r="81" spans="1:11" ht="22.5" customHeight="1" thickBot="1" x14ac:dyDescent="0.25">
      <c r="A81" s="23" t="s">
        <v>374</v>
      </c>
      <c r="B81" s="24">
        <f>SUM(B80,B76)</f>
        <v>55</v>
      </c>
      <c r="C81" s="24">
        <f t="shared" ref="C81:J81" si="26">SUM(C80,C76)</f>
        <v>41</v>
      </c>
      <c r="D81" s="24">
        <f t="shared" si="26"/>
        <v>96</v>
      </c>
      <c r="E81" s="24">
        <f t="shared" si="26"/>
        <v>0</v>
      </c>
      <c r="F81" s="24">
        <f t="shared" si="26"/>
        <v>0</v>
      </c>
      <c r="G81" s="24">
        <f t="shared" si="26"/>
        <v>0</v>
      </c>
      <c r="H81" s="24">
        <f t="shared" si="26"/>
        <v>55</v>
      </c>
      <c r="I81" s="24">
        <f t="shared" si="26"/>
        <v>41</v>
      </c>
      <c r="J81" s="24">
        <f t="shared" si="26"/>
        <v>96</v>
      </c>
      <c r="K81" s="358" t="s">
        <v>253</v>
      </c>
    </row>
    <row r="82" spans="1:11" ht="24.95" customHeight="1" thickTop="1" x14ac:dyDescent="0.2"/>
    <row r="83" spans="1:11" ht="24.95" customHeight="1" x14ac:dyDescent="0.2"/>
    <row r="84" spans="1:11" ht="24.95" customHeight="1" x14ac:dyDescent="0.2"/>
    <row r="85" spans="1:11" s="487" customFormat="1" ht="24.95" customHeight="1" x14ac:dyDescent="0.2"/>
    <row r="86" spans="1:11" s="851" customFormat="1" ht="24.95" customHeight="1" x14ac:dyDescent="0.2"/>
    <row r="87" spans="1:11" s="851" customFormat="1" ht="11.25" customHeight="1" x14ac:dyDescent="0.2"/>
    <row r="88" spans="1:11" ht="9.75" customHeight="1" x14ac:dyDescent="0.2"/>
    <row r="89" spans="1:11" ht="21.75" customHeight="1" x14ac:dyDescent="0.2">
      <c r="A89" s="995" t="s">
        <v>2254</v>
      </c>
      <c r="B89" s="995"/>
      <c r="C89" s="995"/>
      <c r="D89" s="995"/>
      <c r="E89" s="995"/>
      <c r="F89" s="995"/>
      <c r="G89" s="995"/>
      <c r="H89" s="995"/>
      <c r="I89" s="995"/>
      <c r="J89" s="995"/>
      <c r="K89" s="995"/>
    </row>
    <row r="90" spans="1:11" ht="20.25" customHeight="1" x14ac:dyDescent="0.2">
      <c r="A90" s="999" t="s">
        <v>2255</v>
      </c>
      <c r="B90" s="999"/>
      <c r="C90" s="999"/>
      <c r="D90" s="999"/>
      <c r="E90" s="999"/>
      <c r="F90" s="999"/>
      <c r="G90" s="999"/>
      <c r="H90" s="999"/>
      <c r="I90" s="999"/>
      <c r="J90" s="999"/>
      <c r="K90" s="999"/>
    </row>
    <row r="91" spans="1:11" s="97" customFormat="1" ht="20.25" customHeight="1" thickBot="1" x14ac:dyDescent="0.25">
      <c r="A91" s="323" t="s">
        <v>1141</v>
      </c>
      <c r="K91" s="28" t="s">
        <v>1142</v>
      </c>
    </row>
    <row r="92" spans="1:11" ht="18" customHeight="1" thickTop="1" x14ac:dyDescent="0.25">
      <c r="A92" s="992" t="s">
        <v>1100</v>
      </c>
      <c r="B92" s="1003" t="s">
        <v>1</v>
      </c>
      <c r="C92" s="1003"/>
      <c r="D92" s="1003"/>
      <c r="E92" s="1003" t="s">
        <v>2</v>
      </c>
      <c r="F92" s="1003"/>
      <c r="G92" s="1003"/>
      <c r="H92" s="1003" t="s">
        <v>4</v>
      </c>
      <c r="I92" s="1003"/>
      <c r="J92" s="1003"/>
      <c r="K92" s="992" t="s">
        <v>1056</v>
      </c>
    </row>
    <row r="93" spans="1:11" ht="18" customHeight="1" x14ac:dyDescent="0.25">
      <c r="A93" s="993"/>
      <c r="B93" s="1004" t="s">
        <v>6</v>
      </c>
      <c r="C93" s="1004"/>
      <c r="D93" s="1004"/>
      <c r="E93" s="1004" t="s">
        <v>7</v>
      </c>
      <c r="F93" s="1004"/>
      <c r="G93" s="1004"/>
      <c r="H93" s="1004" t="s">
        <v>9</v>
      </c>
      <c r="I93" s="1004"/>
      <c r="J93" s="1004"/>
      <c r="K93" s="993"/>
    </row>
    <row r="94" spans="1:11" ht="18" customHeight="1" x14ac:dyDescent="0.25">
      <c r="A94" s="993"/>
      <c r="B94" s="351" t="s">
        <v>10</v>
      </c>
      <c r="C94" s="351" t="s">
        <v>112</v>
      </c>
      <c r="D94" s="351" t="s">
        <v>12</v>
      </c>
      <c r="E94" s="351" t="s">
        <v>10</v>
      </c>
      <c r="F94" s="351" t="s">
        <v>112</v>
      </c>
      <c r="G94" s="351" t="s">
        <v>12</v>
      </c>
      <c r="H94" s="351" t="s">
        <v>10</v>
      </c>
      <c r="I94" s="351" t="s">
        <v>112</v>
      </c>
      <c r="J94" s="351" t="s">
        <v>12</v>
      </c>
      <c r="K94" s="993"/>
    </row>
    <row r="95" spans="1:11" ht="18" customHeight="1" thickBot="1" x14ac:dyDescent="0.3">
      <c r="A95" s="994"/>
      <c r="B95" s="4" t="s">
        <v>13</v>
      </c>
      <c r="C95" s="4" t="s">
        <v>14</v>
      </c>
      <c r="D95" s="4" t="s">
        <v>9</v>
      </c>
      <c r="E95" s="4" t="s">
        <v>13</v>
      </c>
      <c r="F95" s="4" t="s">
        <v>14</v>
      </c>
      <c r="G95" s="4" t="s">
        <v>9</v>
      </c>
      <c r="H95" s="4" t="s">
        <v>13</v>
      </c>
      <c r="I95" s="4" t="s">
        <v>14</v>
      </c>
      <c r="J95" s="4" t="s">
        <v>9</v>
      </c>
      <c r="K95" s="994"/>
    </row>
    <row r="96" spans="1:11" ht="20.100000000000001" customHeight="1" x14ac:dyDescent="0.2">
      <c r="A96" s="463" t="s">
        <v>403</v>
      </c>
      <c r="B96" s="9"/>
      <c r="C96" s="9"/>
      <c r="D96" s="9"/>
      <c r="E96" s="9"/>
      <c r="F96" s="9"/>
      <c r="G96" s="9"/>
      <c r="H96" s="9"/>
      <c r="I96" s="9"/>
      <c r="J96" s="9"/>
      <c r="K96" s="357" t="s">
        <v>16</v>
      </c>
    </row>
    <row r="97" spans="1:11" ht="20.100000000000001" customHeight="1" x14ac:dyDescent="0.2">
      <c r="A97" s="73" t="s">
        <v>2664</v>
      </c>
      <c r="B97" s="9">
        <v>634</v>
      </c>
      <c r="C97" s="9">
        <v>998</v>
      </c>
      <c r="D97" s="9">
        <v>1632</v>
      </c>
      <c r="E97" s="9">
        <v>1</v>
      </c>
      <c r="F97" s="9">
        <v>0</v>
      </c>
      <c r="G97" s="9">
        <f>SUM(E97:F97)</f>
        <v>1</v>
      </c>
      <c r="H97" s="9">
        <f>SUM(B97,E97)</f>
        <v>635</v>
      </c>
      <c r="I97" s="9">
        <f t="shared" ref="I97:J114" si="27">SUM(C97,F97)</f>
        <v>998</v>
      </c>
      <c r="J97" s="9">
        <f t="shared" si="27"/>
        <v>1633</v>
      </c>
      <c r="K97" s="357" t="s">
        <v>1102</v>
      </c>
    </row>
    <row r="98" spans="1:11" ht="20.100000000000001" customHeight="1" x14ac:dyDescent="0.2">
      <c r="A98" s="73" t="s">
        <v>1103</v>
      </c>
      <c r="B98" s="9">
        <v>1828</v>
      </c>
      <c r="C98" s="9">
        <v>547</v>
      </c>
      <c r="D98" s="9">
        <v>2375</v>
      </c>
      <c r="E98" s="9">
        <v>0</v>
      </c>
      <c r="F98" s="9">
        <v>0</v>
      </c>
      <c r="G98" s="9">
        <f t="shared" ref="G98:G107" si="28">SUM(E98:F98)</f>
        <v>0</v>
      </c>
      <c r="H98" s="9">
        <f t="shared" ref="H98:H114" si="29">SUM(B98,E98)</f>
        <v>1828</v>
      </c>
      <c r="I98" s="9">
        <f t="shared" si="27"/>
        <v>547</v>
      </c>
      <c r="J98" s="9">
        <f t="shared" si="27"/>
        <v>2375</v>
      </c>
      <c r="K98" s="357" t="s">
        <v>1104</v>
      </c>
    </row>
    <row r="99" spans="1:11" ht="20.100000000000001" customHeight="1" x14ac:dyDescent="0.2">
      <c r="A99" s="73" t="s">
        <v>1105</v>
      </c>
      <c r="B99" s="9">
        <v>1243</v>
      </c>
      <c r="C99" s="9">
        <v>1867</v>
      </c>
      <c r="D99" s="9">
        <v>3110</v>
      </c>
      <c r="E99" s="9">
        <v>3</v>
      </c>
      <c r="F99" s="9">
        <v>6</v>
      </c>
      <c r="G99" s="9">
        <f t="shared" si="28"/>
        <v>9</v>
      </c>
      <c r="H99" s="9">
        <f t="shared" si="29"/>
        <v>1246</v>
      </c>
      <c r="I99" s="9">
        <f t="shared" si="27"/>
        <v>1873</v>
      </c>
      <c r="J99" s="9">
        <f t="shared" si="27"/>
        <v>3119</v>
      </c>
      <c r="K99" s="357" t="s">
        <v>1106</v>
      </c>
    </row>
    <row r="100" spans="1:11" ht="20.100000000000001" customHeight="1" x14ac:dyDescent="0.2">
      <c r="A100" s="73" t="s">
        <v>1107</v>
      </c>
      <c r="B100" s="9">
        <v>193</v>
      </c>
      <c r="C100" s="9">
        <v>370</v>
      </c>
      <c r="D100" s="9">
        <v>563</v>
      </c>
      <c r="E100" s="9">
        <v>1</v>
      </c>
      <c r="F100" s="9">
        <v>1</v>
      </c>
      <c r="G100" s="9">
        <f t="shared" si="28"/>
        <v>2</v>
      </c>
      <c r="H100" s="9">
        <f t="shared" si="29"/>
        <v>194</v>
      </c>
      <c r="I100" s="9">
        <f t="shared" si="27"/>
        <v>371</v>
      </c>
      <c r="J100" s="9">
        <f t="shared" si="27"/>
        <v>565</v>
      </c>
      <c r="K100" s="357" t="s">
        <v>1108</v>
      </c>
    </row>
    <row r="101" spans="1:11" ht="20.100000000000001" customHeight="1" x14ac:dyDescent="0.2">
      <c r="A101" s="73" t="s">
        <v>1109</v>
      </c>
      <c r="B101" s="9">
        <v>227</v>
      </c>
      <c r="C101" s="9">
        <v>394</v>
      </c>
      <c r="D101" s="9">
        <v>621</v>
      </c>
      <c r="E101" s="9">
        <v>0</v>
      </c>
      <c r="F101" s="9">
        <v>0</v>
      </c>
      <c r="G101" s="9">
        <f t="shared" si="28"/>
        <v>0</v>
      </c>
      <c r="H101" s="9">
        <f t="shared" si="29"/>
        <v>227</v>
      </c>
      <c r="I101" s="9">
        <f t="shared" si="27"/>
        <v>394</v>
      </c>
      <c r="J101" s="9">
        <f t="shared" si="27"/>
        <v>621</v>
      </c>
      <c r="K101" s="357" t="s">
        <v>1110</v>
      </c>
    </row>
    <row r="102" spans="1:11" ht="20.100000000000001" customHeight="1" x14ac:dyDescent="0.2">
      <c r="A102" s="73" t="s">
        <v>1111</v>
      </c>
      <c r="B102" s="9">
        <v>904</v>
      </c>
      <c r="C102" s="9">
        <v>849</v>
      </c>
      <c r="D102" s="9">
        <v>1753</v>
      </c>
      <c r="E102" s="9">
        <v>1</v>
      </c>
      <c r="F102" s="9">
        <v>1</v>
      </c>
      <c r="G102" s="9">
        <f t="shared" si="28"/>
        <v>2</v>
      </c>
      <c r="H102" s="9">
        <f t="shared" si="29"/>
        <v>905</v>
      </c>
      <c r="I102" s="9">
        <f t="shared" si="27"/>
        <v>850</v>
      </c>
      <c r="J102" s="9">
        <f t="shared" si="27"/>
        <v>1755</v>
      </c>
      <c r="K102" s="357" t="s">
        <v>1112</v>
      </c>
    </row>
    <row r="103" spans="1:11" ht="20.100000000000001" customHeight="1" x14ac:dyDescent="0.2">
      <c r="A103" s="73" t="s">
        <v>1113</v>
      </c>
      <c r="B103" s="9">
        <v>947</v>
      </c>
      <c r="C103" s="9">
        <v>162</v>
      </c>
      <c r="D103" s="9">
        <v>1109</v>
      </c>
      <c r="E103" s="9">
        <v>0</v>
      </c>
      <c r="F103" s="9">
        <v>0</v>
      </c>
      <c r="G103" s="9">
        <f t="shared" si="28"/>
        <v>0</v>
      </c>
      <c r="H103" s="9">
        <f t="shared" si="29"/>
        <v>947</v>
      </c>
      <c r="I103" s="9">
        <f t="shared" si="27"/>
        <v>162</v>
      </c>
      <c r="J103" s="9">
        <f t="shared" si="27"/>
        <v>1109</v>
      </c>
      <c r="K103" s="357" t="s">
        <v>1114</v>
      </c>
    </row>
    <row r="104" spans="1:11" ht="20.100000000000001" customHeight="1" x14ac:dyDescent="0.2">
      <c r="A104" s="73" t="s">
        <v>1115</v>
      </c>
      <c r="B104" s="9">
        <v>994</v>
      </c>
      <c r="C104" s="9">
        <v>637</v>
      </c>
      <c r="D104" s="9">
        <v>1631</v>
      </c>
      <c r="E104" s="9">
        <v>0</v>
      </c>
      <c r="F104" s="9">
        <v>0</v>
      </c>
      <c r="G104" s="9">
        <f t="shared" si="28"/>
        <v>0</v>
      </c>
      <c r="H104" s="9">
        <f t="shared" si="29"/>
        <v>994</v>
      </c>
      <c r="I104" s="9">
        <f t="shared" si="27"/>
        <v>637</v>
      </c>
      <c r="J104" s="9">
        <f t="shared" si="27"/>
        <v>1631</v>
      </c>
      <c r="K104" s="357" t="s">
        <v>1143</v>
      </c>
    </row>
    <row r="105" spans="1:11" ht="20.100000000000001" customHeight="1" x14ac:dyDescent="0.2">
      <c r="A105" s="73" t="s">
        <v>1117</v>
      </c>
      <c r="B105" s="9">
        <v>1094</v>
      </c>
      <c r="C105" s="9">
        <v>705</v>
      </c>
      <c r="D105" s="9">
        <v>1799</v>
      </c>
      <c r="E105" s="9">
        <v>0</v>
      </c>
      <c r="F105" s="9">
        <v>0</v>
      </c>
      <c r="G105" s="9">
        <f t="shared" si="28"/>
        <v>0</v>
      </c>
      <c r="H105" s="9">
        <f t="shared" si="29"/>
        <v>1094</v>
      </c>
      <c r="I105" s="9">
        <f t="shared" si="27"/>
        <v>705</v>
      </c>
      <c r="J105" s="9">
        <f t="shared" si="27"/>
        <v>1799</v>
      </c>
      <c r="K105" s="357" t="s">
        <v>1118</v>
      </c>
    </row>
    <row r="106" spans="1:11" ht="20.100000000000001" customHeight="1" x14ac:dyDescent="0.2">
      <c r="A106" s="73" t="s">
        <v>1119</v>
      </c>
      <c r="B106" s="9">
        <v>445</v>
      </c>
      <c r="C106" s="9">
        <v>412</v>
      </c>
      <c r="D106" s="9">
        <v>857</v>
      </c>
      <c r="E106" s="9">
        <v>0</v>
      </c>
      <c r="F106" s="9">
        <v>0</v>
      </c>
      <c r="G106" s="9">
        <f t="shared" si="28"/>
        <v>0</v>
      </c>
      <c r="H106" s="9">
        <f t="shared" si="29"/>
        <v>445</v>
      </c>
      <c r="I106" s="9">
        <f t="shared" si="27"/>
        <v>412</v>
      </c>
      <c r="J106" s="9">
        <f t="shared" si="27"/>
        <v>857</v>
      </c>
      <c r="K106" s="357" t="s">
        <v>1144</v>
      </c>
    </row>
    <row r="107" spans="1:11" ht="20.100000000000001" customHeight="1" x14ac:dyDescent="0.2">
      <c r="A107" s="73" t="s">
        <v>1121</v>
      </c>
      <c r="B107" s="9">
        <v>2646</v>
      </c>
      <c r="C107" s="9">
        <v>2137</v>
      </c>
      <c r="D107" s="9">
        <v>4783</v>
      </c>
      <c r="E107" s="9">
        <v>0</v>
      </c>
      <c r="F107" s="9">
        <v>0</v>
      </c>
      <c r="G107" s="9">
        <f t="shared" si="28"/>
        <v>0</v>
      </c>
      <c r="H107" s="9">
        <f t="shared" si="29"/>
        <v>2646</v>
      </c>
      <c r="I107" s="9">
        <f t="shared" si="27"/>
        <v>2137</v>
      </c>
      <c r="J107" s="9">
        <f t="shared" si="27"/>
        <v>4783</v>
      </c>
      <c r="K107" s="357" t="s">
        <v>1122</v>
      </c>
    </row>
    <row r="108" spans="1:11" s="560" customFormat="1" ht="20.100000000000001" customHeight="1" x14ac:dyDescent="0.2">
      <c r="A108" s="73" t="s">
        <v>2265</v>
      </c>
      <c r="B108" s="9">
        <v>24</v>
      </c>
      <c r="C108" s="9">
        <v>23</v>
      </c>
      <c r="D108" s="9">
        <v>47</v>
      </c>
      <c r="E108" s="9">
        <v>0</v>
      </c>
      <c r="F108" s="9">
        <v>0</v>
      </c>
      <c r="G108" s="9">
        <v>0</v>
      </c>
      <c r="H108" s="9">
        <v>24</v>
      </c>
      <c r="I108" s="9">
        <v>23</v>
      </c>
      <c r="J108" s="9">
        <v>47</v>
      </c>
      <c r="K108" s="562" t="s">
        <v>2266</v>
      </c>
    </row>
    <row r="109" spans="1:11" ht="20.100000000000001" customHeight="1" x14ac:dyDescent="0.2">
      <c r="A109" s="73" t="s">
        <v>1123</v>
      </c>
      <c r="B109" s="9">
        <f>SUM(B97:B108)</f>
        <v>11179</v>
      </c>
      <c r="C109" s="9">
        <f t="shared" ref="C109:J109" si="30">SUM(C97:C108)</f>
        <v>9101</v>
      </c>
      <c r="D109" s="9">
        <f t="shared" si="30"/>
        <v>20280</v>
      </c>
      <c r="E109" s="9">
        <f t="shared" si="30"/>
        <v>6</v>
      </c>
      <c r="F109" s="9">
        <f t="shared" si="30"/>
        <v>8</v>
      </c>
      <c r="G109" s="9">
        <f t="shared" si="30"/>
        <v>14</v>
      </c>
      <c r="H109" s="9">
        <f t="shared" si="30"/>
        <v>11185</v>
      </c>
      <c r="I109" s="9">
        <f t="shared" si="30"/>
        <v>9109</v>
      </c>
      <c r="J109" s="9">
        <f t="shared" si="30"/>
        <v>20294</v>
      </c>
      <c r="K109" s="357" t="s">
        <v>194</v>
      </c>
    </row>
    <row r="110" spans="1:11" ht="20.100000000000001" customHeight="1" x14ac:dyDescent="0.2">
      <c r="A110" s="73" t="s">
        <v>1124</v>
      </c>
      <c r="B110" s="9">
        <v>1075</v>
      </c>
      <c r="C110" s="9">
        <v>448</v>
      </c>
      <c r="D110" s="9">
        <v>1523</v>
      </c>
      <c r="E110" s="326">
        <v>0</v>
      </c>
      <c r="F110" s="326">
        <v>0</v>
      </c>
      <c r="G110" s="326">
        <v>0</v>
      </c>
      <c r="H110" s="9">
        <f t="shared" si="29"/>
        <v>1075</v>
      </c>
      <c r="I110" s="9">
        <f t="shared" si="27"/>
        <v>448</v>
      </c>
      <c r="J110" s="9">
        <f t="shared" si="27"/>
        <v>1523</v>
      </c>
      <c r="K110" s="357" t="s">
        <v>1125</v>
      </c>
    </row>
    <row r="111" spans="1:11" ht="20.100000000000001" customHeight="1" x14ac:dyDescent="0.2">
      <c r="A111" s="73" t="s">
        <v>1126</v>
      </c>
      <c r="B111" s="9">
        <v>448</v>
      </c>
      <c r="C111" s="9">
        <v>762</v>
      </c>
      <c r="D111" s="9">
        <v>1210</v>
      </c>
      <c r="E111" s="326">
        <v>0</v>
      </c>
      <c r="F111" s="326">
        <v>1</v>
      </c>
      <c r="G111" s="326">
        <v>1</v>
      </c>
      <c r="H111" s="9">
        <f t="shared" si="29"/>
        <v>448</v>
      </c>
      <c r="I111" s="9">
        <f t="shared" si="27"/>
        <v>763</v>
      </c>
      <c r="J111" s="9">
        <f t="shared" si="27"/>
        <v>1211</v>
      </c>
      <c r="K111" s="357" t="s">
        <v>1125</v>
      </c>
    </row>
    <row r="112" spans="1:11" ht="20.100000000000001" customHeight="1" x14ac:dyDescent="0.2">
      <c r="A112" s="73" t="s">
        <v>1127</v>
      </c>
      <c r="B112" s="9">
        <v>727</v>
      </c>
      <c r="C112" s="9">
        <v>407</v>
      </c>
      <c r="D112" s="9">
        <v>1134</v>
      </c>
      <c r="E112" s="326">
        <v>4</v>
      </c>
      <c r="F112" s="326">
        <v>0</v>
      </c>
      <c r="G112" s="326">
        <v>4</v>
      </c>
      <c r="H112" s="9">
        <f t="shared" si="29"/>
        <v>731</v>
      </c>
      <c r="I112" s="9">
        <f t="shared" si="27"/>
        <v>407</v>
      </c>
      <c r="J112" s="9">
        <f t="shared" si="27"/>
        <v>1138</v>
      </c>
      <c r="K112" s="357" t="s">
        <v>1128</v>
      </c>
    </row>
    <row r="113" spans="1:11" ht="20.100000000000001" customHeight="1" x14ac:dyDescent="0.2">
      <c r="A113" s="73" t="s">
        <v>1129</v>
      </c>
      <c r="B113" s="9">
        <v>1753</v>
      </c>
      <c r="C113" s="9">
        <v>1661</v>
      </c>
      <c r="D113" s="9">
        <v>3414</v>
      </c>
      <c r="E113" s="326">
        <v>3</v>
      </c>
      <c r="F113" s="326">
        <v>2</v>
      </c>
      <c r="G113" s="326">
        <v>5</v>
      </c>
      <c r="H113" s="9">
        <f t="shared" si="29"/>
        <v>1756</v>
      </c>
      <c r="I113" s="9">
        <f t="shared" si="27"/>
        <v>1663</v>
      </c>
      <c r="J113" s="9">
        <f t="shared" si="27"/>
        <v>3419</v>
      </c>
      <c r="K113" s="357" t="s">
        <v>1130</v>
      </c>
    </row>
    <row r="114" spans="1:11" ht="20.100000000000001" customHeight="1" x14ac:dyDescent="0.2">
      <c r="A114" s="73" t="s">
        <v>1131</v>
      </c>
      <c r="B114" s="9">
        <v>290</v>
      </c>
      <c r="C114" s="9">
        <v>457</v>
      </c>
      <c r="D114" s="9">
        <v>747</v>
      </c>
      <c r="E114" s="326">
        <v>0</v>
      </c>
      <c r="F114" s="326">
        <v>0</v>
      </c>
      <c r="G114" s="326">
        <v>0</v>
      </c>
      <c r="H114" s="9">
        <f t="shared" si="29"/>
        <v>290</v>
      </c>
      <c r="I114" s="9">
        <f t="shared" si="27"/>
        <v>457</v>
      </c>
      <c r="J114" s="9">
        <f t="shared" si="27"/>
        <v>747</v>
      </c>
      <c r="K114" s="357" t="s">
        <v>1132</v>
      </c>
    </row>
    <row r="115" spans="1:11" ht="20.100000000000001" customHeight="1" x14ac:dyDescent="0.2">
      <c r="A115" s="73" t="s">
        <v>1133</v>
      </c>
      <c r="B115" s="9">
        <f>SUM(B110:B114)</f>
        <v>4293</v>
      </c>
      <c r="C115" s="9">
        <f t="shared" ref="C115:D115" si="31">SUM(C110:C114)</f>
        <v>3735</v>
      </c>
      <c r="D115" s="9">
        <f t="shared" si="31"/>
        <v>8028</v>
      </c>
      <c r="E115" s="326">
        <f>SUM(E110:E114)</f>
        <v>7</v>
      </c>
      <c r="F115" s="326">
        <f t="shared" ref="F115:J115" si="32">SUM(F110:F114)</f>
        <v>3</v>
      </c>
      <c r="G115" s="326">
        <f t="shared" si="32"/>
        <v>10</v>
      </c>
      <c r="H115" s="9">
        <f t="shared" si="32"/>
        <v>4300</v>
      </c>
      <c r="I115" s="9">
        <f t="shared" si="32"/>
        <v>3738</v>
      </c>
      <c r="J115" s="9">
        <f t="shared" si="32"/>
        <v>8038</v>
      </c>
      <c r="K115" s="357" t="s">
        <v>1134</v>
      </c>
    </row>
    <row r="116" spans="1:11" ht="21" customHeight="1" thickBot="1" x14ac:dyDescent="0.25">
      <c r="A116" s="11" t="s">
        <v>90</v>
      </c>
      <c r="B116" s="12">
        <f>SUM(B115,B109)</f>
        <v>15472</v>
      </c>
      <c r="C116" s="12">
        <f t="shared" ref="C116:J116" si="33">SUM(C115,C109)</f>
        <v>12836</v>
      </c>
      <c r="D116" s="12">
        <f t="shared" si="33"/>
        <v>28308</v>
      </c>
      <c r="E116" s="12">
        <f t="shared" si="33"/>
        <v>13</v>
      </c>
      <c r="F116" s="12">
        <f t="shared" si="33"/>
        <v>11</v>
      </c>
      <c r="G116" s="12">
        <f t="shared" si="33"/>
        <v>24</v>
      </c>
      <c r="H116" s="12">
        <f t="shared" si="33"/>
        <v>15485</v>
      </c>
      <c r="I116" s="12">
        <f t="shared" si="33"/>
        <v>12847</v>
      </c>
      <c r="J116" s="12">
        <f t="shared" si="33"/>
        <v>28332</v>
      </c>
      <c r="K116" s="13" t="s">
        <v>91</v>
      </c>
    </row>
    <row r="117" spans="1:11" s="560" customFormat="1" ht="26.25" customHeight="1" thickTop="1" x14ac:dyDescent="0.2">
      <c r="A117" s="1012" t="s">
        <v>2666</v>
      </c>
      <c r="B117" s="1012"/>
      <c r="C117" s="1012"/>
      <c r="D117" s="1012"/>
      <c r="E117" s="1012"/>
      <c r="F117" s="1012"/>
      <c r="G117" s="1012"/>
    </row>
    <row r="119" spans="1:11" ht="22.5" customHeight="1" thickBot="1" x14ac:dyDescent="0.25">
      <c r="A119" s="323" t="s">
        <v>2610</v>
      </c>
      <c r="K119" s="28" t="s">
        <v>2704</v>
      </c>
    </row>
    <row r="120" spans="1:11" ht="24" customHeight="1" thickTop="1" x14ac:dyDescent="0.25">
      <c r="A120" s="992" t="s">
        <v>1100</v>
      </c>
      <c r="B120" s="1003" t="s">
        <v>1</v>
      </c>
      <c r="C120" s="1003"/>
      <c r="D120" s="1003"/>
      <c r="E120" s="1003" t="s">
        <v>2</v>
      </c>
      <c r="F120" s="1003"/>
      <c r="G120" s="1003"/>
      <c r="H120" s="1003" t="s">
        <v>4</v>
      </c>
      <c r="I120" s="1003"/>
      <c r="J120" s="1003"/>
      <c r="K120" s="992" t="s">
        <v>1056</v>
      </c>
    </row>
    <row r="121" spans="1:11" ht="23.25" customHeight="1" x14ac:dyDescent="0.25">
      <c r="A121" s="993"/>
      <c r="B121" s="1004" t="s">
        <v>6</v>
      </c>
      <c r="C121" s="1004"/>
      <c r="D121" s="1004"/>
      <c r="E121" s="1004" t="s">
        <v>7</v>
      </c>
      <c r="F121" s="1004"/>
      <c r="G121" s="1004"/>
      <c r="H121" s="1004" t="s">
        <v>9</v>
      </c>
      <c r="I121" s="1004"/>
      <c r="J121" s="1004"/>
      <c r="K121" s="993"/>
    </row>
    <row r="122" spans="1:11" ht="18" customHeight="1" x14ac:dyDescent="0.25">
      <c r="A122" s="993"/>
      <c r="B122" s="351" t="s">
        <v>10</v>
      </c>
      <c r="C122" s="351" t="s">
        <v>112</v>
      </c>
      <c r="D122" s="351" t="s">
        <v>12</v>
      </c>
      <c r="E122" s="351" t="s">
        <v>10</v>
      </c>
      <c r="F122" s="351" t="s">
        <v>112</v>
      </c>
      <c r="G122" s="351" t="s">
        <v>12</v>
      </c>
      <c r="H122" s="351" t="s">
        <v>10</v>
      </c>
      <c r="I122" s="351" t="s">
        <v>112</v>
      </c>
      <c r="J122" s="351" t="s">
        <v>12</v>
      </c>
      <c r="K122" s="993"/>
    </row>
    <row r="123" spans="1:11" ht="18" customHeight="1" thickBot="1" x14ac:dyDescent="0.3">
      <c r="A123" s="994"/>
      <c r="B123" s="4" t="s">
        <v>13</v>
      </c>
      <c r="C123" s="4" t="s">
        <v>14</v>
      </c>
      <c r="D123" s="4" t="s">
        <v>9</v>
      </c>
      <c r="E123" s="4" t="s">
        <v>13</v>
      </c>
      <c r="F123" s="4" t="s">
        <v>14</v>
      </c>
      <c r="G123" s="4" t="s">
        <v>9</v>
      </c>
      <c r="H123" s="4" t="s">
        <v>13</v>
      </c>
      <c r="I123" s="4" t="s">
        <v>14</v>
      </c>
      <c r="J123" s="4" t="s">
        <v>9</v>
      </c>
      <c r="K123" s="994"/>
    </row>
    <row r="124" spans="1:11" ht="21" customHeight="1" x14ac:dyDescent="0.2">
      <c r="A124" s="8" t="s">
        <v>402</v>
      </c>
      <c r="B124" s="9"/>
      <c r="C124" s="9"/>
      <c r="D124" s="9"/>
      <c r="E124" s="9"/>
      <c r="F124" s="9"/>
      <c r="G124" s="9"/>
      <c r="H124" s="9"/>
      <c r="I124" s="9"/>
      <c r="J124" s="9"/>
      <c r="K124" s="357" t="s">
        <v>93</v>
      </c>
    </row>
    <row r="125" spans="1:11" ht="21" customHeight="1" x14ac:dyDescent="0.2">
      <c r="A125" s="73" t="s">
        <v>1101</v>
      </c>
      <c r="B125" s="9">
        <v>547</v>
      </c>
      <c r="C125" s="9">
        <v>461</v>
      </c>
      <c r="D125" s="9">
        <v>1008</v>
      </c>
      <c r="E125" s="9">
        <v>0</v>
      </c>
      <c r="F125" s="9">
        <v>0</v>
      </c>
      <c r="G125" s="9">
        <f>SUM(E125:F125)</f>
        <v>0</v>
      </c>
      <c r="H125" s="9">
        <f>SUM(B125,E125)</f>
        <v>547</v>
      </c>
      <c r="I125" s="9">
        <f>SUM(C125,F125)</f>
        <v>461</v>
      </c>
      <c r="J125" s="9">
        <f>SUM(H125:I125)</f>
        <v>1008</v>
      </c>
      <c r="K125" s="357" t="s">
        <v>1102</v>
      </c>
    </row>
    <row r="126" spans="1:11" ht="21" customHeight="1" x14ac:dyDescent="0.2">
      <c r="A126" s="73" t="s">
        <v>1103</v>
      </c>
      <c r="B126" s="9">
        <v>268</v>
      </c>
      <c r="C126" s="9">
        <v>6</v>
      </c>
      <c r="D126" s="9">
        <v>274</v>
      </c>
      <c r="E126" s="9">
        <v>0</v>
      </c>
      <c r="F126" s="9">
        <v>0</v>
      </c>
      <c r="G126" s="9">
        <f t="shared" ref="G126:G134" si="34">SUM(E126:F126)</f>
        <v>0</v>
      </c>
      <c r="H126" s="9">
        <f t="shared" ref="H126:I135" si="35">SUM(B126,E126)</f>
        <v>268</v>
      </c>
      <c r="I126" s="9">
        <f t="shared" si="35"/>
        <v>6</v>
      </c>
      <c r="J126" s="9">
        <f t="shared" ref="J126:J135" si="36">SUM(H126:I126)</f>
        <v>274</v>
      </c>
      <c r="K126" s="357" t="s">
        <v>1104</v>
      </c>
    </row>
    <row r="127" spans="1:11" ht="21" customHeight="1" x14ac:dyDescent="0.2">
      <c r="A127" s="73" t="s">
        <v>1105</v>
      </c>
      <c r="B127" s="9">
        <v>377</v>
      </c>
      <c r="C127" s="9">
        <v>259</v>
      </c>
      <c r="D127" s="9">
        <v>636</v>
      </c>
      <c r="E127" s="9">
        <v>0</v>
      </c>
      <c r="F127" s="9">
        <v>0</v>
      </c>
      <c r="G127" s="9">
        <f t="shared" si="34"/>
        <v>0</v>
      </c>
      <c r="H127" s="9">
        <f t="shared" si="35"/>
        <v>377</v>
      </c>
      <c r="I127" s="9">
        <f t="shared" si="35"/>
        <v>259</v>
      </c>
      <c r="J127" s="9">
        <f t="shared" si="36"/>
        <v>636</v>
      </c>
      <c r="K127" s="357" t="s">
        <v>1106</v>
      </c>
    </row>
    <row r="128" spans="1:11" ht="21" customHeight="1" x14ac:dyDescent="0.2">
      <c r="A128" s="73" t="s">
        <v>1107</v>
      </c>
      <c r="B128" s="9">
        <v>8</v>
      </c>
      <c r="C128" s="9">
        <v>57</v>
      </c>
      <c r="D128" s="9">
        <v>65</v>
      </c>
      <c r="E128" s="9">
        <v>0</v>
      </c>
      <c r="F128" s="9">
        <v>0</v>
      </c>
      <c r="G128" s="9">
        <f t="shared" si="34"/>
        <v>0</v>
      </c>
      <c r="H128" s="9">
        <f t="shared" si="35"/>
        <v>8</v>
      </c>
      <c r="I128" s="9">
        <f t="shared" si="35"/>
        <v>57</v>
      </c>
      <c r="J128" s="9">
        <f t="shared" si="36"/>
        <v>65</v>
      </c>
      <c r="K128" s="357" t="s">
        <v>1108</v>
      </c>
    </row>
    <row r="129" spans="1:11" ht="21" customHeight="1" x14ac:dyDescent="0.2">
      <c r="A129" s="73" t="s">
        <v>1109</v>
      </c>
      <c r="B129" s="9">
        <v>469</v>
      </c>
      <c r="C129" s="9">
        <v>793</v>
      </c>
      <c r="D129" s="9">
        <v>1262</v>
      </c>
      <c r="E129" s="9">
        <v>0</v>
      </c>
      <c r="F129" s="9">
        <v>0</v>
      </c>
      <c r="G129" s="9">
        <f t="shared" si="34"/>
        <v>0</v>
      </c>
      <c r="H129" s="9">
        <f t="shared" si="35"/>
        <v>469</v>
      </c>
      <c r="I129" s="9">
        <f t="shared" si="35"/>
        <v>793</v>
      </c>
      <c r="J129" s="9">
        <f t="shared" si="36"/>
        <v>1262</v>
      </c>
      <c r="K129" s="357" t="s">
        <v>1110</v>
      </c>
    </row>
    <row r="130" spans="1:11" ht="21" customHeight="1" x14ac:dyDescent="0.2">
      <c r="A130" s="73" t="s">
        <v>1111</v>
      </c>
      <c r="B130" s="9">
        <v>107</v>
      </c>
      <c r="C130" s="9">
        <v>81</v>
      </c>
      <c r="D130" s="9">
        <v>188</v>
      </c>
      <c r="E130" s="9">
        <v>0</v>
      </c>
      <c r="F130" s="9">
        <v>0</v>
      </c>
      <c r="G130" s="9">
        <f t="shared" si="34"/>
        <v>0</v>
      </c>
      <c r="H130" s="9">
        <f t="shared" si="35"/>
        <v>107</v>
      </c>
      <c r="I130" s="9">
        <f t="shared" si="35"/>
        <v>81</v>
      </c>
      <c r="J130" s="9">
        <f t="shared" si="36"/>
        <v>188</v>
      </c>
      <c r="K130" s="357" t="s">
        <v>1112</v>
      </c>
    </row>
    <row r="131" spans="1:11" ht="21" customHeight="1" x14ac:dyDescent="0.2">
      <c r="A131" s="73" t="s">
        <v>1115</v>
      </c>
      <c r="B131" s="9">
        <v>220</v>
      </c>
      <c r="C131" s="9">
        <v>157</v>
      </c>
      <c r="D131" s="9">
        <v>377</v>
      </c>
      <c r="E131" s="9">
        <v>0</v>
      </c>
      <c r="F131" s="9">
        <v>0</v>
      </c>
      <c r="G131" s="9">
        <f t="shared" si="34"/>
        <v>0</v>
      </c>
      <c r="H131" s="9">
        <f t="shared" si="35"/>
        <v>220</v>
      </c>
      <c r="I131" s="9">
        <f t="shared" si="35"/>
        <v>157</v>
      </c>
      <c r="J131" s="9">
        <f t="shared" si="36"/>
        <v>377</v>
      </c>
      <c r="K131" s="357" t="s">
        <v>1143</v>
      </c>
    </row>
    <row r="132" spans="1:11" ht="21" customHeight="1" x14ac:dyDescent="0.2">
      <c r="A132" s="73" t="s">
        <v>1117</v>
      </c>
      <c r="B132" s="9">
        <v>559</v>
      </c>
      <c r="C132" s="9">
        <v>282</v>
      </c>
      <c r="D132" s="9">
        <v>841</v>
      </c>
      <c r="E132" s="9">
        <v>0</v>
      </c>
      <c r="F132" s="9">
        <v>0</v>
      </c>
      <c r="G132" s="9">
        <f t="shared" si="34"/>
        <v>0</v>
      </c>
      <c r="H132" s="9">
        <f t="shared" si="35"/>
        <v>559</v>
      </c>
      <c r="I132" s="9">
        <f t="shared" si="35"/>
        <v>282</v>
      </c>
      <c r="J132" s="9">
        <f t="shared" si="36"/>
        <v>841</v>
      </c>
      <c r="K132" s="357" t="s">
        <v>1118</v>
      </c>
    </row>
    <row r="133" spans="1:11" ht="21" customHeight="1" x14ac:dyDescent="0.2">
      <c r="A133" s="73" t="s">
        <v>1136</v>
      </c>
      <c r="B133" s="9">
        <v>148</v>
      </c>
      <c r="C133" s="9">
        <v>85</v>
      </c>
      <c r="D133" s="9">
        <v>233</v>
      </c>
      <c r="E133" s="9">
        <v>0</v>
      </c>
      <c r="F133" s="9">
        <v>0</v>
      </c>
      <c r="G133" s="9">
        <f t="shared" si="34"/>
        <v>0</v>
      </c>
      <c r="H133" s="9">
        <f t="shared" si="35"/>
        <v>148</v>
      </c>
      <c r="I133" s="9">
        <f t="shared" si="35"/>
        <v>85</v>
      </c>
      <c r="J133" s="9">
        <f t="shared" si="36"/>
        <v>233</v>
      </c>
      <c r="K133" s="357" t="s">
        <v>1144</v>
      </c>
    </row>
    <row r="134" spans="1:11" ht="21" customHeight="1" x14ac:dyDescent="0.2">
      <c r="A134" s="73" t="s">
        <v>1121</v>
      </c>
      <c r="B134" s="9">
        <v>577</v>
      </c>
      <c r="C134" s="9">
        <v>459</v>
      </c>
      <c r="D134" s="9">
        <v>1036</v>
      </c>
      <c r="E134" s="9">
        <v>0</v>
      </c>
      <c r="F134" s="9">
        <v>0</v>
      </c>
      <c r="G134" s="9">
        <f t="shared" si="34"/>
        <v>0</v>
      </c>
      <c r="H134" s="9">
        <f t="shared" si="35"/>
        <v>577</v>
      </c>
      <c r="I134" s="9">
        <f t="shared" si="35"/>
        <v>459</v>
      </c>
      <c r="J134" s="9">
        <f t="shared" si="36"/>
        <v>1036</v>
      </c>
      <c r="K134" s="357" t="s">
        <v>1122</v>
      </c>
    </row>
    <row r="135" spans="1:11" ht="21" customHeight="1" x14ac:dyDescent="0.2">
      <c r="A135" s="73" t="s">
        <v>1123</v>
      </c>
      <c r="B135" s="9">
        <f>SUM(B125:B134)</f>
        <v>3280</v>
      </c>
      <c r="C135" s="9">
        <f t="shared" ref="C135:G135" si="37">SUM(C125:C134)</f>
        <v>2640</v>
      </c>
      <c r="D135" s="9">
        <f>SUM(D125:D134)</f>
        <v>5920</v>
      </c>
      <c r="E135" s="9">
        <f t="shared" si="37"/>
        <v>0</v>
      </c>
      <c r="F135" s="9">
        <f t="shared" si="37"/>
        <v>0</v>
      </c>
      <c r="G135" s="9">
        <f t="shared" si="37"/>
        <v>0</v>
      </c>
      <c r="H135" s="9">
        <f t="shared" si="35"/>
        <v>3280</v>
      </c>
      <c r="I135" s="9">
        <f t="shared" si="35"/>
        <v>2640</v>
      </c>
      <c r="J135" s="9">
        <f t="shared" si="36"/>
        <v>5920</v>
      </c>
      <c r="K135" s="357" t="s">
        <v>194</v>
      </c>
    </row>
    <row r="136" spans="1:11" ht="21" customHeight="1" x14ac:dyDescent="0.2">
      <c r="A136" s="73" t="s">
        <v>1124</v>
      </c>
      <c r="B136" s="9">
        <v>71</v>
      </c>
      <c r="C136" s="9">
        <v>17</v>
      </c>
      <c r="D136" s="9">
        <v>88</v>
      </c>
      <c r="E136" s="9">
        <v>0</v>
      </c>
      <c r="F136" s="9">
        <v>0</v>
      </c>
      <c r="G136" s="9">
        <f>SUM(E136:F136)</f>
        <v>0</v>
      </c>
      <c r="H136" s="9">
        <f>SUM(B136,E136)</f>
        <v>71</v>
      </c>
      <c r="I136" s="9">
        <f>SUM(C136,F136)</f>
        <v>17</v>
      </c>
      <c r="J136" s="9">
        <f>SUM(H136:I136)</f>
        <v>88</v>
      </c>
      <c r="K136" s="357" t="s">
        <v>1125</v>
      </c>
    </row>
    <row r="137" spans="1:11" s="560" customFormat="1" ht="21" customHeight="1" x14ac:dyDescent="0.2">
      <c r="A137" s="73" t="s">
        <v>1126</v>
      </c>
      <c r="B137" s="9">
        <v>54</v>
      </c>
      <c r="C137" s="9">
        <v>76</v>
      </c>
      <c r="D137" s="9">
        <v>130</v>
      </c>
      <c r="E137" s="9">
        <v>0</v>
      </c>
      <c r="F137" s="9">
        <v>0</v>
      </c>
      <c r="G137" s="9">
        <v>0</v>
      </c>
      <c r="H137" s="9">
        <f>SUM(B137,E137)</f>
        <v>54</v>
      </c>
      <c r="I137" s="9">
        <f>SUM(C137,F137)</f>
        <v>76</v>
      </c>
      <c r="J137" s="9">
        <f>SUM(H137:I137)</f>
        <v>130</v>
      </c>
      <c r="K137" s="562" t="s">
        <v>1125</v>
      </c>
    </row>
    <row r="138" spans="1:11" ht="21" customHeight="1" x14ac:dyDescent="0.2">
      <c r="A138" s="73" t="s">
        <v>1127</v>
      </c>
      <c r="B138" s="9">
        <v>245</v>
      </c>
      <c r="C138" s="9">
        <v>76</v>
      </c>
      <c r="D138" s="9">
        <v>321</v>
      </c>
      <c r="E138" s="9">
        <v>0</v>
      </c>
      <c r="F138" s="9">
        <v>0</v>
      </c>
      <c r="G138" s="9">
        <f>SUM(E138:F138)</f>
        <v>0</v>
      </c>
      <c r="H138" s="9">
        <f t="shared" ref="H138:I141" si="38">SUM(B138,E138)</f>
        <v>245</v>
      </c>
      <c r="I138" s="9">
        <f t="shared" si="38"/>
        <v>76</v>
      </c>
      <c r="J138" s="9">
        <f t="shared" ref="J138:J141" si="39">SUM(H138:I138)</f>
        <v>321</v>
      </c>
      <c r="K138" s="357" t="s">
        <v>1128</v>
      </c>
    </row>
    <row r="139" spans="1:11" ht="27.75" customHeight="1" x14ac:dyDescent="0.2">
      <c r="A139" s="73" t="s">
        <v>1129</v>
      </c>
      <c r="B139" s="9">
        <v>614</v>
      </c>
      <c r="C139" s="9">
        <v>526</v>
      </c>
      <c r="D139" s="9">
        <v>1140</v>
      </c>
      <c r="E139" s="9">
        <v>0</v>
      </c>
      <c r="F139" s="9">
        <v>1</v>
      </c>
      <c r="G139" s="9">
        <f t="shared" ref="G139:G140" si="40">SUM(E139:F139)</f>
        <v>1</v>
      </c>
      <c r="H139" s="9">
        <f t="shared" si="38"/>
        <v>614</v>
      </c>
      <c r="I139" s="9">
        <f t="shared" si="38"/>
        <v>527</v>
      </c>
      <c r="J139" s="9">
        <f t="shared" si="39"/>
        <v>1141</v>
      </c>
      <c r="K139" s="357" t="s">
        <v>1130</v>
      </c>
    </row>
    <row r="140" spans="1:11" ht="21" customHeight="1" x14ac:dyDescent="0.2">
      <c r="A140" s="73" t="s">
        <v>1131</v>
      </c>
      <c r="B140" s="9">
        <v>198</v>
      </c>
      <c r="C140" s="9">
        <v>333</v>
      </c>
      <c r="D140" s="9">
        <v>531</v>
      </c>
      <c r="E140" s="9">
        <v>0</v>
      </c>
      <c r="F140" s="9">
        <v>0</v>
      </c>
      <c r="G140" s="9">
        <f t="shared" si="40"/>
        <v>0</v>
      </c>
      <c r="H140" s="9">
        <f t="shared" si="38"/>
        <v>198</v>
      </c>
      <c r="I140" s="9">
        <f t="shared" si="38"/>
        <v>333</v>
      </c>
      <c r="J140" s="9">
        <f t="shared" si="39"/>
        <v>531</v>
      </c>
      <c r="K140" s="357" t="s">
        <v>1132</v>
      </c>
    </row>
    <row r="141" spans="1:11" ht="21" customHeight="1" x14ac:dyDescent="0.2">
      <c r="A141" s="8" t="s">
        <v>1133</v>
      </c>
      <c r="B141" s="9">
        <f>SUM(B136:B140)</f>
        <v>1182</v>
      </c>
      <c r="C141" s="9">
        <f t="shared" ref="C141:G141" si="41">SUM(C136:C140)</f>
        <v>1028</v>
      </c>
      <c r="D141" s="9">
        <f t="shared" ref="D141" si="42">SUM(B141:C141)</f>
        <v>2210</v>
      </c>
      <c r="E141" s="9">
        <f t="shared" si="41"/>
        <v>0</v>
      </c>
      <c r="F141" s="9">
        <f t="shared" si="41"/>
        <v>1</v>
      </c>
      <c r="G141" s="9">
        <f t="shared" si="41"/>
        <v>1</v>
      </c>
      <c r="H141" s="9">
        <f t="shared" si="38"/>
        <v>1182</v>
      </c>
      <c r="I141" s="9">
        <f t="shared" si="38"/>
        <v>1029</v>
      </c>
      <c r="J141" s="9">
        <f t="shared" si="39"/>
        <v>2211</v>
      </c>
      <c r="K141" s="357" t="s">
        <v>1078</v>
      </c>
    </row>
    <row r="142" spans="1:11" ht="21" customHeight="1" thickBot="1" x14ac:dyDescent="0.25">
      <c r="A142" s="8" t="s">
        <v>126</v>
      </c>
      <c r="B142" s="9">
        <f>SUM(B141,B135)</f>
        <v>4462</v>
      </c>
      <c r="C142" s="9">
        <f t="shared" ref="C142:J142" si="43">SUM(C141,C135)</f>
        <v>3668</v>
      </c>
      <c r="D142" s="9">
        <f t="shared" si="43"/>
        <v>8130</v>
      </c>
      <c r="E142" s="9">
        <f t="shared" si="43"/>
        <v>0</v>
      </c>
      <c r="F142" s="9">
        <f t="shared" si="43"/>
        <v>1</v>
      </c>
      <c r="G142" s="9">
        <f t="shared" si="43"/>
        <v>1</v>
      </c>
      <c r="H142" s="9">
        <f t="shared" si="43"/>
        <v>4462</v>
      </c>
      <c r="I142" s="9">
        <f t="shared" si="43"/>
        <v>3669</v>
      </c>
      <c r="J142" s="9">
        <f t="shared" si="43"/>
        <v>8131</v>
      </c>
      <c r="K142" s="357" t="s">
        <v>93</v>
      </c>
    </row>
    <row r="143" spans="1:11" ht="21" customHeight="1" thickBot="1" x14ac:dyDescent="0.25">
      <c r="A143" s="23" t="s">
        <v>252</v>
      </c>
      <c r="B143" s="24">
        <f t="shared" ref="B143:J143" si="44">SUM(B142,B116)</f>
        <v>19934</v>
      </c>
      <c r="C143" s="24">
        <f t="shared" si="44"/>
        <v>16504</v>
      </c>
      <c r="D143" s="24">
        <f t="shared" si="44"/>
        <v>36438</v>
      </c>
      <c r="E143" s="24">
        <f t="shared" si="44"/>
        <v>13</v>
      </c>
      <c r="F143" s="24">
        <f t="shared" si="44"/>
        <v>12</v>
      </c>
      <c r="G143" s="24">
        <f t="shared" si="44"/>
        <v>25</v>
      </c>
      <c r="H143" s="24">
        <f t="shared" si="44"/>
        <v>19947</v>
      </c>
      <c r="I143" s="24">
        <f t="shared" si="44"/>
        <v>16516</v>
      </c>
      <c r="J143" s="24">
        <f t="shared" si="44"/>
        <v>36463</v>
      </c>
      <c r="K143" s="358" t="s">
        <v>253</v>
      </c>
    </row>
    <row r="144" spans="1:11" ht="21" customHeight="1" thickTop="1" x14ac:dyDescent="0.2"/>
    <row r="145" spans="1:11" s="794" customFormat="1" ht="27" customHeight="1" x14ac:dyDescent="0.2"/>
    <row r="146" spans="1:11" s="365" customFormat="1" ht="25.5" customHeight="1" x14ac:dyDescent="0.2"/>
    <row r="147" spans="1:11" ht="21.75" customHeight="1" x14ac:dyDescent="0.2">
      <c r="A147" s="995" t="s">
        <v>2257</v>
      </c>
      <c r="B147" s="995"/>
      <c r="C147" s="995"/>
      <c r="D147" s="995"/>
      <c r="E147" s="995"/>
      <c r="F147" s="995"/>
      <c r="G147" s="995"/>
      <c r="H147" s="995"/>
      <c r="I147" s="995"/>
      <c r="J147" s="995"/>
      <c r="K147" s="995"/>
    </row>
    <row r="148" spans="1:11" ht="19.5" customHeight="1" x14ac:dyDescent="0.2">
      <c r="A148" s="999" t="s">
        <v>2256</v>
      </c>
      <c r="B148" s="999"/>
      <c r="C148" s="999"/>
      <c r="D148" s="999"/>
      <c r="E148" s="999"/>
      <c r="F148" s="999"/>
      <c r="G148" s="999"/>
      <c r="H148" s="999"/>
      <c r="I148" s="999"/>
      <c r="J148" s="999"/>
      <c r="K148" s="999"/>
    </row>
    <row r="149" spans="1:11" s="31" customFormat="1" ht="15.75" customHeight="1" thickBot="1" x14ac:dyDescent="0.3">
      <c r="A149" s="408" t="s">
        <v>2611</v>
      </c>
      <c r="K149" s="409" t="s">
        <v>1145</v>
      </c>
    </row>
    <row r="150" spans="1:11" ht="14.25" customHeight="1" thickTop="1" x14ac:dyDescent="0.25">
      <c r="A150" s="992" t="s">
        <v>1100</v>
      </c>
      <c r="B150" s="1003" t="s">
        <v>1</v>
      </c>
      <c r="C150" s="1003"/>
      <c r="D150" s="1003"/>
      <c r="E150" s="1003" t="s">
        <v>2</v>
      </c>
      <c r="F150" s="1003"/>
      <c r="G150" s="1003"/>
      <c r="H150" s="1003" t="s">
        <v>4</v>
      </c>
      <c r="I150" s="1003"/>
      <c r="J150" s="1003"/>
      <c r="K150" s="992" t="s">
        <v>1056</v>
      </c>
    </row>
    <row r="151" spans="1:11" ht="14.25" customHeight="1" x14ac:dyDescent="0.25">
      <c r="A151" s="993"/>
      <c r="B151" s="1004" t="s">
        <v>6</v>
      </c>
      <c r="C151" s="1004"/>
      <c r="D151" s="1004"/>
      <c r="E151" s="1004" t="s">
        <v>7</v>
      </c>
      <c r="F151" s="1004"/>
      <c r="G151" s="1004"/>
      <c r="H151" s="1004" t="s">
        <v>9</v>
      </c>
      <c r="I151" s="1004"/>
      <c r="J151" s="1004"/>
      <c r="K151" s="993"/>
    </row>
    <row r="152" spans="1:11" ht="16.5" customHeight="1" x14ac:dyDescent="0.25">
      <c r="A152" s="993"/>
      <c r="B152" s="351" t="s">
        <v>10</v>
      </c>
      <c r="C152" s="351" t="s">
        <v>112</v>
      </c>
      <c r="D152" s="351" t="s">
        <v>12</v>
      </c>
      <c r="E152" s="351" t="s">
        <v>10</v>
      </c>
      <c r="F152" s="351" t="s">
        <v>112</v>
      </c>
      <c r="G152" s="351" t="s">
        <v>12</v>
      </c>
      <c r="H152" s="351" t="s">
        <v>10</v>
      </c>
      <c r="I152" s="351" t="s">
        <v>112</v>
      </c>
      <c r="J152" s="351" t="s">
        <v>12</v>
      </c>
      <c r="K152" s="993"/>
    </row>
    <row r="153" spans="1:11" ht="16.5" customHeight="1" thickBot="1" x14ac:dyDescent="0.3">
      <c r="A153" s="994"/>
      <c r="B153" s="4" t="s">
        <v>13</v>
      </c>
      <c r="C153" s="4" t="s">
        <v>14</v>
      </c>
      <c r="D153" s="4" t="s">
        <v>9</v>
      </c>
      <c r="E153" s="4" t="s">
        <v>13</v>
      </c>
      <c r="F153" s="4" t="s">
        <v>14</v>
      </c>
      <c r="G153" s="4" t="s">
        <v>9</v>
      </c>
      <c r="H153" s="4" t="s">
        <v>13</v>
      </c>
      <c r="I153" s="4" t="s">
        <v>14</v>
      </c>
      <c r="J153" s="4" t="s">
        <v>9</v>
      </c>
      <c r="K153" s="994"/>
    </row>
    <row r="154" spans="1:11" ht="15.75" customHeight="1" x14ac:dyDescent="0.2">
      <c r="A154" s="463" t="s">
        <v>403</v>
      </c>
      <c r="B154" s="9"/>
      <c r="C154" s="9"/>
      <c r="D154" s="9"/>
      <c r="E154" s="9"/>
      <c r="F154" s="9"/>
      <c r="G154" s="9"/>
      <c r="H154" s="9"/>
      <c r="I154" s="9"/>
      <c r="J154" s="9"/>
      <c r="K154" s="357" t="s">
        <v>16</v>
      </c>
    </row>
    <row r="155" spans="1:11" ht="15.75" customHeight="1" x14ac:dyDescent="0.2">
      <c r="A155" s="8" t="s">
        <v>1101</v>
      </c>
      <c r="B155" s="714">
        <v>25</v>
      </c>
      <c r="C155" s="714">
        <v>59</v>
      </c>
      <c r="D155" s="714">
        <v>84</v>
      </c>
      <c r="E155" s="9">
        <v>0</v>
      </c>
      <c r="F155" s="9">
        <v>0</v>
      </c>
      <c r="G155" s="9">
        <f>SUM(E155:F155)</f>
        <v>0</v>
      </c>
      <c r="H155" s="9">
        <f>SUM(B155,E155)</f>
        <v>25</v>
      </c>
      <c r="I155" s="9">
        <f>SUM(C155,F155)</f>
        <v>59</v>
      </c>
      <c r="J155" s="9">
        <f>SUM(H155:I155)</f>
        <v>84</v>
      </c>
      <c r="K155" s="357" t="s">
        <v>1102</v>
      </c>
    </row>
    <row r="156" spans="1:11" ht="15.75" customHeight="1" x14ac:dyDescent="0.2">
      <c r="A156" s="8" t="s">
        <v>1103</v>
      </c>
      <c r="B156" s="714">
        <v>136</v>
      </c>
      <c r="C156" s="714">
        <v>74</v>
      </c>
      <c r="D156" s="714">
        <v>210</v>
      </c>
      <c r="E156" s="9">
        <v>0</v>
      </c>
      <c r="F156" s="9">
        <v>0</v>
      </c>
      <c r="G156" s="9">
        <f t="shared" ref="G156:G177" si="45">SUM(E156:F156)</f>
        <v>0</v>
      </c>
      <c r="H156" s="9">
        <f t="shared" ref="H156:I177" si="46">SUM(B156,E156)</f>
        <v>136</v>
      </c>
      <c r="I156" s="9">
        <f t="shared" si="46"/>
        <v>74</v>
      </c>
      <c r="J156" s="9">
        <f t="shared" ref="J156:J177" si="47">SUM(H156:I156)</f>
        <v>210</v>
      </c>
      <c r="K156" s="357" t="s">
        <v>1104</v>
      </c>
    </row>
    <row r="157" spans="1:11" ht="15.75" customHeight="1" x14ac:dyDescent="0.2">
      <c r="A157" s="8" t="s">
        <v>1105</v>
      </c>
      <c r="B157" s="714">
        <v>50</v>
      </c>
      <c r="C157" s="714">
        <v>76</v>
      </c>
      <c r="D157" s="714">
        <v>126</v>
      </c>
      <c r="E157" s="9">
        <v>0</v>
      </c>
      <c r="F157" s="9">
        <v>0</v>
      </c>
      <c r="G157" s="9">
        <f t="shared" si="45"/>
        <v>0</v>
      </c>
      <c r="H157" s="9">
        <f t="shared" si="46"/>
        <v>50</v>
      </c>
      <c r="I157" s="9">
        <f t="shared" si="46"/>
        <v>76</v>
      </c>
      <c r="J157" s="9">
        <f t="shared" si="47"/>
        <v>126</v>
      </c>
      <c r="K157" s="357" t="s">
        <v>1106</v>
      </c>
    </row>
    <row r="158" spans="1:11" ht="15.75" customHeight="1" x14ac:dyDescent="0.2">
      <c r="A158" s="8" t="s">
        <v>1107</v>
      </c>
      <c r="B158" s="714">
        <v>19</v>
      </c>
      <c r="C158" s="714">
        <v>29</v>
      </c>
      <c r="D158" s="714">
        <v>48</v>
      </c>
      <c r="E158" s="9">
        <v>0</v>
      </c>
      <c r="F158" s="9">
        <v>0</v>
      </c>
      <c r="G158" s="9">
        <f t="shared" si="45"/>
        <v>0</v>
      </c>
      <c r="H158" s="9">
        <f t="shared" si="46"/>
        <v>19</v>
      </c>
      <c r="I158" s="9">
        <f t="shared" si="46"/>
        <v>29</v>
      </c>
      <c r="J158" s="9">
        <f t="shared" si="47"/>
        <v>48</v>
      </c>
      <c r="K158" s="357" t="s">
        <v>1108</v>
      </c>
    </row>
    <row r="159" spans="1:11" ht="15.75" customHeight="1" x14ac:dyDescent="0.2">
      <c r="A159" s="8" t="s">
        <v>1109</v>
      </c>
      <c r="B159" s="714">
        <v>23</v>
      </c>
      <c r="C159" s="714">
        <v>45</v>
      </c>
      <c r="D159" s="714">
        <v>68</v>
      </c>
      <c r="E159" s="9">
        <v>0</v>
      </c>
      <c r="F159" s="9">
        <v>0</v>
      </c>
      <c r="G159" s="9">
        <f t="shared" si="45"/>
        <v>0</v>
      </c>
      <c r="H159" s="9">
        <f t="shared" si="46"/>
        <v>23</v>
      </c>
      <c r="I159" s="9">
        <f t="shared" si="46"/>
        <v>45</v>
      </c>
      <c r="J159" s="9">
        <f t="shared" si="47"/>
        <v>68</v>
      </c>
      <c r="K159" s="357" t="s">
        <v>1110</v>
      </c>
    </row>
    <row r="160" spans="1:11" ht="15.75" customHeight="1" x14ac:dyDescent="0.2">
      <c r="A160" s="8" t="s">
        <v>1111</v>
      </c>
      <c r="B160" s="714">
        <v>24</v>
      </c>
      <c r="C160" s="714">
        <v>38</v>
      </c>
      <c r="D160" s="714">
        <v>62</v>
      </c>
      <c r="E160" s="9">
        <v>0</v>
      </c>
      <c r="F160" s="9">
        <v>0</v>
      </c>
      <c r="G160" s="9">
        <f t="shared" si="45"/>
        <v>0</v>
      </c>
      <c r="H160" s="9">
        <f t="shared" si="46"/>
        <v>24</v>
      </c>
      <c r="I160" s="9">
        <f t="shared" si="46"/>
        <v>38</v>
      </c>
      <c r="J160" s="9">
        <f t="shared" si="47"/>
        <v>62</v>
      </c>
      <c r="K160" s="357" t="s">
        <v>1146</v>
      </c>
    </row>
    <row r="161" spans="1:11" ht="15.75" customHeight="1" x14ac:dyDescent="0.2">
      <c r="A161" s="8" t="s">
        <v>1113</v>
      </c>
      <c r="B161" s="714">
        <v>39</v>
      </c>
      <c r="C161" s="714">
        <v>22</v>
      </c>
      <c r="D161" s="714">
        <v>61</v>
      </c>
      <c r="E161" s="9">
        <v>0</v>
      </c>
      <c r="F161" s="9">
        <v>1</v>
      </c>
      <c r="G161" s="9">
        <v>1</v>
      </c>
      <c r="H161" s="9">
        <f t="shared" si="46"/>
        <v>39</v>
      </c>
      <c r="I161" s="9">
        <f t="shared" si="46"/>
        <v>23</v>
      </c>
      <c r="J161" s="9">
        <f t="shared" si="47"/>
        <v>62</v>
      </c>
      <c r="K161" s="357" t="s">
        <v>1114</v>
      </c>
    </row>
    <row r="162" spans="1:11" ht="15.75" customHeight="1" x14ac:dyDescent="0.2">
      <c r="A162" s="8" t="s">
        <v>1115</v>
      </c>
      <c r="B162" s="714">
        <v>39</v>
      </c>
      <c r="C162" s="714">
        <v>7</v>
      </c>
      <c r="D162" s="714">
        <v>46</v>
      </c>
      <c r="E162" s="9">
        <v>0</v>
      </c>
      <c r="F162" s="9">
        <v>0</v>
      </c>
      <c r="G162" s="9">
        <f t="shared" si="45"/>
        <v>0</v>
      </c>
      <c r="H162" s="9">
        <f t="shared" si="46"/>
        <v>39</v>
      </c>
      <c r="I162" s="9">
        <f t="shared" si="46"/>
        <v>7</v>
      </c>
      <c r="J162" s="9">
        <f t="shared" si="47"/>
        <v>46</v>
      </c>
      <c r="K162" s="357" t="s">
        <v>1143</v>
      </c>
    </row>
    <row r="163" spans="1:11" ht="15.75" customHeight="1" x14ac:dyDescent="0.2">
      <c r="A163" s="8" t="s">
        <v>1117</v>
      </c>
      <c r="B163" s="714">
        <v>62</v>
      </c>
      <c r="C163" s="714">
        <v>25</v>
      </c>
      <c r="D163" s="714">
        <v>87</v>
      </c>
      <c r="E163" s="9">
        <v>0</v>
      </c>
      <c r="F163" s="9">
        <v>0</v>
      </c>
      <c r="G163" s="9">
        <f t="shared" si="45"/>
        <v>0</v>
      </c>
      <c r="H163" s="9">
        <f t="shared" si="46"/>
        <v>62</v>
      </c>
      <c r="I163" s="9">
        <f t="shared" si="46"/>
        <v>25</v>
      </c>
      <c r="J163" s="9">
        <f t="shared" si="47"/>
        <v>87</v>
      </c>
      <c r="K163" s="357" t="s">
        <v>1118</v>
      </c>
    </row>
    <row r="164" spans="1:11" ht="15.75" customHeight="1" x14ac:dyDescent="0.2">
      <c r="A164" s="8" t="s">
        <v>1119</v>
      </c>
      <c r="B164" s="714">
        <v>38</v>
      </c>
      <c r="C164" s="714">
        <v>16</v>
      </c>
      <c r="D164" s="714">
        <v>54</v>
      </c>
      <c r="E164" s="9">
        <v>0</v>
      </c>
      <c r="F164" s="9">
        <v>0</v>
      </c>
      <c r="G164" s="9">
        <f t="shared" si="45"/>
        <v>0</v>
      </c>
      <c r="H164" s="9">
        <f t="shared" si="46"/>
        <v>38</v>
      </c>
      <c r="I164" s="9">
        <f t="shared" si="46"/>
        <v>16</v>
      </c>
      <c r="J164" s="9">
        <f t="shared" si="47"/>
        <v>54</v>
      </c>
      <c r="K164" s="357" t="s">
        <v>1144</v>
      </c>
    </row>
    <row r="165" spans="1:11" ht="15.75" customHeight="1" x14ac:dyDescent="0.2">
      <c r="A165" s="8" t="s">
        <v>1121</v>
      </c>
      <c r="B165" s="714">
        <v>86</v>
      </c>
      <c r="C165" s="714">
        <v>37</v>
      </c>
      <c r="D165" s="714">
        <v>123</v>
      </c>
      <c r="E165" s="9">
        <v>0</v>
      </c>
      <c r="F165" s="9">
        <v>0</v>
      </c>
      <c r="G165" s="9">
        <f t="shared" si="45"/>
        <v>0</v>
      </c>
      <c r="H165" s="9">
        <f t="shared" si="46"/>
        <v>86</v>
      </c>
      <c r="I165" s="9">
        <f t="shared" si="46"/>
        <v>37</v>
      </c>
      <c r="J165" s="9">
        <f t="shared" si="47"/>
        <v>123</v>
      </c>
      <c r="K165" s="357" t="s">
        <v>1122</v>
      </c>
    </row>
    <row r="166" spans="1:11" s="705" customFormat="1" ht="15.75" customHeight="1" x14ac:dyDescent="0.2">
      <c r="A166" s="463" t="s">
        <v>2265</v>
      </c>
      <c r="B166" s="714">
        <v>6</v>
      </c>
      <c r="C166" s="714">
        <v>2</v>
      </c>
      <c r="D166" s="714">
        <v>8</v>
      </c>
      <c r="E166" s="714">
        <v>0</v>
      </c>
      <c r="F166" s="714">
        <v>0</v>
      </c>
      <c r="G166" s="714">
        <v>0</v>
      </c>
      <c r="H166" s="714">
        <f t="shared" ref="H166" si="48">SUM(B166,E166)</f>
        <v>6</v>
      </c>
      <c r="I166" s="714">
        <f t="shared" ref="I166" si="49">SUM(C166,F166)</f>
        <v>2</v>
      </c>
      <c r="J166" s="714">
        <f t="shared" ref="J166" si="50">SUM(H166:I166)</f>
        <v>8</v>
      </c>
      <c r="K166" s="707" t="s">
        <v>2266</v>
      </c>
    </row>
    <row r="167" spans="1:11" ht="15.75" customHeight="1" x14ac:dyDescent="0.2">
      <c r="A167" s="8" t="s">
        <v>1123</v>
      </c>
      <c r="B167" s="714">
        <f>SUM(B155:B166)</f>
        <v>547</v>
      </c>
      <c r="C167" s="714">
        <f t="shared" ref="C167:J167" si="51">SUM(C155:C166)</f>
        <v>430</v>
      </c>
      <c r="D167" s="714">
        <f t="shared" si="51"/>
        <v>977</v>
      </c>
      <c r="E167" s="714">
        <f t="shared" si="51"/>
        <v>0</v>
      </c>
      <c r="F167" s="714">
        <f t="shared" si="51"/>
        <v>1</v>
      </c>
      <c r="G167" s="714">
        <f t="shared" si="51"/>
        <v>1</v>
      </c>
      <c r="H167" s="714">
        <f t="shared" si="51"/>
        <v>547</v>
      </c>
      <c r="I167" s="714">
        <f t="shared" si="51"/>
        <v>431</v>
      </c>
      <c r="J167" s="714">
        <f t="shared" si="51"/>
        <v>978</v>
      </c>
      <c r="K167" s="357" t="s">
        <v>194</v>
      </c>
    </row>
    <row r="168" spans="1:11" ht="15.75" customHeight="1" x14ac:dyDescent="0.2">
      <c r="A168" s="8" t="s">
        <v>1147</v>
      </c>
      <c r="B168" s="714">
        <v>106</v>
      </c>
      <c r="C168" s="714">
        <v>27</v>
      </c>
      <c r="D168" s="714">
        <v>133</v>
      </c>
      <c r="E168" s="9">
        <v>1</v>
      </c>
      <c r="F168" s="9">
        <v>0</v>
      </c>
      <c r="G168" s="9">
        <f t="shared" si="45"/>
        <v>1</v>
      </c>
      <c r="H168" s="9">
        <f t="shared" si="46"/>
        <v>107</v>
      </c>
      <c r="I168" s="9">
        <f t="shared" si="46"/>
        <v>27</v>
      </c>
      <c r="J168" s="9">
        <f t="shared" si="47"/>
        <v>134</v>
      </c>
      <c r="K168" s="357" t="s">
        <v>1125</v>
      </c>
    </row>
    <row r="169" spans="1:11" ht="15.75" customHeight="1" x14ac:dyDescent="0.2">
      <c r="A169" s="8" t="s">
        <v>1126</v>
      </c>
      <c r="B169" s="714">
        <v>73</v>
      </c>
      <c r="C169" s="714">
        <v>105</v>
      </c>
      <c r="D169" s="714">
        <v>178</v>
      </c>
      <c r="E169" s="9">
        <v>0</v>
      </c>
      <c r="F169" s="9">
        <v>0</v>
      </c>
      <c r="G169" s="9">
        <f t="shared" si="45"/>
        <v>0</v>
      </c>
      <c r="H169" s="9">
        <f t="shared" si="46"/>
        <v>73</v>
      </c>
      <c r="I169" s="9">
        <f t="shared" si="46"/>
        <v>105</v>
      </c>
      <c r="J169" s="9">
        <f t="shared" si="47"/>
        <v>178</v>
      </c>
      <c r="K169" s="357" t="s">
        <v>1125</v>
      </c>
    </row>
    <row r="170" spans="1:11" ht="15.75" customHeight="1" x14ac:dyDescent="0.2">
      <c r="A170" s="8" t="s">
        <v>1127</v>
      </c>
      <c r="B170" s="714">
        <v>62</v>
      </c>
      <c r="C170" s="714">
        <v>36</v>
      </c>
      <c r="D170" s="714">
        <v>98</v>
      </c>
      <c r="E170" s="9">
        <v>0</v>
      </c>
      <c r="F170" s="9">
        <v>0</v>
      </c>
      <c r="G170" s="9">
        <f t="shared" si="45"/>
        <v>0</v>
      </c>
      <c r="H170" s="9">
        <f t="shared" si="46"/>
        <v>62</v>
      </c>
      <c r="I170" s="9">
        <f t="shared" si="46"/>
        <v>36</v>
      </c>
      <c r="J170" s="9">
        <f t="shared" si="47"/>
        <v>98</v>
      </c>
      <c r="K170" s="357" t="s">
        <v>1128</v>
      </c>
    </row>
    <row r="171" spans="1:11" ht="15.75" customHeight="1" x14ac:dyDescent="0.2">
      <c r="A171" s="8" t="s">
        <v>1129</v>
      </c>
      <c r="B171" s="714">
        <v>44</v>
      </c>
      <c r="C171" s="714">
        <v>45</v>
      </c>
      <c r="D171" s="714">
        <v>89</v>
      </c>
      <c r="E171" s="9">
        <v>0</v>
      </c>
      <c r="F171" s="9">
        <v>0</v>
      </c>
      <c r="G171" s="9">
        <f t="shared" si="45"/>
        <v>0</v>
      </c>
      <c r="H171" s="9">
        <f t="shared" si="46"/>
        <v>44</v>
      </c>
      <c r="I171" s="9">
        <f t="shared" si="46"/>
        <v>45</v>
      </c>
      <c r="J171" s="9">
        <f t="shared" si="47"/>
        <v>89</v>
      </c>
      <c r="K171" s="357" t="s">
        <v>1130</v>
      </c>
    </row>
    <row r="172" spans="1:11" ht="15.75" customHeight="1" x14ac:dyDescent="0.2">
      <c r="A172" s="8" t="s">
        <v>1131</v>
      </c>
      <c r="B172" s="714">
        <v>25</v>
      </c>
      <c r="C172" s="714">
        <v>11</v>
      </c>
      <c r="D172" s="714">
        <v>36</v>
      </c>
      <c r="E172" s="9">
        <v>0</v>
      </c>
      <c r="F172" s="9">
        <v>0</v>
      </c>
      <c r="G172" s="9">
        <f t="shared" si="45"/>
        <v>0</v>
      </c>
      <c r="H172" s="9">
        <f t="shared" si="46"/>
        <v>25</v>
      </c>
      <c r="I172" s="9">
        <f t="shared" si="46"/>
        <v>11</v>
      </c>
      <c r="J172" s="9">
        <f t="shared" si="47"/>
        <v>36</v>
      </c>
      <c r="K172" s="357" t="s">
        <v>1132</v>
      </c>
    </row>
    <row r="173" spans="1:11" ht="15.75" customHeight="1" x14ac:dyDescent="0.2">
      <c r="A173" s="8" t="s">
        <v>1133</v>
      </c>
      <c r="B173" s="9">
        <f>SUM(B168:B172)</f>
        <v>310</v>
      </c>
      <c r="C173" s="9">
        <f t="shared" ref="C173:F173" si="52">SUM(C168:C172)</f>
        <v>224</v>
      </c>
      <c r="D173" s="9">
        <f t="shared" si="52"/>
        <v>534</v>
      </c>
      <c r="E173" s="9">
        <f t="shared" si="52"/>
        <v>1</v>
      </c>
      <c r="F173" s="9">
        <f t="shared" si="52"/>
        <v>0</v>
      </c>
      <c r="G173" s="9">
        <f t="shared" si="45"/>
        <v>1</v>
      </c>
      <c r="H173" s="9">
        <f t="shared" si="46"/>
        <v>311</v>
      </c>
      <c r="I173" s="9">
        <f t="shared" si="46"/>
        <v>224</v>
      </c>
      <c r="J173" s="9">
        <f t="shared" si="47"/>
        <v>535</v>
      </c>
      <c r="K173" s="357" t="s">
        <v>1134</v>
      </c>
    </row>
    <row r="174" spans="1:11" ht="15.75" customHeight="1" x14ac:dyDescent="0.2">
      <c r="A174" s="8" t="s">
        <v>769</v>
      </c>
      <c r="B174" s="714">
        <v>4</v>
      </c>
      <c r="C174" s="714">
        <v>2</v>
      </c>
      <c r="D174" s="714">
        <v>6</v>
      </c>
      <c r="E174" s="9">
        <v>0</v>
      </c>
      <c r="F174" s="9">
        <v>0</v>
      </c>
      <c r="G174" s="9">
        <f t="shared" si="45"/>
        <v>0</v>
      </c>
      <c r="H174" s="9">
        <f t="shared" si="46"/>
        <v>4</v>
      </c>
      <c r="I174" s="9">
        <f t="shared" si="46"/>
        <v>2</v>
      </c>
      <c r="J174" s="9">
        <f t="shared" si="47"/>
        <v>6</v>
      </c>
      <c r="K174" s="357" t="s">
        <v>1148</v>
      </c>
    </row>
    <row r="175" spans="1:11" ht="15.75" customHeight="1" x14ac:dyDescent="0.2">
      <c r="A175" s="8" t="s">
        <v>546</v>
      </c>
      <c r="B175" s="714">
        <v>0</v>
      </c>
      <c r="C175" s="714">
        <v>1</v>
      </c>
      <c r="D175" s="714">
        <v>1</v>
      </c>
      <c r="E175" s="9">
        <v>0</v>
      </c>
      <c r="F175" s="9">
        <v>0</v>
      </c>
      <c r="G175" s="9">
        <f t="shared" si="45"/>
        <v>0</v>
      </c>
      <c r="H175" s="9">
        <f t="shared" si="46"/>
        <v>0</v>
      </c>
      <c r="I175" s="9">
        <f t="shared" si="46"/>
        <v>1</v>
      </c>
      <c r="J175" s="9">
        <f t="shared" si="47"/>
        <v>1</v>
      </c>
      <c r="K175" s="357" t="s">
        <v>2639</v>
      </c>
    </row>
    <row r="176" spans="1:11" ht="15.75" customHeight="1" x14ac:dyDescent="0.2">
      <c r="A176" s="8" t="s">
        <v>1149</v>
      </c>
      <c r="B176" s="714">
        <v>1</v>
      </c>
      <c r="C176" s="714">
        <v>0</v>
      </c>
      <c r="D176" s="714">
        <v>1</v>
      </c>
      <c r="E176" s="9">
        <v>0</v>
      </c>
      <c r="F176" s="9">
        <v>0</v>
      </c>
      <c r="G176" s="9">
        <f t="shared" si="45"/>
        <v>0</v>
      </c>
      <c r="H176" s="9">
        <f t="shared" si="46"/>
        <v>1</v>
      </c>
      <c r="I176" s="9">
        <f t="shared" si="46"/>
        <v>0</v>
      </c>
      <c r="J176" s="9">
        <f t="shared" si="47"/>
        <v>1</v>
      </c>
      <c r="K176" s="357" t="s">
        <v>1026</v>
      </c>
    </row>
    <row r="177" spans="1:11" ht="15.75" customHeight="1" x14ac:dyDescent="0.2">
      <c r="A177" s="8" t="s">
        <v>389</v>
      </c>
      <c r="B177" s="714">
        <v>6</v>
      </c>
      <c r="C177" s="714">
        <v>6</v>
      </c>
      <c r="D177" s="714">
        <v>12</v>
      </c>
      <c r="E177" s="9">
        <v>0</v>
      </c>
      <c r="F177" s="9">
        <v>0</v>
      </c>
      <c r="G177" s="9">
        <f t="shared" si="45"/>
        <v>0</v>
      </c>
      <c r="H177" s="9">
        <f t="shared" si="46"/>
        <v>6</v>
      </c>
      <c r="I177" s="9">
        <f t="shared" si="46"/>
        <v>6</v>
      </c>
      <c r="J177" s="9">
        <f t="shared" si="47"/>
        <v>12</v>
      </c>
      <c r="K177" s="357" t="s">
        <v>736</v>
      </c>
    </row>
    <row r="178" spans="1:11" ht="15.75" customHeight="1" x14ac:dyDescent="0.2">
      <c r="A178" s="8" t="s">
        <v>90</v>
      </c>
      <c r="B178" s="9">
        <f>SUM(B174:B177,B173,B167)</f>
        <v>868</v>
      </c>
      <c r="C178" s="714">
        <f t="shared" ref="C178:J178" si="53">SUM(C174:C177,C173,C167)</f>
        <v>663</v>
      </c>
      <c r="D178" s="714">
        <f t="shared" si="53"/>
        <v>1531</v>
      </c>
      <c r="E178" s="714">
        <f t="shared" si="53"/>
        <v>1</v>
      </c>
      <c r="F178" s="714">
        <f t="shared" si="53"/>
        <v>1</v>
      </c>
      <c r="G178" s="714">
        <f t="shared" si="53"/>
        <v>2</v>
      </c>
      <c r="H178" s="714">
        <f t="shared" si="53"/>
        <v>869</v>
      </c>
      <c r="I178" s="714">
        <f t="shared" si="53"/>
        <v>664</v>
      </c>
      <c r="J178" s="714">
        <f t="shared" si="53"/>
        <v>1533</v>
      </c>
      <c r="K178" s="357" t="s">
        <v>91</v>
      </c>
    </row>
    <row r="179" spans="1:11" s="705" customFormat="1" ht="15.75" customHeight="1" x14ac:dyDescent="0.2">
      <c r="A179" s="463" t="s">
        <v>402</v>
      </c>
      <c r="B179" s="714"/>
      <c r="C179" s="714"/>
      <c r="D179" s="714"/>
      <c r="E179" s="714"/>
      <c r="F179" s="714"/>
      <c r="G179" s="714"/>
      <c r="H179" s="714"/>
      <c r="I179" s="714"/>
      <c r="J179" s="714"/>
      <c r="K179" s="707" t="s">
        <v>93</v>
      </c>
    </row>
    <row r="180" spans="1:11" s="705" customFormat="1" ht="15.75" customHeight="1" x14ac:dyDescent="0.2">
      <c r="A180" s="463" t="s">
        <v>1111</v>
      </c>
      <c r="B180" s="714">
        <v>4</v>
      </c>
      <c r="C180" s="714">
        <v>4</v>
      </c>
      <c r="D180" s="714">
        <v>8</v>
      </c>
      <c r="E180" s="714">
        <v>0</v>
      </c>
      <c r="F180" s="714">
        <v>0</v>
      </c>
      <c r="G180" s="714">
        <v>0</v>
      </c>
      <c r="H180" s="714">
        <f>SUM(B180,E180)</f>
        <v>4</v>
      </c>
      <c r="I180" s="714">
        <f t="shared" ref="I180:J180" si="54">SUM(C180,F180)</f>
        <v>4</v>
      </c>
      <c r="J180" s="714">
        <f t="shared" si="54"/>
        <v>8</v>
      </c>
      <c r="K180" s="707" t="s">
        <v>1146</v>
      </c>
    </row>
    <row r="181" spans="1:11" s="705" customFormat="1" ht="15.75" customHeight="1" x14ac:dyDescent="0.2">
      <c r="A181" s="463" t="s">
        <v>1123</v>
      </c>
      <c r="B181" s="714">
        <f>SUM(B180)</f>
        <v>4</v>
      </c>
      <c r="C181" s="714">
        <f t="shared" ref="C181:J182" si="55">SUM(C180)</f>
        <v>4</v>
      </c>
      <c r="D181" s="714">
        <f t="shared" si="55"/>
        <v>8</v>
      </c>
      <c r="E181" s="714">
        <f t="shared" si="55"/>
        <v>0</v>
      </c>
      <c r="F181" s="714">
        <f t="shared" si="55"/>
        <v>0</v>
      </c>
      <c r="G181" s="714">
        <f t="shared" si="55"/>
        <v>0</v>
      </c>
      <c r="H181" s="714">
        <f t="shared" si="55"/>
        <v>4</v>
      </c>
      <c r="I181" s="714">
        <f t="shared" si="55"/>
        <v>4</v>
      </c>
      <c r="J181" s="714">
        <f t="shared" si="55"/>
        <v>8</v>
      </c>
      <c r="K181" s="707" t="s">
        <v>194</v>
      </c>
    </row>
    <row r="182" spans="1:11" s="705" customFormat="1" ht="15.75" customHeight="1" thickBot="1" x14ac:dyDescent="0.25">
      <c r="A182" s="463" t="s">
        <v>126</v>
      </c>
      <c r="B182" s="714">
        <f>SUM(B181)</f>
        <v>4</v>
      </c>
      <c r="C182" s="714">
        <f t="shared" si="55"/>
        <v>4</v>
      </c>
      <c r="D182" s="714">
        <f t="shared" si="55"/>
        <v>8</v>
      </c>
      <c r="E182" s="714">
        <f t="shared" si="55"/>
        <v>0</v>
      </c>
      <c r="F182" s="714">
        <f t="shared" si="55"/>
        <v>0</v>
      </c>
      <c r="G182" s="714">
        <f t="shared" si="55"/>
        <v>0</v>
      </c>
      <c r="H182" s="714">
        <f t="shared" si="55"/>
        <v>4</v>
      </c>
      <c r="I182" s="714">
        <f t="shared" si="55"/>
        <v>4</v>
      </c>
      <c r="J182" s="714">
        <f t="shared" si="55"/>
        <v>8</v>
      </c>
      <c r="K182" s="707" t="s">
        <v>93</v>
      </c>
    </row>
    <row r="183" spans="1:11" ht="15.75" customHeight="1" thickBot="1" x14ac:dyDescent="0.25">
      <c r="A183" s="23" t="s">
        <v>252</v>
      </c>
      <c r="B183" s="24">
        <f>SUM(B182,B178)</f>
        <v>872</v>
      </c>
      <c r="C183" s="24">
        <f t="shared" ref="C183:J183" si="56">SUM(C182,C178)</f>
        <v>667</v>
      </c>
      <c r="D183" s="24">
        <f t="shared" si="56"/>
        <v>1539</v>
      </c>
      <c r="E183" s="24">
        <f t="shared" si="56"/>
        <v>1</v>
      </c>
      <c r="F183" s="24">
        <f t="shared" si="56"/>
        <v>1</v>
      </c>
      <c r="G183" s="24">
        <f t="shared" si="56"/>
        <v>2</v>
      </c>
      <c r="H183" s="24">
        <f t="shared" si="56"/>
        <v>873</v>
      </c>
      <c r="I183" s="24">
        <f t="shared" si="56"/>
        <v>668</v>
      </c>
      <c r="J183" s="24">
        <f t="shared" si="56"/>
        <v>1541</v>
      </c>
      <c r="K183" s="358" t="s">
        <v>253</v>
      </c>
    </row>
    <row r="184" spans="1:11" ht="15" thickTop="1" x14ac:dyDescent="0.2"/>
  </sheetData>
  <mergeCells count="58">
    <mergeCell ref="A1:K1"/>
    <mergeCell ref="A2:K2"/>
    <mergeCell ref="A4:A7"/>
    <mergeCell ref="B4:D4"/>
    <mergeCell ref="E4:G4"/>
    <mergeCell ref="H4:J4"/>
    <mergeCell ref="K4:K7"/>
    <mergeCell ref="B5:D5"/>
    <mergeCell ref="E5:G5"/>
    <mergeCell ref="H5:J5"/>
    <mergeCell ref="A34:A37"/>
    <mergeCell ref="B34:D34"/>
    <mergeCell ref="E34:G34"/>
    <mergeCell ref="H34:J34"/>
    <mergeCell ref="K34:K37"/>
    <mergeCell ref="B35:D35"/>
    <mergeCell ref="E35:G35"/>
    <mergeCell ref="H35:J35"/>
    <mergeCell ref="A63:K63"/>
    <mergeCell ref="A64:K64"/>
    <mergeCell ref="A66:A69"/>
    <mergeCell ref="B66:D66"/>
    <mergeCell ref="E66:G66"/>
    <mergeCell ref="H66:J66"/>
    <mergeCell ref="K66:K69"/>
    <mergeCell ref="B67:D67"/>
    <mergeCell ref="E67:G67"/>
    <mergeCell ref="H67:J67"/>
    <mergeCell ref="K120:K123"/>
    <mergeCell ref="B121:D121"/>
    <mergeCell ref="E121:G121"/>
    <mergeCell ref="H121:J121"/>
    <mergeCell ref="A89:K89"/>
    <mergeCell ref="A90:K90"/>
    <mergeCell ref="A92:A95"/>
    <mergeCell ref="B92:D92"/>
    <mergeCell ref="E92:G92"/>
    <mergeCell ref="H92:J92"/>
    <mergeCell ref="K92:K95"/>
    <mergeCell ref="B93:D93"/>
    <mergeCell ref="E93:G93"/>
    <mergeCell ref="H93:J93"/>
    <mergeCell ref="A29:G29"/>
    <mergeCell ref="A117:G117"/>
    <mergeCell ref="A147:K147"/>
    <mergeCell ref="A148:K148"/>
    <mergeCell ref="A150:A153"/>
    <mergeCell ref="B150:D150"/>
    <mergeCell ref="E150:G150"/>
    <mergeCell ref="H150:J150"/>
    <mergeCell ref="K150:K153"/>
    <mergeCell ref="B151:D151"/>
    <mergeCell ref="E151:G151"/>
    <mergeCell ref="H151:J151"/>
    <mergeCell ref="A120:A123"/>
    <mergeCell ref="B120:D120"/>
    <mergeCell ref="E120:G120"/>
    <mergeCell ref="H120:J120"/>
  </mergeCells>
  <printOptions horizontalCentered="1"/>
  <pageMargins left="0.5" right="0.5" top="1" bottom="0.75" header="1" footer="0.75"/>
  <pageSetup paperSize="9" scale="8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1"/>
  <sheetViews>
    <sheetView rightToLeft="1" view="pageBreakPreview" zoomScale="80" zoomScaleSheetLayoutView="80" workbookViewId="0">
      <selection activeCell="O29" sqref="O29"/>
    </sheetView>
  </sheetViews>
  <sheetFormatPr defaultRowHeight="15" x14ac:dyDescent="0.2"/>
  <cols>
    <col min="1" max="1" width="24.25" style="97" customWidth="1"/>
    <col min="2" max="2" width="6.875" style="97" customWidth="1"/>
    <col min="3" max="3" width="8.25" style="97" customWidth="1"/>
    <col min="4" max="5" width="6.875" style="97" customWidth="1"/>
    <col min="6" max="6" width="7.875" style="97" customWidth="1"/>
    <col min="7" max="8" width="6.875" style="97" customWidth="1"/>
    <col min="9" max="9" width="8.25" style="97" customWidth="1"/>
    <col min="10" max="11" width="6.875" style="97" customWidth="1"/>
    <col min="12" max="12" width="8.25" style="97" customWidth="1"/>
    <col min="13" max="13" width="6.875" style="97" customWidth="1"/>
    <col min="14" max="14" width="45.625" style="97" customWidth="1"/>
    <col min="15" max="16384" width="9" style="97"/>
  </cols>
  <sheetData>
    <row r="1" spans="1:14" ht="28.5" customHeight="1" x14ac:dyDescent="0.2">
      <c r="A1" s="995" t="s">
        <v>2258</v>
      </c>
      <c r="B1" s="995"/>
      <c r="C1" s="995"/>
      <c r="D1" s="995"/>
      <c r="E1" s="995"/>
      <c r="F1" s="995"/>
      <c r="G1" s="995"/>
      <c r="H1" s="995"/>
      <c r="I1" s="995"/>
      <c r="J1" s="995"/>
      <c r="K1" s="995"/>
      <c r="L1" s="995"/>
      <c r="M1" s="995"/>
      <c r="N1" s="995"/>
    </row>
    <row r="2" spans="1:14" ht="33.75" customHeight="1" x14ac:dyDescent="0.25">
      <c r="A2" s="1013" t="s">
        <v>2259</v>
      </c>
      <c r="B2" s="1013"/>
      <c r="C2" s="1013"/>
      <c r="D2" s="1013"/>
      <c r="E2" s="1013"/>
      <c r="F2" s="1013"/>
      <c r="G2" s="1013"/>
      <c r="H2" s="1013"/>
      <c r="I2" s="1013"/>
      <c r="J2" s="1013"/>
      <c r="K2" s="1013"/>
      <c r="L2" s="1013"/>
      <c r="M2" s="1013"/>
      <c r="N2" s="1013"/>
    </row>
    <row r="3" spans="1:14" ht="16.5" customHeight="1" thickBot="1" x14ac:dyDescent="0.25">
      <c r="A3" s="323" t="s">
        <v>2612</v>
      </c>
      <c r="B3" s="323"/>
      <c r="C3" s="323"/>
      <c r="D3" s="323"/>
      <c r="E3" s="323"/>
      <c r="F3" s="323"/>
      <c r="G3" s="323"/>
      <c r="H3" s="323"/>
      <c r="I3" s="323"/>
      <c r="J3" s="323"/>
      <c r="K3" s="323"/>
      <c r="L3" s="323"/>
      <c r="M3" s="323"/>
      <c r="N3" s="28" t="s">
        <v>1150</v>
      </c>
    </row>
    <row r="4" spans="1:14" s="410" customFormat="1" ht="18.75" customHeight="1" thickTop="1" x14ac:dyDescent="0.2">
      <c r="A4" s="992" t="s">
        <v>1055</v>
      </c>
      <c r="B4" s="992" t="s">
        <v>128</v>
      </c>
      <c r="C4" s="992"/>
      <c r="D4" s="992"/>
      <c r="E4" s="992" t="s">
        <v>129</v>
      </c>
      <c r="F4" s="992"/>
      <c r="G4" s="992"/>
      <c r="H4" s="992" t="s">
        <v>130</v>
      </c>
      <c r="I4" s="992"/>
      <c r="J4" s="992"/>
      <c r="K4" s="992" t="s">
        <v>4</v>
      </c>
      <c r="L4" s="992"/>
      <c r="M4" s="992"/>
      <c r="N4" s="992" t="s">
        <v>1056</v>
      </c>
    </row>
    <row r="5" spans="1:14" s="410" customFormat="1" ht="18.75" customHeight="1" x14ac:dyDescent="0.2">
      <c r="A5" s="993"/>
      <c r="B5" s="993" t="s">
        <v>131</v>
      </c>
      <c r="C5" s="993"/>
      <c r="D5" s="993"/>
      <c r="E5" s="993" t="s">
        <v>132</v>
      </c>
      <c r="F5" s="993"/>
      <c r="G5" s="993"/>
      <c r="H5" s="993" t="s">
        <v>133</v>
      </c>
      <c r="I5" s="993"/>
      <c r="J5" s="993"/>
      <c r="K5" s="993" t="s">
        <v>9</v>
      </c>
      <c r="L5" s="993"/>
      <c r="M5" s="993"/>
      <c r="N5" s="993"/>
    </row>
    <row r="6" spans="1:14" s="410" customFormat="1" ht="18.75" customHeight="1" x14ac:dyDescent="0.2">
      <c r="A6" s="993"/>
      <c r="B6" s="362" t="s">
        <v>10</v>
      </c>
      <c r="C6" s="362" t="s">
        <v>112</v>
      </c>
      <c r="D6" s="362" t="s">
        <v>12</v>
      </c>
      <c r="E6" s="362" t="s">
        <v>10</v>
      </c>
      <c r="F6" s="362" t="s">
        <v>112</v>
      </c>
      <c r="G6" s="362" t="s">
        <v>12</v>
      </c>
      <c r="H6" s="362" t="s">
        <v>10</v>
      </c>
      <c r="I6" s="362" t="s">
        <v>112</v>
      </c>
      <c r="J6" s="362" t="s">
        <v>12</v>
      </c>
      <c r="K6" s="362" t="s">
        <v>10</v>
      </c>
      <c r="L6" s="362" t="s">
        <v>112</v>
      </c>
      <c r="M6" s="362" t="s">
        <v>12</v>
      </c>
      <c r="N6" s="993"/>
    </row>
    <row r="7" spans="1:14" s="410" customFormat="1" ht="18.75" customHeight="1" thickBot="1" x14ac:dyDescent="0.25">
      <c r="A7" s="994"/>
      <c r="B7" s="363" t="s">
        <v>13</v>
      </c>
      <c r="C7" s="363" t="s">
        <v>14</v>
      </c>
      <c r="D7" s="363" t="s">
        <v>9</v>
      </c>
      <c r="E7" s="363" t="s">
        <v>13</v>
      </c>
      <c r="F7" s="363" t="s">
        <v>14</v>
      </c>
      <c r="G7" s="363" t="s">
        <v>9</v>
      </c>
      <c r="H7" s="363" t="s">
        <v>13</v>
      </c>
      <c r="I7" s="363" t="s">
        <v>14</v>
      </c>
      <c r="J7" s="363" t="s">
        <v>9</v>
      </c>
      <c r="K7" s="363" t="s">
        <v>13</v>
      </c>
      <c r="L7" s="363" t="s">
        <v>14</v>
      </c>
      <c r="M7" s="363" t="s">
        <v>9</v>
      </c>
      <c r="N7" s="994"/>
    </row>
    <row r="8" spans="1:14" ht="17.25" customHeight="1" x14ac:dyDescent="0.2">
      <c r="A8" s="463" t="s">
        <v>403</v>
      </c>
      <c r="B8" s="9"/>
      <c r="C8" s="9"/>
      <c r="D8" s="9"/>
      <c r="E8" s="9"/>
      <c r="F8" s="9"/>
      <c r="G8" s="9"/>
      <c r="H8" s="9"/>
      <c r="I8" s="9"/>
      <c r="J8" s="9"/>
      <c r="K8" s="9"/>
      <c r="L8" s="9"/>
      <c r="M8" s="9"/>
      <c r="N8" s="367" t="s">
        <v>16</v>
      </c>
    </row>
    <row r="9" spans="1:14" ht="20.100000000000001" customHeight="1" x14ac:dyDescent="0.2">
      <c r="A9" s="8" t="s">
        <v>1101</v>
      </c>
      <c r="B9" s="9">
        <v>19</v>
      </c>
      <c r="C9" s="9">
        <v>8</v>
      </c>
      <c r="D9" s="9">
        <v>27</v>
      </c>
      <c r="E9" s="9">
        <v>4</v>
      </c>
      <c r="F9" s="9">
        <v>10</v>
      </c>
      <c r="G9" s="9">
        <v>14</v>
      </c>
      <c r="H9" s="9">
        <v>50</v>
      </c>
      <c r="I9" s="9">
        <v>78</v>
      </c>
      <c r="J9" s="9">
        <v>128</v>
      </c>
      <c r="K9" s="9">
        <f>SUM(B9,E9,H9)</f>
        <v>73</v>
      </c>
      <c r="L9" s="9">
        <f>SUM(C9,F9,I9)</f>
        <v>96</v>
      </c>
      <c r="M9" s="9">
        <f>SUM(K9:L9)</f>
        <v>169</v>
      </c>
      <c r="N9" s="367" t="s">
        <v>1102</v>
      </c>
    </row>
    <row r="10" spans="1:14" ht="20.100000000000001" customHeight="1" x14ac:dyDescent="0.2">
      <c r="A10" s="8" t="s">
        <v>1103</v>
      </c>
      <c r="B10" s="9">
        <v>564</v>
      </c>
      <c r="C10" s="9">
        <v>122</v>
      </c>
      <c r="D10" s="9">
        <v>686</v>
      </c>
      <c r="E10" s="9">
        <v>65</v>
      </c>
      <c r="F10" s="9">
        <v>26</v>
      </c>
      <c r="G10" s="9">
        <v>91</v>
      </c>
      <c r="H10" s="9">
        <v>46</v>
      </c>
      <c r="I10" s="9">
        <v>26</v>
      </c>
      <c r="J10" s="9">
        <v>72</v>
      </c>
      <c r="K10" s="9">
        <f t="shared" ref="K10:L19" si="0">SUM(B10,E10,H10)</f>
        <v>675</v>
      </c>
      <c r="L10" s="9">
        <f t="shared" si="0"/>
        <v>174</v>
      </c>
      <c r="M10" s="9">
        <f t="shared" ref="M10:M19" si="1">SUM(K10:L10)</f>
        <v>849</v>
      </c>
      <c r="N10" s="367" t="s">
        <v>1104</v>
      </c>
    </row>
    <row r="11" spans="1:14" ht="20.100000000000001" customHeight="1" x14ac:dyDescent="0.2">
      <c r="A11" s="8" t="s">
        <v>1105</v>
      </c>
      <c r="B11" s="9">
        <v>391</v>
      </c>
      <c r="C11" s="9">
        <v>350</v>
      </c>
      <c r="D11" s="9">
        <v>741</v>
      </c>
      <c r="E11" s="9">
        <v>82</v>
      </c>
      <c r="F11" s="9">
        <v>59</v>
      </c>
      <c r="G11" s="9">
        <v>141</v>
      </c>
      <c r="H11" s="9">
        <v>63</v>
      </c>
      <c r="I11" s="9">
        <v>43</v>
      </c>
      <c r="J11" s="9">
        <v>106</v>
      </c>
      <c r="K11" s="9">
        <f t="shared" si="0"/>
        <v>536</v>
      </c>
      <c r="L11" s="9">
        <f t="shared" si="0"/>
        <v>452</v>
      </c>
      <c r="M11" s="9">
        <f t="shared" si="1"/>
        <v>988</v>
      </c>
      <c r="N11" s="367" t="s">
        <v>1106</v>
      </c>
    </row>
    <row r="12" spans="1:14" ht="20.100000000000001" customHeight="1" x14ac:dyDescent="0.2">
      <c r="A12" s="8" t="s">
        <v>1107</v>
      </c>
      <c r="B12" s="9">
        <v>104</v>
      </c>
      <c r="C12" s="9">
        <v>46</v>
      </c>
      <c r="D12" s="9">
        <v>150</v>
      </c>
      <c r="E12" s="9">
        <v>7</v>
      </c>
      <c r="F12" s="9">
        <v>9</v>
      </c>
      <c r="G12" s="9">
        <v>16</v>
      </c>
      <c r="H12" s="9">
        <v>9</v>
      </c>
      <c r="I12" s="9">
        <v>4</v>
      </c>
      <c r="J12" s="9">
        <v>13</v>
      </c>
      <c r="K12" s="9">
        <f t="shared" si="0"/>
        <v>120</v>
      </c>
      <c r="L12" s="9">
        <f t="shared" si="0"/>
        <v>59</v>
      </c>
      <c r="M12" s="9">
        <f t="shared" si="1"/>
        <v>179</v>
      </c>
      <c r="N12" s="367" t="s">
        <v>1108</v>
      </c>
    </row>
    <row r="13" spans="1:14" ht="20.100000000000001" customHeight="1" x14ac:dyDescent="0.2">
      <c r="A13" s="8" t="s">
        <v>1109</v>
      </c>
      <c r="B13" s="9">
        <v>49</v>
      </c>
      <c r="C13" s="9">
        <v>46</v>
      </c>
      <c r="D13" s="9">
        <v>95</v>
      </c>
      <c r="E13" s="9">
        <v>12</v>
      </c>
      <c r="F13" s="9">
        <v>14</v>
      </c>
      <c r="G13" s="9">
        <v>26</v>
      </c>
      <c r="H13" s="9">
        <v>25</v>
      </c>
      <c r="I13" s="9">
        <v>35</v>
      </c>
      <c r="J13" s="9">
        <v>60</v>
      </c>
      <c r="K13" s="9">
        <f t="shared" si="0"/>
        <v>86</v>
      </c>
      <c r="L13" s="9">
        <f t="shared" si="0"/>
        <v>95</v>
      </c>
      <c r="M13" s="9">
        <f t="shared" si="1"/>
        <v>181</v>
      </c>
      <c r="N13" s="367" t="s">
        <v>1110</v>
      </c>
    </row>
    <row r="14" spans="1:14" ht="20.100000000000001" customHeight="1" x14ac:dyDescent="0.2">
      <c r="A14" s="8" t="s">
        <v>1111</v>
      </c>
      <c r="B14" s="9">
        <v>408</v>
      </c>
      <c r="C14" s="9">
        <v>242</v>
      </c>
      <c r="D14" s="9">
        <v>650</v>
      </c>
      <c r="E14" s="9">
        <v>45</v>
      </c>
      <c r="F14" s="9">
        <v>27</v>
      </c>
      <c r="G14" s="9">
        <v>72</v>
      </c>
      <c r="H14" s="9">
        <v>55</v>
      </c>
      <c r="I14" s="9">
        <v>25</v>
      </c>
      <c r="J14" s="9">
        <v>80</v>
      </c>
      <c r="K14" s="9">
        <f t="shared" si="0"/>
        <v>508</v>
      </c>
      <c r="L14" s="9">
        <f t="shared" si="0"/>
        <v>294</v>
      </c>
      <c r="M14" s="9">
        <f t="shared" si="1"/>
        <v>802</v>
      </c>
      <c r="N14" s="367" t="s">
        <v>1146</v>
      </c>
    </row>
    <row r="15" spans="1:14" ht="20.100000000000001" customHeight="1" x14ac:dyDescent="0.2">
      <c r="A15" s="8" t="s">
        <v>1113</v>
      </c>
      <c r="B15" s="9">
        <v>169</v>
      </c>
      <c r="C15" s="9">
        <v>20</v>
      </c>
      <c r="D15" s="9">
        <v>189</v>
      </c>
      <c r="E15" s="9">
        <v>92</v>
      </c>
      <c r="F15" s="9">
        <v>14</v>
      </c>
      <c r="G15" s="9">
        <v>106</v>
      </c>
      <c r="H15" s="9">
        <v>304</v>
      </c>
      <c r="I15" s="9">
        <v>53</v>
      </c>
      <c r="J15" s="9">
        <v>357</v>
      </c>
      <c r="K15" s="9">
        <f t="shared" si="0"/>
        <v>565</v>
      </c>
      <c r="L15" s="9">
        <f t="shared" si="0"/>
        <v>87</v>
      </c>
      <c r="M15" s="9">
        <f t="shared" si="1"/>
        <v>652</v>
      </c>
      <c r="N15" s="367" t="s">
        <v>1114</v>
      </c>
    </row>
    <row r="16" spans="1:14" ht="20.100000000000001" customHeight="1" x14ac:dyDescent="0.2">
      <c r="A16" s="8" t="s">
        <v>1115</v>
      </c>
      <c r="B16" s="9">
        <v>194</v>
      </c>
      <c r="C16" s="9">
        <v>44</v>
      </c>
      <c r="D16" s="9">
        <v>238</v>
      </c>
      <c r="E16" s="9">
        <v>85</v>
      </c>
      <c r="F16" s="9">
        <v>41</v>
      </c>
      <c r="G16" s="9">
        <v>126</v>
      </c>
      <c r="H16" s="9">
        <v>7</v>
      </c>
      <c r="I16" s="9">
        <v>2</v>
      </c>
      <c r="J16" s="9">
        <v>9</v>
      </c>
      <c r="K16" s="9">
        <f t="shared" si="0"/>
        <v>286</v>
      </c>
      <c r="L16" s="9">
        <f t="shared" si="0"/>
        <v>87</v>
      </c>
      <c r="M16" s="9">
        <f t="shared" si="1"/>
        <v>373</v>
      </c>
      <c r="N16" s="367" t="s">
        <v>1143</v>
      </c>
    </row>
    <row r="17" spans="1:14" ht="20.100000000000001" customHeight="1" x14ac:dyDescent="0.2">
      <c r="A17" s="8" t="s">
        <v>1117</v>
      </c>
      <c r="B17" s="9">
        <v>149</v>
      </c>
      <c r="C17" s="9">
        <v>68</v>
      </c>
      <c r="D17" s="9">
        <v>217</v>
      </c>
      <c r="E17" s="9">
        <v>56</v>
      </c>
      <c r="F17" s="9">
        <v>16</v>
      </c>
      <c r="G17" s="9">
        <v>72</v>
      </c>
      <c r="H17" s="9">
        <v>17</v>
      </c>
      <c r="I17" s="9">
        <v>18</v>
      </c>
      <c r="J17" s="9">
        <v>35</v>
      </c>
      <c r="K17" s="9">
        <f t="shared" si="0"/>
        <v>222</v>
      </c>
      <c r="L17" s="9">
        <f t="shared" si="0"/>
        <v>102</v>
      </c>
      <c r="M17" s="9">
        <f t="shared" si="1"/>
        <v>324</v>
      </c>
      <c r="N17" s="367" t="s">
        <v>1118</v>
      </c>
    </row>
    <row r="18" spans="1:14" ht="20.100000000000001" customHeight="1" x14ac:dyDescent="0.2">
      <c r="A18" s="8" t="s">
        <v>1119</v>
      </c>
      <c r="B18" s="9">
        <v>69</v>
      </c>
      <c r="C18" s="9">
        <v>31</v>
      </c>
      <c r="D18" s="9">
        <v>100</v>
      </c>
      <c r="E18" s="9">
        <v>31</v>
      </c>
      <c r="F18" s="9">
        <v>16</v>
      </c>
      <c r="G18" s="9">
        <v>47</v>
      </c>
      <c r="H18" s="9">
        <v>6</v>
      </c>
      <c r="I18" s="9">
        <v>3</v>
      </c>
      <c r="J18" s="9">
        <v>9</v>
      </c>
      <c r="K18" s="9">
        <f t="shared" si="0"/>
        <v>106</v>
      </c>
      <c r="L18" s="9">
        <f t="shared" si="0"/>
        <v>50</v>
      </c>
      <c r="M18" s="9">
        <f t="shared" si="1"/>
        <v>156</v>
      </c>
      <c r="N18" s="367" t="s">
        <v>1144</v>
      </c>
    </row>
    <row r="19" spans="1:14" ht="20.100000000000001" customHeight="1" x14ac:dyDescent="0.2">
      <c r="A19" s="8" t="s">
        <v>1121</v>
      </c>
      <c r="B19" s="9">
        <v>752</v>
      </c>
      <c r="C19" s="9">
        <v>206</v>
      </c>
      <c r="D19" s="9">
        <v>958</v>
      </c>
      <c r="E19" s="9">
        <v>130</v>
      </c>
      <c r="F19" s="9">
        <v>97</v>
      </c>
      <c r="G19" s="9">
        <v>227</v>
      </c>
      <c r="H19" s="9">
        <v>81</v>
      </c>
      <c r="I19" s="9">
        <v>35</v>
      </c>
      <c r="J19" s="9">
        <v>116</v>
      </c>
      <c r="K19" s="9">
        <f t="shared" si="0"/>
        <v>963</v>
      </c>
      <c r="L19" s="9">
        <f t="shared" si="0"/>
        <v>338</v>
      </c>
      <c r="M19" s="9">
        <f t="shared" si="1"/>
        <v>1301</v>
      </c>
      <c r="N19" s="367" t="s">
        <v>1122</v>
      </c>
    </row>
    <row r="20" spans="1:14" ht="20.100000000000001" customHeight="1" x14ac:dyDescent="0.2">
      <c r="A20" s="8" t="s">
        <v>1123</v>
      </c>
      <c r="B20" s="9">
        <f>SUM(B9:B19)</f>
        <v>2868</v>
      </c>
      <c r="C20" s="9">
        <f t="shared" ref="C20:M20" si="2">SUM(C9:C19)</f>
        <v>1183</v>
      </c>
      <c r="D20" s="9">
        <f t="shared" si="2"/>
        <v>4051</v>
      </c>
      <c r="E20" s="9">
        <f t="shared" si="2"/>
        <v>609</v>
      </c>
      <c r="F20" s="9">
        <f t="shared" si="2"/>
        <v>329</v>
      </c>
      <c r="G20" s="9">
        <f t="shared" si="2"/>
        <v>938</v>
      </c>
      <c r="H20" s="9">
        <f t="shared" si="2"/>
        <v>663</v>
      </c>
      <c r="I20" s="9">
        <f t="shared" si="2"/>
        <v>322</v>
      </c>
      <c r="J20" s="9">
        <f t="shared" si="2"/>
        <v>985</v>
      </c>
      <c r="K20" s="9">
        <f t="shared" si="2"/>
        <v>4140</v>
      </c>
      <c r="L20" s="9">
        <f t="shared" si="2"/>
        <v>1834</v>
      </c>
      <c r="M20" s="9">
        <f t="shared" si="2"/>
        <v>5974</v>
      </c>
      <c r="N20" s="367" t="s">
        <v>194</v>
      </c>
    </row>
    <row r="21" spans="1:14" ht="20.100000000000001" customHeight="1" x14ac:dyDescent="0.2">
      <c r="A21" s="8" t="s">
        <v>1147</v>
      </c>
      <c r="B21" s="9">
        <v>254</v>
      </c>
      <c r="C21" s="9">
        <v>63</v>
      </c>
      <c r="D21" s="9">
        <v>317</v>
      </c>
      <c r="E21" s="9">
        <v>47</v>
      </c>
      <c r="F21" s="9">
        <v>20</v>
      </c>
      <c r="G21" s="9">
        <v>67</v>
      </c>
      <c r="H21" s="9">
        <v>74</v>
      </c>
      <c r="I21" s="9">
        <v>21</v>
      </c>
      <c r="J21" s="9">
        <v>95</v>
      </c>
      <c r="K21" s="9">
        <f>SUM(B21,E21,H21)</f>
        <v>375</v>
      </c>
      <c r="L21" s="9">
        <f>SUM(C21,F21,I21)</f>
        <v>104</v>
      </c>
      <c r="M21" s="9">
        <f>SUM(K21:L21)</f>
        <v>479</v>
      </c>
      <c r="N21" s="367" t="s">
        <v>1125</v>
      </c>
    </row>
    <row r="22" spans="1:14" ht="20.100000000000001" customHeight="1" x14ac:dyDescent="0.2">
      <c r="A22" s="8" t="s">
        <v>1126</v>
      </c>
      <c r="B22" s="9">
        <v>13</v>
      </c>
      <c r="C22" s="9">
        <v>11</v>
      </c>
      <c r="D22" s="9">
        <v>24</v>
      </c>
      <c r="E22" s="9">
        <v>21</v>
      </c>
      <c r="F22" s="9">
        <v>24</v>
      </c>
      <c r="G22" s="9">
        <v>45</v>
      </c>
      <c r="H22" s="9">
        <v>114</v>
      </c>
      <c r="I22" s="9">
        <v>160</v>
      </c>
      <c r="J22" s="9">
        <v>274</v>
      </c>
      <c r="K22" s="9">
        <f t="shared" ref="K22:L25" si="3">SUM(B22,E22,H22)</f>
        <v>148</v>
      </c>
      <c r="L22" s="9">
        <f t="shared" si="3"/>
        <v>195</v>
      </c>
      <c r="M22" s="9">
        <f t="shared" ref="M22:M26" si="4">SUM(K22:L22)</f>
        <v>343</v>
      </c>
      <c r="N22" s="367" t="s">
        <v>1125</v>
      </c>
    </row>
    <row r="23" spans="1:14" ht="23.25" customHeight="1" x14ac:dyDescent="0.2">
      <c r="A23" s="30" t="s">
        <v>1127</v>
      </c>
      <c r="B23" s="9">
        <v>86</v>
      </c>
      <c r="C23" s="9">
        <v>29</v>
      </c>
      <c r="D23" s="9">
        <v>115</v>
      </c>
      <c r="E23" s="9">
        <v>42</v>
      </c>
      <c r="F23" s="9">
        <v>10</v>
      </c>
      <c r="G23" s="9">
        <v>52</v>
      </c>
      <c r="H23" s="9">
        <v>14</v>
      </c>
      <c r="I23" s="9">
        <v>13</v>
      </c>
      <c r="J23" s="9">
        <v>27</v>
      </c>
      <c r="K23" s="9">
        <f t="shared" si="3"/>
        <v>142</v>
      </c>
      <c r="L23" s="9">
        <f t="shared" si="3"/>
        <v>52</v>
      </c>
      <c r="M23" s="9">
        <f t="shared" si="4"/>
        <v>194</v>
      </c>
      <c r="N23" s="367" t="s">
        <v>1128</v>
      </c>
    </row>
    <row r="24" spans="1:14" ht="21.75" customHeight="1" x14ac:dyDescent="0.2">
      <c r="A24" s="8" t="s">
        <v>1129</v>
      </c>
      <c r="B24" s="9">
        <v>274</v>
      </c>
      <c r="C24" s="9">
        <v>133</v>
      </c>
      <c r="D24" s="9">
        <v>407</v>
      </c>
      <c r="E24" s="9">
        <v>26</v>
      </c>
      <c r="F24" s="9">
        <v>13</v>
      </c>
      <c r="G24" s="9">
        <v>39</v>
      </c>
      <c r="H24" s="9">
        <v>40</v>
      </c>
      <c r="I24" s="9">
        <v>13</v>
      </c>
      <c r="J24" s="9">
        <v>53</v>
      </c>
      <c r="K24" s="9">
        <f t="shared" si="3"/>
        <v>340</v>
      </c>
      <c r="L24" s="9">
        <f t="shared" si="3"/>
        <v>159</v>
      </c>
      <c r="M24" s="9">
        <f t="shared" si="4"/>
        <v>499</v>
      </c>
      <c r="N24" s="388" t="s">
        <v>1130</v>
      </c>
    </row>
    <row r="25" spans="1:14" ht="20.100000000000001" customHeight="1" x14ac:dyDescent="0.2">
      <c r="A25" s="8" t="s">
        <v>1131</v>
      </c>
      <c r="B25" s="9">
        <v>18</v>
      </c>
      <c r="C25" s="9">
        <v>9</v>
      </c>
      <c r="D25" s="9">
        <v>27</v>
      </c>
      <c r="E25" s="9">
        <v>1</v>
      </c>
      <c r="F25" s="9">
        <v>3</v>
      </c>
      <c r="G25" s="9">
        <v>4</v>
      </c>
      <c r="H25" s="9">
        <v>0</v>
      </c>
      <c r="I25" s="9">
        <v>0</v>
      </c>
      <c r="J25" s="9">
        <v>0</v>
      </c>
      <c r="K25" s="9">
        <f t="shared" si="3"/>
        <v>19</v>
      </c>
      <c r="L25" s="9">
        <f t="shared" si="3"/>
        <v>12</v>
      </c>
      <c r="M25" s="9">
        <f t="shared" si="4"/>
        <v>31</v>
      </c>
      <c r="N25" s="367" t="s">
        <v>1132</v>
      </c>
    </row>
    <row r="26" spans="1:14" ht="20.100000000000001" customHeight="1" x14ac:dyDescent="0.2">
      <c r="A26" s="8" t="s">
        <v>1133</v>
      </c>
      <c r="B26" s="9">
        <f>SUM(B21:B25)</f>
        <v>645</v>
      </c>
      <c r="C26" s="9">
        <f t="shared" ref="C26:L26" si="5">SUM(C21:C25)</f>
        <v>245</v>
      </c>
      <c r="D26" s="9">
        <f t="shared" si="5"/>
        <v>890</v>
      </c>
      <c r="E26" s="9">
        <f t="shared" si="5"/>
        <v>137</v>
      </c>
      <c r="F26" s="9">
        <f t="shared" si="5"/>
        <v>70</v>
      </c>
      <c r="G26" s="9">
        <f>SUM(G21:G25)</f>
        <v>207</v>
      </c>
      <c r="H26" s="9">
        <f t="shared" si="5"/>
        <v>242</v>
      </c>
      <c r="I26" s="9">
        <f t="shared" si="5"/>
        <v>207</v>
      </c>
      <c r="J26" s="9">
        <f t="shared" si="5"/>
        <v>449</v>
      </c>
      <c r="K26" s="9">
        <f t="shared" si="5"/>
        <v>1024</v>
      </c>
      <c r="L26" s="9">
        <f t="shared" si="5"/>
        <v>522</v>
      </c>
      <c r="M26" s="9">
        <f t="shared" si="4"/>
        <v>1546</v>
      </c>
      <c r="N26" s="367" t="s">
        <v>1078</v>
      </c>
    </row>
    <row r="27" spans="1:14" ht="24" customHeight="1" thickBot="1" x14ac:dyDescent="0.25">
      <c r="A27" s="11" t="s">
        <v>90</v>
      </c>
      <c r="B27" s="12">
        <f>SUM(B26,B20)</f>
        <v>3513</v>
      </c>
      <c r="C27" s="12">
        <f t="shared" ref="C27:M27" si="6">SUM(C26,C20)</f>
        <v>1428</v>
      </c>
      <c r="D27" s="12">
        <f t="shared" si="6"/>
        <v>4941</v>
      </c>
      <c r="E27" s="12">
        <f t="shared" si="6"/>
        <v>746</v>
      </c>
      <c r="F27" s="12">
        <f t="shared" si="6"/>
        <v>399</v>
      </c>
      <c r="G27" s="12">
        <f t="shared" si="6"/>
        <v>1145</v>
      </c>
      <c r="H27" s="12">
        <f t="shared" si="6"/>
        <v>905</v>
      </c>
      <c r="I27" s="12">
        <f t="shared" si="6"/>
        <v>529</v>
      </c>
      <c r="J27" s="12">
        <f t="shared" si="6"/>
        <v>1434</v>
      </c>
      <c r="K27" s="12">
        <f t="shared" si="6"/>
        <v>5164</v>
      </c>
      <c r="L27" s="12">
        <f t="shared" si="6"/>
        <v>2356</v>
      </c>
      <c r="M27" s="12">
        <f t="shared" si="6"/>
        <v>7520</v>
      </c>
      <c r="N27" s="13" t="s">
        <v>91</v>
      </c>
    </row>
    <row r="28" spans="1:14" ht="15.75" thickTop="1" x14ac:dyDescent="0.2"/>
    <row r="30" spans="1:14" ht="22.5" customHeight="1" thickBot="1" x14ac:dyDescent="0.25">
      <c r="A30" s="323" t="s">
        <v>2613</v>
      </c>
      <c r="B30" s="323"/>
      <c r="C30" s="323"/>
      <c r="D30" s="323"/>
      <c r="E30" s="323"/>
      <c r="F30" s="323"/>
      <c r="G30" s="323"/>
      <c r="H30" s="323"/>
      <c r="I30" s="323"/>
      <c r="J30" s="323"/>
      <c r="K30" s="323"/>
      <c r="L30" s="323"/>
      <c r="M30" s="323"/>
      <c r="N30" s="28" t="s">
        <v>2705</v>
      </c>
    </row>
    <row r="31" spans="1:14" ht="21.75" customHeight="1" thickTop="1" x14ac:dyDescent="0.25">
      <c r="A31" s="992" t="s">
        <v>1055</v>
      </c>
      <c r="B31" s="1003" t="s">
        <v>128</v>
      </c>
      <c r="C31" s="1003"/>
      <c r="D31" s="1003"/>
      <c r="E31" s="1003" t="s">
        <v>129</v>
      </c>
      <c r="F31" s="1003"/>
      <c r="G31" s="1003"/>
      <c r="H31" s="1003" t="s">
        <v>130</v>
      </c>
      <c r="I31" s="1003"/>
      <c r="J31" s="1003"/>
      <c r="K31" s="1003" t="s">
        <v>4</v>
      </c>
      <c r="L31" s="1003"/>
      <c r="M31" s="1003"/>
      <c r="N31" s="992" t="s">
        <v>1056</v>
      </c>
    </row>
    <row r="32" spans="1:14" ht="21.75" customHeight="1" x14ac:dyDescent="0.25">
      <c r="A32" s="993"/>
      <c r="B32" s="1004" t="s">
        <v>131</v>
      </c>
      <c r="C32" s="1004"/>
      <c r="D32" s="1004"/>
      <c r="E32" s="1004" t="s">
        <v>132</v>
      </c>
      <c r="F32" s="1004"/>
      <c r="G32" s="1004"/>
      <c r="H32" s="1004" t="s">
        <v>133</v>
      </c>
      <c r="I32" s="1004"/>
      <c r="J32" s="1004"/>
      <c r="K32" s="1004" t="s">
        <v>9</v>
      </c>
      <c r="L32" s="1004"/>
      <c r="M32" s="1004"/>
      <c r="N32" s="993"/>
    </row>
    <row r="33" spans="1:14" ht="28.5" customHeight="1" x14ac:dyDescent="0.2">
      <c r="A33" s="993"/>
      <c r="B33" s="362" t="s">
        <v>10</v>
      </c>
      <c r="C33" s="362" t="s">
        <v>112</v>
      </c>
      <c r="D33" s="362" t="s">
        <v>12</v>
      </c>
      <c r="E33" s="362" t="s">
        <v>10</v>
      </c>
      <c r="F33" s="362" t="s">
        <v>112</v>
      </c>
      <c r="G33" s="362" t="s">
        <v>12</v>
      </c>
      <c r="H33" s="362" t="s">
        <v>10</v>
      </c>
      <c r="I33" s="362" t="s">
        <v>112</v>
      </c>
      <c r="J33" s="362" t="s">
        <v>12</v>
      </c>
      <c r="K33" s="362" t="s">
        <v>10</v>
      </c>
      <c r="L33" s="362" t="s">
        <v>112</v>
      </c>
      <c r="M33" s="362" t="s">
        <v>12</v>
      </c>
      <c r="N33" s="993"/>
    </row>
    <row r="34" spans="1:14" ht="26.25" customHeight="1" thickBot="1" x14ac:dyDescent="0.25">
      <c r="A34" s="994"/>
      <c r="B34" s="363" t="s">
        <v>13</v>
      </c>
      <c r="C34" s="363" t="s">
        <v>14</v>
      </c>
      <c r="D34" s="363" t="s">
        <v>9</v>
      </c>
      <c r="E34" s="363" t="s">
        <v>13</v>
      </c>
      <c r="F34" s="363" t="s">
        <v>14</v>
      </c>
      <c r="G34" s="363" t="s">
        <v>9</v>
      </c>
      <c r="H34" s="363" t="s">
        <v>13</v>
      </c>
      <c r="I34" s="363" t="s">
        <v>14</v>
      </c>
      <c r="J34" s="363" t="s">
        <v>9</v>
      </c>
      <c r="K34" s="363" t="s">
        <v>13</v>
      </c>
      <c r="L34" s="363" t="s">
        <v>14</v>
      </c>
      <c r="M34" s="363" t="s">
        <v>9</v>
      </c>
      <c r="N34" s="994"/>
    </row>
    <row r="35" spans="1:14" ht="20.100000000000001" customHeight="1" x14ac:dyDescent="0.2">
      <c r="A35" s="8" t="s">
        <v>402</v>
      </c>
      <c r="B35" s="9"/>
      <c r="C35" s="9"/>
      <c r="D35" s="9"/>
      <c r="E35" s="9"/>
      <c r="F35" s="9"/>
      <c r="G35" s="9"/>
      <c r="H35" s="9"/>
      <c r="I35" s="9"/>
      <c r="J35" s="9"/>
      <c r="K35" s="367"/>
      <c r="L35" s="8"/>
      <c r="M35" s="9"/>
      <c r="N35" s="367" t="s">
        <v>93</v>
      </c>
    </row>
    <row r="36" spans="1:14" ht="22.5" customHeight="1" x14ac:dyDescent="0.2">
      <c r="A36" s="8" t="s">
        <v>1101</v>
      </c>
      <c r="B36" s="9">
        <v>17</v>
      </c>
      <c r="C36" s="9">
        <v>16</v>
      </c>
      <c r="D36" s="9">
        <v>33</v>
      </c>
      <c r="E36" s="9">
        <v>2</v>
      </c>
      <c r="F36" s="9">
        <v>1</v>
      </c>
      <c r="G36" s="9">
        <v>3</v>
      </c>
      <c r="H36" s="9">
        <v>0</v>
      </c>
      <c r="I36" s="9">
        <v>0</v>
      </c>
      <c r="J36" s="9">
        <v>0</v>
      </c>
      <c r="K36" s="9">
        <f>SUM(B36,E36,H36)</f>
        <v>19</v>
      </c>
      <c r="L36" s="9">
        <f>SUM(C36,F36,I36)</f>
        <v>17</v>
      </c>
      <c r="M36" s="9">
        <f>SUM(K36:L36)</f>
        <v>36</v>
      </c>
      <c r="N36" s="367" t="s">
        <v>1102</v>
      </c>
    </row>
    <row r="37" spans="1:14" ht="22.5" customHeight="1" x14ac:dyDescent="0.2">
      <c r="A37" s="8" t="s">
        <v>1103</v>
      </c>
      <c r="B37" s="9">
        <v>121</v>
      </c>
      <c r="C37" s="9">
        <v>4</v>
      </c>
      <c r="D37" s="9">
        <v>125</v>
      </c>
      <c r="E37" s="9">
        <v>2</v>
      </c>
      <c r="F37" s="9">
        <v>0</v>
      </c>
      <c r="G37" s="9">
        <v>2</v>
      </c>
      <c r="H37" s="9">
        <v>13</v>
      </c>
      <c r="I37" s="9">
        <v>1</v>
      </c>
      <c r="J37" s="9">
        <v>14</v>
      </c>
      <c r="K37" s="9">
        <f t="shared" ref="K37:L44" si="7">SUM(B37,E37,H37)</f>
        <v>136</v>
      </c>
      <c r="L37" s="9">
        <f t="shared" si="7"/>
        <v>5</v>
      </c>
      <c r="M37" s="9">
        <f t="shared" ref="M37:M44" si="8">SUM(K37:L37)</f>
        <v>141</v>
      </c>
      <c r="N37" s="367" t="s">
        <v>1104</v>
      </c>
    </row>
    <row r="38" spans="1:14" ht="22.5" customHeight="1" x14ac:dyDescent="0.2">
      <c r="A38" s="8" t="s">
        <v>1105</v>
      </c>
      <c r="B38" s="9">
        <v>299</v>
      </c>
      <c r="C38" s="9">
        <v>183</v>
      </c>
      <c r="D38" s="9">
        <v>482</v>
      </c>
      <c r="E38" s="9">
        <v>3</v>
      </c>
      <c r="F38" s="9">
        <v>1</v>
      </c>
      <c r="G38" s="9">
        <v>4</v>
      </c>
      <c r="H38" s="9">
        <v>24</v>
      </c>
      <c r="I38" s="9">
        <v>4</v>
      </c>
      <c r="J38" s="9">
        <v>28</v>
      </c>
      <c r="K38" s="9">
        <f t="shared" si="7"/>
        <v>326</v>
      </c>
      <c r="L38" s="9">
        <f t="shared" si="7"/>
        <v>188</v>
      </c>
      <c r="M38" s="9">
        <f t="shared" si="8"/>
        <v>514</v>
      </c>
      <c r="N38" s="367" t="s">
        <v>1106</v>
      </c>
    </row>
    <row r="39" spans="1:14" ht="22.5" customHeight="1" x14ac:dyDescent="0.2">
      <c r="A39" s="8" t="s">
        <v>1109</v>
      </c>
      <c r="B39" s="9">
        <v>32</v>
      </c>
      <c r="C39" s="9">
        <v>22</v>
      </c>
      <c r="D39" s="9">
        <v>54</v>
      </c>
      <c r="E39" s="9">
        <v>3</v>
      </c>
      <c r="F39" s="9">
        <v>3</v>
      </c>
      <c r="G39" s="9">
        <v>6</v>
      </c>
      <c r="H39" s="9">
        <v>0</v>
      </c>
      <c r="I39" s="9">
        <v>0</v>
      </c>
      <c r="J39" s="9">
        <f t="shared" ref="J39:J44" si="9">SUM(H39:I39)</f>
        <v>0</v>
      </c>
      <c r="K39" s="9">
        <f t="shared" si="7"/>
        <v>35</v>
      </c>
      <c r="L39" s="9">
        <f t="shared" si="7"/>
        <v>25</v>
      </c>
      <c r="M39" s="9">
        <f t="shared" si="8"/>
        <v>60</v>
      </c>
      <c r="N39" s="367" t="s">
        <v>1110</v>
      </c>
    </row>
    <row r="40" spans="1:14" ht="22.5" customHeight="1" x14ac:dyDescent="0.2">
      <c r="A40" s="8" t="s">
        <v>1111</v>
      </c>
      <c r="B40" s="9">
        <v>19</v>
      </c>
      <c r="C40" s="9">
        <v>3</v>
      </c>
      <c r="D40" s="9">
        <v>22</v>
      </c>
      <c r="E40" s="9">
        <v>2</v>
      </c>
      <c r="F40" s="9">
        <v>0</v>
      </c>
      <c r="G40" s="9">
        <v>2</v>
      </c>
      <c r="H40" s="9">
        <v>0</v>
      </c>
      <c r="I40" s="9">
        <v>0</v>
      </c>
      <c r="J40" s="9">
        <f t="shared" si="9"/>
        <v>0</v>
      </c>
      <c r="K40" s="9">
        <f t="shared" si="7"/>
        <v>21</v>
      </c>
      <c r="L40" s="9">
        <f t="shared" si="7"/>
        <v>3</v>
      </c>
      <c r="M40" s="9">
        <f t="shared" si="8"/>
        <v>24</v>
      </c>
      <c r="N40" s="367" t="s">
        <v>1146</v>
      </c>
    </row>
    <row r="41" spans="1:14" ht="22.5" customHeight="1" x14ac:dyDescent="0.2">
      <c r="A41" s="8" t="s">
        <v>1115</v>
      </c>
      <c r="B41" s="9">
        <v>44</v>
      </c>
      <c r="C41" s="9">
        <v>7</v>
      </c>
      <c r="D41" s="9">
        <v>51</v>
      </c>
      <c r="E41" s="9">
        <v>0</v>
      </c>
      <c r="F41" s="9">
        <v>0</v>
      </c>
      <c r="G41" s="9">
        <v>0</v>
      </c>
      <c r="H41" s="9">
        <v>0</v>
      </c>
      <c r="I41" s="9">
        <v>0</v>
      </c>
      <c r="J41" s="9">
        <f t="shared" si="9"/>
        <v>0</v>
      </c>
      <c r="K41" s="9">
        <f t="shared" si="7"/>
        <v>44</v>
      </c>
      <c r="L41" s="9">
        <f t="shared" si="7"/>
        <v>7</v>
      </c>
      <c r="M41" s="9">
        <f t="shared" si="8"/>
        <v>51</v>
      </c>
      <c r="N41" s="367" t="s">
        <v>1143</v>
      </c>
    </row>
    <row r="42" spans="1:14" ht="22.5" customHeight="1" x14ac:dyDescent="0.2">
      <c r="A42" s="8" t="s">
        <v>1117</v>
      </c>
      <c r="B42" s="9">
        <v>14</v>
      </c>
      <c r="C42" s="9">
        <v>3</v>
      </c>
      <c r="D42" s="9">
        <v>17</v>
      </c>
      <c r="E42" s="9">
        <v>1</v>
      </c>
      <c r="F42" s="9">
        <v>2</v>
      </c>
      <c r="G42" s="9">
        <v>3</v>
      </c>
      <c r="H42" s="9">
        <v>0</v>
      </c>
      <c r="I42" s="9">
        <v>0</v>
      </c>
      <c r="J42" s="9">
        <f t="shared" si="9"/>
        <v>0</v>
      </c>
      <c r="K42" s="9">
        <f t="shared" si="7"/>
        <v>15</v>
      </c>
      <c r="L42" s="9">
        <f t="shared" si="7"/>
        <v>5</v>
      </c>
      <c r="M42" s="9">
        <f t="shared" si="8"/>
        <v>20</v>
      </c>
      <c r="N42" s="367" t="s">
        <v>1118</v>
      </c>
    </row>
    <row r="43" spans="1:14" ht="22.5" customHeight="1" x14ac:dyDescent="0.2">
      <c r="A43" s="8" t="s">
        <v>1119</v>
      </c>
      <c r="B43" s="9">
        <v>5</v>
      </c>
      <c r="C43" s="9">
        <v>3</v>
      </c>
      <c r="D43" s="9">
        <v>8</v>
      </c>
      <c r="E43" s="9">
        <v>1</v>
      </c>
      <c r="F43" s="9">
        <v>0</v>
      </c>
      <c r="G43" s="9">
        <v>1</v>
      </c>
      <c r="H43" s="9">
        <v>0</v>
      </c>
      <c r="I43" s="9">
        <v>0</v>
      </c>
      <c r="J43" s="9">
        <f t="shared" si="9"/>
        <v>0</v>
      </c>
      <c r="K43" s="9">
        <f t="shared" si="7"/>
        <v>6</v>
      </c>
      <c r="L43" s="9">
        <f t="shared" si="7"/>
        <v>3</v>
      </c>
      <c r="M43" s="9">
        <f t="shared" si="8"/>
        <v>9</v>
      </c>
      <c r="N43" s="367" t="s">
        <v>1144</v>
      </c>
    </row>
    <row r="44" spans="1:14" ht="22.5" customHeight="1" x14ac:dyDescent="0.2">
      <c r="A44" s="8" t="s">
        <v>1121</v>
      </c>
      <c r="B44" s="9">
        <v>66</v>
      </c>
      <c r="C44" s="9">
        <v>10</v>
      </c>
      <c r="D44" s="9">
        <v>76</v>
      </c>
      <c r="E44" s="9">
        <v>1</v>
      </c>
      <c r="F44" s="9">
        <v>2</v>
      </c>
      <c r="G44" s="9">
        <v>3</v>
      </c>
      <c r="H44" s="9">
        <v>0</v>
      </c>
      <c r="I44" s="9">
        <v>0</v>
      </c>
      <c r="J44" s="9">
        <f t="shared" si="9"/>
        <v>0</v>
      </c>
      <c r="K44" s="9">
        <f t="shared" si="7"/>
        <v>67</v>
      </c>
      <c r="L44" s="9">
        <f t="shared" si="7"/>
        <v>12</v>
      </c>
      <c r="M44" s="9">
        <f t="shared" si="8"/>
        <v>79</v>
      </c>
      <c r="N44" s="367" t="s">
        <v>1122</v>
      </c>
    </row>
    <row r="45" spans="1:14" ht="22.5" customHeight="1" x14ac:dyDescent="0.2">
      <c r="A45" s="8" t="s">
        <v>1123</v>
      </c>
      <c r="B45" s="9">
        <f t="shared" ref="B45:M45" si="10">SUM(B36:B44)</f>
        <v>617</v>
      </c>
      <c r="C45" s="9">
        <f t="shared" si="10"/>
        <v>251</v>
      </c>
      <c r="D45" s="9">
        <f t="shared" si="10"/>
        <v>868</v>
      </c>
      <c r="E45" s="9">
        <f t="shared" si="10"/>
        <v>15</v>
      </c>
      <c r="F45" s="9">
        <f t="shared" si="10"/>
        <v>9</v>
      </c>
      <c r="G45" s="9">
        <f t="shared" si="10"/>
        <v>24</v>
      </c>
      <c r="H45" s="9">
        <f t="shared" si="10"/>
        <v>37</v>
      </c>
      <c r="I45" s="9">
        <f t="shared" si="10"/>
        <v>5</v>
      </c>
      <c r="J45" s="9">
        <f t="shared" si="10"/>
        <v>42</v>
      </c>
      <c r="K45" s="9">
        <f t="shared" si="10"/>
        <v>669</v>
      </c>
      <c r="L45" s="9">
        <f t="shared" si="10"/>
        <v>265</v>
      </c>
      <c r="M45" s="9">
        <f t="shared" si="10"/>
        <v>934</v>
      </c>
      <c r="N45" s="367" t="s">
        <v>194</v>
      </c>
    </row>
    <row r="46" spans="1:14" ht="22.5" customHeight="1" x14ac:dyDescent="0.2">
      <c r="A46" s="463" t="s">
        <v>1147</v>
      </c>
      <c r="B46" s="9">
        <v>10</v>
      </c>
      <c r="C46" s="9">
        <v>1</v>
      </c>
      <c r="D46" s="9">
        <f>SUM(B46:C46)</f>
        <v>11</v>
      </c>
      <c r="E46" s="9">
        <v>0</v>
      </c>
      <c r="F46" s="9">
        <v>0</v>
      </c>
      <c r="G46" s="9">
        <f>SUM(E46:F46)</f>
        <v>0</v>
      </c>
      <c r="H46" s="9">
        <v>0</v>
      </c>
      <c r="I46" s="9">
        <v>0</v>
      </c>
      <c r="J46" s="9">
        <f>SUM(H46:I46)</f>
        <v>0</v>
      </c>
      <c r="K46" s="9">
        <f>SUM(B46,E46,H46)</f>
        <v>10</v>
      </c>
      <c r="L46" s="9">
        <f t="shared" ref="L46:M46" si="11">SUM(C46,F46,I46)</f>
        <v>1</v>
      </c>
      <c r="M46" s="9">
        <f t="shared" si="11"/>
        <v>11</v>
      </c>
      <c r="N46" s="562" t="s">
        <v>1125</v>
      </c>
    </row>
    <row r="47" spans="1:14" ht="22.5" customHeight="1" x14ac:dyDescent="0.2">
      <c r="A47" s="30" t="s">
        <v>1127</v>
      </c>
      <c r="B47" s="9">
        <v>17</v>
      </c>
      <c r="C47" s="9">
        <v>3</v>
      </c>
      <c r="D47" s="9">
        <v>20</v>
      </c>
      <c r="E47" s="9">
        <v>1</v>
      </c>
      <c r="F47" s="9">
        <v>1</v>
      </c>
      <c r="G47" s="9">
        <v>2</v>
      </c>
      <c r="H47" s="9">
        <v>2</v>
      </c>
      <c r="I47" s="9">
        <v>0</v>
      </c>
      <c r="J47" s="9">
        <f t="shared" ref="J47:J50" si="12">SUM(H47:I47)</f>
        <v>2</v>
      </c>
      <c r="K47" s="9">
        <f t="shared" ref="K47:K49" si="13">SUM(B47,E47,H47)</f>
        <v>20</v>
      </c>
      <c r="L47" s="9">
        <f t="shared" ref="L47:L49" si="14">SUM(C47,F47,I47)</f>
        <v>4</v>
      </c>
      <c r="M47" s="9">
        <f t="shared" ref="M47:M49" si="15">SUM(D47,G47,J47)</f>
        <v>24</v>
      </c>
      <c r="N47" s="367" t="s">
        <v>1128</v>
      </c>
    </row>
    <row r="48" spans="1:14" ht="22.5" customHeight="1" x14ac:dyDescent="0.2">
      <c r="A48" s="8" t="s">
        <v>1129</v>
      </c>
      <c r="B48" s="9">
        <v>138</v>
      </c>
      <c r="C48" s="9">
        <v>66</v>
      </c>
      <c r="D48" s="9">
        <v>204</v>
      </c>
      <c r="E48" s="9">
        <v>2</v>
      </c>
      <c r="F48" s="9">
        <v>0</v>
      </c>
      <c r="G48" s="9">
        <v>2</v>
      </c>
      <c r="H48" s="9">
        <v>15</v>
      </c>
      <c r="I48" s="9">
        <v>5</v>
      </c>
      <c r="J48" s="9">
        <f t="shared" si="12"/>
        <v>20</v>
      </c>
      <c r="K48" s="9">
        <f t="shared" si="13"/>
        <v>155</v>
      </c>
      <c r="L48" s="9">
        <f t="shared" si="14"/>
        <v>71</v>
      </c>
      <c r="M48" s="9">
        <f t="shared" si="15"/>
        <v>226</v>
      </c>
      <c r="N48" s="388" t="s">
        <v>1130</v>
      </c>
    </row>
    <row r="49" spans="1:14" ht="22.5" customHeight="1" x14ac:dyDescent="0.2">
      <c r="A49" s="8" t="s">
        <v>1131</v>
      </c>
      <c r="B49" s="9">
        <v>10</v>
      </c>
      <c r="C49" s="9">
        <v>15</v>
      </c>
      <c r="D49" s="9">
        <v>25</v>
      </c>
      <c r="E49" s="9">
        <v>0</v>
      </c>
      <c r="F49" s="9">
        <v>0</v>
      </c>
      <c r="G49" s="9">
        <v>0</v>
      </c>
      <c r="H49" s="9">
        <v>0</v>
      </c>
      <c r="I49" s="9">
        <v>0</v>
      </c>
      <c r="J49" s="9">
        <f t="shared" si="12"/>
        <v>0</v>
      </c>
      <c r="K49" s="9">
        <f t="shared" si="13"/>
        <v>10</v>
      </c>
      <c r="L49" s="9">
        <f t="shared" si="14"/>
        <v>15</v>
      </c>
      <c r="M49" s="9">
        <f t="shared" si="15"/>
        <v>25</v>
      </c>
      <c r="N49" s="367" t="s">
        <v>1132</v>
      </c>
    </row>
    <row r="50" spans="1:14" ht="22.5" customHeight="1" x14ac:dyDescent="0.2">
      <c r="A50" s="8" t="s">
        <v>1133</v>
      </c>
      <c r="B50" s="9">
        <f>SUM(B46:B49)</f>
        <v>175</v>
      </c>
      <c r="C50" s="9">
        <f t="shared" ref="C50:M50" si="16">SUM(C46:C49)</f>
        <v>85</v>
      </c>
      <c r="D50" s="9">
        <f t="shared" si="16"/>
        <v>260</v>
      </c>
      <c r="E50" s="9">
        <f t="shared" si="16"/>
        <v>3</v>
      </c>
      <c r="F50" s="9">
        <f t="shared" si="16"/>
        <v>1</v>
      </c>
      <c r="G50" s="9">
        <f t="shared" si="16"/>
        <v>4</v>
      </c>
      <c r="H50" s="9">
        <f t="shared" si="16"/>
        <v>17</v>
      </c>
      <c r="I50" s="9">
        <f t="shared" si="16"/>
        <v>5</v>
      </c>
      <c r="J50" s="9">
        <f t="shared" si="12"/>
        <v>22</v>
      </c>
      <c r="K50" s="9">
        <f t="shared" si="16"/>
        <v>195</v>
      </c>
      <c r="L50" s="9">
        <f t="shared" si="16"/>
        <v>91</v>
      </c>
      <c r="M50" s="9">
        <f t="shared" si="16"/>
        <v>286</v>
      </c>
      <c r="N50" s="367" t="s">
        <v>1078</v>
      </c>
    </row>
    <row r="51" spans="1:14" ht="22.5" customHeight="1" thickBot="1" x14ac:dyDescent="0.25">
      <c r="A51" s="8" t="s">
        <v>126</v>
      </c>
      <c r="B51" s="9">
        <f t="shared" ref="B51:M51" si="17">SUM(B50,B45)</f>
        <v>792</v>
      </c>
      <c r="C51" s="9">
        <f t="shared" si="17"/>
        <v>336</v>
      </c>
      <c r="D51" s="9">
        <f t="shared" si="17"/>
        <v>1128</v>
      </c>
      <c r="E51" s="9">
        <f t="shared" si="17"/>
        <v>18</v>
      </c>
      <c r="F51" s="9">
        <f t="shared" si="17"/>
        <v>10</v>
      </c>
      <c r="G51" s="9">
        <f t="shared" si="17"/>
        <v>28</v>
      </c>
      <c r="H51" s="9">
        <f t="shared" si="17"/>
        <v>54</v>
      </c>
      <c r="I51" s="9">
        <f t="shared" si="17"/>
        <v>10</v>
      </c>
      <c r="J51" s="9">
        <f t="shared" si="17"/>
        <v>64</v>
      </c>
      <c r="K51" s="9">
        <f t="shared" si="17"/>
        <v>864</v>
      </c>
      <c r="L51" s="9">
        <f t="shared" si="17"/>
        <v>356</v>
      </c>
      <c r="M51" s="9">
        <f t="shared" si="17"/>
        <v>1220</v>
      </c>
      <c r="N51" s="367" t="s">
        <v>93</v>
      </c>
    </row>
    <row r="52" spans="1:14" ht="22.5" customHeight="1" thickBot="1" x14ac:dyDescent="0.25">
      <c r="A52" s="23" t="s">
        <v>374</v>
      </c>
      <c r="B52" s="24">
        <f>SUM(B51,B27)</f>
        <v>4305</v>
      </c>
      <c r="C52" s="24">
        <f t="shared" ref="C52:M52" si="18">SUM(C51,C27)</f>
        <v>1764</v>
      </c>
      <c r="D52" s="24">
        <f t="shared" si="18"/>
        <v>6069</v>
      </c>
      <c r="E52" s="24">
        <f t="shared" si="18"/>
        <v>764</v>
      </c>
      <c r="F52" s="24">
        <f t="shared" si="18"/>
        <v>409</v>
      </c>
      <c r="G52" s="24">
        <f t="shared" si="18"/>
        <v>1173</v>
      </c>
      <c r="H52" s="24">
        <f t="shared" si="18"/>
        <v>959</v>
      </c>
      <c r="I52" s="24">
        <f t="shared" si="18"/>
        <v>539</v>
      </c>
      <c r="J52" s="24">
        <f t="shared" si="18"/>
        <v>1498</v>
      </c>
      <c r="K52" s="24">
        <f t="shared" si="18"/>
        <v>6028</v>
      </c>
      <c r="L52" s="24">
        <f t="shared" si="18"/>
        <v>2712</v>
      </c>
      <c r="M52" s="24">
        <f t="shared" si="18"/>
        <v>8740</v>
      </c>
      <c r="N52" s="368" t="s">
        <v>253</v>
      </c>
    </row>
    <row r="53" spans="1:14" ht="20.100000000000001" customHeight="1" thickTop="1" x14ac:dyDescent="0.2"/>
    <row r="54" spans="1:14" ht="20.100000000000001" customHeight="1" x14ac:dyDescent="0.2"/>
    <row r="55" spans="1:14" ht="20.100000000000001" customHeight="1" x14ac:dyDescent="0.2"/>
    <row r="56" spans="1:14" ht="29.25" customHeight="1" x14ac:dyDescent="0.2">
      <c r="A56" s="999" t="s">
        <v>2267</v>
      </c>
      <c r="B56" s="999"/>
      <c r="C56" s="999"/>
      <c r="D56" s="999"/>
      <c r="E56" s="999"/>
      <c r="F56" s="999"/>
      <c r="G56" s="999"/>
      <c r="H56" s="999"/>
      <c r="I56" s="999"/>
      <c r="J56" s="999"/>
      <c r="K56" s="999"/>
      <c r="L56" s="999"/>
      <c r="M56" s="999"/>
      <c r="N56" s="999"/>
    </row>
    <row r="57" spans="1:14" ht="37.5" customHeight="1" x14ac:dyDescent="0.25">
      <c r="A57" s="1013" t="s">
        <v>2260</v>
      </c>
      <c r="B57" s="1013"/>
      <c r="C57" s="1013"/>
      <c r="D57" s="1013"/>
      <c r="E57" s="1013"/>
      <c r="F57" s="1013"/>
      <c r="G57" s="1013"/>
      <c r="H57" s="1013"/>
      <c r="I57" s="1013"/>
      <c r="J57" s="1013"/>
      <c r="K57" s="1013"/>
      <c r="L57" s="1013"/>
      <c r="M57" s="1013"/>
      <c r="N57" s="1013"/>
    </row>
    <row r="58" spans="1:14" ht="23.25" customHeight="1" thickBot="1" x14ac:dyDescent="0.25">
      <c r="A58" s="323" t="s">
        <v>2614</v>
      </c>
      <c r="B58" s="323"/>
      <c r="C58" s="323"/>
      <c r="D58" s="323"/>
      <c r="E58" s="323"/>
      <c r="F58" s="323"/>
      <c r="G58" s="323"/>
      <c r="H58" s="323"/>
      <c r="I58" s="323"/>
      <c r="J58" s="323"/>
      <c r="K58" s="323"/>
      <c r="L58" s="323"/>
      <c r="M58" s="323"/>
      <c r="N58" s="28" t="s">
        <v>1151</v>
      </c>
    </row>
    <row r="59" spans="1:14" ht="23.25" customHeight="1" thickTop="1" x14ac:dyDescent="0.25">
      <c r="A59" s="992" t="s">
        <v>196</v>
      </c>
      <c r="B59" s="1003" t="s">
        <v>128</v>
      </c>
      <c r="C59" s="1003"/>
      <c r="D59" s="1003"/>
      <c r="E59" s="1003" t="s">
        <v>129</v>
      </c>
      <c r="F59" s="1003"/>
      <c r="G59" s="1003"/>
      <c r="H59" s="1003" t="s">
        <v>130</v>
      </c>
      <c r="I59" s="1003"/>
      <c r="J59" s="1003"/>
      <c r="K59" s="1003" t="s">
        <v>4</v>
      </c>
      <c r="L59" s="1003"/>
      <c r="M59" s="1003"/>
      <c r="N59" s="992" t="s">
        <v>1056</v>
      </c>
    </row>
    <row r="60" spans="1:14" ht="23.25" customHeight="1" x14ac:dyDescent="0.25">
      <c r="A60" s="993"/>
      <c r="B60" s="1004" t="s">
        <v>131</v>
      </c>
      <c r="C60" s="1004"/>
      <c r="D60" s="1004"/>
      <c r="E60" s="1004" t="s">
        <v>132</v>
      </c>
      <c r="F60" s="1004"/>
      <c r="G60" s="1004"/>
      <c r="H60" s="1004" t="s">
        <v>133</v>
      </c>
      <c r="I60" s="1004"/>
      <c r="J60" s="1004"/>
      <c r="K60" s="1004" t="s">
        <v>9</v>
      </c>
      <c r="L60" s="1004"/>
      <c r="M60" s="1004"/>
      <c r="N60" s="993"/>
    </row>
    <row r="61" spans="1:14" ht="23.25" customHeight="1" x14ac:dyDescent="0.25">
      <c r="A61" s="993"/>
      <c r="B61" s="364" t="s">
        <v>10</v>
      </c>
      <c r="C61" s="364" t="s">
        <v>112</v>
      </c>
      <c r="D61" s="364" t="s">
        <v>12</v>
      </c>
      <c r="E61" s="364" t="s">
        <v>10</v>
      </c>
      <c r="F61" s="364" t="s">
        <v>112</v>
      </c>
      <c r="G61" s="364" t="s">
        <v>12</v>
      </c>
      <c r="H61" s="364" t="s">
        <v>10</v>
      </c>
      <c r="I61" s="364" t="s">
        <v>112</v>
      </c>
      <c r="J61" s="364" t="s">
        <v>12</v>
      </c>
      <c r="K61" s="364" t="s">
        <v>10</v>
      </c>
      <c r="L61" s="364" t="s">
        <v>112</v>
      </c>
      <c r="M61" s="364" t="s">
        <v>12</v>
      </c>
      <c r="N61" s="993"/>
    </row>
    <row r="62" spans="1:14" ht="23.25" customHeight="1" thickBot="1" x14ac:dyDescent="0.3">
      <c r="A62" s="994"/>
      <c r="B62" s="4" t="s">
        <v>13</v>
      </c>
      <c r="C62" s="4" t="s">
        <v>14</v>
      </c>
      <c r="D62" s="4" t="s">
        <v>9</v>
      </c>
      <c r="E62" s="4" t="s">
        <v>13</v>
      </c>
      <c r="F62" s="4" t="s">
        <v>14</v>
      </c>
      <c r="G62" s="4" t="s">
        <v>9</v>
      </c>
      <c r="H62" s="4" t="s">
        <v>13</v>
      </c>
      <c r="I62" s="4" t="s">
        <v>14</v>
      </c>
      <c r="J62" s="4" t="s">
        <v>9</v>
      </c>
      <c r="K62" s="4" t="s">
        <v>13</v>
      </c>
      <c r="L62" s="4" t="s">
        <v>14</v>
      </c>
      <c r="M62" s="4" t="s">
        <v>9</v>
      </c>
      <c r="N62" s="994"/>
    </row>
    <row r="63" spans="1:14" ht="22.5" customHeight="1" x14ac:dyDescent="0.2">
      <c r="A63" s="463" t="s">
        <v>403</v>
      </c>
      <c r="B63" s="9"/>
      <c r="C63" s="9"/>
      <c r="D63" s="9"/>
      <c r="E63" s="9"/>
      <c r="F63" s="9"/>
      <c r="G63" s="9"/>
      <c r="H63" s="9"/>
      <c r="I63" s="9"/>
      <c r="J63" s="9"/>
      <c r="K63" s="367"/>
      <c r="L63" s="8"/>
      <c r="M63" s="9"/>
      <c r="N63" s="367" t="s">
        <v>16</v>
      </c>
    </row>
    <row r="64" spans="1:14" ht="22.5" customHeight="1" x14ac:dyDescent="0.2">
      <c r="A64" s="8" t="s">
        <v>1105</v>
      </c>
      <c r="B64" s="9">
        <v>1</v>
      </c>
      <c r="C64" s="9">
        <v>0</v>
      </c>
      <c r="D64" s="9">
        <f>SUM(B64:C64)</f>
        <v>1</v>
      </c>
      <c r="E64" s="9">
        <v>0</v>
      </c>
      <c r="F64" s="9">
        <v>0</v>
      </c>
      <c r="G64" s="9">
        <v>0</v>
      </c>
      <c r="H64" s="9">
        <v>0</v>
      </c>
      <c r="I64" s="9">
        <v>0</v>
      </c>
      <c r="J64" s="9">
        <f>SUM(H64:I64)</f>
        <v>0</v>
      </c>
      <c r="K64" s="9">
        <f t="shared" ref="K64:L64" si="19">SUM(B64,E64,H64)</f>
        <v>1</v>
      </c>
      <c r="L64" s="9">
        <f t="shared" si="19"/>
        <v>0</v>
      </c>
      <c r="M64" s="9">
        <f>SUM(K64:L64)</f>
        <v>1</v>
      </c>
      <c r="N64" s="367" t="s">
        <v>1106</v>
      </c>
    </row>
    <row r="65" spans="1:14" ht="22.5" customHeight="1" x14ac:dyDescent="0.2">
      <c r="A65" s="8" t="s">
        <v>1123</v>
      </c>
      <c r="B65" s="9">
        <f t="shared" ref="B65:M65" si="20">SUM(B64:B64)</f>
        <v>1</v>
      </c>
      <c r="C65" s="9">
        <f t="shared" si="20"/>
        <v>0</v>
      </c>
      <c r="D65" s="9">
        <f t="shared" si="20"/>
        <v>1</v>
      </c>
      <c r="E65" s="9">
        <f t="shared" si="20"/>
        <v>0</v>
      </c>
      <c r="F65" s="9">
        <f t="shared" si="20"/>
        <v>0</v>
      </c>
      <c r="G65" s="9">
        <f t="shared" si="20"/>
        <v>0</v>
      </c>
      <c r="H65" s="9">
        <f t="shared" si="20"/>
        <v>0</v>
      </c>
      <c r="I65" s="9">
        <f t="shared" si="20"/>
        <v>0</v>
      </c>
      <c r="J65" s="9">
        <f t="shared" si="20"/>
        <v>0</v>
      </c>
      <c r="K65" s="9">
        <f t="shared" si="20"/>
        <v>1</v>
      </c>
      <c r="L65" s="9">
        <f t="shared" si="20"/>
        <v>0</v>
      </c>
      <c r="M65" s="9">
        <f t="shared" si="20"/>
        <v>1</v>
      </c>
      <c r="N65" s="367" t="s">
        <v>194</v>
      </c>
    </row>
    <row r="66" spans="1:14" ht="22.5" customHeight="1" x14ac:dyDescent="0.2">
      <c r="A66" s="8" t="s">
        <v>498</v>
      </c>
      <c r="B66" s="9">
        <f t="shared" ref="B66:M66" si="21">SUM(B64:B64)</f>
        <v>1</v>
      </c>
      <c r="C66" s="9">
        <f t="shared" si="21"/>
        <v>0</v>
      </c>
      <c r="D66" s="9">
        <f t="shared" si="21"/>
        <v>1</v>
      </c>
      <c r="E66" s="9">
        <f t="shared" si="21"/>
        <v>0</v>
      </c>
      <c r="F66" s="9">
        <f t="shared" si="21"/>
        <v>0</v>
      </c>
      <c r="G66" s="9">
        <f t="shared" si="21"/>
        <v>0</v>
      </c>
      <c r="H66" s="9">
        <f t="shared" si="21"/>
        <v>0</v>
      </c>
      <c r="I66" s="9">
        <f t="shared" si="21"/>
        <v>0</v>
      </c>
      <c r="J66" s="9">
        <f t="shared" si="21"/>
        <v>0</v>
      </c>
      <c r="K66" s="9">
        <f t="shared" si="21"/>
        <v>1</v>
      </c>
      <c r="L66" s="9">
        <f t="shared" si="21"/>
        <v>0</v>
      </c>
      <c r="M66" s="9">
        <f t="shared" si="21"/>
        <v>1</v>
      </c>
      <c r="N66" s="367" t="s">
        <v>91</v>
      </c>
    </row>
    <row r="67" spans="1:14" ht="22.5" customHeight="1" x14ac:dyDescent="0.2">
      <c r="A67" s="8" t="s">
        <v>767</v>
      </c>
      <c r="B67" s="9"/>
      <c r="C67" s="9"/>
      <c r="D67" s="9"/>
      <c r="E67" s="9"/>
      <c r="F67" s="9"/>
      <c r="G67" s="9"/>
      <c r="H67" s="9"/>
      <c r="I67" s="9"/>
      <c r="J67" s="9"/>
      <c r="K67" s="9"/>
      <c r="L67" s="9"/>
      <c r="M67" s="9"/>
      <c r="N67" s="367" t="s">
        <v>93</v>
      </c>
    </row>
    <row r="68" spans="1:14" ht="22.5" customHeight="1" x14ac:dyDescent="0.2">
      <c r="A68" s="14" t="s">
        <v>1127</v>
      </c>
      <c r="B68" s="362">
        <v>1</v>
      </c>
      <c r="C68" s="362">
        <v>0</v>
      </c>
      <c r="D68" s="362">
        <f>SUM(B68:C68)</f>
        <v>1</v>
      </c>
      <c r="E68" s="362">
        <v>0</v>
      </c>
      <c r="F68" s="362">
        <v>0</v>
      </c>
      <c r="G68" s="362">
        <v>0</v>
      </c>
      <c r="H68" s="362">
        <v>0</v>
      </c>
      <c r="I68" s="362">
        <v>0</v>
      </c>
      <c r="J68" s="362">
        <v>0</v>
      </c>
      <c r="K68" s="21">
        <f>SUM(B68,E68,H68)</f>
        <v>1</v>
      </c>
      <c r="L68" s="21">
        <f t="shared" ref="L68:M68" si="22">SUM(C68,F68,I68)</f>
        <v>0</v>
      </c>
      <c r="M68" s="21">
        <f t="shared" si="22"/>
        <v>1</v>
      </c>
      <c r="N68" s="366" t="s">
        <v>1128</v>
      </c>
    </row>
    <row r="69" spans="1:14" ht="22.5" customHeight="1" thickBot="1" x14ac:dyDescent="0.25">
      <c r="A69" s="8" t="s">
        <v>126</v>
      </c>
      <c r="B69" s="41">
        <f>SUM(B68)</f>
        <v>1</v>
      </c>
      <c r="C69" s="41">
        <f t="shared" ref="C69:M69" si="23">SUM(C68)</f>
        <v>0</v>
      </c>
      <c r="D69" s="41">
        <f t="shared" si="23"/>
        <v>1</v>
      </c>
      <c r="E69" s="41">
        <f t="shared" si="23"/>
        <v>0</v>
      </c>
      <c r="F69" s="41">
        <f t="shared" si="23"/>
        <v>0</v>
      </c>
      <c r="G69" s="41">
        <f t="shared" si="23"/>
        <v>0</v>
      </c>
      <c r="H69" s="41">
        <f t="shared" si="23"/>
        <v>0</v>
      </c>
      <c r="I69" s="41">
        <f t="shared" si="23"/>
        <v>0</v>
      </c>
      <c r="J69" s="41">
        <f t="shared" si="23"/>
        <v>0</v>
      </c>
      <c r="K69" s="41">
        <f t="shared" si="23"/>
        <v>1</v>
      </c>
      <c r="L69" s="41">
        <f t="shared" si="23"/>
        <v>0</v>
      </c>
      <c r="M69" s="41">
        <f t="shared" si="23"/>
        <v>1</v>
      </c>
      <c r="N69" s="367" t="s">
        <v>93</v>
      </c>
    </row>
    <row r="70" spans="1:14" ht="22.5" customHeight="1" thickBot="1" x14ac:dyDescent="0.25">
      <c r="A70" s="23" t="s">
        <v>374</v>
      </c>
      <c r="B70" s="24">
        <f>SUM(B69,B66)</f>
        <v>2</v>
      </c>
      <c r="C70" s="24">
        <f t="shared" ref="C70:M70" si="24">SUM(C69,C66)</f>
        <v>0</v>
      </c>
      <c r="D70" s="24">
        <f t="shared" si="24"/>
        <v>2</v>
      </c>
      <c r="E70" s="24">
        <f t="shared" si="24"/>
        <v>0</v>
      </c>
      <c r="F70" s="24">
        <f t="shared" si="24"/>
        <v>0</v>
      </c>
      <c r="G70" s="24">
        <f t="shared" si="24"/>
        <v>0</v>
      </c>
      <c r="H70" s="24">
        <f t="shared" si="24"/>
        <v>0</v>
      </c>
      <c r="I70" s="24">
        <f t="shared" si="24"/>
        <v>0</v>
      </c>
      <c r="J70" s="24">
        <f t="shared" si="24"/>
        <v>0</v>
      </c>
      <c r="K70" s="24">
        <f t="shared" si="24"/>
        <v>2</v>
      </c>
      <c r="L70" s="24">
        <f t="shared" si="24"/>
        <v>0</v>
      </c>
      <c r="M70" s="24">
        <f t="shared" si="24"/>
        <v>2</v>
      </c>
      <c r="N70" s="368" t="s">
        <v>857</v>
      </c>
    </row>
    <row r="71" spans="1:14" ht="15.75" thickTop="1" x14ac:dyDescent="0.2"/>
  </sheetData>
  <mergeCells count="34">
    <mergeCell ref="A1:N1"/>
    <mergeCell ref="A2:N2"/>
    <mergeCell ref="A4:A7"/>
    <mergeCell ref="B4:D4"/>
    <mergeCell ref="E4:G4"/>
    <mergeCell ref="H4:J4"/>
    <mergeCell ref="K4:M4"/>
    <mergeCell ref="N4:N7"/>
    <mergeCell ref="B5:D5"/>
    <mergeCell ref="E5:G5"/>
    <mergeCell ref="A56:N56"/>
    <mergeCell ref="H5:J5"/>
    <mergeCell ref="K5:M5"/>
    <mergeCell ref="A31:A34"/>
    <mergeCell ref="B31:D31"/>
    <mergeCell ref="E31:G31"/>
    <mergeCell ref="H31:J31"/>
    <mergeCell ref="K31:M31"/>
    <mergeCell ref="N31:N34"/>
    <mergeCell ref="B32:D32"/>
    <mergeCell ref="E32:G32"/>
    <mergeCell ref="H32:J32"/>
    <mergeCell ref="K32:M32"/>
    <mergeCell ref="K60:M60"/>
    <mergeCell ref="A57:N57"/>
    <mergeCell ref="A59:A62"/>
    <mergeCell ref="B59:D59"/>
    <mergeCell ref="E59:G59"/>
    <mergeCell ref="H59:J59"/>
    <mergeCell ref="K59:M59"/>
    <mergeCell ref="N59:N62"/>
    <mergeCell ref="B60:D60"/>
    <mergeCell ref="E60:G60"/>
    <mergeCell ref="H60:J60"/>
  </mergeCells>
  <printOptions horizontalCentered="1"/>
  <pageMargins left="0.25" right="0.25" top="1" bottom="1" header="1" footer="1"/>
  <pageSetup paperSize="9" scale="8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80"/>
  <sheetViews>
    <sheetView rightToLeft="1" view="pageBreakPreview" zoomScale="80" zoomScaleSheetLayoutView="80" workbookViewId="0">
      <selection activeCell="M18" sqref="M18"/>
    </sheetView>
  </sheetViews>
  <sheetFormatPr defaultRowHeight="14.25" x14ac:dyDescent="0.2"/>
  <cols>
    <col min="1" max="1" width="27.375" style="353" customWidth="1"/>
    <col min="2" max="7" width="9.125" style="353" customWidth="1"/>
    <col min="8" max="10" width="8.625" style="353" customWidth="1"/>
    <col min="11" max="11" width="44.5" style="353" customWidth="1"/>
    <col min="12" max="16384" width="9" style="353"/>
  </cols>
  <sheetData>
    <row r="1" spans="1:11" ht="24.75" customHeight="1" x14ac:dyDescent="0.2">
      <c r="A1" s="1068" t="s">
        <v>2261</v>
      </c>
      <c r="B1" s="1068"/>
      <c r="C1" s="1068"/>
      <c r="D1" s="1068"/>
      <c r="E1" s="1068"/>
      <c r="F1" s="1068"/>
      <c r="G1" s="1068"/>
      <c r="H1" s="1068"/>
      <c r="I1" s="1068"/>
      <c r="J1" s="1068"/>
      <c r="K1" s="1068"/>
    </row>
    <row r="2" spans="1:11" ht="31.5" customHeight="1" x14ac:dyDescent="0.2">
      <c r="A2" s="996" t="s">
        <v>2262</v>
      </c>
      <c r="B2" s="996"/>
      <c r="C2" s="996"/>
      <c r="D2" s="996"/>
      <c r="E2" s="996"/>
      <c r="F2" s="996"/>
      <c r="G2" s="996"/>
      <c r="H2" s="996"/>
      <c r="I2" s="996"/>
      <c r="J2" s="996"/>
      <c r="K2" s="996"/>
    </row>
    <row r="3" spans="1:11" ht="15.75" customHeight="1" thickBot="1" x14ac:dyDescent="0.25">
      <c r="A3" s="323" t="s">
        <v>1152</v>
      </c>
      <c r="K3" s="28" t="s">
        <v>1153</v>
      </c>
    </row>
    <row r="4" spans="1:11" ht="23.25" customHeight="1" thickTop="1" x14ac:dyDescent="0.2">
      <c r="A4" s="992" t="s">
        <v>1100</v>
      </c>
      <c r="B4" s="992" t="s">
        <v>1</v>
      </c>
      <c r="C4" s="992"/>
      <c r="D4" s="992"/>
      <c r="E4" s="992" t="s">
        <v>2</v>
      </c>
      <c r="F4" s="992"/>
      <c r="G4" s="992"/>
      <c r="H4" s="992" t="s">
        <v>4</v>
      </c>
      <c r="I4" s="992"/>
      <c r="J4" s="992"/>
      <c r="K4" s="992" t="s">
        <v>1056</v>
      </c>
    </row>
    <row r="5" spans="1:11" ht="18.75" customHeight="1" x14ac:dyDescent="0.2">
      <c r="A5" s="993"/>
      <c r="B5" s="993" t="s">
        <v>6</v>
      </c>
      <c r="C5" s="993"/>
      <c r="D5" s="993"/>
      <c r="E5" s="993" t="s">
        <v>7</v>
      </c>
      <c r="F5" s="993"/>
      <c r="G5" s="993"/>
      <c r="H5" s="993" t="s">
        <v>9</v>
      </c>
      <c r="I5" s="993"/>
      <c r="J5" s="993"/>
      <c r="K5" s="993"/>
    </row>
    <row r="6" spans="1:11" ht="18" customHeight="1" x14ac:dyDescent="0.25">
      <c r="A6" s="993"/>
      <c r="B6" s="351" t="s">
        <v>10</v>
      </c>
      <c r="C6" s="351" t="s">
        <v>112</v>
      </c>
      <c r="D6" s="351" t="s">
        <v>12</v>
      </c>
      <c r="E6" s="351" t="s">
        <v>10</v>
      </c>
      <c r="F6" s="351" t="s">
        <v>112</v>
      </c>
      <c r="G6" s="351" t="s">
        <v>12</v>
      </c>
      <c r="H6" s="351" t="s">
        <v>10</v>
      </c>
      <c r="I6" s="351" t="s">
        <v>112</v>
      </c>
      <c r="J6" s="351" t="s">
        <v>12</v>
      </c>
      <c r="K6" s="993"/>
    </row>
    <row r="7" spans="1:11" ht="19.5" customHeight="1" thickBot="1" x14ac:dyDescent="0.3">
      <c r="A7" s="994"/>
      <c r="B7" s="4" t="s">
        <v>13</v>
      </c>
      <c r="C7" s="4" t="s">
        <v>14</v>
      </c>
      <c r="D7" s="4" t="s">
        <v>9</v>
      </c>
      <c r="E7" s="4" t="s">
        <v>13</v>
      </c>
      <c r="F7" s="4" t="s">
        <v>14</v>
      </c>
      <c r="G7" s="4" t="s">
        <v>9</v>
      </c>
      <c r="H7" s="4" t="s">
        <v>13</v>
      </c>
      <c r="I7" s="4" t="s">
        <v>14</v>
      </c>
      <c r="J7" s="4" t="s">
        <v>9</v>
      </c>
      <c r="K7" s="994"/>
    </row>
    <row r="8" spans="1:11" ht="20.100000000000001" customHeight="1" x14ac:dyDescent="0.2">
      <c r="A8" s="463" t="s">
        <v>403</v>
      </c>
      <c r="B8" s="8"/>
      <c r="C8" s="8"/>
      <c r="D8" s="8"/>
      <c r="E8" s="8"/>
      <c r="F8" s="8"/>
      <c r="G8" s="8"/>
      <c r="H8" s="8"/>
      <c r="I8" s="8"/>
      <c r="J8" s="8"/>
      <c r="K8" s="357" t="s">
        <v>16</v>
      </c>
    </row>
    <row r="9" spans="1:11" ht="20.100000000000001" customHeight="1" x14ac:dyDescent="0.2">
      <c r="A9" s="8" t="s">
        <v>1101</v>
      </c>
      <c r="B9" s="9">
        <v>446</v>
      </c>
      <c r="C9" s="9">
        <v>728</v>
      </c>
      <c r="D9" s="9">
        <v>1174</v>
      </c>
      <c r="E9" s="9">
        <v>0</v>
      </c>
      <c r="F9" s="9">
        <v>0</v>
      </c>
      <c r="G9" s="9">
        <f>SUM(E9:F9)</f>
        <v>0</v>
      </c>
      <c r="H9" s="9">
        <f t="shared" ref="H9:J24" si="0">SUM(B9,E9)</f>
        <v>446</v>
      </c>
      <c r="I9" s="9">
        <f t="shared" si="0"/>
        <v>728</v>
      </c>
      <c r="J9" s="9">
        <f t="shared" si="0"/>
        <v>1174</v>
      </c>
      <c r="K9" s="357" t="s">
        <v>1102</v>
      </c>
    </row>
    <row r="10" spans="1:11" ht="20.100000000000001" customHeight="1" x14ac:dyDescent="0.2">
      <c r="A10" s="8" t="s">
        <v>1103</v>
      </c>
      <c r="B10" s="9">
        <v>1548</v>
      </c>
      <c r="C10" s="9">
        <v>464</v>
      </c>
      <c r="D10" s="9">
        <v>2012</v>
      </c>
      <c r="E10" s="9">
        <v>0</v>
      </c>
      <c r="F10" s="9">
        <v>0</v>
      </c>
      <c r="G10" s="9">
        <f t="shared" ref="G10:G20" si="1">SUM(E10:F10)</f>
        <v>0</v>
      </c>
      <c r="H10" s="9">
        <f t="shared" si="0"/>
        <v>1548</v>
      </c>
      <c r="I10" s="9">
        <f t="shared" si="0"/>
        <v>464</v>
      </c>
      <c r="J10" s="9">
        <f t="shared" si="0"/>
        <v>2012</v>
      </c>
      <c r="K10" s="357" t="s">
        <v>1104</v>
      </c>
    </row>
    <row r="11" spans="1:11" ht="20.100000000000001" customHeight="1" x14ac:dyDescent="0.2">
      <c r="A11" s="8" t="s">
        <v>1105</v>
      </c>
      <c r="B11" s="9">
        <v>977</v>
      </c>
      <c r="C11" s="9">
        <v>1224</v>
      </c>
      <c r="D11" s="9">
        <v>2201</v>
      </c>
      <c r="E11" s="9">
        <v>2</v>
      </c>
      <c r="F11" s="9">
        <v>5</v>
      </c>
      <c r="G11" s="9">
        <v>7</v>
      </c>
      <c r="H11" s="9">
        <f t="shared" si="0"/>
        <v>979</v>
      </c>
      <c r="I11" s="9">
        <f t="shared" si="0"/>
        <v>1229</v>
      </c>
      <c r="J11" s="9">
        <f t="shared" si="0"/>
        <v>2208</v>
      </c>
      <c r="K11" s="357" t="s">
        <v>1106</v>
      </c>
    </row>
    <row r="12" spans="1:11" ht="20.100000000000001" customHeight="1" x14ac:dyDescent="0.2">
      <c r="A12" s="8" t="s">
        <v>1107</v>
      </c>
      <c r="B12" s="9">
        <v>122</v>
      </c>
      <c r="C12" s="9">
        <v>334</v>
      </c>
      <c r="D12" s="9">
        <v>456</v>
      </c>
      <c r="E12" s="9">
        <v>0</v>
      </c>
      <c r="F12" s="9">
        <v>0</v>
      </c>
      <c r="G12" s="9">
        <f t="shared" si="1"/>
        <v>0</v>
      </c>
      <c r="H12" s="9">
        <f t="shared" si="0"/>
        <v>122</v>
      </c>
      <c r="I12" s="9">
        <f t="shared" si="0"/>
        <v>334</v>
      </c>
      <c r="J12" s="9">
        <f t="shared" si="0"/>
        <v>456</v>
      </c>
      <c r="K12" s="357" t="s">
        <v>1108</v>
      </c>
    </row>
    <row r="13" spans="1:11" ht="20.100000000000001" customHeight="1" x14ac:dyDescent="0.2">
      <c r="A13" s="8" t="s">
        <v>1109</v>
      </c>
      <c r="B13" s="9">
        <v>234</v>
      </c>
      <c r="C13" s="9">
        <v>409</v>
      </c>
      <c r="D13" s="9">
        <v>643</v>
      </c>
      <c r="E13" s="9">
        <v>0</v>
      </c>
      <c r="F13" s="9">
        <v>0</v>
      </c>
      <c r="G13" s="9">
        <f t="shared" si="1"/>
        <v>0</v>
      </c>
      <c r="H13" s="9">
        <f t="shared" si="0"/>
        <v>234</v>
      </c>
      <c r="I13" s="9">
        <f t="shared" si="0"/>
        <v>409</v>
      </c>
      <c r="J13" s="9">
        <f t="shared" si="0"/>
        <v>643</v>
      </c>
      <c r="K13" s="357" t="s">
        <v>1110</v>
      </c>
    </row>
    <row r="14" spans="1:11" ht="20.100000000000001" customHeight="1" x14ac:dyDescent="0.2">
      <c r="A14" s="8" t="s">
        <v>1111</v>
      </c>
      <c r="B14" s="9">
        <v>836</v>
      </c>
      <c r="C14" s="9">
        <v>891</v>
      </c>
      <c r="D14" s="9">
        <v>1727</v>
      </c>
      <c r="E14" s="9">
        <v>0</v>
      </c>
      <c r="F14" s="9">
        <v>2</v>
      </c>
      <c r="G14" s="9">
        <f t="shared" si="1"/>
        <v>2</v>
      </c>
      <c r="H14" s="9">
        <f t="shared" si="0"/>
        <v>836</v>
      </c>
      <c r="I14" s="9">
        <f t="shared" si="0"/>
        <v>893</v>
      </c>
      <c r="J14" s="9">
        <f t="shared" si="0"/>
        <v>1729</v>
      </c>
      <c r="K14" s="357" t="s">
        <v>1112</v>
      </c>
    </row>
    <row r="15" spans="1:11" ht="20.100000000000001" customHeight="1" x14ac:dyDescent="0.2">
      <c r="A15" s="8" t="s">
        <v>1113</v>
      </c>
      <c r="B15" s="9">
        <v>560</v>
      </c>
      <c r="C15" s="9">
        <v>115</v>
      </c>
      <c r="D15" s="9">
        <v>675</v>
      </c>
      <c r="E15" s="9">
        <v>0</v>
      </c>
      <c r="F15" s="9">
        <v>0</v>
      </c>
      <c r="G15" s="9">
        <f t="shared" si="1"/>
        <v>0</v>
      </c>
      <c r="H15" s="9">
        <f t="shared" si="0"/>
        <v>560</v>
      </c>
      <c r="I15" s="9">
        <f t="shared" si="0"/>
        <v>115</v>
      </c>
      <c r="J15" s="9">
        <f t="shared" si="0"/>
        <v>675</v>
      </c>
      <c r="K15" s="357" t="s">
        <v>1114</v>
      </c>
    </row>
    <row r="16" spans="1:11" ht="20.100000000000001" customHeight="1" x14ac:dyDescent="0.2">
      <c r="A16" s="8" t="s">
        <v>1115</v>
      </c>
      <c r="B16" s="9">
        <v>937</v>
      </c>
      <c r="C16" s="9">
        <v>509</v>
      </c>
      <c r="D16" s="9">
        <v>1446</v>
      </c>
      <c r="E16" s="9">
        <v>0</v>
      </c>
      <c r="F16" s="9">
        <v>0</v>
      </c>
      <c r="G16" s="9">
        <f t="shared" si="1"/>
        <v>0</v>
      </c>
      <c r="H16" s="9">
        <f t="shared" si="0"/>
        <v>937</v>
      </c>
      <c r="I16" s="9">
        <f t="shared" si="0"/>
        <v>509</v>
      </c>
      <c r="J16" s="9">
        <f t="shared" si="0"/>
        <v>1446</v>
      </c>
      <c r="K16" s="357" t="s">
        <v>1143</v>
      </c>
    </row>
    <row r="17" spans="1:11" ht="20.100000000000001" customHeight="1" x14ac:dyDescent="0.2">
      <c r="A17" s="8" t="s">
        <v>1117</v>
      </c>
      <c r="B17" s="9">
        <v>977</v>
      </c>
      <c r="C17" s="9">
        <v>769</v>
      </c>
      <c r="D17" s="9">
        <v>1746</v>
      </c>
      <c r="E17" s="9">
        <v>0</v>
      </c>
      <c r="F17" s="9">
        <v>0</v>
      </c>
      <c r="G17" s="9">
        <f t="shared" si="1"/>
        <v>0</v>
      </c>
      <c r="H17" s="9">
        <f t="shared" si="0"/>
        <v>977</v>
      </c>
      <c r="I17" s="9">
        <f t="shared" si="0"/>
        <v>769</v>
      </c>
      <c r="J17" s="9">
        <f t="shared" si="0"/>
        <v>1746</v>
      </c>
      <c r="K17" s="357" t="s">
        <v>1118</v>
      </c>
    </row>
    <row r="18" spans="1:11" ht="20.100000000000001" customHeight="1" x14ac:dyDescent="0.2">
      <c r="A18" s="8" t="s">
        <v>1119</v>
      </c>
      <c r="B18" s="9">
        <v>369</v>
      </c>
      <c r="C18" s="9">
        <v>295</v>
      </c>
      <c r="D18" s="9">
        <v>664</v>
      </c>
      <c r="E18" s="9">
        <v>0</v>
      </c>
      <c r="F18" s="9">
        <v>0</v>
      </c>
      <c r="G18" s="9">
        <f t="shared" si="1"/>
        <v>0</v>
      </c>
      <c r="H18" s="9">
        <f t="shared" si="0"/>
        <v>369</v>
      </c>
      <c r="I18" s="9">
        <f t="shared" si="0"/>
        <v>295</v>
      </c>
      <c r="J18" s="9">
        <f t="shared" si="0"/>
        <v>664</v>
      </c>
      <c r="K18" s="357" t="s">
        <v>1144</v>
      </c>
    </row>
    <row r="19" spans="1:11" ht="20.100000000000001" customHeight="1" x14ac:dyDescent="0.2">
      <c r="A19" s="8" t="s">
        <v>1121</v>
      </c>
      <c r="B19" s="9">
        <v>2163</v>
      </c>
      <c r="C19" s="9">
        <v>1688</v>
      </c>
      <c r="D19" s="9">
        <v>3851</v>
      </c>
      <c r="E19" s="9">
        <v>0</v>
      </c>
      <c r="F19" s="9">
        <v>0</v>
      </c>
      <c r="G19" s="9">
        <f t="shared" si="1"/>
        <v>0</v>
      </c>
      <c r="H19" s="9">
        <f t="shared" si="0"/>
        <v>2163</v>
      </c>
      <c r="I19" s="9">
        <f t="shared" si="0"/>
        <v>1688</v>
      </c>
      <c r="J19" s="9">
        <f t="shared" si="0"/>
        <v>3851</v>
      </c>
      <c r="K19" s="357" t="s">
        <v>1122</v>
      </c>
    </row>
    <row r="20" spans="1:11" ht="20.100000000000001" customHeight="1" x14ac:dyDescent="0.2">
      <c r="A20" s="8" t="s">
        <v>1123</v>
      </c>
      <c r="B20" s="9">
        <f>SUM(B9:B19)</f>
        <v>9169</v>
      </c>
      <c r="C20" s="9">
        <f t="shared" ref="C20:J20" si="2">SUM(C9:C19)</f>
        <v>7426</v>
      </c>
      <c r="D20" s="9">
        <f t="shared" si="2"/>
        <v>16595</v>
      </c>
      <c r="E20" s="9">
        <f t="shared" si="2"/>
        <v>2</v>
      </c>
      <c r="F20" s="9">
        <f t="shared" si="2"/>
        <v>7</v>
      </c>
      <c r="G20" s="9">
        <f t="shared" si="1"/>
        <v>9</v>
      </c>
      <c r="H20" s="9">
        <f t="shared" si="2"/>
        <v>9171</v>
      </c>
      <c r="I20" s="9">
        <f t="shared" si="2"/>
        <v>7433</v>
      </c>
      <c r="J20" s="9">
        <f t="shared" si="2"/>
        <v>16604</v>
      </c>
      <c r="K20" s="357" t="s">
        <v>194</v>
      </c>
    </row>
    <row r="21" spans="1:11" ht="20.100000000000001" customHeight="1" x14ac:dyDescent="0.2">
      <c r="A21" s="8" t="s">
        <v>1147</v>
      </c>
      <c r="B21" s="9">
        <v>950</v>
      </c>
      <c r="C21" s="9">
        <v>422</v>
      </c>
      <c r="D21" s="9">
        <v>1372</v>
      </c>
      <c r="E21" s="9">
        <v>0</v>
      </c>
      <c r="F21" s="9">
        <v>0</v>
      </c>
      <c r="G21" s="9">
        <v>0</v>
      </c>
      <c r="H21" s="9">
        <f>SUM(B21,E21)</f>
        <v>950</v>
      </c>
      <c r="I21" s="9">
        <f t="shared" si="0"/>
        <v>422</v>
      </c>
      <c r="J21" s="9">
        <f t="shared" si="0"/>
        <v>1372</v>
      </c>
      <c r="K21" s="357" t="s">
        <v>1125</v>
      </c>
    </row>
    <row r="22" spans="1:11" ht="20.100000000000001" customHeight="1" x14ac:dyDescent="0.2">
      <c r="A22" s="8" t="s">
        <v>1126</v>
      </c>
      <c r="B22" s="9">
        <v>243</v>
      </c>
      <c r="C22" s="9">
        <v>443</v>
      </c>
      <c r="D22" s="9">
        <v>686</v>
      </c>
      <c r="E22" s="9">
        <v>0</v>
      </c>
      <c r="F22" s="9">
        <v>2</v>
      </c>
      <c r="G22" s="9">
        <v>2</v>
      </c>
      <c r="H22" s="9">
        <f>SUM(B22,E22)</f>
        <v>243</v>
      </c>
      <c r="I22" s="9">
        <f t="shared" si="0"/>
        <v>445</v>
      </c>
      <c r="J22" s="9">
        <f t="shared" si="0"/>
        <v>688</v>
      </c>
      <c r="K22" s="357" t="s">
        <v>1125</v>
      </c>
    </row>
    <row r="23" spans="1:11" ht="20.100000000000001" customHeight="1" x14ac:dyDescent="0.2">
      <c r="A23" s="8" t="s">
        <v>1127</v>
      </c>
      <c r="B23" s="9">
        <v>569</v>
      </c>
      <c r="C23" s="9">
        <v>387</v>
      </c>
      <c r="D23" s="9">
        <v>956</v>
      </c>
      <c r="E23" s="9">
        <v>3</v>
      </c>
      <c r="F23" s="9">
        <v>0</v>
      </c>
      <c r="G23" s="9">
        <v>3</v>
      </c>
      <c r="H23" s="9">
        <f>SUM(B23,E23)</f>
        <v>572</v>
      </c>
      <c r="I23" s="9">
        <f t="shared" si="0"/>
        <v>387</v>
      </c>
      <c r="J23" s="9">
        <f t="shared" si="0"/>
        <v>959</v>
      </c>
      <c r="K23" s="357" t="s">
        <v>1128</v>
      </c>
    </row>
    <row r="24" spans="1:11" ht="24.75" customHeight="1" x14ac:dyDescent="0.2">
      <c r="A24" s="8" t="s">
        <v>1129</v>
      </c>
      <c r="B24" s="9">
        <v>1327</v>
      </c>
      <c r="C24" s="9">
        <v>1271</v>
      </c>
      <c r="D24" s="9">
        <v>2598</v>
      </c>
      <c r="E24" s="9">
        <v>2</v>
      </c>
      <c r="F24" s="9">
        <v>1</v>
      </c>
      <c r="G24" s="9">
        <v>3</v>
      </c>
      <c r="H24" s="9">
        <f>SUM(B24,E24)</f>
        <v>1329</v>
      </c>
      <c r="I24" s="9">
        <f t="shared" si="0"/>
        <v>1272</v>
      </c>
      <c r="J24" s="9">
        <f t="shared" si="0"/>
        <v>2601</v>
      </c>
      <c r="K24" s="357" t="s">
        <v>1130</v>
      </c>
    </row>
    <row r="25" spans="1:11" ht="20.100000000000001" customHeight="1" x14ac:dyDescent="0.2">
      <c r="A25" s="8" t="s">
        <v>1131</v>
      </c>
      <c r="B25" s="9">
        <v>235</v>
      </c>
      <c r="C25" s="9">
        <v>336</v>
      </c>
      <c r="D25" s="9">
        <v>571</v>
      </c>
      <c r="E25" s="9">
        <v>0</v>
      </c>
      <c r="F25" s="9">
        <v>0</v>
      </c>
      <c r="G25" s="9">
        <v>0</v>
      </c>
      <c r="H25" s="9">
        <f>SUM(B25,E25)</f>
        <v>235</v>
      </c>
      <c r="I25" s="9">
        <f>SUM(C25,F25)</f>
        <v>336</v>
      </c>
      <c r="J25" s="9">
        <f>SUM(D25,G25)</f>
        <v>571</v>
      </c>
      <c r="K25" s="357" t="s">
        <v>1132</v>
      </c>
    </row>
    <row r="26" spans="1:11" ht="20.100000000000001" customHeight="1" x14ac:dyDescent="0.2">
      <c r="A26" s="8" t="s">
        <v>1133</v>
      </c>
      <c r="B26" s="9">
        <f>SUM(B21:B25)</f>
        <v>3324</v>
      </c>
      <c r="C26" s="9">
        <f t="shared" ref="C26:J26" si="3">SUM(C21:C25)</f>
        <v>2859</v>
      </c>
      <c r="D26" s="9">
        <f t="shared" si="3"/>
        <v>6183</v>
      </c>
      <c r="E26" s="9">
        <f t="shared" si="3"/>
        <v>5</v>
      </c>
      <c r="F26" s="9">
        <f t="shared" si="3"/>
        <v>3</v>
      </c>
      <c r="G26" s="9">
        <f t="shared" si="3"/>
        <v>8</v>
      </c>
      <c r="H26" s="9">
        <f t="shared" si="3"/>
        <v>3329</v>
      </c>
      <c r="I26" s="9">
        <f t="shared" si="3"/>
        <v>2862</v>
      </c>
      <c r="J26" s="9">
        <f t="shared" si="3"/>
        <v>6191</v>
      </c>
      <c r="K26" s="357" t="s">
        <v>1134</v>
      </c>
    </row>
    <row r="27" spans="1:11" ht="20.100000000000001" customHeight="1" thickBot="1" x14ac:dyDescent="0.25">
      <c r="A27" s="11" t="s">
        <v>90</v>
      </c>
      <c r="B27" s="12">
        <f>SUM(B26,B20)</f>
        <v>12493</v>
      </c>
      <c r="C27" s="12">
        <f t="shared" ref="C27:J27" si="4">SUM(C26,C20)</f>
        <v>10285</v>
      </c>
      <c r="D27" s="12">
        <f t="shared" si="4"/>
        <v>22778</v>
      </c>
      <c r="E27" s="12">
        <f t="shared" si="4"/>
        <v>7</v>
      </c>
      <c r="F27" s="12">
        <f t="shared" si="4"/>
        <v>10</v>
      </c>
      <c r="G27" s="12">
        <f t="shared" si="4"/>
        <v>17</v>
      </c>
      <c r="H27" s="12">
        <f t="shared" si="4"/>
        <v>12500</v>
      </c>
      <c r="I27" s="12">
        <f t="shared" si="4"/>
        <v>10295</v>
      </c>
      <c r="J27" s="12">
        <f t="shared" si="4"/>
        <v>22795</v>
      </c>
      <c r="K27" s="13" t="s">
        <v>91</v>
      </c>
    </row>
    <row r="28" spans="1:11" ht="15" thickTop="1" x14ac:dyDescent="0.2"/>
    <row r="30" spans="1:11" ht="27.75" customHeight="1" thickBot="1" x14ac:dyDescent="0.25">
      <c r="A30" s="323" t="s">
        <v>1154</v>
      </c>
      <c r="K30" s="28" t="s">
        <v>2706</v>
      </c>
    </row>
    <row r="31" spans="1:11" s="64" customFormat="1" ht="22.5" customHeight="1" thickTop="1" x14ac:dyDescent="0.2">
      <c r="A31" s="992" t="s">
        <v>1100</v>
      </c>
      <c r="B31" s="992" t="s">
        <v>1</v>
      </c>
      <c r="C31" s="992"/>
      <c r="D31" s="992"/>
      <c r="E31" s="992" t="s">
        <v>2</v>
      </c>
      <c r="F31" s="992"/>
      <c r="G31" s="992"/>
      <c r="H31" s="992" t="s">
        <v>4</v>
      </c>
      <c r="I31" s="992"/>
      <c r="J31" s="992"/>
      <c r="K31" s="992" t="s">
        <v>1056</v>
      </c>
    </row>
    <row r="32" spans="1:11" s="64" customFormat="1" ht="22.5" customHeight="1" x14ac:dyDescent="0.2">
      <c r="A32" s="993"/>
      <c r="B32" s="993" t="s">
        <v>6</v>
      </c>
      <c r="C32" s="993"/>
      <c r="D32" s="993"/>
      <c r="E32" s="993" t="s">
        <v>7</v>
      </c>
      <c r="F32" s="993"/>
      <c r="G32" s="993"/>
      <c r="H32" s="993" t="s">
        <v>9</v>
      </c>
      <c r="I32" s="993"/>
      <c r="J32" s="993"/>
      <c r="K32" s="993"/>
    </row>
    <row r="33" spans="1:11" s="64" customFormat="1" ht="22.5" customHeight="1" x14ac:dyDescent="0.2">
      <c r="A33" s="993"/>
      <c r="B33" s="362" t="s">
        <v>10</v>
      </c>
      <c r="C33" s="362" t="s">
        <v>112</v>
      </c>
      <c r="D33" s="362" t="s">
        <v>12</v>
      </c>
      <c r="E33" s="362" t="s">
        <v>10</v>
      </c>
      <c r="F33" s="362" t="s">
        <v>112</v>
      </c>
      <c r="G33" s="362" t="s">
        <v>12</v>
      </c>
      <c r="H33" s="362" t="s">
        <v>10</v>
      </c>
      <c r="I33" s="362" t="s">
        <v>112</v>
      </c>
      <c r="J33" s="362" t="s">
        <v>12</v>
      </c>
      <c r="K33" s="993"/>
    </row>
    <row r="34" spans="1:11" s="64" customFormat="1" ht="22.5" customHeight="1" thickBot="1" x14ac:dyDescent="0.25">
      <c r="A34" s="994"/>
      <c r="B34" s="363" t="s">
        <v>13</v>
      </c>
      <c r="C34" s="363" t="s">
        <v>14</v>
      </c>
      <c r="D34" s="363" t="s">
        <v>9</v>
      </c>
      <c r="E34" s="363" t="s">
        <v>13</v>
      </c>
      <c r="F34" s="363" t="s">
        <v>14</v>
      </c>
      <c r="G34" s="363" t="s">
        <v>9</v>
      </c>
      <c r="H34" s="363" t="s">
        <v>13</v>
      </c>
      <c r="I34" s="363" t="s">
        <v>14</v>
      </c>
      <c r="J34" s="363" t="s">
        <v>9</v>
      </c>
      <c r="K34" s="994"/>
    </row>
    <row r="35" spans="1:11" ht="23.1" customHeight="1" x14ac:dyDescent="0.2">
      <c r="A35" s="8" t="s">
        <v>402</v>
      </c>
      <c r="B35" s="8"/>
      <c r="C35" s="8"/>
      <c r="D35" s="8"/>
      <c r="E35" s="8"/>
      <c r="F35" s="8"/>
      <c r="G35" s="8"/>
      <c r="H35" s="8"/>
      <c r="I35" s="8"/>
      <c r="J35" s="8"/>
      <c r="K35" s="357" t="s">
        <v>93</v>
      </c>
    </row>
    <row r="36" spans="1:11" ht="23.1" customHeight="1" x14ac:dyDescent="0.2">
      <c r="A36" s="8" t="s">
        <v>1101</v>
      </c>
      <c r="B36" s="9">
        <v>355</v>
      </c>
      <c r="C36" s="9">
        <v>281</v>
      </c>
      <c r="D36" s="9">
        <v>636</v>
      </c>
      <c r="E36" s="9">
        <v>0</v>
      </c>
      <c r="F36" s="9">
        <v>0</v>
      </c>
      <c r="G36" s="9">
        <f>SUM(E36:F36)</f>
        <v>0</v>
      </c>
      <c r="H36" s="9">
        <f>SUM(E36,B36)</f>
        <v>355</v>
      </c>
      <c r="I36" s="9">
        <f>SUM(F36,C36)</f>
        <v>281</v>
      </c>
      <c r="J36" s="9">
        <f>SUM(H36:I36)</f>
        <v>636</v>
      </c>
      <c r="K36" s="357" t="s">
        <v>1102</v>
      </c>
    </row>
    <row r="37" spans="1:11" ht="23.1" customHeight="1" x14ac:dyDescent="0.2">
      <c r="A37" s="8" t="s">
        <v>1103</v>
      </c>
      <c r="B37" s="9">
        <v>264</v>
      </c>
      <c r="C37" s="9">
        <v>13</v>
      </c>
      <c r="D37" s="9">
        <v>277</v>
      </c>
      <c r="E37" s="9">
        <v>0</v>
      </c>
      <c r="F37" s="9">
        <v>0</v>
      </c>
      <c r="G37" s="9">
        <f t="shared" ref="G37:G45" si="5">SUM(E37:F37)</f>
        <v>0</v>
      </c>
      <c r="H37" s="9">
        <f t="shared" ref="H37:I45" si="6">SUM(E37,B37)</f>
        <v>264</v>
      </c>
      <c r="I37" s="9">
        <f t="shared" si="6"/>
        <v>13</v>
      </c>
      <c r="J37" s="9">
        <f t="shared" ref="J37:J45" si="7">SUM(H37:I37)</f>
        <v>277</v>
      </c>
      <c r="K37" s="357" t="s">
        <v>1104</v>
      </c>
    </row>
    <row r="38" spans="1:11" ht="23.1" customHeight="1" x14ac:dyDescent="0.2">
      <c r="A38" s="8" t="s">
        <v>1105</v>
      </c>
      <c r="B38" s="9">
        <v>428</v>
      </c>
      <c r="C38" s="9">
        <v>369</v>
      </c>
      <c r="D38" s="9">
        <v>797</v>
      </c>
      <c r="E38" s="9">
        <v>0</v>
      </c>
      <c r="F38" s="9">
        <v>0</v>
      </c>
      <c r="G38" s="9">
        <f t="shared" si="5"/>
        <v>0</v>
      </c>
      <c r="H38" s="9">
        <f t="shared" si="6"/>
        <v>428</v>
      </c>
      <c r="I38" s="9">
        <f t="shared" si="6"/>
        <v>369</v>
      </c>
      <c r="J38" s="9">
        <f t="shared" si="7"/>
        <v>797</v>
      </c>
      <c r="K38" s="357" t="s">
        <v>1106</v>
      </c>
    </row>
    <row r="39" spans="1:11" ht="23.1" customHeight="1" x14ac:dyDescent="0.2">
      <c r="A39" s="8" t="s">
        <v>1155</v>
      </c>
      <c r="B39" s="9">
        <v>12</v>
      </c>
      <c r="C39" s="9">
        <v>76</v>
      </c>
      <c r="D39" s="9">
        <v>88</v>
      </c>
      <c r="E39" s="9">
        <v>0</v>
      </c>
      <c r="F39" s="9">
        <v>0</v>
      </c>
      <c r="G39" s="9">
        <f t="shared" si="5"/>
        <v>0</v>
      </c>
      <c r="H39" s="9">
        <f t="shared" si="6"/>
        <v>12</v>
      </c>
      <c r="I39" s="9">
        <f t="shared" si="6"/>
        <v>76</v>
      </c>
      <c r="J39" s="9">
        <f t="shared" si="7"/>
        <v>88</v>
      </c>
      <c r="K39" s="357" t="s">
        <v>1108</v>
      </c>
    </row>
    <row r="40" spans="1:11" ht="23.1" customHeight="1" x14ac:dyDescent="0.2">
      <c r="A40" s="8" t="s">
        <v>1109</v>
      </c>
      <c r="B40" s="9">
        <v>358</v>
      </c>
      <c r="C40" s="9">
        <v>642</v>
      </c>
      <c r="D40" s="9">
        <v>1000</v>
      </c>
      <c r="E40" s="9">
        <v>0</v>
      </c>
      <c r="F40" s="9">
        <v>0</v>
      </c>
      <c r="G40" s="9">
        <f t="shared" si="5"/>
        <v>0</v>
      </c>
      <c r="H40" s="9">
        <f t="shared" si="6"/>
        <v>358</v>
      </c>
      <c r="I40" s="9">
        <f t="shared" si="6"/>
        <v>642</v>
      </c>
      <c r="J40" s="9">
        <f t="shared" si="7"/>
        <v>1000</v>
      </c>
      <c r="K40" s="357" t="s">
        <v>1110</v>
      </c>
    </row>
    <row r="41" spans="1:11" ht="23.1" customHeight="1" x14ac:dyDescent="0.2">
      <c r="A41" s="8" t="s">
        <v>1111</v>
      </c>
      <c r="B41" s="9">
        <v>126</v>
      </c>
      <c r="C41" s="9">
        <v>95</v>
      </c>
      <c r="D41" s="9">
        <v>221</v>
      </c>
      <c r="E41" s="9">
        <v>0</v>
      </c>
      <c r="F41" s="9">
        <v>0</v>
      </c>
      <c r="G41" s="9">
        <f t="shared" si="5"/>
        <v>0</v>
      </c>
      <c r="H41" s="9">
        <f t="shared" si="6"/>
        <v>126</v>
      </c>
      <c r="I41" s="9">
        <f t="shared" si="6"/>
        <v>95</v>
      </c>
      <c r="J41" s="9">
        <f t="shared" si="7"/>
        <v>221</v>
      </c>
      <c r="K41" s="357" t="s">
        <v>1112</v>
      </c>
    </row>
    <row r="42" spans="1:11" ht="23.1" customHeight="1" x14ac:dyDescent="0.2">
      <c r="A42" s="8" t="s">
        <v>1115</v>
      </c>
      <c r="B42" s="9">
        <v>184</v>
      </c>
      <c r="C42" s="9">
        <v>98</v>
      </c>
      <c r="D42" s="9">
        <v>282</v>
      </c>
      <c r="E42" s="9">
        <v>0</v>
      </c>
      <c r="F42" s="9">
        <v>0</v>
      </c>
      <c r="G42" s="9">
        <f t="shared" si="5"/>
        <v>0</v>
      </c>
      <c r="H42" s="9">
        <f t="shared" si="6"/>
        <v>184</v>
      </c>
      <c r="I42" s="9">
        <f t="shared" si="6"/>
        <v>98</v>
      </c>
      <c r="J42" s="9">
        <f t="shared" si="7"/>
        <v>282</v>
      </c>
      <c r="K42" s="357" t="s">
        <v>1143</v>
      </c>
    </row>
    <row r="43" spans="1:11" ht="23.1" customHeight="1" x14ac:dyDescent="0.2">
      <c r="A43" s="8" t="s">
        <v>1156</v>
      </c>
      <c r="B43" s="9">
        <v>546</v>
      </c>
      <c r="C43" s="9">
        <v>372</v>
      </c>
      <c r="D43" s="9">
        <v>918</v>
      </c>
      <c r="E43" s="9">
        <v>0</v>
      </c>
      <c r="F43" s="9">
        <v>0</v>
      </c>
      <c r="G43" s="9">
        <f t="shared" si="5"/>
        <v>0</v>
      </c>
      <c r="H43" s="9">
        <f t="shared" si="6"/>
        <v>546</v>
      </c>
      <c r="I43" s="9">
        <f t="shared" si="6"/>
        <v>372</v>
      </c>
      <c r="J43" s="9">
        <f t="shared" si="7"/>
        <v>918</v>
      </c>
      <c r="K43" s="357" t="s">
        <v>1118</v>
      </c>
    </row>
    <row r="44" spans="1:11" ht="23.1" customHeight="1" x14ac:dyDescent="0.2">
      <c r="A44" s="8" t="s">
        <v>1119</v>
      </c>
      <c r="B44" s="9">
        <v>122</v>
      </c>
      <c r="C44" s="9">
        <v>40</v>
      </c>
      <c r="D44" s="9">
        <v>162</v>
      </c>
      <c r="E44" s="9">
        <v>0</v>
      </c>
      <c r="F44" s="9">
        <v>0</v>
      </c>
      <c r="G44" s="9">
        <f t="shared" si="5"/>
        <v>0</v>
      </c>
      <c r="H44" s="9">
        <f t="shared" si="6"/>
        <v>122</v>
      </c>
      <c r="I44" s="9">
        <f t="shared" si="6"/>
        <v>40</v>
      </c>
      <c r="J44" s="9">
        <f t="shared" si="7"/>
        <v>162</v>
      </c>
      <c r="K44" s="357" t="s">
        <v>1144</v>
      </c>
    </row>
    <row r="45" spans="1:11" ht="23.1" customHeight="1" x14ac:dyDescent="0.2">
      <c r="A45" s="8" t="s">
        <v>1121</v>
      </c>
      <c r="B45" s="9">
        <v>678</v>
      </c>
      <c r="C45" s="9">
        <v>334</v>
      </c>
      <c r="D45" s="9">
        <v>1012</v>
      </c>
      <c r="E45" s="9">
        <v>0</v>
      </c>
      <c r="F45" s="9">
        <v>0</v>
      </c>
      <c r="G45" s="9">
        <f t="shared" si="5"/>
        <v>0</v>
      </c>
      <c r="H45" s="9">
        <f t="shared" si="6"/>
        <v>678</v>
      </c>
      <c r="I45" s="9">
        <f t="shared" si="6"/>
        <v>334</v>
      </c>
      <c r="J45" s="9">
        <f t="shared" si="7"/>
        <v>1012</v>
      </c>
      <c r="K45" s="357" t="s">
        <v>1122</v>
      </c>
    </row>
    <row r="46" spans="1:11" ht="23.1" customHeight="1" x14ac:dyDescent="0.2">
      <c r="A46" s="8" t="s">
        <v>1123</v>
      </c>
      <c r="B46" s="9">
        <f>SUM(B36:B45)</f>
        <v>3073</v>
      </c>
      <c r="C46" s="9">
        <f t="shared" ref="C46:J46" si="8">SUM(C36:C45)</f>
        <v>2320</v>
      </c>
      <c r="D46" s="9">
        <f t="shared" si="8"/>
        <v>5393</v>
      </c>
      <c r="E46" s="9">
        <f t="shared" si="8"/>
        <v>0</v>
      </c>
      <c r="F46" s="9">
        <f t="shared" si="8"/>
        <v>0</v>
      </c>
      <c r="G46" s="9">
        <f t="shared" si="8"/>
        <v>0</v>
      </c>
      <c r="H46" s="9">
        <f t="shared" si="8"/>
        <v>3073</v>
      </c>
      <c r="I46" s="9">
        <f t="shared" si="8"/>
        <v>2320</v>
      </c>
      <c r="J46" s="9">
        <f t="shared" si="8"/>
        <v>5393</v>
      </c>
      <c r="K46" s="357" t="s">
        <v>194</v>
      </c>
    </row>
    <row r="47" spans="1:11" s="560" customFormat="1" ht="23.1" customHeight="1" x14ac:dyDescent="0.2">
      <c r="A47" s="463" t="s">
        <v>1147</v>
      </c>
      <c r="B47" s="9">
        <v>43</v>
      </c>
      <c r="C47" s="9">
        <v>9</v>
      </c>
      <c r="D47" s="9">
        <v>52</v>
      </c>
      <c r="E47" s="9">
        <v>0</v>
      </c>
      <c r="F47" s="9">
        <v>0</v>
      </c>
      <c r="G47" s="9">
        <v>0</v>
      </c>
      <c r="H47" s="9">
        <f>SUM(B47,E47)</f>
        <v>43</v>
      </c>
      <c r="I47" s="9">
        <f t="shared" ref="I47:J47" si="9">SUM(C47,F47)</f>
        <v>9</v>
      </c>
      <c r="J47" s="9">
        <f t="shared" si="9"/>
        <v>52</v>
      </c>
      <c r="K47" s="562" t="s">
        <v>1125</v>
      </c>
    </row>
    <row r="48" spans="1:11" ht="23.1" customHeight="1" x14ac:dyDescent="0.2">
      <c r="A48" s="8" t="s">
        <v>1127</v>
      </c>
      <c r="B48" s="9">
        <v>143</v>
      </c>
      <c r="C48" s="9">
        <v>52</v>
      </c>
      <c r="D48" s="9">
        <v>195</v>
      </c>
      <c r="E48" s="9">
        <v>0</v>
      </c>
      <c r="F48" s="9">
        <v>0</v>
      </c>
      <c r="G48" s="9">
        <f>SUM(E48:F48)</f>
        <v>0</v>
      </c>
      <c r="H48" s="9">
        <f t="shared" ref="H48:H50" si="10">SUM(B48,E48)</f>
        <v>143</v>
      </c>
      <c r="I48" s="9">
        <f t="shared" ref="I48:I50" si="11">SUM(C48,F48)</f>
        <v>52</v>
      </c>
      <c r="J48" s="9">
        <f t="shared" ref="J48:J50" si="12">SUM(D48,G48)</f>
        <v>195</v>
      </c>
      <c r="K48" s="357" t="s">
        <v>1128</v>
      </c>
    </row>
    <row r="49" spans="1:11" ht="25.5" customHeight="1" x14ac:dyDescent="0.2">
      <c r="A49" s="8" t="s">
        <v>1129</v>
      </c>
      <c r="B49" s="9">
        <v>594</v>
      </c>
      <c r="C49" s="9">
        <v>470</v>
      </c>
      <c r="D49" s="9">
        <v>1064</v>
      </c>
      <c r="E49" s="9">
        <v>0</v>
      </c>
      <c r="F49" s="9">
        <v>1</v>
      </c>
      <c r="G49" s="9">
        <f>SUM(E49:F49)</f>
        <v>1</v>
      </c>
      <c r="H49" s="9">
        <f t="shared" si="10"/>
        <v>594</v>
      </c>
      <c r="I49" s="9">
        <f t="shared" si="11"/>
        <v>471</v>
      </c>
      <c r="J49" s="9">
        <f t="shared" si="12"/>
        <v>1065</v>
      </c>
      <c r="K49" s="357" t="s">
        <v>1130</v>
      </c>
    </row>
    <row r="50" spans="1:11" ht="23.1" customHeight="1" x14ac:dyDescent="0.2">
      <c r="A50" s="8" t="s">
        <v>1131</v>
      </c>
      <c r="B50" s="9">
        <v>191</v>
      </c>
      <c r="C50" s="9">
        <v>349</v>
      </c>
      <c r="D50" s="9">
        <v>540</v>
      </c>
      <c r="E50" s="9">
        <v>0</v>
      </c>
      <c r="F50" s="9">
        <v>0</v>
      </c>
      <c r="G50" s="9">
        <f>SUM(E50:F50)</f>
        <v>0</v>
      </c>
      <c r="H50" s="9">
        <f t="shared" si="10"/>
        <v>191</v>
      </c>
      <c r="I50" s="9">
        <f t="shared" si="11"/>
        <v>349</v>
      </c>
      <c r="J50" s="9">
        <f t="shared" si="12"/>
        <v>540</v>
      </c>
      <c r="K50" s="357" t="s">
        <v>1132</v>
      </c>
    </row>
    <row r="51" spans="1:11" ht="23.1" customHeight="1" x14ac:dyDescent="0.2">
      <c r="A51" s="8" t="s">
        <v>1133</v>
      </c>
      <c r="B51" s="9">
        <f>SUM(B47:B50)</f>
        <v>971</v>
      </c>
      <c r="C51" s="9">
        <f t="shared" ref="C51:J51" si="13">SUM(C47:C50)</f>
        <v>880</v>
      </c>
      <c r="D51" s="9">
        <f t="shared" si="13"/>
        <v>1851</v>
      </c>
      <c r="E51" s="9">
        <f t="shared" si="13"/>
        <v>0</v>
      </c>
      <c r="F51" s="9">
        <f t="shared" si="13"/>
        <v>1</v>
      </c>
      <c r="G51" s="9">
        <f t="shared" si="13"/>
        <v>1</v>
      </c>
      <c r="H51" s="9">
        <f t="shared" si="13"/>
        <v>971</v>
      </c>
      <c r="I51" s="9">
        <f t="shared" si="13"/>
        <v>881</v>
      </c>
      <c r="J51" s="9">
        <f t="shared" si="13"/>
        <v>1852</v>
      </c>
      <c r="K51" s="357" t="s">
        <v>1078</v>
      </c>
    </row>
    <row r="52" spans="1:11" ht="23.1" customHeight="1" thickBot="1" x14ac:dyDescent="0.25">
      <c r="A52" s="8" t="s">
        <v>126</v>
      </c>
      <c r="B52" s="9">
        <f>SUM(B51,B46)</f>
        <v>4044</v>
      </c>
      <c r="C52" s="9">
        <f t="shared" ref="C52:J52" si="14">SUM(C51,C46)</f>
        <v>3200</v>
      </c>
      <c r="D52" s="9">
        <f t="shared" si="14"/>
        <v>7244</v>
      </c>
      <c r="E52" s="9">
        <f t="shared" si="14"/>
        <v>0</v>
      </c>
      <c r="F52" s="9">
        <f t="shared" si="14"/>
        <v>1</v>
      </c>
      <c r="G52" s="9">
        <f t="shared" si="14"/>
        <v>1</v>
      </c>
      <c r="H52" s="9">
        <f t="shared" si="14"/>
        <v>4044</v>
      </c>
      <c r="I52" s="9">
        <f t="shared" si="14"/>
        <v>3201</v>
      </c>
      <c r="J52" s="9">
        <f t="shared" si="14"/>
        <v>7245</v>
      </c>
      <c r="K52" s="357" t="s">
        <v>93</v>
      </c>
    </row>
    <row r="53" spans="1:11" ht="20.25" customHeight="1" thickBot="1" x14ac:dyDescent="0.25">
      <c r="A53" s="23" t="s">
        <v>374</v>
      </c>
      <c r="B53" s="24">
        <f t="shared" ref="B53:J53" si="15">SUM(B27,B52)</f>
        <v>16537</v>
      </c>
      <c r="C53" s="24">
        <f t="shared" si="15"/>
        <v>13485</v>
      </c>
      <c r="D53" s="24">
        <f t="shared" si="15"/>
        <v>30022</v>
      </c>
      <c r="E53" s="24">
        <f t="shared" si="15"/>
        <v>7</v>
      </c>
      <c r="F53" s="24">
        <f t="shared" si="15"/>
        <v>11</v>
      </c>
      <c r="G53" s="24">
        <f t="shared" si="15"/>
        <v>18</v>
      </c>
      <c r="H53" s="24">
        <f t="shared" si="15"/>
        <v>16544</v>
      </c>
      <c r="I53" s="24">
        <f t="shared" si="15"/>
        <v>13496</v>
      </c>
      <c r="J53" s="24">
        <f t="shared" si="15"/>
        <v>30040</v>
      </c>
      <c r="K53" s="358" t="s">
        <v>852</v>
      </c>
    </row>
    <row r="54" spans="1:11" ht="23.1" customHeight="1" thickTop="1" x14ac:dyDescent="0.2"/>
    <row r="55" spans="1:11" ht="16.5" customHeight="1" x14ac:dyDescent="0.2"/>
    <row r="56" spans="1:11" s="475" customFormat="1" ht="6" customHeight="1" x14ac:dyDescent="0.2"/>
    <row r="57" spans="1:11" ht="24.75" customHeight="1" x14ac:dyDescent="0.2">
      <c r="A57" s="1068" t="s">
        <v>2264</v>
      </c>
      <c r="B57" s="1068"/>
      <c r="C57" s="1068"/>
      <c r="D57" s="1068"/>
      <c r="E57" s="1068"/>
      <c r="F57" s="1068"/>
      <c r="G57" s="1068"/>
      <c r="H57" s="1068"/>
      <c r="I57" s="1068"/>
      <c r="J57" s="1068"/>
      <c r="K57" s="1068"/>
    </row>
    <row r="58" spans="1:11" ht="22.5" customHeight="1" x14ac:dyDescent="0.2">
      <c r="A58" s="996" t="s">
        <v>2263</v>
      </c>
      <c r="B58" s="996"/>
      <c r="C58" s="996"/>
      <c r="D58" s="996"/>
      <c r="E58" s="996"/>
      <c r="F58" s="996"/>
      <c r="G58" s="996"/>
      <c r="H58" s="996"/>
      <c r="I58" s="996"/>
      <c r="J58" s="996"/>
      <c r="K58" s="996"/>
    </row>
    <row r="59" spans="1:11" ht="22.5" customHeight="1" thickBot="1" x14ac:dyDescent="0.25">
      <c r="A59" s="323" t="s">
        <v>2615</v>
      </c>
      <c r="K59" s="28" t="s">
        <v>2616</v>
      </c>
    </row>
    <row r="60" spans="1:11" ht="21" customHeight="1" thickTop="1" x14ac:dyDescent="0.2">
      <c r="A60" s="992" t="s">
        <v>1100</v>
      </c>
      <c r="B60" s="992" t="s">
        <v>1</v>
      </c>
      <c r="C60" s="992"/>
      <c r="D60" s="992"/>
      <c r="E60" s="992" t="s">
        <v>2</v>
      </c>
      <c r="F60" s="992"/>
      <c r="G60" s="992"/>
      <c r="H60" s="992" t="s">
        <v>4</v>
      </c>
      <c r="I60" s="992"/>
      <c r="J60" s="992"/>
      <c r="K60" s="992" t="s">
        <v>1056</v>
      </c>
    </row>
    <row r="61" spans="1:11" ht="17.25" customHeight="1" x14ac:dyDescent="0.2">
      <c r="A61" s="993"/>
      <c r="B61" s="993" t="s">
        <v>6</v>
      </c>
      <c r="C61" s="993"/>
      <c r="D61" s="993"/>
      <c r="E61" s="993" t="s">
        <v>7</v>
      </c>
      <c r="F61" s="993"/>
      <c r="G61" s="993"/>
      <c r="H61" s="993" t="s">
        <v>9</v>
      </c>
      <c r="I61" s="993"/>
      <c r="J61" s="993"/>
      <c r="K61" s="993"/>
    </row>
    <row r="62" spans="1:11" ht="17.25" customHeight="1" x14ac:dyDescent="0.2">
      <c r="A62" s="993"/>
      <c r="B62" s="349" t="s">
        <v>10</v>
      </c>
      <c r="C62" s="349" t="s">
        <v>112</v>
      </c>
      <c r="D62" s="349" t="s">
        <v>12</v>
      </c>
      <c r="E62" s="349" t="s">
        <v>10</v>
      </c>
      <c r="F62" s="349" t="s">
        <v>112</v>
      </c>
      <c r="G62" s="349" t="s">
        <v>12</v>
      </c>
      <c r="H62" s="349" t="s">
        <v>10</v>
      </c>
      <c r="I62" s="349" t="s">
        <v>112</v>
      </c>
      <c r="J62" s="349" t="s">
        <v>12</v>
      </c>
      <c r="K62" s="993"/>
    </row>
    <row r="63" spans="1:11" ht="15" customHeight="1" thickBot="1" x14ac:dyDescent="0.25">
      <c r="A63" s="994"/>
      <c r="B63" s="350" t="s">
        <v>13</v>
      </c>
      <c r="C63" s="350" t="s">
        <v>14</v>
      </c>
      <c r="D63" s="350" t="s">
        <v>9</v>
      </c>
      <c r="E63" s="350" t="s">
        <v>13</v>
      </c>
      <c r="F63" s="350" t="s">
        <v>14</v>
      </c>
      <c r="G63" s="350" t="s">
        <v>9</v>
      </c>
      <c r="H63" s="350" t="s">
        <v>13</v>
      </c>
      <c r="I63" s="350" t="s">
        <v>14</v>
      </c>
      <c r="J63" s="350" t="s">
        <v>9</v>
      </c>
      <c r="K63" s="994"/>
    </row>
    <row r="64" spans="1:11" ht="20.100000000000001" customHeight="1" x14ac:dyDescent="0.2">
      <c r="A64" s="463" t="s">
        <v>403</v>
      </c>
      <c r="B64" s="357"/>
      <c r="C64" s="357"/>
      <c r="D64" s="357"/>
      <c r="E64" s="357"/>
      <c r="F64" s="357"/>
      <c r="G64" s="357"/>
      <c r="H64" s="357"/>
      <c r="I64" s="357"/>
      <c r="J64" s="357"/>
      <c r="K64" s="357" t="s">
        <v>16</v>
      </c>
    </row>
    <row r="65" spans="1:11" ht="20.100000000000001" customHeight="1" x14ac:dyDescent="0.2">
      <c r="A65" s="8" t="s">
        <v>1101</v>
      </c>
      <c r="B65" s="9">
        <v>430</v>
      </c>
      <c r="C65" s="9">
        <v>724</v>
      </c>
      <c r="D65" s="9">
        <v>1154</v>
      </c>
      <c r="E65" s="9">
        <v>0</v>
      </c>
      <c r="F65" s="9">
        <v>0</v>
      </c>
      <c r="G65" s="9">
        <f>SUM(E65:F65)</f>
        <v>0</v>
      </c>
      <c r="H65" s="9">
        <f>SUM(E65,B65)</f>
        <v>430</v>
      </c>
      <c r="I65" s="9">
        <f>SUM(F65,C65)</f>
        <v>724</v>
      </c>
      <c r="J65" s="9">
        <f>SUM(H65:I65)</f>
        <v>1154</v>
      </c>
      <c r="K65" s="357" t="s">
        <v>1102</v>
      </c>
    </row>
    <row r="66" spans="1:11" ht="20.100000000000001" customHeight="1" x14ac:dyDescent="0.2">
      <c r="A66" s="8" t="s">
        <v>1103</v>
      </c>
      <c r="B66" s="9">
        <v>984</v>
      </c>
      <c r="C66" s="9">
        <v>353</v>
      </c>
      <c r="D66" s="9">
        <v>1337</v>
      </c>
      <c r="E66" s="9">
        <v>0</v>
      </c>
      <c r="F66" s="9">
        <v>0</v>
      </c>
      <c r="G66" s="9">
        <f t="shared" ref="G66:G75" si="16">SUM(E66:F66)</f>
        <v>0</v>
      </c>
      <c r="H66" s="9">
        <f t="shared" ref="H66:I81" si="17">SUM(E66,B66)</f>
        <v>984</v>
      </c>
      <c r="I66" s="9">
        <f t="shared" si="17"/>
        <v>353</v>
      </c>
      <c r="J66" s="9">
        <f t="shared" ref="J66:J75" si="18">SUM(D66,G66)</f>
        <v>1337</v>
      </c>
      <c r="K66" s="357" t="s">
        <v>1104</v>
      </c>
    </row>
    <row r="67" spans="1:11" ht="20.100000000000001" customHeight="1" x14ac:dyDescent="0.2">
      <c r="A67" s="8" t="s">
        <v>1105</v>
      </c>
      <c r="B67" s="9">
        <v>697</v>
      </c>
      <c r="C67" s="9">
        <v>981</v>
      </c>
      <c r="D67" s="9">
        <v>1678</v>
      </c>
      <c r="E67" s="9">
        <v>1</v>
      </c>
      <c r="F67" s="9">
        <v>5</v>
      </c>
      <c r="G67" s="9">
        <f t="shared" si="16"/>
        <v>6</v>
      </c>
      <c r="H67" s="9">
        <f t="shared" si="17"/>
        <v>698</v>
      </c>
      <c r="I67" s="9">
        <f t="shared" si="17"/>
        <v>986</v>
      </c>
      <c r="J67" s="9">
        <f t="shared" si="18"/>
        <v>1684</v>
      </c>
      <c r="K67" s="357" t="s">
        <v>1106</v>
      </c>
    </row>
    <row r="68" spans="1:11" ht="20.100000000000001" customHeight="1" x14ac:dyDescent="0.2">
      <c r="A68" s="8" t="s">
        <v>1107</v>
      </c>
      <c r="B68" s="9">
        <v>118</v>
      </c>
      <c r="C68" s="9">
        <v>330</v>
      </c>
      <c r="D68" s="9">
        <v>448</v>
      </c>
      <c r="E68" s="9">
        <v>0</v>
      </c>
      <c r="F68" s="9">
        <v>0</v>
      </c>
      <c r="G68" s="9">
        <f t="shared" si="16"/>
        <v>0</v>
      </c>
      <c r="H68" s="9">
        <f t="shared" si="17"/>
        <v>118</v>
      </c>
      <c r="I68" s="9">
        <f t="shared" si="17"/>
        <v>330</v>
      </c>
      <c r="J68" s="9">
        <f t="shared" si="18"/>
        <v>448</v>
      </c>
      <c r="K68" s="357" t="s">
        <v>1108</v>
      </c>
    </row>
    <row r="69" spans="1:11" ht="20.100000000000001" customHeight="1" x14ac:dyDescent="0.2">
      <c r="A69" s="8" t="s">
        <v>1109</v>
      </c>
      <c r="B69" s="9">
        <v>233</v>
      </c>
      <c r="C69" s="9">
        <v>406</v>
      </c>
      <c r="D69" s="9">
        <v>639</v>
      </c>
      <c r="E69" s="9">
        <v>0</v>
      </c>
      <c r="F69" s="9">
        <v>0</v>
      </c>
      <c r="G69" s="9">
        <f t="shared" si="16"/>
        <v>0</v>
      </c>
      <c r="H69" s="9">
        <f t="shared" si="17"/>
        <v>233</v>
      </c>
      <c r="I69" s="9">
        <f t="shared" si="17"/>
        <v>406</v>
      </c>
      <c r="J69" s="9">
        <f t="shared" si="18"/>
        <v>639</v>
      </c>
      <c r="K69" s="357" t="s">
        <v>1110</v>
      </c>
    </row>
    <row r="70" spans="1:11" ht="20.100000000000001" customHeight="1" x14ac:dyDescent="0.2">
      <c r="A70" s="8" t="s">
        <v>1111</v>
      </c>
      <c r="B70" s="9">
        <v>614</v>
      </c>
      <c r="C70" s="9">
        <v>774</v>
      </c>
      <c r="D70" s="9">
        <v>1388</v>
      </c>
      <c r="E70" s="9">
        <v>0</v>
      </c>
      <c r="F70" s="9">
        <v>2</v>
      </c>
      <c r="G70" s="9">
        <f t="shared" si="16"/>
        <v>2</v>
      </c>
      <c r="H70" s="9">
        <f t="shared" si="17"/>
        <v>614</v>
      </c>
      <c r="I70" s="9">
        <f t="shared" si="17"/>
        <v>776</v>
      </c>
      <c r="J70" s="9">
        <f t="shared" si="18"/>
        <v>1390</v>
      </c>
      <c r="K70" s="357" t="s">
        <v>1112</v>
      </c>
    </row>
    <row r="71" spans="1:11" ht="20.100000000000001" customHeight="1" x14ac:dyDescent="0.2">
      <c r="A71" s="8" t="s">
        <v>1113</v>
      </c>
      <c r="B71" s="9">
        <v>391</v>
      </c>
      <c r="C71" s="9">
        <v>95</v>
      </c>
      <c r="D71" s="9">
        <v>486</v>
      </c>
      <c r="E71" s="9">
        <v>0</v>
      </c>
      <c r="F71" s="9">
        <v>0</v>
      </c>
      <c r="G71" s="9">
        <f t="shared" si="16"/>
        <v>0</v>
      </c>
      <c r="H71" s="9">
        <f t="shared" si="17"/>
        <v>391</v>
      </c>
      <c r="I71" s="9">
        <f t="shared" si="17"/>
        <v>95</v>
      </c>
      <c r="J71" s="9">
        <f t="shared" si="18"/>
        <v>486</v>
      </c>
      <c r="K71" s="357" t="s">
        <v>1114</v>
      </c>
    </row>
    <row r="72" spans="1:11" ht="20.100000000000001" customHeight="1" x14ac:dyDescent="0.2">
      <c r="A72" s="8" t="s">
        <v>1115</v>
      </c>
      <c r="B72" s="9">
        <v>842</v>
      </c>
      <c r="C72" s="9">
        <v>492</v>
      </c>
      <c r="D72" s="9">
        <v>1334</v>
      </c>
      <c r="E72" s="9">
        <v>0</v>
      </c>
      <c r="F72" s="9">
        <v>0</v>
      </c>
      <c r="G72" s="9">
        <f t="shared" si="16"/>
        <v>0</v>
      </c>
      <c r="H72" s="9">
        <f t="shared" si="17"/>
        <v>842</v>
      </c>
      <c r="I72" s="9">
        <f t="shared" si="17"/>
        <v>492</v>
      </c>
      <c r="J72" s="9">
        <f t="shared" si="18"/>
        <v>1334</v>
      </c>
      <c r="K72" s="357" t="s">
        <v>1143</v>
      </c>
    </row>
    <row r="73" spans="1:11" ht="20.100000000000001" customHeight="1" x14ac:dyDescent="0.2">
      <c r="A73" s="8" t="s">
        <v>1117</v>
      </c>
      <c r="B73" s="9">
        <v>945</v>
      </c>
      <c r="C73" s="9">
        <v>739</v>
      </c>
      <c r="D73" s="9">
        <v>1684</v>
      </c>
      <c r="E73" s="9">
        <v>0</v>
      </c>
      <c r="F73" s="9">
        <v>0</v>
      </c>
      <c r="G73" s="9">
        <f t="shared" si="16"/>
        <v>0</v>
      </c>
      <c r="H73" s="9">
        <f t="shared" si="17"/>
        <v>945</v>
      </c>
      <c r="I73" s="9">
        <f t="shared" si="17"/>
        <v>739</v>
      </c>
      <c r="J73" s="9">
        <f t="shared" si="18"/>
        <v>1684</v>
      </c>
      <c r="K73" s="357" t="s">
        <v>1118</v>
      </c>
    </row>
    <row r="74" spans="1:11" ht="20.100000000000001" customHeight="1" x14ac:dyDescent="0.2">
      <c r="A74" s="8" t="s">
        <v>1119</v>
      </c>
      <c r="B74" s="9">
        <v>363</v>
      </c>
      <c r="C74" s="9">
        <v>295</v>
      </c>
      <c r="D74" s="9">
        <v>658</v>
      </c>
      <c r="E74" s="9">
        <v>0</v>
      </c>
      <c r="F74" s="9">
        <v>0</v>
      </c>
      <c r="G74" s="9">
        <f t="shared" si="16"/>
        <v>0</v>
      </c>
      <c r="H74" s="9">
        <f t="shared" si="17"/>
        <v>363</v>
      </c>
      <c r="I74" s="9">
        <f t="shared" si="17"/>
        <v>295</v>
      </c>
      <c r="J74" s="9">
        <f t="shared" si="18"/>
        <v>658</v>
      </c>
      <c r="K74" s="357" t="s">
        <v>1144</v>
      </c>
    </row>
    <row r="75" spans="1:11" ht="20.100000000000001" customHeight="1" x14ac:dyDescent="0.2">
      <c r="A75" s="8" t="s">
        <v>1121</v>
      </c>
      <c r="B75" s="9">
        <v>1729</v>
      </c>
      <c r="C75" s="9">
        <v>1563</v>
      </c>
      <c r="D75" s="9">
        <v>3292</v>
      </c>
      <c r="E75" s="9">
        <v>0</v>
      </c>
      <c r="F75" s="9">
        <v>0</v>
      </c>
      <c r="G75" s="9">
        <f t="shared" si="16"/>
        <v>0</v>
      </c>
      <c r="H75" s="9">
        <f t="shared" si="17"/>
        <v>1729</v>
      </c>
      <c r="I75" s="9">
        <f t="shared" si="17"/>
        <v>1563</v>
      </c>
      <c r="J75" s="9">
        <f t="shared" si="18"/>
        <v>3292</v>
      </c>
      <c r="K75" s="357" t="s">
        <v>1122</v>
      </c>
    </row>
    <row r="76" spans="1:11" ht="20.100000000000001" customHeight="1" x14ac:dyDescent="0.2">
      <c r="A76" s="8" t="s">
        <v>1123</v>
      </c>
      <c r="B76" s="9">
        <f>SUM(B65:B75)</f>
        <v>7346</v>
      </c>
      <c r="C76" s="9">
        <f t="shared" ref="C76:J76" si="19">SUM(C65:C75)</f>
        <v>6752</v>
      </c>
      <c r="D76" s="9">
        <f t="shared" si="19"/>
        <v>14098</v>
      </c>
      <c r="E76" s="9">
        <f t="shared" si="19"/>
        <v>1</v>
      </c>
      <c r="F76" s="9">
        <f t="shared" si="19"/>
        <v>7</v>
      </c>
      <c r="G76" s="9">
        <f t="shared" si="19"/>
        <v>8</v>
      </c>
      <c r="H76" s="9">
        <f t="shared" si="19"/>
        <v>7347</v>
      </c>
      <c r="I76" s="9">
        <f t="shared" si="19"/>
        <v>6759</v>
      </c>
      <c r="J76" s="9">
        <f t="shared" si="19"/>
        <v>14106</v>
      </c>
      <c r="K76" s="357" t="s">
        <v>194</v>
      </c>
    </row>
    <row r="77" spans="1:11" ht="20.100000000000001" customHeight="1" x14ac:dyDescent="0.2">
      <c r="A77" s="8" t="s">
        <v>1147</v>
      </c>
      <c r="B77" s="9">
        <v>753</v>
      </c>
      <c r="C77" s="9">
        <v>375</v>
      </c>
      <c r="D77" s="9">
        <v>1128</v>
      </c>
      <c r="E77" s="9">
        <v>0</v>
      </c>
      <c r="F77" s="9">
        <v>0</v>
      </c>
      <c r="G77" s="9">
        <v>0</v>
      </c>
      <c r="H77" s="9">
        <f t="shared" si="17"/>
        <v>753</v>
      </c>
      <c r="I77" s="9">
        <f t="shared" si="17"/>
        <v>375</v>
      </c>
      <c r="J77" s="9">
        <f>SUM(D77,G77)</f>
        <v>1128</v>
      </c>
      <c r="K77" s="357" t="s">
        <v>1125</v>
      </c>
    </row>
    <row r="78" spans="1:11" ht="20.100000000000001" customHeight="1" x14ac:dyDescent="0.2">
      <c r="A78" s="8" t="s">
        <v>1126</v>
      </c>
      <c r="B78" s="9">
        <v>241</v>
      </c>
      <c r="C78" s="9">
        <v>438</v>
      </c>
      <c r="D78" s="9">
        <v>679</v>
      </c>
      <c r="E78" s="9">
        <v>0</v>
      </c>
      <c r="F78" s="9">
        <v>2</v>
      </c>
      <c r="G78" s="9">
        <v>2</v>
      </c>
      <c r="H78" s="9">
        <f t="shared" si="17"/>
        <v>241</v>
      </c>
      <c r="I78" s="9">
        <f t="shared" si="17"/>
        <v>440</v>
      </c>
      <c r="J78" s="9">
        <f>SUM(D78,G78)</f>
        <v>681</v>
      </c>
      <c r="K78" s="357" t="s">
        <v>1125</v>
      </c>
    </row>
    <row r="79" spans="1:11" ht="20.100000000000001" customHeight="1" x14ac:dyDescent="0.2">
      <c r="A79" s="8" t="s">
        <v>1157</v>
      </c>
      <c r="B79" s="9">
        <v>519</v>
      </c>
      <c r="C79" s="9">
        <v>376</v>
      </c>
      <c r="D79" s="9">
        <v>895</v>
      </c>
      <c r="E79" s="9">
        <v>2</v>
      </c>
      <c r="F79" s="9">
        <v>0</v>
      </c>
      <c r="G79" s="9">
        <v>2</v>
      </c>
      <c r="H79" s="9">
        <f t="shared" si="17"/>
        <v>521</v>
      </c>
      <c r="I79" s="9">
        <f t="shared" si="17"/>
        <v>376</v>
      </c>
      <c r="J79" s="9">
        <f>SUM(D79,G79)</f>
        <v>897</v>
      </c>
      <c r="K79" s="357" t="s">
        <v>1128</v>
      </c>
    </row>
    <row r="80" spans="1:11" ht="20.100000000000001" customHeight="1" x14ac:dyDescent="0.2">
      <c r="A80" s="8" t="s">
        <v>1129</v>
      </c>
      <c r="B80" s="9">
        <v>1091</v>
      </c>
      <c r="C80" s="9">
        <v>1167</v>
      </c>
      <c r="D80" s="9">
        <v>2258</v>
      </c>
      <c r="E80" s="9">
        <v>2</v>
      </c>
      <c r="F80" s="9">
        <v>1</v>
      </c>
      <c r="G80" s="9">
        <v>3</v>
      </c>
      <c r="H80" s="9">
        <f t="shared" si="17"/>
        <v>1093</v>
      </c>
      <c r="I80" s="9">
        <f t="shared" si="17"/>
        <v>1168</v>
      </c>
      <c r="J80" s="9">
        <f>SUM(D80,G80)</f>
        <v>2261</v>
      </c>
      <c r="K80" s="357" t="s">
        <v>1130</v>
      </c>
    </row>
    <row r="81" spans="1:11" ht="20.100000000000001" customHeight="1" x14ac:dyDescent="0.2">
      <c r="A81" s="8" t="s">
        <v>1131</v>
      </c>
      <c r="B81" s="9">
        <v>232</v>
      </c>
      <c r="C81" s="9">
        <v>333</v>
      </c>
      <c r="D81" s="9">
        <v>565</v>
      </c>
      <c r="E81" s="9">
        <v>0</v>
      </c>
      <c r="F81" s="9">
        <v>0</v>
      </c>
      <c r="G81" s="9">
        <v>0</v>
      </c>
      <c r="H81" s="9">
        <f t="shared" si="17"/>
        <v>232</v>
      </c>
      <c r="I81" s="9">
        <f t="shared" si="17"/>
        <v>333</v>
      </c>
      <c r="J81" s="9">
        <f>SUM(D81,G81)</f>
        <v>565</v>
      </c>
      <c r="K81" s="357" t="s">
        <v>1132</v>
      </c>
    </row>
    <row r="82" spans="1:11" ht="20.100000000000001" customHeight="1" x14ac:dyDescent="0.2">
      <c r="A82" s="8" t="s">
        <v>1133</v>
      </c>
      <c r="B82" s="9">
        <f>SUM(B77:B81)</f>
        <v>2836</v>
      </c>
      <c r="C82" s="9">
        <f t="shared" ref="C82:J82" si="20">SUM(C77:C81)</f>
        <v>2689</v>
      </c>
      <c r="D82" s="9">
        <f t="shared" si="20"/>
        <v>5525</v>
      </c>
      <c r="E82" s="9">
        <f t="shared" si="20"/>
        <v>4</v>
      </c>
      <c r="F82" s="9">
        <f t="shared" si="20"/>
        <v>3</v>
      </c>
      <c r="G82" s="9">
        <f t="shared" si="20"/>
        <v>7</v>
      </c>
      <c r="H82" s="9">
        <f t="shared" si="20"/>
        <v>2840</v>
      </c>
      <c r="I82" s="9">
        <f t="shared" si="20"/>
        <v>2692</v>
      </c>
      <c r="J82" s="9">
        <f t="shared" si="20"/>
        <v>5532</v>
      </c>
      <c r="K82" s="357" t="s">
        <v>1134</v>
      </c>
    </row>
    <row r="83" spans="1:11" ht="20.100000000000001" customHeight="1" thickBot="1" x14ac:dyDescent="0.25">
      <c r="A83" s="11" t="s">
        <v>90</v>
      </c>
      <c r="B83" s="12">
        <f>SUM(B82,B76)</f>
        <v>10182</v>
      </c>
      <c r="C83" s="12">
        <f t="shared" ref="C83:J83" si="21">SUM(C82,C76)</f>
        <v>9441</v>
      </c>
      <c r="D83" s="12">
        <f t="shared" si="21"/>
        <v>19623</v>
      </c>
      <c r="E83" s="12">
        <f t="shared" si="21"/>
        <v>5</v>
      </c>
      <c r="F83" s="12">
        <f t="shared" si="21"/>
        <v>10</v>
      </c>
      <c r="G83" s="12">
        <f t="shared" si="21"/>
        <v>15</v>
      </c>
      <c r="H83" s="12">
        <f t="shared" si="21"/>
        <v>10187</v>
      </c>
      <c r="I83" s="12">
        <f t="shared" si="21"/>
        <v>9451</v>
      </c>
      <c r="J83" s="12">
        <f t="shared" si="21"/>
        <v>19638</v>
      </c>
      <c r="K83" s="13" t="s">
        <v>91</v>
      </c>
    </row>
    <row r="84" spans="1:11" ht="15" thickTop="1" x14ac:dyDescent="0.2"/>
    <row r="88" spans="1:11" ht="23.25" customHeight="1" thickBot="1" x14ac:dyDescent="0.25">
      <c r="A88" s="323" t="s">
        <v>2617</v>
      </c>
      <c r="K88" s="28" t="s">
        <v>2707</v>
      </c>
    </row>
    <row r="89" spans="1:11" ht="23.25" customHeight="1" thickTop="1" x14ac:dyDescent="0.25">
      <c r="A89" s="992" t="s">
        <v>1100</v>
      </c>
      <c r="B89" s="1003" t="s">
        <v>1</v>
      </c>
      <c r="C89" s="1003"/>
      <c r="D89" s="1003"/>
      <c r="E89" s="1003" t="s">
        <v>2</v>
      </c>
      <c r="F89" s="1003"/>
      <c r="G89" s="1003"/>
      <c r="H89" s="1003" t="s">
        <v>4</v>
      </c>
      <c r="I89" s="1003"/>
      <c r="J89" s="1003"/>
      <c r="K89" s="992" t="s">
        <v>1056</v>
      </c>
    </row>
    <row r="90" spans="1:11" ht="23.25" customHeight="1" x14ac:dyDescent="0.25">
      <c r="A90" s="993"/>
      <c r="B90" s="1004" t="s">
        <v>6</v>
      </c>
      <c r="C90" s="1004"/>
      <c r="D90" s="1004"/>
      <c r="E90" s="1004" t="s">
        <v>7</v>
      </c>
      <c r="F90" s="1004"/>
      <c r="G90" s="1004"/>
      <c r="H90" s="1004" t="s">
        <v>9</v>
      </c>
      <c r="I90" s="1004"/>
      <c r="J90" s="1004"/>
      <c r="K90" s="993"/>
    </row>
    <row r="91" spans="1:11" ht="23.25" customHeight="1" x14ac:dyDescent="0.25">
      <c r="A91" s="993"/>
      <c r="B91" s="351" t="s">
        <v>10</v>
      </c>
      <c r="C91" s="351" t="s">
        <v>112</v>
      </c>
      <c r="D91" s="351" t="s">
        <v>12</v>
      </c>
      <c r="E91" s="351" t="s">
        <v>10</v>
      </c>
      <c r="F91" s="351" t="s">
        <v>112</v>
      </c>
      <c r="G91" s="351" t="s">
        <v>12</v>
      </c>
      <c r="H91" s="351" t="s">
        <v>10</v>
      </c>
      <c r="I91" s="351" t="s">
        <v>112</v>
      </c>
      <c r="J91" s="351" t="s">
        <v>12</v>
      </c>
      <c r="K91" s="993"/>
    </row>
    <row r="92" spans="1:11" ht="23.25" customHeight="1" thickBot="1" x14ac:dyDescent="0.3">
      <c r="A92" s="994"/>
      <c r="B92" s="4" t="s">
        <v>13</v>
      </c>
      <c r="C92" s="4" t="s">
        <v>14</v>
      </c>
      <c r="D92" s="4" t="s">
        <v>9</v>
      </c>
      <c r="E92" s="4" t="s">
        <v>13</v>
      </c>
      <c r="F92" s="4" t="s">
        <v>14</v>
      </c>
      <c r="G92" s="4" t="s">
        <v>9</v>
      </c>
      <c r="H92" s="4" t="s">
        <v>13</v>
      </c>
      <c r="I92" s="4" t="s">
        <v>14</v>
      </c>
      <c r="J92" s="4" t="s">
        <v>9</v>
      </c>
      <c r="K92" s="994"/>
    </row>
    <row r="93" spans="1:11" ht="20.100000000000001" customHeight="1" x14ac:dyDescent="0.2">
      <c r="A93" s="8" t="s">
        <v>402</v>
      </c>
      <c r="B93" s="9"/>
      <c r="C93" s="9"/>
      <c r="D93" s="9"/>
      <c r="E93" s="9"/>
      <c r="F93" s="9"/>
      <c r="G93" s="9"/>
      <c r="H93" s="9"/>
      <c r="I93" s="9"/>
      <c r="J93" s="9"/>
      <c r="K93" s="357" t="s">
        <v>93</v>
      </c>
    </row>
    <row r="94" spans="1:11" ht="20.100000000000001" customHeight="1" x14ac:dyDescent="0.2">
      <c r="A94" s="8" t="s">
        <v>1101</v>
      </c>
      <c r="B94" s="9">
        <v>347</v>
      </c>
      <c r="C94" s="9">
        <v>269</v>
      </c>
      <c r="D94" s="9">
        <v>616</v>
      </c>
      <c r="E94" s="9">
        <v>0</v>
      </c>
      <c r="F94" s="9">
        <v>0</v>
      </c>
      <c r="G94" s="9">
        <f>SUM(E94:F94)</f>
        <v>0</v>
      </c>
      <c r="H94" s="9">
        <f t="shared" ref="H94:I103" si="22">SUM(E94,B94)</f>
        <v>347</v>
      </c>
      <c r="I94" s="9">
        <f t="shared" si="22"/>
        <v>269</v>
      </c>
      <c r="J94" s="9">
        <f>SUM(H94:I94)</f>
        <v>616</v>
      </c>
      <c r="K94" s="357" t="s">
        <v>1102</v>
      </c>
    </row>
    <row r="95" spans="1:11" ht="20.100000000000001" customHeight="1" x14ac:dyDescent="0.2">
      <c r="A95" s="8" t="s">
        <v>1103</v>
      </c>
      <c r="B95" s="9">
        <v>171</v>
      </c>
      <c r="C95" s="9">
        <v>9</v>
      </c>
      <c r="D95" s="9">
        <v>180</v>
      </c>
      <c r="E95" s="9">
        <v>0</v>
      </c>
      <c r="F95" s="9">
        <v>0</v>
      </c>
      <c r="G95" s="9">
        <f t="shared" ref="G95:G103" si="23">SUM(E95:F95)</f>
        <v>0</v>
      </c>
      <c r="H95" s="9">
        <f t="shared" si="22"/>
        <v>171</v>
      </c>
      <c r="I95" s="9">
        <f t="shared" si="22"/>
        <v>9</v>
      </c>
      <c r="J95" s="9">
        <f t="shared" ref="J95:J103" si="24">SUM(H95:I95)</f>
        <v>180</v>
      </c>
      <c r="K95" s="357" t="s">
        <v>1104</v>
      </c>
    </row>
    <row r="96" spans="1:11" ht="20.100000000000001" customHeight="1" x14ac:dyDescent="0.2">
      <c r="A96" s="8" t="s">
        <v>1105</v>
      </c>
      <c r="B96" s="9">
        <v>231</v>
      </c>
      <c r="C96" s="9">
        <v>227</v>
      </c>
      <c r="D96" s="9">
        <v>458</v>
      </c>
      <c r="E96" s="9">
        <v>0</v>
      </c>
      <c r="F96" s="9">
        <v>0</v>
      </c>
      <c r="G96" s="9">
        <f t="shared" si="23"/>
        <v>0</v>
      </c>
      <c r="H96" s="9">
        <f t="shared" si="22"/>
        <v>231</v>
      </c>
      <c r="I96" s="9">
        <f t="shared" si="22"/>
        <v>227</v>
      </c>
      <c r="J96" s="9">
        <f t="shared" si="24"/>
        <v>458</v>
      </c>
      <c r="K96" s="357" t="s">
        <v>1106</v>
      </c>
    </row>
    <row r="97" spans="1:11" ht="20.100000000000001" customHeight="1" x14ac:dyDescent="0.2">
      <c r="A97" s="8" t="s">
        <v>1107</v>
      </c>
      <c r="B97" s="9">
        <v>12</v>
      </c>
      <c r="C97" s="9">
        <v>76</v>
      </c>
      <c r="D97" s="9">
        <v>88</v>
      </c>
      <c r="E97" s="9">
        <v>0</v>
      </c>
      <c r="F97" s="9">
        <v>0</v>
      </c>
      <c r="G97" s="9">
        <f t="shared" si="23"/>
        <v>0</v>
      </c>
      <c r="H97" s="9">
        <f t="shared" si="22"/>
        <v>12</v>
      </c>
      <c r="I97" s="9">
        <f t="shared" si="22"/>
        <v>76</v>
      </c>
      <c r="J97" s="9">
        <f t="shared" si="24"/>
        <v>88</v>
      </c>
      <c r="K97" s="357" t="s">
        <v>1108</v>
      </c>
    </row>
    <row r="98" spans="1:11" ht="20.100000000000001" customHeight="1" x14ac:dyDescent="0.2">
      <c r="A98" s="8" t="s">
        <v>1109</v>
      </c>
      <c r="B98" s="9">
        <v>331</v>
      </c>
      <c r="C98" s="9">
        <v>626</v>
      </c>
      <c r="D98" s="9">
        <v>957</v>
      </c>
      <c r="E98" s="9">
        <v>0</v>
      </c>
      <c r="F98" s="9">
        <v>0</v>
      </c>
      <c r="G98" s="9">
        <f t="shared" si="23"/>
        <v>0</v>
      </c>
      <c r="H98" s="9">
        <f t="shared" si="22"/>
        <v>331</v>
      </c>
      <c r="I98" s="9">
        <f t="shared" si="22"/>
        <v>626</v>
      </c>
      <c r="J98" s="9">
        <f t="shared" si="24"/>
        <v>957</v>
      </c>
      <c r="K98" s="357" t="s">
        <v>1110</v>
      </c>
    </row>
    <row r="99" spans="1:11" ht="20.100000000000001" customHeight="1" x14ac:dyDescent="0.2">
      <c r="A99" s="8" t="s">
        <v>1111</v>
      </c>
      <c r="B99" s="9">
        <v>106</v>
      </c>
      <c r="C99" s="9">
        <v>90</v>
      </c>
      <c r="D99" s="9">
        <v>196</v>
      </c>
      <c r="E99" s="9">
        <v>0</v>
      </c>
      <c r="F99" s="9">
        <v>0</v>
      </c>
      <c r="G99" s="9">
        <f t="shared" si="23"/>
        <v>0</v>
      </c>
      <c r="H99" s="9">
        <f t="shared" si="22"/>
        <v>106</v>
      </c>
      <c r="I99" s="9">
        <f t="shared" si="22"/>
        <v>90</v>
      </c>
      <c r="J99" s="9">
        <f t="shared" si="24"/>
        <v>196</v>
      </c>
      <c r="K99" s="357" t="s">
        <v>1112</v>
      </c>
    </row>
    <row r="100" spans="1:11" ht="20.100000000000001" customHeight="1" x14ac:dyDescent="0.2">
      <c r="A100" s="8" t="s">
        <v>1115</v>
      </c>
      <c r="B100" s="9">
        <v>146</v>
      </c>
      <c r="C100" s="9">
        <v>93</v>
      </c>
      <c r="D100" s="9">
        <v>239</v>
      </c>
      <c r="E100" s="9">
        <v>0</v>
      </c>
      <c r="F100" s="9">
        <v>0</v>
      </c>
      <c r="G100" s="9">
        <f t="shared" si="23"/>
        <v>0</v>
      </c>
      <c r="H100" s="9">
        <f t="shared" si="22"/>
        <v>146</v>
      </c>
      <c r="I100" s="9">
        <f t="shared" si="22"/>
        <v>93</v>
      </c>
      <c r="J100" s="9">
        <f t="shared" si="24"/>
        <v>239</v>
      </c>
      <c r="K100" s="32" t="s">
        <v>1143</v>
      </c>
    </row>
    <row r="101" spans="1:11" ht="20.100000000000001" customHeight="1" x14ac:dyDescent="0.2">
      <c r="A101" s="8" t="s">
        <v>1117</v>
      </c>
      <c r="B101" s="9">
        <v>540</v>
      </c>
      <c r="C101" s="9">
        <v>364</v>
      </c>
      <c r="D101" s="9">
        <v>904</v>
      </c>
      <c r="E101" s="9">
        <v>0</v>
      </c>
      <c r="F101" s="9">
        <v>0</v>
      </c>
      <c r="G101" s="9">
        <f t="shared" si="23"/>
        <v>0</v>
      </c>
      <c r="H101" s="9">
        <f t="shared" si="22"/>
        <v>540</v>
      </c>
      <c r="I101" s="9">
        <f t="shared" si="22"/>
        <v>364</v>
      </c>
      <c r="J101" s="9">
        <f t="shared" si="24"/>
        <v>904</v>
      </c>
      <c r="K101" s="32" t="s">
        <v>1118</v>
      </c>
    </row>
    <row r="102" spans="1:11" ht="20.100000000000001" customHeight="1" x14ac:dyDescent="0.2">
      <c r="A102" s="8" t="s">
        <v>1119</v>
      </c>
      <c r="B102" s="9">
        <v>121</v>
      </c>
      <c r="C102" s="9">
        <v>40</v>
      </c>
      <c r="D102" s="9">
        <v>161</v>
      </c>
      <c r="E102" s="9">
        <v>0</v>
      </c>
      <c r="F102" s="9">
        <v>0</v>
      </c>
      <c r="G102" s="9">
        <f t="shared" si="23"/>
        <v>0</v>
      </c>
      <c r="H102" s="9">
        <f t="shared" si="22"/>
        <v>121</v>
      </c>
      <c r="I102" s="9">
        <f t="shared" si="22"/>
        <v>40</v>
      </c>
      <c r="J102" s="9">
        <f t="shared" si="24"/>
        <v>161</v>
      </c>
      <c r="K102" s="32" t="s">
        <v>1144</v>
      </c>
    </row>
    <row r="103" spans="1:11" ht="20.100000000000001" customHeight="1" x14ac:dyDescent="0.2">
      <c r="A103" s="8" t="s">
        <v>1121</v>
      </c>
      <c r="B103" s="9">
        <v>631</v>
      </c>
      <c r="C103" s="9">
        <v>328</v>
      </c>
      <c r="D103" s="9">
        <v>959</v>
      </c>
      <c r="E103" s="9">
        <v>0</v>
      </c>
      <c r="F103" s="9">
        <v>0</v>
      </c>
      <c r="G103" s="9">
        <f t="shared" si="23"/>
        <v>0</v>
      </c>
      <c r="H103" s="9">
        <f t="shared" si="22"/>
        <v>631</v>
      </c>
      <c r="I103" s="9">
        <f t="shared" si="22"/>
        <v>328</v>
      </c>
      <c r="J103" s="9">
        <f t="shared" si="24"/>
        <v>959</v>
      </c>
      <c r="K103" s="32" t="s">
        <v>1122</v>
      </c>
    </row>
    <row r="104" spans="1:11" ht="20.100000000000001" customHeight="1" x14ac:dyDescent="0.2">
      <c r="A104" s="8" t="s">
        <v>1123</v>
      </c>
      <c r="B104" s="9">
        <f>SUM(B94:B103)</f>
        <v>2636</v>
      </c>
      <c r="C104" s="9">
        <f t="shared" ref="C104:J104" si="25">SUM(C94:C103)</f>
        <v>2122</v>
      </c>
      <c r="D104" s="9">
        <f t="shared" si="25"/>
        <v>4758</v>
      </c>
      <c r="E104" s="9">
        <f t="shared" si="25"/>
        <v>0</v>
      </c>
      <c r="F104" s="9">
        <f t="shared" si="25"/>
        <v>0</v>
      </c>
      <c r="G104" s="9">
        <f t="shared" si="25"/>
        <v>0</v>
      </c>
      <c r="H104" s="9">
        <f t="shared" si="25"/>
        <v>2636</v>
      </c>
      <c r="I104" s="9">
        <f t="shared" si="25"/>
        <v>2122</v>
      </c>
      <c r="J104" s="9">
        <f t="shared" si="25"/>
        <v>4758</v>
      </c>
      <c r="K104" s="357" t="s">
        <v>194</v>
      </c>
    </row>
    <row r="105" spans="1:11" s="560" customFormat="1" ht="20.100000000000001" customHeight="1" x14ac:dyDescent="0.2">
      <c r="A105" s="463" t="s">
        <v>1147</v>
      </c>
      <c r="B105" s="9">
        <v>33</v>
      </c>
      <c r="C105" s="9">
        <v>8</v>
      </c>
      <c r="D105" s="9">
        <v>41</v>
      </c>
      <c r="E105" s="9">
        <v>0</v>
      </c>
      <c r="F105" s="9">
        <v>0</v>
      </c>
      <c r="G105" s="9">
        <v>0</v>
      </c>
      <c r="H105" s="9">
        <f>SUM(B105,E105)</f>
        <v>33</v>
      </c>
      <c r="I105" s="9">
        <f t="shared" ref="I105:J105" si="26">SUM(C105,F105)</f>
        <v>8</v>
      </c>
      <c r="J105" s="9">
        <f t="shared" si="26"/>
        <v>41</v>
      </c>
      <c r="K105" s="562" t="s">
        <v>1125</v>
      </c>
    </row>
    <row r="106" spans="1:11" ht="20.100000000000001" customHeight="1" x14ac:dyDescent="0.2">
      <c r="A106" s="8" t="s">
        <v>1157</v>
      </c>
      <c r="B106" s="9">
        <v>131</v>
      </c>
      <c r="C106" s="9">
        <v>50</v>
      </c>
      <c r="D106" s="9">
        <v>181</v>
      </c>
      <c r="E106" s="9">
        <v>0</v>
      </c>
      <c r="F106" s="9">
        <v>0</v>
      </c>
      <c r="G106" s="9">
        <f>SUM(E106:F106)</f>
        <v>0</v>
      </c>
      <c r="H106" s="9">
        <f t="shared" ref="H106:H108" si="27">SUM(B106,E106)</f>
        <v>131</v>
      </c>
      <c r="I106" s="9">
        <f t="shared" ref="I106:I108" si="28">SUM(C106,F106)</f>
        <v>50</v>
      </c>
      <c r="J106" s="9">
        <f t="shared" ref="J106:J108" si="29">SUM(D106,G106)</f>
        <v>181</v>
      </c>
      <c r="K106" s="357" t="s">
        <v>1128</v>
      </c>
    </row>
    <row r="107" spans="1:11" ht="20.100000000000001" customHeight="1" x14ac:dyDescent="0.2">
      <c r="A107" s="8" t="s">
        <v>1129</v>
      </c>
      <c r="B107" s="9">
        <v>476</v>
      </c>
      <c r="C107" s="9">
        <v>424</v>
      </c>
      <c r="D107" s="9">
        <v>900</v>
      </c>
      <c r="E107" s="9">
        <v>0</v>
      </c>
      <c r="F107" s="9">
        <v>1</v>
      </c>
      <c r="G107" s="9">
        <f>SUM(E107:F107)</f>
        <v>1</v>
      </c>
      <c r="H107" s="9">
        <f t="shared" si="27"/>
        <v>476</v>
      </c>
      <c r="I107" s="9">
        <f t="shared" si="28"/>
        <v>425</v>
      </c>
      <c r="J107" s="9">
        <f t="shared" si="29"/>
        <v>901</v>
      </c>
      <c r="K107" s="357" t="s">
        <v>1130</v>
      </c>
    </row>
    <row r="108" spans="1:11" ht="20.100000000000001" customHeight="1" x14ac:dyDescent="0.2">
      <c r="A108" s="8" t="s">
        <v>1131</v>
      </c>
      <c r="B108" s="9">
        <v>186</v>
      </c>
      <c r="C108" s="9">
        <v>344</v>
      </c>
      <c r="D108" s="9">
        <v>530</v>
      </c>
      <c r="E108" s="9">
        <v>0</v>
      </c>
      <c r="F108" s="9">
        <v>0</v>
      </c>
      <c r="G108" s="9">
        <f>SUM(E108:F108)</f>
        <v>0</v>
      </c>
      <c r="H108" s="9">
        <f t="shared" si="27"/>
        <v>186</v>
      </c>
      <c r="I108" s="9">
        <f t="shared" si="28"/>
        <v>344</v>
      </c>
      <c r="J108" s="9">
        <f t="shared" si="29"/>
        <v>530</v>
      </c>
      <c r="K108" s="357" t="s">
        <v>1132</v>
      </c>
    </row>
    <row r="109" spans="1:11" ht="20.100000000000001" customHeight="1" x14ac:dyDescent="0.2">
      <c r="A109" s="8" t="s">
        <v>1133</v>
      </c>
      <c r="B109" s="9">
        <f>SUM(B105:B108)</f>
        <v>826</v>
      </c>
      <c r="C109" s="9">
        <f t="shared" ref="C109:J109" si="30">SUM(C105:C108)</f>
        <v>826</v>
      </c>
      <c r="D109" s="9">
        <f t="shared" si="30"/>
        <v>1652</v>
      </c>
      <c r="E109" s="9">
        <f t="shared" si="30"/>
        <v>0</v>
      </c>
      <c r="F109" s="9">
        <f t="shared" si="30"/>
        <v>1</v>
      </c>
      <c r="G109" s="9">
        <f t="shared" si="30"/>
        <v>1</v>
      </c>
      <c r="H109" s="9">
        <f t="shared" si="30"/>
        <v>826</v>
      </c>
      <c r="I109" s="9">
        <f t="shared" si="30"/>
        <v>827</v>
      </c>
      <c r="J109" s="9">
        <f t="shared" si="30"/>
        <v>1653</v>
      </c>
      <c r="K109" s="357" t="s">
        <v>1078</v>
      </c>
    </row>
    <row r="110" spans="1:11" ht="20.100000000000001" customHeight="1" thickBot="1" x14ac:dyDescent="0.25">
      <c r="A110" s="8" t="s">
        <v>126</v>
      </c>
      <c r="B110" s="9">
        <f>SUM(B109,B104)</f>
        <v>3462</v>
      </c>
      <c r="C110" s="9">
        <f t="shared" ref="C110:J110" si="31">SUM(C109,C104)</f>
        <v>2948</v>
      </c>
      <c r="D110" s="9">
        <f t="shared" si="31"/>
        <v>6410</v>
      </c>
      <c r="E110" s="9">
        <f t="shared" si="31"/>
        <v>0</v>
      </c>
      <c r="F110" s="9">
        <f t="shared" si="31"/>
        <v>1</v>
      </c>
      <c r="G110" s="9">
        <f t="shared" si="31"/>
        <v>1</v>
      </c>
      <c r="H110" s="9">
        <f t="shared" si="31"/>
        <v>3462</v>
      </c>
      <c r="I110" s="9">
        <f t="shared" si="31"/>
        <v>2949</v>
      </c>
      <c r="J110" s="9">
        <f t="shared" si="31"/>
        <v>6411</v>
      </c>
      <c r="K110" s="357" t="s">
        <v>93</v>
      </c>
    </row>
    <row r="111" spans="1:11" ht="20.100000000000001" customHeight="1" thickBot="1" x14ac:dyDescent="0.25">
      <c r="A111" s="23" t="s">
        <v>374</v>
      </c>
      <c r="B111" s="24">
        <f t="shared" ref="B111:J111" si="32">SUM(B110,B83)</f>
        <v>13644</v>
      </c>
      <c r="C111" s="24">
        <f t="shared" si="32"/>
        <v>12389</v>
      </c>
      <c r="D111" s="24">
        <f t="shared" si="32"/>
        <v>26033</v>
      </c>
      <c r="E111" s="24">
        <f t="shared" si="32"/>
        <v>5</v>
      </c>
      <c r="F111" s="24">
        <f t="shared" si="32"/>
        <v>11</v>
      </c>
      <c r="G111" s="24">
        <f t="shared" si="32"/>
        <v>16</v>
      </c>
      <c r="H111" s="24">
        <f t="shared" si="32"/>
        <v>13649</v>
      </c>
      <c r="I111" s="24">
        <f t="shared" si="32"/>
        <v>12400</v>
      </c>
      <c r="J111" s="24">
        <f t="shared" si="32"/>
        <v>26049</v>
      </c>
      <c r="K111" s="358" t="s">
        <v>852</v>
      </c>
    </row>
    <row r="112" spans="1:11" ht="15" thickTop="1" x14ac:dyDescent="0.2"/>
    <row r="385" spans="4:10" x14ac:dyDescent="0.2">
      <c r="D385" s="353">
        <f>SUM(B385:C385)</f>
        <v>0</v>
      </c>
      <c r="E385" s="353">
        <v>0</v>
      </c>
      <c r="F385" s="353">
        <v>0</v>
      </c>
      <c r="G385" s="353">
        <f>SUM(E385:F385)</f>
        <v>0</v>
      </c>
      <c r="H385" s="353">
        <f>SUM(E385,B385)</f>
        <v>0</v>
      </c>
      <c r="I385" s="353">
        <f t="shared" ref="I385:J399" si="33">SUM(F385,C385)</f>
        <v>0</v>
      </c>
      <c r="J385" s="353">
        <f t="shared" si="33"/>
        <v>0</v>
      </c>
    </row>
    <row r="386" spans="4:10" x14ac:dyDescent="0.2">
      <c r="D386" s="353">
        <f t="shared" ref="D386:D399" si="34">SUM(B386:C386)</f>
        <v>0</v>
      </c>
      <c r="E386" s="353">
        <v>0</v>
      </c>
      <c r="F386" s="353">
        <v>0</v>
      </c>
      <c r="G386" s="353">
        <f t="shared" ref="G386:G399" si="35">SUM(E386:F386)</f>
        <v>0</v>
      </c>
      <c r="H386" s="353">
        <f t="shared" ref="H386:H399" si="36">SUM(E386,B386)</f>
        <v>0</v>
      </c>
      <c r="I386" s="353">
        <f t="shared" si="33"/>
        <v>0</v>
      </c>
      <c r="J386" s="353">
        <f t="shared" si="33"/>
        <v>0</v>
      </c>
    </row>
    <row r="387" spans="4:10" x14ac:dyDescent="0.2">
      <c r="D387" s="353">
        <f>SUM(B387:C387)</f>
        <v>0</v>
      </c>
      <c r="E387" s="353">
        <v>0</v>
      </c>
      <c r="G387" s="353">
        <f t="shared" si="35"/>
        <v>0</v>
      </c>
      <c r="H387" s="353">
        <f t="shared" si="36"/>
        <v>0</v>
      </c>
      <c r="I387" s="353">
        <f t="shared" si="33"/>
        <v>0</v>
      </c>
      <c r="J387" s="353">
        <f t="shared" si="33"/>
        <v>0</v>
      </c>
    </row>
    <row r="388" spans="4:10" x14ac:dyDescent="0.2">
      <c r="D388" s="353">
        <f t="shared" si="34"/>
        <v>0</v>
      </c>
      <c r="E388" s="353">
        <v>0</v>
      </c>
      <c r="G388" s="353">
        <f t="shared" si="35"/>
        <v>0</v>
      </c>
      <c r="H388" s="353">
        <f t="shared" si="36"/>
        <v>0</v>
      </c>
      <c r="I388" s="353">
        <f t="shared" si="33"/>
        <v>0</v>
      </c>
      <c r="J388" s="353">
        <f t="shared" si="33"/>
        <v>0</v>
      </c>
    </row>
    <row r="389" spans="4:10" x14ac:dyDescent="0.2">
      <c r="D389" s="353">
        <f t="shared" si="34"/>
        <v>0</v>
      </c>
      <c r="E389" s="353">
        <v>0</v>
      </c>
      <c r="F389" s="353">
        <v>0</v>
      </c>
      <c r="G389" s="353">
        <f t="shared" si="35"/>
        <v>0</v>
      </c>
      <c r="H389" s="353">
        <f t="shared" si="36"/>
        <v>0</v>
      </c>
      <c r="I389" s="353">
        <f t="shared" si="33"/>
        <v>0</v>
      </c>
      <c r="J389" s="353">
        <f t="shared" si="33"/>
        <v>0</v>
      </c>
    </row>
    <row r="390" spans="4:10" x14ac:dyDescent="0.2">
      <c r="D390" s="353">
        <f t="shared" si="34"/>
        <v>0</v>
      </c>
      <c r="E390" s="353">
        <v>0</v>
      </c>
      <c r="F390" s="353">
        <v>0</v>
      </c>
      <c r="G390" s="353">
        <f t="shared" si="35"/>
        <v>0</v>
      </c>
      <c r="H390" s="353">
        <f t="shared" si="36"/>
        <v>0</v>
      </c>
      <c r="I390" s="353">
        <f t="shared" si="33"/>
        <v>0</v>
      </c>
      <c r="J390" s="353">
        <f t="shared" si="33"/>
        <v>0</v>
      </c>
    </row>
    <row r="391" spans="4:10" x14ac:dyDescent="0.2">
      <c r="D391" s="353">
        <f t="shared" si="34"/>
        <v>0</v>
      </c>
      <c r="E391" s="353">
        <v>0</v>
      </c>
      <c r="F391" s="353">
        <v>0</v>
      </c>
      <c r="G391" s="353">
        <f t="shared" si="35"/>
        <v>0</v>
      </c>
      <c r="H391" s="353">
        <f t="shared" si="36"/>
        <v>0</v>
      </c>
      <c r="I391" s="353">
        <f t="shared" si="33"/>
        <v>0</v>
      </c>
      <c r="J391" s="353">
        <f t="shared" si="33"/>
        <v>0</v>
      </c>
    </row>
    <row r="392" spans="4:10" x14ac:dyDescent="0.2">
      <c r="D392" s="353">
        <f t="shared" si="34"/>
        <v>0</v>
      </c>
      <c r="F392" s="353">
        <v>0</v>
      </c>
      <c r="G392" s="353">
        <f t="shared" si="35"/>
        <v>0</v>
      </c>
      <c r="H392" s="353">
        <f t="shared" si="36"/>
        <v>0</v>
      </c>
      <c r="I392" s="353">
        <f t="shared" si="33"/>
        <v>0</v>
      </c>
      <c r="J392" s="353">
        <f t="shared" si="33"/>
        <v>0</v>
      </c>
    </row>
    <row r="393" spans="4:10" x14ac:dyDescent="0.2">
      <c r="D393" s="353">
        <f t="shared" si="34"/>
        <v>0</v>
      </c>
      <c r="E393" s="353">
        <v>0</v>
      </c>
      <c r="F393" s="353">
        <v>0</v>
      </c>
      <c r="G393" s="353">
        <f t="shared" si="35"/>
        <v>0</v>
      </c>
      <c r="H393" s="353">
        <f t="shared" si="36"/>
        <v>0</v>
      </c>
      <c r="I393" s="353">
        <f t="shared" si="33"/>
        <v>0</v>
      </c>
      <c r="J393" s="353">
        <f t="shared" si="33"/>
        <v>0</v>
      </c>
    </row>
    <row r="394" spans="4:10" x14ac:dyDescent="0.2">
      <c r="D394" s="353">
        <f t="shared" si="34"/>
        <v>0</v>
      </c>
      <c r="E394" s="353">
        <v>0</v>
      </c>
      <c r="F394" s="353">
        <v>0</v>
      </c>
      <c r="G394" s="353">
        <f t="shared" si="35"/>
        <v>0</v>
      </c>
      <c r="H394" s="353">
        <f t="shared" si="36"/>
        <v>0</v>
      </c>
      <c r="I394" s="353">
        <f t="shared" si="33"/>
        <v>0</v>
      </c>
      <c r="J394" s="353">
        <f t="shared" si="33"/>
        <v>0</v>
      </c>
    </row>
    <row r="395" spans="4:10" x14ac:dyDescent="0.2">
      <c r="D395" s="353">
        <f t="shared" si="34"/>
        <v>0</v>
      </c>
      <c r="E395" s="353">
        <v>0</v>
      </c>
      <c r="F395" s="353">
        <v>0</v>
      </c>
      <c r="G395" s="353">
        <f t="shared" si="35"/>
        <v>0</v>
      </c>
      <c r="H395" s="353">
        <f t="shared" si="36"/>
        <v>0</v>
      </c>
      <c r="I395" s="353">
        <f t="shared" si="33"/>
        <v>0</v>
      </c>
      <c r="J395" s="353">
        <f t="shared" si="33"/>
        <v>0</v>
      </c>
    </row>
    <row r="396" spans="4:10" x14ac:dyDescent="0.2">
      <c r="D396" s="353">
        <f t="shared" si="34"/>
        <v>0</v>
      </c>
      <c r="E396" s="353">
        <v>0</v>
      </c>
      <c r="F396" s="353">
        <v>0</v>
      </c>
      <c r="G396" s="353">
        <f t="shared" si="35"/>
        <v>0</v>
      </c>
      <c r="H396" s="353">
        <f t="shared" si="36"/>
        <v>0</v>
      </c>
      <c r="I396" s="353">
        <f t="shared" si="33"/>
        <v>0</v>
      </c>
      <c r="J396" s="353">
        <f t="shared" si="33"/>
        <v>0</v>
      </c>
    </row>
    <row r="397" spans="4:10" x14ac:dyDescent="0.2">
      <c r="D397" s="353">
        <f t="shared" si="34"/>
        <v>0</v>
      </c>
      <c r="E397" s="353">
        <v>0</v>
      </c>
      <c r="F397" s="353">
        <v>0</v>
      </c>
      <c r="G397" s="353">
        <f t="shared" si="35"/>
        <v>0</v>
      </c>
      <c r="H397" s="353">
        <f t="shared" si="36"/>
        <v>0</v>
      </c>
      <c r="I397" s="353">
        <f t="shared" si="33"/>
        <v>0</v>
      </c>
      <c r="J397" s="353">
        <f t="shared" si="33"/>
        <v>0</v>
      </c>
    </row>
    <row r="398" spans="4:10" x14ac:dyDescent="0.2">
      <c r="D398" s="353">
        <f t="shared" si="34"/>
        <v>0</v>
      </c>
      <c r="E398" s="353">
        <v>0</v>
      </c>
      <c r="F398" s="353">
        <v>0</v>
      </c>
      <c r="G398" s="353">
        <f t="shared" si="35"/>
        <v>0</v>
      </c>
      <c r="H398" s="353">
        <f t="shared" si="36"/>
        <v>0</v>
      </c>
      <c r="I398" s="353">
        <f t="shared" si="33"/>
        <v>0</v>
      </c>
      <c r="J398" s="353">
        <f t="shared" si="33"/>
        <v>0</v>
      </c>
    </row>
    <row r="399" spans="4:10" x14ac:dyDescent="0.2">
      <c r="D399" s="353">
        <f t="shared" si="34"/>
        <v>0</v>
      </c>
      <c r="E399" s="353">
        <v>0</v>
      </c>
      <c r="F399" s="353">
        <v>0</v>
      </c>
      <c r="G399" s="353">
        <f t="shared" si="35"/>
        <v>0</v>
      </c>
      <c r="H399" s="353">
        <f t="shared" si="36"/>
        <v>0</v>
      </c>
      <c r="I399" s="353">
        <f t="shared" si="33"/>
        <v>0</v>
      </c>
      <c r="J399" s="353">
        <f t="shared" si="33"/>
        <v>0</v>
      </c>
    </row>
    <row r="413" spans="4:10" x14ac:dyDescent="0.2">
      <c r="D413" s="353">
        <f>SUM(B413:C413)</f>
        <v>0</v>
      </c>
      <c r="G413" s="353">
        <f>SUM(E413:F413)</f>
        <v>0</v>
      </c>
      <c r="H413" s="353">
        <f>SUM(E413,B413)</f>
        <v>0</v>
      </c>
      <c r="I413" s="353">
        <f>SUM(F413,C413)</f>
        <v>0</v>
      </c>
      <c r="J413" s="353">
        <f>SUM(G413,D413)</f>
        <v>0</v>
      </c>
    </row>
    <row r="415" spans="4:10" x14ac:dyDescent="0.2">
      <c r="D415" s="353">
        <f>SUM(B415:C415)</f>
        <v>0</v>
      </c>
      <c r="F415" s="353">
        <v>0</v>
      </c>
      <c r="G415" s="353">
        <f t="shared" ref="G415:G436" si="37">SUM(E415:F415)</f>
        <v>0</v>
      </c>
      <c r="H415" s="353">
        <f t="shared" ref="H415:J436" si="38">SUM(E415,B415)</f>
        <v>0</v>
      </c>
      <c r="I415" s="353">
        <f t="shared" si="38"/>
        <v>0</v>
      </c>
      <c r="J415" s="353">
        <f t="shared" si="38"/>
        <v>0</v>
      </c>
    </row>
    <row r="416" spans="4:10" x14ac:dyDescent="0.2">
      <c r="D416" s="353">
        <f t="shared" ref="D416:D436" si="39">SUM(B416:C416)</f>
        <v>0</v>
      </c>
      <c r="F416" s="353">
        <v>0</v>
      </c>
      <c r="G416" s="353">
        <f t="shared" si="37"/>
        <v>0</v>
      </c>
      <c r="H416" s="353">
        <f t="shared" si="38"/>
        <v>0</v>
      </c>
      <c r="I416" s="353">
        <f t="shared" si="38"/>
        <v>0</v>
      </c>
      <c r="J416" s="353">
        <f t="shared" si="38"/>
        <v>0</v>
      </c>
    </row>
    <row r="417" spans="4:10" x14ac:dyDescent="0.2">
      <c r="D417" s="353">
        <f t="shared" si="39"/>
        <v>0</v>
      </c>
      <c r="F417" s="353">
        <v>0</v>
      </c>
      <c r="G417" s="353">
        <f t="shared" si="37"/>
        <v>0</v>
      </c>
      <c r="H417" s="353">
        <f t="shared" si="38"/>
        <v>0</v>
      </c>
      <c r="I417" s="353">
        <f t="shared" si="38"/>
        <v>0</v>
      </c>
      <c r="J417" s="353">
        <f t="shared" si="38"/>
        <v>0</v>
      </c>
    </row>
    <row r="418" spans="4:10" x14ac:dyDescent="0.2">
      <c r="D418" s="353">
        <f t="shared" si="39"/>
        <v>0</v>
      </c>
      <c r="F418" s="353">
        <v>0</v>
      </c>
      <c r="G418" s="353">
        <f t="shared" si="37"/>
        <v>0</v>
      </c>
      <c r="H418" s="353">
        <f t="shared" si="38"/>
        <v>0</v>
      </c>
      <c r="I418" s="353">
        <f t="shared" si="38"/>
        <v>0</v>
      </c>
      <c r="J418" s="353">
        <f t="shared" si="38"/>
        <v>0</v>
      </c>
    </row>
    <row r="419" spans="4:10" x14ac:dyDescent="0.2">
      <c r="D419" s="353">
        <f t="shared" si="39"/>
        <v>0</v>
      </c>
      <c r="F419" s="353">
        <v>0</v>
      </c>
      <c r="G419" s="353">
        <f t="shared" si="37"/>
        <v>0</v>
      </c>
      <c r="H419" s="353">
        <f t="shared" si="38"/>
        <v>0</v>
      </c>
      <c r="I419" s="353">
        <f t="shared" si="38"/>
        <v>0</v>
      </c>
      <c r="J419" s="353">
        <f t="shared" si="38"/>
        <v>0</v>
      </c>
    </row>
    <row r="420" spans="4:10" x14ac:dyDescent="0.2">
      <c r="D420" s="353">
        <f t="shared" si="39"/>
        <v>0</v>
      </c>
      <c r="F420" s="353">
        <v>0</v>
      </c>
      <c r="G420" s="353">
        <f t="shared" si="37"/>
        <v>0</v>
      </c>
      <c r="H420" s="353">
        <f t="shared" si="38"/>
        <v>0</v>
      </c>
      <c r="I420" s="353">
        <f t="shared" si="38"/>
        <v>0</v>
      </c>
      <c r="J420" s="353">
        <f t="shared" si="38"/>
        <v>0</v>
      </c>
    </row>
    <row r="421" spans="4:10" x14ac:dyDescent="0.2">
      <c r="D421" s="353">
        <f t="shared" si="39"/>
        <v>0</v>
      </c>
      <c r="E421" s="353">
        <v>0</v>
      </c>
      <c r="F421" s="353">
        <v>0</v>
      </c>
      <c r="G421" s="353">
        <f t="shared" si="37"/>
        <v>0</v>
      </c>
      <c r="H421" s="353">
        <f t="shared" si="38"/>
        <v>0</v>
      </c>
      <c r="I421" s="353">
        <f t="shared" si="38"/>
        <v>0</v>
      </c>
      <c r="J421" s="353">
        <f t="shared" si="38"/>
        <v>0</v>
      </c>
    </row>
    <row r="422" spans="4:10" x14ac:dyDescent="0.2">
      <c r="D422" s="353">
        <f t="shared" si="39"/>
        <v>0</v>
      </c>
      <c r="E422" s="353">
        <v>0</v>
      </c>
      <c r="F422" s="353">
        <v>0</v>
      </c>
      <c r="G422" s="353">
        <f t="shared" si="37"/>
        <v>0</v>
      </c>
      <c r="H422" s="353">
        <f t="shared" si="38"/>
        <v>0</v>
      </c>
      <c r="I422" s="353">
        <f t="shared" si="38"/>
        <v>0</v>
      </c>
      <c r="J422" s="353">
        <f t="shared" si="38"/>
        <v>0</v>
      </c>
    </row>
    <row r="423" spans="4:10" x14ac:dyDescent="0.2">
      <c r="D423" s="353">
        <f t="shared" si="39"/>
        <v>0</v>
      </c>
      <c r="E423" s="353">
        <v>0</v>
      </c>
      <c r="F423" s="353">
        <v>0</v>
      </c>
      <c r="G423" s="353">
        <f t="shared" si="37"/>
        <v>0</v>
      </c>
      <c r="H423" s="353">
        <f t="shared" si="38"/>
        <v>0</v>
      </c>
      <c r="I423" s="353">
        <f t="shared" si="38"/>
        <v>0</v>
      </c>
      <c r="J423" s="353">
        <f t="shared" si="38"/>
        <v>0</v>
      </c>
    </row>
    <row r="424" spans="4:10" x14ac:dyDescent="0.2">
      <c r="D424" s="353">
        <f t="shared" si="39"/>
        <v>0</v>
      </c>
      <c r="E424" s="353">
        <v>0</v>
      </c>
      <c r="F424" s="353">
        <v>0</v>
      </c>
      <c r="G424" s="353">
        <f t="shared" si="37"/>
        <v>0</v>
      </c>
      <c r="H424" s="353">
        <f t="shared" si="38"/>
        <v>0</v>
      </c>
      <c r="I424" s="353">
        <f t="shared" si="38"/>
        <v>0</v>
      </c>
      <c r="J424" s="353">
        <f t="shared" si="38"/>
        <v>0</v>
      </c>
    </row>
    <row r="425" spans="4:10" x14ac:dyDescent="0.2">
      <c r="D425" s="353">
        <f t="shared" si="39"/>
        <v>0</v>
      </c>
      <c r="E425" s="353">
        <v>0</v>
      </c>
      <c r="F425" s="353">
        <v>0</v>
      </c>
      <c r="G425" s="353">
        <f t="shared" si="37"/>
        <v>0</v>
      </c>
      <c r="H425" s="353">
        <f t="shared" si="38"/>
        <v>0</v>
      </c>
      <c r="I425" s="353">
        <f t="shared" si="38"/>
        <v>0</v>
      </c>
      <c r="J425" s="353">
        <f t="shared" si="38"/>
        <v>0</v>
      </c>
    </row>
    <row r="426" spans="4:10" x14ac:dyDescent="0.2">
      <c r="D426" s="353">
        <f t="shared" si="39"/>
        <v>0</v>
      </c>
      <c r="E426" s="353">
        <v>0</v>
      </c>
      <c r="F426" s="353">
        <v>0</v>
      </c>
      <c r="G426" s="353">
        <f t="shared" si="37"/>
        <v>0</v>
      </c>
      <c r="H426" s="353">
        <f t="shared" si="38"/>
        <v>0</v>
      </c>
      <c r="I426" s="353">
        <f t="shared" si="38"/>
        <v>0</v>
      </c>
      <c r="J426" s="353">
        <f t="shared" si="38"/>
        <v>0</v>
      </c>
    </row>
    <row r="427" spans="4:10" x14ac:dyDescent="0.2">
      <c r="D427" s="353">
        <f t="shared" si="39"/>
        <v>0</v>
      </c>
      <c r="F427" s="353">
        <v>0</v>
      </c>
      <c r="G427" s="353">
        <f t="shared" si="37"/>
        <v>0</v>
      </c>
      <c r="H427" s="353">
        <f t="shared" si="38"/>
        <v>0</v>
      </c>
      <c r="I427" s="353">
        <f t="shared" si="38"/>
        <v>0</v>
      </c>
      <c r="J427" s="353">
        <f t="shared" si="38"/>
        <v>0</v>
      </c>
    </row>
    <row r="428" spans="4:10" x14ac:dyDescent="0.2">
      <c r="D428" s="353">
        <f t="shared" si="39"/>
        <v>0</v>
      </c>
      <c r="E428" s="353">
        <v>0</v>
      </c>
      <c r="F428" s="353">
        <v>0</v>
      </c>
      <c r="G428" s="353">
        <f t="shared" si="37"/>
        <v>0</v>
      </c>
      <c r="H428" s="353">
        <f t="shared" si="38"/>
        <v>0</v>
      </c>
      <c r="I428" s="353">
        <f t="shared" si="38"/>
        <v>0</v>
      </c>
      <c r="J428" s="353">
        <f t="shared" si="38"/>
        <v>0</v>
      </c>
    </row>
    <row r="429" spans="4:10" x14ac:dyDescent="0.2">
      <c r="D429" s="353">
        <f t="shared" si="39"/>
        <v>0</v>
      </c>
      <c r="E429" s="353">
        <v>0</v>
      </c>
      <c r="F429" s="353">
        <v>0</v>
      </c>
      <c r="G429" s="353">
        <f t="shared" si="37"/>
        <v>0</v>
      </c>
      <c r="H429" s="353">
        <f t="shared" si="38"/>
        <v>0</v>
      </c>
      <c r="I429" s="353">
        <f t="shared" si="38"/>
        <v>0</v>
      </c>
      <c r="J429" s="353">
        <f t="shared" si="38"/>
        <v>0</v>
      </c>
    </row>
    <row r="430" spans="4:10" x14ac:dyDescent="0.2">
      <c r="D430" s="353">
        <f t="shared" si="39"/>
        <v>0</v>
      </c>
      <c r="E430" s="353">
        <v>0</v>
      </c>
      <c r="F430" s="353">
        <v>0</v>
      </c>
      <c r="G430" s="353">
        <f t="shared" si="37"/>
        <v>0</v>
      </c>
      <c r="H430" s="353">
        <f t="shared" si="38"/>
        <v>0</v>
      </c>
      <c r="I430" s="353">
        <f t="shared" si="38"/>
        <v>0</v>
      </c>
      <c r="J430" s="353">
        <f t="shared" si="38"/>
        <v>0</v>
      </c>
    </row>
    <row r="431" spans="4:10" x14ac:dyDescent="0.2">
      <c r="D431" s="353">
        <f t="shared" si="39"/>
        <v>0</v>
      </c>
      <c r="E431" s="353">
        <v>0</v>
      </c>
      <c r="F431" s="353">
        <v>0</v>
      </c>
      <c r="G431" s="353">
        <f t="shared" si="37"/>
        <v>0</v>
      </c>
      <c r="H431" s="353">
        <f t="shared" si="38"/>
        <v>0</v>
      </c>
      <c r="I431" s="353">
        <f t="shared" si="38"/>
        <v>0</v>
      </c>
      <c r="J431" s="353">
        <f t="shared" si="38"/>
        <v>0</v>
      </c>
    </row>
    <row r="432" spans="4:10" x14ac:dyDescent="0.2">
      <c r="D432" s="353">
        <f t="shared" si="39"/>
        <v>0</v>
      </c>
      <c r="F432" s="353">
        <v>0</v>
      </c>
      <c r="G432" s="353">
        <f t="shared" si="37"/>
        <v>0</v>
      </c>
      <c r="H432" s="353">
        <f t="shared" si="38"/>
        <v>0</v>
      </c>
      <c r="I432" s="353">
        <f t="shared" si="38"/>
        <v>0</v>
      </c>
      <c r="J432" s="353">
        <f t="shared" si="38"/>
        <v>0</v>
      </c>
    </row>
    <row r="433" spans="4:10" x14ac:dyDescent="0.2">
      <c r="D433" s="353">
        <f t="shared" si="39"/>
        <v>0</v>
      </c>
      <c r="E433" s="353">
        <v>0</v>
      </c>
      <c r="F433" s="353">
        <v>0</v>
      </c>
      <c r="G433" s="353">
        <f t="shared" si="37"/>
        <v>0</v>
      </c>
      <c r="H433" s="353">
        <f t="shared" si="38"/>
        <v>0</v>
      </c>
      <c r="I433" s="353">
        <f t="shared" si="38"/>
        <v>0</v>
      </c>
      <c r="J433" s="353">
        <f t="shared" si="38"/>
        <v>0</v>
      </c>
    </row>
    <row r="434" spans="4:10" x14ac:dyDescent="0.2">
      <c r="D434" s="353">
        <f t="shared" si="39"/>
        <v>0</v>
      </c>
      <c r="E434" s="353">
        <v>0</v>
      </c>
      <c r="F434" s="353">
        <v>0</v>
      </c>
      <c r="G434" s="353">
        <f t="shared" si="37"/>
        <v>0</v>
      </c>
      <c r="H434" s="353">
        <f t="shared" si="38"/>
        <v>0</v>
      </c>
      <c r="I434" s="353">
        <f t="shared" si="38"/>
        <v>0</v>
      </c>
      <c r="J434" s="353">
        <f t="shared" si="38"/>
        <v>0</v>
      </c>
    </row>
    <row r="435" spans="4:10" x14ac:dyDescent="0.2">
      <c r="D435" s="353">
        <f t="shared" si="39"/>
        <v>0</v>
      </c>
      <c r="E435" s="353">
        <v>0</v>
      </c>
      <c r="F435" s="353">
        <v>0</v>
      </c>
      <c r="G435" s="353">
        <f t="shared" si="37"/>
        <v>0</v>
      </c>
      <c r="H435" s="353">
        <f t="shared" si="38"/>
        <v>0</v>
      </c>
      <c r="I435" s="353">
        <f t="shared" si="38"/>
        <v>0</v>
      </c>
      <c r="J435" s="353">
        <f t="shared" si="38"/>
        <v>0</v>
      </c>
    </row>
    <row r="436" spans="4:10" x14ac:dyDescent="0.2">
      <c r="D436" s="353">
        <f t="shared" si="39"/>
        <v>0</v>
      </c>
      <c r="E436" s="353">
        <v>0</v>
      </c>
      <c r="F436" s="353">
        <v>0</v>
      </c>
      <c r="G436" s="353">
        <f t="shared" si="37"/>
        <v>0</v>
      </c>
      <c r="H436" s="353">
        <f t="shared" si="38"/>
        <v>0</v>
      </c>
      <c r="I436" s="353">
        <f t="shared" si="38"/>
        <v>0</v>
      </c>
      <c r="J436" s="353">
        <f t="shared" si="38"/>
        <v>0</v>
      </c>
    </row>
    <row r="445" spans="4:10" x14ac:dyDescent="0.2">
      <c r="D445" s="353">
        <f>SUM(B445:C445)</f>
        <v>0</v>
      </c>
      <c r="E445" s="353">
        <v>0</v>
      </c>
      <c r="F445" s="353">
        <v>0</v>
      </c>
      <c r="G445" s="353">
        <f t="shared" ref="G445:G451" si="40">SUM(E445:F445)</f>
        <v>0</v>
      </c>
      <c r="H445" s="353">
        <f>SUM(E445,B445)</f>
        <v>0</v>
      </c>
      <c r="I445" s="353">
        <f t="shared" ref="I445:J459" si="41">SUM(F445,C445)</f>
        <v>0</v>
      </c>
      <c r="J445" s="353">
        <f t="shared" si="41"/>
        <v>0</v>
      </c>
    </row>
    <row r="446" spans="4:10" x14ac:dyDescent="0.2">
      <c r="D446" s="353">
        <f t="shared" ref="D446:D451" si="42">SUM(B446:C446)</f>
        <v>0</v>
      </c>
      <c r="E446" s="353">
        <v>0</v>
      </c>
      <c r="F446" s="353">
        <v>0</v>
      </c>
      <c r="G446" s="353">
        <f t="shared" si="40"/>
        <v>0</v>
      </c>
      <c r="H446" s="353">
        <f>SUM(E446,B446)</f>
        <v>0</v>
      </c>
      <c r="I446" s="353">
        <f t="shared" si="41"/>
        <v>0</v>
      </c>
      <c r="J446" s="353">
        <f t="shared" si="41"/>
        <v>0</v>
      </c>
    </row>
    <row r="447" spans="4:10" x14ac:dyDescent="0.2">
      <c r="D447" s="353">
        <f t="shared" si="42"/>
        <v>0</v>
      </c>
      <c r="E447" s="353">
        <v>0</v>
      </c>
      <c r="F447" s="353">
        <v>0</v>
      </c>
      <c r="G447" s="353">
        <f t="shared" si="40"/>
        <v>0</v>
      </c>
      <c r="H447" s="353">
        <f t="shared" ref="H447:I471" si="43">SUM(E447,B447)</f>
        <v>0</v>
      </c>
      <c r="I447" s="353">
        <f t="shared" si="41"/>
        <v>0</v>
      </c>
    </row>
    <row r="448" spans="4:10" x14ac:dyDescent="0.2">
      <c r="D448" s="353">
        <f t="shared" si="42"/>
        <v>0</v>
      </c>
      <c r="E448" s="353">
        <v>0</v>
      </c>
      <c r="F448" s="353">
        <v>0</v>
      </c>
      <c r="G448" s="353">
        <f t="shared" si="40"/>
        <v>0</v>
      </c>
      <c r="H448" s="353">
        <f t="shared" si="43"/>
        <v>0</v>
      </c>
      <c r="I448" s="353">
        <f t="shared" si="41"/>
        <v>0</v>
      </c>
    </row>
    <row r="449" spans="1:9" x14ac:dyDescent="0.2">
      <c r="D449" s="353">
        <f t="shared" si="42"/>
        <v>0</v>
      </c>
      <c r="E449" s="353">
        <v>0</v>
      </c>
      <c r="F449" s="353">
        <v>0</v>
      </c>
      <c r="G449" s="353">
        <f t="shared" si="40"/>
        <v>0</v>
      </c>
      <c r="H449" s="353">
        <f t="shared" si="43"/>
        <v>0</v>
      </c>
      <c r="I449" s="353">
        <f t="shared" si="41"/>
        <v>0</v>
      </c>
    </row>
    <row r="450" spans="1:9" x14ac:dyDescent="0.2">
      <c r="D450" s="353">
        <f t="shared" si="42"/>
        <v>0</v>
      </c>
      <c r="F450" s="353">
        <v>0</v>
      </c>
      <c r="G450" s="353">
        <f t="shared" si="40"/>
        <v>0</v>
      </c>
      <c r="H450" s="353">
        <f t="shared" si="43"/>
        <v>0</v>
      </c>
      <c r="I450" s="353">
        <f t="shared" si="41"/>
        <v>0</v>
      </c>
    </row>
    <row r="451" spans="1:9" x14ac:dyDescent="0.2">
      <c r="D451" s="353">
        <f t="shared" si="42"/>
        <v>0</v>
      </c>
      <c r="F451" s="353">
        <v>0</v>
      </c>
      <c r="G451" s="353">
        <f t="shared" si="40"/>
        <v>0</v>
      </c>
      <c r="H451" s="353">
        <f t="shared" si="43"/>
        <v>0</v>
      </c>
      <c r="I451" s="353">
        <f t="shared" si="41"/>
        <v>0</v>
      </c>
    </row>
    <row r="452" spans="1:9" x14ac:dyDescent="0.2">
      <c r="A452" s="353" t="s">
        <v>1158</v>
      </c>
    </row>
    <row r="453" spans="1:9" x14ac:dyDescent="0.2">
      <c r="A453" s="353" t="s">
        <v>203</v>
      </c>
      <c r="B453" s="353">
        <v>13</v>
      </c>
      <c r="C453" s="353">
        <v>13</v>
      </c>
      <c r="D453" s="353">
        <v>26</v>
      </c>
      <c r="E453" s="353">
        <v>0</v>
      </c>
      <c r="F453" s="353">
        <v>0</v>
      </c>
      <c r="G453" s="353">
        <f t="shared" ref="G453:G471" si="44">SUM(E453:F453)</f>
        <v>0</v>
      </c>
      <c r="H453" s="353">
        <f t="shared" si="43"/>
        <v>13</v>
      </c>
      <c r="I453" s="353">
        <f t="shared" si="41"/>
        <v>13</v>
      </c>
    </row>
    <row r="454" spans="1:9" x14ac:dyDescent="0.2">
      <c r="A454" s="353" t="s">
        <v>404</v>
      </c>
      <c r="B454" s="353">
        <v>14</v>
      </c>
      <c r="C454" s="353">
        <v>7</v>
      </c>
      <c r="D454" s="353">
        <v>21</v>
      </c>
      <c r="E454" s="353">
        <v>0</v>
      </c>
      <c r="F454" s="353">
        <v>0</v>
      </c>
      <c r="G454" s="353">
        <f t="shared" si="44"/>
        <v>0</v>
      </c>
      <c r="H454" s="353">
        <f t="shared" si="43"/>
        <v>14</v>
      </c>
      <c r="I454" s="353">
        <f t="shared" si="41"/>
        <v>7</v>
      </c>
    </row>
    <row r="455" spans="1:9" x14ac:dyDescent="0.2">
      <c r="A455" s="353" t="s">
        <v>255</v>
      </c>
      <c r="B455" s="353">
        <v>19</v>
      </c>
      <c r="C455" s="353">
        <v>10</v>
      </c>
      <c r="D455" s="353">
        <v>29</v>
      </c>
      <c r="E455" s="353">
        <v>0</v>
      </c>
      <c r="F455" s="353">
        <v>0</v>
      </c>
      <c r="G455" s="353">
        <f t="shared" si="44"/>
        <v>0</v>
      </c>
      <c r="H455" s="353">
        <f t="shared" si="43"/>
        <v>19</v>
      </c>
      <c r="I455" s="353">
        <f t="shared" si="41"/>
        <v>10</v>
      </c>
    </row>
    <row r="456" spans="1:9" x14ac:dyDescent="0.2">
      <c r="A456" s="353" t="s">
        <v>523</v>
      </c>
      <c r="B456" s="353">
        <v>8</v>
      </c>
      <c r="C456" s="353">
        <v>1</v>
      </c>
      <c r="D456" s="353">
        <v>9</v>
      </c>
      <c r="E456" s="353">
        <v>0</v>
      </c>
      <c r="F456" s="353">
        <v>0</v>
      </c>
      <c r="G456" s="353">
        <f t="shared" si="44"/>
        <v>0</v>
      </c>
      <c r="H456" s="353">
        <f t="shared" si="43"/>
        <v>8</v>
      </c>
      <c r="I456" s="353">
        <f t="shared" si="41"/>
        <v>1</v>
      </c>
    </row>
    <row r="457" spans="1:9" x14ac:dyDescent="0.2">
      <c r="A457" s="353" t="s">
        <v>292</v>
      </c>
      <c r="B457" s="353">
        <v>0</v>
      </c>
      <c r="C457" s="353">
        <v>2</v>
      </c>
      <c r="D457" s="353">
        <v>2</v>
      </c>
      <c r="E457" s="353">
        <v>0</v>
      </c>
      <c r="F457" s="353">
        <v>0</v>
      </c>
      <c r="G457" s="353">
        <f t="shared" si="44"/>
        <v>0</v>
      </c>
      <c r="H457" s="353">
        <f t="shared" si="43"/>
        <v>0</v>
      </c>
      <c r="I457" s="353">
        <f t="shared" si="41"/>
        <v>2</v>
      </c>
    </row>
    <row r="458" spans="1:9" x14ac:dyDescent="0.2">
      <c r="A458" s="353" t="s">
        <v>1159</v>
      </c>
      <c r="B458" s="353">
        <f>SUM(B453:B457)</f>
        <v>54</v>
      </c>
      <c r="C458" s="353">
        <f>SUM(C453:C457)</f>
        <v>33</v>
      </c>
      <c r="D458" s="353">
        <f>SUM(D453:D457)</f>
        <v>87</v>
      </c>
      <c r="E458" s="353">
        <v>0</v>
      </c>
      <c r="F458" s="353">
        <v>0</v>
      </c>
      <c r="G458" s="353">
        <f t="shared" si="44"/>
        <v>0</v>
      </c>
      <c r="H458" s="353">
        <f t="shared" si="43"/>
        <v>54</v>
      </c>
      <c r="I458" s="353">
        <f t="shared" si="41"/>
        <v>33</v>
      </c>
    </row>
    <row r="459" spans="1:9" x14ac:dyDescent="0.2">
      <c r="A459" s="353" t="s">
        <v>1160</v>
      </c>
      <c r="B459" s="353">
        <v>27</v>
      </c>
      <c r="C459" s="353">
        <v>4</v>
      </c>
      <c r="D459" s="353">
        <v>31</v>
      </c>
      <c r="E459" s="353">
        <v>0</v>
      </c>
      <c r="F459" s="353">
        <v>0</v>
      </c>
      <c r="G459" s="353">
        <f t="shared" si="44"/>
        <v>0</v>
      </c>
      <c r="H459" s="353">
        <f t="shared" si="43"/>
        <v>27</v>
      </c>
      <c r="I459" s="353">
        <f t="shared" si="41"/>
        <v>4</v>
      </c>
    </row>
    <row r="460" spans="1:9" x14ac:dyDescent="0.2">
      <c r="A460" s="353" t="s">
        <v>1161</v>
      </c>
    </row>
    <row r="461" spans="1:9" x14ac:dyDescent="0.2">
      <c r="A461" s="353" t="s">
        <v>790</v>
      </c>
      <c r="B461" s="353">
        <v>11</v>
      </c>
      <c r="C461" s="353">
        <v>13</v>
      </c>
      <c r="D461" s="353">
        <v>24</v>
      </c>
      <c r="E461" s="353">
        <v>0</v>
      </c>
      <c r="F461" s="353">
        <v>0</v>
      </c>
      <c r="G461" s="353">
        <f t="shared" si="44"/>
        <v>0</v>
      </c>
      <c r="H461" s="353">
        <f t="shared" si="43"/>
        <v>11</v>
      </c>
      <c r="I461" s="353">
        <f t="shared" si="43"/>
        <v>13</v>
      </c>
    </row>
    <row r="462" spans="1:9" x14ac:dyDescent="0.2">
      <c r="A462" s="353" t="s">
        <v>404</v>
      </c>
      <c r="B462" s="353">
        <v>9</v>
      </c>
      <c r="C462" s="353">
        <v>9</v>
      </c>
      <c r="D462" s="353">
        <v>18</v>
      </c>
      <c r="E462" s="353">
        <v>0</v>
      </c>
      <c r="F462" s="353">
        <v>0</v>
      </c>
      <c r="G462" s="353">
        <f t="shared" si="44"/>
        <v>0</v>
      </c>
      <c r="H462" s="353">
        <f t="shared" si="43"/>
        <v>9</v>
      </c>
      <c r="I462" s="353">
        <f t="shared" si="43"/>
        <v>9</v>
      </c>
    </row>
    <row r="463" spans="1:9" x14ac:dyDescent="0.2">
      <c r="A463" s="353" t="s">
        <v>516</v>
      </c>
      <c r="B463" s="353">
        <v>5</v>
      </c>
      <c r="C463" s="353">
        <v>2</v>
      </c>
      <c r="D463" s="353">
        <v>7</v>
      </c>
      <c r="E463" s="353">
        <v>0</v>
      </c>
      <c r="F463" s="353">
        <v>0</v>
      </c>
      <c r="G463" s="353">
        <f t="shared" si="44"/>
        <v>0</v>
      </c>
      <c r="H463" s="353">
        <f t="shared" si="43"/>
        <v>5</v>
      </c>
      <c r="I463" s="353">
        <f t="shared" si="43"/>
        <v>2</v>
      </c>
    </row>
    <row r="464" spans="1:9" x14ac:dyDescent="0.2">
      <c r="A464" s="353" t="s">
        <v>1162</v>
      </c>
      <c r="B464" s="353">
        <v>25</v>
      </c>
      <c r="C464" s="353">
        <v>24</v>
      </c>
      <c r="D464" s="353">
        <v>49</v>
      </c>
      <c r="E464" s="353">
        <v>0</v>
      </c>
      <c r="F464" s="353">
        <v>0</v>
      </c>
      <c r="G464" s="353">
        <f t="shared" si="44"/>
        <v>0</v>
      </c>
      <c r="H464" s="353">
        <f t="shared" si="43"/>
        <v>25</v>
      </c>
      <c r="I464" s="353">
        <f t="shared" si="43"/>
        <v>24</v>
      </c>
    </row>
    <row r="465" spans="1:11" x14ac:dyDescent="0.2">
      <c r="A465" s="353" t="s">
        <v>1163</v>
      </c>
      <c r="B465" s="353">
        <v>30</v>
      </c>
      <c r="C465" s="353">
        <v>17</v>
      </c>
      <c r="D465" s="353">
        <v>47</v>
      </c>
      <c r="E465" s="353">
        <v>0</v>
      </c>
      <c r="F465" s="353">
        <v>0</v>
      </c>
      <c r="G465" s="353">
        <f t="shared" si="44"/>
        <v>0</v>
      </c>
      <c r="H465" s="353">
        <f t="shared" si="43"/>
        <v>30</v>
      </c>
      <c r="I465" s="353">
        <f t="shared" si="43"/>
        <v>17</v>
      </c>
    </row>
    <row r="466" spans="1:11" x14ac:dyDescent="0.2">
      <c r="A466" s="353" t="s">
        <v>1164</v>
      </c>
      <c r="F466" s="353">
        <v>0</v>
      </c>
      <c r="G466" s="353">
        <f t="shared" si="44"/>
        <v>0</v>
      </c>
      <c r="H466" s="353">
        <f t="shared" si="43"/>
        <v>0</v>
      </c>
      <c r="I466" s="353">
        <f t="shared" si="43"/>
        <v>0</v>
      </c>
    </row>
    <row r="467" spans="1:11" x14ac:dyDescent="0.2">
      <c r="A467" s="353" t="s">
        <v>404</v>
      </c>
      <c r="B467" s="353">
        <v>10</v>
      </c>
      <c r="C467" s="353">
        <v>6</v>
      </c>
      <c r="D467" s="353">
        <v>16</v>
      </c>
      <c r="E467" s="353">
        <v>0</v>
      </c>
      <c r="F467" s="353">
        <v>0</v>
      </c>
      <c r="G467" s="353">
        <f t="shared" si="44"/>
        <v>0</v>
      </c>
      <c r="H467" s="353">
        <f t="shared" si="43"/>
        <v>10</v>
      </c>
      <c r="I467" s="353">
        <f t="shared" si="43"/>
        <v>6</v>
      </c>
    </row>
    <row r="468" spans="1:11" x14ac:dyDescent="0.2">
      <c r="A468" s="353" t="s">
        <v>1165</v>
      </c>
      <c r="B468" s="353">
        <v>11</v>
      </c>
      <c r="C468" s="353">
        <v>8</v>
      </c>
      <c r="D468" s="353">
        <v>19</v>
      </c>
      <c r="E468" s="353">
        <v>0</v>
      </c>
      <c r="F468" s="353">
        <v>0</v>
      </c>
      <c r="G468" s="353">
        <f t="shared" si="44"/>
        <v>0</v>
      </c>
      <c r="H468" s="353">
        <f t="shared" si="43"/>
        <v>11</v>
      </c>
      <c r="I468" s="353">
        <f t="shared" si="43"/>
        <v>8</v>
      </c>
    </row>
    <row r="469" spans="1:11" x14ac:dyDescent="0.2">
      <c r="A469" s="353" t="s">
        <v>523</v>
      </c>
      <c r="B469" s="353">
        <v>7</v>
      </c>
      <c r="C469" s="353">
        <v>2</v>
      </c>
      <c r="D469" s="353">
        <v>9</v>
      </c>
      <c r="E469" s="353">
        <v>0</v>
      </c>
      <c r="F469" s="353">
        <v>0</v>
      </c>
      <c r="G469" s="353">
        <f t="shared" si="44"/>
        <v>0</v>
      </c>
      <c r="H469" s="353">
        <f t="shared" si="43"/>
        <v>7</v>
      </c>
      <c r="I469" s="353">
        <f t="shared" si="43"/>
        <v>2</v>
      </c>
    </row>
    <row r="470" spans="1:11" x14ac:dyDescent="0.2">
      <c r="A470" s="353" t="s">
        <v>1166</v>
      </c>
      <c r="B470" s="353">
        <v>8</v>
      </c>
      <c r="C470" s="353">
        <v>3</v>
      </c>
      <c r="D470" s="353">
        <v>11</v>
      </c>
      <c r="E470" s="353">
        <v>0</v>
      </c>
      <c r="F470" s="353">
        <v>0</v>
      </c>
      <c r="G470" s="353">
        <f t="shared" si="44"/>
        <v>0</v>
      </c>
      <c r="H470" s="353">
        <f t="shared" si="43"/>
        <v>8</v>
      </c>
      <c r="I470" s="353">
        <f t="shared" si="43"/>
        <v>3</v>
      </c>
    </row>
    <row r="471" spans="1:11" x14ac:dyDescent="0.2">
      <c r="A471" s="353" t="s">
        <v>1167</v>
      </c>
      <c r="B471" s="353">
        <f>SUM(B467:B470)</f>
        <v>36</v>
      </c>
      <c r="C471" s="353">
        <f>SUM(C467:C470)</f>
        <v>19</v>
      </c>
      <c r="D471" s="353">
        <f>SUM(D467:D470)</f>
        <v>55</v>
      </c>
      <c r="E471" s="353">
        <v>0</v>
      </c>
      <c r="F471" s="353">
        <v>0</v>
      </c>
      <c r="G471" s="353">
        <f t="shared" si="44"/>
        <v>0</v>
      </c>
      <c r="H471" s="353">
        <f t="shared" si="43"/>
        <v>36</v>
      </c>
      <c r="I471" s="353">
        <f t="shared" si="43"/>
        <v>19</v>
      </c>
    </row>
    <row r="472" spans="1:11" ht="26.25" customHeight="1" x14ac:dyDescent="0.2">
      <c r="A472" s="353" t="s">
        <v>1168</v>
      </c>
      <c r="B472" s="353">
        <f>SUM(B385:B399,B404,B413,B419,B420:B436,B445:B451,B458,B459,B464,B465,B471)</f>
        <v>172</v>
      </c>
      <c r="C472" s="353">
        <f t="shared" ref="C472:K472" si="45">SUM(C385:C399,C404,C413,C419,C420:C436,C445:C451,C458,C459,C464,C465,C471)</f>
        <v>97</v>
      </c>
      <c r="D472" s="353">
        <f t="shared" si="45"/>
        <v>269</v>
      </c>
      <c r="E472" s="353">
        <f t="shared" si="45"/>
        <v>0</v>
      </c>
      <c r="F472" s="353">
        <f t="shared" si="45"/>
        <v>0</v>
      </c>
      <c r="G472" s="353">
        <f t="shared" si="45"/>
        <v>0</v>
      </c>
      <c r="H472" s="353">
        <f t="shared" si="45"/>
        <v>172</v>
      </c>
      <c r="I472" s="353">
        <f t="shared" si="45"/>
        <v>97</v>
      </c>
      <c r="J472" s="353">
        <f t="shared" si="45"/>
        <v>0</v>
      </c>
      <c r="K472" s="353">
        <f t="shared" si="45"/>
        <v>0</v>
      </c>
    </row>
    <row r="473" spans="1:11" ht="27" customHeight="1" x14ac:dyDescent="0.2"/>
    <row r="474" spans="1:11" ht="27" customHeight="1" x14ac:dyDescent="0.2">
      <c r="A474" s="353" t="s">
        <v>1169</v>
      </c>
      <c r="B474" s="353">
        <v>25</v>
      </c>
      <c r="C474" s="353">
        <v>1</v>
      </c>
      <c r="D474" s="353">
        <v>26</v>
      </c>
      <c r="E474" s="353">
        <v>0</v>
      </c>
      <c r="F474" s="353">
        <v>0</v>
      </c>
      <c r="G474" s="353">
        <f t="shared" ref="G474:G479" si="46">SUM(E474:F474)</f>
        <v>0</v>
      </c>
      <c r="H474" s="353">
        <f>SUM(E474,B474)</f>
        <v>25</v>
      </c>
      <c r="I474" s="353">
        <f>SUM(F474,C474)</f>
        <v>1</v>
      </c>
      <c r="J474" s="353">
        <f>SUM(G474,D474)</f>
        <v>26</v>
      </c>
    </row>
    <row r="475" spans="1:11" ht="27" customHeight="1" x14ac:dyDescent="0.2">
      <c r="A475" s="353" t="s">
        <v>1170</v>
      </c>
      <c r="B475" s="353">
        <v>0</v>
      </c>
      <c r="C475" s="353">
        <v>0</v>
      </c>
      <c r="D475" s="353">
        <v>0</v>
      </c>
      <c r="E475" s="353">
        <v>0</v>
      </c>
      <c r="F475" s="353">
        <v>0</v>
      </c>
      <c r="G475" s="353">
        <f t="shared" si="46"/>
        <v>0</v>
      </c>
      <c r="H475" s="353">
        <f t="shared" ref="H475:J479" si="47">SUM(E475,B475)</f>
        <v>0</v>
      </c>
      <c r="I475" s="353">
        <f t="shared" si="47"/>
        <v>0</v>
      </c>
      <c r="J475" s="353">
        <f t="shared" si="47"/>
        <v>0</v>
      </c>
    </row>
    <row r="476" spans="1:11" ht="27" customHeight="1" x14ac:dyDescent="0.2">
      <c r="A476" s="353" t="s">
        <v>1171</v>
      </c>
      <c r="B476" s="353">
        <v>13</v>
      </c>
      <c r="C476" s="353">
        <v>2</v>
      </c>
      <c r="D476" s="353">
        <v>15</v>
      </c>
      <c r="E476" s="353">
        <v>0</v>
      </c>
      <c r="F476" s="353">
        <v>0</v>
      </c>
      <c r="G476" s="353">
        <f t="shared" si="46"/>
        <v>0</v>
      </c>
      <c r="H476" s="353">
        <f t="shared" si="47"/>
        <v>13</v>
      </c>
      <c r="I476" s="353">
        <f t="shared" si="47"/>
        <v>2</v>
      </c>
      <c r="J476" s="353">
        <f t="shared" si="47"/>
        <v>15</v>
      </c>
    </row>
    <row r="477" spans="1:11" ht="27" customHeight="1" x14ac:dyDescent="0.2">
      <c r="A477" s="353" t="s">
        <v>1172</v>
      </c>
      <c r="B477" s="353">
        <v>0</v>
      </c>
      <c r="C477" s="353">
        <v>0</v>
      </c>
      <c r="D477" s="353">
        <v>0</v>
      </c>
      <c r="E477" s="353">
        <v>0</v>
      </c>
      <c r="F477" s="353">
        <v>0</v>
      </c>
      <c r="G477" s="353">
        <f t="shared" si="46"/>
        <v>0</v>
      </c>
      <c r="H477" s="353">
        <f t="shared" si="47"/>
        <v>0</v>
      </c>
      <c r="I477" s="353">
        <f t="shared" si="47"/>
        <v>0</v>
      </c>
      <c r="J477" s="353">
        <f t="shared" si="47"/>
        <v>0</v>
      </c>
    </row>
    <row r="478" spans="1:11" ht="27" customHeight="1" x14ac:dyDescent="0.2">
      <c r="A478" s="353" t="s">
        <v>1173</v>
      </c>
      <c r="B478" s="353">
        <v>16</v>
      </c>
      <c r="C478" s="353">
        <v>5</v>
      </c>
      <c r="D478" s="353">
        <v>21</v>
      </c>
      <c r="E478" s="353">
        <v>0</v>
      </c>
      <c r="F478" s="353">
        <v>0</v>
      </c>
      <c r="G478" s="353">
        <f t="shared" si="46"/>
        <v>0</v>
      </c>
      <c r="H478" s="353">
        <f t="shared" si="47"/>
        <v>16</v>
      </c>
      <c r="I478" s="353">
        <f t="shared" si="47"/>
        <v>5</v>
      </c>
      <c r="J478" s="353">
        <f t="shared" si="47"/>
        <v>21</v>
      </c>
    </row>
    <row r="479" spans="1:11" ht="27" customHeight="1" x14ac:dyDescent="0.2">
      <c r="A479" s="353" t="s">
        <v>1174</v>
      </c>
      <c r="B479" s="353">
        <v>54</v>
      </c>
      <c r="C479" s="353">
        <v>8</v>
      </c>
      <c r="D479" s="353">
        <v>62</v>
      </c>
      <c r="E479" s="353">
        <v>0</v>
      </c>
      <c r="F479" s="353">
        <v>0</v>
      </c>
      <c r="G479" s="353">
        <f t="shared" si="46"/>
        <v>0</v>
      </c>
      <c r="H479" s="353">
        <f t="shared" si="47"/>
        <v>54</v>
      </c>
      <c r="I479" s="353">
        <f t="shared" si="47"/>
        <v>8</v>
      </c>
      <c r="J479" s="353">
        <f t="shared" si="47"/>
        <v>62</v>
      </c>
    </row>
    <row r="480" spans="1:11" ht="27" customHeight="1" x14ac:dyDescent="0.2">
      <c r="B480" s="353">
        <f>SUM(B472,B479)</f>
        <v>226</v>
      </c>
      <c r="C480" s="353">
        <f t="shared" ref="C480:J480" si="48">SUM(C472,C479)</f>
        <v>105</v>
      </c>
      <c r="D480" s="353">
        <f t="shared" si="48"/>
        <v>331</v>
      </c>
      <c r="E480" s="353">
        <f t="shared" si="48"/>
        <v>0</v>
      </c>
      <c r="F480" s="353">
        <f t="shared" si="48"/>
        <v>0</v>
      </c>
      <c r="G480" s="353">
        <f t="shared" si="48"/>
        <v>0</v>
      </c>
      <c r="H480" s="353">
        <f t="shared" si="48"/>
        <v>226</v>
      </c>
      <c r="I480" s="353">
        <f t="shared" si="48"/>
        <v>105</v>
      </c>
      <c r="J480" s="353">
        <f t="shared" si="48"/>
        <v>62</v>
      </c>
    </row>
  </sheetData>
  <mergeCells count="36">
    <mergeCell ref="A1:K1"/>
    <mergeCell ref="A2:K2"/>
    <mergeCell ref="A4:A7"/>
    <mergeCell ref="B4:D4"/>
    <mergeCell ref="E4:G4"/>
    <mergeCell ref="H4:J4"/>
    <mergeCell ref="K4:K7"/>
    <mergeCell ref="B5:D5"/>
    <mergeCell ref="E5:G5"/>
    <mergeCell ref="H5:J5"/>
    <mergeCell ref="A31:A34"/>
    <mergeCell ref="B31:D31"/>
    <mergeCell ref="E31:G31"/>
    <mergeCell ref="H31:J31"/>
    <mergeCell ref="K31:K34"/>
    <mergeCell ref="B32:D32"/>
    <mergeCell ref="E32:G32"/>
    <mergeCell ref="H32:J32"/>
    <mergeCell ref="A57:K57"/>
    <mergeCell ref="A58:K58"/>
    <mergeCell ref="A60:A63"/>
    <mergeCell ref="B60:D60"/>
    <mergeCell ref="E60:G60"/>
    <mergeCell ref="H60:J60"/>
    <mergeCell ref="K60:K63"/>
    <mergeCell ref="B61:D61"/>
    <mergeCell ref="E61:G61"/>
    <mergeCell ref="H61:J61"/>
    <mergeCell ref="A89:A92"/>
    <mergeCell ref="B89:D89"/>
    <mergeCell ref="E89:G89"/>
    <mergeCell ref="H89:J89"/>
    <mergeCell ref="K89:K92"/>
    <mergeCell ref="B90:D90"/>
    <mergeCell ref="E90:G90"/>
    <mergeCell ref="H90:J90"/>
  </mergeCells>
  <printOptions horizontalCentered="1"/>
  <pageMargins left="0.5" right="0.5" top="1" bottom="1" header="1" footer="1"/>
  <pageSetup paperSize="9" scale="8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53"/>
  <sheetViews>
    <sheetView rightToLeft="1" view="pageBreakPreview" topLeftCell="A139" zoomScale="84" zoomScaleSheetLayoutView="84" workbookViewId="0">
      <selection activeCell="G163" sqref="G163"/>
    </sheetView>
  </sheetViews>
  <sheetFormatPr defaultRowHeight="14.25" x14ac:dyDescent="0.2"/>
  <cols>
    <col min="1" max="1" width="26.5" style="64" customWidth="1"/>
    <col min="2" max="2" width="8.25" style="64" customWidth="1"/>
    <col min="3" max="3" width="9.625" style="64" customWidth="1"/>
    <col min="4" max="4" width="8.625" style="64" customWidth="1"/>
    <col min="5" max="5" width="8" style="64" customWidth="1"/>
    <col min="6" max="10" width="9.625" style="64" customWidth="1"/>
    <col min="11" max="11" width="42.875" style="64" customWidth="1"/>
    <col min="12" max="16384" width="9" style="64"/>
  </cols>
  <sheetData>
    <row r="1" spans="1:11" ht="32.25" customHeight="1" x14ac:dyDescent="0.2">
      <c r="A1" s="1068" t="s">
        <v>2268</v>
      </c>
      <c r="B1" s="1068"/>
      <c r="C1" s="1068"/>
      <c r="D1" s="1068"/>
      <c r="E1" s="1068"/>
      <c r="F1" s="1068"/>
      <c r="G1" s="1068"/>
      <c r="H1" s="1068"/>
      <c r="I1" s="1068"/>
      <c r="J1" s="1068"/>
      <c r="K1" s="1068"/>
    </row>
    <row r="2" spans="1:11" ht="21.75" customHeight="1" x14ac:dyDescent="0.2">
      <c r="A2" s="996" t="s">
        <v>2269</v>
      </c>
      <c r="B2" s="996"/>
      <c r="C2" s="996"/>
      <c r="D2" s="996"/>
      <c r="E2" s="996"/>
      <c r="F2" s="996"/>
      <c r="G2" s="996"/>
      <c r="H2" s="996"/>
      <c r="I2" s="996"/>
      <c r="J2" s="996"/>
      <c r="K2" s="996"/>
    </row>
    <row r="3" spans="1:11" ht="22.5" customHeight="1" thickBot="1" x14ac:dyDescent="0.25">
      <c r="A3" s="323" t="s">
        <v>2618</v>
      </c>
      <c r="B3" s="517"/>
      <c r="C3" s="517"/>
      <c r="D3" s="517"/>
      <c r="E3" s="517"/>
      <c r="F3" s="517"/>
      <c r="G3" s="517"/>
      <c r="H3" s="517"/>
      <c r="I3" s="517"/>
      <c r="J3" s="517"/>
      <c r="K3" s="28" t="s">
        <v>2619</v>
      </c>
    </row>
    <row r="4" spans="1:11" ht="16.5" thickTop="1" x14ac:dyDescent="0.2">
      <c r="A4" s="992" t="s">
        <v>1100</v>
      </c>
      <c r="B4" s="992" t="s">
        <v>1</v>
      </c>
      <c r="C4" s="992"/>
      <c r="D4" s="992"/>
      <c r="E4" s="992" t="s">
        <v>2</v>
      </c>
      <c r="F4" s="992"/>
      <c r="G4" s="992"/>
      <c r="H4" s="992" t="s">
        <v>4</v>
      </c>
      <c r="I4" s="992"/>
      <c r="J4" s="992"/>
      <c r="K4" s="992" t="s">
        <v>1056</v>
      </c>
    </row>
    <row r="5" spans="1:11" ht="15.75" x14ac:dyDescent="0.2">
      <c r="A5" s="993"/>
      <c r="B5" s="993" t="s">
        <v>6</v>
      </c>
      <c r="C5" s="993"/>
      <c r="D5" s="993"/>
      <c r="E5" s="993" t="s">
        <v>7</v>
      </c>
      <c r="F5" s="993"/>
      <c r="G5" s="993"/>
      <c r="H5" s="993" t="s">
        <v>9</v>
      </c>
      <c r="I5" s="993"/>
      <c r="J5" s="993"/>
      <c r="K5" s="993"/>
    </row>
    <row r="6" spans="1:11" ht="15.75" x14ac:dyDescent="0.2">
      <c r="A6" s="993"/>
      <c r="B6" s="485" t="s">
        <v>10</v>
      </c>
      <c r="C6" s="485" t="s">
        <v>112</v>
      </c>
      <c r="D6" s="485" t="s">
        <v>12</v>
      </c>
      <c r="E6" s="485" t="s">
        <v>10</v>
      </c>
      <c r="F6" s="485" t="s">
        <v>112</v>
      </c>
      <c r="G6" s="485" t="s">
        <v>12</v>
      </c>
      <c r="H6" s="485" t="s">
        <v>10</v>
      </c>
      <c r="I6" s="485" t="s">
        <v>112</v>
      </c>
      <c r="J6" s="485" t="s">
        <v>12</v>
      </c>
      <c r="K6" s="993"/>
    </row>
    <row r="7" spans="1:11" ht="16.5" thickBot="1" x14ac:dyDescent="0.25">
      <c r="A7" s="994"/>
      <c r="B7" s="486" t="s">
        <v>13</v>
      </c>
      <c r="C7" s="486" t="s">
        <v>14</v>
      </c>
      <c r="D7" s="486" t="s">
        <v>9</v>
      </c>
      <c r="E7" s="486" t="s">
        <v>13</v>
      </c>
      <c r="F7" s="486" t="s">
        <v>14</v>
      </c>
      <c r="G7" s="486" t="s">
        <v>9</v>
      </c>
      <c r="H7" s="486" t="s">
        <v>13</v>
      </c>
      <c r="I7" s="486" t="s">
        <v>14</v>
      </c>
      <c r="J7" s="486" t="s">
        <v>9</v>
      </c>
      <c r="K7" s="994"/>
    </row>
    <row r="8" spans="1:11" ht="21.95" customHeight="1" x14ac:dyDescent="0.2">
      <c r="A8" s="463" t="s">
        <v>403</v>
      </c>
      <c r="B8" s="463"/>
      <c r="C8" s="463"/>
      <c r="D8" s="463"/>
      <c r="E8" s="463"/>
      <c r="F8" s="463"/>
      <c r="G8" s="463"/>
      <c r="H8" s="463"/>
      <c r="I8" s="463"/>
      <c r="J8" s="463"/>
      <c r="K8" s="489" t="s">
        <v>16</v>
      </c>
    </row>
    <row r="9" spans="1:11" ht="21.95" customHeight="1" x14ac:dyDescent="0.2">
      <c r="A9" s="463" t="s">
        <v>1175</v>
      </c>
      <c r="B9" s="9">
        <v>866</v>
      </c>
      <c r="C9" s="9">
        <v>805</v>
      </c>
      <c r="D9" s="9">
        <v>1671</v>
      </c>
      <c r="E9" s="9">
        <v>0</v>
      </c>
      <c r="F9" s="9">
        <v>0</v>
      </c>
      <c r="G9" s="9">
        <v>0</v>
      </c>
      <c r="H9" s="9">
        <f>SUM(B9,E9)</f>
        <v>866</v>
      </c>
      <c r="I9" s="9">
        <f>SUM(C9,F9)</f>
        <v>805</v>
      </c>
      <c r="J9" s="9">
        <f>SUM(H9:I9)</f>
        <v>1671</v>
      </c>
      <c r="K9" s="489" t="s">
        <v>1176</v>
      </c>
    </row>
    <row r="10" spans="1:11" ht="21.95" customHeight="1" x14ac:dyDescent="0.2">
      <c r="A10" s="463" t="s">
        <v>1177</v>
      </c>
      <c r="B10" s="9">
        <v>789</v>
      </c>
      <c r="C10" s="9">
        <v>588</v>
      </c>
      <c r="D10" s="9">
        <v>1377</v>
      </c>
      <c r="E10" s="9">
        <v>0</v>
      </c>
      <c r="F10" s="9">
        <v>0</v>
      </c>
      <c r="G10" s="9">
        <v>0</v>
      </c>
      <c r="H10" s="9">
        <f t="shared" ref="H10:I22" si="0">SUM(B10,E10)</f>
        <v>789</v>
      </c>
      <c r="I10" s="9">
        <f t="shared" si="0"/>
        <v>588</v>
      </c>
      <c r="J10" s="9">
        <f t="shared" ref="J10:J21" si="1">SUM(H10:I10)</f>
        <v>1377</v>
      </c>
      <c r="K10" s="489" t="s">
        <v>1178</v>
      </c>
    </row>
    <row r="11" spans="1:11" ht="21.95" customHeight="1" x14ac:dyDescent="0.2">
      <c r="A11" s="463" t="s">
        <v>1179</v>
      </c>
      <c r="B11" s="9">
        <v>404</v>
      </c>
      <c r="C11" s="9">
        <v>256</v>
      </c>
      <c r="D11" s="9">
        <v>660</v>
      </c>
      <c r="E11" s="9">
        <v>0</v>
      </c>
      <c r="F11" s="9">
        <v>0</v>
      </c>
      <c r="G11" s="9">
        <v>0</v>
      </c>
      <c r="H11" s="9">
        <f t="shared" si="0"/>
        <v>404</v>
      </c>
      <c r="I11" s="9">
        <f t="shared" si="0"/>
        <v>256</v>
      </c>
      <c r="J11" s="9">
        <f t="shared" si="1"/>
        <v>660</v>
      </c>
      <c r="K11" s="489" t="s">
        <v>1180</v>
      </c>
    </row>
    <row r="12" spans="1:11" ht="21.95" customHeight="1" x14ac:dyDescent="0.2">
      <c r="A12" s="463" t="s">
        <v>1181</v>
      </c>
      <c r="B12" s="9">
        <v>369</v>
      </c>
      <c r="C12" s="9">
        <v>620</v>
      </c>
      <c r="D12" s="9">
        <v>989</v>
      </c>
      <c r="E12" s="9">
        <v>0</v>
      </c>
      <c r="F12" s="9">
        <v>0</v>
      </c>
      <c r="G12" s="9">
        <v>0</v>
      </c>
      <c r="H12" s="9">
        <f t="shared" si="0"/>
        <v>369</v>
      </c>
      <c r="I12" s="9">
        <f t="shared" si="0"/>
        <v>620</v>
      </c>
      <c r="J12" s="9">
        <f t="shared" si="1"/>
        <v>989</v>
      </c>
      <c r="K12" s="489" t="s">
        <v>1182</v>
      </c>
    </row>
    <row r="13" spans="1:11" ht="21.95" customHeight="1" x14ac:dyDescent="0.2">
      <c r="A13" s="463" t="s">
        <v>1183</v>
      </c>
      <c r="B13" s="9">
        <v>433</v>
      </c>
      <c r="C13" s="9">
        <v>317</v>
      </c>
      <c r="D13" s="9">
        <v>750</v>
      </c>
      <c r="E13" s="9">
        <v>0</v>
      </c>
      <c r="F13" s="9">
        <v>0</v>
      </c>
      <c r="G13" s="9">
        <v>0</v>
      </c>
      <c r="H13" s="9">
        <f t="shared" si="0"/>
        <v>433</v>
      </c>
      <c r="I13" s="9">
        <f t="shared" si="0"/>
        <v>317</v>
      </c>
      <c r="J13" s="9">
        <f t="shared" si="1"/>
        <v>750</v>
      </c>
      <c r="K13" s="489" t="s">
        <v>1184</v>
      </c>
    </row>
    <row r="14" spans="1:11" ht="21.95" customHeight="1" x14ac:dyDescent="0.2">
      <c r="A14" s="463" t="s">
        <v>1185</v>
      </c>
      <c r="B14" s="9">
        <v>503</v>
      </c>
      <c r="C14" s="9">
        <v>599</v>
      </c>
      <c r="D14" s="9">
        <v>1102</v>
      </c>
      <c r="E14" s="9">
        <v>0</v>
      </c>
      <c r="F14" s="9">
        <v>0</v>
      </c>
      <c r="G14" s="9">
        <v>0</v>
      </c>
      <c r="H14" s="9">
        <f t="shared" si="0"/>
        <v>503</v>
      </c>
      <c r="I14" s="9">
        <f t="shared" si="0"/>
        <v>599</v>
      </c>
      <c r="J14" s="9">
        <f t="shared" si="1"/>
        <v>1102</v>
      </c>
      <c r="K14" s="489" t="s">
        <v>1186</v>
      </c>
    </row>
    <row r="15" spans="1:11" ht="21.95" customHeight="1" x14ac:dyDescent="0.2">
      <c r="A15" s="463" t="s">
        <v>1187</v>
      </c>
      <c r="B15" s="9">
        <v>442</v>
      </c>
      <c r="C15" s="9">
        <v>395</v>
      </c>
      <c r="D15" s="9">
        <v>837</v>
      </c>
      <c r="E15" s="9">
        <v>0</v>
      </c>
      <c r="F15" s="9">
        <v>0</v>
      </c>
      <c r="G15" s="9">
        <v>0</v>
      </c>
      <c r="H15" s="9">
        <f t="shared" si="0"/>
        <v>442</v>
      </c>
      <c r="I15" s="9">
        <f t="shared" si="0"/>
        <v>395</v>
      </c>
      <c r="J15" s="9">
        <f t="shared" si="1"/>
        <v>837</v>
      </c>
      <c r="K15" s="489" t="s">
        <v>1188</v>
      </c>
    </row>
    <row r="16" spans="1:11" ht="21.95" customHeight="1" x14ac:dyDescent="0.2">
      <c r="A16" s="463" t="s">
        <v>1189</v>
      </c>
      <c r="B16" s="9">
        <v>42</v>
      </c>
      <c r="C16" s="9">
        <v>31</v>
      </c>
      <c r="D16" s="9">
        <v>73</v>
      </c>
      <c r="E16" s="9">
        <v>0</v>
      </c>
      <c r="F16" s="9">
        <v>0</v>
      </c>
      <c r="G16" s="9">
        <v>0</v>
      </c>
      <c r="H16" s="9">
        <f t="shared" si="0"/>
        <v>42</v>
      </c>
      <c r="I16" s="9">
        <f t="shared" si="0"/>
        <v>31</v>
      </c>
      <c r="J16" s="9">
        <f t="shared" si="1"/>
        <v>73</v>
      </c>
      <c r="K16" s="489" t="s">
        <v>1190</v>
      </c>
    </row>
    <row r="17" spans="1:11" ht="21.95" customHeight="1" x14ac:dyDescent="0.2">
      <c r="A17" s="463" t="s">
        <v>1123</v>
      </c>
      <c r="B17" s="9">
        <f>SUM(B9:B16)</f>
        <v>3848</v>
      </c>
      <c r="C17" s="9">
        <f t="shared" ref="C17:G17" si="2">SUM(C9:C16)</f>
        <v>3611</v>
      </c>
      <c r="D17" s="9">
        <f t="shared" si="2"/>
        <v>7459</v>
      </c>
      <c r="E17" s="9">
        <f t="shared" si="2"/>
        <v>0</v>
      </c>
      <c r="F17" s="9">
        <f t="shared" si="2"/>
        <v>0</v>
      </c>
      <c r="G17" s="9">
        <f t="shared" si="2"/>
        <v>0</v>
      </c>
      <c r="H17" s="9">
        <f t="shared" si="0"/>
        <v>3848</v>
      </c>
      <c r="I17" s="9">
        <f t="shared" si="0"/>
        <v>3611</v>
      </c>
      <c r="J17" s="9">
        <f t="shared" si="1"/>
        <v>7459</v>
      </c>
      <c r="K17" s="489" t="s">
        <v>1068</v>
      </c>
    </row>
    <row r="18" spans="1:11" ht="21.95" customHeight="1" x14ac:dyDescent="0.2">
      <c r="A18" s="463" t="s">
        <v>1191</v>
      </c>
      <c r="B18" s="9">
        <v>111</v>
      </c>
      <c r="C18" s="9">
        <v>142</v>
      </c>
      <c r="D18" s="9">
        <v>253</v>
      </c>
      <c r="E18" s="9">
        <v>0</v>
      </c>
      <c r="F18" s="9">
        <v>0</v>
      </c>
      <c r="G18" s="9">
        <v>0</v>
      </c>
      <c r="H18" s="9">
        <f t="shared" si="0"/>
        <v>111</v>
      </c>
      <c r="I18" s="9">
        <f t="shared" si="0"/>
        <v>142</v>
      </c>
      <c r="J18" s="9">
        <f t="shared" si="1"/>
        <v>253</v>
      </c>
      <c r="K18" s="489" t="s">
        <v>1192</v>
      </c>
    </row>
    <row r="19" spans="1:11" ht="21.95" customHeight="1" x14ac:dyDescent="0.2">
      <c r="A19" s="463" t="s">
        <v>1193</v>
      </c>
      <c r="B19" s="9">
        <v>222</v>
      </c>
      <c r="C19" s="9">
        <v>111</v>
      </c>
      <c r="D19" s="9">
        <v>333</v>
      </c>
      <c r="E19" s="9">
        <v>0</v>
      </c>
      <c r="F19" s="9">
        <v>0</v>
      </c>
      <c r="G19" s="9">
        <v>0</v>
      </c>
      <c r="H19" s="9">
        <f t="shared" si="0"/>
        <v>222</v>
      </c>
      <c r="I19" s="9">
        <f t="shared" si="0"/>
        <v>111</v>
      </c>
      <c r="J19" s="9">
        <f t="shared" si="1"/>
        <v>333</v>
      </c>
      <c r="K19" s="489" t="s">
        <v>1194</v>
      </c>
    </row>
    <row r="20" spans="1:11" ht="21.95" customHeight="1" x14ac:dyDescent="0.2">
      <c r="A20" s="463" t="s">
        <v>1195</v>
      </c>
      <c r="B20" s="9">
        <v>179</v>
      </c>
      <c r="C20" s="9">
        <v>57</v>
      </c>
      <c r="D20" s="9">
        <v>236</v>
      </c>
      <c r="E20" s="9">
        <v>0</v>
      </c>
      <c r="F20" s="9">
        <v>0</v>
      </c>
      <c r="G20" s="9">
        <v>0</v>
      </c>
      <c r="H20" s="9">
        <f t="shared" si="0"/>
        <v>179</v>
      </c>
      <c r="I20" s="9">
        <f t="shared" si="0"/>
        <v>57</v>
      </c>
      <c r="J20" s="9">
        <f t="shared" si="1"/>
        <v>236</v>
      </c>
      <c r="K20" s="489" t="s">
        <v>1196</v>
      </c>
    </row>
    <row r="21" spans="1:11" ht="21.95" customHeight="1" x14ac:dyDescent="0.2">
      <c r="A21" s="463" t="s">
        <v>1197</v>
      </c>
      <c r="B21" s="9">
        <v>240</v>
      </c>
      <c r="C21" s="9">
        <v>205</v>
      </c>
      <c r="D21" s="9">
        <v>445</v>
      </c>
      <c r="E21" s="9">
        <v>0</v>
      </c>
      <c r="F21" s="9">
        <v>0</v>
      </c>
      <c r="G21" s="9">
        <v>0</v>
      </c>
      <c r="H21" s="9">
        <f t="shared" si="0"/>
        <v>240</v>
      </c>
      <c r="I21" s="9">
        <f t="shared" si="0"/>
        <v>205</v>
      </c>
      <c r="J21" s="9">
        <f t="shared" si="1"/>
        <v>445</v>
      </c>
      <c r="K21" s="489" t="s">
        <v>1198</v>
      </c>
    </row>
    <row r="22" spans="1:11" ht="21.95" customHeight="1" x14ac:dyDescent="0.2">
      <c r="A22" s="463" t="s">
        <v>1133</v>
      </c>
      <c r="B22" s="9">
        <f>SUM(B18:B21)</f>
        <v>752</v>
      </c>
      <c r="C22" s="9">
        <f t="shared" ref="C22:J22" si="3">SUM(C18:C21)</f>
        <v>515</v>
      </c>
      <c r="D22" s="9">
        <f t="shared" si="3"/>
        <v>1267</v>
      </c>
      <c r="E22" s="9">
        <f t="shared" si="3"/>
        <v>0</v>
      </c>
      <c r="F22" s="9">
        <f t="shared" si="3"/>
        <v>0</v>
      </c>
      <c r="G22" s="9">
        <f t="shared" si="3"/>
        <v>0</v>
      </c>
      <c r="H22" s="9">
        <f t="shared" si="3"/>
        <v>752</v>
      </c>
      <c r="I22" s="9">
        <f t="shared" si="0"/>
        <v>515</v>
      </c>
      <c r="J22" s="9">
        <f t="shared" si="3"/>
        <v>1267</v>
      </c>
      <c r="K22" s="489" t="s">
        <v>1134</v>
      </c>
    </row>
    <row r="23" spans="1:11" ht="21.95" customHeight="1" thickBot="1" x14ac:dyDescent="0.25">
      <c r="A23" s="11" t="s">
        <v>90</v>
      </c>
      <c r="B23" s="12">
        <f>SUM(B22,B17)</f>
        <v>4600</v>
      </c>
      <c r="C23" s="12">
        <f t="shared" ref="C23:J23" si="4">SUM(C22,C17)</f>
        <v>4126</v>
      </c>
      <c r="D23" s="12">
        <f t="shared" si="4"/>
        <v>8726</v>
      </c>
      <c r="E23" s="12">
        <f t="shared" si="4"/>
        <v>0</v>
      </c>
      <c r="F23" s="12">
        <f t="shared" si="4"/>
        <v>0</v>
      </c>
      <c r="G23" s="12">
        <f t="shared" si="4"/>
        <v>0</v>
      </c>
      <c r="H23" s="12">
        <f t="shared" si="4"/>
        <v>4600</v>
      </c>
      <c r="I23" s="12">
        <f t="shared" si="4"/>
        <v>4126</v>
      </c>
      <c r="J23" s="12">
        <f t="shared" si="4"/>
        <v>8726</v>
      </c>
      <c r="K23" s="13" t="s">
        <v>91</v>
      </c>
    </row>
    <row r="24" spans="1:11" ht="15" thickTop="1" x14ac:dyDescent="0.2"/>
    <row r="26" spans="1:11" ht="18.95" customHeight="1" x14ac:dyDescent="0.2"/>
    <row r="27" spans="1:11" ht="18.95" customHeight="1" x14ac:dyDescent="0.2"/>
    <row r="28" spans="1:11" ht="18.95" customHeight="1" x14ac:dyDescent="0.2"/>
    <row r="29" spans="1:11" ht="18.95" customHeight="1" x14ac:dyDescent="0.2"/>
    <row r="30" spans="1:11" ht="18.95" customHeight="1" x14ac:dyDescent="0.2"/>
    <row r="31" spans="1:11" ht="26.25" customHeight="1" thickBot="1" x14ac:dyDescent="0.25">
      <c r="A31" s="323" t="s">
        <v>2621</v>
      </c>
      <c r="K31" s="28" t="s">
        <v>2620</v>
      </c>
    </row>
    <row r="32" spans="1:11" ht="18.95" customHeight="1" thickTop="1" x14ac:dyDescent="0.2">
      <c r="A32" s="992" t="s">
        <v>1100</v>
      </c>
      <c r="B32" s="992" t="s">
        <v>1</v>
      </c>
      <c r="C32" s="992"/>
      <c r="D32" s="992"/>
      <c r="E32" s="992" t="s">
        <v>2</v>
      </c>
      <c r="F32" s="992"/>
      <c r="G32" s="992"/>
      <c r="H32" s="992" t="s">
        <v>4</v>
      </c>
      <c r="I32" s="992"/>
      <c r="J32" s="992"/>
      <c r="K32" s="992" t="s">
        <v>1056</v>
      </c>
    </row>
    <row r="33" spans="1:11" ht="18.95" customHeight="1" x14ac:dyDescent="0.2">
      <c r="A33" s="993"/>
      <c r="B33" s="993" t="s">
        <v>6</v>
      </c>
      <c r="C33" s="993"/>
      <c r="D33" s="993"/>
      <c r="E33" s="993" t="s">
        <v>7</v>
      </c>
      <c r="F33" s="993"/>
      <c r="G33" s="993"/>
      <c r="H33" s="993" t="s">
        <v>9</v>
      </c>
      <c r="I33" s="993"/>
      <c r="J33" s="993"/>
      <c r="K33" s="993"/>
    </row>
    <row r="34" spans="1:11" ht="18.95" customHeight="1" x14ac:dyDescent="0.2">
      <c r="A34" s="993"/>
      <c r="B34" s="485" t="s">
        <v>10</v>
      </c>
      <c r="C34" s="485" t="s">
        <v>112</v>
      </c>
      <c r="D34" s="485" t="s">
        <v>12</v>
      </c>
      <c r="E34" s="485" t="s">
        <v>10</v>
      </c>
      <c r="F34" s="485" t="s">
        <v>112</v>
      </c>
      <c r="G34" s="485" t="s">
        <v>12</v>
      </c>
      <c r="H34" s="485" t="s">
        <v>10</v>
      </c>
      <c r="I34" s="485" t="s">
        <v>112</v>
      </c>
      <c r="J34" s="485" t="s">
        <v>12</v>
      </c>
      <c r="K34" s="993"/>
    </row>
    <row r="35" spans="1:11" ht="18.95" customHeight="1" thickBot="1" x14ac:dyDescent="0.25">
      <c r="A35" s="994"/>
      <c r="B35" s="486" t="s">
        <v>13</v>
      </c>
      <c r="C35" s="486" t="s">
        <v>14</v>
      </c>
      <c r="D35" s="486" t="s">
        <v>9</v>
      </c>
      <c r="E35" s="486" t="s">
        <v>13</v>
      </c>
      <c r="F35" s="486" t="s">
        <v>14</v>
      </c>
      <c r="G35" s="486" t="s">
        <v>9</v>
      </c>
      <c r="H35" s="486" t="s">
        <v>13</v>
      </c>
      <c r="I35" s="486" t="s">
        <v>14</v>
      </c>
      <c r="J35" s="486" t="s">
        <v>9</v>
      </c>
      <c r="K35" s="994"/>
    </row>
    <row r="36" spans="1:11" ht="24" customHeight="1" x14ac:dyDescent="0.2">
      <c r="A36" s="463" t="s">
        <v>402</v>
      </c>
      <c r="B36" s="463"/>
      <c r="C36" s="463"/>
      <c r="D36" s="463"/>
      <c r="E36" s="463"/>
      <c r="F36" s="463"/>
      <c r="G36" s="463"/>
      <c r="H36" s="463"/>
      <c r="I36" s="463"/>
      <c r="J36" s="463"/>
      <c r="K36" s="489" t="s">
        <v>93</v>
      </c>
    </row>
    <row r="37" spans="1:11" ht="24" customHeight="1" x14ac:dyDescent="0.2">
      <c r="A37" s="463" t="s">
        <v>1175</v>
      </c>
      <c r="B37" s="9">
        <v>180</v>
      </c>
      <c r="C37" s="9">
        <v>152</v>
      </c>
      <c r="D37" s="9">
        <v>332</v>
      </c>
      <c r="E37" s="9">
        <v>0</v>
      </c>
      <c r="F37" s="9">
        <v>0</v>
      </c>
      <c r="G37" s="9">
        <f>SUM(E37:F37)</f>
        <v>0</v>
      </c>
      <c r="H37" s="9">
        <f>SUM(B37,E37)</f>
        <v>180</v>
      </c>
      <c r="I37" s="9">
        <f t="shared" ref="I37:I45" si="5">SUM(C37,F37)</f>
        <v>152</v>
      </c>
      <c r="J37" s="9">
        <f t="shared" ref="J37:J43" si="6">SUM(H37:I37)</f>
        <v>332</v>
      </c>
      <c r="K37" s="489" t="s">
        <v>1176</v>
      </c>
    </row>
    <row r="38" spans="1:11" ht="24" customHeight="1" x14ac:dyDescent="0.2">
      <c r="A38" s="463" t="s">
        <v>1199</v>
      </c>
      <c r="B38" s="9">
        <v>23</v>
      </c>
      <c r="C38" s="9">
        <v>8</v>
      </c>
      <c r="D38" s="9">
        <v>31</v>
      </c>
      <c r="E38" s="9">
        <v>0</v>
      </c>
      <c r="F38" s="9">
        <v>0</v>
      </c>
      <c r="G38" s="9">
        <f t="shared" ref="G38:G41" si="7">SUM(E38:F38)</f>
        <v>0</v>
      </c>
      <c r="H38" s="9">
        <f t="shared" ref="H38:H45" si="8">SUM(B38,E38)</f>
        <v>23</v>
      </c>
      <c r="I38" s="9">
        <f t="shared" si="5"/>
        <v>8</v>
      </c>
      <c r="J38" s="9">
        <f t="shared" si="6"/>
        <v>31</v>
      </c>
      <c r="K38" s="489" t="s">
        <v>1178</v>
      </c>
    </row>
    <row r="39" spans="1:11" ht="24" customHeight="1" x14ac:dyDescent="0.2">
      <c r="A39" s="463" t="s">
        <v>1181</v>
      </c>
      <c r="B39" s="9">
        <v>103</v>
      </c>
      <c r="C39" s="9">
        <v>131</v>
      </c>
      <c r="D39" s="9">
        <v>234</v>
      </c>
      <c r="E39" s="9">
        <v>0</v>
      </c>
      <c r="F39" s="9">
        <v>0</v>
      </c>
      <c r="G39" s="9">
        <f t="shared" si="7"/>
        <v>0</v>
      </c>
      <c r="H39" s="9">
        <f t="shared" si="8"/>
        <v>103</v>
      </c>
      <c r="I39" s="9">
        <f t="shared" si="5"/>
        <v>131</v>
      </c>
      <c r="J39" s="9">
        <f t="shared" si="6"/>
        <v>234</v>
      </c>
      <c r="K39" s="489" t="s">
        <v>1182</v>
      </c>
    </row>
    <row r="40" spans="1:11" ht="24" customHeight="1" x14ac:dyDescent="0.2">
      <c r="A40" s="463" t="s">
        <v>1183</v>
      </c>
      <c r="B40" s="9">
        <v>151</v>
      </c>
      <c r="C40" s="9">
        <v>85</v>
      </c>
      <c r="D40" s="9">
        <v>236</v>
      </c>
      <c r="E40" s="9">
        <v>0</v>
      </c>
      <c r="F40" s="9">
        <v>0</v>
      </c>
      <c r="G40" s="9">
        <f t="shared" si="7"/>
        <v>0</v>
      </c>
      <c r="H40" s="9">
        <f t="shared" si="8"/>
        <v>151</v>
      </c>
      <c r="I40" s="9">
        <f t="shared" si="5"/>
        <v>85</v>
      </c>
      <c r="J40" s="9">
        <f t="shared" si="6"/>
        <v>236</v>
      </c>
      <c r="K40" s="489" t="s">
        <v>1184</v>
      </c>
    </row>
    <row r="41" spans="1:11" ht="24" customHeight="1" x14ac:dyDescent="0.2">
      <c r="A41" s="463" t="s">
        <v>1185</v>
      </c>
      <c r="B41" s="9">
        <v>114</v>
      </c>
      <c r="C41" s="9">
        <v>65</v>
      </c>
      <c r="D41" s="9">
        <v>179</v>
      </c>
      <c r="E41" s="9">
        <v>0</v>
      </c>
      <c r="F41" s="9">
        <v>0</v>
      </c>
      <c r="G41" s="9">
        <f t="shared" si="7"/>
        <v>0</v>
      </c>
      <c r="H41" s="9">
        <f t="shared" si="8"/>
        <v>114</v>
      </c>
      <c r="I41" s="9">
        <f t="shared" si="5"/>
        <v>65</v>
      </c>
      <c r="J41" s="9">
        <f t="shared" si="6"/>
        <v>179</v>
      </c>
      <c r="K41" s="489" t="s">
        <v>1186</v>
      </c>
    </row>
    <row r="42" spans="1:11" ht="24" customHeight="1" x14ac:dyDescent="0.2">
      <c r="A42" s="463" t="s">
        <v>1187</v>
      </c>
      <c r="B42" s="9">
        <v>72</v>
      </c>
      <c r="C42" s="9">
        <v>129</v>
      </c>
      <c r="D42" s="9">
        <v>201</v>
      </c>
      <c r="E42" s="9">
        <v>0</v>
      </c>
      <c r="F42" s="9">
        <v>0</v>
      </c>
      <c r="G42" s="9">
        <v>0</v>
      </c>
      <c r="H42" s="9">
        <f t="shared" si="8"/>
        <v>72</v>
      </c>
      <c r="I42" s="9">
        <f t="shared" si="5"/>
        <v>129</v>
      </c>
      <c r="J42" s="9">
        <f t="shared" si="6"/>
        <v>201</v>
      </c>
      <c r="K42" s="489" t="s">
        <v>1200</v>
      </c>
    </row>
    <row r="43" spans="1:11" ht="24" customHeight="1" x14ac:dyDescent="0.2">
      <c r="A43" s="463" t="s">
        <v>1123</v>
      </c>
      <c r="B43" s="9">
        <f>SUM(B37:B42)</f>
        <v>643</v>
      </c>
      <c r="C43" s="9">
        <f t="shared" ref="C43:D43" si="9">SUM(C37:C42)</f>
        <v>570</v>
      </c>
      <c r="D43" s="9">
        <f t="shared" si="9"/>
        <v>1213</v>
      </c>
      <c r="E43" s="9">
        <v>0</v>
      </c>
      <c r="F43" s="9">
        <f>SUM(F37:F42)</f>
        <v>0</v>
      </c>
      <c r="G43" s="9">
        <f>SUM(G37:G42)</f>
        <v>0</v>
      </c>
      <c r="H43" s="9">
        <f t="shared" si="8"/>
        <v>643</v>
      </c>
      <c r="I43" s="9">
        <f t="shared" si="5"/>
        <v>570</v>
      </c>
      <c r="J43" s="9">
        <f t="shared" si="6"/>
        <v>1213</v>
      </c>
      <c r="K43" s="489" t="s">
        <v>1201</v>
      </c>
    </row>
    <row r="44" spans="1:11" ht="24" customHeight="1" x14ac:dyDescent="0.2">
      <c r="A44" s="463" t="s">
        <v>1202</v>
      </c>
      <c r="B44" s="9">
        <v>40</v>
      </c>
      <c r="C44" s="9">
        <v>3</v>
      </c>
      <c r="D44" s="9">
        <f>SUM(B44:C44)</f>
        <v>43</v>
      </c>
      <c r="E44" s="9">
        <v>0</v>
      </c>
      <c r="F44" s="9">
        <v>0</v>
      </c>
      <c r="G44" s="9">
        <v>0</v>
      </c>
      <c r="H44" s="9">
        <f t="shared" si="8"/>
        <v>40</v>
      </c>
      <c r="I44" s="9">
        <f t="shared" si="5"/>
        <v>3</v>
      </c>
      <c r="J44" s="9">
        <f>SUM(H44:I44)</f>
        <v>43</v>
      </c>
      <c r="K44" s="489" t="s">
        <v>1194</v>
      </c>
    </row>
    <row r="45" spans="1:11" ht="24" customHeight="1" x14ac:dyDescent="0.2">
      <c r="A45" s="463" t="s">
        <v>1133</v>
      </c>
      <c r="B45" s="9">
        <f>SUM(B44)</f>
        <v>40</v>
      </c>
      <c r="C45" s="9">
        <f t="shared" ref="C45:G45" si="10">SUM(C44)</f>
        <v>3</v>
      </c>
      <c r="D45" s="9">
        <f t="shared" si="10"/>
        <v>43</v>
      </c>
      <c r="E45" s="9">
        <f t="shared" si="10"/>
        <v>0</v>
      </c>
      <c r="F45" s="9">
        <f t="shared" si="10"/>
        <v>0</v>
      </c>
      <c r="G45" s="9">
        <f t="shared" si="10"/>
        <v>0</v>
      </c>
      <c r="H45" s="9">
        <f t="shared" si="8"/>
        <v>40</v>
      </c>
      <c r="I45" s="9">
        <f t="shared" si="5"/>
        <v>3</v>
      </c>
      <c r="J45" s="9">
        <f>SUM(H45:I45)</f>
        <v>43</v>
      </c>
      <c r="K45" s="489" t="s">
        <v>1134</v>
      </c>
    </row>
    <row r="46" spans="1:11" ht="24" customHeight="1" thickBot="1" x14ac:dyDescent="0.25">
      <c r="A46" s="463" t="s">
        <v>126</v>
      </c>
      <c r="B46" s="9">
        <f>SUM(B45,B43)</f>
        <v>683</v>
      </c>
      <c r="C46" s="9">
        <f t="shared" ref="C46:J46" si="11">SUM(C45,C43)</f>
        <v>573</v>
      </c>
      <c r="D46" s="9">
        <f t="shared" si="11"/>
        <v>1256</v>
      </c>
      <c r="E46" s="9">
        <f t="shared" si="11"/>
        <v>0</v>
      </c>
      <c r="F46" s="9">
        <f t="shared" si="11"/>
        <v>0</v>
      </c>
      <c r="G46" s="9">
        <f t="shared" si="11"/>
        <v>0</v>
      </c>
      <c r="H46" s="9">
        <f t="shared" si="11"/>
        <v>683</v>
      </c>
      <c r="I46" s="9">
        <f t="shared" si="11"/>
        <v>573</v>
      </c>
      <c r="J46" s="9">
        <f t="shared" si="11"/>
        <v>1256</v>
      </c>
      <c r="K46" s="489" t="s">
        <v>93</v>
      </c>
    </row>
    <row r="47" spans="1:11" ht="24" customHeight="1" thickBot="1" x14ac:dyDescent="0.25">
      <c r="A47" s="23" t="s">
        <v>374</v>
      </c>
      <c r="B47" s="24">
        <f t="shared" ref="B47:J47" si="12">SUM(B46,B23)</f>
        <v>5283</v>
      </c>
      <c r="C47" s="24">
        <f t="shared" si="12"/>
        <v>4699</v>
      </c>
      <c r="D47" s="24">
        <f t="shared" si="12"/>
        <v>9982</v>
      </c>
      <c r="E47" s="24">
        <f t="shared" si="12"/>
        <v>0</v>
      </c>
      <c r="F47" s="24">
        <f t="shared" si="12"/>
        <v>0</v>
      </c>
      <c r="G47" s="24">
        <f t="shared" si="12"/>
        <v>0</v>
      </c>
      <c r="H47" s="24">
        <f t="shared" si="12"/>
        <v>5283</v>
      </c>
      <c r="I47" s="24">
        <f t="shared" si="12"/>
        <v>4699</v>
      </c>
      <c r="J47" s="24">
        <f t="shared" si="12"/>
        <v>9982</v>
      </c>
      <c r="K47" s="490" t="s">
        <v>253</v>
      </c>
    </row>
    <row r="48" spans="1:11" ht="18.95" customHeight="1" thickTop="1" x14ac:dyDescent="0.2"/>
    <row r="49" spans="1:11" ht="21.95" customHeight="1" x14ac:dyDescent="0.2"/>
    <row r="50" spans="1:11" ht="21.95" customHeight="1" x14ac:dyDescent="0.2"/>
    <row r="51" spans="1:11" ht="21.95" customHeight="1" x14ac:dyDescent="0.2"/>
    <row r="52" spans="1:11" ht="21.95" customHeight="1" x14ac:dyDescent="0.2"/>
    <row r="53" spans="1:11" ht="21.95" customHeight="1" x14ac:dyDescent="0.2"/>
    <row r="54" spans="1:11" ht="21.95" customHeight="1" x14ac:dyDescent="0.2"/>
    <row r="55" spans="1:11" ht="21.95" customHeight="1" x14ac:dyDescent="0.2"/>
    <row r="56" spans="1:11" ht="33" customHeight="1" x14ac:dyDescent="0.2">
      <c r="A56" s="998" t="s">
        <v>2271</v>
      </c>
      <c r="B56" s="998"/>
      <c r="C56" s="998"/>
      <c r="D56" s="998"/>
      <c r="E56" s="998"/>
      <c r="F56" s="998"/>
      <c r="G56" s="998"/>
      <c r="H56" s="998"/>
      <c r="I56" s="998"/>
      <c r="J56" s="998"/>
      <c r="K56" s="998"/>
    </row>
    <row r="57" spans="1:11" ht="36" customHeight="1" x14ac:dyDescent="0.2">
      <c r="A57" s="999" t="s">
        <v>2270</v>
      </c>
      <c r="B57" s="999"/>
      <c r="C57" s="999"/>
      <c r="D57" s="999"/>
      <c r="E57" s="999"/>
      <c r="F57" s="999"/>
      <c r="G57" s="999"/>
      <c r="H57" s="999"/>
      <c r="I57" s="999"/>
      <c r="J57" s="999"/>
      <c r="K57" s="999"/>
    </row>
    <row r="58" spans="1:11" ht="24" customHeight="1" thickBot="1" x14ac:dyDescent="0.25">
      <c r="A58" s="323" t="s">
        <v>2622</v>
      </c>
      <c r="K58" s="28" t="s">
        <v>1203</v>
      </c>
    </row>
    <row r="59" spans="1:11" ht="31.5" customHeight="1" thickTop="1" x14ac:dyDescent="0.2">
      <c r="A59" s="992" t="s">
        <v>1100</v>
      </c>
      <c r="B59" s="992" t="s">
        <v>1</v>
      </c>
      <c r="C59" s="992"/>
      <c r="D59" s="992"/>
      <c r="E59" s="992" t="s">
        <v>2</v>
      </c>
      <c r="F59" s="992"/>
      <c r="G59" s="992"/>
      <c r="H59" s="992" t="s">
        <v>4</v>
      </c>
      <c r="I59" s="992"/>
      <c r="J59" s="992"/>
      <c r="K59" s="992" t="s">
        <v>1056</v>
      </c>
    </row>
    <row r="60" spans="1:11" ht="43.5" customHeight="1" x14ac:dyDescent="0.2">
      <c r="A60" s="993"/>
      <c r="B60" s="993" t="s">
        <v>6</v>
      </c>
      <c r="C60" s="993"/>
      <c r="D60" s="993"/>
      <c r="E60" s="993" t="s">
        <v>7</v>
      </c>
      <c r="F60" s="993"/>
      <c r="G60" s="993"/>
      <c r="H60" s="993" t="s">
        <v>9</v>
      </c>
      <c r="I60" s="993"/>
      <c r="J60" s="993"/>
      <c r="K60" s="993"/>
    </row>
    <row r="61" spans="1:11" ht="24.75" customHeight="1" x14ac:dyDescent="0.2">
      <c r="A61" s="993"/>
      <c r="B61" s="485" t="s">
        <v>10</v>
      </c>
      <c r="C61" s="485" t="s">
        <v>112</v>
      </c>
      <c r="D61" s="485" t="s">
        <v>12</v>
      </c>
      <c r="E61" s="485" t="s">
        <v>10</v>
      </c>
      <c r="F61" s="485" t="s">
        <v>112</v>
      </c>
      <c r="G61" s="485" t="s">
        <v>12</v>
      </c>
      <c r="H61" s="485" t="s">
        <v>10</v>
      </c>
      <c r="I61" s="485" t="s">
        <v>112</v>
      </c>
      <c r="J61" s="485" t="s">
        <v>12</v>
      </c>
      <c r="K61" s="993"/>
    </row>
    <row r="62" spans="1:11" ht="25.5" customHeight="1" thickBot="1" x14ac:dyDescent="0.25">
      <c r="A62" s="994"/>
      <c r="B62" s="486" t="s">
        <v>13</v>
      </c>
      <c r="C62" s="486" t="s">
        <v>14</v>
      </c>
      <c r="D62" s="486" t="s">
        <v>9</v>
      </c>
      <c r="E62" s="486" t="s">
        <v>13</v>
      </c>
      <c r="F62" s="486" t="s">
        <v>14</v>
      </c>
      <c r="G62" s="486" t="s">
        <v>9</v>
      </c>
      <c r="H62" s="486" t="s">
        <v>13</v>
      </c>
      <c r="I62" s="486" t="s">
        <v>14</v>
      </c>
      <c r="J62" s="486" t="s">
        <v>9</v>
      </c>
      <c r="K62" s="994"/>
    </row>
    <row r="63" spans="1:11" ht="24.95" customHeight="1" x14ac:dyDescent="0.2">
      <c r="A63" s="463" t="s">
        <v>403</v>
      </c>
      <c r="B63" s="9"/>
      <c r="C63" s="9"/>
      <c r="D63" s="9"/>
      <c r="E63" s="9"/>
      <c r="F63" s="9"/>
      <c r="G63" s="9"/>
      <c r="H63" s="9"/>
      <c r="I63" s="9"/>
      <c r="J63" s="9"/>
      <c r="K63" s="489" t="s">
        <v>16</v>
      </c>
    </row>
    <row r="64" spans="1:11" ht="24.95" customHeight="1" x14ac:dyDescent="0.2">
      <c r="A64" s="463" t="s">
        <v>1195</v>
      </c>
      <c r="B64" s="9">
        <v>10</v>
      </c>
      <c r="C64" s="9">
        <v>5</v>
      </c>
      <c r="D64" s="9">
        <v>15</v>
      </c>
      <c r="E64" s="9">
        <v>0</v>
      </c>
      <c r="F64" s="9">
        <v>0</v>
      </c>
      <c r="G64" s="9">
        <f t="shared" ref="G64:G66" si="13">SUM(E64:F64)</f>
        <v>0</v>
      </c>
      <c r="H64" s="9">
        <f t="shared" ref="H64:I65" si="14">SUM(B64,E64)</f>
        <v>10</v>
      </c>
      <c r="I64" s="9">
        <f t="shared" si="14"/>
        <v>5</v>
      </c>
      <c r="J64" s="9">
        <f t="shared" ref="J64:J65" si="15">SUM(H64:I64)</f>
        <v>15</v>
      </c>
      <c r="K64" s="489" t="s">
        <v>1196</v>
      </c>
    </row>
    <row r="65" spans="1:11" ht="24.95" customHeight="1" x14ac:dyDescent="0.2">
      <c r="A65" s="463" t="s">
        <v>1197</v>
      </c>
      <c r="B65" s="9">
        <v>0</v>
      </c>
      <c r="C65" s="9">
        <v>0</v>
      </c>
      <c r="D65" s="9">
        <f t="shared" ref="D65" si="16">SUM(B65:C65)</f>
        <v>0</v>
      </c>
      <c r="E65" s="9">
        <v>0</v>
      </c>
      <c r="F65" s="9">
        <v>0</v>
      </c>
      <c r="G65" s="9">
        <f t="shared" si="13"/>
        <v>0</v>
      </c>
      <c r="H65" s="9">
        <f t="shared" si="14"/>
        <v>0</v>
      </c>
      <c r="I65" s="9">
        <f t="shared" si="14"/>
        <v>0</v>
      </c>
      <c r="J65" s="9">
        <f t="shared" si="15"/>
        <v>0</v>
      </c>
      <c r="K65" s="489" t="s">
        <v>1198</v>
      </c>
    </row>
    <row r="66" spans="1:11" ht="24.95" customHeight="1" thickBot="1" x14ac:dyDescent="0.25">
      <c r="A66" s="463" t="s">
        <v>90</v>
      </c>
      <c r="B66" s="9">
        <f>SUM(B64:B65)</f>
        <v>10</v>
      </c>
      <c r="C66" s="9">
        <f>SUM(C64:C65)</f>
        <v>5</v>
      </c>
      <c r="D66" s="9">
        <f>SUM(D64:D65)</f>
        <v>15</v>
      </c>
      <c r="E66" s="9">
        <f>SUM(E64:E65)</f>
        <v>0</v>
      </c>
      <c r="F66" s="9">
        <f>SUM(F64:F65)</f>
        <v>0</v>
      </c>
      <c r="G66" s="9">
        <f t="shared" si="13"/>
        <v>0</v>
      </c>
      <c r="H66" s="9">
        <f>SUM(H64:H65)</f>
        <v>10</v>
      </c>
      <c r="I66" s="9">
        <f>SUM(I64:I65)</f>
        <v>5</v>
      </c>
      <c r="J66" s="9">
        <f>SUM(J64:J65)</f>
        <v>15</v>
      </c>
      <c r="K66" s="489" t="s">
        <v>91</v>
      </c>
    </row>
    <row r="67" spans="1:11" ht="24.95" customHeight="1" thickBot="1" x14ac:dyDescent="0.25">
      <c r="A67" s="23" t="s">
        <v>374</v>
      </c>
      <c r="B67" s="24">
        <f>SUM(B66)</f>
        <v>10</v>
      </c>
      <c r="C67" s="24">
        <f t="shared" ref="C67:J67" si="17">SUM(C66)</f>
        <v>5</v>
      </c>
      <c r="D67" s="24">
        <f t="shared" si="17"/>
        <v>15</v>
      </c>
      <c r="E67" s="24">
        <f t="shared" si="17"/>
        <v>0</v>
      </c>
      <c r="F67" s="24">
        <f t="shared" si="17"/>
        <v>0</v>
      </c>
      <c r="G67" s="24">
        <f t="shared" si="17"/>
        <v>0</v>
      </c>
      <c r="H67" s="24">
        <f t="shared" si="17"/>
        <v>10</v>
      </c>
      <c r="I67" s="24">
        <f t="shared" si="17"/>
        <v>5</v>
      </c>
      <c r="J67" s="24">
        <f t="shared" si="17"/>
        <v>15</v>
      </c>
      <c r="K67" s="490" t="s">
        <v>253</v>
      </c>
    </row>
    <row r="68" spans="1:11" s="736" customFormat="1" ht="24.95" customHeight="1" thickTop="1" x14ac:dyDescent="0.2">
      <c r="A68" s="463" t="s">
        <v>403</v>
      </c>
      <c r="B68" s="738"/>
      <c r="C68" s="738"/>
      <c r="D68" s="738"/>
      <c r="E68" s="738"/>
      <c r="F68" s="738"/>
      <c r="G68" s="738"/>
      <c r="H68" s="738"/>
      <c r="I68" s="738"/>
      <c r="J68" s="738"/>
      <c r="K68" s="737" t="s">
        <v>16</v>
      </c>
    </row>
    <row r="69" spans="1:11" ht="21.95" customHeight="1" x14ac:dyDescent="0.2"/>
    <row r="70" spans="1:11" ht="21.95" customHeight="1" x14ac:dyDescent="0.2"/>
    <row r="71" spans="1:11" ht="21.95" customHeight="1" x14ac:dyDescent="0.2"/>
    <row r="72" spans="1:11" ht="21.95" customHeight="1" x14ac:dyDescent="0.2"/>
    <row r="73" spans="1:11" s="561" customFormat="1" ht="21.95" customHeight="1" x14ac:dyDescent="0.2"/>
    <row r="74" spans="1:11" s="561" customFormat="1" ht="21.95" customHeight="1" x14ac:dyDescent="0.2"/>
    <row r="75" spans="1:11" s="561" customFormat="1" ht="21.95" customHeight="1" x14ac:dyDescent="0.2"/>
    <row r="76" spans="1:11" ht="21.95" customHeight="1" x14ac:dyDescent="0.2"/>
    <row r="77" spans="1:11" ht="21.95" customHeight="1" x14ac:dyDescent="0.2"/>
    <row r="78" spans="1:11" ht="12" customHeight="1" x14ac:dyDescent="0.2"/>
    <row r="79" spans="1:11" ht="21.75" customHeight="1" x14ac:dyDescent="0.2">
      <c r="A79" s="1068" t="s">
        <v>2272</v>
      </c>
      <c r="B79" s="1068"/>
      <c r="C79" s="1068"/>
      <c r="D79" s="1068"/>
      <c r="E79" s="1068"/>
      <c r="F79" s="1068"/>
      <c r="G79" s="1068"/>
      <c r="H79" s="1068"/>
      <c r="I79" s="1068"/>
      <c r="J79" s="1068"/>
      <c r="K79" s="1068"/>
    </row>
    <row r="80" spans="1:11" ht="24.75" customHeight="1" x14ac:dyDescent="0.2">
      <c r="A80" s="996" t="s">
        <v>2273</v>
      </c>
      <c r="B80" s="996"/>
      <c r="C80" s="996"/>
      <c r="D80" s="996"/>
      <c r="E80" s="996"/>
      <c r="F80" s="996"/>
      <c r="G80" s="996"/>
      <c r="H80" s="996"/>
      <c r="I80" s="996"/>
      <c r="J80" s="996"/>
      <c r="K80" s="996"/>
    </row>
    <row r="81" spans="1:11" ht="30.75" customHeight="1" thickBot="1" x14ac:dyDescent="0.25">
      <c r="A81" s="323" t="s">
        <v>1204</v>
      </c>
      <c r="K81" s="28" t="s">
        <v>1205</v>
      </c>
    </row>
    <row r="82" spans="1:11" ht="21.95" customHeight="1" thickTop="1" x14ac:dyDescent="0.2">
      <c r="A82" s="992" t="s">
        <v>1100</v>
      </c>
      <c r="B82" s="992" t="s">
        <v>1</v>
      </c>
      <c r="C82" s="992"/>
      <c r="D82" s="992"/>
      <c r="E82" s="992" t="s">
        <v>2</v>
      </c>
      <c r="F82" s="992"/>
      <c r="G82" s="992"/>
      <c r="H82" s="992" t="s">
        <v>4</v>
      </c>
      <c r="I82" s="992"/>
      <c r="J82" s="992"/>
      <c r="K82" s="992" t="s">
        <v>1056</v>
      </c>
    </row>
    <row r="83" spans="1:11" ht="18" customHeight="1" x14ac:dyDescent="0.2">
      <c r="A83" s="993"/>
      <c r="B83" s="993" t="s">
        <v>6</v>
      </c>
      <c r="C83" s="993"/>
      <c r="D83" s="993"/>
      <c r="E83" s="993" t="s">
        <v>7</v>
      </c>
      <c r="F83" s="993"/>
      <c r="G83" s="993"/>
      <c r="H83" s="993" t="s">
        <v>9</v>
      </c>
      <c r="I83" s="993"/>
      <c r="J83" s="993"/>
      <c r="K83" s="993"/>
    </row>
    <row r="84" spans="1:11" ht="18" customHeight="1" x14ac:dyDescent="0.2">
      <c r="A84" s="993"/>
      <c r="B84" s="485" t="s">
        <v>10</v>
      </c>
      <c r="C84" s="485" t="s">
        <v>112</v>
      </c>
      <c r="D84" s="485" t="s">
        <v>12</v>
      </c>
      <c r="E84" s="485" t="s">
        <v>10</v>
      </c>
      <c r="F84" s="485" t="s">
        <v>112</v>
      </c>
      <c r="G84" s="485" t="s">
        <v>12</v>
      </c>
      <c r="H84" s="485" t="s">
        <v>10</v>
      </c>
      <c r="I84" s="485" t="s">
        <v>112</v>
      </c>
      <c r="J84" s="485" t="s">
        <v>12</v>
      </c>
      <c r="K84" s="993"/>
    </row>
    <row r="85" spans="1:11" ht="18" customHeight="1" thickBot="1" x14ac:dyDescent="0.25">
      <c r="A85" s="994"/>
      <c r="B85" s="486" t="s">
        <v>13</v>
      </c>
      <c r="C85" s="486" t="s">
        <v>14</v>
      </c>
      <c r="D85" s="486" t="s">
        <v>9</v>
      </c>
      <c r="E85" s="486" t="s">
        <v>13</v>
      </c>
      <c r="F85" s="486" t="s">
        <v>14</v>
      </c>
      <c r="G85" s="486" t="s">
        <v>9</v>
      </c>
      <c r="H85" s="486" t="s">
        <v>13</v>
      </c>
      <c r="I85" s="486" t="s">
        <v>14</v>
      </c>
      <c r="J85" s="486" t="s">
        <v>9</v>
      </c>
      <c r="K85" s="994"/>
    </row>
    <row r="86" spans="1:11" ht="24.95" customHeight="1" x14ac:dyDescent="0.2">
      <c r="A86" s="463" t="s">
        <v>403</v>
      </c>
      <c r="B86" s="463"/>
      <c r="C86" s="463"/>
      <c r="D86" s="463"/>
      <c r="E86" s="463"/>
      <c r="F86" s="463"/>
      <c r="G86" s="463"/>
      <c r="H86" s="463"/>
      <c r="I86" s="463"/>
      <c r="J86" s="463"/>
      <c r="K86" s="489" t="s">
        <v>16</v>
      </c>
    </row>
    <row r="87" spans="1:11" ht="24.95" customHeight="1" x14ac:dyDescent="0.2">
      <c r="A87" s="73" t="s">
        <v>1175</v>
      </c>
      <c r="B87" s="9">
        <v>1680</v>
      </c>
      <c r="C87" s="9">
        <v>1574</v>
      </c>
      <c r="D87" s="9">
        <v>3254</v>
      </c>
      <c r="E87" s="9">
        <v>0</v>
      </c>
      <c r="F87" s="9">
        <v>0</v>
      </c>
      <c r="G87" s="9">
        <v>0</v>
      </c>
      <c r="H87" s="9">
        <f>SUM(B87,E87)</f>
        <v>1680</v>
      </c>
      <c r="I87" s="9">
        <f>SUM(C87,F87)</f>
        <v>1574</v>
      </c>
      <c r="J87" s="9">
        <f>SUM(H87:I87)</f>
        <v>3254</v>
      </c>
      <c r="K87" s="489" t="s">
        <v>1206</v>
      </c>
    </row>
    <row r="88" spans="1:11" ht="24.95" customHeight="1" x14ac:dyDescent="0.2">
      <c r="A88" s="73" t="s">
        <v>1177</v>
      </c>
      <c r="B88" s="9">
        <v>1568</v>
      </c>
      <c r="C88" s="9">
        <v>1000</v>
      </c>
      <c r="D88" s="9">
        <v>2568</v>
      </c>
      <c r="E88" s="9">
        <v>0</v>
      </c>
      <c r="F88" s="9">
        <v>0</v>
      </c>
      <c r="G88" s="9">
        <v>0</v>
      </c>
      <c r="H88" s="9">
        <f t="shared" ref="H88:I94" si="18">SUM(B88,E88)</f>
        <v>1568</v>
      </c>
      <c r="I88" s="9">
        <f t="shared" si="18"/>
        <v>1000</v>
      </c>
      <c r="J88" s="9">
        <f t="shared" ref="J88:J94" si="19">SUM(H88:I88)</f>
        <v>2568</v>
      </c>
      <c r="K88" s="489" t="s">
        <v>1207</v>
      </c>
    </row>
    <row r="89" spans="1:11" ht="24.95" customHeight="1" x14ac:dyDescent="0.2">
      <c r="A89" s="73" t="s">
        <v>1179</v>
      </c>
      <c r="B89" s="9">
        <v>951</v>
      </c>
      <c r="C89" s="9">
        <v>429</v>
      </c>
      <c r="D89" s="9">
        <v>1380</v>
      </c>
      <c r="E89" s="9">
        <v>0</v>
      </c>
      <c r="F89" s="9">
        <v>0</v>
      </c>
      <c r="G89" s="9">
        <v>0</v>
      </c>
      <c r="H89" s="9">
        <f t="shared" si="18"/>
        <v>951</v>
      </c>
      <c r="I89" s="9">
        <f t="shared" si="18"/>
        <v>429</v>
      </c>
      <c r="J89" s="9">
        <f t="shared" si="19"/>
        <v>1380</v>
      </c>
      <c r="K89" s="489" t="s">
        <v>1208</v>
      </c>
    </row>
    <row r="90" spans="1:11" ht="24.95" customHeight="1" x14ac:dyDescent="0.2">
      <c r="A90" s="73" t="s">
        <v>1181</v>
      </c>
      <c r="B90" s="9">
        <v>759</v>
      </c>
      <c r="C90" s="9">
        <v>1050</v>
      </c>
      <c r="D90" s="9">
        <v>1809</v>
      </c>
      <c r="E90" s="9">
        <v>0</v>
      </c>
      <c r="F90" s="9">
        <v>0</v>
      </c>
      <c r="G90" s="9">
        <v>0</v>
      </c>
      <c r="H90" s="9">
        <f t="shared" si="18"/>
        <v>759</v>
      </c>
      <c r="I90" s="9">
        <f t="shared" si="18"/>
        <v>1050</v>
      </c>
      <c r="J90" s="9">
        <f t="shared" si="19"/>
        <v>1809</v>
      </c>
      <c r="K90" s="489" t="s">
        <v>1209</v>
      </c>
    </row>
    <row r="91" spans="1:11" ht="24.95" customHeight="1" x14ac:dyDescent="0.2">
      <c r="A91" s="73" t="s">
        <v>1183</v>
      </c>
      <c r="B91" s="9">
        <v>824</v>
      </c>
      <c r="C91" s="9">
        <v>615</v>
      </c>
      <c r="D91" s="9">
        <v>1439</v>
      </c>
      <c r="E91" s="9">
        <v>0</v>
      </c>
      <c r="F91" s="9">
        <v>0</v>
      </c>
      <c r="G91" s="9">
        <v>0</v>
      </c>
      <c r="H91" s="9">
        <f t="shared" si="18"/>
        <v>824</v>
      </c>
      <c r="I91" s="9">
        <f t="shared" si="18"/>
        <v>615</v>
      </c>
      <c r="J91" s="9">
        <f t="shared" si="19"/>
        <v>1439</v>
      </c>
      <c r="K91" s="489" t="s">
        <v>1210</v>
      </c>
    </row>
    <row r="92" spans="1:11" ht="24.95" customHeight="1" x14ac:dyDescent="0.2">
      <c r="A92" s="73" t="s">
        <v>1185</v>
      </c>
      <c r="B92" s="9">
        <v>1106</v>
      </c>
      <c r="C92" s="9">
        <v>1100</v>
      </c>
      <c r="D92" s="9">
        <v>2206</v>
      </c>
      <c r="E92" s="9">
        <v>0</v>
      </c>
      <c r="F92" s="9">
        <v>0</v>
      </c>
      <c r="G92" s="9">
        <v>0</v>
      </c>
      <c r="H92" s="9">
        <f t="shared" si="18"/>
        <v>1106</v>
      </c>
      <c r="I92" s="9">
        <f t="shared" si="18"/>
        <v>1100</v>
      </c>
      <c r="J92" s="9">
        <f t="shared" si="19"/>
        <v>2206</v>
      </c>
      <c r="K92" s="489" t="s">
        <v>1211</v>
      </c>
    </row>
    <row r="93" spans="1:11" ht="24.95" customHeight="1" x14ac:dyDescent="0.2">
      <c r="A93" s="73" t="s">
        <v>1187</v>
      </c>
      <c r="B93" s="9">
        <v>884</v>
      </c>
      <c r="C93" s="9">
        <v>783</v>
      </c>
      <c r="D93" s="9">
        <v>1667</v>
      </c>
      <c r="E93" s="9">
        <v>0</v>
      </c>
      <c r="F93" s="9">
        <v>0</v>
      </c>
      <c r="G93" s="9">
        <v>0</v>
      </c>
      <c r="H93" s="9">
        <f t="shared" si="18"/>
        <v>884</v>
      </c>
      <c r="I93" s="9">
        <f t="shared" si="18"/>
        <v>783</v>
      </c>
      <c r="J93" s="9">
        <f t="shared" si="19"/>
        <v>1667</v>
      </c>
      <c r="K93" s="489" t="s">
        <v>1188</v>
      </c>
    </row>
    <row r="94" spans="1:11" ht="24.95" customHeight="1" x14ac:dyDescent="0.2">
      <c r="A94" s="73" t="s">
        <v>1189</v>
      </c>
      <c r="B94" s="9">
        <v>88</v>
      </c>
      <c r="C94" s="9">
        <v>66</v>
      </c>
      <c r="D94" s="9">
        <v>154</v>
      </c>
      <c r="E94" s="9">
        <v>0</v>
      </c>
      <c r="F94" s="9">
        <v>0</v>
      </c>
      <c r="G94" s="9">
        <v>0</v>
      </c>
      <c r="H94" s="9">
        <f t="shared" si="18"/>
        <v>88</v>
      </c>
      <c r="I94" s="9">
        <f t="shared" si="18"/>
        <v>66</v>
      </c>
      <c r="J94" s="9">
        <f t="shared" si="19"/>
        <v>154</v>
      </c>
      <c r="K94" s="489" t="s">
        <v>1190</v>
      </c>
    </row>
    <row r="95" spans="1:11" ht="24.95" customHeight="1" x14ac:dyDescent="0.2">
      <c r="A95" s="73" t="s">
        <v>1123</v>
      </c>
      <c r="B95" s="9">
        <f>SUM(B87:B94)</f>
        <v>7860</v>
      </c>
      <c r="C95" s="9">
        <f t="shared" ref="C95:J95" si="20">SUM(C87:C94)</f>
        <v>6617</v>
      </c>
      <c r="D95" s="9">
        <f t="shared" si="20"/>
        <v>14477</v>
      </c>
      <c r="E95" s="9">
        <f t="shared" si="20"/>
        <v>0</v>
      </c>
      <c r="F95" s="9">
        <f t="shared" si="20"/>
        <v>0</v>
      </c>
      <c r="G95" s="9">
        <f t="shared" si="20"/>
        <v>0</v>
      </c>
      <c r="H95" s="9">
        <f t="shared" si="20"/>
        <v>7860</v>
      </c>
      <c r="I95" s="9">
        <f t="shared" si="20"/>
        <v>6617</v>
      </c>
      <c r="J95" s="9">
        <f t="shared" si="20"/>
        <v>14477</v>
      </c>
      <c r="K95" s="489" t="s">
        <v>1068</v>
      </c>
    </row>
    <row r="96" spans="1:11" ht="24.95" customHeight="1" x14ac:dyDescent="0.2">
      <c r="A96" s="73" t="s">
        <v>1191</v>
      </c>
      <c r="B96" s="9">
        <v>249</v>
      </c>
      <c r="C96" s="9">
        <v>396</v>
      </c>
      <c r="D96" s="9">
        <v>645</v>
      </c>
      <c r="E96" s="9">
        <v>0</v>
      </c>
      <c r="F96" s="9">
        <v>0</v>
      </c>
      <c r="G96" s="9">
        <v>0</v>
      </c>
      <c r="H96" s="9">
        <f t="shared" ref="H96:I99" si="21">SUM(B96,E96)</f>
        <v>249</v>
      </c>
      <c r="I96" s="9">
        <f t="shared" si="21"/>
        <v>396</v>
      </c>
      <c r="J96" s="9">
        <f>SUM(D96,G96)</f>
        <v>645</v>
      </c>
      <c r="K96" s="489" t="s">
        <v>1192</v>
      </c>
    </row>
    <row r="97" spans="1:11" ht="24.95" customHeight="1" x14ac:dyDescent="0.2">
      <c r="A97" s="73" t="s">
        <v>1193</v>
      </c>
      <c r="B97" s="9">
        <v>823</v>
      </c>
      <c r="C97" s="9">
        <v>352</v>
      </c>
      <c r="D97" s="9">
        <v>1175</v>
      </c>
      <c r="E97" s="9">
        <v>0</v>
      </c>
      <c r="F97" s="9">
        <v>0</v>
      </c>
      <c r="G97" s="9">
        <v>0</v>
      </c>
      <c r="H97" s="9">
        <f t="shared" si="21"/>
        <v>823</v>
      </c>
      <c r="I97" s="9">
        <f t="shared" si="21"/>
        <v>352</v>
      </c>
      <c r="J97" s="9">
        <f>SUM(D97,G97)</f>
        <v>1175</v>
      </c>
      <c r="K97" s="489" t="s">
        <v>1194</v>
      </c>
    </row>
    <row r="98" spans="1:11" ht="24.95" customHeight="1" x14ac:dyDescent="0.2">
      <c r="A98" s="73" t="s">
        <v>1195</v>
      </c>
      <c r="B98" s="9">
        <v>834</v>
      </c>
      <c r="C98" s="9">
        <v>393</v>
      </c>
      <c r="D98" s="9">
        <v>1227</v>
      </c>
      <c r="E98" s="9">
        <v>0</v>
      </c>
      <c r="F98" s="9">
        <v>0</v>
      </c>
      <c r="G98" s="9">
        <v>0</v>
      </c>
      <c r="H98" s="9">
        <f t="shared" si="21"/>
        <v>834</v>
      </c>
      <c r="I98" s="9">
        <f t="shared" si="21"/>
        <v>393</v>
      </c>
      <c r="J98" s="9">
        <f>SUM(D98,G98)</f>
        <v>1227</v>
      </c>
      <c r="K98" s="489" t="s">
        <v>1196</v>
      </c>
    </row>
    <row r="99" spans="1:11" ht="24.95" customHeight="1" x14ac:dyDescent="0.2">
      <c r="A99" s="73" t="s">
        <v>1197</v>
      </c>
      <c r="B99" s="9">
        <v>581</v>
      </c>
      <c r="C99" s="9">
        <v>456</v>
      </c>
      <c r="D99" s="9">
        <v>1037</v>
      </c>
      <c r="E99" s="9">
        <v>0</v>
      </c>
      <c r="F99" s="9">
        <v>0</v>
      </c>
      <c r="G99" s="9">
        <v>0</v>
      </c>
      <c r="H99" s="9">
        <f t="shared" si="21"/>
        <v>581</v>
      </c>
      <c r="I99" s="9">
        <f t="shared" si="21"/>
        <v>456</v>
      </c>
      <c r="J99" s="9">
        <f>SUM(D99,G99)</f>
        <v>1037</v>
      </c>
      <c r="K99" s="489" t="s">
        <v>1198</v>
      </c>
    </row>
    <row r="100" spans="1:11" ht="24.95" customHeight="1" x14ac:dyDescent="0.2">
      <c r="A100" s="463" t="s">
        <v>1133</v>
      </c>
      <c r="B100" s="9">
        <f>SUM(B96:B99)</f>
        <v>2487</v>
      </c>
      <c r="C100" s="9">
        <f t="shared" ref="C100:J100" si="22">SUM(C96:C99)</f>
        <v>1597</v>
      </c>
      <c r="D100" s="9">
        <f t="shared" si="22"/>
        <v>4084</v>
      </c>
      <c r="E100" s="9">
        <f t="shared" si="22"/>
        <v>0</v>
      </c>
      <c r="F100" s="9">
        <f t="shared" si="22"/>
        <v>0</v>
      </c>
      <c r="G100" s="9">
        <f t="shared" si="22"/>
        <v>0</v>
      </c>
      <c r="H100" s="9">
        <f t="shared" si="22"/>
        <v>2487</v>
      </c>
      <c r="I100" s="9">
        <f t="shared" si="22"/>
        <v>1597</v>
      </c>
      <c r="J100" s="9">
        <f t="shared" si="22"/>
        <v>4084</v>
      </c>
      <c r="K100" s="489" t="s">
        <v>1134</v>
      </c>
    </row>
    <row r="101" spans="1:11" ht="24.95" customHeight="1" thickBot="1" x14ac:dyDescent="0.25">
      <c r="A101" s="11" t="s">
        <v>90</v>
      </c>
      <c r="B101" s="12">
        <f>SUM(B100,B95)</f>
        <v>10347</v>
      </c>
      <c r="C101" s="12">
        <f t="shared" ref="C101:J101" si="23">SUM(C100,C95)</f>
        <v>8214</v>
      </c>
      <c r="D101" s="12">
        <f t="shared" si="23"/>
        <v>18561</v>
      </c>
      <c r="E101" s="12">
        <f t="shared" si="23"/>
        <v>0</v>
      </c>
      <c r="F101" s="12">
        <f t="shared" si="23"/>
        <v>0</v>
      </c>
      <c r="G101" s="12">
        <f t="shared" si="23"/>
        <v>0</v>
      </c>
      <c r="H101" s="12">
        <f t="shared" si="23"/>
        <v>10347</v>
      </c>
      <c r="I101" s="12">
        <f t="shared" si="23"/>
        <v>8214</v>
      </c>
      <c r="J101" s="12">
        <f t="shared" si="23"/>
        <v>18561</v>
      </c>
      <c r="K101" s="13" t="s">
        <v>91</v>
      </c>
    </row>
    <row r="102" spans="1:11" ht="24.95" customHeight="1" thickTop="1" x14ac:dyDescent="0.2">
      <c r="D102" s="485"/>
    </row>
    <row r="103" spans="1:11" ht="25.5" customHeight="1" thickBot="1" x14ac:dyDescent="0.25">
      <c r="A103" s="323" t="s">
        <v>2623</v>
      </c>
      <c r="K103" s="28" t="s">
        <v>2624</v>
      </c>
    </row>
    <row r="104" spans="1:11" ht="16.5" thickTop="1" x14ac:dyDescent="0.2">
      <c r="A104" s="992" t="s">
        <v>1100</v>
      </c>
      <c r="B104" s="992" t="s">
        <v>1</v>
      </c>
      <c r="C104" s="992"/>
      <c r="D104" s="992"/>
      <c r="E104" s="992" t="s">
        <v>2</v>
      </c>
      <c r="F104" s="992"/>
      <c r="G104" s="992"/>
      <c r="H104" s="992" t="s">
        <v>4</v>
      </c>
      <c r="I104" s="992"/>
      <c r="J104" s="992"/>
      <c r="K104" s="992" t="s">
        <v>1056</v>
      </c>
    </row>
    <row r="105" spans="1:11" ht="15.75" x14ac:dyDescent="0.2">
      <c r="A105" s="993"/>
      <c r="B105" s="993" t="s">
        <v>6</v>
      </c>
      <c r="C105" s="993"/>
      <c r="D105" s="993"/>
      <c r="E105" s="993" t="s">
        <v>7</v>
      </c>
      <c r="F105" s="993"/>
      <c r="G105" s="993"/>
      <c r="H105" s="993" t="s">
        <v>9</v>
      </c>
      <c r="I105" s="993"/>
      <c r="J105" s="993"/>
      <c r="K105" s="993"/>
    </row>
    <row r="106" spans="1:11" ht="15.75" x14ac:dyDescent="0.2">
      <c r="A106" s="993"/>
      <c r="B106" s="485" t="s">
        <v>10</v>
      </c>
      <c r="C106" s="485" t="s">
        <v>112</v>
      </c>
      <c r="D106" s="485" t="s">
        <v>12</v>
      </c>
      <c r="E106" s="485" t="s">
        <v>10</v>
      </c>
      <c r="F106" s="485" t="s">
        <v>112</v>
      </c>
      <c r="G106" s="485" t="s">
        <v>12</v>
      </c>
      <c r="H106" s="485" t="s">
        <v>10</v>
      </c>
      <c r="I106" s="485" t="s">
        <v>112</v>
      </c>
      <c r="J106" s="485" t="s">
        <v>12</v>
      </c>
      <c r="K106" s="993"/>
    </row>
    <row r="107" spans="1:11" ht="16.5" thickBot="1" x14ac:dyDescent="0.25">
      <c r="A107" s="994"/>
      <c r="B107" s="486" t="s">
        <v>13</v>
      </c>
      <c r="C107" s="486" t="s">
        <v>14</v>
      </c>
      <c r="D107" s="486" t="s">
        <v>9</v>
      </c>
      <c r="E107" s="486" t="s">
        <v>13</v>
      </c>
      <c r="F107" s="486" t="s">
        <v>14</v>
      </c>
      <c r="G107" s="486" t="s">
        <v>9</v>
      </c>
      <c r="H107" s="486" t="s">
        <v>13</v>
      </c>
      <c r="I107" s="486" t="s">
        <v>14</v>
      </c>
      <c r="J107" s="486" t="s">
        <v>9</v>
      </c>
      <c r="K107" s="994"/>
    </row>
    <row r="108" spans="1:11" ht="24.95" customHeight="1" x14ac:dyDescent="0.2">
      <c r="A108" s="463" t="s">
        <v>402</v>
      </c>
      <c r="B108" s="463"/>
      <c r="C108" s="463"/>
      <c r="D108" s="463"/>
      <c r="E108" s="463"/>
      <c r="F108" s="463"/>
      <c r="G108" s="463"/>
      <c r="H108" s="463"/>
      <c r="I108" s="463"/>
      <c r="J108" s="463"/>
      <c r="K108" s="489" t="s">
        <v>93</v>
      </c>
    </row>
    <row r="109" spans="1:11" ht="24.95" customHeight="1" x14ac:dyDescent="0.2">
      <c r="A109" s="308" t="s">
        <v>1175</v>
      </c>
      <c r="B109" s="9">
        <v>295</v>
      </c>
      <c r="C109" s="9">
        <v>338</v>
      </c>
      <c r="D109" s="9">
        <v>633</v>
      </c>
      <c r="E109" s="9">
        <v>0</v>
      </c>
      <c r="F109" s="9">
        <v>0</v>
      </c>
      <c r="G109" s="9">
        <f>SUM(E109:F109)</f>
        <v>0</v>
      </c>
      <c r="H109" s="9">
        <f>SUM(E109,B109)</f>
        <v>295</v>
      </c>
      <c r="I109" s="9">
        <f>SUM(F109,C109)</f>
        <v>338</v>
      </c>
      <c r="J109" s="9">
        <f>SUM(H109:I109)</f>
        <v>633</v>
      </c>
      <c r="K109" s="489" t="s">
        <v>1176</v>
      </c>
    </row>
    <row r="110" spans="1:11" ht="24.95" customHeight="1" x14ac:dyDescent="0.2">
      <c r="A110" s="308" t="s">
        <v>1177</v>
      </c>
      <c r="B110" s="9">
        <v>34</v>
      </c>
      <c r="C110" s="9">
        <v>14</v>
      </c>
      <c r="D110" s="9">
        <v>48</v>
      </c>
      <c r="E110" s="9">
        <v>0</v>
      </c>
      <c r="F110" s="9">
        <v>0</v>
      </c>
      <c r="G110" s="9">
        <f t="shared" ref="G110:G117" si="24">SUM(E110:F110)</f>
        <v>0</v>
      </c>
      <c r="H110" s="9">
        <f t="shared" ref="H110:I114" si="25">SUM(E110,B110)</f>
        <v>34</v>
      </c>
      <c r="I110" s="9">
        <f t="shared" si="25"/>
        <v>14</v>
      </c>
      <c r="J110" s="9">
        <f t="shared" ref="J110:J114" si="26">SUM(H110:I110)</f>
        <v>48</v>
      </c>
      <c r="K110" s="489" t="s">
        <v>1207</v>
      </c>
    </row>
    <row r="111" spans="1:11" ht="24.95" customHeight="1" x14ac:dyDescent="0.2">
      <c r="A111" s="308" t="s">
        <v>1181</v>
      </c>
      <c r="B111" s="9">
        <v>152</v>
      </c>
      <c r="C111" s="9">
        <v>200</v>
      </c>
      <c r="D111" s="9">
        <v>352</v>
      </c>
      <c r="E111" s="9">
        <v>0</v>
      </c>
      <c r="F111" s="9">
        <v>0</v>
      </c>
      <c r="G111" s="9">
        <f t="shared" si="24"/>
        <v>0</v>
      </c>
      <c r="H111" s="9">
        <f t="shared" si="25"/>
        <v>152</v>
      </c>
      <c r="I111" s="9">
        <f t="shared" si="25"/>
        <v>200</v>
      </c>
      <c r="J111" s="9">
        <f t="shared" si="26"/>
        <v>352</v>
      </c>
      <c r="K111" s="489" t="s">
        <v>1209</v>
      </c>
    </row>
    <row r="112" spans="1:11" ht="24.95" customHeight="1" x14ac:dyDescent="0.2">
      <c r="A112" s="308" t="s">
        <v>1183</v>
      </c>
      <c r="B112" s="9">
        <v>204</v>
      </c>
      <c r="C112" s="9">
        <v>122</v>
      </c>
      <c r="D112" s="9">
        <v>326</v>
      </c>
      <c r="E112" s="9">
        <v>0</v>
      </c>
      <c r="F112" s="9">
        <v>0</v>
      </c>
      <c r="G112" s="9">
        <f t="shared" si="24"/>
        <v>0</v>
      </c>
      <c r="H112" s="9">
        <f t="shared" si="25"/>
        <v>204</v>
      </c>
      <c r="I112" s="9">
        <f t="shared" si="25"/>
        <v>122</v>
      </c>
      <c r="J112" s="9">
        <f t="shared" si="26"/>
        <v>326</v>
      </c>
      <c r="K112" s="489" t="s">
        <v>1210</v>
      </c>
    </row>
    <row r="113" spans="1:11" ht="24.95" customHeight="1" x14ac:dyDescent="0.2">
      <c r="A113" s="308" t="s">
        <v>1185</v>
      </c>
      <c r="B113" s="9">
        <v>161</v>
      </c>
      <c r="C113" s="9">
        <v>107</v>
      </c>
      <c r="D113" s="9">
        <v>268</v>
      </c>
      <c r="E113" s="9">
        <v>0</v>
      </c>
      <c r="F113" s="9">
        <v>0</v>
      </c>
      <c r="G113" s="9">
        <f t="shared" si="24"/>
        <v>0</v>
      </c>
      <c r="H113" s="9">
        <f t="shared" si="25"/>
        <v>161</v>
      </c>
      <c r="I113" s="9">
        <f t="shared" si="25"/>
        <v>107</v>
      </c>
      <c r="J113" s="9">
        <f t="shared" si="26"/>
        <v>268</v>
      </c>
      <c r="K113" s="489" t="s">
        <v>1186</v>
      </c>
    </row>
    <row r="114" spans="1:11" ht="24.95" customHeight="1" x14ac:dyDescent="0.2">
      <c r="A114" s="308" t="s">
        <v>1187</v>
      </c>
      <c r="B114" s="9">
        <v>89</v>
      </c>
      <c r="C114" s="9">
        <v>144</v>
      </c>
      <c r="D114" s="9">
        <v>233</v>
      </c>
      <c r="E114" s="9">
        <v>0</v>
      </c>
      <c r="F114" s="9">
        <v>0</v>
      </c>
      <c r="G114" s="9">
        <f t="shared" si="24"/>
        <v>0</v>
      </c>
      <c r="H114" s="9">
        <f t="shared" si="25"/>
        <v>89</v>
      </c>
      <c r="I114" s="9">
        <f t="shared" si="25"/>
        <v>144</v>
      </c>
      <c r="J114" s="9">
        <f t="shared" si="26"/>
        <v>233</v>
      </c>
      <c r="K114" s="489" t="s">
        <v>1188</v>
      </c>
    </row>
    <row r="115" spans="1:11" ht="24.95" customHeight="1" x14ac:dyDescent="0.2">
      <c r="A115" s="308" t="s">
        <v>1123</v>
      </c>
      <c r="B115" s="9">
        <f>SUM(B109:B114)</f>
        <v>935</v>
      </c>
      <c r="C115" s="9">
        <f t="shared" ref="C115:J115" si="27">SUM(C109:C114)</f>
        <v>925</v>
      </c>
      <c r="D115" s="9">
        <f t="shared" si="27"/>
        <v>1860</v>
      </c>
      <c r="E115" s="9">
        <f t="shared" si="27"/>
        <v>0</v>
      </c>
      <c r="F115" s="9">
        <f t="shared" si="27"/>
        <v>0</v>
      </c>
      <c r="G115" s="9">
        <f t="shared" si="24"/>
        <v>0</v>
      </c>
      <c r="H115" s="9">
        <f t="shared" si="27"/>
        <v>935</v>
      </c>
      <c r="I115" s="9">
        <f t="shared" si="27"/>
        <v>925</v>
      </c>
      <c r="J115" s="9">
        <f t="shared" si="27"/>
        <v>1860</v>
      </c>
      <c r="K115" s="489" t="s">
        <v>1201</v>
      </c>
    </row>
    <row r="116" spans="1:11" ht="24.95" customHeight="1" x14ac:dyDescent="0.2">
      <c r="A116" s="308" t="s">
        <v>1202</v>
      </c>
      <c r="B116" s="9">
        <v>186</v>
      </c>
      <c r="C116" s="9">
        <v>14</v>
      </c>
      <c r="D116" s="9">
        <v>200</v>
      </c>
      <c r="E116" s="9">
        <v>0</v>
      </c>
      <c r="F116" s="9">
        <v>0</v>
      </c>
      <c r="G116" s="9">
        <f t="shared" si="24"/>
        <v>0</v>
      </c>
      <c r="H116" s="9">
        <f t="shared" ref="H116:J117" si="28">SUM(B116)</f>
        <v>186</v>
      </c>
      <c r="I116" s="9">
        <f t="shared" si="28"/>
        <v>14</v>
      </c>
      <c r="J116" s="9">
        <f t="shared" si="28"/>
        <v>200</v>
      </c>
      <c r="K116" s="489" t="s">
        <v>1194</v>
      </c>
    </row>
    <row r="117" spans="1:11" ht="24.95" customHeight="1" x14ac:dyDescent="0.2">
      <c r="A117" s="308" t="s">
        <v>1197</v>
      </c>
      <c r="B117" s="9">
        <v>2</v>
      </c>
      <c r="C117" s="9">
        <v>2</v>
      </c>
      <c r="D117" s="9">
        <v>4</v>
      </c>
      <c r="E117" s="9">
        <v>0</v>
      </c>
      <c r="F117" s="9">
        <v>0</v>
      </c>
      <c r="G117" s="9">
        <f t="shared" si="24"/>
        <v>0</v>
      </c>
      <c r="H117" s="9">
        <f t="shared" si="28"/>
        <v>2</v>
      </c>
      <c r="I117" s="9">
        <f t="shared" si="28"/>
        <v>2</v>
      </c>
      <c r="J117" s="9">
        <f t="shared" si="28"/>
        <v>4</v>
      </c>
      <c r="K117" s="489" t="s">
        <v>1198</v>
      </c>
    </row>
    <row r="118" spans="1:11" ht="24.95" customHeight="1" x14ac:dyDescent="0.2">
      <c r="A118" s="308" t="s">
        <v>1133</v>
      </c>
      <c r="B118" s="9">
        <f>SUM(B116:B117)</f>
        <v>188</v>
      </c>
      <c r="C118" s="9">
        <f t="shared" ref="C118:J118" si="29">SUM(C116:C117)</f>
        <v>16</v>
      </c>
      <c r="D118" s="9">
        <f t="shared" si="29"/>
        <v>204</v>
      </c>
      <c r="E118" s="9">
        <f t="shared" si="29"/>
        <v>0</v>
      </c>
      <c r="F118" s="9">
        <f t="shared" si="29"/>
        <v>0</v>
      </c>
      <c r="G118" s="9">
        <f t="shared" si="29"/>
        <v>0</v>
      </c>
      <c r="H118" s="9">
        <f t="shared" si="29"/>
        <v>188</v>
      </c>
      <c r="I118" s="9">
        <f t="shared" si="29"/>
        <v>16</v>
      </c>
      <c r="J118" s="9">
        <f t="shared" si="29"/>
        <v>204</v>
      </c>
      <c r="K118" s="489" t="s">
        <v>1134</v>
      </c>
    </row>
    <row r="119" spans="1:11" ht="24.95" customHeight="1" thickBot="1" x14ac:dyDescent="0.25">
      <c r="A119" s="463" t="s">
        <v>126</v>
      </c>
      <c r="B119" s="9">
        <f>SUM(B118,B115)</f>
        <v>1123</v>
      </c>
      <c r="C119" s="9">
        <f t="shared" ref="C119:J119" si="30">SUM(C118,C115)</f>
        <v>941</v>
      </c>
      <c r="D119" s="9">
        <f t="shared" si="30"/>
        <v>2064</v>
      </c>
      <c r="E119" s="9">
        <f t="shared" si="30"/>
        <v>0</v>
      </c>
      <c r="F119" s="9">
        <f t="shared" si="30"/>
        <v>0</v>
      </c>
      <c r="G119" s="9">
        <f t="shared" si="30"/>
        <v>0</v>
      </c>
      <c r="H119" s="9">
        <f t="shared" si="30"/>
        <v>1123</v>
      </c>
      <c r="I119" s="9">
        <f t="shared" si="30"/>
        <v>941</v>
      </c>
      <c r="J119" s="9">
        <f t="shared" si="30"/>
        <v>2064</v>
      </c>
      <c r="K119" s="489" t="s">
        <v>93</v>
      </c>
    </row>
    <row r="120" spans="1:11" ht="24.95" customHeight="1" thickBot="1" x14ac:dyDescent="0.25">
      <c r="A120" s="23" t="s">
        <v>374</v>
      </c>
      <c r="B120" s="24">
        <f t="shared" ref="B120:J120" si="31">SUM(B119,B101)</f>
        <v>11470</v>
      </c>
      <c r="C120" s="24">
        <f t="shared" si="31"/>
        <v>9155</v>
      </c>
      <c r="D120" s="24">
        <f t="shared" si="31"/>
        <v>20625</v>
      </c>
      <c r="E120" s="24">
        <f t="shared" si="31"/>
        <v>0</v>
      </c>
      <c r="F120" s="24">
        <f t="shared" si="31"/>
        <v>0</v>
      </c>
      <c r="G120" s="24">
        <f t="shared" si="31"/>
        <v>0</v>
      </c>
      <c r="H120" s="24">
        <f t="shared" si="31"/>
        <v>11470</v>
      </c>
      <c r="I120" s="24">
        <f t="shared" si="31"/>
        <v>9155</v>
      </c>
      <c r="J120" s="24">
        <f t="shared" si="31"/>
        <v>20625</v>
      </c>
      <c r="K120" s="490" t="s">
        <v>852</v>
      </c>
    </row>
    <row r="121" spans="1:11" ht="15" thickTop="1" x14ac:dyDescent="0.2"/>
    <row r="123" spans="1:11" ht="31.5" customHeight="1" x14ac:dyDescent="0.2"/>
    <row r="124" spans="1:11" ht="38.25" customHeight="1" x14ac:dyDescent="0.2"/>
    <row r="125" spans="1:11" ht="31.5" customHeight="1" x14ac:dyDescent="0.2"/>
    <row r="128" spans="1:11" ht="17.25" customHeight="1" x14ac:dyDescent="0.2"/>
    <row r="129" spans="1:11" ht="17.25" customHeight="1" x14ac:dyDescent="0.2"/>
    <row r="130" spans="1:11" ht="23.25" customHeight="1" x14ac:dyDescent="0.2">
      <c r="A130" s="1068" t="s">
        <v>2275</v>
      </c>
      <c r="B130" s="1068"/>
      <c r="C130" s="1068"/>
      <c r="D130" s="1068"/>
      <c r="E130" s="1068"/>
      <c r="F130" s="1068"/>
      <c r="G130" s="1068"/>
      <c r="H130" s="1068"/>
      <c r="I130" s="1068"/>
      <c r="J130" s="1068"/>
      <c r="K130" s="1068"/>
    </row>
    <row r="131" spans="1:11" ht="24" customHeight="1" x14ac:dyDescent="0.2">
      <c r="A131" s="996" t="s">
        <v>2274</v>
      </c>
      <c r="B131" s="996"/>
      <c r="C131" s="996"/>
      <c r="D131" s="996"/>
      <c r="E131" s="996"/>
      <c r="F131" s="996"/>
      <c r="G131" s="996"/>
      <c r="H131" s="996"/>
      <c r="I131" s="996"/>
      <c r="J131" s="996"/>
      <c r="K131" s="996"/>
    </row>
    <row r="132" spans="1:11" ht="23.25" customHeight="1" thickBot="1" x14ac:dyDescent="0.25">
      <c r="A132" s="323" t="s">
        <v>2625</v>
      </c>
      <c r="K132" s="28" t="s">
        <v>1212</v>
      </c>
    </row>
    <row r="133" spans="1:11" ht="19.5" customHeight="1" thickTop="1" x14ac:dyDescent="0.2">
      <c r="A133" s="992" t="s">
        <v>1100</v>
      </c>
      <c r="B133" s="992" t="s">
        <v>1</v>
      </c>
      <c r="C133" s="992"/>
      <c r="D133" s="992"/>
      <c r="E133" s="992" t="s">
        <v>2</v>
      </c>
      <c r="F133" s="992"/>
      <c r="G133" s="992"/>
      <c r="H133" s="992" t="s">
        <v>4</v>
      </c>
      <c r="I133" s="992"/>
      <c r="J133" s="992"/>
      <c r="K133" s="992" t="s">
        <v>1056</v>
      </c>
    </row>
    <row r="134" spans="1:11" ht="19.5" customHeight="1" x14ac:dyDescent="0.2">
      <c r="A134" s="993"/>
      <c r="B134" s="993" t="s">
        <v>6</v>
      </c>
      <c r="C134" s="993"/>
      <c r="D134" s="993"/>
      <c r="E134" s="993" t="s">
        <v>7</v>
      </c>
      <c r="F134" s="993"/>
      <c r="G134" s="993"/>
      <c r="H134" s="993" t="s">
        <v>9</v>
      </c>
      <c r="I134" s="993"/>
      <c r="J134" s="993"/>
      <c r="K134" s="993"/>
    </row>
    <row r="135" spans="1:11" ht="19.5" customHeight="1" x14ac:dyDescent="0.2">
      <c r="A135" s="993"/>
      <c r="B135" s="485" t="s">
        <v>10</v>
      </c>
      <c r="C135" s="485" t="s">
        <v>112</v>
      </c>
      <c r="D135" s="485" t="s">
        <v>12</v>
      </c>
      <c r="E135" s="485" t="s">
        <v>10</v>
      </c>
      <c r="F135" s="485" t="s">
        <v>112</v>
      </c>
      <c r="G135" s="485" t="s">
        <v>12</v>
      </c>
      <c r="H135" s="485" t="s">
        <v>10</v>
      </c>
      <c r="I135" s="485" t="s">
        <v>112</v>
      </c>
      <c r="J135" s="485" t="s">
        <v>12</v>
      </c>
      <c r="K135" s="993"/>
    </row>
    <row r="136" spans="1:11" ht="19.5" customHeight="1" thickBot="1" x14ac:dyDescent="0.25">
      <c r="A136" s="994"/>
      <c r="B136" s="486" t="s">
        <v>13</v>
      </c>
      <c r="C136" s="486" t="s">
        <v>14</v>
      </c>
      <c r="D136" s="486" t="s">
        <v>9</v>
      </c>
      <c r="E136" s="486" t="s">
        <v>13</v>
      </c>
      <c r="F136" s="486" t="s">
        <v>14</v>
      </c>
      <c r="G136" s="486" t="s">
        <v>9</v>
      </c>
      <c r="H136" s="486" t="s">
        <v>13</v>
      </c>
      <c r="I136" s="486" t="s">
        <v>14</v>
      </c>
      <c r="J136" s="486" t="s">
        <v>9</v>
      </c>
      <c r="K136" s="994"/>
    </row>
    <row r="137" spans="1:11" ht="21.75" customHeight="1" x14ac:dyDescent="0.2">
      <c r="A137" s="463" t="s">
        <v>403</v>
      </c>
      <c r="B137" s="463"/>
      <c r="C137" s="463"/>
      <c r="D137" s="463"/>
      <c r="E137" s="463"/>
      <c r="F137" s="463"/>
      <c r="G137" s="463"/>
      <c r="H137" s="463"/>
      <c r="I137" s="463"/>
      <c r="J137" s="463"/>
      <c r="K137" s="489" t="s">
        <v>16</v>
      </c>
    </row>
    <row r="138" spans="1:11" ht="21.75" customHeight="1" x14ac:dyDescent="0.2">
      <c r="A138" s="463" t="s">
        <v>1175</v>
      </c>
      <c r="B138" s="714">
        <v>96</v>
      </c>
      <c r="C138" s="714">
        <v>70</v>
      </c>
      <c r="D138" s="714">
        <v>166</v>
      </c>
      <c r="E138" s="714">
        <v>0</v>
      </c>
      <c r="F138" s="714">
        <v>0</v>
      </c>
      <c r="G138" s="714">
        <v>0</v>
      </c>
      <c r="H138" s="9">
        <f>SUM(B138,E138)</f>
        <v>96</v>
      </c>
      <c r="I138" s="9">
        <f>SUM(C138,F138)</f>
        <v>70</v>
      </c>
      <c r="J138" s="9">
        <f t="shared" ref="J138:J149" si="32">SUM(D138,G138)</f>
        <v>166</v>
      </c>
      <c r="K138" s="489" t="s">
        <v>1206</v>
      </c>
    </row>
    <row r="139" spans="1:11" ht="21.75" customHeight="1" x14ac:dyDescent="0.2">
      <c r="A139" s="463" t="s">
        <v>1177</v>
      </c>
      <c r="B139" s="714">
        <v>52</v>
      </c>
      <c r="C139" s="714">
        <v>23</v>
      </c>
      <c r="D139" s="714">
        <v>75</v>
      </c>
      <c r="E139" s="714">
        <v>1</v>
      </c>
      <c r="F139" s="714">
        <v>0</v>
      </c>
      <c r="G139" s="714">
        <v>1</v>
      </c>
      <c r="H139" s="9">
        <f t="shared" ref="H139:I149" si="33">SUM(B139,E139)</f>
        <v>53</v>
      </c>
      <c r="I139" s="9">
        <f t="shared" si="33"/>
        <v>23</v>
      </c>
      <c r="J139" s="9">
        <f t="shared" si="32"/>
        <v>76</v>
      </c>
      <c r="K139" s="489" t="s">
        <v>1207</v>
      </c>
    </row>
    <row r="140" spans="1:11" ht="21.75" customHeight="1" x14ac:dyDescent="0.2">
      <c r="A140" s="463" t="s">
        <v>1179</v>
      </c>
      <c r="B140" s="714">
        <v>77</v>
      </c>
      <c r="C140" s="714">
        <v>20</v>
      </c>
      <c r="D140" s="714">
        <v>97</v>
      </c>
      <c r="E140" s="714">
        <v>0</v>
      </c>
      <c r="F140" s="714">
        <v>0</v>
      </c>
      <c r="G140" s="714">
        <v>0</v>
      </c>
      <c r="H140" s="9">
        <f t="shared" si="33"/>
        <v>77</v>
      </c>
      <c r="I140" s="9">
        <f t="shared" si="33"/>
        <v>20</v>
      </c>
      <c r="J140" s="9">
        <f t="shared" si="32"/>
        <v>97</v>
      </c>
      <c r="K140" s="489" t="s">
        <v>1208</v>
      </c>
    </row>
    <row r="141" spans="1:11" ht="21.75" customHeight="1" x14ac:dyDescent="0.2">
      <c r="A141" s="463" t="s">
        <v>1181</v>
      </c>
      <c r="B141" s="714">
        <v>54</v>
      </c>
      <c r="C141" s="714">
        <v>22</v>
      </c>
      <c r="D141" s="714">
        <v>76</v>
      </c>
      <c r="E141" s="714">
        <v>1</v>
      </c>
      <c r="F141" s="714">
        <v>0</v>
      </c>
      <c r="G141" s="714">
        <v>1</v>
      </c>
      <c r="H141" s="9">
        <f t="shared" si="33"/>
        <v>55</v>
      </c>
      <c r="I141" s="9">
        <f t="shared" si="33"/>
        <v>22</v>
      </c>
      <c r="J141" s="9">
        <f t="shared" si="32"/>
        <v>77</v>
      </c>
      <c r="K141" s="489" t="s">
        <v>1209</v>
      </c>
    </row>
    <row r="142" spans="1:11" ht="21.75" customHeight="1" x14ac:dyDescent="0.2">
      <c r="A142" s="463" t="s">
        <v>1183</v>
      </c>
      <c r="B142" s="714">
        <v>64</v>
      </c>
      <c r="C142" s="714">
        <v>26</v>
      </c>
      <c r="D142" s="714">
        <v>90</v>
      </c>
      <c r="E142" s="714">
        <v>0</v>
      </c>
      <c r="F142" s="714">
        <v>0</v>
      </c>
      <c r="G142" s="714">
        <v>0</v>
      </c>
      <c r="H142" s="9">
        <f t="shared" si="33"/>
        <v>64</v>
      </c>
      <c r="I142" s="9">
        <f t="shared" si="33"/>
        <v>26</v>
      </c>
      <c r="J142" s="9">
        <f t="shared" si="32"/>
        <v>90</v>
      </c>
      <c r="K142" s="489" t="s">
        <v>1210</v>
      </c>
    </row>
    <row r="143" spans="1:11" ht="21.75" customHeight="1" x14ac:dyDescent="0.2">
      <c r="A143" s="463" t="s">
        <v>1185</v>
      </c>
      <c r="B143" s="714">
        <v>42</v>
      </c>
      <c r="C143" s="714">
        <v>37</v>
      </c>
      <c r="D143" s="714">
        <v>79</v>
      </c>
      <c r="E143" s="714">
        <v>0</v>
      </c>
      <c r="F143" s="714">
        <v>0</v>
      </c>
      <c r="G143" s="714">
        <v>0</v>
      </c>
      <c r="H143" s="9">
        <f t="shared" si="33"/>
        <v>42</v>
      </c>
      <c r="I143" s="9">
        <f t="shared" si="33"/>
        <v>37</v>
      </c>
      <c r="J143" s="9">
        <f t="shared" si="32"/>
        <v>79</v>
      </c>
      <c r="K143" s="489" t="s">
        <v>1211</v>
      </c>
    </row>
    <row r="144" spans="1:11" ht="21.75" customHeight="1" x14ac:dyDescent="0.2">
      <c r="A144" s="463" t="s">
        <v>1187</v>
      </c>
      <c r="B144" s="714">
        <v>28</v>
      </c>
      <c r="C144" s="714">
        <v>10</v>
      </c>
      <c r="D144" s="714">
        <v>38</v>
      </c>
      <c r="E144" s="714">
        <v>0</v>
      </c>
      <c r="F144" s="714">
        <v>0</v>
      </c>
      <c r="G144" s="714">
        <v>0</v>
      </c>
      <c r="H144" s="9">
        <f t="shared" si="33"/>
        <v>28</v>
      </c>
      <c r="I144" s="9">
        <f t="shared" si="33"/>
        <v>10</v>
      </c>
      <c r="J144" s="9">
        <f t="shared" si="32"/>
        <v>38</v>
      </c>
      <c r="K144" s="489" t="s">
        <v>1188</v>
      </c>
    </row>
    <row r="145" spans="1:11" ht="21.75" customHeight="1" x14ac:dyDescent="0.2">
      <c r="A145" s="463" t="s">
        <v>1123</v>
      </c>
      <c r="B145" s="9">
        <f>SUM(B138:B144)</f>
        <v>413</v>
      </c>
      <c r="C145" s="714">
        <f t="shared" ref="C145:J145" si="34">SUM(C138:C144)</f>
        <v>208</v>
      </c>
      <c r="D145" s="714">
        <f t="shared" si="34"/>
        <v>621</v>
      </c>
      <c r="E145" s="714">
        <f t="shared" si="34"/>
        <v>2</v>
      </c>
      <c r="F145" s="714">
        <f t="shared" si="34"/>
        <v>0</v>
      </c>
      <c r="G145" s="714">
        <f t="shared" si="34"/>
        <v>2</v>
      </c>
      <c r="H145" s="714">
        <f t="shared" si="34"/>
        <v>415</v>
      </c>
      <c r="I145" s="714">
        <f t="shared" si="34"/>
        <v>208</v>
      </c>
      <c r="J145" s="714">
        <f t="shared" si="34"/>
        <v>623</v>
      </c>
      <c r="K145" s="489" t="s">
        <v>1068</v>
      </c>
    </row>
    <row r="146" spans="1:11" ht="21.75" customHeight="1" x14ac:dyDescent="0.2">
      <c r="A146" s="463" t="s">
        <v>1191</v>
      </c>
      <c r="B146" s="714">
        <v>19</v>
      </c>
      <c r="C146" s="714">
        <v>10</v>
      </c>
      <c r="D146" s="714">
        <v>29</v>
      </c>
      <c r="E146" s="9">
        <v>0</v>
      </c>
      <c r="F146" s="9">
        <v>0</v>
      </c>
      <c r="G146" s="9">
        <f t="shared" ref="G146:G149" si="35">SUM(E146:F146)</f>
        <v>0</v>
      </c>
      <c r="H146" s="9">
        <f t="shared" si="33"/>
        <v>19</v>
      </c>
      <c r="I146" s="9">
        <f t="shared" si="33"/>
        <v>10</v>
      </c>
      <c r="J146" s="9">
        <f t="shared" si="32"/>
        <v>29</v>
      </c>
      <c r="K146" s="489" t="s">
        <v>1192</v>
      </c>
    </row>
    <row r="147" spans="1:11" ht="21.75" customHeight="1" x14ac:dyDescent="0.2">
      <c r="A147" s="463" t="s">
        <v>1193</v>
      </c>
      <c r="B147" s="714">
        <v>57</v>
      </c>
      <c r="C147" s="714">
        <v>11</v>
      </c>
      <c r="D147" s="714">
        <v>68</v>
      </c>
      <c r="E147" s="9">
        <v>0</v>
      </c>
      <c r="F147" s="9">
        <v>0</v>
      </c>
      <c r="G147" s="9">
        <f t="shared" si="35"/>
        <v>0</v>
      </c>
      <c r="H147" s="9">
        <f t="shared" si="33"/>
        <v>57</v>
      </c>
      <c r="I147" s="9">
        <f t="shared" si="33"/>
        <v>11</v>
      </c>
      <c r="J147" s="9">
        <f t="shared" si="32"/>
        <v>68</v>
      </c>
      <c r="K147" s="489" t="s">
        <v>1194</v>
      </c>
    </row>
    <row r="148" spans="1:11" ht="21.75" customHeight="1" x14ac:dyDescent="0.2">
      <c r="A148" s="463" t="s">
        <v>1195</v>
      </c>
      <c r="B148" s="714">
        <v>125</v>
      </c>
      <c r="C148" s="714">
        <v>37</v>
      </c>
      <c r="D148" s="714">
        <v>162</v>
      </c>
      <c r="E148" s="9">
        <v>0</v>
      </c>
      <c r="F148" s="9">
        <v>0</v>
      </c>
      <c r="G148" s="9">
        <f t="shared" si="35"/>
        <v>0</v>
      </c>
      <c r="H148" s="9">
        <f t="shared" si="33"/>
        <v>125</v>
      </c>
      <c r="I148" s="9">
        <f t="shared" si="33"/>
        <v>37</v>
      </c>
      <c r="J148" s="9">
        <f t="shared" si="32"/>
        <v>162</v>
      </c>
      <c r="K148" s="489" t="s">
        <v>1196</v>
      </c>
    </row>
    <row r="149" spans="1:11" ht="21.75" customHeight="1" x14ac:dyDescent="0.2">
      <c r="A149" s="463" t="s">
        <v>1197</v>
      </c>
      <c r="B149" s="714">
        <v>25</v>
      </c>
      <c r="C149" s="714">
        <v>7</v>
      </c>
      <c r="D149" s="714">
        <v>32</v>
      </c>
      <c r="E149" s="9">
        <v>0</v>
      </c>
      <c r="F149" s="9">
        <v>0</v>
      </c>
      <c r="G149" s="9">
        <f t="shared" si="35"/>
        <v>0</v>
      </c>
      <c r="H149" s="9">
        <f t="shared" si="33"/>
        <v>25</v>
      </c>
      <c r="I149" s="9">
        <f t="shared" si="33"/>
        <v>7</v>
      </c>
      <c r="J149" s="9">
        <f t="shared" si="32"/>
        <v>32</v>
      </c>
      <c r="K149" s="489" t="s">
        <v>1198</v>
      </c>
    </row>
    <row r="150" spans="1:11" ht="21.75" customHeight="1" x14ac:dyDescent="0.2">
      <c r="A150" s="463" t="s">
        <v>1133</v>
      </c>
      <c r="B150" s="9">
        <f>SUM(B146:B149)</f>
        <v>226</v>
      </c>
      <c r="C150" s="9">
        <f t="shared" ref="C150:J150" si="36">SUM(C146:C149)</f>
        <v>65</v>
      </c>
      <c r="D150" s="9">
        <f t="shared" ref="D150" si="37">SUM(B150:C150)</f>
        <v>291</v>
      </c>
      <c r="E150" s="9">
        <f t="shared" si="36"/>
        <v>0</v>
      </c>
      <c r="F150" s="9">
        <f t="shared" si="36"/>
        <v>0</v>
      </c>
      <c r="G150" s="9">
        <f t="shared" si="36"/>
        <v>0</v>
      </c>
      <c r="H150" s="9">
        <f t="shared" si="36"/>
        <v>226</v>
      </c>
      <c r="I150" s="9">
        <f t="shared" si="36"/>
        <v>65</v>
      </c>
      <c r="J150" s="9">
        <f t="shared" si="36"/>
        <v>291</v>
      </c>
      <c r="K150" s="489" t="s">
        <v>1134</v>
      </c>
    </row>
    <row r="151" spans="1:11" ht="21.75" customHeight="1" thickBot="1" x14ac:dyDescent="0.25">
      <c r="A151" s="463" t="s">
        <v>90</v>
      </c>
      <c r="B151" s="9">
        <f>SUM(B150,B145)</f>
        <v>639</v>
      </c>
      <c r="C151" s="9">
        <f t="shared" ref="C151:J151" si="38">SUM(C150,C145)</f>
        <v>273</v>
      </c>
      <c r="D151" s="9">
        <f t="shared" si="38"/>
        <v>912</v>
      </c>
      <c r="E151" s="9">
        <f t="shared" si="38"/>
        <v>2</v>
      </c>
      <c r="F151" s="9">
        <f t="shared" si="38"/>
        <v>0</v>
      </c>
      <c r="G151" s="9">
        <f t="shared" si="38"/>
        <v>2</v>
      </c>
      <c r="H151" s="9">
        <f t="shared" si="38"/>
        <v>641</v>
      </c>
      <c r="I151" s="9">
        <f t="shared" si="38"/>
        <v>273</v>
      </c>
      <c r="J151" s="9">
        <f t="shared" si="38"/>
        <v>914</v>
      </c>
      <c r="K151" s="489" t="s">
        <v>91</v>
      </c>
    </row>
    <row r="152" spans="1:11" ht="21.75" customHeight="1" thickBot="1" x14ac:dyDescent="0.25">
      <c r="A152" s="23" t="s">
        <v>374</v>
      </c>
      <c r="B152" s="24">
        <f>SUM(B151)</f>
        <v>639</v>
      </c>
      <c r="C152" s="24">
        <f t="shared" ref="C152:J152" si="39">SUM(C151)</f>
        <v>273</v>
      </c>
      <c r="D152" s="24">
        <f t="shared" si="39"/>
        <v>912</v>
      </c>
      <c r="E152" s="24">
        <f t="shared" si="39"/>
        <v>2</v>
      </c>
      <c r="F152" s="24">
        <f t="shared" si="39"/>
        <v>0</v>
      </c>
      <c r="G152" s="24">
        <f t="shared" si="39"/>
        <v>2</v>
      </c>
      <c r="H152" s="24">
        <f t="shared" si="39"/>
        <v>641</v>
      </c>
      <c r="I152" s="24">
        <f t="shared" si="39"/>
        <v>273</v>
      </c>
      <c r="J152" s="24">
        <f t="shared" si="39"/>
        <v>914</v>
      </c>
      <c r="K152" s="490" t="s">
        <v>253</v>
      </c>
    </row>
    <row r="153" spans="1:11" ht="21.75" customHeight="1" thickTop="1" x14ac:dyDescent="0.2"/>
  </sheetData>
  <mergeCells count="56">
    <mergeCell ref="A1:K1"/>
    <mergeCell ref="A2:K2"/>
    <mergeCell ref="A4:A7"/>
    <mergeCell ref="B4:D4"/>
    <mergeCell ref="E4:G4"/>
    <mergeCell ref="H4:J4"/>
    <mergeCell ref="K4:K7"/>
    <mergeCell ref="B5:D5"/>
    <mergeCell ref="E5:G5"/>
    <mergeCell ref="H5:J5"/>
    <mergeCell ref="A32:A35"/>
    <mergeCell ref="B32:D32"/>
    <mergeCell ref="E32:G32"/>
    <mergeCell ref="H32:J32"/>
    <mergeCell ref="K32:K35"/>
    <mergeCell ref="B33:D33"/>
    <mergeCell ref="E33:G33"/>
    <mergeCell ref="H33:J33"/>
    <mergeCell ref="A56:K56"/>
    <mergeCell ref="A57:K57"/>
    <mergeCell ref="A59:A62"/>
    <mergeCell ref="B59:D59"/>
    <mergeCell ref="E59:G59"/>
    <mergeCell ref="H59:J59"/>
    <mergeCell ref="K59:K62"/>
    <mergeCell ref="B60:D60"/>
    <mergeCell ref="E60:G60"/>
    <mergeCell ref="H60:J60"/>
    <mergeCell ref="A79:K79"/>
    <mergeCell ref="A80:K80"/>
    <mergeCell ref="A82:A85"/>
    <mergeCell ref="B82:D82"/>
    <mergeCell ref="E82:G82"/>
    <mergeCell ref="H82:J82"/>
    <mergeCell ref="K82:K85"/>
    <mergeCell ref="B83:D83"/>
    <mergeCell ref="E83:G83"/>
    <mergeCell ref="H83:J83"/>
    <mergeCell ref="A104:A107"/>
    <mergeCell ref="B104:D104"/>
    <mergeCell ref="E104:G104"/>
    <mergeCell ref="H104:J104"/>
    <mergeCell ref="K104:K107"/>
    <mergeCell ref="B105:D105"/>
    <mergeCell ref="E105:G105"/>
    <mergeCell ref="H105:J105"/>
    <mergeCell ref="A130:K130"/>
    <mergeCell ref="A131:K131"/>
    <mergeCell ref="A133:A136"/>
    <mergeCell ref="B133:D133"/>
    <mergeCell ref="E133:G133"/>
    <mergeCell ref="H133:J133"/>
    <mergeCell ref="K133:K136"/>
    <mergeCell ref="B134:D134"/>
    <mergeCell ref="E134:G134"/>
    <mergeCell ref="H134:J134"/>
  </mergeCells>
  <printOptions horizontalCentered="1"/>
  <pageMargins left="0.5" right="0.5" top="1" bottom="1" header="1" footer="1"/>
  <pageSetup paperSize="9" scale="8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2"/>
  <sheetViews>
    <sheetView rightToLeft="1" view="pageBreakPreview" topLeftCell="A31" zoomScale="90" zoomScaleSheetLayoutView="90" workbookViewId="0">
      <selection activeCell="O38" sqref="O38"/>
    </sheetView>
  </sheetViews>
  <sheetFormatPr defaultRowHeight="14.25" x14ac:dyDescent="0.2"/>
  <cols>
    <col min="1" max="1" width="25.125" style="353" customWidth="1"/>
    <col min="2" max="2" width="6.625" style="353" customWidth="1"/>
    <col min="3" max="3" width="9.125" style="353" customWidth="1"/>
    <col min="4" max="5" width="7.125" style="353" customWidth="1"/>
    <col min="6" max="6" width="8.25" style="353" customWidth="1"/>
    <col min="7" max="7" width="7.125" style="353" customWidth="1"/>
    <col min="8" max="8" width="6.375" style="353" customWidth="1"/>
    <col min="9" max="9" width="8.5" style="353" customWidth="1"/>
    <col min="10" max="10" width="7.125" style="353" customWidth="1"/>
    <col min="11" max="11" width="6" style="353" customWidth="1"/>
    <col min="12" max="12" width="8.125" style="353" customWidth="1"/>
    <col min="13" max="13" width="6.75" style="353" customWidth="1"/>
    <col min="14" max="14" width="42.5" style="353" customWidth="1"/>
    <col min="15" max="16384" width="9" style="353"/>
  </cols>
  <sheetData>
    <row r="1" spans="1:14" ht="26.25" customHeight="1" x14ac:dyDescent="0.2">
      <c r="A1" s="1007" t="s">
        <v>2276</v>
      </c>
      <c r="B1" s="1007"/>
      <c r="C1" s="1007"/>
      <c r="D1" s="1007"/>
      <c r="E1" s="1007"/>
      <c r="F1" s="1007"/>
      <c r="G1" s="1007"/>
      <c r="H1" s="1007"/>
      <c r="I1" s="1007"/>
      <c r="J1" s="1007"/>
      <c r="K1" s="1007"/>
      <c r="L1" s="1007"/>
      <c r="M1" s="1007"/>
      <c r="N1" s="1007"/>
    </row>
    <row r="2" spans="1:14" ht="27.75" customHeight="1" x14ac:dyDescent="0.2">
      <c r="A2" s="996" t="s">
        <v>2277</v>
      </c>
      <c r="B2" s="996"/>
      <c r="C2" s="996"/>
      <c r="D2" s="996"/>
      <c r="E2" s="996"/>
      <c r="F2" s="996"/>
      <c r="G2" s="996"/>
      <c r="H2" s="996"/>
      <c r="I2" s="996"/>
      <c r="J2" s="996"/>
      <c r="K2" s="996"/>
      <c r="L2" s="996"/>
      <c r="M2" s="996"/>
      <c r="N2" s="996"/>
    </row>
    <row r="3" spans="1:14" ht="18" customHeight="1" thickBot="1" x14ac:dyDescent="0.25">
      <c r="A3" s="323" t="s">
        <v>2626</v>
      </c>
      <c r="N3" s="28" t="s">
        <v>2627</v>
      </c>
    </row>
    <row r="4" spans="1:14" ht="18" customHeight="1" thickTop="1" x14ac:dyDescent="0.25">
      <c r="A4" s="992" t="s">
        <v>1055</v>
      </c>
      <c r="B4" s="1003" t="s">
        <v>128</v>
      </c>
      <c r="C4" s="1003"/>
      <c r="D4" s="1003"/>
      <c r="E4" s="1003" t="s">
        <v>129</v>
      </c>
      <c r="F4" s="1003"/>
      <c r="G4" s="1003"/>
      <c r="H4" s="1003" t="s">
        <v>130</v>
      </c>
      <c r="I4" s="1003"/>
      <c r="J4" s="1003"/>
      <c r="K4" s="1003" t="s">
        <v>4</v>
      </c>
      <c r="L4" s="1003"/>
      <c r="M4" s="1003"/>
      <c r="N4" s="992" t="s">
        <v>1056</v>
      </c>
    </row>
    <row r="5" spans="1:14" ht="18" customHeight="1" x14ac:dyDescent="0.25">
      <c r="A5" s="993"/>
      <c r="B5" s="1004" t="s">
        <v>131</v>
      </c>
      <c r="C5" s="1004"/>
      <c r="D5" s="1004"/>
      <c r="E5" s="1004" t="s">
        <v>132</v>
      </c>
      <c r="F5" s="1004"/>
      <c r="G5" s="1004"/>
      <c r="H5" s="1004" t="s">
        <v>133</v>
      </c>
      <c r="I5" s="1004"/>
      <c r="J5" s="1004"/>
      <c r="K5" s="1004" t="s">
        <v>9</v>
      </c>
      <c r="L5" s="1004"/>
      <c r="M5" s="1004"/>
      <c r="N5" s="993"/>
    </row>
    <row r="6" spans="1:14" ht="18" customHeight="1" x14ac:dyDescent="0.25">
      <c r="A6" s="993"/>
      <c r="B6" s="351" t="s">
        <v>10</v>
      </c>
      <c r="C6" s="351" t="s">
        <v>112</v>
      </c>
      <c r="D6" s="351" t="s">
        <v>12</v>
      </c>
      <c r="E6" s="351" t="s">
        <v>10</v>
      </c>
      <c r="F6" s="351" t="s">
        <v>112</v>
      </c>
      <c r="G6" s="351" t="s">
        <v>12</v>
      </c>
      <c r="H6" s="351" t="s">
        <v>10</v>
      </c>
      <c r="I6" s="351" t="s">
        <v>112</v>
      </c>
      <c r="J6" s="351" t="s">
        <v>12</v>
      </c>
      <c r="K6" s="351" t="s">
        <v>10</v>
      </c>
      <c r="L6" s="351" t="s">
        <v>112</v>
      </c>
      <c r="M6" s="351" t="s">
        <v>12</v>
      </c>
      <c r="N6" s="993"/>
    </row>
    <row r="7" spans="1:14" ht="18"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24" customHeight="1" x14ac:dyDescent="0.2">
      <c r="A8" s="463" t="s">
        <v>403</v>
      </c>
      <c r="B8" s="9"/>
      <c r="C8" s="9"/>
      <c r="D8" s="9"/>
      <c r="E8" s="9"/>
      <c r="F8" s="9"/>
      <c r="G8" s="9"/>
      <c r="H8" s="9"/>
      <c r="I8" s="9"/>
      <c r="J8" s="9"/>
      <c r="K8" s="9"/>
      <c r="L8" s="9"/>
      <c r="M8" s="9"/>
      <c r="N8" s="357" t="s">
        <v>16</v>
      </c>
    </row>
    <row r="9" spans="1:14" ht="24" customHeight="1" x14ac:dyDescent="0.2">
      <c r="A9" s="8" t="s">
        <v>1175</v>
      </c>
      <c r="B9" s="9">
        <v>521</v>
      </c>
      <c r="C9" s="9">
        <v>265</v>
      </c>
      <c r="D9" s="9">
        <v>786</v>
      </c>
      <c r="E9" s="9">
        <v>57</v>
      </c>
      <c r="F9" s="9">
        <v>39</v>
      </c>
      <c r="G9" s="9">
        <v>96</v>
      </c>
      <c r="H9" s="9">
        <v>115</v>
      </c>
      <c r="I9" s="9">
        <v>52</v>
      </c>
      <c r="J9" s="9">
        <v>167</v>
      </c>
      <c r="K9" s="9">
        <f>SUM(B9,E9,H9)</f>
        <v>693</v>
      </c>
      <c r="L9" s="9">
        <f>SUM(C9,F9,I9)</f>
        <v>356</v>
      </c>
      <c r="M9" s="9">
        <f>SUM(K9:L9)</f>
        <v>1049</v>
      </c>
      <c r="N9" s="357" t="s">
        <v>1176</v>
      </c>
    </row>
    <row r="10" spans="1:14" ht="24" customHeight="1" x14ac:dyDescent="0.2">
      <c r="A10" s="8" t="s">
        <v>1177</v>
      </c>
      <c r="B10" s="9">
        <v>434</v>
      </c>
      <c r="C10" s="9">
        <v>129</v>
      </c>
      <c r="D10" s="9">
        <v>563</v>
      </c>
      <c r="E10" s="9">
        <v>171</v>
      </c>
      <c r="F10" s="9">
        <v>34</v>
      </c>
      <c r="G10" s="9">
        <v>205</v>
      </c>
      <c r="H10" s="9">
        <v>155</v>
      </c>
      <c r="I10" s="9">
        <v>62</v>
      </c>
      <c r="J10" s="9">
        <v>217</v>
      </c>
      <c r="K10" s="9">
        <f t="shared" ref="K10:L21" si="0">SUM(B10,E10,H10)</f>
        <v>760</v>
      </c>
      <c r="L10" s="9">
        <f t="shared" si="0"/>
        <v>225</v>
      </c>
      <c r="M10" s="9">
        <f t="shared" ref="M10:M21" si="1">SUM(K10:L10)</f>
        <v>985</v>
      </c>
      <c r="N10" s="357" t="s">
        <v>1178</v>
      </c>
    </row>
    <row r="11" spans="1:14" ht="24" customHeight="1" x14ac:dyDescent="0.2">
      <c r="A11" s="8" t="s">
        <v>1179</v>
      </c>
      <c r="B11" s="9">
        <v>384</v>
      </c>
      <c r="C11" s="9">
        <v>109</v>
      </c>
      <c r="D11" s="9">
        <v>493</v>
      </c>
      <c r="E11" s="9">
        <v>33</v>
      </c>
      <c r="F11" s="9">
        <v>16</v>
      </c>
      <c r="G11" s="9">
        <v>49</v>
      </c>
      <c r="H11" s="9">
        <v>14</v>
      </c>
      <c r="I11" s="9">
        <v>5</v>
      </c>
      <c r="J11" s="9">
        <v>19</v>
      </c>
      <c r="K11" s="9">
        <f t="shared" si="0"/>
        <v>431</v>
      </c>
      <c r="L11" s="9">
        <f t="shared" si="0"/>
        <v>130</v>
      </c>
      <c r="M11" s="9">
        <f t="shared" si="1"/>
        <v>561</v>
      </c>
      <c r="N11" s="357" t="s">
        <v>1180</v>
      </c>
    </row>
    <row r="12" spans="1:14" ht="24" customHeight="1" x14ac:dyDescent="0.2">
      <c r="A12" s="8" t="s">
        <v>1181</v>
      </c>
      <c r="B12" s="9">
        <v>77</v>
      </c>
      <c r="C12" s="9">
        <v>39</v>
      </c>
      <c r="D12" s="9">
        <v>116</v>
      </c>
      <c r="E12" s="9">
        <v>21</v>
      </c>
      <c r="F12" s="9">
        <v>10</v>
      </c>
      <c r="G12" s="9">
        <v>31</v>
      </c>
      <c r="H12" s="9">
        <v>16</v>
      </c>
      <c r="I12" s="9">
        <v>21</v>
      </c>
      <c r="J12" s="9">
        <v>37</v>
      </c>
      <c r="K12" s="9">
        <f t="shared" si="0"/>
        <v>114</v>
      </c>
      <c r="L12" s="9">
        <f t="shared" si="0"/>
        <v>70</v>
      </c>
      <c r="M12" s="9">
        <f t="shared" si="1"/>
        <v>184</v>
      </c>
      <c r="N12" s="357" t="s">
        <v>1182</v>
      </c>
    </row>
    <row r="13" spans="1:14" ht="24" customHeight="1" x14ac:dyDescent="0.2">
      <c r="A13" s="8" t="s">
        <v>1183</v>
      </c>
      <c r="B13" s="9">
        <v>95</v>
      </c>
      <c r="C13" s="9">
        <v>76</v>
      </c>
      <c r="D13" s="9">
        <v>171</v>
      </c>
      <c r="E13" s="9">
        <v>23</v>
      </c>
      <c r="F13" s="9">
        <v>16</v>
      </c>
      <c r="G13" s="9">
        <v>39</v>
      </c>
      <c r="H13" s="9"/>
      <c r="I13" s="9"/>
      <c r="J13" s="9">
        <v>0</v>
      </c>
      <c r="K13" s="9">
        <f t="shared" si="0"/>
        <v>118</v>
      </c>
      <c r="L13" s="9">
        <f t="shared" si="0"/>
        <v>92</v>
      </c>
      <c r="M13" s="9">
        <f t="shared" si="1"/>
        <v>210</v>
      </c>
      <c r="N13" s="357" t="s">
        <v>1184</v>
      </c>
    </row>
    <row r="14" spans="1:14" ht="24" customHeight="1" x14ac:dyDescent="0.2">
      <c r="A14" s="8" t="s">
        <v>1185</v>
      </c>
      <c r="B14" s="9">
        <v>323</v>
      </c>
      <c r="C14" s="9">
        <v>179</v>
      </c>
      <c r="D14" s="9">
        <v>502</v>
      </c>
      <c r="E14" s="9">
        <v>31</v>
      </c>
      <c r="F14" s="9">
        <v>21</v>
      </c>
      <c r="G14" s="9">
        <v>52</v>
      </c>
      <c r="H14" s="9">
        <v>45</v>
      </c>
      <c r="I14" s="9">
        <v>25</v>
      </c>
      <c r="J14" s="9">
        <v>70</v>
      </c>
      <c r="K14" s="9">
        <f t="shared" si="0"/>
        <v>399</v>
      </c>
      <c r="L14" s="9">
        <f t="shared" si="0"/>
        <v>225</v>
      </c>
      <c r="M14" s="9">
        <f t="shared" si="1"/>
        <v>624</v>
      </c>
      <c r="N14" s="357" t="s">
        <v>1186</v>
      </c>
    </row>
    <row r="15" spans="1:14" ht="24" customHeight="1" x14ac:dyDescent="0.2">
      <c r="A15" s="8" t="s">
        <v>1187</v>
      </c>
      <c r="B15" s="9">
        <v>149</v>
      </c>
      <c r="C15" s="9">
        <v>82</v>
      </c>
      <c r="D15" s="9">
        <v>231</v>
      </c>
      <c r="E15" s="9">
        <v>33</v>
      </c>
      <c r="F15" s="9">
        <v>29</v>
      </c>
      <c r="G15" s="9">
        <v>62</v>
      </c>
      <c r="H15" s="9">
        <v>16</v>
      </c>
      <c r="I15" s="9">
        <v>15</v>
      </c>
      <c r="J15" s="9">
        <v>31</v>
      </c>
      <c r="K15" s="9">
        <f t="shared" si="0"/>
        <v>198</v>
      </c>
      <c r="L15" s="9">
        <f t="shared" si="0"/>
        <v>126</v>
      </c>
      <c r="M15" s="9">
        <f t="shared" si="1"/>
        <v>324</v>
      </c>
      <c r="N15" s="357" t="s">
        <v>1200</v>
      </c>
    </row>
    <row r="16" spans="1:14" s="560" customFormat="1" ht="24" customHeight="1" x14ac:dyDescent="0.2">
      <c r="A16" s="463" t="s">
        <v>1189</v>
      </c>
      <c r="B16" s="9">
        <v>5</v>
      </c>
      <c r="C16" s="9">
        <v>1</v>
      </c>
      <c r="D16" s="9">
        <v>6</v>
      </c>
      <c r="E16" s="9">
        <v>1</v>
      </c>
      <c r="F16" s="9">
        <v>3</v>
      </c>
      <c r="G16" s="9">
        <v>4</v>
      </c>
      <c r="H16" s="9">
        <v>0</v>
      </c>
      <c r="I16" s="9">
        <v>6</v>
      </c>
      <c r="J16" s="9">
        <v>6</v>
      </c>
      <c r="K16" s="9">
        <f t="shared" ref="K16" si="2">SUM(B16,E16,H16)</f>
        <v>6</v>
      </c>
      <c r="L16" s="9">
        <f t="shared" ref="L16" si="3">SUM(C16,F16,I16)</f>
        <v>10</v>
      </c>
      <c r="M16" s="9">
        <f t="shared" ref="M16" si="4">SUM(K16:L16)</f>
        <v>16</v>
      </c>
      <c r="N16" s="562" t="s">
        <v>1190</v>
      </c>
    </row>
    <row r="17" spans="1:14" ht="24" customHeight="1" x14ac:dyDescent="0.2">
      <c r="A17" s="8" t="s">
        <v>1123</v>
      </c>
      <c r="B17" s="9">
        <f>SUM(B9:B16)</f>
        <v>1988</v>
      </c>
      <c r="C17" s="9">
        <f t="shared" ref="C17:M17" si="5">SUM(C9:C16)</f>
        <v>880</v>
      </c>
      <c r="D17" s="9">
        <f t="shared" si="5"/>
        <v>2868</v>
      </c>
      <c r="E17" s="9">
        <f t="shared" si="5"/>
        <v>370</v>
      </c>
      <c r="F17" s="9">
        <f t="shared" si="5"/>
        <v>168</v>
      </c>
      <c r="G17" s="9">
        <f t="shared" si="5"/>
        <v>538</v>
      </c>
      <c r="H17" s="9">
        <f t="shared" si="5"/>
        <v>361</v>
      </c>
      <c r="I17" s="9">
        <f t="shared" si="5"/>
        <v>186</v>
      </c>
      <c r="J17" s="9">
        <f t="shared" si="5"/>
        <v>547</v>
      </c>
      <c r="K17" s="9">
        <f t="shared" si="5"/>
        <v>2719</v>
      </c>
      <c r="L17" s="9">
        <f t="shared" si="5"/>
        <v>1234</v>
      </c>
      <c r="M17" s="9">
        <f t="shared" si="5"/>
        <v>3953</v>
      </c>
      <c r="N17" s="357" t="s">
        <v>1068</v>
      </c>
    </row>
    <row r="18" spans="1:14" ht="24" customHeight="1" x14ac:dyDescent="0.2">
      <c r="A18" s="8" t="s">
        <v>1191</v>
      </c>
      <c r="B18" s="9">
        <v>2</v>
      </c>
      <c r="C18" s="9">
        <v>5</v>
      </c>
      <c r="D18" s="9">
        <v>7</v>
      </c>
      <c r="E18" s="9">
        <v>0</v>
      </c>
      <c r="F18" s="9">
        <v>0</v>
      </c>
      <c r="G18" s="9">
        <v>0</v>
      </c>
      <c r="H18" s="9">
        <v>8</v>
      </c>
      <c r="I18" s="9">
        <v>19</v>
      </c>
      <c r="J18" s="9">
        <v>27</v>
      </c>
      <c r="K18" s="9">
        <f t="shared" si="0"/>
        <v>10</v>
      </c>
      <c r="L18" s="9">
        <f t="shared" si="0"/>
        <v>24</v>
      </c>
      <c r="M18" s="9">
        <f t="shared" si="1"/>
        <v>34</v>
      </c>
      <c r="N18" s="357" t="s">
        <v>1192</v>
      </c>
    </row>
    <row r="19" spans="1:14" ht="24" customHeight="1" x14ac:dyDescent="0.2">
      <c r="A19" s="8" t="s">
        <v>1193</v>
      </c>
      <c r="B19" s="9">
        <v>22</v>
      </c>
      <c r="C19" s="9">
        <v>6</v>
      </c>
      <c r="D19" s="9">
        <v>28</v>
      </c>
      <c r="E19" s="9">
        <v>17</v>
      </c>
      <c r="F19" s="9">
        <v>4</v>
      </c>
      <c r="G19" s="9">
        <v>21</v>
      </c>
      <c r="H19" s="9">
        <v>23</v>
      </c>
      <c r="I19" s="9">
        <v>31</v>
      </c>
      <c r="J19" s="9">
        <v>54</v>
      </c>
      <c r="K19" s="9">
        <f t="shared" si="0"/>
        <v>62</v>
      </c>
      <c r="L19" s="9">
        <f t="shared" si="0"/>
        <v>41</v>
      </c>
      <c r="M19" s="9">
        <f t="shared" si="1"/>
        <v>103</v>
      </c>
      <c r="N19" s="357" t="s">
        <v>1194</v>
      </c>
    </row>
    <row r="20" spans="1:14" ht="24" customHeight="1" x14ac:dyDescent="0.2">
      <c r="A20" s="8" t="s">
        <v>1195</v>
      </c>
      <c r="B20" s="9">
        <v>119</v>
      </c>
      <c r="C20" s="9">
        <v>29</v>
      </c>
      <c r="D20" s="9">
        <v>148</v>
      </c>
      <c r="E20" s="9">
        <v>39</v>
      </c>
      <c r="F20" s="9">
        <v>6</v>
      </c>
      <c r="G20" s="9">
        <v>45</v>
      </c>
      <c r="H20" s="9">
        <v>53</v>
      </c>
      <c r="I20" s="9">
        <v>20</v>
      </c>
      <c r="J20" s="9">
        <v>73</v>
      </c>
      <c r="K20" s="9">
        <f t="shared" si="0"/>
        <v>211</v>
      </c>
      <c r="L20" s="9">
        <f t="shared" si="0"/>
        <v>55</v>
      </c>
      <c r="M20" s="9">
        <f t="shared" si="1"/>
        <v>266</v>
      </c>
      <c r="N20" s="357" t="s">
        <v>1196</v>
      </c>
    </row>
    <row r="21" spans="1:14" ht="24" customHeight="1" x14ac:dyDescent="0.2">
      <c r="A21" s="8" t="s">
        <v>1197</v>
      </c>
      <c r="B21" s="9">
        <v>63</v>
      </c>
      <c r="C21" s="9">
        <v>23</v>
      </c>
      <c r="D21" s="9">
        <v>86</v>
      </c>
      <c r="E21" s="9">
        <v>5</v>
      </c>
      <c r="F21" s="9">
        <v>7</v>
      </c>
      <c r="G21" s="9">
        <v>12</v>
      </c>
      <c r="H21" s="9">
        <v>13</v>
      </c>
      <c r="I21" s="9">
        <v>9</v>
      </c>
      <c r="J21" s="9">
        <v>22</v>
      </c>
      <c r="K21" s="9">
        <f t="shared" si="0"/>
        <v>81</v>
      </c>
      <c r="L21" s="9">
        <f t="shared" si="0"/>
        <v>39</v>
      </c>
      <c r="M21" s="9">
        <f t="shared" si="1"/>
        <v>120</v>
      </c>
      <c r="N21" s="357" t="s">
        <v>1198</v>
      </c>
    </row>
    <row r="22" spans="1:14" ht="24" customHeight="1" x14ac:dyDescent="0.2">
      <c r="A22" s="8" t="s">
        <v>1133</v>
      </c>
      <c r="B22" s="9">
        <f>SUM(B18:B21)</f>
        <v>206</v>
      </c>
      <c r="C22" s="9">
        <f t="shared" ref="C22:M22" si="6">SUM(C18:C21)</f>
        <v>63</v>
      </c>
      <c r="D22" s="9">
        <f t="shared" si="6"/>
        <v>269</v>
      </c>
      <c r="E22" s="9">
        <f t="shared" si="6"/>
        <v>61</v>
      </c>
      <c r="F22" s="9">
        <f t="shared" si="6"/>
        <v>17</v>
      </c>
      <c r="G22" s="9">
        <f t="shared" si="6"/>
        <v>78</v>
      </c>
      <c r="H22" s="9">
        <f t="shared" si="6"/>
        <v>97</v>
      </c>
      <c r="I22" s="9">
        <f t="shared" si="6"/>
        <v>79</v>
      </c>
      <c r="J22" s="9">
        <f t="shared" si="6"/>
        <v>176</v>
      </c>
      <c r="K22" s="9">
        <f t="shared" si="6"/>
        <v>364</v>
      </c>
      <c r="L22" s="9">
        <f t="shared" si="6"/>
        <v>159</v>
      </c>
      <c r="M22" s="9">
        <f t="shared" si="6"/>
        <v>523</v>
      </c>
      <c r="N22" s="357" t="s">
        <v>1134</v>
      </c>
    </row>
    <row r="23" spans="1:14" ht="24" customHeight="1" thickBot="1" x14ac:dyDescent="0.25">
      <c r="A23" s="11" t="s">
        <v>90</v>
      </c>
      <c r="B23" s="12">
        <f>SUM(B22,B17)</f>
        <v>2194</v>
      </c>
      <c r="C23" s="12">
        <f t="shared" ref="C23:M23" si="7">SUM(C22,C17)</f>
        <v>943</v>
      </c>
      <c r="D23" s="12">
        <f t="shared" si="7"/>
        <v>3137</v>
      </c>
      <c r="E23" s="12">
        <f t="shared" si="7"/>
        <v>431</v>
      </c>
      <c r="F23" s="12">
        <f t="shared" si="7"/>
        <v>185</v>
      </c>
      <c r="G23" s="12">
        <f t="shared" si="7"/>
        <v>616</v>
      </c>
      <c r="H23" s="12">
        <f t="shared" si="7"/>
        <v>458</v>
      </c>
      <c r="I23" s="12">
        <f t="shared" si="7"/>
        <v>265</v>
      </c>
      <c r="J23" s="12">
        <f t="shared" si="7"/>
        <v>723</v>
      </c>
      <c r="K23" s="12">
        <f t="shared" si="7"/>
        <v>3083</v>
      </c>
      <c r="L23" s="12">
        <f t="shared" si="7"/>
        <v>1393</v>
      </c>
      <c r="M23" s="12">
        <f t="shared" si="7"/>
        <v>4476</v>
      </c>
      <c r="N23" s="13" t="s">
        <v>91</v>
      </c>
    </row>
    <row r="24" spans="1:14" ht="21.95" customHeight="1" thickTop="1" x14ac:dyDescent="0.2"/>
    <row r="25" spans="1:14" ht="25.5" customHeight="1" x14ac:dyDescent="0.2"/>
    <row r="26" spans="1:14" ht="25.5" customHeight="1" thickBot="1" x14ac:dyDescent="0.25">
      <c r="A26" s="323" t="s">
        <v>1213</v>
      </c>
      <c r="N26" s="28" t="s">
        <v>1214</v>
      </c>
    </row>
    <row r="27" spans="1:14" s="64" customFormat="1" ht="21" customHeight="1" thickTop="1" x14ac:dyDescent="0.2">
      <c r="A27" s="992" t="s">
        <v>1055</v>
      </c>
      <c r="B27" s="992" t="s">
        <v>128</v>
      </c>
      <c r="C27" s="992"/>
      <c r="D27" s="992"/>
      <c r="E27" s="992" t="s">
        <v>129</v>
      </c>
      <c r="F27" s="992"/>
      <c r="G27" s="992"/>
      <c r="H27" s="992" t="s">
        <v>130</v>
      </c>
      <c r="I27" s="992"/>
      <c r="J27" s="992"/>
      <c r="K27" s="992" t="s">
        <v>4</v>
      </c>
      <c r="L27" s="992"/>
      <c r="M27" s="992"/>
      <c r="N27" s="992" t="s">
        <v>1056</v>
      </c>
    </row>
    <row r="28" spans="1:14" s="64" customFormat="1" ht="21" customHeight="1" x14ac:dyDescent="0.2">
      <c r="A28" s="993"/>
      <c r="B28" s="993" t="s">
        <v>131</v>
      </c>
      <c r="C28" s="993"/>
      <c r="D28" s="993"/>
      <c r="E28" s="993" t="s">
        <v>132</v>
      </c>
      <c r="F28" s="993"/>
      <c r="G28" s="993"/>
      <c r="H28" s="993" t="s">
        <v>133</v>
      </c>
      <c r="I28" s="993"/>
      <c r="J28" s="993"/>
      <c r="K28" s="993" t="s">
        <v>9</v>
      </c>
      <c r="L28" s="993"/>
      <c r="M28" s="993"/>
      <c r="N28" s="993"/>
    </row>
    <row r="29" spans="1:14" s="64" customFormat="1" ht="21" customHeight="1" x14ac:dyDescent="0.2">
      <c r="A29" s="993"/>
      <c r="B29" s="362" t="s">
        <v>10</v>
      </c>
      <c r="C29" s="362" t="s">
        <v>112</v>
      </c>
      <c r="D29" s="362" t="s">
        <v>12</v>
      </c>
      <c r="E29" s="362" t="s">
        <v>10</v>
      </c>
      <c r="F29" s="362" t="s">
        <v>112</v>
      </c>
      <c r="G29" s="362" t="s">
        <v>12</v>
      </c>
      <c r="H29" s="362" t="s">
        <v>10</v>
      </c>
      <c r="I29" s="362" t="s">
        <v>112</v>
      </c>
      <c r="J29" s="362" t="s">
        <v>12</v>
      </c>
      <c r="K29" s="362" t="s">
        <v>10</v>
      </c>
      <c r="L29" s="362" t="s">
        <v>112</v>
      </c>
      <c r="M29" s="362" t="s">
        <v>12</v>
      </c>
      <c r="N29" s="993"/>
    </row>
    <row r="30" spans="1:14" s="64" customFormat="1" ht="21" customHeight="1" thickBot="1" x14ac:dyDescent="0.25">
      <c r="A30" s="994"/>
      <c r="B30" s="363" t="s">
        <v>13</v>
      </c>
      <c r="C30" s="363" t="s">
        <v>14</v>
      </c>
      <c r="D30" s="363" t="s">
        <v>9</v>
      </c>
      <c r="E30" s="363" t="s">
        <v>13</v>
      </c>
      <c r="F30" s="363" t="s">
        <v>14</v>
      </c>
      <c r="G30" s="363" t="s">
        <v>9</v>
      </c>
      <c r="H30" s="363" t="s">
        <v>13</v>
      </c>
      <c r="I30" s="363" t="s">
        <v>14</v>
      </c>
      <c r="J30" s="363" t="s">
        <v>9</v>
      </c>
      <c r="K30" s="363" t="s">
        <v>13</v>
      </c>
      <c r="L30" s="363" t="s">
        <v>14</v>
      </c>
      <c r="M30" s="363" t="s">
        <v>9</v>
      </c>
      <c r="N30" s="994"/>
    </row>
    <row r="31" spans="1:14" s="64" customFormat="1" ht="21" customHeight="1" x14ac:dyDescent="0.2">
      <c r="A31" s="8" t="s">
        <v>402</v>
      </c>
      <c r="B31" s="8"/>
      <c r="C31" s="8"/>
      <c r="D31" s="8"/>
      <c r="E31" s="8"/>
      <c r="F31" s="8"/>
      <c r="G31" s="8"/>
      <c r="H31" s="8"/>
      <c r="I31" s="8"/>
      <c r="J31" s="8"/>
      <c r="K31" s="367"/>
      <c r="L31" s="8"/>
      <c r="M31" s="8"/>
      <c r="N31" s="367" t="s">
        <v>93</v>
      </c>
    </row>
    <row r="32" spans="1:14" ht="24.95" customHeight="1" x14ac:dyDescent="0.2">
      <c r="A32" s="8" t="s">
        <v>1175</v>
      </c>
      <c r="B32" s="9">
        <v>10</v>
      </c>
      <c r="C32" s="9">
        <v>3</v>
      </c>
      <c r="D32" s="9">
        <v>13</v>
      </c>
      <c r="E32" s="9">
        <v>0</v>
      </c>
      <c r="F32" s="9">
        <v>0</v>
      </c>
      <c r="G32" s="9">
        <v>0</v>
      </c>
      <c r="H32" s="9">
        <v>0</v>
      </c>
      <c r="I32" s="9">
        <v>0</v>
      </c>
      <c r="J32" s="9">
        <f>SUM(H32:I32)</f>
        <v>0</v>
      </c>
      <c r="K32" s="9">
        <f>SUM(H32,E32,B32)</f>
        <v>10</v>
      </c>
      <c r="L32" s="9">
        <f>SUM(I32,F32,C32)</f>
        <v>3</v>
      </c>
      <c r="M32" s="9">
        <f>SUM(K32:L32)</f>
        <v>13</v>
      </c>
      <c r="N32" s="357" t="s">
        <v>1176</v>
      </c>
    </row>
    <row r="33" spans="1:14" ht="24.95" customHeight="1" x14ac:dyDescent="0.2">
      <c r="A33" s="8" t="s">
        <v>1177</v>
      </c>
      <c r="B33" s="9">
        <v>9</v>
      </c>
      <c r="C33" s="9">
        <v>2</v>
      </c>
      <c r="D33" s="9">
        <v>11</v>
      </c>
      <c r="E33" s="9">
        <v>0</v>
      </c>
      <c r="F33" s="9">
        <v>0</v>
      </c>
      <c r="G33" s="9">
        <v>0</v>
      </c>
      <c r="H33" s="9">
        <v>0</v>
      </c>
      <c r="I33" s="9">
        <v>0</v>
      </c>
      <c r="J33" s="684">
        <f t="shared" ref="J33:J40" si="8">SUM(H33:I33)</f>
        <v>0</v>
      </c>
      <c r="K33" s="9">
        <f>SUM(H33,E33,B33)</f>
        <v>9</v>
      </c>
      <c r="L33" s="9">
        <f>SUM(I33,F33,C33)</f>
        <v>2</v>
      </c>
      <c r="M33" s="9">
        <f>SUM(K33:L33)</f>
        <v>11</v>
      </c>
      <c r="N33" s="357" t="s">
        <v>1178</v>
      </c>
    </row>
    <row r="34" spans="1:14" ht="24.95" customHeight="1" x14ac:dyDescent="0.2">
      <c r="A34" s="8" t="s">
        <v>1181</v>
      </c>
      <c r="B34" s="9">
        <v>2</v>
      </c>
      <c r="C34" s="9">
        <v>0</v>
      </c>
      <c r="D34" s="9">
        <v>2</v>
      </c>
      <c r="E34" s="9">
        <v>0</v>
      </c>
      <c r="F34" s="9">
        <v>0</v>
      </c>
      <c r="G34" s="9">
        <v>0</v>
      </c>
      <c r="H34" s="9">
        <v>1</v>
      </c>
      <c r="I34" s="9">
        <v>0</v>
      </c>
      <c r="J34" s="684">
        <f t="shared" si="8"/>
        <v>1</v>
      </c>
      <c r="K34" s="9">
        <f t="shared" ref="K34:L38" si="9">SUM(H34,E34,B34)</f>
        <v>3</v>
      </c>
      <c r="L34" s="9">
        <f t="shared" si="9"/>
        <v>0</v>
      </c>
      <c r="M34" s="9">
        <f t="shared" ref="M34:M38" si="10">SUM(K34:L34)</f>
        <v>3</v>
      </c>
      <c r="N34" s="357" t="s">
        <v>1182</v>
      </c>
    </row>
    <row r="35" spans="1:14" ht="24.95" customHeight="1" x14ac:dyDescent="0.2">
      <c r="A35" s="8" t="s">
        <v>1187</v>
      </c>
      <c r="B35" s="9">
        <v>1</v>
      </c>
      <c r="C35" s="9">
        <v>0</v>
      </c>
      <c r="D35" s="9">
        <v>1</v>
      </c>
      <c r="E35" s="9">
        <v>0</v>
      </c>
      <c r="F35" s="9">
        <v>0</v>
      </c>
      <c r="G35" s="9">
        <v>0</v>
      </c>
      <c r="H35" s="9">
        <v>0</v>
      </c>
      <c r="I35" s="9">
        <v>0</v>
      </c>
      <c r="J35" s="684">
        <f t="shared" si="8"/>
        <v>0</v>
      </c>
      <c r="K35" s="9">
        <f t="shared" si="9"/>
        <v>1</v>
      </c>
      <c r="L35" s="9">
        <f t="shared" si="9"/>
        <v>0</v>
      </c>
      <c r="M35" s="9">
        <f t="shared" si="10"/>
        <v>1</v>
      </c>
      <c r="N35" s="357" t="s">
        <v>1200</v>
      </c>
    </row>
    <row r="36" spans="1:14" ht="24.95" customHeight="1" x14ac:dyDescent="0.2">
      <c r="A36" s="8" t="s">
        <v>1123</v>
      </c>
      <c r="B36" s="9">
        <f>SUM(B32:B35)</f>
        <v>22</v>
      </c>
      <c r="C36" s="9">
        <f t="shared" ref="C36:M38" si="11">SUM(C32:C35)</f>
        <v>5</v>
      </c>
      <c r="D36" s="9">
        <f t="shared" si="11"/>
        <v>27</v>
      </c>
      <c r="E36" s="9">
        <f t="shared" si="11"/>
        <v>0</v>
      </c>
      <c r="F36" s="9">
        <f t="shared" si="11"/>
        <v>0</v>
      </c>
      <c r="G36" s="9">
        <f t="shared" si="11"/>
        <v>0</v>
      </c>
      <c r="H36" s="9">
        <f t="shared" si="11"/>
        <v>1</v>
      </c>
      <c r="I36" s="9">
        <f t="shared" si="11"/>
        <v>0</v>
      </c>
      <c r="J36" s="684">
        <f t="shared" si="8"/>
        <v>1</v>
      </c>
      <c r="K36" s="9">
        <f t="shared" si="11"/>
        <v>23</v>
      </c>
      <c r="L36" s="9">
        <f t="shared" si="11"/>
        <v>5</v>
      </c>
      <c r="M36" s="9">
        <f t="shared" si="11"/>
        <v>28</v>
      </c>
      <c r="N36" s="357" t="s">
        <v>1068</v>
      </c>
    </row>
    <row r="37" spans="1:14" ht="30.75" customHeight="1" x14ac:dyDescent="0.2">
      <c r="A37" s="8" t="s">
        <v>1193</v>
      </c>
      <c r="B37" s="9">
        <v>5</v>
      </c>
      <c r="C37" s="9">
        <v>0</v>
      </c>
      <c r="D37" s="9">
        <v>5</v>
      </c>
      <c r="E37" s="9">
        <f t="shared" si="11"/>
        <v>0</v>
      </c>
      <c r="F37" s="9">
        <f t="shared" ref="F37:F38" si="12">SUM(F33:F36)</f>
        <v>0</v>
      </c>
      <c r="G37" s="9">
        <f t="shared" ref="G37:G38" si="13">SUM(G33:G36)</f>
        <v>0</v>
      </c>
      <c r="H37" s="9">
        <v>1</v>
      </c>
      <c r="I37" s="9">
        <f t="shared" ref="I37:I38" si="14">SUM(I33:I36)</f>
        <v>0</v>
      </c>
      <c r="J37" s="684">
        <f t="shared" si="8"/>
        <v>1</v>
      </c>
      <c r="K37" s="9">
        <f t="shared" si="9"/>
        <v>6</v>
      </c>
      <c r="L37" s="9">
        <f t="shared" si="9"/>
        <v>0</v>
      </c>
      <c r="M37" s="9">
        <f t="shared" si="10"/>
        <v>6</v>
      </c>
      <c r="N37" s="357" t="s">
        <v>1194</v>
      </c>
    </row>
    <row r="38" spans="1:14" ht="24.95" customHeight="1" x14ac:dyDescent="0.2">
      <c r="A38" s="8" t="s">
        <v>1197</v>
      </c>
      <c r="B38" s="9">
        <v>2</v>
      </c>
      <c r="C38" s="9">
        <v>0</v>
      </c>
      <c r="D38" s="9">
        <v>2</v>
      </c>
      <c r="E38" s="9">
        <f t="shared" si="11"/>
        <v>0</v>
      </c>
      <c r="F38" s="9">
        <f t="shared" si="12"/>
        <v>0</v>
      </c>
      <c r="G38" s="9">
        <f t="shared" si="13"/>
        <v>0</v>
      </c>
      <c r="H38" s="9">
        <v>0</v>
      </c>
      <c r="I38" s="9">
        <f t="shared" si="14"/>
        <v>0</v>
      </c>
      <c r="J38" s="684">
        <f t="shared" si="8"/>
        <v>0</v>
      </c>
      <c r="K38" s="9">
        <f t="shared" si="9"/>
        <v>2</v>
      </c>
      <c r="L38" s="9">
        <f t="shared" si="9"/>
        <v>0</v>
      </c>
      <c r="M38" s="9">
        <f t="shared" si="10"/>
        <v>2</v>
      </c>
      <c r="N38" s="357" t="s">
        <v>1198</v>
      </c>
    </row>
    <row r="39" spans="1:14" ht="24.95" customHeight="1" x14ac:dyDescent="0.2">
      <c r="A39" s="8" t="s">
        <v>1133</v>
      </c>
      <c r="B39" s="9">
        <f>SUM(B37:B38)</f>
        <v>7</v>
      </c>
      <c r="C39" s="9">
        <f t="shared" ref="C39:M39" si="15">SUM(C37:C38)</f>
        <v>0</v>
      </c>
      <c r="D39" s="9">
        <f t="shared" si="15"/>
        <v>7</v>
      </c>
      <c r="E39" s="9">
        <f t="shared" si="15"/>
        <v>0</v>
      </c>
      <c r="F39" s="9">
        <f t="shared" si="15"/>
        <v>0</v>
      </c>
      <c r="G39" s="9">
        <f t="shared" si="15"/>
        <v>0</v>
      </c>
      <c r="H39" s="9">
        <f t="shared" si="15"/>
        <v>1</v>
      </c>
      <c r="I39" s="9">
        <f t="shared" si="15"/>
        <v>0</v>
      </c>
      <c r="J39" s="684">
        <f t="shared" si="8"/>
        <v>1</v>
      </c>
      <c r="K39" s="9">
        <f t="shared" si="15"/>
        <v>8</v>
      </c>
      <c r="L39" s="9">
        <f t="shared" si="15"/>
        <v>0</v>
      </c>
      <c r="M39" s="9">
        <f t="shared" si="15"/>
        <v>8</v>
      </c>
      <c r="N39" s="357" t="s">
        <v>1134</v>
      </c>
    </row>
    <row r="40" spans="1:14" ht="24.95" customHeight="1" thickBot="1" x14ac:dyDescent="0.25">
      <c r="A40" s="20" t="s">
        <v>126</v>
      </c>
      <c r="B40" s="21">
        <f>SUM(B39,B36)</f>
        <v>29</v>
      </c>
      <c r="C40" s="21">
        <f t="shared" ref="C40:M40" si="16">SUM(C39,C36)</f>
        <v>5</v>
      </c>
      <c r="D40" s="21">
        <f t="shared" si="16"/>
        <v>34</v>
      </c>
      <c r="E40" s="21">
        <f t="shared" si="16"/>
        <v>0</v>
      </c>
      <c r="F40" s="21">
        <f t="shared" si="16"/>
        <v>0</v>
      </c>
      <c r="G40" s="21">
        <f t="shared" si="16"/>
        <v>0</v>
      </c>
      <c r="H40" s="21">
        <f t="shared" si="16"/>
        <v>2</v>
      </c>
      <c r="I40" s="21">
        <f t="shared" si="16"/>
        <v>0</v>
      </c>
      <c r="J40" s="684">
        <f t="shared" si="8"/>
        <v>2</v>
      </c>
      <c r="K40" s="21">
        <f t="shared" si="16"/>
        <v>31</v>
      </c>
      <c r="L40" s="21">
        <f t="shared" si="16"/>
        <v>5</v>
      </c>
      <c r="M40" s="21">
        <f t="shared" si="16"/>
        <v>36</v>
      </c>
      <c r="N40" s="22" t="s">
        <v>93</v>
      </c>
    </row>
    <row r="41" spans="1:14" ht="24.95" customHeight="1" thickBot="1" x14ac:dyDescent="0.25">
      <c r="A41" s="23" t="s">
        <v>374</v>
      </c>
      <c r="B41" s="24">
        <f t="shared" ref="B41:M41" si="17">SUM(B40,B23)</f>
        <v>2223</v>
      </c>
      <c r="C41" s="24">
        <f t="shared" si="17"/>
        <v>948</v>
      </c>
      <c r="D41" s="24">
        <f t="shared" si="17"/>
        <v>3171</v>
      </c>
      <c r="E41" s="24">
        <f t="shared" si="17"/>
        <v>431</v>
      </c>
      <c r="F41" s="24">
        <f t="shared" si="17"/>
        <v>185</v>
      </c>
      <c r="G41" s="24">
        <f t="shared" si="17"/>
        <v>616</v>
      </c>
      <c r="H41" s="24">
        <f t="shared" si="17"/>
        <v>460</v>
      </c>
      <c r="I41" s="24">
        <f t="shared" si="17"/>
        <v>265</v>
      </c>
      <c r="J41" s="24">
        <f t="shared" si="17"/>
        <v>725</v>
      </c>
      <c r="K41" s="24">
        <f t="shared" si="17"/>
        <v>3114</v>
      </c>
      <c r="L41" s="24">
        <f t="shared" si="17"/>
        <v>1398</v>
      </c>
      <c r="M41" s="24">
        <f t="shared" si="17"/>
        <v>4512</v>
      </c>
      <c r="N41" s="358" t="s">
        <v>253</v>
      </c>
    </row>
    <row r="42" spans="1:14" ht="15" thickTop="1" x14ac:dyDescent="0.2"/>
  </sheetData>
  <mergeCells count="22">
    <mergeCell ref="A1:N1"/>
    <mergeCell ref="A2:N2"/>
    <mergeCell ref="A4:A7"/>
    <mergeCell ref="B4:D4"/>
    <mergeCell ref="E4:G4"/>
    <mergeCell ref="H4:J4"/>
    <mergeCell ref="K4:M4"/>
    <mergeCell ref="N4:N7"/>
    <mergeCell ref="B5:D5"/>
    <mergeCell ref="E5:G5"/>
    <mergeCell ref="H5:J5"/>
    <mergeCell ref="K5:M5"/>
    <mergeCell ref="A27:A30"/>
    <mergeCell ref="B27:D27"/>
    <mergeCell ref="E27:G27"/>
    <mergeCell ref="H27:J27"/>
    <mergeCell ref="K27:M27"/>
    <mergeCell ref="N27:N30"/>
    <mergeCell ref="B28:D28"/>
    <mergeCell ref="E28:G28"/>
    <mergeCell ref="H28:J28"/>
    <mergeCell ref="K28:M28"/>
  </mergeCells>
  <printOptions horizontalCentered="1"/>
  <pageMargins left="0.39370078740157499" right="0.39370078740157499" top="1" bottom="1" header="1" footer="1"/>
  <pageSetup paperSize="9" scale="8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5"/>
  <sheetViews>
    <sheetView rightToLeft="1" view="pageBreakPreview" topLeftCell="A76" zoomScale="80" zoomScaleSheetLayoutView="80" workbookViewId="0">
      <selection activeCell="N87" sqref="N87"/>
    </sheetView>
  </sheetViews>
  <sheetFormatPr defaultRowHeight="14.25" x14ac:dyDescent="0.2"/>
  <cols>
    <col min="1" max="1" width="25.75" style="353" customWidth="1"/>
    <col min="2" max="10" width="9.375" style="353" customWidth="1"/>
    <col min="11" max="11" width="39.625" style="353" customWidth="1"/>
    <col min="12" max="16384" width="9" style="353"/>
  </cols>
  <sheetData>
    <row r="1" spans="1:11" ht="26.25" customHeight="1" x14ac:dyDescent="0.2">
      <c r="A1" s="1007" t="s">
        <v>2278</v>
      </c>
      <c r="B1" s="1007"/>
      <c r="C1" s="1007"/>
      <c r="D1" s="1007"/>
      <c r="E1" s="1007"/>
      <c r="F1" s="1007"/>
      <c r="G1" s="1007"/>
      <c r="H1" s="1007"/>
      <c r="I1" s="1007"/>
      <c r="J1" s="1007"/>
      <c r="K1" s="1007"/>
    </row>
    <row r="2" spans="1:11" ht="41.25" customHeight="1" x14ac:dyDescent="0.2">
      <c r="A2" s="996" t="s">
        <v>2279</v>
      </c>
      <c r="B2" s="996"/>
      <c r="C2" s="996"/>
      <c r="D2" s="996"/>
      <c r="E2" s="996"/>
      <c r="F2" s="996"/>
      <c r="G2" s="996"/>
      <c r="H2" s="996"/>
      <c r="I2" s="996"/>
      <c r="J2" s="996"/>
      <c r="K2" s="996"/>
    </row>
    <row r="3" spans="1:11" ht="29.25" customHeight="1" thickBot="1" x14ac:dyDescent="0.25">
      <c r="A3" s="323" t="s">
        <v>2628</v>
      </c>
      <c r="K3" s="28" t="s">
        <v>1215</v>
      </c>
    </row>
    <row r="4" spans="1:11" ht="20.100000000000001" customHeight="1" thickTop="1" x14ac:dyDescent="0.25">
      <c r="A4" s="992" t="s">
        <v>1100</v>
      </c>
      <c r="B4" s="1003" t="s">
        <v>1</v>
      </c>
      <c r="C4" s="1003"/>
      <c r="D4" s="1003"/>
      <c r="E4" s="1003" t="s">
        <v>2</v>
      </c>
      <c r="F4" s="1003"/>
      <c r="G4" s="1003"/>
      <c r="H4" s="1003" t="s">
        <v>4</v>
      </c>
      <c r="I4" s="1003"/>
      <c r="J4" s="1003"/>
      <c r="K4" s="992" t="s">
        <v>1056</v>
      </c>
    </row>
    <row r="5" spans="1:11" ht="20.100000000000001" customHeight="1" x14ac:dyDescent="0.25">
      <c r="A5" s="993"/>
      <c r="B5" s="1004" t="s">
        <v>561</v>
      </c>
      <c r="C5" s="1004"/>
      <c r="D5" s="1004"/>
      <c r="E5" s="1004" t="s">
        <v>7</v>
      </c>
      <c r="F5" s="1004"/>
      <c r="G5" s="1004"/>
      <c r="H5" s="1004" t="s">
        <v>9</v>
      </c>
      <c r="I5" s="1004"/>
      <c r="J5" s="1004"/>
      <c r="K5" s="993"/>
    </row>
    <row r="6" spans="1:11" ht="20.100000000000001" customHeight="1" x14ac:dyDescent="0.25">
      <c r="A6" s="993"/>
      <c r="B6" s="351" t="s">
        <v>10</v>
      </c>
      <c r="C6" s="351" t="s">
        <v>112</v>
      </c>
      <c r="D6" s="351" t="s">
        <v>12</v>
      </c>
      <c r="E6" s="351" t="s">
        <v>10</v>
      </c>
      <c r="F6" s="351" t="s">
        <v>112</v>
      </c>
      <c r="G6" s="351" t="s">
        <v>12</v>
      </c>
      <c r="H6" s="351" t="s">
        <v>10</v>
      </c>
      <c r="I6" s="351" t="s">
        <v>112</v>
      </c>
      <c r="J6" s="351" t="s">
        <v>12</v>
      </c>
      <c r="K6" s="993"/>
    </row>
    <row r="7" spans="1:11" ht="20.100000000000001" customHeight="1" thickBot="1" x14ac:dyDescent="0.3">
      <c r="A7" s="994"/>
      <c r="B7" s="4" t="s">
        <v>13</v>
      </c>
      <c r="C7" s="4" t="s">
        <v>14</v>
      </c>
      <c r="D7" s="4" t="s">
        <v>9</v>
      </c>
      <c r="E7" s="4" t="s">
        <v>13</v>
      </c>
      <c r="F7" s="4" t="s">
        <v>14</v>
      </c>
      <c r="G7" s="4" t="s">
        <v>9</v>
      </c>
      <c r="H7" s="4" t="s">
        <v>13</v>
      </c>
      <c r="I7" s="4" t="s">
        <v>14</v>
      </c>
      <c r="J7" s="4" t="s">
        <v>9</v>
      </c>
      <c r="K7" s="994"/>
    </row>
    <row r="8" spans="1:11" ht="24.95" customHeight="1" x14ac:dyDescent="0.2">
      <c r="A8" s="463" t="s">
        <v>403</v>
      </c>
      <c r="B8" s="9"/>
      <c r="C8" s="9"/>
      <c r="D8" s="9"/>
      <c r="E8" s="9"/>
      <c r="F8" s="9"/>
      <c r="G8" s="9"/>
      <c r="H8" s="9"/>
      <c r="I8" s="9"/>
      <c r="J8" s="9"/>
      <c r="K8" s="357" t="s">
        <v>16</v>
      </c>
    </row>
    <row r="9" spans="1:11" ht="24.95" customHeight="1" x14ac:dyDescent="0.2">
      <c r="A9" s="8" t="s">
        <v>1175</v>
      </c>
      <c r="B9" s="9">
        <v>1198</v>
      </c>
      <c r="C9" s="9">
        <v>1248</v>
      </c>
      <c r="D9" s="9">
        <v>2446</v>
      </c>
      <c r="E9" s="9">
        <v>0</v>
      </c>
      <c r="F9" s="9">
        <v>0</v>
      </c>
      <c r="G9" s="9">
        <v>0</v>
      </c>
      <c r="H9" s="9">
        <f>SUM(B9,E9)</f>
        <v>1198</v>
      </c>
      <c r="I9" s="9">
        <f>SUM(C9,F9)</f>
        <v>1248</v>
      </c>
      <c r="J9" s="9">
        <f>SUM(H9:I9)</f>
        <v>2446</v>
      </c>
      <c r="K9" s="357" t="s">
        <v>1176</v>
      </c>
    </row>
    <row r="10" spans="1:11" ht="24.95" customHeight="1" x14ac:dyDescent="0.2">
      <c r="A10" s="8" t="s">
        <v>1177</v>
      </c>
      <c r="B10" s="9">
        <v>1104</v>
      </c>
      <c r="C10" s="9">
        <v>679</v>
      </c>
      <c r="D10" s="9">
        <v>1783</v>
      </c>
      <c r="E10" s="9">
        <v>0</v>
      </c>
      <c r="F10" s="9">
        <v>0</v>
      </c>
      <c r="G10" s="9">
        <v>0</v>
      </c>
      <c r="H10" s="9">
        <f t="shared" ref="H10:I15" si="0">SUM(B10,E10)</f>
        <v>1104</v>
      </c>
      <c r="I10" s="9">
        <f t="shared" si="0"/>
        <v>679</v>
      </c>
      <c r="J10" s="9">
        <f t="shared" ref="J10:J21" si="1">SUM(H10:I10)</f>
        <v>1783</v>
      </c>
      <c r="K10" s="357" t="s">
        <v>1178</v>
      </c>
    </row>
    <row r="11" spans="1:11" ht="24.95" customHeight="1" x14ac:dyDescent="0.2">
      <c r="A11" s="8" t="s">
        <v>1179</v>
      </c>
      <c r="B11" s="9">
        <v>1036</v>
      </c>
      <c r="C11" s="9">
        <v>502</v>
      </c>
      <c r="D11" s="9">
        <v>1538</v>
      </c>
      <c r="E11" s="9">
        <v>0</v>
      </c>
      <c r="F11" s="9">
        <v>0</v>
      </c>
      <c r="G11" s="9">
        <v>0</v>
      </c>
      <c r="H11" s="9">
        <f t="shared" si="0"/>
        <v>1036</v>
      </c>
      <c r="I11" s="9">
        <f t="shared" si="0"/>
        <v>502</v>
      </c>
      <c r="J11" s="9">
        <f t="shared" si="1"/>
        <v>1538</v>
      </c>
      <c r="K11" s="357" t="s">
        <v>1180</v>
      </c>
    </row>
    <row r="12" spans="1:11" ht="24.95" customHeight="1" x14ac:dyDescent="0.2">
      <c r="A12" s="8" t="s">
        <v>1181</v>
      </c>
      <c r="B12" s="9">
        <v>766</v>
      </c>
      <c r="C12" s="9">
        <v>915</v>
      </c>
      <c r="D12" s="9">
        <v>1681</v>
      </c>
      <c r="E12" s="9">
        <v>0</v>
      </c>
      <c r="F12" s="9">
        <v>0</v>
      </c>
      <c r="G12" s="9">
        <v>0</v>
      </c>
      <c r="H12" s="9">
        <f t="shared" si="0"/>
        <v>766</v>
      </c>
      <c r="I12" s="9">
        <f t="shared" si="0"/>
        <v>915</v>
      </c>
      <c r="J12" s="9">
        <f t="shared" si="1"/>
        <v>1681</v>
      </c>
      <c r="K12" s="357" t="s">
        <v>1182</v>
      </c>
    </row>
    <row r="13" spans="1:11" ht="24.95" customHeight="1" x14ac:dyDescent="0.2">
      <c r="A13" s="8" t="s">
        <v>1183</v>
      </c>
      <c r="B13" s="9">
        <v>788</v>
      </c>
      <c r="C13" s="9">
        <v>596</v>
      </c>
      <c r="D13" s="9">
        <v>1384</v>
      </c>
      <c r="E13" s="9">
        <v>0</v>
      </c>
      <c r="F13" s="9">
        <v>0</v>
      </c>
      <c r="G13" s="9">
        <v>0</v>
      </c>
      <c r="H13" s="9">
        <f t="shared" si="0"/>
        <v>788</v>
      </c>
      <c r="I13" s="9">
        <f t="shared" si="0"/>
        <v>596</v>
      </c>
      <c r="J13" s="9">
        <f t="shared" si="1"/>
        <v>1384</v>
      </c>
      <c r="K13" s="357" t="s">
        <v>1184</v>
      </c>
    </row>
    <row r="14" spans="1:11" ht="24.95" customHeight="1" x14ac:dyDescent="0.2">
      <c r="A14" s="8" t="s">
        <v>1185</v>
      </c>
      <c r="B14" s="9">
        <v>1163</v>
      </c>
      <c r="C14" s="9">
        <v>957</v>
      </c>
      <c r="D14" s="9">
        <v>2120</v>
      </c>
      <c r="E14" s="9">
        <v>0</v>
      </c>
      <c r="F14" s="9">
        <v>0</v>
      </c>
      <c r="G14" s="9">
        <v>0</v>
      </c>
      <c r="H14" s="9">
        <f t="shared" si="0"/>
        <v>1163</v>
      </c>
      <c r="I14" s="9">
        <f t="shared" si="0"/>
        <v>957</v>
      </c>
      <c r="J14" s="9">
        <f t="shared" si="1"/>
        <v>2120</v>
      </c>
      <c r="K14" s="357" t="s">
        <v>1186</v>
      </c>
    </row>
    <row r="15" spans="1:11" ht="24.95" customHeight="1" x14ac:dyDescent="0.2">
      <c r="A15" s="8" t="s">
        <v>1187</v>
      </c>
      <c r="B15" s="9">
        <v>850</v>
      </c>
      <c r="C15" s="9">
        <v>714</v>
      </c>
      <c r="D15" s="9">
        <v>1564</v>
      </c>
      <c r="E15" s="9">
        <v>0</v>
      </c>
      <c r="F15" s="9">
        <v>0</v>
      </c>
      <c r="G15" s="9">
        <v>0</v>
      </c>
      <c r="H15" s="9">
        <f t="shared" si="0"/>
        <v>850</v>
      </c>
      <c r="I15" s="9">
        <f t="shared" si="0"/>
        <v>714</v>
      </c>
      <c r="J15" s="9">
        <f t="shared" si="1"/>
        <v>1564</v>
      </c>
      <c r="K15" s="357" t="s">
        <v>1200</v>
      </c>
    </row>
    <row r="16" spans="1:11" s="560" customFormat="1" ht="24.95" customHeight="1" x14ac:dyDescent="0.2">
      <c r="A16" s="463" t="s">
        <v>1189</v>
      </c>
      <c r="B16" s="9">
        <v>96</v>
      </c>
      <c r="C16" s="9">
        <v>80</v>
      </c>
      <c r="D16" s="9">
        <v>176</v>
      </c>
      <c r="E16" s="9">
        <v>0</v>
      </c>
      <c r="F16" s="9">
        <v>0</v>
      </c>
      <c r="G16" s="9">
        <v>0</v>
      </c>
      <c r="H16" s="9">
        <f t="shared" ref="H16" si="2">SUM(B16,E16)</f>
        <v>96</v>
      </c>
      <c r="I16" s="9">
        <f t="shared" ref="I16" si="3">SUM(C16,F16)</f>
        <v>80</v>
      </c>
      <c r="J16" s="9">
        <f t="shared" ref="J16" si="4">SUM(H16:I16)</f>
        <v>176</v>
      </c>
      <c r="K16" s="562" t="s">
        <v>1190</v>
      </c>
    </row>
    <row r="17" spans="1:11" ht="24.95" customHeight="1" x14ac:dyDescent="0.2">
      <c r="A17" s="8" t="s">
        <v>1123</v>
      </c>
      <c r="B17" s="9">
        <f>SUM(B9:B16)</f>
        <v>7001</v>
      </c>
      <c r="C17" s="9">
        <f t="shared" ref="C17:J17" si="5">SUM(C9:C16)</f>
        <v>5691</v>
      </c>
      <c r="D17" s="9">
        <f t="shared" si="5"/>
        <v>12692</v>
      </c>
      <c r="E17" s="9">
        <f t="shared" si="5"/>
        <v>0</v>
      </c>
      <c r="F17" s="9">
        <f t="shared" si="5"/>
        <v>0</v>
      </c>
      <c r="G17" s="9">
        <f t="shared" si="5"/>
        <v>0</v>
      </c>
      <c r="H17" s="9">
        <f t="shared" si="5"/>
        <v>7001</v>
      </c>
      <c r="I17" s="9">
        <f t="shared" si="5"/>
        <v>5691</v>
      </c>
      <c r="J17" s="9">
        <f t="shared" si="5"/>
        <v>12692</v>
      </c>
      <c r="K17" s="357" t="s">
        <v>1068</v>
      </c>
    </row>
    <row r="18" spans="1:11" ht="24.95" customHeight="1" x14ac:dyDescent="0.2">
      <c r="A18" s="8" t="s">
        <v>1191</v>
      </c>
      <c r="B18" s="9">
        <v>121</v>
      </c>
      <c r="C18" s="9">
        <v>239</v>
      </c>
      <c r="D18" s="9">
        <v>360</v>
      </c>
      <c r="E18" s="9">
        <v>0</v>
      </c>
      <c r="F18" s="9">
        <v>0</v>
      </c>
      <c r="G18" s="9">
        <v>0</v>
      </c>
      <c r="H18" s="9">
        <f t="shared" ref="H18:I21" si="6">SUM(B18,E18)</f>
        <v>121</v>
      </c>
      <c r="I18" s="9">
        <f t="shared" si="6"/>
        <v>239</v>
      </c>
      <c r="J18" s="9">
        <f t="shared" si="1"/>
        <v>360</v>
      </c>
      <c r="K18" s="357" t="s">
        <v>1192</v>
      </c>
    </row>
    <row r="19" spans="1:11" ht="24.95" customHeight="1" x14ac:dyDescent="0.2">
      <c r="A19" s="8" t="s">
        <v>1193</v>
      </c>
      <c r="B19" s="9">
        <v>644</v>
      </c>
      <c r="C19" s="9">
        <v>318</v>
      </c>
      <c r="D19" s="9">
        <v>962</v>
      </c>
      <c r="E19" s="9">
        <v>0</v>
      </c>
      <c r="F19" s="9">
        <v>0</v>
      </c>
      <c r="G19" s="9">
        <v>0</v>
      </c>
      <c r="H19" s="9">
        <f t="shared" si="6"/>
        <v>644</v>
      </c>
      <c r="I19" s="9">
        <f t="shared" si="6"/>
        <v>318</v>
      </c>
      <c r="J19" s="9">
        <f t="shared" si="1"/>
        <v>962</v>
      </c>
      <c r="K19" s="357" t="s">
        <v>1194</v>
      </c>
    </row>
    <row r="20" spans="1:11" ht="24.95" customHeight="1" x14ac:dyDescent="0.2">
      <c r="A20" s="8" t="s">
        <v>1195</v>
      </c>
      <c r="B20" s="9">
        <v>732</v>
      </c>
      <c r="C20" s="9">
        <v>443</v>
      </c>
      <c r="D20" s="9">
        <v>1175</v>
      </c>
      <c r="E20" s="9">
        <v>0</v>
      </c>
      <c r="F20" s="9">
        <v>0</v>
      </c>
      <c r="G20" s="9">
        <v>0</v>
      </c>
      <c r="H20" s="9">
        <f t="shared" si="6"/>
        <v>732</v>
      </c>
      <c r="I20" s="9">
        <f t="shared" si="6"/>
        <v>443</v>
      </c>
      <c r="J20" s="9">
        <f t="shared" si="1"/>
        <v>1175</v>
      </c>
      <c r="K20" s="357" t="s">
        <v>1196</v>
      </c>
    </row>
    <row r="21" spans="1:11" ht="24.95" customHeight="1" x14ac:dyDescent="0.2">
      <c r="A21" s="8" t="s">
        <v>1197</v>
      </c>
      <c r="B21" s="9">
        <v>366</v>
      </c>
      <c r="C21" s="9">
        <v>349</v>
      </c>
      <c r="D21" s="9">
        <v>715</v>
      </c>
      <c r="E21" s="9">
        <v>0</v>
      </c>
      <c r="F21" s="9">
        <v>0</v>
      </c>
      <c r="G21" s="9">
        <v>0</v>
      </c>
      <c r="H21" s="9">
        <f t="shared" si="6"/>
        <v>366</v>
      </c>
      <c r="I21" s="9">
        <f t="shared" si="6"/>
        <v>349</v>
      </c>
      <c r="J21" s="9">
        <f t="shared" si="1"/>
        <v>715</v>
      </c>
      <c r="K21" s="357" t="s">
        <v>1198</v>
      </c>
    </row>
    <row r="22" spans="1:11" ht="24.95" customHeight="1" x14ac:dyDescent="0.2">
      <c r="A22" s="8" t="s">
        <v>1133</v>
      </c>
      <c r="B22" s="9">
        <f>SUM(B18:B21)</f>
        <v>1863</v>
      </c>
      <c r="C22" s="9">
        <f t="shared" ref="C22:J22" si="7">SUM(C18:C21)</f>
        <v>1349</v>
      </c>
      <c r="D22" s="9">
        <f t="shared" ref="D22" si="8">SUM(B22:C22)</f>
        <v>3212</v>
      </c>
      <c r="E22" s="9">
        <f t="shared" si="7"/>
        <v>0</v>
      </c>
      <c r="F22" s="9">
        <f t="shared" si="7"/>
        <v>0</v>
      </c>
      <c r="G22" s="9">
        <f t="shared" si="7"/>
        <v>0</v>
      </c>
      <c r="H22" s="9">
        <f t="shared" si="7"/>
        <v>1863</v>
      </c>
      <c r="I22" s="9">
        <f t="shared" si="7"/>
        <v>1349</v>
      </c>
      <c r="J22" s="9">
        <f t="shared" si="7"/>
        <v>3212</v>
      </c>
      <c r="K22" s="357" t="s">
        <v>1134</v>
      </c>
    </row>
    <row r="23" spans="1:11" ht="24.95" customHeight="1" thickBot="1" x14ac:dyDescent="0.25">
      <c r="A23" s="11" t="s">
        <v>90</v>
      </c>
      <c r="B23" s="12">
        <f>SUM(B22,B17)</f>
        <v>8864</v>
      </c>
      <c r="C23" s="12">
        <f t="shared" ref="C23:J23" si="9">SUM(C22,C17)</f>
        <v>7040</v>
      </c>
      <c r="D23" s="12">
        <f t="shared" si="9"/>
        <v>15904</v>
      </c>
      <c r="E23" s="12">
        <f t="shared" si="9"/>
        <v>0</v>
      </c>
      <c r="F23" s="12">
        <f t="shared" si="9"/>
        <v>0</v>
      </c>
      <c r="G23" s="12">
        <f t="shared" si="9"/>
        <v>0</v>
      </c>
      <c r="H23" s="12">
        <f t="shared" si="9"/>
        <v>8864</v>
      </c>
      <c r="I23" s="12">
        <f t="shared" si="9"/>
        <v>7040</v>
      </c>
      <c r="J23" s="12">
        <f t="shared" si="9"/>
        <v>15904</v>
      </c>
      <c r="K23" s="13" t="s">
        <v>91</v>
      </c>
    </row>
    <row r="24" spans="1:11" ht="20.25" customHeight="1" thickTop="1" x14ac:dyDescent="0.2"/>
    <row r="25" spans="1:11" ht="27" customHeight="1" thickBot="1" x14ac:dyDescent="0.25">
      <c r="A25" s="323" t="s">
        <v>1216</v>
      </c>
      <c r="K25" s="28" t="s">
        <v>2708</v>
      </c>
    </row>
    <row r="26" spans="1:11" ht="23.25" customHeight="1" thickTop="1" x14ac:dyDescent="0.25">
      <c r="A26" s="992" t="s">
        <v>1100</v>
      </c>
      <c r="B26" s="1003" t="s">
        <v>1</v>
      </c>
      <c r="C26" s="1003"/>
      <c r="D26" s="1003"/>
      <c r="E26" s="1003" t="s">
        <v>2</v>
      </c>
      <c r="F26" s="1003"/>
      <c r="G26" s="1003"/>
      <c r="H26" s="1003" t="s">
        <v>4</v>
      </c>
      <c r="I26" s="1003"/>
      <c r="J26" s="1003"/>
      <c r="K26" s="992" t="s">
        <v>1056</v>
      </c>
    </row>
    <row r="27" spans="1:11" ht="23.25" customHeight="1" x14ac:dyDescent="0.25">
      <c r="A27" s="993"/>
      <c r="B27" s="1004" t="s">
        <v>6</v>
      </c>
      <c r="C27" s="1004"/>
      <c r="D27" s="1004"/>
      <c r="E27" s="1004" t="s">
        <v>7</v>
      </c>
      <c r="F27" s="1004"/>
      <c r="G27" s="1004"/>
      <c r="H27" s="1004" t="s">
        <v>9</v>
      </c>
      <c r="I27" s="1004"/>
      <c r="J27" s="1004"/>
      <c r="K27" s="993"/>
    </row>
    <row r="28" spans="1:11" ht="23.25" customHeight="1" x14ac:dyDescent="0.25">
      <c r="A28" s="993"/>
      <c r="B28" s="351" t="s">
        <v>10</v>
      </c>
      <c r="C28" s="351" t="s">
        <v>112</v>
      </c>
      <c r="D28" s="351" t="s">
        <v>12</v>
      </c>
      <c r="E28" s="351" t="s">
        <v>10</v>
      </c>
      <c r="F28" s="351" t="s">
        <v>112</v>
      </c>
      <c r="G28" s="351" t="s">
        <v>12</v>
      </c>
      <c r="H28" s="351" t="s">
        <v>10</v>
      </c>
      <c r="I28" s="351" t="s">
        <v>112</v>
      </c>
      <c r="J28" s="351" t="s">
        <v>12</v>
      </c>
      <c r="K28" s="993"/>
    </row>
    <row r="29" spans="1:11" ht="23.25" customHeight="1" thickBot="1" x14ac:dyDescent="0.3">
      <c r="A29" s="994"/>
      <c r="B29" s="4" t="s">
        <v>13</v>
      </c>
      <c r="C29" s="4" t="s">
        <v>14</v>
      </c>
      <c r="D29" s="4" t="s">
        <v>9</v>
      </c>
      <c r="E29" s="4" t="s">
        <v>13</v>
      </c>
      <c r="F29" s="4" t="s">
        <v>14</v>
      </c>
      <c r="G29" s="4" t="s">
        <v>9</v>
      </c>
      <c r="H29" s="4" t="s">
        <v>13</v>
      </c>
      <c r="I29" s="4" t="s">
        <v>14</v>
      </c>
      <c r="J29" s="4" t="s">
        <v>9</v>
      </c>
      <c r="K29" s="994"/>
    </row>
    <row r="30" spans="1:11" ht="24.95" customHeight="1" x14ac:dyDescent="0.2">
      <c r="A30" s="8" t="s">
        <v>402</v>
      </c>
      <c r="B30" s="9"/>
      <c r="C30" s="9"/>
      <c r="D30" s="9"/>
      <c r="E30" s="9"/>
      <c r="F30" s="9"/>
      <c r="G30" s="9"/>
      <c r="H30" s="9"/>
      <c r="I30" s="9"/>
      <c r="J30" s="9"/>
      <c r="K30" s="296" t="s">
        <v>93</v>
      </c>
    </row>
    <row r="31" spans="1:11" ht="24.95" customHeight="1" x14ac:dyDescent="0.2">
      <c r="A31" s="8" t="s">
        <v>1175</v>
      </c>
      <c r="B31" s="9">
        <v>242</v>
      </c>
      <c r="C31" s="9">
        <v>276</v>
      </c>
      <c r="D31" s="9">
        <v>518</v>
      </c>
      <c r="E31" s="9">
        <v>0</v>
      </c>
      <c r="F31" s="9">
        <v>0</v>
      </c>
      <c r="G31" s="9">
        <f>SUM(E31:F31)</f>
        <v>0</v>
      </c>
      <c r="H31" s="9">
        <f>SUM(B31,E31)</f>
        <v>242</v>
      </c>
      <c r="I31" s="9">
        <f t="shared" ref="I31:I37" si="10">SUM(C31,F31)</f>
        <v>276</v>
      </c>
      <c r="J31" s="9">
        <f>SUM(H31:I31)</f>
        <v>518</v>
      </c>
      <c r="K31" s="296" t="s">
        <v>1176</v>
      </c>
    </row>
    <row r="32" spans="1:11" ht="24.95" customHeight="1" x14ac:dyDescent="0.2">
      <c r="A32" s="8" t="s">
        <v>1177</v>
      </c>
      <c r="B32" s="9">
        <v>18</v>
      </c>
      <c r="C32" s="9">
        <v>14</v>
      </c>
      <c r="D32" s="9">
        <v>32</v>
      </c>
      <c r="E32" s="9">
        <v>0</v>
      </c>
      <c r="F32" s="9">
        <v>0</v>
      </c>
      <c r="G32" s="9">
        <f t="shared" ref="G32:G36" si="11">SUM(E32:F32)</f>
        <v>0</v>
      </c>
      <c r="H32" s="9">
        <f t="shared" ref="H32:J39" si="12">SUM(B32,E32)</f>
        <v>18</v>
      </c>
      <c r="I32" s="9">
        <f t="shared" si="10"/>
        <v>14</v>
      </c>
      <c r="J32" s="9">
        <f t="shared" ref="J32:J36" si="13">SUM(H32:I32)</f>
        <v>32</v>
      </c>
      <c r="K32" s="296" t="s">
        <v>1207</v>
      </c>
    </row>
    <row r="33" spans="1:11" ht="24.95" customHeight="1" x14ac:dyDescent="0.2">
      <c r="A33" s="8" t="s">
        <v>1181</v>
      </c>
      <c r="B33" s="9">
        <v>157</v>
      </c>
      <c r="C33" s="9">
        <v>205</v>
      </c>
      <c r="D33" s="9">
        <v>362</v>
      </c>
      <c r="E33" s="9">
        <v>0</v>
      </c>
      <c r="F33" s="9">
        <v>0</v>
      </c>
      <c r="G33" s="9">
        <f t="shared" si="11"/>
        <v>0</v>
      </c>
      <c r="H33" s="9">
        <f t="shared" si="12"/>
        <v>157</v>
      </c>
      <c r="I33" s="9">
        <f t="shared" si="10"/>
        <v>205</v>
      </c>
      <c r="J33" s="9">
        <f t="shared" si="13"/>
        <v>362</v>
      </c>
      <c r="K33" s="296" t="s">
        <v>1182</v>
      </c>
    </row>
    <row r="34" spans="1:11" ht="24.95" customHeight="1" x14ac:dyDescent="0.2">
      <c r="A34" s="8" t="s">
        <v>1183</v>
      </c>
      <c r="B34" s="9">
        <v>204</v>
      </c>
      <c r="C34" s="9">
        <v>122</v>
      </c>
      <c r="D34" s="9">
        <v>326</v>
      </c>
      <c r="E34" s="9">
        <v>0</v>
      </c>
      <c r="F34" s="9">
        <v>0</v>
      </c>
      <c r="G34" s="9">
        <f t="shared" si="11"/>
        <v>0</v>
      </c>
      <c r="H34" s="9">
        <f t="shared" si="12"/>
        <v>204</v>
      </c>
      <c r="I34" s="9">
        <f t="shared" si="10"/>
        <v>122</v>
      </c>
      <c r="J34" s="9">
        <f t="shared" si="13"/>
        <v>326</v>
      </c>
      <c r="K34" s="296" t="s">
        <v>1184</v>
      </c>
    </row>
    <row r="35" spans="1:11" ht="24.95" customHeight="1" x14ac:dyDescent="0.2">
      <c r="A35" s="8" t="s">
        <v>1185</v>
      </c>
      <c r="B35" s="9">
        <v>154</v>
      </c>
      <c r="C35" s="9">
        <v>113</v>
      </c>
      <c r="D35" s="9">
        <v>267</v>
      </c>
      <c r="E35" s="9">
        <v>0</v>
      </c>
      <c r="F35" s="9">
        <v>0</v>
      </c>
      <c r="G35" s="9">
        <f t="shared" si="11"/>
        <v>0</v>
      </c>
      <c r="H35" s="9">
        <f t="shared" si="12"/>
        <v>154</v>
      </c>
      <c r="I35" s="9">
        <f t="shared" si="10"/>
        <v>113</v>
      </c>
      <c r="J35" s="9">
        <f t="shared" si="13"/>
        <v>267</v>
      </c>
      <c r="K35" s="296" t="s">
        <v>1186</v>
      </c>
    </row>
    <row r="36" spans="1:11" ht="24.95" customHeight="1" x14ac:dyDescent="0.2">
      <c r="A36" s="8" t="s">
        <v>1187</v>
      </c>
      <c r="B36" s="9">
        <v>35</v>
      </c>
      <c r="C36" s="9">
        <v>32</v>
      </c>
      <c r="D36" s="9">
        <v>67</v>
      </c>
      <c r="E36" s="9">
        <v>0</v>
      </c>
      <c r="F36" s="9">
        <v>0</v>
      </c>
      <c r="G36" s="9">
        <f t="shared" si="11"/>
        <v>0</v>
      </c>
      <c r="H36" s="9">
        <f t="shared" si="12"/>
        <v>35</v>
      </c>
      <c r="I36" s="9">
        <f t="shared" si="10"/>
        <v>32</v>
      </c>
      <c r="J36" s="9">
        <f t="shared" si="13"/>
        <v>67</v>
      </c>
      <c r="K36" s="296" t="s">
        <v>1200</v>
      </c>
    </row>
    <row r="37" spans="1:11" ht="24.95" customHeight="1" x14ac:dyDescent="0.2">
      <c r="A37" s="8" t="s">
        <v>1123</v>
      </c>
      <c r="B37" s="9">
        <f>SUM(B31:B36)</f>
        <v>810</v>
      </c>
      <c r="C37" s="9">
        <f t="shared" ref="C37:J37" si="14">SUM(C31:C36)</f>
        <v>762</v>
      </c>
      <c r="D37" s="9">
        <f t="shared" si="14"/>
        <v>1572</v>
      </c>
      <c r="E37" s="9">
        <f t="shared" si="14"/>
        <v>0</v>
      </c>
      <c r="F37" s="9">
        <f t="shared" si="14"/>
        <v>0</v>
      </c>
      <c r="G37" s="9">
        <f t="shared" si="14"/>
        <v>0</v>
      </c>
      <c r="H37" s="9">
        <f t="shared" si="12"/>
        <v>810</v>
      </c>
      <c r="I37" s="9">
        <f t="shared" si="10"/>
        <v>762</v>
      </c>
      <c r="J37" s="9">
        <f t="shared" si="14"/>
        <v>1572</v>
      </c>
      <c r="K37" s="296" t="s">
        <v>1068</v>
      </c>
    </row>
    <row r="38" spans="1:11" ht="24.95" customHeight="1" x14ac:dyDescent="0.2">
      <c r="A38" s="8" t="s">
        <v>1193</v>
      </c>
      <c r="B38" s="9">
        <v>170</v>
      </c>
      <c r="C38" s="9">
        <v>15</v>
      </c>
      <c r="D38" s="9">
        <v>185</v>
      </c>
      <c r="E38" s="9">
        <v>0</v>
      </c>
      <c r="F38" s="9">
        <v>0</v>
      </c>
      <c r="G38" s="9">
        <v>0</v>
      </c>
      <c r="H38" s="9">
        <f t="shared" si="12"/>
        <v>170</v>
      </c>
      <c r="I38" s="9">
        <f t="shared" si="12"/>
        <v>15</v>
      </c>
      <c r="J38" s="9">
        <f t="shared" si="12"/>
        <v>185</v>
      </c>
      <c r="K38" s="296" t="s">
        <v>1194</v>
      </c>
    </row>
    <row r="39" spans="1:11" ht="24.95" customHeight="1" x14ac:dyDescent="0.2">
      <c r="A39" s="8" t="s">
        <v>1197</v>
      </c>
      <c r="B39" s="9">
        <v>12</v>
      </c>
      <c r="C39" s="9">
        <v>3</v>
      </c>
      <c r="D39" s="9">
        <v>15</v>
      </c>
      <c r="E39" s="9">
        <v>0</v>
      </c>
      <c r="F39" s="9">
        <v>0</v>
      </c>
      <c r="G39" s="9">
        <v>0</v>
      </c>
      <c r="H39" s="9">
        <f t="shared" si="12"/>
        <v>12</v>
      </c>
      <c r="I39" s="9">
        <f t="shared" si="12"/>
        <v>3</v>
      </c>
      <c r="J39" s="9">
        <f t="shared" si="12"/>
        <v>15</v>
      </c>
      <c r="K39" s="357" t="s">
        <v>1198</v>
      </c>
    </row>
    <row r="40" spans="1:11" ht="24.95" customHeight="1" x14ac:dyDescent="0.2">
      <c r="A40" s="8" t="s">
        <v>1133</v>
      </c>
      <c r="B40" s="9">
        <f>SUM(B38:B39)</f>
        <v>182</v>
      </c>
      <c r="C40" s="9">
        <f t="shared" ref="C40:J40" si="15">SUM(C38:C39)</f>
        <v>18</v>
      </c>
      <c r="D40" s="9">
        <f t="shared" si="15"/>
        <v>200</v>
      </c>
      <c r="E40" s="9">
        <f t="shared" si="15"/>
        <v>0</v>
      </c>
      <c r="F40" s="9">
        <f t="shared" si="15"/>
        <v>0</v>
      </c>
      <c r="G40" s="9">
        <f t="shared" si="15"/>
        <v>0</v>
      </c>
      <c r="H40" s="9">
        <f t="shared" si="15"/>
        <v>182</v>
      </c>
      <c r="I40" s="9">
        <f t="shared" si="15"/>
        <v>18</v>
      </c>
      <c r="J40" s="9">
        <f t="shared" si="15"/>
        <v>200</v>
      </c>
      <c r="K40" s="296" t="s">
        <v>1134</v>
      </c>
    </row>
    <row r="41" spans="1:11" ht="24.95" customHeight="1" thickBot="1" x14ac:dyDescent="0.25">
      <c r="A41" s="20" t="s">
        <v>126</v>
      </c>
      <c r="B41" s="21">
        <f>SUM(B40,B37)</f>
        <v>992</v>
      </c>
      <c r="C41" s="21">
        <f t="shared" ref="C41:J41" si="16">SUM(C40,C37)</f>
        <v>780</v>
      </c>
      <c r="D41" s="21">
        <f t="shared" si="16"/>
        <v>1772</v>
      </c>
      <c r="E41" s="21">
        <f t="shared" si="16"/>
        <v>0</v>
      </c>
      <c r="F41" s="21">
        <f t="shared" si="16"/>
        <v>0</v>
      </c>
      <c r="G41" s="21">
        <f t="shared" si="16"/>
        <v>0</v>
      </c>
      <c r="H41" s="21">
        <f t="shared" si="16"/>
        <v>992</v>
      </c>
      <c r="I41" s="21">
        <f t="shared" si="16"/>
        <v>780</v>
      </c>
      <c r="J41" s="21">
        <f t="shared" si="16"/>
        <v>1772</v>
      </c>
      <c r="K41" s="395" t="s">
        <v>93</v>
      </c>
    </row>
    <row r="42" spans="1:11" ht="24.95" customHeight="1" thickBot="1" x14ac:dyDescent="0.25">
      <c r="A42" s="23" t="s">
        <v>374</v>
      </c>
      <c r="B42" s="24">
        <f t="shared" ref="B42:J42" si="17">SUM(B41,B23)</f>
        <v>9856</v>
      </c>
      <c r="C42" s="24">
        <f t="shared" si="17"/>
        <v>7820</v>
      </c>
      <c r="D42" s="24">
        <f t="shared" si="17"/>
        <v>17676</v>
      </c>
      <c r="E42" s="24">
        <f t="shared" si="17"/>
        <v>0</v>
      </c>
      <c r="F42" s="24">
        <f t="shared" si="17"/>
        <v>0</v>
      </c>
      <c r="G42" s="24">
        <f t="shared" si="17"/>
        <v>0</v>
      </c>
      <c r="H42" s="24">
        <f t="shared" si="17"/>
        <v>9856</v>
      </c>
      <c r="I42" s="24">
        <f t="shared" si="17"/>
        <v>7820</v>
      </c>
      <c r="J42" s="24">
        <f t="shared" si="17"/>
        <v>17676</v>
      </c>
      <c r="K42" s="396" t="s">
        <v>253</v>
      </c>
    </row>
    <row r="43" spans="1:11" ht="29.25" customHeight="1" thickTop="1" x14ac:dyDescent="0.2"/>
    <row r="44" spans="1:11" ht="29.25" customHeight="1" x14ac:dyDescent="0.2"/>
    <row r="45" spans="1:11" ht="29.25" customHeight="1" x14ac:dyDescent="0.2"/>
    <row r="46" spans="1:11" ht="21" customHeight="1" x14ac:dyDescent="0.2"/>
    <row r="47" spans="1:11" s="851" customFormat="1" ht="21" customHeight="1" x14ac:dyDescent="0.2"/>
    <row r="48" spans="1:11" ht="21" customHeight="1" x14ac:dyDescent="0.2">
      <c r="A48" s="67"/>
      <c r="B48" s="67"/>
      <c r="C48" s="67"/>
      <c r="D48" s="67"/>
      <c r="E48" s="67"/>
      <c r="F48" s="67"/>
      <c r="G48" s="67"/>
      <c r="H48" s="67"/>
      <c r="I48" s="67"/>
      <c r="J48" s="67"/>
      <c r="K48" s="67"/>
    </row>
    <row r="49" spans="1:11" s="365" customFormat="1" ht="5.25" customHeight="1" x14ac:dyDescent="0.2">
      <c r="A49" s="67"/>
      <c r="B49" s="67"/>
      <c r="C49" s="67"/>
      <c r="D49" s="67"/>
      <c r="E49" s="67"/>
      <c r="F49" s="67"/>
      <c r="G49" s="67"/>
      <c r="H49" s="67"/>
      <c r="I49" s="67"/>
      <c r="J49" s="67"/>
      <c r="K49" s="67"/>
    </row>
    <row r="50" spans="1:11" ht="27" customHeight="1" x14ac:dyDescent="0.2">
      <c r="A50" s="1007" t="s">
        <v>2281</v>
      </c>
      <c r="B50" s="1007"/>
      <c r="C50" s="1007"/>
      <c r="D50" s="1007"/>
      <c r="E50" s="1007"/>
      <c r="F50" s="1007"/>
      <c r="G50" s="1007"/>
      <c r="H50" s="1007"/>
      <c r="I50" s="1007"/>
      <c r="J50" s="1007"/>
      <c r="K50" s="1007"/>
    </row>
    <row r="51" spans="1:11" ht="36.75" customHeight="1" x14ac:dyDescent="0.2">
      <c r="A51" s="996" t="s">
        <v>2280</v>
      </c>
      <c r="B51" s="996"/>
      <c r="C51" s="996"/>
      <c r="D51" s="996"/>
      <c r="E51" s="996"/>
      <c r="F51" s="996"/>
      <c r="G51" s="996"/>
      <c r="H51" s="996"/>
      <c r="I51" s="996"/>
      <c r="J51" s="996"/>
      <c r="K51" s="996"/>
    </row>
    <row r="52" spans="1:11" ht="27.75" customHeight="1" thickBot="1" x14ac:dyDescent="0.25">
      <c r="A52" s="323" t="s">
        <v>2629</v>
      </c>
      <c r="K52" s="28" t="s">
        <v>2630</v>
      </c>
    </row>
    <row r="53" spans="1:11" ht="19.5" customHeight="1" thickTop="1" x14ac:dyDescent="0.25">
      <c r="A53" s="992" t="s">
        <v>1100</v>
      </c>
      <c r="B53" s="1003" t="s">
        <v>1</v>
      </c>
      <c r="C53" s="1003"/>
      <c r="D53" s="1003"/>
      <c r="E53" s="1003" t="s">
        <v>2</v>
      </c>
      <c r="F53" s="1003"/>
      <c r="G53" s="1003"/>
      <c r="H53" s="1003" t="s">
        <v>4</v>
      </c>
      <c r="I53" s="1003"/>
      <c r="J53" s="1003"/>
      <c r="K53" s="992" t="s">
        <v>1056</v>
      </c>
    </row>
    <row r="54" spans="1:11" ht="19.5" customHeight="1" x14ac:dyDescent="0.25">
      <c r="A54" s="993"/>
      <c r="B54" s="1004" t="s">
        <v>561</v>
      </c>
      <c r="C54" s="1004"/>
      <c r="D54" s="1004"/>
      <c r="E54" s="1004" t="s">
        <v>7</v>
      </c>
      <c r="F54" s="1004"/>
      <c r="G54" s="1004"/>
      <c r="H54" s="1004" t="s">
        <v>9</v>
      </c>
      <c r="I54" s="1004"/>
      <c r="J54" s="1004"/>
      <c r="K54" s="993"/>
    </row>
    <row r="55" spans="1:11" ht="19.5" customHeight="1" x14ac:dyDescent="0.25">
      <c r="A55" s="993"/>
      <c r="B55" s="351" t="s">
        <v>10</v>
      </c>
      <c r="C55" s="351" t="s">
        <v>112</v>
      </c>
      <c r="D55" s="351" t="s">
        <v>12</v>
      </c>
      <c r="E55" s="351" t="s">
        <v>10</v>
      </c>
      <c r="F55" s="351" t="s">
        <v>112</v>
      </c>
      <c r="G55" s="351" t="s">
        <v>12</v>
      </c>
      <c r="H55" s="351" t="s">
        <v>10</v>
      </c>
      <c r="I55" s="351" t="s">
        <v>112</v>
      </c>
      <c r="J55" s="351" t="s">
        <v>12</v>
      </c>
      <c r="K55" s="993"/>
    </row>
    <row r="56" spans="1:11" ht="19.5" customHeight="1" thickBot="1" x14ac:dyDescent="0.3">
      <c r="A56" s="994"/>
      <c r="B56" s="4" t="s">
        <v>13</v>
      </c>
      <c r="C56" s="4" t="s">
        <v>14</v>
      </c>
      <c r="D56" s="4" t="s">
        <v>9</v>
      </c>
      <c r="E56" s="4" t="s">
        <v>13</v>
      </c>
      <c r="F56" s="4" t="s">
        <v>14</v>
      </c>
      <c r="G56" s="4" t="s">
        <v>9</v>
      </c>
      <c r="H56" s="4" t="s">
        <v>13</v>
      </c>
      <c r="I56" s="4" t="s">
        <v>14</v>
      </c>
      <c r="J56" s="4" t="s">
        <v>9</v>
      </c>
      <c r="K56" s="994"/>
    </row>
    <row r="57" spans="1:11" ht="22.5" customHeight="1" x14ac:dyDescent="0.2">
      <c r="A57" s="463" t="s">
        <v>403</v>
      </c>
      <c r="B57" s="9"/>
      <c r="C57" s="9"/>
      <c r="D57" s="9"/>
      <c r="E57" s="9"/>
      <c r="F57" s="9"/>
      <c r="G57" s="9"/>
      <c r="H57" s="9"/>
      <c r="I57" s="9"/>
      <c r="J57" s="9"/>
      <c r="K57" s="357" t="s">
        <v>16</v>
      </c>
    </row>
    <row r="58" spans="1:11" ht="22.5" customHeight="1" x14ac:dyDescent="0.2">
      <c r="A58" s="8" t="s">
        <v>1175</v>
      </c>
      <c r="B58" s="9">
        <v>896</v>
      </c>
      <c r="C58" s="9">
        <v>1065</v>
      </c>
      <c r="D58" s="9">
        <v>1961</v>
      </c>
      <c r="E58" s="9">
        <v>0</v>
      </c>
      <c r="F58" s="9">
        <v>0</v>
      </c>
      <c r="G58" s="9">
        <v>0</v>
      </c>
      <c r="H58" s="9">
        <f>SUM(B58,E58)</f>
        <v>896</v>
      </c>
      <c r="I58" s="9">
        <f>SUM(C58,F58)</f>
        <v>1065</v>
      </c>
      <c r="J58" s="9">
        <f>SUM(D58,G58)</f>
        <v>1961</v>
      </c>
      <c r="K58" s="357" t="s">
        <v>1176</v>
      </c>
    </row>
    <row r="59" spans="1:11" ht="22.5" customHeight="1" x14ac:dyDescent="0.2">
      <c r="A59" s="8" t="s">
        <v>1177</v>
      </c>
      <c r="B59" s="9">
        <v>846</v>
      </c>
      <c r="C59" s="9">
        <v>560</v>
      </c>
      <c r="D59" s="9">
        <v>1406</v>
      </c>
      <c r="E59" s="9">
        <v>0</v>
      </c>
      <c r="F59" s="9">
        <v>0</v>
      </c>
      <c r="G59" s="9">
        <v>0</v>
      </c>
      <c r="H59" s="9">
        <f t="shared" ref="H59:J64" si="18">SUM(B59,E59)</f>
        <v>846</v>
      </c>
      <c r="I59" s="9">
        <f t="shared" si="18"/>
        <v>560</v>
      </c>
      <c r="J59" s="9">
        <f t="shared" si="18"/>
        <v>1406</v>
      </c>
      <c r="K59" s="357" t="s">
        <v>1178</v>
      </c>
    </row>
    <row r="60" spans="1:11" ht="22.5" customHeight="1" x14ac:dyDescent="0.2">
      <c r="A60" s="8" t="s">
        <v>1179</v>
      </c>
      <c r="B60" s="9">
        <v>899</v>
      </c>
      <c r="C60" s="9">
        <v>457</v>
      </c>
      <c r="D60" s="9">
        <v>1356</v>
      </c>
      <c r="E60" s="9">
        <v>0</v>
      </c>
      <c r="F60" s="9">
        <v>0</v>
      </c>
      <c r="G60" s="9">
        <v>0</v>
      </c>
      <c r="H60" s="9">
        <f t="shared" si="18"/>
        <v>899</v>
      </c>
      <c r="I60" s="9">
        <f t="shared" si="18"/>
        <v>457</v>
      </c>
      <c r="J60" s="9">
        <f t="shared" si="18"/>
        <v>1356</v>
      </c>
      <c r="K60" s="357" t="s">
        <v>1180</v>
      </c>
    </row>
    <row r="61" spans="1:11" ht="22.5" customHeight="1" x14ac:dyDescent="0.2">
      <c r="A61" s="8" t="s">
        <v>1181</v>
      </c>
      <c r="B61" s="9">
        <v>733</v>
      </c>
      <c r="C61" s="9">
        <v>897</v>
      </c>
      <c r="D61" s="9">
        <v>1630</v>
      </c>
      <c r="E61" s="9">
        <v>0</v>
      </c>
      <c r="F61" s="9">
        <v>0</v>
      </c>
      <c r="G61" s="9">
        <v>0</v>
      </c>
      <c r="H61" s="9">
        <f t="shared" si="18"/>
        <v>733</v>
      </c>
      <c r="I61" s="9">
        <f t="shared" si="18"/>
        <v>897</v>
      </c>
      <c r="J61" s="9">
        <f t="shared" si="18"/>
        <v>1630</v>
      </c>
      <c r="K61" s="357" t="s">
        <v>1182</v>
      </c>
    </row>
    <row r="62" spans="1:11" ht="22.5" customHeight="1" x14ac:dyDescent="0.2">
      <c r="A62" s="8" t="s">
        <v>1183</v>
      </c>
      <c r="B62" s="9">
        <v>743</v>
      </c>
      <c r="C62" s="9">
        <v>556</v>
      </c>
      <c r="D62" s="9">
        <v>1299</v>
      </c>
      <c r="E62" s="9">
        <v>0</v>
      </c>
      <c r="F62" s="9">
        <v>0</v>
      </c>
      <c r="G62" s="9">
        <v>0</v>
      </c>
      <c r="H62" s="9">
        <f t="shared" si="18"/>
        <v>743</v>
      </c>
      <c r="I62" s="9">
        <f t="shared" si="18"/>
        <v>556</v>
      </c>
      <c r="J62" s="9">
        <f t="shared" si="18"/>
        <v>1299</v>
      </c>
      <c r="K62" s="357" t="s">
        <v>1184</v>
      </c>
    </row>
    <row r="63" spans="1:11" ht="22.5" customHeight="1" x14ac:dyDescent="0.2">
      <c r="A63" s="8" t="s">
        <v>1185</v>
      </c>
      <c r="B63" s="9">
        <v>1000</v>
      </c>
      <c r="C63" s="9">
        <v>839</v>
      </c>
      <c r="D63" s="9">
        <v>1839</v>
      </c>
      <c r="E63" s="9">
        <v>0</v>
      </c>
      <c r="F63" s="9">
        <v>0</v>
      </c>
      <c r="G63" s="9">
        <v>0</v>
      </c>
      <c r="H63" s="9">
        <f t="shared" si="18"/>
        <v>1000</v>
      </c>
      <c r="I63" s="9">
        <f t="shared" si="18"/>
        <v>839</v>
      </c>
      <c r="J63" s="9">
        <f t="shared" si="18"/>
        <v>1839</v>
      </c>
      <c r="K63" s="357" t="s">
        <v>1186</v>
      </c>
    </row>
    <row r="64" spans="1:11" ht="22.5" customHeight="1" x14ac:dyDescent="0.2">
      <c r="A64" s="8" t="s">
        <v>1187</v>
      </c>
      <c r="B64" s="9">
        <v>791</v>
      </c>
      <c r="C64" s="9">
        <v>672</v>
      </c>
      <c r="D64" s="9">
        <v>1463</v>
      </c>
      <c r="E64" s="9">
        <v>0</v>
      </c>
      <c r="F64" s="9">
        <v>0</v>
      </c>
      <c r="G64" s="9">
        <v>0</v>
      </c>
      <c r="H64" s="9">
        <f t="shared" si="18"/>
        <v>791</v>
      </c>
      <c r="I64" s="9">
        <f t="shared" si="18"/>
        <v>672</v>
      </c>
      <c r="J64" s="9">
        <f t="shared" si="18"/>
        <v>1463</v>
      </c>
      <c r="K64" s="357" t="s">
        <v>1200</v>
      </c>
    </row>
    <row r="65" spans="1:11" s="560" customFormat="1" ht="22.5" customHeight="1" x14ac:dyDescent="0.2">
      <c r="A65" s="463" t="s">
        <v>1189</v>
      </c>
      <c r="B65" s="9">
        <v>91</v>
      </c>
      <c r="C65" s="9">
        <v>79</v>
      </c>
      <c r="D65" s="9">
        <v>170</v>
      </c>
      <c r="E65" s="9">
        <v>0</v>
      </c>
      <c r="F65" s="9">
        <v>0</v>
      </c>
      <c r="G65" s="9">
        <v>0</v>
      </c>
      <c r="H65" s="9">
        <f t="shared" ref="H65" si="19">SUM(B65,E65)</f>
        <v>91</v>
      </c>
      <c r="I65" s="9">
        <f t="shared" ref="I65" si="20">SUM(C65,F65)</f>
        <v>79</v>
      </c>
      <c r="J65" s="9">
        <f t="shared" ref="J65" si="21">SUM(D65,G65)</f>
        <v>170</v>
      </c>
      <c r="K65" s="562" t="s">
        <v>1190</v>
      </c>
    </row>
    <row r="66" spans="1:11" ht="22.5" customHeight="1" x14ac:dyDescent="0.2">
      <c r="A66" s="8" t="s">
        <v>1123</v>
      </c>
      <c r="B66" s="9">
        <f>SUM(B58:B65)</f>
        <v>5999</v>
      </c>
      <c r="C66" s="9">
        <f t="shared" ref="C66:J66" si="22">SUM(C58:C65)</f>
        <v>5125</v>
      </c>
      <c r="D66" s="9">
        <f t="shared" si="22"/>
        <v>11124</v>
      </c>
      <c r="E66" s="9">
        <f t="shared" si="22"/>
        <v>0</v>
      </c>
      <c r="F66" s="9">
        <f t="shared" si="22"/>
        <v>0</v>
      </c>
      <c r="G66" s="9">
        <f t="shared" si="22"/>
        <v>0</v>
      </c>
      <c r="H66" s="9">
        <f t="shared" si="22"/>
        <v>5999</v>
      </c>
      <c r="I66" s="9">
        <f t="shared" si="22"/>
        <v>5125</v>
      </c>
      <c r="J66" s="9">
        <f t="shared" si="22"/>
        <v>11124</v>
      </c>
      <c r="K66" s="357" t="s">
        <v>1068</v>
      </c>
    </row>
    <row r="67" spans="1:11" ht="22.5" customHeight="1" x14ac:dyDescent="0.2">
      <c r="A67" s="8" t="s">
        <v>1191</v>
      </c>
      <c r="B67" s="9">
        <v>121</v>
      </c>
      <c r="C67" s="9">
        <v>239</v>
      </c>
      <c r="D67" s="9">
        <v>360</v>
      </c>
      <c r="E67" s="9">
        <v>0</v>
      </c>
      <c r="F67" s="9">
        <v>0</v>
      </c>
      <c r="G67" s="9">
        <v>0</v>
      </c>
      <c r="H67" s="9">
        <f>SUM(B67,E67)</f>
        <v>121</v>
      </c>
      <c r="I67" s="9">
        <f t="shared" ref="I67:J70" si="23">SUM(C67,F67)</f>
        <v>239</v>
      </c>
      <c r="J67" s="9">
        <f t="shared" si="23"/>
        <v>360</v>
      </c>
      <c r="K67" s="357" t="s">
        <v>1192</v>
      </c>
    </row>
    <row r="68" spans="1:11" ht="22.5" customHeight="1" x14ac:dyDescent="0.2">
      <c r="A68" s="8" t="s">
        <v>1193</v>
      </c>
      <c r="B68" s="9">
        <v>625</v>
      </c>
      <c r="C68" s="9">
        <v>315</v>
      </c>
      <c r="D68" s="9">
        <v>940</v>
      </c>
      <c r="E68" s="9">
        <v>0</v>
      </c>
      <c r="F68" s="9">
        <v>0</v>
      </c>
      <c r="G68" s="9">
        <v>0</v>
      </c>
      <c r="H68" s="9">
        <f>SUM(B68,E68)</f>
        <v>625</v>
      </c>
      <c r="I68" s="9">
        <f t="shared" si="23"/>
        <v>315</v>
      </c>
      <c r="J68" s="9">
        <f t="shared" si="23"/>
        <v>940</v>
      </c>
      <c r="K68" s="357" t="s">
        <v>1194</v>
      </c>
    </row>
    <row r="69" spans="1:11" ht="22.5" customHeight="1" x14ac:dyDescent="0.2">
      <c r="A69" s="8" t="s">
        <v>1195</v>
      </c>
      <c r="B69" s="9">
        <v>690</v>
      </c>
      <c r="C69" s="9">
        <v>430</v>
      </c>
      <c r="D69" s="9">
        <v>1120</v>
      </c>
      <c r="E69" s="9">
        <v>0</v>
      </c>
      <c r="F69" s="9">
        <v>0</v>
      </c>
      <c r="G69" s="9">
        <v>0</v>
      </c>
      <c r="H69" s="9">
        <f>SUM(B69,E69)</f>
        <v>690</v>
      </c>
      <c r="I69" s="9">
        <f t="shared" si="23"/>
        <v>430</v>
      </c>
      <c r="J69" s="9">
        <f t="shared" si="23"/>
        <v>1120</v>
      </c>
      <c r="K69" s="357" t="s">
        <v>1196</v>
      </c>
    </row>
    <row r="70" spans="1:11" ht="22.5" customHeight="1" x14ac:dyDescent="0.2">
      <c r="A70" s="8" t="s">
        <v>1197</v>
      </c>
      <c r="B70" s="9">
        <v>336</v>
      </c>
      <c r="C70" s="9">
        <v>328</v>
      </c>
      <c r="D70" s="9">
        <v>664</v>
      </c>
      <c r="E70" s="9">
        <v>0</v>
      </c>
      <c r="F70" s="9">
        <v>0</v>
      </c>
      <c r="G70" s="9">
        <v>0</v>
      </c>
      <c r="H70" s="9">
        <f>SUM(B70,E70)</f>
        <v>336</v>
      </c>
      <c r="I70" s="9">
        <f t="shared" si="23"/>
        <v>328</v>
      </c>
      <c r="J70" s="9">
        <f t="shared" si="23"/>
        <v>664</v>
      </c>
      <c r="K70" s="357" t="s">
        <v>1198</v>
      </c>
    </row>
    <row r="71" spans="1:11" ht="22.5" customHeight="1" x14ac:dyDescent="0.2">
      <c r="A71" s="8" t="s">
        <v>1133</v>
      </c>
      <c r="B71" s="9">
        <f>SUM(B67:B70)</f>
        <v>1772</v>
      </c>
      <c r="C71" s="9">
        <f t="shared" ref="C71:J71" si="24">SUM(C67:C70)</f>
        <v>1312</v>
      </c>
      <c r="D71" s="9">
        <f t="shared" si="24"/>
        <v>3084</v>
      </c>
      <c r="E71" s="9">
        <f t="shared" si="24"/>
        <v>0</v>
      </c>
      <c r="F71" s="9">
        <f t="shared" si="24"/>
        <v>0</v>
      </c>
      <c r="G71" s="9">
        <f t="shared" si="24"/>
        <v>0</v>
      </c>
      <c r="H71" s="9">
        <f t="shared" si="24"/>
        <v>1772</v>
      </c>
      <c r="I71" s="9">
        <f t="shared" si="24"/>
        <v>1312</v>
      </c>
      <c r="J71" s="9">
        <f t="shared" si="24"/>
        <v>3084</v>
      </c>
      <c r="K71" s="357" t="s">
        <v>1134</v>
      </c>
    </row>
    <row r="72" spans="1:11" ht="22.5" customHeight="1" thickBot="1" x14ac:dyDescent="0.25">
      <c r="A72" s="11" t="s">
        <v>90</v>
      </c>
      <c r="B72" s="12">
        <f>SUM(B71,B66)</f>
        <v>7771</v>
      </c>
      <c r="C72" s="12">
        <f t="shared" ref="C72:J72" si="25">SUM(C71,C66)</f>
        <v>6437</v>
      </c>
      <c r="D72" s="12">
        <f t="shared" si="25"/>
        <v>14208</v>
      </c>
      <c r="E72" s="12">
        <f t="shared" si="25"/>
        <v>0</v>
      </c>
      <c r="F72" s="12">
        <f t="shared" si="25"/>
        <v>0</v>
      </c>
      <c r="G72" s="12">
        <f t="shared" si="25"/>
        <v>0</v>
      </c>
      <c r="H72" s="12">
        <f t="shared" si="25"/>
        <v>7771</v>
      </c>
      <c r="I72" s="12">
        <f t="shared" si="25"/>
        <v>6437</v>
      </c>
      <c r="J72" s="12">
        <f t="shared" si="25"/>
        <v>14208</v>
      </c>
      <c r="K72" s="13" t="s">
        <v>91</v>
      </c>
    </row>
    <row r="73" spans="1:11" ht="27.75" customHeight="1" thickTop="1" x14ac:dyDescent="0.2"/>
    <row r="74" spans="1:11" ht="27.75" customHeight="1" x14ac:dyDescent="0.2"/>
    <row r="75" spans="1:11" ht="12.75" customHeight="1" x14ac:dyDescent="0.2"/>
    <row r="76" spans="1:11" ht="12.75" customHeight="1" x14ac:dyDescent="0.2"/>
    <row r="77" spans="1:11" ht="27.75" customHeight="1" thickBot="1" x14ac:dyDescent="0.25">
      <c r="A77" s="323" t="s">
        <v>2631</v>
      </c>
      <c r="K77" s="28" t="s">
        <v>2709</v>
      </c>
    </row>
    <row r="78" spans="1:11" ht="27.75" customHeight="1" thickTop="1" x14ac:dyDescent="0.25">
      <c r="A78" s="992" t="s">
        <v>1100</v>
      </c>
      <c r="B78" s="1003" t="s">
        <v>1</v>
      </c>
      <c r="C78" s="1003"/>
      <c r="D78" s="1003"/>
      <c r="E78" s="1003" t="s">
        <v>2</v>
      </c>
      <c r="F78" s="1003"/>
      <c r="G78" s="1003"/>
      <c r="H78" s="1003" t="s">
        <v>4</v>
      </c>
      <c r="I78" s="1003"/>
      <c r="J78" s="1003"/>
      <c r="K78" s="992" t="s">
        <v>1056</v>
      </c>
    </row>
    <row r="79" spans="1:11" ht="27.75" customHeight="1" x14ac:dyDescent="0.25">
      <c r="A79" s="993"/>
      <c r="B79" s="1004" t="s">
        <v>6</v>
      </c>
      <c r="C79" s="1004"/>
      <c r="D79" s="1004"/>
      <c r="E79" s="1004" t="s">
        <v>7</v>
      </c>
      <c r="F79" s="1004"/>
      <c r="G79" s="1004"/>
      <c r="H79" s="1004" t="s">
        <v>9</v>
      </c>
      <c r="I79" s="1004"/>
      <c r="J79" s="1004"/>
      <c r="K79" s="993"/>
    </row>
    <row r="80" spans="1:11" ht="27.75" customHeight="1" x14ac:dyDescent="0.25">
      <c r="A80" s="993"/>
      <c r="B80" s="351" t="s">
        <v>10</v>
      </c>
      <c r="C80" s="351" t="s">
        <v>112</v>
      </c>
      <c r="D80" s="351" t="s">
        <v>12</v>
      </c>
      <c r="E80" s="351" t="s">
        <v>10</v>
      </c>
      <c r="F80" s="351" t="s">
        <v>112</v>
      </c>
      <c r="G80" s="351" t="s">
        <v>12</v>
      </c>
      <c r="H80" s="351" t="s">
        <v>10</v>
      </c>
      <c r="I80" s="351" t="s">
        <v>112</v>
      </c>
      <c r="J80" s="351" t="s">
        <v>12</v>
      </c>
      <c r="K80" s="993"/>
    </row>
    <row r="81" spans="1:11" ht="20.25" customHeight="1" thickBot="1" x14ac:dyDescent="0.3">
      <c r="A81" s="994"/>
      <c r="B81" s="4" t="s">
        <v>13</v>
      </c>
      <c r="C81" s="4" t="s">
        <v>14</v>
      </c>
      <c r="D81" s="4" t="s">
        <v>9</v>
      </c>
      <c r="E81" s="4" t="s">
        <v>13</v>
      </c>
      <c r="F81" s="4" t="s">
        <v>14</v>
      </c>
      <c r="G81" s="4" t="s">
        <v>9</v>
      </c>
      <c r="H81" s="4" t="s">
        <v>13</v>
      </c>
      <c r="I81" s="4" t="s">
        <v>14</v>
      </c>
      <c r="J81" s="4" t="s">
        <v>9</v>
      </c>
      <c r="K81" s="994"/>
    </row>
    <row r="82" spans="1:11" ht="24.95" customHeight="1" x14ac:dyDescent="0.2">
      <c r="A82" s="8" t="s">
        <v>402</v>
      </c>
      <c r="B82" s="9"/>
      <c r="C82" s="9"/>
      <c r="D82" s="9"/>
      <c r="E82" s="9"/>
      <c r="F82" s="9"/>
      <c r="G82" s="9"/>
      <c r="H82" s="9"/>
      <c r="I82" s="9"/>
      <c r="J82" s="9"/>
      <c r="K82" s="357" t="s">
        <v>93</v>
      </c>
    </row>
    <row r="83" spans="1:11" ht="24.95" customHeight="1" x14ac:dyDescent="0.2">
      <c r="A83" s="8" t="s">
        <v>1175</v>
      </c>
      <c r="B83" s="9">
        <v>233</v>
      </c>
      <c r="C83" s="9">
        <v>273</v>
      </c>
      <c r="D83" s="9">
        <v>506</v>
      </c>
      <c r="E83" s="9">
        <v>0</v>
      </c>
      <c r="F83" s="9">
        <v>0</v>
      </c>
      <c r="G83" s="9">
        <f>SUM(E83:F83)</f>
        <v>0</v>
      </c>
      <c r="H83" s="9">
        <f>SUM(E83,B83)</f>
        <v>233</v>
      </c>
      <c r="I83" s="9">
        <f>SUM(F83,C83)</f>
        <v>273</v>
      </c>
      <c r="J83" s="9">
        <f t="shared" ref="J83:J91" si="26">SUM(H83:I83)</f>
        <v>506</v>
      </c>
      <c r="K83" s="357" t="s">
        <v>1176</v>
      </c>
    </row>
    <row r="84" spans="1:11" ht="24.95" customHeight="1" x14ac:dyDescent="0.2">
      <c r="A84" s="8" t="s">
        <v>1177</v>
      </c>
      <c r="B84" s="9">
        <v>9</v>
      </c>
      <c r="C84" s="9">
        <v>12</v>
      </c>
      <c r="D84" s="9">
        <v>21</v>
      </c>
      <c r="E84" s="9">
        <v>0</v>
      </c>
      <c r="F84" s="9">
        <v>0</v>
      </c>
      <c r="G84" s="9">
        <f>SUM(E84:F84)</f>
        <v>0</v>
      </c>
      <c r="H84" s="9">
        <f t="shared" ref="H84:I91" si="27">SUM(E84,B84)</f>
        <v>9</v>
      </c>
      <c r="I84" s="9">
        <f t="shared" si="27"/>
        <v>12</v>
      </c>
      <c r="J84" s="9">
        <f t="shared" si="26"/>
        <v>21</v>
      </c>
      <c r="K84" s="357" t="s">
        <v>1178</v>
      </c>
    </row>
    <row r="85" spans="1:11" ht="24.95" customHeight="1" x14ac:dyDescent="0.2">
      <c r="A85" s="8" t="s">
        <v>1181</v>
      </c>
      <c r="B85" s="9">
        <v>155</v>
      </c>
      <c r="C85" s="9">
        <v>205</v>
      </c>
      <c r="D85" s="9">
        <v>360</v>
      </c>
      <c r="E85" s="9">
        <v>0</v>
      </c>
      <c r="F85" s="9">
        <v>0</v>
      </c>
      <c r="G85" s="9">
        <v>0</v>
      </c>
      <c r="H85" s="9">
        <f t="shared" si="27"/>
        <v>155</v>
      </c>
      <c r="I85" s="9">
        <f t="shared" si="27"/>
        <v>205</v>
      </c>
      <c r="J85" s="9">
        <f t="shared" si="26"/>
        <v>360</v>
      </c>
      <c r="K85" s="357" t="s">
        <v>1182</v>
      </c>
    </row>
    <row r="86" spans="1:11" ht="24.95" customHeight="1" x14ac:dyDescent="0.2">
      <c r="A86" s="8" t="s">
        <v>1183</v>
      </c>
      <c r="B86" s="9">
        <v>204</v>
      </c>
      <c r="C86" s="9">
        <v>122</v>
      </c>
      <c r="D86" s="9">
        <v>326</v>
      </c>
      <c r="E86" s="9">
        <v>0</v>
      </c>
      <c r="F86" s="9">
        <v>0</v>
      </c>
      <c r="G86" s="9">
        <v>0</v>
      </c>
      <c r="H86" s="9">
        <f t="shared" si="27"/>
        <v>204</v>
      </c>
      <c r="I86" s="9">
        <f t="shared" si="27"/>
        <v>122</v>
      </c>
      <c r="J86" s="9">
        <f t="shared" si="26"/>
        <v>326</v>
      </c>
      <c r="K86" s="357" t="s">
        <v>1184</v>
      </c>
    </row>
    <row r="87" spans="1:11" ht="24.95" customHeight="1" x14ac:dyDescent="0.2">
      <c r="A87" s="8" t="s">
        <v>1185</v>
      </c>
      <c r="B87" s="9">
        <v>154</v>
      </c>
      <c r="C87" s="9">
        <v>113</v>
      </c>
      <c r="D87" s="9">
        <v>267</v>
      </c>
      <c r="E87" s="9">
        <v>0</v>
      </c>
      <c r="F87" s="9">
        <v>0</v>
      </c>
      <c r="G87" s="9">
        <v>0</v>
      </c>
      <c r="H87" s="9">
        <f t="shared" si="27"/>
        <v>154</v>
      </c>
      <c r="I87" s="9">
        <f t="shared" si="27"/>
        <v>113</v>
      </c>
      <c r="J87" s="9">
        <f t="shared" si="26"/>
        <v>267</v>
      </c>
      <c r="K87" s="357" t="s">
        <v>1186</v>
      </c>
    </row>
    <row r="88" spans="1:11" ht="24.95" customHeight="1" x14ac:dyDescent="0.2">
      <c r="A88" s="8" t="s">
        <v>1179</v>
      </c>
      <c r="B88" s="9">
        <v>35</v>
      </c>
      <c r="C88" s="9">
        <v>32</v>
      </c>
      <c r="D88" s="9">
        <v>67</v>
      </c>
      <c r="E88" s="9"/>
      <c r="F88" s="9"/>
      <c r="G88" s="9"/>
      <c r="H88" s="9">
        <f t="shared" si="27"/>
        <v>35</v>
      </c>
      <c r="I88" s="9">
        <f t="shared" si="27"/>
        <v>32</v>
      </c>
      <c r="J88" s="9">
        <f t="shared" si="26"/>
        <v>67</v>
      </c>
      <c r="K88" s="357" t="s">
        <v>1180</v>
      </c>
    </row>
    <row r="89" spans="1:11" ht="24.95" customHeight="1" x14ac:dyDescent="0.2">
      <c r="A89" s="8" t="s">
        <v>1123</v>
      </c>
      <c r="B89" s="9">
        <f>SUM(B83:B88)</f>
        <v>790</v>
      </c>
      <c r="C89" s="9">
        <f t="shared" ref="C89:G89" si="28">SUM(C83:C88)</f>
        <v>757</v>
      </c>
      <c r="D89" s="9">
        <f t="shared" si="28"/>
        <v>1547</v>
      </c>
      <c r="E89" s="9">
        <f t="shared" si="28"/>
        <v>0</v>
      </c>
      <c r="F89" s="9">
        <f t="shared" si="28"/>
        <v>0</v>
      </c>
      <c r="G89" s="9">
        <f t="shared" si="28"/>
        <v>0</v>
      </c>
      <c r="H89" s="9">
        <f t="shared" si="27"/>
        <v>790</v>
      </c>
      <c r="I89" s="9">
        <f t="shared" si="27"/>
        <v>757</v>
      </c>
      <c r="J89" s="9">
        <f t="shared" si="26"/>
        <v>1547</v>
      </c>
      <c r="K89" s="357" t="s">
        <v>1068</v>
      </c>
    </row>
    <row r="90" spans="1:11" ht="24.95" customHeight="1" x14ac:dyDescent="0.2">
      <c r="A90" s="8" t="s">
        <v>1193</v>
      </c>
      <c r="B90" s="9">
        <v>165</v>
      </c>
      <c r="C90" s="9">
        <v>15</v>
      </c>
      <c r="D90" s="9">
        <v>180</v>
      </c>
      <c r="E90" s="9">
        <v>0</v>
      </c>
      <c r="F90" s="9">
        <v>0</v>
      </c>
      <c r="G90" s="9">
        <v>0</v>
      </c>
      <c r="H90" s="9">
        <f t="shared" si="27"/>
        <v>165</v>
      </c>
      <c r="I90" s="9">
        <f t="shared" si="27"/>
        <v>15</v>
      </c>
      <c r="J90" s="9">
        <f t="shared" si="26"/>
        <v>180</v>
      </c>
      <c r="K90" s="357" t="s">
        <v>1194</v>
      </c>
    </row>
    <row r="91" spans="1:11" ht="24.95" customHeight="1" x14ac:dyDescent="0.2">
      <c r="A91" s="8" t="s">
        <v>1197</v>
      </c>
      <c r="B91" s="9">
        <v>10</v>
      </c>
      <c r="C91" s="9">
        <v>3</v>
      </c>
      <c r="D91" s="9">
        <v>13</v>
      </c>
      <c r="E91" s="9">
        <v>0</v>
      </c>
      <c r="F91" s="9">
        <v>0</v>
      </c>
      <c r="G91" s="9">
        <v>0</v>
      </c>
      <c r="H91" s="9">
        <f t="shared" si="27"/>
        <v>10</v>
      </c>
      <c r="I91" s="9">
        <f t="shared" si="27"/>
        <v>3</v>
      </c>
      <c r="J91" s="9">
        <f t="shared" si="26"/>
        <v>13</v>
      </c>
      <c r="K91" s="357" t="s">
        <v>1198</v>
      </c>
    </row>
    <row r="92" spans="1:11" ht="24.95" customHeight="1" x14ac:dyDescent="0.2">
      <c r="A92" s="8" t="s">
        <v>1133</v>
      </c>
      <c r="B92" s="9">
        <f>SUM(B90:B91)</f>
        <v>175</v>
      </c>
      <c r="C92" s="9">
        <f t="shared" ref="C92:J92" si="29">SUM(C90:C91)</f>
        <v>18</v>
      </c>
      <c r="D92" s="9">
        <f t="shared" si="29"/>
        <v>193</v>
      </c>
      <c r="E92" s="9">
        <f t="shared" si="29"/>
        <v>0</v>
      </c>
      <c r="F92" s="9">
        <f t="shared" si="29"/>
        <v>0</v>
      </c>
      <c r="G92" s="9">
        <f t="shared" si="29"/>
        <v>0</v>
      </c>
      <c r="H92" s="9">
        <f t="shared" si="29"/>
        <v>175</v>
      </c>
      <c r="I92" s="9">
        <f t="shared" si="29"/>
        <v>18</v>
      </c>
      <c r="J92" s="9">
        <f t="shared" si="29"/>
        <v>193</v>
      </c>
      <c r="K92" s="357" t="s">
        <v>1134</v>
      </c>
    </row>
    <row r="93" spans="1:11" ht="24.95" customHeight="1" thickBot="1" x14ac:dyDescent="0.25">
      <c r="A93" s="20" t="s">
        <v>126</v>
      </c>
      <c r="B93" s="21">
        <f>SUM(B92,B89)</f>
        <v>965</v>
      </c>
      <c r="C93" s="21">
        <f t="shared" ref="C93:J93" si="30">SUM(C92,C89)</f>
        <v>775</v>
      </c>
      <c r="D93" s="21">
        <f t="shared" si="30"/>
        <v>1740</v>
      </c>
      <c r="E93" s="21">
        <f t="shared" si="30"/>
        <v>0</v>
      </c>
      <c r="F93" s="21">
        <f t="shared" si="30"/>
        <v>0</v>
      </c>
      <c r="G93" s="21">
        <f t="shared" si="30"/>
        <v>0</v>
      </c>
      <c r="H93" s="21">
        <f t="shared" si="30"/>
        <v>965</v>
      </c>
      <c r="I93" s="21">
        <f t="shared" si="30"/>
        <v>775</v>
      </c>
      <c r="J93" s="21">
        <f t="shared" si="30"/>
        <v>1740</v>
      </c>
      <c r="K93" s="22" t="s">
        <v>93</v>
      </c>
    </row>
    <row r="94" spans="1:11" ht="24.95" customHeight="1" thickBot="1" x14ac:dyDescent="0.25">
      <c r="A94" s="23" t="s">
        <v>374</v>
      </c>
      <c r="B94" s="24">
        <f>SUM(B93,B72)</f>
        <v>8736</v>
      </c>
      <c r="C94" s="24">
        <f t="shared" ref="C94:J94" si="31">SUM(C93,C72)</f>
        <v>7212</v>
      </c>
      <c r="D94" s="24">
        <f t="shared" si="31"/>
        <v>15948</v>
      </c>
      <c r="E94" s="24">
        <f t="shared" si="31"/>
        <v>0</v>
      </c>
      <c r="F94" s="24">
        <f t="shared" si="31"/>
        <v>0</v>
      </c>
      <c r="G94" s="24">
        <f t="shared" si="31"/>
        <v>0</v>
      </c>
      <c r="H94" s="24">
        <f t="shared" si="31"/>
        <v>8736</v>
      </c>
      <c r="I94" s="24">
        <f t="shared" si="31"/>
        <v>7212</v>
      </c>
      <c r="J94" s="24">
        <f t="shared" si="31"/>
        <v>15948</v>
      </c>
      <c r="K94" s="358" t="s">
        <v>253</v>
      </c>
    </row>
    <row r="95" spans="1:11" ht="15" thickTop="1" x14ac:dyDescent="0.2"/>
  </sheetData>
  <mergeCells count="36">
    <mergeCell ref="A1:K1"/>
    <mergeCell ref="A2:K2"/>
    <mergeCell ref="A4:A7"/>
    <mergeCell ref="B4:D4"/>
    <mergeCell ref="E4:G4"/>
    <mergeCell ref="H4:J4"/>
    <mergeCell ref="K4:K7"/>
    <mergeCell ref="B5:D5"/>
    <mergeCell ref="E5:G5"/>
    <mergeCell ref="H5:J5"/>
    <mergeCell ref="A26:A29"/>
    <mergeCell ref="B26:D26"/>
    <mergeCell ref="E26:G26"/>
    <mergeCell ref="H26:J26"/>
    <mergeCell ref="K26:K29"/>
    <mergeCell ref="B27:D27"/>
    <mergeCell ref="E27:G27"/>
    <mergeCell ref="H27:J27"/>
    <mergeCell ref="A50:K50"/>
    <mergeCell ref="A51:K51"/>
    <mergeCell ref="A53:A56"/>
    <mergeCell ref="B53:D53"/>
    <mergeCell ref="E53:G53"/>
    <mergeCell ref="H53:J53"/>
    <mergeCell ref="K53:K56"/>
    <mergeCell ref="B54:D54"/>
    <mergeCell ref="E54:G54"/>
    <mergeCell ref="H54:J54"/>
    <mergeCell ref="A78:A81"/>
    <mergeCell ref="B78:D78"/>
    <mergeCell ref="E78:G78"/>
    <mergeCell ref="H78:J78"/>
    <mergeCell ref="K78:K81"/>
    <mergeCell ref="B79:D79"/>
    <mergeCell ref="E79:G79"/>
    <mergeCell ref="H79:J79"/>
  </mergeCells>
  <printOptions horizontalCentered="1"/>
  <pageMargins left="0.39370078740157499" right="0.39370078740157499" top="1" bottom="1" header="1" footer="1"/>
  <pageSetup paperSize="9"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6"/>
  <sheetViews>
    <sheetView rightToLeft="1" view="pageBreakPreview" topLeftCell="A7" zoomScale="80" zoomScaleSheetLayoutView="80" workbookViewId="0">
      <selection activeCell="O11" sqref="O11"/>
    </sheetView>
  </sheetViews>
  <sheetFormatPr defaultRowHeight="14.25" x14ac:dyDescent="0.2"/>
  <cols>
    <col min="1" max="1" width="21.625" customWidth="1"/>
    <col min="2" max="2" width="7.125" customWidth="1"/>
    <col min="3" max="3" width="8.875" customWidth="1"/>
    <col min="4" max="4" width="8.375" customWidth="1"/>
    <col min="5" max="5" width="6.625" customWidth="1"/>
    <col min="6" max="6" width="8.375" customWidth="1"/>
    <col min="7" max="7" width="7.375" customWidth="1"/>
    <col min="8" max="8" width="7.75" customWidth="1"/>
    <col min="9" max="9" width="7.5" customWidth="1"/>
    <col min="10" max="13" width="8.375" customWidth="1"/>
    <col min="14" max="14" width="31.875" customWidth="1"/>
    <col min="15" max="21" width="20.625" customWidth="1"/>
  </cols>
  <sheetData>
    <row r="1" spans="1:14" ht="25.5" customHeight="1" x14ac:dyDescent="0.2">
      <c r="A1" s="995" t="s">
        <v>1875</v>
      </c>
      <c r="B1" s="995"/>
      <c r="C1" s="995"/>
      <c r="D1" s="995"/>
      <c r="E1" s="995"/>
      <c r="F1" s="995"/>
      <c r="G1" s="995"/>
      <c r="H1" s="995"/>
      <c r="I1" s="995"/>
      <c r="J1" s="995"/>
      <c r="K1" s="995"/>
      <c r="L1" s="995"/>
      <c r="M1" s="995"/>
      <c r="N1" s="995"/>
    </row>
    <row r="2" spans="1:14" ht="33.75" customHeight="1" x14ac:dyDescent="0.2">
      <c r="A2" s="999" t="s">
        <v>1876</v>
      </c>
      <c r="B2" s="999"/>
      <c r="C2" s="999"/>
      <c r="D2" s="999"/>
      <c r="E2" s="999"/>
      <c r="F2" s="999"/>
      <c r="G2" s="999"/>
      <c r="H2" s="999"/>
      <c r="I2" s="999"/>
      <c r="J2" s="999"/>
      <c r="K2" s="999"/>
      <c r="L2" s="999"/>
      <c r="M2" s="999"/>
      <c r="N2" s="999"/>
    </row>
    <row r="3" spans="1:14" ht="16.5" customHeight="1" thickBot="1" x14ac:dyDescent="0.3">
      <c r="A3" s="33" t="s">
        <v>656</v>
      </c>
      <c r="N3" s="35" t="s">
        <v>330</v>
      </c>
    </row>
    <row r="4" spans="1:14" ht="16.5"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15.75" x14ac:dyDescent="0.25">
      <c r="A5" s="993"/>
      <c r="B5" s="1004" t="s">
        <v>131</v>
      </c>
      <c r="C5" s="1004"/>
      <c r="D5" s="1004"/>
      <c r="E5" s="1004" t="s">
        <v>132</v>
      </c>
      <c r="F5" s="1004"/>
      <c r="G5" s="1004"/>
      <c r="H5" s="1004" t="s">
        <v>133</v>
      </c>
      <c r="I5" s="1004"/>
      <c r="J5" s="1004"/>
      <c r="K5" s="1004" t="s">
        <v>9</v>
      </c>
      <c r="L5" s="1004"/>
      <c r="M5" s="1004"/>
      <c r="N5" s="993"/>
    </row>
    <row r="6" spans="1:14" ht="15.75" x14ac:dyDescent="0.25">
      <c r="A6" s="993"/>
      <c r="B6" s="3" t="s">
        <v>10</v>
      </c>
      <c r="C6" s="3" t="s">
        <v>112</v>
      </c>
      <c r="D6" s="3" t="s">
        <v>12</v>
      </c>
      <c r="E6" s="3" t="s">
        <v>10</v>
      </c>
      <c r="F6" s="3" t="s">
        <v>112</v>
      </c>
      <c r="G6" s="3" t="s">
        <v>12</v>
      </c>
      <c r="H6" s="3" t="s">
        <v>10</v>
      </c>
      <c r="I6" s="3" t="s">
        <v>112</v>
      </c>
      <c r="J6" s="3" t="s">
        <v>12</v>
      </c>
      <c r="K6" s="3" t="s">
        <v>10</v>
      </c>
      <c r="L6" s="3" t="s">
        <v>112</v>
      </c>
      <c r="M6" s="3" t="s">
        <v>12</v>
      </c>
      <c r="N6" s="993"/>
    </row>
    <row r="7" spans="1:14" ht="16.5"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16.5" customHeight="1" x14ac:dyDescent="0.2">
      <c r="A8" s="8" t="s">
        <v>15</v>
      </c>
      <c r="B8" s="9"/>
      <c r="C8" s="9"/>
      <c r="D8" s="9"/>
      <c r="E8" s="9"/>
      <c r="F8" s="9"/>
      <c r="G8" s="9"/>
      <c r="H8" s="9"/>
      <c r="I8" s="9"/>
      <c r="J8" s="9"/>
      <c r="K8" s="10"/>
      <c r="L8" s="8"/>
      <c r="M8" s="9"/>
      <c r="N8" s="10" t="s">
        <v>198</v>
      </c>
    </row>
    <row r="9" spans="1:14" ht="16.5" customHeight="1" x14ac:dyDescent="0.2">
      <c r="A9" s="8" t="s">
        <v>199</v>
      </c>
      <c r="B9" s="9">
        <v>29</v>
      </c>
      <c r="C9" s="9">
        <v>27</v>
      </c>
      <c r="D9" s="9">
        <v>56</v>
      </c>
      <c r="E9" s="9">
        <v>3</v>
      </c>
      <c r="F9" s="9">
        <v>3</v>
      </c>
      <c r="G9" s="9">
        <v>6</v>
      </c>
      <c r="H9" s="9">
        <v>0</v>
      </c>
      <c r="I9" s="9">
        <v>0</v>
      </c>
      <c r="J9" s="9">
        <v>0</v>
      </c>
      <c r="K9" s="9">
        <f>SUM(B9,E9,H9)</f>
        <v>32</v>
      </c>
      <c r="L9" s="9">
        <f>SUM(C9,F9,I9)</f>
        <v>30</v>
      </c>
      <c r="M9" s="9">
        <f>SUM(K9:L9)</f>
        <v>62</v>
      </c>
      <c r="N9" s="10" t="s">
        <v>200</v>
      </c>
    </row>
    <row r="10" spans="1:14" ht="16.5" customHeight="1" x14ac:dyDescent="0.2">
      <c r="A10" s="8" t="s">
        <v>203</v>
      </c>
      <c r="B10" s="9">
        <v>6</v>
      </c>
      <c r="C10" s="9">
        <v>4</v>
      </c>
      <c r="D10" s="9">
        <v>10</v>
      </c>
      <c r="E10" s="9">
        <v>1</v>
      </c>
      <c r="F10" s="9">
        <v>2</v>
      </c>
      <c r="G10" s="9">
        <v>3</v>
      </c>
      <c r="H10" s="9">
        <v>0</v>
      </c>
      <c r="I10" s="9">
        <v>0</v>
      </c>
      <c r="J10" s="9">
        <v>0</v>
      </c>
      <c r="K10" s="9">
        <f t="shared" ref="K10:L21" si="0">SUM(B10,E10,H10)</f>
        <v>7</v>
      </c>
      <c r="L10" s="9">
        <f t="shared" si="0"/>
        <v>6</v>
      </c>
      <c r="M10" s="9">
        <f t="shared" ref="M10:M21" si="1">SUM(K10:L10)</f>
        <v>13</v>
      </c>
      <c r="N10" s="10" t="s">
        <v>204</v>
      </c>
    </row>
    <row r="11" spans="1:14" ht="16.5" customHeight="1" x14ac:dyDescent="0.2">
      <c r="A11" s="5" t="s">
        <v>205</v>
      </c>
      <c r="B11" s="6">
        <v>20</v>
      </c>
      <c r="C11" s="6">
        <v>26</v>
      </c>
      <c r="D11" s="6">
        <v>46</v>
      </c>
      <c r="E11" s="6">
        <v>5</v>
      </c>
      <c r="F11" s="6">
        <v>7</v>
      </c>
      <c r="G11" s="6">
        <v>12</v>
      </c>
      <c r="H11" s="9">
        <v>0</v>
      </c>
      <c r="I11" s="9">
        <v>0</v>
      </c>
      <c r="J11" s="6">
        <v>0</v>
      </c>
      <c r="K11" s="6">
        <f t="shared" si="0"/>
        <v>25</v>
      </c>
      <c r="L11" s="6">
        <f t="shared" si="0"/>
        <v>33</v>
      </c>
      <c r="M11" s="6">
        <f t="shared" si="1"/>
        <v>58</v>
      </c>
      <c r="N11" s="7" t="s">
        <v>305</v>
      </c>
    </row>
    <row r="12" spans="1:14" ht="16.5" customHeight="1" x14ac:dyDescent="0.2">
      <c r="A12" s="8" t="s">
        <v>209</v>
      </c>
      <c r="B12" s="9">
        <v>280</v>
      </c>
      <c r="C12" s="9">
        <v>158</v>
      </c>
      <c r="D12" s="9">
        <v>438</v>
      </c>
      <c r="E12" s="9">
        <v>103</v>
      </c>
      <c r="F12" s="9">
        <v>50</v>
      </c>
      <c r="G12" s="9">
        <v>153</v>
      </c>
      <c r="H12" s="9">
        <v>301</v>
      </c>
      <c r="I12" s="9">
        <v>236</v>
      </c>
      <c r="J12" s="9">
        <v>537</v>
      </c>
      <c r="K12" s="9">
        <f t="shared" si="0"/>
        <v>684</v>
      </c>
      <c r="L12" s="9">
        <f t="shared" si="0"/>
        <v>444</v>
      </c>
      <c r="M12" s="9">
        <f t="shared" si="1"/>
        <v>1128</v>
      </c>
      <c r="N12" s="10" t="s">
        <v>210</v>
      </c>
    </row>
    <row r="13" spans="1:14" ht="16.5" customHeight="1" x14ac:dyDescent="0.2">
      <c r="A13" s="8" t="s">
        <v>217</v>
      </c>
      <c r="B13" s="9">
        <v>96</v>
      </c>
      <c r="C13" s="9">
        <v>71</v>
      </c>
      <c r="D13" s="9">
        <v>167</v>
      </c>
      <c r="E13" s="9">
        <v>34</v>
      </c>
      <c r="F13" s="9">
        <v>38</v>
      </c>
      <c r="G13" s="9">
        <v>72</v>
      </c>
      <c r="H13" s="9">
        <v>23</v>
      </c>
      <c r="I13" s="9">
        <v>27</v>
      </c>
      <c r="J13" s="9">
        <v>50</v>
      </c>
      <c r="K13" s="9">
        <f t="shared" si="0"/>
        <v>153</v>
      </c>
      <c r="L13" s="9">
        <f t="shared" si="0"/>
        <v>136</v>
      </c>
      <c r="M13" s="9">
        <f t="shared" si="1"/>
        <v>289</v>
      </c>
      <c r="N13" s="10" t="s">
        <v>248</v>
      </c>
    </row>
    <row r="14" spans="1:14" ht="16.5" customHeight="1" x14ac:dyDescent="0.2">
      <c r="A14" s="8" t="s">
        <v>306</v>
      </c>
      <c r="B14" s="9">
        <v>408</v>
      </c>
      <c r="C14" s="9">
        <v>217</v>
      </c>
      <c r="D14" s="9">
        <v>625</v>
      </c>
      <c r="E14" s="9">
        <v>36</v>
      </c>
      <c r="F14" s="9">
        <v>17</v>
      </c>
      <c r="G14" s="9">
        <v>53</v>
      </c>
      <c r="H14" s="9">
        <v>38</v>
      </c>
      <c r="I14" s="9">
        <v>25</v>
      </c>
      <c r="J14" s="9">
        <v>63</v>
      </c>
      <c r="K14" s="9">
        <f t="shared" si="0"/>
        <v>482</v>
      </c>
      <c r="L14" s="9">
        <f t="shared" si="0"/>
        <v>259</v>
      </c>
      <c r="M14" s="9">
        <f t="shared" si="1"/>
        <v>741</v>
      </c>
      <c r="N14" s="29" t="s">
        <v>222</v>
      </c>
    </row>
    <row r="15" spans="1:14" ht="16.5" customHeight="1" x14ac:dyDescent="0.2">
      <c r="A15" s="8" t="s">
        <v>307</v>
      </c>
      <c r="B15" s="9">
        <v>194</v>
      </c>
      <c r="C15" s="9">
        <v>82</v>
      </c>
      <c r="D15" s="9">
        <v>276</v>
      </c>
      <c r="E15" s="9">
        <v>15</v>
      </c>
      <c r="F15" s="9">
        <v>9</v>
      </c>
      <c r="G15" s="9">
        <v>24</v>
      </c>
      <c r="H15" s="9">
        <v>0</v>
      </c>
      <c r="I15" s="9">
        <v>0</v>
      </c>
      <c r="J15" s="9">
        <v>0</v>
      </c>
      <c r="K15" s="9">
        <f t="shared" si="0"/>
        <v>209</v>
      </c>
      <c r="L15" s="9">
        <f t="shared" si="0"/>
        <v>91</v>
      </c>
      <c r="M15" s="9">
        <f t="shared" si="1"/>
        <v>300</v>
      </c>
      <c r="N15" s="10" t="s">
        <v>308</v>
      </c>
    </row>
    <row r="16" spans="1:14" ht="16.5" customHeight="1" x14ac:dyDescent="0.2">
      <c r="A16" s="8" t="s">
        <v>309</v>
      </c>
      <c r="B16" s="9">
        <v>264</v>
      </c>
      <c r="C16" s="9">
        <v>130</v>
      </c>
      <c r="D16" s="9">
        <v>394</v>
      </c>
      <c r="E16" s="9">
        <v>107</v>
      </c>
      <c r="F16" s="9">
        <v>64</v>
      </c>
      <c r="G16" s="9">
        <v>171</v>
      </c>
      <c r="H16" s="9">
        <v>2</v>
      </c>
      <c r="I16" s="9">
        <v>1</v>
      </c>
      <c r="J16" s="9">
        <v>3</v>
      </c>
      <c r="K16" s="9">
        <f t="shared" si="0"/>
        <v>373</v>
      </c>
      <c r="L16" s="9">
        <f t="shared" si="0"/>
        <v>195</v>
      </c>
      <c r="M16" s="9">
        <f t="shared" si="1"/>
        <v>568</v>
      </c>
      <c r="N16" s="10" t="s">
        <v>310</v>
      </c>
    </row>
    <row r="17" spans="1:14" ht="16.5" customHeight="1" x14ac:dyDescent="0.2">
      <c r="A17" s="8" t="s">
        <v>311</v>
      </c>
      <c r="B17" s="9">
        <v>458</v>
      </c>
      <c r="C17" s="9">
        <v>222</v>
      </c>
      <c r="D17" s="9">
        <v>680</v>
      </c>
      <c r="E17" s="9">
        <v>102</v>
      </c>
      <c r="F17" s="9">
        <v>95</v>
      </c>
      <c r="G17" s="9">
        <v>197</v>
      </c>
      <c r="H17" s="9">
        <v>34</v>
      </c>
      <c r="I17" s="9">
        <v>28</v>
      </c>
      <c r="J17" s="9">
        <v>62</v>
      </c>
      <c r="K17" s="9">
        <f t="shared" si="0"/>
        <v>594</v>
      </c>
      <c r="L17" s="9">
        <f t="shared" si="0"/>
        <v>345</v>
      </c>
      <c r="M17" s="9">
        <f t="shared" si="1"/>
        <v>939</v>
      </c>
      <c r="N17" s="10" t="s">
        <v>312</v>
      </c>
    </row>
    <row r="18" spans="1:14" ht="16.5" customHeight="1" x14ac:dyDescent="0.2">
      <c r="A18" s="8" t="s">
        <v>229</v>
      </c>
      <c r="B18" s="9">
        <v>29</v>
      </c>
      <c r="C18" s="9">
        <v>2</v>
      </c>
      <c r="D18" s="9">
        <v>31</v>
      </c>
      <c r="E18" s="9">
        <v>4</v>
      </c>
      <c r="F18" s="9">
        <v>0</v>
      </c>
      <c r="G18" s="9">
        <v>4</v>
      </c>
      <c r="H18" s="9">
        <v>0</v>
      </c>
      <c r="I18" s="9">
        <v>0</v>
      </c>
      <c r="J18" s="9">
        <v>0</v>
      </c>
      <c r="K18" s="9">
        <f t="shared" si="0"/>
        <v>33</v>
      </c>
      <c r="L18" s="9">
        <f t="shared" si="0"/>
        <v>2</v>
      </c>
      <c r="M18" s="9">
        <f t="shared" si="1"/>
        <v>35</v>
      </c>
      <c r="N18" s="10" t="s">
        <v>230</v>
      </c>
    </row>
    <row r="19" spans="1:14" ht="16.5" customHeight="1" x14ac:dyDescent="0.2">
      <c r="A19" s="8" t="s">
        <v>233</v>
      </c>
      <c r="B19" s="9">
        <v>1266</v>
      </c>
      <c r="C19" s="9">
        <v>917</v>
      </c>
      <c r="D19" s="9">
        <v>2183</v>
      </c>
      <c r="E19" s="9">
        <v>54</v>
      </c>
      <c r="F19" s="9">
        <v>34</v>
      </c>
      <c r="G19" s="9">
        <v>88</v>
      </c>
      <c r="H19" s="9">
        <v>8</v>
      </c>
      <c r="I19" s="9">
        <v>7</v>
      </c>
      <c r="J19" s="9">
        <v>15</v>
      </c>
      <c r="K19" s="9">
        <f t="shared" si="0"/>
        <v>1328</v>
      </c>
      <c r="L19" s="9">
        <f t="shared" si="0"/>
        <v>958</v>
      </c>
      <c r="M19" s="9">
        <f t="shared" si="1"/>
        <v>2286</v>
      </c>
      <c r="N19" s="10" t="s">
        <v>234</v>
      </c>
    </row>
    <row r="20" spans="1:14" ht="16.5" customHeight="1" x14ac:dyDescent="0.2">
      <c r="A20" s="5" t="s">
        <v>239</v>
      </c>
      <c r="B20" s="6">
        <v>49</v>
      </c>
      <c r="C20" s="6">
        <v>26</v>
      </c>
      <c r="D20" s="6">
        <v>75</v>
      </c>
      <c r="E20" s="6">
        <v>5</v>
      </c>
      <c r="F20" s="6">
        <v>5</v>
      </c>
      <c r="G20" s="6">
        <v>10</v>
      </c>
      <c r="H20" s="6">
        <v>2</v>
      </c>
      <c r="I20" s="6">
        <v>4</v>
      </c>
      <c r="J20" s="6">
        <v>6</v>
      </c>
      <c r="K20" s="6">
        <f t="shared" si="0"/>
        <v>56</v>
      </c>
      <c r="L20" s="6">
        <f t="shared" si="0"/>
        <v>35</v>
      </c>
      <c r="M20" s="6">
        <f t="shared" si="1"/>
        <v>91</v>
      </c>
      <c r="N20" s="7" t="s">
        <v>240</v>
      </c>
    </row>
    <row r="21" spans="1:14" ht="16.5" customHeight="1" x14ac:dyDescent="0.2">
      <c r="A21" s="8" t="s">
        <v>241</v>
      </c>
      <c r="B21" s="9">
        <v>48</v>
      </c>
      <c r="C21" s="9">
        <v>6</v>
      </c>
      <c r="D21" s="9">
        <v>54</v>
      </c>
      <c r="E21" s="9">
        <v>17</v>
      </c>
      <c r="F21" s="9">
        <v>12</v>
      </c>
      <c r="G21" s="9">
        <v>29</v>
      </c>
      <c r="H21" s="9">
        <v>19</v>
      </c>
      <c r="I21" s="9">
        <v>16</v>
      </c>
      <c r="J21" s="9">
        <v>35</v>
      </c>
      <c r="K21" s="9">
        <f t="shared" si="0"/>
        <v>84</v>
      </c>
      <c r="L21" s="9">
        <f t="shared" si="0"/>
        <v>34</v>
      </c>
      <c r="M21" s="9">
        <f t="shared" si="1"/>
        <v>118</v>
      </c>
      <c r="N21" s="10" t="s">
        <v>242</v>
      </c>
    </row>
    <row r="22" spans="1:14" ht="16.5" customHeight="1" x14ac:dyDescent="0.2">
      <c r="A22" s="8" t="s">
        <v>90</v>
      </c>
      <c r="B22" s="9">
        <f>SUM(B9:B21)</f>
        <v>3147</v>
      </c>
      <c r="C22" s="9">
        <f t="shared" ref="C22:M22" si="2">SUM(C9:C21)</f>
        <v>1888</v>
      </c>
      <c r="D22" s="9">
        <f t="shared" si="2"/>
        <v>5035</v>
      </c>
      <c r="E22" s="9">
        <f t="shared" si="2"/>
        <v>486</v>
      </c>
      <c r="F22" s="9">
        <f t="shared" si="2"/>
        <v>336</v>
      </c>
      <c r="G22" s="9">
        <f t="shared" si="2"/>
        <v>822</v>
      </c>
      <c r="H22" s="9">
        <f t="shared" si="2"/>
        <v>427</v>
      </c>
      <c r="I22" s="9">
        <f t="shared" si="2"/>
        <v>344</v>
      </c>
      <c r="J22" s="9">
        <f t="shared" si="2"/>
        <v>771</v>
      </c>
      <c r="K22" s="9">
        <f t="shared" si="2"/>
        <v>4060</v>
      </c>
      <c r="L22" s="9">
        <f t="shared" si="2"/>
        <v>2568</v>
      </c>
      <c r="M22" s="9">
        <f t="shared" si="2"/>
        <v>6628</v>
      </c>
      <c r="N22" s="10" t="s">
        <v>91</v>
      </c>
    </row>
    <row r="23" spans="1:14" ht="16.5" customHeight="1" x14ac:dyDescent="0.2">
      <c r="A23" s="8" t="s">
        <v>92</v>
      </c>
      <c r="B23" s="9"/>
      <c r="C23" s="9"/>
      <c r="D23" s="9"/>
      <c r="E23" s="9"/>
      <c r="F23" s="9"/>
      <c r="G23" s="9"/>
      <c r="H23" s="9"/>
      <c r="I23" s="9"/>
      <c r="J23" s="9"/>
      <c r="K23" s="9"/>
      <c r="L23" s="9"/>
      <c r="M23" s="9"/>
      <c r="N23" s="10" t="s">
        <v>93</v>
      </c>
    </row>
    <row r="24" spans="1:14" ht="16.5" customHeight="1" x14ac:dyDescent="0.2">
      <c r="A24" s="8" t="s">
        <v>209</v>
      </c>
      <c r="B24" s="9">
        <v>16</v>
      </c>
      <c r="C24" s="9">
        <v>6</v>
      </c>
      <c r="D24" s="9">
        <v>22</v>
      </c>
      <c r="E24" s="9">
        <v>1</v>
      </c>
      <c r="F24" s="9">
        <v>0</v>
      </c>
      <c r="G24" s="9">
        <v>1</v>
      </c>
      <c r="H24" s="9">
        <v>0</v>
      </c>
      <c r="I24" s="9">
        <v>0</v>
      </c>
      <c r="J24" s="9">
        <f>SUM(H24:I24)</f>
        <v>0</v>
      </c>
      <c r="K24" s="9">
        <f>H24+E24+B24</f>
        <v>17</v>
      </c>
      <c r="L24" s="9">
        <f>I24+F24+C24</f>
        <v>6</v>
      </c>
      <c r="M24" s="9">
        <f>SUM(K24:L24)</f>
        <v>23</v>
      </c>
      <c r="N24" s="10" t="s">
        <v>210</v>
      </c>
    </row>
    <row r="25" spans="1:14" s="205" customFormat="1" ht="16.5" customHeight="1" x14ac:dyDescent="0.2">
      <c r="A25" s="8" t="s">
        <v>217</v>
      </c>
      <c r="B25" s="9">
        <v>22</v>
      </c>
      <c r="C25" s="9">
        <v>11</v>
      </c>
      <c r="D25" s="9">
        <v>33</v>
      </c>
      <c r="E25" s="9"/>
      <c r="F25" s="9">
        <v>1</v>
      </c>
      <c r="G25" s="9">
        <v>1</v>
      </c>
      <c r="H25" s="9">
        <v>6</v>
      </c>
      <c r="I25" s="9">
        <v>11</v>
      </c>
      <c r="J25" s="9">
        <f t="shared" ref="J25:J33" si="3">SUM(H25:I25)</f>
        <v>17</v>
      </c>
      <c r="K25" s="9">
        <f t="shared" ref="K25:K34" si="4">H25+E25+B25</f>
        <v>28</v>
      </c>
      <c r="L25" s="9">
        <f t="shared" ref="L25:L34" si="5">I25+F25+C25</f>
        <v>23</v>
      </c>
      <c r="M25" s="9">
        <f t="shared" ref="M25:M34" si="6">SUM(K25:L25)</f>
        <v>51</v>
      </c>
      <c r="N25" s="206" t="s">
        <v>248</v>
      </c>
    </row>
    <row r="26" spans="1:14" ht="16.5" customHeight="1" x14ac:dyDescent="0.2">
      <c r="A26" s="8" t="s">
        <v>306</v>
      </c>
      <c r="B26" s="9">
        <v>256</v>
      </c>
      <c r="C26" s="9">
        <v>117</v>
      </c>
      <c r="D26" s="9">
        <v>373</v>
      </c>
      <c r="E26" s="9">
        <v>2</v>
      </c>
      <c r="F26" s="9">
        <v>2</v>
      </c>
      <c r="G26" s="9">
        <v>4</v>
      </c>
      <c r="H26" s="9">
        <v>37</v>
      </c>
      <c r="I26" s="9">
        <v>24</v>
      </c>
      <c r="J26" s="9">
        <f t="shared" si="3"/>
        <v>61</v>
      </c>
      <c r="K26" s="9">
        <f t="shared" si="4"/>
        <v>295</v>
      </c>
      <c r="L26" s="9">
        <f t="shared" si="5"/>
        <v>143</v>
      </c>
      <c r="M26" s="9">
        <f t="shared" si="6"/>
        <v>438</v>
      </c>
      <c r="N26" s="29" t="s">
        <v>222</v>
      </c>
    </row>
    <row r="27" spans="1:14" ht="16.5" customHeight="1" x14ac:dyDescent="0.2">
      <c r="A27" s="8" t="s">
        <v>307</v>
      </c>
      <c r="B27" s="9">
        <v>22</v>
      </c>
      <c r="C27" s="9">
        <v>7</v>
      </c>
      <c r="D27" s="9">
        <v>29</v>
      </c>
      <c r="E27" s="9">
        <v>1</v>
      </c>
      <c r="F27" s="9">
        <v>0</v>
      </c>
      <c r="G27" s="9">
        <v>1</v>
      </c>
      <c r="H27" s="9">
        <v>0</v>
      </c>
      <c r="I27" s="9">
        <v>0</v>
      </c>
      <c r="J27" s="9">
        <f t="shared" si="3"/>
        <v>0</v>
      </c>
      <c r="K27" s="9">
        <f t="shared" si="4"/>
        <v>23</v>
      </c>
      <c r="L27" s="9">
        <f t="shared" si="5"/>
        <v>7</v>
      </c>
      <c r="M27" s="9">
        <f t="shared" si="6"/>
        <v>30</v>
      </c>
      <c r="N27" s="10" t="s">
        <v>308</v>
      </c>
    </row>
    <row r="28" spans="1:14" ht="16.5" customHeight="1" x14ac:dyDescent="0.2">
      <c r="A28" s="8" t="s">
        <v>309</v>
      </c>
      <c r="B28" s="9">
        <v>122</v>
      </c>
      <c r="C28" s="9">
        <v>85</v>
      </c>
      <c r="D28" s="9">
        <v>207</v>
      </c>
      <c r="E28" s="9">
        <v>13</v>
      </c>
      <c r="F28" s="9">
        <v>15</v>
      </c>
      <c r="G28" s="9">
        <v>28</v>
      </c>
      <c r="H28" s="9">
        <v>3</v>
      </c>
      <c r="I28" s="9">
        <v>2</v>
      </c>
      <c r="J28" s="9">
        <f t="shared" si="3"/>
        <v>5</v>
      </c>
      <c r="K28" s="9">
        <f t="shared" si="4"/>
        <v>138</v>
      </c>
      <c r="L28" s="9">
        <f t="shared" si="5"/>
        <v>102</v>
      </c>
      <c r="M28" s="9">
        <f t="shared" si="6"/>
        <v>240</v>
      </c>
      <c r="N28" s="10" t="s">
        <v>310</v>
      </c>
    </row>
    <row r="29" spans="1:14" ht="16.5" customHeight="1" x14ac:dyDescent="0.2">
      <c r="A29" s="8" t="s">
        <v>311</v>
      </c>
      <c r="B29" s="6">
        <v>104</v>
      </c>
      <c r="C29" s="6">
        <v>67</v>
      </c>
      <c r="D29" s="6">
        <v>171</v>
      </c>
      <c r="E29" s="6">
        <v>3</v>
      </c>
      <c r="F29" s="6">
        <v>5</v>
      </c>
      <c r="G29" s="6">
        <v>8</v>
      </c>
      <c r="H29" s="6">
        <v>4</v>
      </c>
      <c r="I29" s="6">
        <v>5</v>
      </c>
      <c r="J29" s="9">
        <f t="shared" si="3"/>
        <v>9</v>
      </c>
      <c r="K29" s="9">
        <f t="shared" si="4"/>
        <v>111</v>
      </c>
      <c r="L29" s="9">
        <f t="shared" si="5"/>
        <v>77</v>
      </c>
      <c r="M29" s="9">
        <f t="shared" si="6"/>
        <v>188</v>
      </c>
      <c r="N29" s="10" t="s">
        <v>312</v>
      </c>
    </row>
    <row r="30" spans="1:14" ht="16.5" customHeight="1" x14ac:dyDescent="0.2">
      <c r="A30" s="5" t="s">
        <v>229</v>
      </c>
      <c r="B30" s="9">
        <v>21</v>
      </c>
      <c r="C30" s="9">
        <v>4</v>
      </c>
      <c r="D30" s="9">
        <v>25</v>
      </c>
      <c r="E30" s="9">
        <v>0</v>
      </c>
      <c r="F30" s="9">
        <v>0</v>
      </c>
      <c r="G30" s="9">
        <v>0</v>
      </c>
      <c r="H30" s="9">
        <v>0</v>
      </c>
      <c r="I30" s="9">
        <v>0</v>
      </c>
      <c r="J30" s="9">
        <f t="shared" si="3"/>
        <v>0</v>
      </c>
      <c r="K30" s="9">
        <f t="shared" si="4"/>
        <v>21</v>
      </c>
      <c r="L30" s="9">
        <f t="shared" si="5"/>
        <v>4</v>
      </c>
      <c r="M30" s="9">
        <f t="shared" si="6"/>
        <v>25</v>
      </c>
      <c r="N30" s="7" t="s">
        <v>230</v>
      </c>
    </row>
    <row r="31" spans="1:14" ht="16.5" customHeight="1" x14ac:dyDescent="0.2">
      <c r="A31" s="8" t="s">
        <v>233</v>
      </c>
      <c r="B31" s="9">
        <v>97</v>
      </c>
      <c r="C31" s="9">
        <v>69</v>
      </c>
      <c r="D31" s="9">
        <v>166</v>
      </c>
      <c r="E31" s="9">
        <v>9</v>
      </c>
      <c r="F31" s="9">
        <v>3</v>
      </c>
      <c r="G31" s="9">
        <v>12</v>
      </c>
      <c r="H31" s="9">
        <v>26</v>
      </c>
      <c r="I31" s="9">
        <v>19</v>
      </c>
      <c r="J31" s="9">
        <f t="shared" si="3"/>
        <v>45</v>
      </c>
      <c r="K31" s="9">
        <f t="shared" si="4"/>
        <v>132</v>
      </c>
      <c r="L31" s="9">
        <f t="shared" si="5"/>
        <v>91</v>
      </c>
      <c r="M31" s="9">
        <f t="shared" si="6"/>
        <v>223</v>
      </c>
      <c r="N31" s="10" t="s">
        <v>234</v>
      </c>
    </row>
    <row r="32" spans="1:14" s="205" customFormat="1" ht="16.5" customHeight="1" x14ac:dyDescent="0.2">
      <c r="A32" s="8" t="s">
        <v>239</v>
      </c>
      <c r="B32" s="9">
        <v>22</v>
      </c>
      <c r="C32" s="9">
        <v>4</v>
      </c>
      <c r="D32" s="9">
        <v>26</v>
      </c>
      <c r="E32" s="9">
        <v>0</v>
      </c>
      <c r="F32" s="9">
        <v>0</v>
      </c>
      <c r="G32" s="9">
        <v>0</v>
      </c>
      <c r="H32" s="9">
        <v>3</v>
      </c>
      <c r="I32" s="9">
        <v>1</v>
      </c>
      <c r="J32" s="9">
        <f t="shared" si="3"/>
        <v>4</v>
      </c>
      <c r="K32" s="9">
        <f t="shared" si="4"/>
        <v>25</v>
      </c>
      <c r="L32" s="9">
        <f t="shared" si="5"/>
        <v>5</v>
      </c>
      <c r="M32" s="9">
        <f t="shared" si="6"/>
        <v>30</v>
      </c>
      <c r="N32" s="206" t="s">
        <v>240</v>
      </c>
    </row>
    <row r="33" spans="1:14" ht="16.5" customHeight="1" x14ac:dyDescent="0.2">
      <c r="A33" s="20" t="s">
        <v>241</v>
      </c>
      <c r="B33" s="21">
        <v>19</v>
      </c>
      <c r="C33" s="21">
        <v>4</v>
      </c>
      <c r="D33" s="21">
        <v>23</v>
      </c>
      <c r="E33" s="21">
        <v>0</v>
      </c>
      <c r="F33" s="21">
        <v>0</v>
      </c>
      <c r="G33" s="21">
        <v>0</v>
      </c>
      <c r="H33" s="21">
        <v>11</v>
      </c>
      <c r="I33" s="21">
        <v>0</v>
      </c>
      <c r="J33" s="9">
        <f t="shared" si="3"/>
        <v>11</v>
      </c>
      <c r="K33" s="21">
        <f t="shared" si="4"/>
        <v>30</v>
      </c>
      <c r="L33" s="21">
        <f t="shared" si="5"/>
        <v>4</v>
      </c>
      <c r="M33" s="21">
        <f t="shared" si="6"/>
        <v>34</v>
      </c>
      <c r="N33" s="22" t="s">
        <v>242</v>
      </c>
    </row>
    <row r="34" spans="1:14" ht="16.5" customHeight="1" thickBot="1" x14ac:dyDescent="0.25">
      <c r="A34" s="40" t="s">
        <v>126</v>
      </c>
      <c r="B34" s="41">
        <f>SUM(B24:B33)</f>
        <v>701</v>
      </c>
      <c r="C34" s="41">
        <f t="shared" ref="C34:J34" si="7">SUM(C24:C33)</f>
        <v>374</v>
      </c>
      <c r="D34" s="41">
        <f t="shared" si="7"/>
        <v>1075</v>
      </c>
      <c r="E34" s="41">
        <f t="shared" si="7"/>
        <v>29</v>
      </c>
      <c r="F34" s="41">
        <f t="shared" si="7"/>
        <v>26</v>
      </c>
      <c r="G34" s="41">
        <f t="shared" si="7"/>
        <v>55</v>
      </c>
      <c r="H34" s="41">
        <f t="shared" si="7"/>
        <v>90</v>
      </c>
      <c r="I34" s="41">
        <f t="shared" si="7"/>
        <v>62</v>
      </c>
      <c r="J34" s="41">
        <f t="shared" si="7"/>
        <v>152</v>
      </c>
      <c r="K34" s="41">
        <f t="shared" si="4"/>
        <v>820</v>
      </c>
      <c r="L34" s="41">
        <f t="shared" si="5"/>
        <v>462</v>
      </c>
      <c r="M34" s="41">
        <f t="shared" si="6"/>
        <v>1282</v>
      </c>
      <c r="N34" s="42" t="s">
        <v>251</v>
      </c>
    </row>
    <row r="35" spans="1:14" ht="16.5" customHeight="1" thickBot="1" x14ac:dyDescent="0.25">
      <c r="A35" s="23" t="s">
        <v>252</v>
      </c>
      <c r="B35" s="24">
        <f>SUM(B34,B22)</f>
        <v>3848</v>
      </c>
      <c r="C35" s="24">
        <f t="shared" ref="C35:M35" si="8">SUM(C34,C22)</f>
        <v>2262</v>
      </c>
      <c r="D35" s="24">
        <f t="shared" si="8"/>
        <v>6110</v>
      </c>
      <c r="E35" s="24">
        <f t="shared" si="8"/>
        <v>515</v>
      </c>
      <c r="F35" s="24">
        <f t="shared" si="8"/>
        <v>362</v>
      </c>
      <c r="G35" s="24">
        <f t="shared" si="8"/>
        <v>877</v>
      </c>
      <c r="H35" s="24">
        <f t="shared" si="8"/>
        <v>517</v>
      </c>
      <c r="I35" s="24">
        <f t="shared" si="8"/>
        <v>406</v>
      </c>
      <c r="J35" s="24">
        <f t="shared" si="8"/>
        <v>923</v>
      </c>
      <c r="K35" s="24">
        <f t="shared" si="8"/>
        <v>4880</v>
      </c>
      <c r="L35" s="24">
        <f t="shared" si="8"/>
        <v>3030</v>
      </c>
      <c r="M35" s="24">
        <f t="shared" si="8"/>
        <v>7910</v>
      </c>
      <c r="N35" s="216" t="s">
        <v>253</v>
      </c>
    </row>
    <row r="36"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1" right="1" top="1" bottom="1" header="1" footer="1"/>
  <pageSetup paperSize="9" scale="7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26"/>
  <sheetViews>
    <sheetView rightToLeft="1" view="pageBreakPreview" topLeftCell="A10" zoomScale="80" zoomScaleSheetLayoutView="80" workbookViewId="0">
      <selection activeCell="O27" sqref="O27"/>
    </sheetView>
  </sheetViews>
  <sheetFormatPr defaultRowHeight="14.25" x14ac:dyDescent="0.2"/>
  <cols>
    <col min="1" max="1" width="31.375" style="353" customWidth="1"/>
    <col min="2" max="3" width="7.75" style="353" customWidth="1"/>
    <col min="4" max="4" width="10.625" style="353" customWidth="1"/>
    <col min="5" max="9" width="7.75" style="353" customWidth="1"/>
    <col min="10" max="10" width="10.375" style="353" customWidth="1"/>
    <col min="11" max="11" width="41.875" style="353" customWidth="1"/>
    <col min="12" max="16384" width="9" style="353"/>
  </cols>
  <sheetData>
    <row r="1" spans="1:11" ht="24" customHeight="1" x14ac:dyDescent="0.2">
      <c r="A1" s="995" t="s">
        <v>2282</v>
      </c>
      <c r="B1" s="995"/>
      <c r="C1" s="995"/>
      <c r="D1" s="995"/>
      <c r="E1" s="995"/>
      <c r="F1" s="995"/>
      <c r="G1" s="995"/>
      <c r="H1" s="995"/>
      <c r="I1" s="995"/>
      <c r="J1" s="995"/>
      <c r="K1" s="995"/>
    </row>
    <row r="2" spans="1:11" ht="22.5" customHeight="1" x14ac:dyDescent="0.2">
      <c r="A2" s="999" t="s">
        <v>2283</v>
      </c>
      <c r="B2" s="999"/>
      <c r="C2" s="999"/>
      <c r="D2" s="999"/>
      <c r="E2" s="999"/>
      <c r="F2" s="999"/>
      <c r="G2" s="999"/>
      <c r="H2" s="999"/>
      <c r="I2" s="999"/>
      <c r="J2" s="999"/>
      <c r="K2" s="999"/>
    </row>
    <row r="3" spans="1:11" ht="17.25" customHeight="1" thickBot="1" x14ac:dyDescent="0.25">
      <c r="A3" s="323" t="s">
        <v>1237</v>
      </c>
      <c r="K3" s="384" t="s">
        <v>2348</v>
      </c>
    </row>
    <row r="4" spans="1:11" ht="18.75" customHeight="1" thickTop="1" x14ac:dyDescent="0.25">
      <c r="A4" s="992" t="s">
        <v>1100</v>
      </c>
      <c r="B4" s="1003" t="s">
        <v>1</v>
      </c>
      <c r="C4" s="1003"/>
      <c r="D4" s="1003"/>
      <c r="E4" s="1003" t="s">
        <v>2</v>
      </c>
      <c r="F4" s="1003"/>
      <c r="G4" s="1003"/>
      <c r="H4" s="1003" t="s">
        <v>4</v>
      </c>
      <c r="I4" s="1003"/>
      <c r="J4" s="1003"/>
      <c r="K4" s="992" t="s">
        <v>1217</v>
      </c>
    </row>
    <row r="5" spans="1:11" ht="18.75" customHeight="1" x14ac:dyDescent="0.25">
      <c r="A5" s="993"/>
      <c r="B5" s="1004" t="s">
        <v>6</v>
      </c>
      <c r="C5" s="1004"/>
      <c r="D5" s="1004"/>
      <c r="E5" s="1004" t="s">
        <v>7</v>
      </c>
      <c r="F5" s="1004"/>
      <c r="G5" s="1004"/>
      <c r="H5" s="1004" t="s">
        <v>9</v>
      </c>
      <c r="I5" s="1004"/>
      <c r="J5" s="1004"/>
      <c r="K5" s="993"/>
    </row>
    <row r="6" spans="1:11" ht="18.75" customHeight="1" x14ac:dyDescent="0.25">
      <c r="A6" s="993"/>
      <c r="B6" s="351" t="s">
        <v>10</v>
      </c>
      <c r="C6" s="351" t="s">
        <v>112</v>
      </c>
      <c r="D6" s="351" t="s">
        <v>12</v>
      </c>
      <c r="E6" s="351" t="s">
        <v>10</v>
      </c>
      <c r="F6" s="351" t="s">
        <v>112</v>
      </c>
      <c r="G6" s="351" t="s">
        <v>12</v>
      </c>
      <c r="H6" s="351" t="s">
        <v>10</v>
      </c>
      <c r="I6" s="351" t="s">
        <v>112</v>
      </c>
      <c r="J6" s="351" t="s">
        <v>12</v>
      </c>
      <c r="K6" s="993"/>
    </row>
    <row r="7" spans="1:11" ht="18.75" customHeight="1" thickBot="1" x14ac:dyDescent="0.3">
      <c r="A7" s="994"/>
      <c r="B7" s="4" t="s">
        <v>13</v>
      </c>
      <c r="C7" s="4" t="s">
        <v>14</v>
      </c>
      <c r="D7" s="4" t="s">
        <v>9</v>
      </c>
      <c r="E7" s="4" t="s">
        <v>13</v>
      </c>
      <c r="F7" s="4" t="s">
        <v>14</v>
      </c>
      <c r="G7" s="4" t="s">
        <v>9</v>
      </c>
      <c r="H7" s="4" t="s">
        <v>13</v>
      </c>
      <c r="I7" s="4" t="s">
        <v>14</v>
      </c>
      <c r="J7" s="4" t="s">
        <v>9</v>
      </c>
      <c r="K7" s="994"/>
    </row>
    <row r="8" spans="1:11" ht="18.75" customHeight="1" x14ac:dyDescent="0.2">
      <c r="A8" s="463" t="s">
        <v>403</v>
      </c>
      <c r="B8" s="9"/>
      <c r="C8" s="9"/>
      <c r="D8" s="9"/>
      <c r="E8" s="9"/>
      <c r="F8" s="9"/>
      <c r="G8" s="9"/>
      <c r="H8" s="9"/>
      <c r="I8" s="9"/>
      <c r="J8" s="9"/>
      <c r="K8" s="357" t="s">
        <v>16</v>
      </c>
    </row>
    <row r="9" spans="1:11" ht="18.75" customHeight="1" x14ac:dyDescent="0.2">
      <c r="A9" s="8" t="s">
        <v>1218</v>
      </c>
      <c r="B9" s="9">
        <v>1537</v>
      </c>
      <c r="C9" s="9">
        <v>1022</v>
      </c>
      <c r="D9" s="9">
        <v>2559</v>
      </c>
      <c r="E9" s="9">
        <v>0</v>
      </c>
      <c r="F9" s="9">
        <v>0</v>
      </c>
      <c r="G9" s="9">
        <v>0</v>
      </c>
      <c r="H9" s="9">
        <f t="shared" ref="H9:J13" si="0">SUM(B9,E9)</f>
        <v>1537</v>
      </c>
      <c r="I9" s="9">
        <f t="shared" si="0"/>
        <v>1022</v>
      </c>
      <c r="J9" s="9">
        <f t="shared" si="0"/>
        <v>2559</v>
      </c>
      <c r="K9" s="357" t="s">
        <v>1219</v>
      </c>
    </row>
    <row r="10" spans="1:11" ht="18.75" customHeight="1" x14ac:dyDescent="0.2">
      <c r="A10" s="8" t="s">
        <v>1220</v>
      </c>
      <c r="B10" s="9">
        <v>218</v>
      </c>
      <c r="C10" s="9">
        <v>268</v>
      </c>
      <c r="D10" s="9">
        <v>486</v>
      </c>
      <c r="E10" s="9">
        <v>0</v>
      </c>
      <c r="F10" s="9">
        <v>0</v>
      </c>
      <c r="G10" s="9">
        <v>0</v>
      </c>
      <c r="H10" s="9">
        <f t="shared" si="0"/>
        <v>218</v>
      </c>
      <c r="I10" s="9">
        <f t="shared" si="0"/>
        <v>268</v>
      </c>
      <c r="J10" s="9">
        <f t="shared" si="0"/>
        <v>486</v>
      </c>
      <c r="K10" s="357" t="s">
        <v>1221</v>
      </c>
    </row>
    <row r="11" spans="1:11" ht="18.75" customHeight="1" x14ac:dyDescent="0.2">
      <c r="A11" s="8" t="s">
        <v>1222</v>
      </c>
      <c r="B11" s="9">
        <v>110</v>
      </c>
      <c r="C11" s="9">
        <v>117</v>
      </c>
      <c r="D11" s="9">
        <v>227</v>
      </c>
      <c r="E11" s="9">
        <v>0</v>
      </c>
      <c r="F11" s="9">
        <v>0</v>
      </c>
      <c r="G11" s="9">
        <v>0</v>
      </c>
      <c r="H11" s="9">
        <f t="shared" si="0"/>
        <v>110</v>
      </c>
      <c r="I11" s="9">
        <f t="shared" si="0"/>
        <v>117</v>
      </c>
      <c r="J11" s="9">
        <f t="shared" si="0"/>
        <v>227</v>
      </c>
      <c r="K11" s="357" t="s">
        <v>1223</v>
      </c>
    </row>
    <row r="12" spans="1:11" ht="18.75" customHeight="1" x14ac:dyDescent="0.2">
      <c r="A12" s="8" t="s">
        <v>1224</v>
      </c>
      <c r="B12" s="9">
        <v>592</v>
      </c>
      <c r="C12" s="9">
        <v>734</v>
      </c>
      <c r="D12" s="9">
        <v>1326</v>
      </c>
      <c r="E12" s="9">
        <v>0</v>
      </c>
      <c r="F12" s="9">
        <v>0</v>
      </c>
      <c r="G12" s="9">
        <v>0</v>
      </c>
      <c r="H12" s="9">
        <f t="shared" si="0"/>
        <v>592</v>
      </c>
      <c r="I12" s="9">
        <f t="shared" si="0"/>
        <v>734</v>
      </c>
      <c r="J12" s="9">
        <f t="shared" si="0"/>
        <v>1326</v>
      </c>
      <c r="K12" s="357" t="s">
        <v>1225</v>
      </c>
    </row>
    <row r="13" spans="1:11" ht="18.75" customHeight="1" x14ac:dyDescent="0.2">
      <c r="A13" s="8" t="s">
        <v>1226</v>
      </c>
      <c r="B13" s="9">
        <v>57</v>
      </c>
      <c r="C13" s="9">
        <v>47</v>
      </c>
      <c r="D13" s="9">
        <v>104</v>
      </c>
      <c r="E13" s="9">
        <v>0</v>
      </c>
      <c r="F13" s="9">
        <v>0</v>
      </c>
      <c r="G13" s="9">
        <v>0</v>
      </c>
      <c r="H13" s="9">
        <f t="shared" si="0"/>
        <v>57</v>
      </c>
      <c r="I13" s="9">
        <f t="shared" si="0"/>
        <v>47</v>
      </c>
      <c r="J13" s="9">
        <f t="shared" si="0"/>
        <v>104</v>
      </c>
      <c r="K13" s="357" t="s">
        <v>1227</v>
      </c>
    </row>
    <row r="14" spans="1:11" ht="18.75" customHeight="1" x14ac:dyDescent="0.2">
      <c r="A14" s="8" t="s">
        <v>1123</v>
      </c>
      <c r="B14" s="9">
        <f>SUM(B9:B13)</f>
        <v>2514</v>
      </c>
      <c r="C14" s="9">
        <f t="shared" ref="C14:J14" si="1">SUM(C9:C13)</f>
        <v>2188</v>
      </c>
      <c r="D14" s="9">
        <f t="shared" si="1"/>
        <v>4702</v>
      </c>
      <c r="E14" s="9">
        <f t="shared" si="1"/>
        <v>0</v>
      </c>
      <c r="F14" s="9">
        <f t="shared" si="1"/>
        <v>0</v>
      </c>
      <c r="G14" s="9">
        <f t="shared" si="1"/>
        <v>0</v>
      </c>
      <c r="H14" s="9">
        <f t="shared" si="1"/>
        <v>2514</v>
      </c>
      <c r="I14" s="9">
        <f t="shared" si="1"/>
        <v>2188</v>
      </c>
      <c r="J14" s="9">
        <f t="shared" si="1"/>
        <v>4702</v>
      </c>
      <c r="K14" s="357" t="s">
        <v>1228</v>
      </c>
    </row>
    <row r="15" spans="1:11" ht="18.75" customHeight="1" x14ac:dyDescent="0.2">
      <c r="A15" s="8" t="s">
        <v>1229</v>
      </c>
      <c r="B15" s="9">
        <v>26</v>
      </c>
      <c r="C15" s="9">
        <v>47</v>
      </c>
      <c r="D15" s="9">
        <v>73</v>
      </c>
      <c r="E15" s="9">
        <v>0</v>
      </c>
      <c r="F15" s="9">
        <v>0</v>
      </c>
      <c r="G15" s="9">
        <v>0</v>
      </c>
      <c r="H15" s="9">
        <f t="shared" ref="H15:J18" si="2">SUM(B15,E15)</f>
        <v>26</v>
      </c>
      <c r="I15" s="9">
        <f t="shared" si="2"/>
        <v>47</v>
      </c>
      <c r="J15" s="9">
        <f t="shared" si="2"/>
        <v>73</v>
      </c>
      <c r="K15" s="357" t="s">
        <v>1230</v>
      </c>
    </row>
    <row r="16" spans="1:11" ht="18.75" customHeight="1" x14ac:dyDescent="0.2">
      <c r="A16" s="8" t="s">
        <v>1231</v>
      </c>
      <c r="B16" s="9">
        <v>163</v>
      </c>
      <c r="C16" s="9">
        <v>227</v>
      </c>
      <c r="D16" s="9">
        <v>390</v>
      </c>
      <c r="E16" s="9">
        <v>0</v>
      </c>
      <c r="F16" s="9">
        <v>0</v>
      </c>
      <c r="G16" s="9">
        <v>0</v>
      </c>
      <c r="H16" s="9">
        <f t="shared" si="2"/>
        <v>163</v>
      </c>
      <c r="I16" s="9">
        <f t="shared" si="2"/>
        <v>227</v>
      </c>
      <c r="J16" s="9">
        <f t="shared" si="2"/>
        <v>390</v>
      </c>
      <c r="K16" s="357" t="s">
        <v>1219</v>
      </c>
    </row>
    <row r="17" spans="1:11" ht="18.75" customHeight="1" x14ac:dyDescent="0.2">
      <c r="A17" s="8" t="s">
        <v>1232</v>
      </c>
      <c r="B17" s="9">
        <v>173</v>
      </c>
      <c r="C17" s="9">
        <v>196</v>
      </c>
      <c r="D17" s="9">
        <v>369</v>
      </c>
      <c r="E17" s="9">
        <v>0</v>
      </c>
      <c r="F17" s="9">
        <v>0</v>
      </c>
      <c r="G17" s="9">
        <v>0</v>
      </c>
      <c r="H17" s="9">
        <f t="shared" si="2"/>
        <v>173</v>
      </c>
      <c r="I17" s="9">
        <f t="shared" si="2"/>
        <v>196</v>
      </c>
      <c r="J17" s="9">
        <f t="shared" si="2"/>
        <v>369</v>
      </c>
      <c r="K17" s="357" t="s">
        <v>1233</v>
      </c>
    </row>
    <row r="18" spans="1:11" ht="18.75" customHeight="1" x14ac:dyDescent="0.2">
      <c r="A18" s="8" t="s">
        <v>1234</v>
      </c>
      <c r="B18" s="9">
        <v>71</v>
      </c>
      <c r="C18" s="9">
        <v>68</v>
      </c>
      <c r="D18" s="9">
        <v>139</v>
      </c>
      <c r="E18" s="9">
        <v>0</v>
      </c>
      <c r="F18" s="9">
        <v>0</v>
      </c>
      <c r="G18" s="9">
        <v>0</v>
      </c>
      <c r="H18" s="9">
        <f t="shared" si="2"/>
        <v>71</v>
      </c>
      <c r="I18" s="9">
        <f t="shared" si="2"/>
        <v>68</v>
      </c>
      <c r="J18" s="9">
        <f t="shared" si="2"/>
        <v>139</v>
      </c>
      <c r="K18" s="357" t="s">
        <v>1235</v>
      </c>
    </row>
    <row r="19" spans="1:11" s="560" customFormat="1" ht="18.75" customHeight="1" x14ac:dyDescent="0.2">
      <c r="A19" s="463" t="s">
        <v>2296</v>
      </c>
      <c r="B19" s="9">
        <v>48</v>
      </c>
      <c r="C19" s="9">
        <v>43</v>
      </c>
      <c r="D19" s="9">
        <v>91</v>
      </c>
      <c r="E19" s="9">
        <v>0</v>
      </c>
      <c r="F19" s="9">
        <v>0</v>
      </c>
      <c r="G19" s="9">
        <v>0</v>
      </c>
      <c r="H19" s="9">
        <f t="shared" ref="H19" si="3">SUM(B19,E19)</f>
        <v>48</v>
      </c>
      <c r="I19" s="9">
        <f t="shared" ref="I19" si="4">SUM(C19,F19)</f>
        <v>43</v>
      </c>
      <c r="J19" s="9">
        <f t="shared" ref="J19" si="5">SUM(D19,G19)</f>
        <v>91</v>
      </c>
      <c r="K19" s="562" t="s">
        <v>2295</v>
      </c>
    </row>
    <row r="20" spans="1:11" ht="18.75" customHeight="1" x14ac:dyDescent="0.2">
      <c r="A20" s="8" t="s">
        <v>1133</v>
      </c>
      <c r="B20" s="9">
        <f>SUM(B15:B19)</f>
        <v>481</v>
      </c>
      <c r="C20" s="9">
        <f t="shared" ref="C20:J20" si="6">SUM(C15:C19)</f>
        <v>581</v>
      </c>
      <c r="D20" s="9">
        <f t="shared" si="6"/>
        <v>1062</v>
      </c>
      <c r="E20" s="9">
        <f t="shared" si="6"/>
        <v>0</v>
      </c>
      <c r="F20" s="9">
        <f t="shared" si="6"/>
        <v>0</v>
      </c>
      <c r="G20" s="9">
        <f t="shared" si="6"/>
        <v>0</v>
      </c>
      <c r="H20" s="9">
        <f t="shared" si="6"/>
        <v>481</v>
      </c>
      <c r="I20" s="9">
        <f t="shared" si="6"/>
        <v>581</v>
      </c>
      <c r="J20" s="9">
        <f t="shared" si="6"/>
        <v>1062</v>
      </c>
      <c r="K20" s="357" t="s">
        <v>1134</v>
      </c>
    </row>
    <row r="21" spans="1:11" ht="18.75" customHeight="1" x14ac:dyDescent="0.2">
      <c r="A21" s="8" t="s">
        <v>90</v>
      </c>
      <c r="B21" s="9">
        <f>SUM(B20,B14)</f>
        <v>2995</v>
      </c>
      <c r="C21" s="9">
        <f t="shared" ref="C21:J21" si="7">SUM(C20,C14)</f>
        <v>2769</v>
      </c>
      <c r="D21" s="9">
        <f t="shared" si="7"/>
        <v>5764</v>
      </c>
      <c r="E21" s="9">
        <f t="shared" si="7"/>
        <v>0</v>
      </c>
      <c r="F21" s="9">
        <f t="shared" si="7"/>
        <v>0</v>
      </c>
      <c r="G21" s="9">
        <f t="shared" si="7"/>
        <v>0</v>
      </c>
      <c r="H21" s="9">
        <f t="shared" si="7"/>
        <v>2995</v>
      </c>
      <c r="I21" s="9">
        <f t="shared" si="7"/>
        <v>2769</v>
      </c>
      <c r="J21" s="9">
        <f t="shared" si="7"/>
        <v>5764</v>
      </c>
      <c r="K21" s="357" t="s">
        <v>91</v>
      </c>
    </row>
    <row r="22" spans="1:11" ht="14.25" customHeight="1" x14ac:dyDescent="0.2">
      <c r="A22" s="8" t="s">
        <v>402</v>
      </c>
      <c r="B22" s="9"/>
      <c r="C22" s="9"/>
      <c r="D22" s="9"/>
      <c r="E22" s="9"/>
      <c r="F22" s="9"/>
      <c r="G22" s="9"/>
      <c r="H22" s="9"/>
      <c r="I22" s="9"/>
      <c r="J22" s="9"/>
      <c r="K22" s="357" t="s">
        <v>93</v>
      </c>
    </row>
    <row r="23" spans="1:11" ht="18.75" customHeight="1" x14ac:dyDescent="0.2">
      <c r="A23" s="8" t="s">
        <v>1218</v>
      </c>
      <c r="B23" s="9">
        <v>442</v>
      </c>
      <c r="C23" s="9">
        <v>197</v>
      </c>
      <c r="D23" s="9">
        <v>639</v>
      </c>
      <c r="E23" s="9">
        <v>0</v>
      </c>
      <c r="F23" s="9">
        <v>0</v>
      </c>
      <c r="G23" s="9">
        <v>0</v>
      </c>
      <c r="H23" s="9">
        <f t="shared" ref="H23:J30" si="8">SUM(B23,E23)</f>
        <v>442</v>
      </c>
      <c r="I23" s="9">
        <f t="shared" si="8"/>
        <v>197</v>
      </c>
      <c r="J23" s="9">
        <f t="shared" si="8"/>
        <v>639</v>
      </c>
      <c r="K23" s="357" t="s">
        <v>1219</v>
      </c>
    </row>
    <row r="24" spans="1:11" ht="18.75" customHeight="1" x14ac:dyDescent="0.2">
      <c r="A24" s="8" t="s">
        <v>1220</v>
      </c>
      <c r="B24" s="9">
        <v>162</v>
      </c>
      <c r="C24" s="9">
        <v>102</v>
      </c>
      <c r="D24" s="9">
        <v>264</v>
      </c>
      <c r="E24" s="9">
        <v>0</v>
      </c>
      <c r="F24" s="9">
        <v>0</v>
      </c>
      <c r="G24" s="9">
        <v>0</v>
      </c>
      <c r="H24" s="9">
        <f t="shared" si="8"/>
        <v>162</v>
      </c>
      <c r="I24" s="9">
        <f t="shared" si="8"/>
        <v>102</v>
      </c>
      <c r="J24" s="9">
        <f t="shared" si="8"/>
        <v>264</v>
      </c>
      <c r="K24" s="357" t="s">
        <v>1221</v>
      </c>
    </row>
    <row r="25" spans="1:11" ht="18.75" customHeight="1" x14ac:dyDescent="0.2">
      <c r="A25" s="8" t="s">
        <v>1224</v>
      </c>
      <c r="B25" s="9">
        <v>168</v>
      </c>
      <c r="C25" s="9">
        <v>143</v>
      </c>
      <c r="D25" s="9">
        <v>311</v>
      </c>
      <c r="E25" s="9">
        <v>0</v>
      </c>
      <c r="F25" s="9">
        <v>0</v>
      </c>
      <c r="G25" s="9">
        <v>0</v>
      </c>
      <c r="H25" s="9">
        <f t="shared" si="8"/>
        <v>168</v>
      </c>
      <c r="I25" s="9">
        <f t="shared" si="8"/>
        <v>143</v>
      </c>
      <c r="J25" s="9">
        <f t="shared" si="8"/>
        <v>311</v>
      </c>
      <c r="K25" s="357" t="s">
        <v>1225</v>
      </c>
    </row>
    <row r="26" spans="1:11" ht="18.75" customHeight="1" x14ac:dyDescent="0.2">
      <c r="A26" s="8" t="s">
        <v>1123</v>
      </c>
      <c r="B26" s="9">
        <f>SUM(B23:B25)</f>
        <v>772</v>
      </c>
      <c r="C26" s="9">
        <f t="shared" ref="C26:J26" si="9">SUM(C23:C25)</f>
        <v>442</v>
      </c>
      <c r="D26" s="9">
        <f t="shared" si="9"/>
        <v>1214</v>
      </c>
      <c r="E26" s="9">
        <f t="shared" si="9"/>
        <v>0</v>
      </c>
      <c r="F26" s="9">
        <f t="shared" si="9"/>
        <v>0</v>
      </c>
      <c r="G26" s="9">
        <f t="shared" si="9"/>
        <v>0</v>
      </c>
      <c r="H26" s="9">
        <f t="shared" si="9"/>
        <v>772</v>
      </c>
      <c r="I26" s="9">
        <f t="shared" si="9"/>
        <v>442</v>
      </c>
      <c r="J26" s="9">
        <f t="shared" si="9"/>
        <v>1214</v>
      </c>
      <c r="K26" s="357" t="s">
        <v>1228</v>
      </c>
    </row>
    <row r="27" spans="1:11" ht="18.75" customHeight="1" x14ac:dyDescent="0.2">
      <c r="A27" s="8" t="s">
        <v>1229</v>
      </c>
      <c r="B27" s="9">
        <v>11</v>
      </c>
      <c r="C27" s="9">
        <v>57</v>
      </c>
      <c r="D27" s="9">
        <v>68</v>
      </c>
      <c r="E27" s="9">
        <v>0</v>
      </c>
      <c r="F27" s="9">
        <v>0</v>
      </c>
      <c r="G27" s="9">
        <v>0</v>
      </c>
      <c r="H27" s="9">
        <f t="shared" si="8"/>
        <v>11</v>
      </c>
      <c r="I27" s="9">
        <f t="shared" si="8"/>
        <v>57</v>
      </c>
      <c r="J27" s="9">
        <f t="shared" si="8"/>
        <v>68</v>
      </c>
      <c r="K27" s="357" t="s">
        <v>1230</v>
      </c>
    </row>
    <row r="28" spans="1:11" ht="18.75" customHeight="1" x14ac:dyDescent="0.2">
      <c r="A28" s="8" t="s">
        <v>1231</v>
      </c>
      <c r="B28" s="9">
        <v>46</v>
      </c>
      <c r="C28" s="9">
        <v>11</v>
      </c>
      <c r="D28" s="9">
        <v>57</v>
      </c>
      <c r="E28" s="9">
        <v>0</v>
      </c>
      <c r="F28" s="9">
        <v>0</v>
      </c>
      <c r="G28" s="9">
        <v>0</v>
      </c>
      <c r="H28" s="9">
        <f t="shared" si="8"/>
        <v>46</v>
      </c>
      <c r="I28" s="9">
        <f t="shared" si="8"/>
        <v>11</v>
      </c>
      <c r="J28" s="9">
        <f t="shared" si="8"/>
        <v>57</v>
      </c>
      <c r="K28" s="357" t="s">
        <v>1236</v>
      </c>
    </row>
    <row r="29" spans="1:11" ht="18.75" customHeight="1" x14ac:dyDescent="0.2">
      <c r="A29" s="8" t="s">
        <v>1232</v>
      </c>
      <c r="B29" s="9">
        <v>51</v>
      </c>
      <c r="C29" s="9">
        <v>14</v>
      </c>
      <c r="D29" s="9">
        <v>65</v>
      </c>
      <c r="E29" s="9">
        <v>0</v>
      </c>
      <c r="F29" s="9">
        <v>0</v>
      </c>
      <c r="G29" s="9">
        <v>0</v>
      </c>
      <c r="H29" s="9">
        <f t="shared" si="8"/>
        <v>51</v>
      </c>
      <c r="I29" s="9">
        <f t="shared" si="8"/>
        <v>14</v>
      </c>
      <c r="J29" s="9">
        <f t="shared" si="8"/>
        <v>65</v>
      </c>
      <c r="K29" s="357" t="s">
        <v>1233</v>
      </c>
    </row>
    <row r="30" spans="1:11" ht="12.75" customHeight="1" x14ac:dyDescent="0.2">
      <c r="A30" s="8" t="s">
        <v>1234</v>
      </c>
      <c r="B30" s="21">
        <v>19</v>
      </c>
      <c r="C30" s="21">
        <v>2</v>
      </c>
      <c r="D30" s="21">
        <v>21</v>
      </c>
      <c r="E30" s="9">
        <f t="shared" ref="E30:G30" si="10">SUM(E27:E29)</f>
        <v>0</v>
      </c>
      <c r="F30" s="9">
        <f t="shared" si="10"/>
        <v>0</v>
      </c>
      <c r="G30" s="9">
        <f t="shared" si="10"/>
        <v>0</v>
      </c>
      <c r="H30" s="21">
        <f>SUM(B30,E30)</f>
        <v>19</v>
      </c>
      <c r="I30" s="21">
        <f t="shared" si="8"/>
        <v>2</v>
      </c>
      <c r="J30" s="21">
        <f t="shared" si="8"/>
        <v>21</v>
      </c>
      <c r="K30" s="357" t="s">
        <v>1235</v>
      </c>
    </row>
    <row r="31" spans="1:11" ht="18.75" customHeight="1" x14ac:dyDescent="0.2">
      <c r="A31" s="8" t="s">
        <v>1133</v>
      </c>
      <c r="B31" s="21">
        <f>SUM(B27:B30)</f>
        <v>127</v>
      </c>
      <c r="C31" s="21">
        <f t="shared" ref="C31:J31" si="11">SUM(C27:C30)</f>
        <v>84</v>
      </c>
      <c r="D31" s="21">
        <f t="shared" si="11"/>
        <v>211</v>
      </c>
      <c r="E31" s="21">
        <f t="shared" si="11"/>
        <v>0</v>
      </c>
      <c r="F31" s="21">
        <f t="shared" si="11"/>
        <v>0</v>
      </c>
      <c r="G31" s="21">
        <f t="shared" si="11"/>
        <v>0</v>
      </c>
      <c r="H31" s="21">
        <f t="shared" si="11"/>
        <v>127</v>
      </c>
      <c r="I31" s="21">
        <f t="shared" si="11"/>
        <v>84</v>
      </c>
      <c r="J31" s="21">
        <f t="shared" si="11"/>
        <v>211</v>
      </c>
      <c r="K31" s="357" t="s">
        <v>1134</v>
      </c>
    </row>
    <row r="32" spans="1:11" ht="18.75" customHeight="1" thickBot="1" x14ac:dyDescent="0.25">
      <c r="A32" s="20" t="s">
        <v>126</v>
      </c>
      <c r="B32" s="21">
        <f>SUM(B31,B26)</f>
        <v>899</v>
      </c>
      <c r="C32" s="21">
        <f t="shared" ref="C32:J32" si="12">SUM(C31,C26)</f>
        <v>526</v>
      </c>
      <c r="D32" s="21">
        <f t="shared" si="12"/>
        <v>1425</v>
      </c>
      <c r="E32" s="21">
        <f t="shared" si="12"/>
        <v>0</v>
      </c>
      <c r="F32" s="21">
        <f t="shared" si="12"/>
        <v>0</v>
      </c>
      <c r="G32" s="21">
        <f t="shared" si="12"/>
        <v>0</v>
      </c>
      <c r="H32" s="21">
        <f t="shared" si="12"/>
        <v>899</v>
      </c>
      <c r="I32" s="21">
        <f t="shared" si="12"/>
        <v>526</v>
      </c>
      <c r="J32" s="21">
        <f t="shared" si="12"/>
        <v>1425</v>
      </c>
      <c r="K32" s="32" t="s">
        <v>251</v>
      </c>
    </row>
    <row r="33" spans="1:11" ht="18.75" customHeight="1" thickBot="1" x14ac:dyDescent="0.25">
      <c r="A33" s="23" t="s">
        <v>374</v>
      </c>
      <c r="B33" s="24">
        <f>SUM(B32,B21)</f>
        <v>3894</v>
      </c>
      <c r="C33" s="24">
        <f t="shared" ref="C33:J33" si="13">SUM(C32,C21)</f>
        <v>3295</v>
      </c>
      <c r="D33" s="24">
        <f t="shared" si="13"/>
        <v>7189</v>
      </c>
      <c r="E33" s="24">
        <f t="shared" si="13"/>
        <v>0</v>
      </c>
      <c r="F33" s="24">
        <f t="shared" si="13"/>
        <v>0</v>
      </c>
      <c r="G33" s="24">
        <f t="shared" si="13"/>
        <v>0</v>
      </c>
      <c r="H33" s="24">
        <f t="shared" si="13"/>
        <v>3894</v>
      </c>
      <c r="I33" s="24">
        <f t="shared" si="13"/>
        <v>3295</v>
      </c>
      <c r="J33" s="24">
        <f t="shared" si="13"/>
        <v>7189</v>
      </c>
      <c r="K33" s="358" t="s">
        <v>253</v>
      </c>
    </row>
    <row r="34" spans="1:11" ht="15" thickTop="1" x14ac:dyDescent="0.2"/>
    <row r="36" spans="1:11" ht="6.75" customHeight="1" x14ac:dyDescent="0.2"/>
    <row r="37" spans="1:11" ht="27" customHeight="1" x14ac:dyDescent="0.2">
      <c r="A37" s="995" t="s">
        <v>2285</v>
      </c>
      <c r="B37" s="995"/>
      <c r="C37" s="995"/>
      <c r="D37" s="995"/>
      <c r="E37" s="995"/>
      <c r="F37" s="995"/>
      <c r="G37" s="995"/>
      <c r="H37" s="995"/>
      <c r="I37" s="995"/>
      <c r="J37" s="995"/>
      <c r="K37" s="995"/>
    </row>
    <row r="38" spans="1:11" ht="39.75" customHeight="1" x14ac:dyDescent="0.2">
      <c r="A38" s="999" t="s">
        <v>2284</v>
      </c>
      <c r="B38" s="999"/>
      <c r="C38" s="999"/>
      <c r="D38" s="999"/>
      <c r="E38" s="999"/>
      <c r="F38" s="999"/>
      <c r="G38" s="999"/>
      <c r="H38" s="999"/>
      <c r="I38" s="999"/>
      <c r="J38" s="999"/>
      <c r="K38" s="999"/>
    </row>
    <row r="39" spans="1:11" ht="21.75" customHeight="1" thickBot="1" x14ac:dyDescent="0.25">
      <c r="A39" s="323" t="s">
        <v>1238</v>
      </c>
      <c r="K39" s="384" t="s">
        <v>1239</v>
      </c>
    </row>
    <row r="40" spans="1:11" s="64" customFormat="1" ht="23.25" customHeight="1" thickTop="1" x14ac:dyDescent="0.2">
      <c r="A40" s="992" t="s">
        <v>1100</v>
      </c>
      <c r="B40" s="992" t="s">
        <v>1</v>
      </c>
      <c r="C40" s="992"/>
      <c r="D40" s="992"/>
      <c r="E40" s="992" t="s">
        <v>2</v>
      </c>
      <c r="F40" s="992"/>
      <c r="G40" s="992"/>
      <c r="H40" s="992" t="s">
        <v>4</v>
      </c>
      <c r="I40" s="992"/>
      <c r="J40" s="992"/>
      <c r="K40" s="992" t="s">
        <v>1217</v>
      </c>
    </row>
    <row r="41" spans="1:11" s="64" customFormat="1" ht="23.25" customHeight="1" x14ac:dyDescent="0.2">
      <c r="A41" s="993"/>
      <c r="B41" s="993" t="s">
        <v>6</v>
      </c>
      <c r="C41" s="993"/>
      <c r="D41" s="993"/>
      <c r="E41" s="993" t="s">
        <v>7</v>
      </c>
      <c r="F41" s="993"/>
      <c r="G41" s="993"/>
      <c r="H41" s="993" t="s">
        <v>9</v>
      </c>
      <c r="I41" s="993"/>
      <c r="J41" s="993"/>
      <c r="K41" s="993"/>
    </row>
    <row r="42" spans="1:11" s="64" customFormat="1" ht="23.25" customHeight="1" x14ac:dyDescent="0.2">
      <c r="A42" s="993"/>
      <c r="B42" s="362" t="s">
        <v>10</v>
      </c>
      <c r="C42" s="362" t="s">
        <v>112</v>
      </c>
      <c r="D42" s="362" t="s">
        <v>12</v>
      </c>
      <c r="E42" s="362" t="s">
        <v>10</v>
      </c>
      <c r="F42" s="362" t="s">
        <v>112</v>
      </c>
      <c r="G42" s="362" t="s">
        <v>12</v>
      </c>
      <c r="H42" s="362" t="s">
        <v>10</v>
      </c>
      <c r="I42" s="362" t="s">
        <v>112</v>
      </c>
      <c r="J42" s="362" t="s">
        <v>12</v>
      </c>
      <c r="K42" s="993"/>
    </row>
    <row r="43" spans="1:11" s="64" customFormat="1" ht="23.25" customHeight="1" thickBot="1" x14ac:dyDescent="0.25">
      <c r="A43" s="994"/>
      <c r="B43" s="363" t="s">
        <v>13</v>
      </c>
      <c r="C43" s="363" t="s">
        <v>14</v>
      </c>
      <c r="D43" s="363" t="s">
        <v>9</v>
      </c>
      <c r="E43" s="363" t="s">
        <v>13</v>
      </c>
      <c r="F43" s="363" t="s">
        <v>14</v>
      </c>
      <c r="G43" s="363" t="s">
        <v>9</v>
      </c>
      <c r="H43" s="363" t="s">
        <v>13</v>
      </c>
      <c r="I43" s="363" t="s">
        <v>14</v>
      </c>
      <c r="J43" s="363" t="s">
        <v>9</v>
      </c>
      <c r="K43" s="994"/>
    </row>
    <row r="44" spans="1:11" s="64" customFormat="1" ht="23.25" customHeight="1" x14ac:dyDescent="0.2">
      <c r="A44" s="463" t="s">
        <v>403</v>
      </c>
      <c r="B44" s="9"/>
      <c r="C44" s="9"/>
      <c r="D44" s="9"/>
      <c r="E44" s="9"/>
      <c r="F44" s="9"/>
      <c r="G44" s="9"/>
      <c r="H44" s="9"/>
      <c r="I44" s="9"/>
      <c r="J44" s="9"/>
      <c r="K44" s="367" t="s">
        <v>16</v>
      </c>
    </row>
    <row r="45" spans="1:11" s="64" customFormat="1" ht="23.25" customHeight="1" x14ac:dyDescent="0.2">
      <c r="A45" s="8" t="s">
        <v>1229</v>
      </c>
      <c r="B45" s="9">
        <v>4</v>
      </c>
      <c r="C45" s="9">
        <v>2</v>
      </c>
      <c r="D45" s="9">
        <v>6</v>
      </c>
      <c r="E45" s="9">
        <v>0</v>
      </c>
      <c r="F45" s="9">
        <v>0</v>
      </c>
      <c r="G45" s="9">
        <v>0</v>
      </c>
      <c r="H45" s="9">
        <f t="shared" ref="H45:I46" si="14">SUM(E45,B45)</f>
        <v>4</v>
      </c>
      <c r="I45" s="9">
        <f t="shared" si="14"/>
        <v>2</v>
      </c>
      <c r="J45" s="9">
        <f>SUM(H45:I45)</f>
        <v>6</v>
      </c>
      <c r="K45" s="367" t="s">
        <v>1230</v>
      </c>
    </row>
    <row r="46" spans="1:11" s="64" customFormat="1" ht="23.25" customHeight="1" x14ac:dyDescent="0.2">
      <c r="A46" s="8" t="s">
        <v>1231</v>
      </c>
      <c r="B46" s="9">
        <v>2</v>
      </c>
      <c r="C46" s="9">
        <v>1</v>
      </c>
      <c r="D46" s="9">
        <v>3</v>
      </c>
      <c r="E46" s="9">
        <v>0</v>
      </c>
      <c r="F46" s="9">
        <v>0</v>
      </c>
      <c r="G46" s="9">
        <v>0</v>
      </c>
      <c r="H46" s="9">
        <f t="shared" si="14"/>
        <v>2</v>
      </c>
      <c r="I46" s="9">
        <f t="shared" si="14"/>
        <v>1</v>
      </c>
      <c r="J46" s="9">
        <f>SUM(H46:I46)</f>
        <v>3</v>
      </c>
      <c r="K46" s="367" t="s">
        <v>1236</v>
      </c>
    </row>
    <row r="47" spans="1:11" s="561" customFormat="1" ht="23.25" customHeight="1" x14ac:dyDescent="0.2">
      <c r="A47" s="463" t="s">
        <v>1232</v>
      </c>
      <c r="B47" s="9">
        <v>0</v>
      </c>
      <c r="C47" s="9">
        <v>1</v>
      </c>
      <c r="D47" s="9">
        <v>1</v>
      </c>
      <c r="E47" s="9">
        <v>0</v>
      </c>
      <c r="F47" s="9">
        <v>0</v>
      </c>
      <c r="G47" s="9">
        <v>0</v>
      </c>
      <c r="H47" s="9">
        <f t="shared" ref="H47" si="15">SUM(E47,B47)</f>
        <v>0</v>
      </c>
      <c r="I47" s="9">
        <f t="shared" ref="I47" si="16">SUM(F47,C47)</f>
        <v>1</v>
      </c>
      <c r="J47" s="9">
        <f>SUM(H47:I47)</f>
        <v>1</v>
      </c>
      <c r="K47" s="562" t="s">
        <v>1233</v>
      </c>
    </row>
    <row r="48" spans="1:11" s="64" customFormat="1" ht="23.25" customHeight="1" thickBot="1" x14ac:dyDescent="0.25">
      <c r="A48" s="8" t="s">
        <v>90</v>
      </c>
      <c r="B48" s="9">
        <f>SUM(B45:B47)</f>
        <v>6</v>
      </c>
      <c r="C48" s="9">
        <f t="shared" ref="C48:J48" si="17">SUM(C45:C47)</f>
        <v>4</v>
      </c>
      <c r="D48" s="9">
        <f t="shared" si="17"/>
        <v>10</v>
      </c>
      <c r="E48" s="9">
        <f t="shared" si="17"/>
        <v>0</v>
      </c>
      <c r="F48" s="9">
        <f t="shared" si="17"/>
        <v>0</v>
      </c>
      <c r="G48" s="9">
        <f t="shared" si="17"/>
        <v>0</v>
      </c>
      <c r="H48" s="9">
        <f t="shared" si="17"/>
        <v>6</v>
      </c>
      <c r="I48" s="9">
        <f t="shared" si="17"/>
        <v>4</v>
      </c>
      <c r="J48" s="9">
        <f t="shared" si="17"/>
        <v>10</v>
      </c>
      <c r="K48" s="367" t="s">
        <v>91</v>
      </c>
    </row>
    <row r="49" spans="1:11" s="64" customFormat="1" ht="23.25" customHeight="1" thickBot="1" x14ac:dyDescent="0.25">
      <c r="A49" s="23" t="s">
        <v>374</v>
      </c>
      <c r="B49" s="24">
        <f>SUM(B48)</f>
        <v>6</v>
      </c>
      <c r="C49" s="24">
        <f t="shared" ref="C49:J49" si="18">SUM(C48)</f>
        <v>4</v>
      </c>
      <c r="D49" s="24">
        <f t="shared" si="18"/>
        <v>10</v>
      </c>
      <c r="E49" s="24">
        <f t="shared" si="18"/>
        <v>0</v>
      </c>
      <c r="F49" s="24">
        <f t="shared" si="18"/>
        <v>0</v>
      </c>
      <c r="G49" s="24">
        <f t="shared" si="18"/>
        <v>0</v>
      </c>
      <c r="H49" s="24">
        <f t="shared" si="18"/>
        <v>6</v>
      </c>
      <c r="I49" s="24">
        <f t="shared" si="18"/>
        <v>4</v>
      </c>
      <c r="J49" s="24">
        <f t="shared" si="18"/>
        <v>10</v>
      </c>
      <c r="K49" s="368" t="s">
        <v>852</v>
      </c>
    </row>
    <row r="50" spans="1:11" ht="18" customHeight="1" thickTop="1" x14ac:dyDescent="0.2"/>
    <row r="51" spans="1:11" ht="18" customHeight="1" x14ac:dyDescent="0.2"/>
    <row r="52" spans="1:11" ht="18" customHeight="1" x14ac:dyDescent="0.2"/>
    <row r="53" spans="1:11" ht="18" customHeight="1" x14ac:dyDescent="0.2"/>
    <row r="54" spans="1:11" ht="18" customHeight="1" x14ac:dyDescent="0.2"/>
    <row r="55" spans="1:11" ht="18" customHeight="1" x14ac:dyDescent="0.2"/>
    <row r="56" spans="1:11" ht="18" customHeight="1" x14ac:dyDescent="0.2"/>
    <row r="57" spans="1:11" s="365" customFormat="1" ht="18" customHeight="1" x14ac:dyDescent="0.2"/>
    <row r="58" spans="1:11" s="365" customFormat="1" ht="18" customHeight="1" x14ac:dyDescent="0.2"/>
    <row r="59" spans="1:11" s="851" customFormat="1" ht="18" customHeight="1" x14ac:dyDescent="0.2"/>
    <row r="60" spans="1:11" s="851" customFormat="1" ht="18" customHeight="1" x14ac:dyDescent="0.2"/>
    <row r="61" spans="1:11" s="365" customFormat="1" ht="18" customHeight="1" x14ac:dyDescent="0.2"/>
    <row r="62" spans="1:11" s="365" customFormat="1" ht="28.5" customHeight="1" x14ac:dyDescent="0.2"/>
    <row r="63" spans="1:11" s="365" customFormat="1" ht="18" customHeight="1" x14ac:dyDescent="0.2"/>
    <row r="64" spans="1:11" s="365" customFormat="1" ht="18" customHeight="1" x14ac:dyDescent="0.2"/>
    <row r="65" spans="1:11" s="365" customFormat="1" ht="5.25" customHeight="1" x14ac:dyDescent="0.2"/>
    <row r="66" spans="1:11" ht="23.25" customHeight="1" x14ac:dyDescent="0.2">
      <c r="A66" s="995" t="s">
        <v>2287</v>
      </c>
      <c r="B66" s="995"/>
      <c r="C66" s="995"/>
      <c r="D66" s="995"/>
      <c r="E66" s="995"/>
      <c r="F66" s="995"/>
      <c r="G66" s="995"/>
      <c r="H66" s="995"/>
      <c r="I66" s="995"/>
      <c r="J66" s="995"/>
      <c r="K66" s="995"/>
    </row>
    <row r="67" spans="1:11" s="410" customFormat="1" ht="23.25" customHeight="1" x14ac:dyDescent="0.2">
      <c r="A67" s="999" t="s">
        <v>2286</v>
      </c>
      <c r="B67" s="999"/>
      <c r="C67" s="999"/>
      <c r="D67" s="999"/>
      <c r="E67" s="999"/>
      <c r="F67" s="999"/>
      <c r="G67" s="999"/>
      <c r="H67" s="999"/>
      <c r="I67" s="999"/>
      <c r="J67" s="999"/>
      <c r="K67" s="999"/>
    </row>
    <row r="68" spans="1:11" ht="18.75" customHeight="1" thickBot="1" x14ac:dyDescent="0.25">
      <c r="A68" s="323" t="s">
        <v>1243</v>
      </c>
      <c r="K68" s="28" t="s">
        <v>1244</v>
      </c>
    </row>
    <row r="69" spans="1:11" ht="27.75" customHeight="1" thickTop="1" x14ac:dyDescent="0.25">
      <c r="A69" s="992" t="s">
        <v>1100</v>
      </c>
      <c r="B69" s="1003" t="s">
        <v>1</v>
      </c>
      <c r="C69" s="1003"/>
      <c r="D69" s="1003"/>
      <c r="E69" s="1003" t="s">
        <v>2</v>
      </c>
      <c r="F69" s="1003"/>
      <c r="G69" s="1003"/>
      <c r="H69" s="1003" t="s">
        <v>4</v>
      </c>
      <c r="I69" s="1003"/>
      <c r="J69" s="1003"/>
      <c r="K69" s="992" t="s">
        <v>1217</v>
      </c>
    </row>
    <row r="70" spans="1:11" ht="17.25" customHeight="1" x14ac:dyDescent="0.25">
      <c r="A70" s="993"/>
      <c r="B70" s="1004" t="s">
        <v>6</v>
      </c>
      <c r="C70" s="1004"/>
      <c r="D70" s="1004"/>
      <c r="E70" s="1004" t="s">
        <v>7</v>
      </c>
      <c r="F70" s="1004"/>
      <c r="G70" s="1004"/>
      <c r="H70" s="1004" t="s">
        <v>9</v>
      </c>
      <c r="I70" s="1004"/>
      <c r="J70" s="1004"/>
      <c r="K70" s="993"/>
    </row>
    <row r="71" spans="1:11" ht="15.75" x14ac:dyDescent="0.25">
      <c r="A71" s="993"/>
      <c r="B71" s="351" t="s">
        <v>10</v>
      </c>
      <c r="C71" s="351" t="s">
        <v>112</v>
      </c>
      <c r="D71" s="351" t="s">
        <v>12</v>
      </c>
      <c r="E71" s="351" t="s">
        <v>10</v>
      </c>
      <c r="F71" s="351" t="s">
        <v>112</v>
      </c>
      <c r="G71" s="351" t="s">
        <v>12</v>
      </c>
      <c r="H71" s="351" t="s">
        <v>10</v>
      </c>
      <c r="I71" s="351" t="s">
        <v>112</v>
      </c>
      <c r="J71" s="351" t="s">
        <v>12</v>
      </c>
      <c r="K71" s="993"/>
    </row>
    <row r="72" spans="1:11" ht="16.5" thickBot="1" x14ac:dyDescent="0.3">
      <c r="A72" s="994"/>
      <c r="B72" s="4" t="s">
        <v>13</v>
      </c>
      <c r="C72" s="4" t="s">
        <v>14</v>
      </c>
      <c r="D72" s="4" t="s">
        <v>9</v>
      </c>
      <c r="E72" s="4" t="s">
        <v>13</v>
      </c>
      <c r="F72" s="4" t="s">
        <v>14</v>
      </c>
      <c r="G72" s="4" t="s">
        <v>9</v>
      </c>
      <c r="H72" s="4" t="s">
        <v>13</v>
      </c>
      <c r="I72" s="4" t="s">
        <v>14</v>
      </c>
      <c r="J72" s="4" t="s">
        <v>9</v>
      </c>
      <c r="K72" s="994"/>
    </row>
    <row r="73" spans="1:11" ht="18" customHeight="1" x14ac:dyDescent="0.2">
      <c r="A73" s="463" t="s">
        <v>403</v>
      </c>
      <c r="B73" s="9"/>
      <c r="C73" s="9"/>
      <c r="D73" s="9"/>
      <c r="E73" s="9"/>
      <c r="F73" s="9"/>
      <c r="G73" s="9"/>
      <c r="H73" s="9"/>
      <c r="I73" s="9"/>
      <c r="J73" s="9"/>
      <c r="K73" s="357" t="s">
        <v>16</v>
      </c>
    </row>
    <row r="74" spans="1:11" ht="18" customHeight="1" x14ac:dyDescent="0.2">
      <c r="A74" s="308" t="s">
        <v>1218</v>
      </c>
      <c r="B74" s="9">
        <v>3265</v>
      </c>
      <c r="C74" s="9">
        <v>2053</v>
      </c>
      <c r="D74" s="9">
        <v>5318</v>
      </c>
      <c r="E74" s="9">
        <v>0</v>
      </c>
      <c r="F74" s="9">
        <v>0</v>
      </c>
      <c r="G74" s="9">
        <v>0</v>
      </c>
      <c r="H74" s="9">
        <f t="shared" ref="H74:J83" si="19">SUM(B74,E74)</f>
        <v>3265</v>
      </c>
      <c r="I74" s="9">
        <f t="shared" si="19"/>
        <v>2053</v>
      </c>
      <c r="J74" s="9">
        <f t="shared" si="19"/>
        <v>5318</v>
      </c>
      <c r="K74" s="357" t="s">
        <v>1219</v>
      </c>
    </row>
    <row r="75" spans="1:11" ht="18" customHeight="1" x14ac:dyDescent="0.2">
      <c r="A75" s="308" t="s">
        <v>1220</v>
      </c>
      <c r="B75" s="9">
        <v>433</v>
      </c>
      <c r="C75" s="9">
        <v>432</v>
      </c>
      <c r="D75" s="9">
        <v>865</v>
      </c>
      <c r="E75" s="9">
        <v>0</v>
      </c>
      <c r="F75" s="9">
        <v>0</v>
      </c>
      <c r="G75" s="9">
        <v>0</v>
      </c>
      <c r="H75" s="9">
        <f t="shared" si="19"/>
        <v>433</v>
      </c>
      <c r="I75" s="9">
        <f t="shared" si="19"/>
        <v>432</v>
      </c>
      <c r="J75" s="9">
        <f t="shared" si="19"/>
        <v>865</v>
      </c>
      <c r="K75" s="357" t="s">
        <v>1221</v>
      </c>
    </row>
    <row r="76" spans="1:11" ht="18" customHeight="1" x14ac:dyDescent="0.2">
      <c r="A76" s="308" t="s">
        <v>1222</v>
      </c>
      <c r="B76" s="9">
        <v>396</v>
      </c>
      <c r="C76" s="9">
        <v>323</v>
      </c>
      <c r="D76" s="9">
        <v>719</v>
      </c>
      <c r="E76" s="9">
        <v>0</v>
      </c>
      <c r="F76" s="9">
        <v>0</v>
      </c>
      <c r="G76" s="9">
        <v>0</v>
      </c>
      <c r="H76" s="9">
        <f t="shared" si="19"/>
        <v>396</v>
      </c>
      <c r="I76" s="9">
        <f t="shared" si="19"/>
        <v>323</v>
      </c>
      <c r="J76" s="9">
        <f t="shared" si="19"/>
        <v>719</v>
      </c>
      <c r="K76" s="357" t="s">
        <v>1223</v>
      </c>
    </row>
    <row r="77" spans="1:11" ht="18" customHeight="1" x14ac:dyDescent="0.2">
      <c r="A77" s="308" t="s">
        <v>1224</v>
      </c>
      <c r="B77" s="9">
        <v>1122</v>
      </c>
      <c r="C77" s="9">
        <v>1243</v>
      </c>
      <c r="D77" s="9">
        <v>2365</v>
      </c>
      <c r="E77" s="9">
        <v>0</v>
      </c>
      <c r="F77" s="9">
        <v>0</v>
      </c>
      <c r="G77" s="9">
        <v>0</v>
      </c>
      <c r="H77" s="9">
        <f t="shared" si="19"/>
        <v>1122</v>
      </c>
      <c r="I77" s="9">
        <f t="shared" si="19"/>
        <v>1243</v>
      </c>
      <c r="J77" s="9">
        <f t="shared" si="19"/>
        <v>2365</v>
      </c>
      <c r="K77" s="357" t="s">
        <v>1225</v>
      </c>
    </row>
    <row r="78" spans="1:11" ht="18" customHeight="1" x14ac:dyDescent="0.2">
      <c r="A78" s="308" t="s">
        <v>1226</v>
      </c>
      <c r="B78" s="9">
        <v>146</v>
      </c>
      <c r="C78" s="9">
        <v>96</v>
      </c>
      <c r="D78" s="9">
        <v>242</v>
      </c>
      <c r="E78" s="9">
        <v>0</v>
      </c>
      <c r="F78" s="9">
        <v>0</v>
      </c>
      <c r="G78" s="9">
        <v>0</v>
      </c>
      <c r="H78" s="9">
        <f t="shared" si="19"/>
        <v>146</v>
      </c>
      <c r="I78" s="9">
        <f t="shared" si="19"/>
        <v>96</v>
      </c>
      <c r="J78" s="9">
        <f t="shared" si="19"/>
        <v>242</v>
      </c>
      <c r="K78" s="357" t="s">
        <v>1227</v>
      </c>
    </row>
    <row r="79" spans="1:11" ht="18" customHeight="1" x14ac:dyDescent="0.2">
      <c r="A79" s="308" t="s">
        <v>1123</v>
      </c>
      <c r="B79" s="9">
        <f>SUM(B74:B78)</f>
        <v>5362</v>
      </c>
      <c r="C79" s="9">
        <f t="shared" ref="C79:J79" si="20">SUM(C74:C78)</f>
        <v>4147</v>
      </c>
      <c r="D79" s="9">
        <f t="shared" si="20"/>
        <v>9509</v>
      </c>
      <c r="E79" s="9">
        <f t="shared" si="20"/>
        <v>0</v>
      </c>
      <c r="F79" s="9">
        <f t="shared" si="20"/>
        <v>0</v>
      </c>
      <c r="G79" s="9">
        <f t="shared" si="20"/>
        <v>0</v>
      </c>
      <c r="H79" s="9">
        <f t="shared" si="20"/>
        <v>5362</v>
      </c>
      <c r="I79" s="9">
        <f t="shared" si="20"/>
        <v>4147</v>
      </c>
      <c r="J79" s="9">
        <f t="shared" si="20"/>
        <v>9509</v>
      </c>
      <c r="K79" s="357" t="s">
        <v>1228</v>
      </c>
    </row>
    <row r="80" spans="1:11" ht="18" customHeight="1" x14ac:dyDescent="0.2">
      <c r="A80" s="308" t="s">
        <v>1229</v>
      </c>
      <c r="B80" s="9">
        <v>74</v>
      </c>
      <c r="C80" s="9">
        <v>197</v>
      </c>
      <c r="D80" s="9">
        <v>271</v>
      </c>
      <c r="E80" s="9">
        <v>0</v>
      </c>
      <c r="F80" s="9">
        <v>0</v>
      </c>
      <c r="G80" s="9">
        <v>0</v>
      </c>
      <c r="H80" s="9">
        <f t="shared" si="19"/>
        <v>74</v>
      </c>
      <c r="I80" s="9">
        <f t="shared" si="19"/>
        <v>197</v>
      </c>
      <c r="J80" s="9">
        <f t="shared" si="19"/>
        <v>271</v>
      </c>
      <c r="K80" s="357" t="s">
        <v>1230</v>
      </c>
    </row>
    <row r="81" spans="1:11" ht="18" customHeight="1" x14ac:dyDescent="0.2">
      <c r="A81" s="308" t="s">
        <v>1231</v>
      </c>
      <c r="B81" s="9">
        <v>468</v>
      </c>
      <c r="C81" s="9">
        <v>739</v>
      </c>
      <c r="D81" s="9">
        <v>1207</v>
      </c>
      <c r="E81" s="9">
        <v>0</v>
      </c>
      <c r="F81" s="9">
        <v>0</v>
      </c>
      <c r="G81" s="9">
        <v>0</v>
      </c>
      <c r="H81" s="9">
        <f t="shared" si="19"/>
        <v>468</v>
      </c>
      <c r="I81" s="9">
        <f t="shared" si="19"/>
        <v>739</v>
      </c>
      <c r="J81" s="9">
        <f t="shared" si="19"/>
        <v>1207</v>
      </c>
      <c r="K81" s="357" t="s">
        <v>1236</v>
      </c>
    </row>
    <row r="82" spans="1:11" ht="18" customHeight="1" x14ac:dyDescent="0.2">
      <c r="A82" s="308" t="s">
        <v>1232</v>
      </c>
      <c r="B82" s="9">
        <v>547</v>
      </c>
      <c r="C82" s="9">
        <v>626</v>
      </c>
      <c r="D82" s="9">
        <v>1173</v>
      </c>
      <c r="E82" s="9">
        <v>0</v>
      </c>
      <c r="F82" s="9">
        <v>0</v>
      </c>
      <c r="G82" s="9">
        <v>0</v>
      </c>
      <c r="H82" s="9">
        <f t="shared" si="19"/>
        <v>547</v>
      </c>
      <c r="I82" s="9">
        <f t="shared" si="19"/>
        <v>626</v>
      </c>
      <c r="J82" s="9">
        <f t="shared" si="19"/>
        <v>1173</v>
      </c>
      <c r="K82" s="357" t="s">
        <v>1233</v>
      </c>
    </row>
    <row r="83" spans="1:11" ht="18" customHeight="1" x14ac:dyDescent="0.2">
      <c r="A83" s="308" t="s">
        <v>1234</v>
      </c>
      <c r="B83" s="9">
        <v>282</v>
      </c>
      <c r="C83" s="9">
        <v>276</v>
      </c>
      <c r="D83" s="9">
        <v>558</v>
      </c>
      <c r="E83" s="9">
        <v>0</v>
      </c>
      <c r="F83" s="9">
        <v>0</v>
      </c>
      <c r="G83" s="9">
        <v>0</v>
      </c>
      <c r="H83" s="9">
        <f t="shared" si="19"/>
        <v>282</v>
      </c>
      <c r="I83" s="9">
        <f t="shared" si="19"/>
        <v>276</v>
      </c>
      <c r="J83" s="9">
        <f t="shared" si="19"/>
        <v>558</v>
      </c>
      <c r="K83" s="357" t="s">
        <v>1235</v>
      </c>
    </row>
    <row r="84" spans="1:11" s="560" customFormat="1" ht="18" customHeight="1" x14ac:dyDescent="0.2">
      <c r="A84" s="308" t="s">
        <v>2296</v>
      </c>
      <c r="B84" s="9">
        <v>48</v>
      </c>
      <c r="C84" s="9">
        <v>43</v>
      </c>
      <c r="D84" s="9">
        <v>91</v>
      </c>
      <c r="E84" s="9">
        <v>0</v>
      </c>
      <c r="F84" s="9">
        <v>0</v>
      </c>
      <c r="G84" s="9">
        <v>0</v>
      </c>
      <c r="H84" s="9">
        <v>48</v>
      </c>
      <c r="I84" s="9">
        <v>43</v>
      </c>
      <c r="J84" s="9">
        <v>91</v>
      </c>
      <c r="K84" s="562" t="s">
        <v>2295</v>
      </c>
    </row>
    <row r="85" spans="1:11" ht="18" customHeight="1" x14ac:dyDescent="0.2">
      <c r="A85" s="308" t="s">
        <v>1133</v>
      </c>
      <c r="B85" s="9">
        <f>SUM(B80:B84)</f>
        <v>1419</v>
      </c>
      <c r="C85" s="9">
        <f t="shared" ref="C85:J85" si="21">SUM(C80:C84)</f>
        <v>1881</v>
      </c>
      <c r="D85" s="9">
        <f t="shared" si="21"/>
        <v>3300</v>
      </c>
      <c r="E85" s="9">
        <f t="shared" si="21"/>
        <v>0</v>
      </c>
      <c r="F85" s="9">
        <f t="shared" si="21"/>
        <v>0</v>
      </c>
      <c r="G85" s="9">
        <f t="shared" si="21"/>
        <v>0</v>
      </c>
      <c r="H85" s="9">
        <f t="shared" si="21"/>
        <v>1419</v>
      </c>
      <c r="I85" s="9">
        <f t="shared" si="21"/>
        <v>1881</v>
      </c>
      <c r="J85" s="9">
        <f t="shared" si="21"/>
        <v>3300</v>
      </c>
      <c r="K85" s="357" t="s">
        <v>1134</v>
      </c>
    </row>
    <row r="86" spans="1:11" ht="18" customHeight="1" x14ac:dyDescent="0.2">
      <c r="A86" s="308" t="s">
        <v>90</v>
      </c>
      <c r="B86" s="9">
        <f>SUM(B85,B79)</f>
        <v>6781</v>
      </c>
      <c r="C86" s="9">
        <f t="shared" ref="C86:J86" si="22">SUM(C85,C79)</f>
        <v>6028</v>
      </c>
      <c r="D86" s="9">
        <f t="shared" si="22"/>
        <v>12809</v>
      </c>
      <c r="E86" s="9">
        <f t="shared" si="22"/>
        <v>0</v>
      </c>
      <c r="F86" s="9">
        <f t="shared" si="22"/>
        <v>0</v>
      </c>
      <c r="G86" s="9">
        <f t="shared" si="22"/>
        <v>0</v>
      </c>
      <c r="H86" s="9">
        <f t="shared" si="22"/>
        <v>6781</v>
      </c>
      <c r="I86" s="9">
        <f t="shared" si="22"/>
        <v>6028</v>
      </c>
      <c r="J86" s="9">
        <f t="shared" si="22"/>
        <v>12809</v>
      </c>
      <c r="K86" s="357" t="s">
        <v>1134</v>
      </c>
    </row>
    <row r="87" spans="1:11" ht="18" customHeight="1" x14ac:dyDescent="0.2">
      <c r="A87" s="308" t="s">
        <v>402</v>
      </c>
      <c r="B87" s="9"/>
      <c r="C87" s="9"/>
      <c r="D87" s="9"/>
      <c r="E87" s="9"/>
      <c r="F87" s="9"/>
      <c r="G87" s="9"/>
      <c r="H87" s="9"/>
      <c r="I87" s="9"/>
      <c r="J87" s="9"/>
      <c r="K87" s="357" t="s">
        <v>93</v>
      </c>
    </row>
    <row r="88" spans="1:11" ht="18" customHeight="1" x14ac:dyDescent="0.2">
      <c r="A88" s="308" t="s">
        <v>1218</v>
      </c>
      <c r="B88" s="9">
        <v>919</v>
      </c>
      <c r="C88" s="9">
        <v>334</v>
      </c>
      <c r="D88" s="9">
        <v>1253</v>
      </c>
      <c r="E88" s="9">
        <v>0</v>
      </c>
      <c r="F88" s="9">
        <v>0</v>
      </c>
      <c r="G88" s="9">
        <v>0</v>
      </c>
      <c r="H88" s="9">
        <f>SUM(B88,E88)</f>
        <v>919</v>
      </c>
      <c r="I88" s="9">
        <f>SUM(C88,F88)</f>
        <v>334</v>
      </c>
      <c r="J88" s="9">
        <f>SUM(H88:I88)</f>
        <v>1253</v>
      </c>
      <c r="K88" s="357" t="s">
        <v>1219</v>
      </c>
    </row>
    <row r="89" spans="1:11" ht="18" customHeight="1" x14ac:dyDescent="0.2">
      <c r="A89" s="308" t="s">
        <v>1220</v>
      </c>
      <c r="B89" s="9">
        <v>287</v>
      </c>
      <c r="C89" s="9">
        <v>137</v>
      </c>
      <c r="D89" s="9">
        <v>424</v>
      </c>
      <c r="E89" s="9">
        <v>0</v>
      </c>
      <c r="F89" s="9">
        <v>0</v>
      </c>
      <c r="G89" s="9">
        <v>0</v>
      </c>
      <c r="H89" s="9">
        <f t="shared" ref="H89:I94" si="23">SUM(B89,E89)</f>
        <v>287</v>
      </c>
      <c r="I89" s="9">
        <f t="shared" si="23"/>
        <v>137</v>
      </c>
      <c r="J89" s="9">
        <f>SUM(H89:I89)</f>
        <v>424</v>
      </c>
      <c r="K89" s="357" t="s">
        <v>1221</v>
      </c>
    </row>
    <row r="90" spans="1:11" ht="18" customHeight="1" x14ac:dyDescent="0.2">
      <c r="A90" s="308" t="s">
        <v>1224</v>
      </c>
      <c r="B90" s="9">
        <v>284</v>
      </c>
      <c r="C90" s="9">
        <v>283</v>
      </c>
      <c r="D90" s="9">
        <v>567</v>
      </c>
      <c r="E90" s="9">
        <v>0</v>
      </c>
      <c r="F90" s="9">
        <v>0</v>
      </c>
      <c r="G90" s="9">
        <v>0</v>
      </c>
      <c r="H90" s="9">
        <f t="shared" si="23"/>
        <v>284</v>
      </c>
      <c r="I90" s="9">
        <f t="shared" si="23"/>
        <v>283</v>
      </c>
      <c r="J90" s="9">
        <f>SUM(H90:I90)</f>
        <v>567</v>
      </c>
      <c r="K90" s="357" t="s">
        <v>1225</v>
      </c>
    </row>
    <row r="91" spans="1:11" ht="18" customHeight="1" x14ac:dyDescent="0.2">
      <c r="A91" s="308" t="s">
        <v>1123</v>
      </c>
      <c r="B91" s="9">
        <f>SUM(B88:B90)</f>
        <v>1490</v>
      </c>
      <c r="C91" s="9">
        <f t="shared" ref="C91:J91" si="24">SUM(C88:C90)</f>
        <v>754</v>
      </c>
      <c r="D91" s="9">
        <f t="shared" si="24"/>
        <v>2244</v>
      </c>
      <c r="E91" s="9">
        <f t="shared" si="24"/>
        <v>0</v>
      </c>
      <c r="F91" s="9">
        <f t="shared" si="24"/>
        <v>0</v>
      </c>
      <c r="G91" s="9">
        <f t="shared" si="24"/>
        <v>0</v>
      </c>
      <c r="H91" s="9">
        <f t="shared" si="24"/>
        <v>1490</v>
      </c>
      <c r="I91" s="9">
        <f t="shared" si="24"/>
        <v>754</v>
      </c>
      <c r="J91" s="9">
        <f t="shared" si="24"/>
        <v>2244</v>
      </c>
      <c r="K91" s="357" t="s">
        <v>1228</v>
      </c>
    </row>
    <row r="92" spans="1:11" ht="18" customHeight="1" x14ac:dyDescent="0.2">
      <c r="A92" s="308" t="s">
        <v>1240</v>
      </c>
      <c r="B92" s="9">
        <v>64</v>
      </c>
      <c r="C92" s="9">
        <v>237</v>
      </c>
      <c r="D92" s="9">
        <v>301</v>
      </c>
      <c r="E92" s="9">
        <v>0</v>
      </c>
      <c r="F92" s="9">
        <v>0</v>
      </c>
      <c r="G92" s="9">
        <v>0</v>
      </c>
      <c r="H92" s="9">
        <f>SUM(B92,E92)</f>
        <v>64</v>
      </c>
      <c r="I92" s="9">
        <f t="shared" si="23"/>
        <v>237</v>
      </c>
      <c r="J92" s="9">
        <f>SUM(D92,G92)</f>
        <v>301</v>
      </c>
      <c r="K92" s="357" t="s">
        <v>1230</v>
      </c>
    </row>
    <row r="93" spans="1:11" ht="18" customHeight="1" x14ac:dyDescent="0.2">
      <c r="A93" s="308" t="s">
        <v>1231</v>
      </c>
      <c r="B93" s="9">
        <v>341</v>
      </c>
      <c r="C93" s="9">
        <v>53</v>
      </c>
      <c r="D93" s="9">
        <v>394</v>
      </c>
      <c r="E93" s="9">
        <v>0</v>
      </c>
      <c r="F93" s="9">
        <v>0</v>
      </c>
      <c r="G93" s="9">
        <v>0</v>
      </c>
      <c r="H93" s="9">
        <f>SUM(B93,E93)</f>
        <v>341</v>
      </c>
      <c r="I93" s="9">
        <f t="shared" si="23"/>
        <v>53</v>
      </c>
      <c r="J93" s="9">
        <f>SUM(D93,G93)</f>
        <v>394</v>
      </c>
      <c r="K93" s="357" t="s">
        <v>1241</v>
      </c>
    </row>
    <row r="94" spans="1:11" ht="18" customHeight="1" x14ac:dyDescent="0.2">
      <c r="A94" s="308" t="s">
        <v>1232</v>
      </c>
      <c r="B94" s="9">
        <v>166</v>
      </c>
      <c r="C94" s="9">
        <v>53</v>
      </c>
      <c r="D94" s="9">
        <v>219</v>
      </c>
      <c r="E94" s="9">
        <v>0</v>
      </c>
      <c r="F94" s="9">
        <v>0</v>
      </c>
      <c r="G94" s="9">
        <v>0</v>
      </c>
      <c r="H94" s="9">
        <f>SUM(B94,E94)</f>
        <v>166</v>
      </c>
      <c r="I94" s="9">
        <f t="shared" si="23"/>
        <v>53</v>
      </c>
      <c r="J94" s="9">
        <f>SUM(D94,G94)</f>
        <v>219</v>
      </c>
      <c r="K94" s="357" t="s">
        <v>1233</v>
      </c>
    </row>
    <row r="95" spans="1:11" ht="18" customHeight="1" x14ac:dyDescent="0.2">
      <c r="A95" s="308" t="s">
        <v>1234</v>
      </c>
      <c r="B95" s="9">
        <v>50</v>
      </c>
      <c r="C95" s="9">
        <v>12</v>
      </c>
      <c r="D95" s="9">
        <v>62</v>
      </c>
      <c r="E95" s="9">
        <v>0</v>
      </c>
      <c r="F95" s="9">
        <v>0</v>
      </c>
      <c r="G95" s="9">
        <v>0</v>
      </c>
      <c r="H95" s="9">
        <f>SUM(E95,B95)</f>
        <v>50</v>
      </c>
      <c r="I95" s="9">
        <f>SUM(F95,C95)</f>
        <v>12</v>
      </c>
      <c r="J95" s="9">
        <f>SUM(G95,D95)</f>
        <v>62</v>
      </c>
      <c r="K95" s="357" t="s">
        <v>1235</v>
      </c>
    </row>
    <row r="96" spans="1:11" ht="18" customHeight="1" x14ac:dyDescent="0.2">
      <c r="A96" s="8" t="s">
        <v>1133</v>
      </c>
      <c r="B96" s="9">
        <f>SUM(B92:B95)</f>
        <v>621</v>
      </c>
      <c r="C96" s="9">
        <f t="shared" ref="C96:J96" si="25">SUM(C92:C95)</f>
        <v>355</v>
      </c>
      <c r="D96" s="9">
        <f t="shared" si="25"/>
        <v>976</v>
      </c>
      <c r="E96" s="9">
        <f t="shared" si="25"/>
        <v>0</v>
      </c>
      <c r="F96" s="9">
        <f t="shared" si="25"/>
        <v>0</v>
      </c>
      <c r="G96" s="9">
        <f t="shared" si="25"/>
        <v>0</v>
      </c>
      <c r="H96" s="9">
        <f t="shared" si="25"/>
        <v>621</v>
      </c>
      <c r="I96" s="9">
        <f t="shared" si="25"/>
        <v>355</v>
      </c>
      <c r="J96" s="9">
        <f t="shared" si="25"/>
        <v>976</v>
      </c>
      <c r="K96" s="357" t="s">
        <v>1134</v>
      </c>
    </row>
    <row r="97" spans="1:11" ht="18" customHeight="1" thickBot="1" x14ac:dyDescent="0.25">
      <c r="A97" s="8" t="s">
        <v>126</v>
      </c>
      <c r="B97" s="9">
        <f>SUM(B96,B91)</f>
        <v>2111</v>
      </c>
      <c r="C97" s="9">
        <f t="shared" ref="C97:J97" si="26">SUM(C96,C91)</f>
        <v>1109</v>
      </c>
      <c r="D97" s="9">
        <f t="shared" si="26"/>
        <v>3220</v>
      </c>
      <c r="E97" s="9">
        <f t="shared" si="26"/>
        <v>0</v>
      </c>
      <c r="F97" s="9">
        <f t="shared" si="26"/>
        <v>0</v>
      </c>
      <c r="G97" s="9">
        <f t="shared" si="26"/>
        <v>0</v>
      </c>
      <c r="H97" s="9">
        <f t="shared" si="26"/>
        <v>2111</v>
      </c>
      <c r="I97" s="9">
        <f t="shared" si="26"/>
        <v>1109</v>
      </c>
      <c r="J97" s="9">
        <f t="shared" si="26"/>
        <v>3220</v>
      </c>
      <c r="K97" s="357" t="s">
        <v>1242</v>
      </c>
    </row>
    <row r="98" spans="1:11" ht="18" customHeight="1" thickBot="1" x14ac:dyDescent="0.25">
      <c r="A98" s="23" t="s">
        <v>374</v>
      </c>
      <c r="B98" s="24">
        <f>SUM(B97,B86)</f>
        <v>8892</v>
      </c>
      <c r="C98" s="24">
        <f t="shared" ref="C98:J98" si="27">SUM(C97,C86)</f>
        <v>7137</v>
      </c>
      <c r="D98" s="24">
        <f t="shared" si="27"/>
        <v>16029</v>
      </c>
      <c r="E98" s="24">
        <f t="shared" si="27"/>
        <v>0</v>
      </c>
      <c r="F98" s="24">
        <f t="shared" si="27"/>
        <v>0</v>
      </c>
      <c r="G98" s="24">
        <f t="shared" si="27"/>
        <v>0</v>
      </c>
      <c r="H98" s="24">
        <f t="shared" si="27"/>
        <v>8892</v>
      </c>
      <c r="I98" s="24">
        <f t="shared" si="27"/>
        <v>7137</v>
      </c>
      <c r="J98" s="24">
        <f t="shared" si="27"/>
        <v>16029</v>
      </c>
      <c r="K98" s="358" t="s">
        <v>852</v>
      </c>
    </row>
    <row r="99" spans="1:11" ht="18" customHeight="1" thickTop="1" x14ac:dyDescent="0.2"/>
    <row r="100" spans="1:11" ht="18" customHeight="1" x14ac:dyDescent="0.2"/>
    <row r="101" spans="1:11" ht="18" customHeight="1" x14ac:dyDescent="0.2"/>
    <row r="102" spans="1:11" ht="23.25" customHeight="1" x14ac:dyDescent="0.2">
      <c r="A102" s="995" t="s">
        <v>2288</v>
      </c>
      <c r="B102" s="995"/>
      <c r="C102" s="995"/>
      <c r="D102" s="995"/>
      <c r="E102" s="995"/>
      <c r="F102" s="995"/>
      <c r="G102" s="995"/>
      <c r="H102" s="995"/>
      <c r="I102" s="995"/>
      <c r="J102" s="995"/>
      <c r="K102" s="995"/>
    </row>
    <row r="103" spans="1:11" ht="22.5" customHeight="1" x14ac:dyDescent="0.2">
      <c r="A103" s="999" t="s">
        <v>2289</v>
      </c>
      <c r="B103" s="999"/>
      <c r="C103" s="999"/>
      <c r="D103" s="999"/>
      <c r="E103" s="999"/>
      <c r="F103" s="999"/>
      <c r="G103" s="999"/>
      <c r="H103" s="999"/>
      <c r="I103" s="999"/>
      <c r="J103" s="999"/>
      <c r="K103" s="999"/>
    </row>
    <row r="104" spans="1:11" ht="27" customHeight="1" thickBot="1" x14ac:dyDescent="0.25">
      <c r="A104" s="323" t="s">
        <v>1250</v>
      </c>
      <c r="K104" s="28" t="s">
        <v>1251</v>
      </c>
    </row>
    <row r="105" spans="1:11" ht="21" customHeight="1" thickTop="1" x14ac:dyDescent="0.25">
      <c r="A105" s="992" t="s">
        <v>1100</v>
      </c>
      <c r="B105" s="1003" t="s">
        <v>1</v>
      </c>
      <c r="C105" s="1003"/>
      <c r="D105" s="1003"/>
      <c r="E105" s="1003" t="s">
        <v>2</v>
      </c>
      <c r="F105" s="1003"/>
      <c r="G105" s="1003"/>
      <c r="H105" s="1003" t="s">
        <v>4</v>
      </c>
      <c r="I105" s="1003"/>
      <c r="J105" s="1003"/>
      <c r="K105" s="992" t="s">
        <v>1217</v>
      </c>
    </row>
    <row r="106" spans="1:11" ht="21" customHeight="1" x14ac:dyDescent="0.25">
      <c r="A106" s="993"/>
      <c r="B106" s="1004" t="s">
        <v>6</v>
      </c>
      <c r="C106" s="1004"/>
      <c r="D106" s="1004"/>
      <c r="E106" s="1004" t="s">
        <v>7</v>
      </c>
      <c r="F106" s="1004"/>
      <c r="G106" s="1004"/>
      <c r="H106" s="1004" t="s">
        <v>9</v>
      </c>
      <c r="I106" s="1004"/>
      <c r="J106" s="1004"/>
      <c r="K106" s="993"/>
    </row>
    <row r="107" spans="1:11" ht="21" customHeight="1" x14ac:dyDescent="0.25">
      <c r="A107" s="993"/>
      <c r="B107" s="351" t="s">
        <v>10</v>
      </c>
      <c r="C107" s="351" t="s">
        <v>112</v>
      </c>
      <c r="D107" s="351" t="s">
        <v>12</v>
      </c>
      <c r="E107" s="351" t="s">
        <v>10</v>
      </c>
      <c r="F107" s="351" t="s">
        <v>112</v>
      </c>
      <c r="G107" s="351" t="s">
        <v>12</v>
      </c>
      <c r="H107" s="351" t="s">
        <v>10</v>
      </c>
      <c r="I107" s="351" t="s">
        <v>112</v>
      </c>
      <c r="J107" s="351" t="s">
        <v>12</v>
      </c>
      <c r="K107" s="993"/>
    </row>
    <row r="108" spans="1:11" ht="21" customHeight="1" thickBot="1" x14ac:dyDescent="0.3">
      <c r="A108" s="994"/>
      <c r="B108" s="4" t="s">
        <v>13</v>
      </c>
      <c r="C108" s="4" t="s">
        <v>14</v>
      </c>
      <c r="D108" s="4" t="s">
        <v>9</v>
      </c>
      <c r="E108" s="4" t="s">
        <v>13</v>
      </c>
      <c r="F108" s="4" t="s">
        <v>14</v>
      </c>
      <c r="G108" s="4" t="s">
        <v>9</v>
      </c>
      <c r="H108" s="4" t="s">
        <v>13</v>
      </c>
      <c r="I108" s="4" t="s">
        <v>14</v>
      </c>
      <c r="J108" s="4" t="s">
        <v>9</v>
      </c>
      <c r="K108" s="994"/>
    </row>
    <row r="109" spans="1:11" ht="22.5" customHeight="1" x14ac:dyDescent="0.2">
      <c r="A109" s="463" t="s">
        <v>403</v>
      </c>
      <c r="B109" s="9"/>
      <c r="C109" s="9"/>
      <c r="D109" s="9"/>
      <c r="E109" s="9"/>
      <c r="F109" s="9"/>
      <c r="G109" s="9"/>
      <c r="H109" s="9"/>
      <c r="I109" s="9"/>
      <c r="J109" s="9"/>
      <c r="K109" s="357" t="s">
        <v>16</v>
      </c>
    </row>
    <row r="110" spans="1:11" ht="22.5" customHeight="1" x14ac:dyDescent="0.2">
      <c r="A110" s="8" t="s">
        <v>1218</v>
      </c>
      <c r="B110" s="714">
        <v>68</v>
      </c>
      <c r="C110" s="714">
        <v>53</v>
      </c>
      <c r="D110" s="714">
        <v>121</v>
      </c>
      <c r="E110" s="714">
        <v>0</v>
      </c>
      <c r="F110" s="714">
        <v>0</v>
      </c>
      <c r="G110" s="714">
        <v>0</v>
      </c>
      <c r="H110" s="9">
        <f>SUM(E110,B110)</f>
        <v>68</v>
      </c>
      <c r="I110" s="9">
        <f>SUM(F110,C110)</f>
        <v>53</v>
      </c>
      <c r="J110" s="9">
        <f t="shared" ref="I110:J122" si="28">SUM(G110,D110)</f>
        <v>121</v>
      </c>
      <c r="K110" s="357" t="s">
        <v>1245</v>
      </c>
    </row>
    <row r="111" spans="1:11" ht="22.5" customHeight="1" x14ac:dyDescent="0.2">
      <c r="A111" s="8" t="s">
        <v>1220</v>
      </c>
      <c r="B111" s="714">
        <v>44</v>
      </c>
      <c r="C111" s="714">
        <v>15</v>
      </c>
      <c r="D111" s="714">
        <v>59</v>
      </c>
      <c r="E111" s="714">
        <v>0</v>
      </c>
      <c r="F111" s="714">
        <v>0</v>
      </c>
      <c r="G111" s="714">
        <v>0</v>
      </c>
      <c r="H111" s="9">
        <f t="shared" ref="H111:H119" si="29">SUM(E111,B111)</f>
        <v>44</v>
      </c>
      <c r="I111" s="9">
        <f t="shared" si="28"/>
        <v>15</v>
      </c>
      <c r="J111" s="9">
        <f t="shared" si="28"/>
        <v>59</v>
      </c>
      <c r="K111" s="357" t="s">
        <v>1246</v>
      </c>
    </row>
    <row r="112" spans="1:11" ht="22.5" customHeight="1" x14ac:dyDescent="0.2">
      <c r="A112" s="8" t="s">
        <v>1222</v>
      </c>
      <c r="B112" s="714">
        <v>67</v>
      </c>
      <c r="C112" s="714">
        <v>10</v>
      </c>
      <c r="D112" s="714">
        <v>77</v>
      </c>
      <c r="E112" s="714">
        <v>1</v>
      </c>
      <c r="F112" s="714">
        <v>0</v>
      </c>
      <c r="G112" s="714">
        <v>1</v>
      </c>
      <c r="H112" s="9">
        <f t="shared" si="29"/>
        <v>68</v>
      </c>
      <c r="I112" s="9">
        <f t="shared" si="28"/>
        <v>10</v>
      </c>
      <c r="J112" s="9">
        <f t="shared" si="28"/>
        <v>78</v>
      </c>
      <c r="K112" s="357" t="s">
        <v>1247</v>
      </c>
    </row>
    <row r="113" spans="1:11" ht="22.5" customHeight="1" x14ac:dyDescent="0.2">
      <c r="A113" s="8" t="s">
        <v>1224</v>
      </c>
      <c r="B113" s="714">
        <v>48</v>
      </c>
      <c r="C113" s="714">
        <v>20</v>
      </c>
      <c r="D113" s="714">
        <v>68</v>
      </c>
      <c r="E113" s="714">
        <v>0</v>
      </c>
      <c r="F113" s="714">
        <v>0</v>
      </c>
      <c r="G113" s="714">
        <v>0</v>
      </c>
      <c r="H113" s="9">
        <f t="shared" si="29"/>
        <v>48</v>
      </c>
      <c r="I113" s="9">
        <f t="shared" si="28"/>
        <v>20</v>
      </c>
      <c r="J113" s="9">
        <f t="shared" si="28"/>
        <v>68</v>
      </c>
      <c r="K113" s="357" t="s">
        <v>1248</v>
      </c>
    </row>
    <row r="114" spans="1:11" ht="22.5" customHeight="1" x14ac:dyDescent="0.2">
      <c r="A114" s="8" t="s">
        <v>1226</v>
      </c>
      <c r="B114" s="714">
        <v>11</v>
      </c>
      <c r="C114" s="714">
        <v>3</v>
      </c>
      <c r="D114" s="714">
        <v>14</v>
      </c>
      <c r="E114" s="714">
        <v>0</v>
      </c>
      <c r="F114" s="714">
        <v>0</v>
      </c>
      <c r="G114" s="714">
        <v>0</v>
      </c>
      <c r="H114" s="9">
        <f t="shared" si="29"/>
        <v>11</v>
      </c>
      <c r="I114" s="9">
        <f t="shared" si="28"/>
        <v>3</v>
      </c>
      <c r="J114" s="9">
        <f t="shared" si="28"/>
        <v>14</v>
      </c>
      <c r="K114" s="357" t="s">
        <v>1249</v>
      </c>
    </row>
    <row r="115" spans="1:11" ht="22.5" customHeight="1" x14ac:dyDescent="0.2">
      <c r="A115" s="8" t="s">
        <v>1123</v>
      </c>
      <c r="B115" s="9">
        <f>SUM(B110:B114)</f>
        <v>238</v>
      </c>
      <c r="C115" s="9">
        <f t="shared" ref="C115:J115" si="30">SUM(C110:C114)</f>
        <v>101</v>
      </c>
      <c r="D115" s="9">
        <f t="shared" si="30"/>
        <v>339</v>
      </c>
      <c r="E115" s="9">
        <f t="shared" si="30"/>
        <v>1</v>
      </c>
      <c r="F115" s="9">
        <f t="shared" si="30"/>
        <v>0</v>
      </c>
      <c r="G115" s="9">
        <f t="shared" si="30"/>
        <v>1</v>
      </c>
      <c r="H115" s="9">
        <f t="shared" si="30"/>
        <v>239</v>
      </c>
      <c r="I115" s="9">
        <f t="shared" si="30"/>
        <v>101</v>
      </c>
      <c r="J115" s="9">
        <f t="shared" si="30"/>
        <v>340</v>
      </c>
      <c r="K115" s="357" t="s">
        <v>1228</v>
      </c>
    </row>
    <row r="116" spans="1:11" ht="22.5" customHeight="1" x14ac:dyDescent="0.2">
      <c r="A116" s="8" t="s">
        <v>1229</v>
      </c>
      <c r="B116" s="714">
        <v>13</v>
      </c>
      <c r="C116" s="714">
        <v>13</v>
      </c>
      <c r="D116" s="714">
        <v>26</v>
      </c>
      <c r="E116" s="9">
        <v>0</v>
      </c>
      <c r="F116" s="9">
        <v>0</v>
      </c>
      <c r="G116" s="9">
        <v>0</v>
      </c>
      <c r="H116" s="9">
        <f t="shared" si="29"/>
        <v>13</v>
      </c>
      <c r="I116" s="9">
        <f t="shared" si="28"/>
        <v>13</v>
      </c>
      <c r="J116" s="9">
        <f t="shared" si="28"/>
        <v>26</v>
      </c>
      <c r="K116" s="357" t="s">
        <v>1230</v>
      </c>
    </row>
    <row r="117" spans="1:11" ht="22.5" customHeight="1" x14ac:dyDescent="0.2">
      <c r="A117" s="8" t="s">
        <v>1231</v>
      </c>
      <c r="B117" s="714">
        <v>50</v>
      </c>
      <c r="C117" s="714">
        <v>47</v>
      </c>
      <c r="D117" s="714">
        <v>97</v>
      </c>
      <c r="E117" s="9">
        <v>0</v>
      </c>
      <c r="F117" s="9">
        <v>0</v>
      </c>
      <c r="G117" s="9">
        <v>0</v>
      </c>
      <c r="H117" s="9">
        <f t="shared" si="29"/>
        <v>50</v>
      </c>
      <c r="I117" s="9">
        <f t="shared" si="28"/>
        <v>47</v>
      </c>
      <c r="J117" s="9">
        <f t="shared" si="28"/>
        <v>97</v>
      </c>
      <c r="K117" s="357" t="s">
        <v>1236</v>
      </c>
    </row>
    <row r="118" spans="1:11" ht="22.5" customHeight="1" x14ac:dyDescent="0.2">
      <c r="A118" s="8" t="s">
        <v>1232</v>
      </c>
      <c r="B118" s="714">
        <v>27</v>
      </c>
      <c r="C118" s="714">
        <v>15</v>
      </c>
      <c r="D118" s="714">
        <v>42</v>
      </c>
      <c r="E118" s="9">
        <v>0</v>
      </c>
      <c r="F118" s="9">
        <v>0</v>
      </c>
      <c r="G118" s="9">
        <v>0</v>
      </c>
      <c r="H118" s="9">
        <f t="shared" si="29"/>
        <v>27</v>
      </c>
      <c r="I118" s="9">
        <f t="shared" si="28"/>
        <v>15</v>
      </c>
      <c r="J118" s="9">
        <f t="shared" si="28"/>
        <v>42</v>
      </c>
      <c r="K118" s="357" t="s">
        <v>1233</v>
      </c>
    </row>
    <row r="119" spans="1:11" ht="22.5" customHeight="1" x14ac:dyDescent="0.2">
      <c r="A119" s="8" t="s">
        <v>1234</v>
      </c>
      <c r="B119" s="714">
        <v>22</v>
      </c>
      <c r="C119" s="714">
        <v>3</v>
      </c>
      <c r="D119" s="714">
        <v>25</v>
      </c>
      <c r="E119" s="9">
        <v>0</v>
      </c>
      <c r="F119" s="9">
        <v>0</v>
      </c>
      <c r="G119" s="9">
        <v>0</v>
      </c>
      <c r="H119" s="9">
        <f t="shared" si="29"/>
        <v>22</v>
      </c>
      <c r="I119" s="9">
        <f t="shared" si="28"/>
        <v>3</v>
      </c>
      <c r="J119" s="9">
        <f t="shared" si="28"/>
        <v>25</v>
      </c>
      <c r="K119" s="357" t="s">
        <v>1235</v>
      </c>
    </row>
    <row r="120" spans="1:11" s="705" customFormat="1" ht="22.5" customHeight="1" x14ac:dyDescent="0.2">
      <c r="A120" s="463" t="s">
        <v>2296</v>
      </c>
      <c r="B120" s="714">
        <v>9</v>
      </c>
      <c r="C120" s="714">
        <v>0</v>
      </c>
      <c r="D120" s="714">
        <v>9</v>
      </c>
      <c r="E120" s="714">
        <v>0</v>
      </c>
      <c r="F120" s="714">
        <v>0</v>
      </c>
      <c r="G120" s="714">
        <v>0</v>
      </c>
      <c r="H120" s="714">
        <f t="shared" ref="H120" si="31">SUM(E120,B120)</f>
        <v>9</v>
      </c>
      <c r="I120" s="714">
        <f t="shared" ref="I120" si="32">SUM(F120,C120)</f>
        <v>0</v>
      </c>
      <c r="J120" s="714">
        <f t="shared" ref="J120" si="33">SUM(G120,D120)</f>
        <v>9</v>
      </c>
      <c r="K120" s="707" t="s">
        <v>2295</v>
      </c>
    </row>
    <row r="121" spans="1:11" ht="22.5" customHeight="1" x14ac:dyDescent="0.2">
      <c r="A121" s="8" t="s">
        <v>1133</v>
      </c>
      <c r="B121" s="714">
        <f>SUM(B116:B120)</f>
        <v>121</v>
      </c>
      <c r="C121" s="714">
        <f t="shared" ref="C121:J121" si="34">SUM(C116:C120)</f>
        <v>78</v>
      </c>
      <c r="D121" s="714">
        <f t="shared" si="34"/>
        <v>199</v>
      </c>
      <c r="E121" s="714">
        <f t="shared" si="34"/>
        <v>0</v>
      </c>
      <c r="F121" s="714">
        <f t="shared" si="34"/>
        <v>0</v>
      </c>
      <c r="G121" s="714">
        <f t="shared" si="34"/>
        <v>0</v>
      </c>
      <c r="H121" s="714">
        <f t="shared" si="34"/>
        <v>121</v>
      </c>
      <c r="I121" s="714">
        <f t="shared" si="34"/>
        <v>78</v>
      </c>
      <c r="J121" s="714">
        <f t="shared" si="34"/>
        <v>199</v>
      </c>
      <c r="K121" s="357" t="s">
        <v>1134</v>
      </c>
    </row>
    <row r="122" spans="1:11" ht="22.5" customHeight="1" x14ac:dyDescent="0.2">
      <c r="A122" s="8" t="s">
        <v>769</v>
      </c>
      <c r="B122" s="9">
        <v>2</v>
      </c>
      <c r="C122" s="9">
        <v>1</v>
      </c>
      <c r="D122" s="9">
        <f>SUM(B122:C122)</f>
        <v>3</v>
      </c>
      <c r="E122" s="9">
        <v>0</v>
      </c>
      <c r="F122" s="9">
        <v>0</v>
      </c>
      <c r="G122" s="9">
        <v>0</v>
      </c>
      <c r="H122" s="9">
        <f>SUM(E122,B122)</f>
        <v>2</v>
      </c>
      <c r="I122" s="9">
        <f t="shared" si="28"/>
        <v>1</v>
      </c>
      <c r="J122" s="9">
        <f t="shared" si="28"/>
        <v>3</v>
      </c>
      <c r="K122" s="357" t="s">
        <v>1148</v>
      </c>
    </row>
    <row r="123" spans="1:11" ht="22.5" customHeight="1" thickBot="1" x14ac:dyDescent="0.25">
      <c r="A123" s="8" t="s">
        <v>90</v>
      </c>
      <c r="B123" s="9">
        <f>SUM(B122,B121,B115)</f>
        <v>361</v>
      </c>
      <c r="C123" s="714">
        <f t="shared" ref="C123:J123" si="35">SUM(C122,C121,C115)</f>
        <v>180</v>
      </c>
      <c r="D123" s="714">
        <f t="shared" si="35"/>
        <v>541</v>
      </c>
      <c r="E123" s="714">
        <f t="shared" si="35"/>
        <v>1</v>
      </c>
      <c r="F123" s="714">
        <f t="shared" si="35"/>
        <v>0</v>
      </c>
      <c r="G123" s="714">
        <f t="shared" si="35"/>
        <v>1</v>
      </c>
      <c r="H123" s="714">
        <f t="shared" si="35"/>
        <v>362</v>
      </c>
      <c r="I123" s="714">
        <f t="shared" si="35"/>
        <v>180</v>
      </c>
      <c r="J123" s="714">
        <f t="shared" si="35"/>
        <v>542</v>
      </c>
      <c r="K123" s="357" t="s">
        <v>91</v>
      </c>
    </row>
    <row r="124" spans="1:11" ht="22.5" customHeight="1" thickBot="1" x14ac:dyDescent="0.25">
      <c r="A124" s="23" t="s">
        <v>374</v>
      </c>
      <c r="B124" s="24">
        <f>SUM(B123)</f>
        <v>361</v>
      </c>
      <c r="C124" s="24">
        <f t="shared" ref="C124:J124" si="36">SUM(C123)</f>
        <v>180</v>
      </c>
      <c r="D124" s="24">
        <f t="shared" si="36"/>
        <v>541</v>
      </c>
      <c r="E124" s="24">
        <f t="shared" si="36"/>
        <v>1</v>
      </c>
      <c r="F124" s="24">
        <f t="shared" si="36"/>
        <v>0</v>
      </c>
      <c r="G124" s="24">
        <f t="shared" si="36"/>
        <v>1</v>
      </c>
      <c r="H124" s="24">
        <f t="shared" si="36"/>
        <v>362</v>
      </c>
      <c r="I124" s="24">
        <f t="shared" si="36"/>
        <v>180</v>
      </c>
      <c r="J124" s="24">
        <f t="shared" si="36"/>
        <v>542</v>
      </c>
      <c r="K124" s="358" t="s">
        <v>253</v>
      </c>
    </row>
    <row r="125" spans="1:11" ht="22.5" customHeight="1" thickTop="1" x14ac:dyDescent="0.2"/>
    <row r="126" spans="1:11" ht="22.5" customHeight="1" x14ac:dyDescent="0.2"/>
  </sheetData>
  <mergeCells count="40">
    <mergeCell ref="A1:K1"/>
    <mergeCell ref="A2:K2"/>
    <mergeCell ref="A4:A7"/>
    <mergeCell ref="B4:D4"/>
    <mergeCell ref="E4:G4"/>
    <mergeCell ref="H4:J4"/>
    <mergeCell ref="K4:K7"/>
    <mergeCell ref="B5:D5"/>
    <mergeCell ref="E5:G5"/>
    <mergeCell ref="H5:J5"/>
    <mergeCell ref="A37:K37"/>
    <mergeCell ref="A38:K38"/>
    <mergeCell ref="A40:A43"/>
    <mergeCell ref="B40:D40"/>
    <mergeCell ref="E40:G40"/>
    <mergeCell ref="H40:J40"/>
    <mergeCell ref="K40:K43"/>
    <mergeCell ref="B41:D41"/>
    <mergeCell ref="E41:G41"/>
    <mergeCell ref="H41:J41"/>
    <mergeCell ref="A66:K66"/>
    <mergeCell ref="A67:K67"/>
    <mergeCell ref="A69:A72"/>
    <mergeCell ref="B69:D69"/>
    <mergeCell ref="E69:G69"/>
    <mergeCell ref="H69:J69"/>
    <mergeCell ref="K69:K72"/>
    <mergeCell ref="B70:D70"/>
    <mergeCell ref="E70:G70"/>
    <mergeCell ref="H70:J70"/>
    <mergeCell ref="A102:K102"/>
    <mergeCell ref="A103:K103"/>
    <mergeCell ref="A105:A108"/>
    <mergeCell ref="B105:D105"/>
    <mergeCell ref="E105:G105"/>
    <mergeCell ref="H105:J105"/>
    <mergeCell ref="K105:K108"/>
    <mergeCell ref="B106:D106"/>
    <mergeCell ref="E106:G106"/>
    <mergeCell ref="H106:J106"/>
  </mergeCells>
  <printOptions horizontalCentered="1"/>
  <pageMargins left="0.5" right="0.5" top="1" bottom="1" header="1" footer="1"/>
  <pageSetup paperSize="9" scale="7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3"/>
  <sheetViews>
    <sheetView rightToLeft="1" view="pageBreakPreview" zoomScale="80" zoomScaleSheetLayoutView="80" workbookViewId="0">
      <selection activeCell="P34" sqref="P34"/>
    </sheetView>
  </sheetViews>
  <sheetFormatPr defaultRowHeight="14.25" x14ac:dyDescent="0.2"/>
  <cols>
    <col min="1" max="1" width="26.625" style="353" customWidth="1"/>
    <col min="2" max="2" width="7.875" style="353" customWidth="1"/>
    <col min="3" max="3" width="8.875" style="353" customWidth="1"/>
    <col min="4" max="4" width="7.625" style="353" customWidth="1"/>
    <col min="5" max="5" width="6.5" style="353" customWidth="1"/>
    <col min="6" max="6" width="8.25" style="353" customWidth="1"/>
    <col min="7" max="8" width="6.5" style="353" customWidth="1"/>
    <col min="9" max="9" width="8.375" style="353" customWidth="1"/>
    <col min="10" max="10" width="6.5" style="353" customWidth="1"/>
    <col min="11" max="13" width="9.25" style="353" customWidth="1"/>
    <col min="14" max="14" width="39.5" style="353" customWidth="1"/>
    <col min="15" max="16384" width="9" style="353"/>
  </cols>
  <sheetData>
    <row r="1" spans="1:14" ht="30.75" customHeight="1" x14ac:dyDescent="0.2">
      <c r="A1" s="1007" t="s">
        <v>2290</v>
      </c>
      <c r="B1" s="1007"/>
      <c r="C1" s="1007"/>
      <c r="D1" s="1007"/>
      <c r="E1" s="1007"/>
      <c r="F1" s="1007"/>
      <c r="G1" s="1007"/>
      <c r="H1" s="1007"/>
      <c r="I1" s="1007"/>
      <c r="J1" s="1007"/>
      <c r="K1" s="1007"/>
      <c r="L1" s="1007"/>
      <c r="M1" s="1007"/>
      <c r="N1" s="1007"/>
    </row>
    <row r="2" spans="1:14" ht="23.25" customHeight="1" x14ac:dyDescent="0.2">
      <c r="A2" s="996" t="s">
        <v>2291</v>
      </c>
      <c r="B2" s="996"/>
      <c r="C2" s="996"/>
      <c r="D2" s="996"/>
      <c r="E2" s="996"/>
      <c r="F2" s="996"/>
      <c r="G2" s="996"/>
      <c r="H2" s="996"/>
      <c r="I2" s="996"/>
      <c r="J2" s="996"/>
      <c r="K2" s="996"/>
      <c r="L2" s="996"/>
      <c r="M2" s="996"/>
      <c r="N2" s="996"/>
    </row>
    <row r="3" spans="1:14" ht="23.25" customHeight="1" thickBot="1" x14ac:dyDescent="0.25">
      <c r="A3" s="323" t="s">
        <v>2632</v>
      </c>
      <c r="N3" s="384" t="s">
        <v>1255</v>
      </c>
    </row>
    <row r="4" spans="1:14" ht="18.75" customHeight="1" thickTop="1" x14ac:dyDescent="0.25">
      <c r="A4" s="992" t="s">
        <v>1100</v>
      </c>
      <c r="B4" s="1003" t="s">
        <v>1252</v>
      </c>
      <c r="C4" s="1003"/>
      <c r="D4" s="1003"/>
      <c r="E4" s="1003" t="s">
        <v>1253</v>
      </c>
      <c r="F4" s="1003"/>
      <c r="G4" s="1003"/>
      <c r="H4" s="1003" t="s">
        <v>130</v>
      </c>
      <c r="I4" s="1003"/>
      <c r="J4" s="1003"/>
      <c r="K4" s="1003" t="s">
        <v>4</v>
      </c>
      <c r="L4" s="1003"/>
      <c r="M4" s="1003"/>
      <c r="N4" s="992" t="s">
        <v>1217</v>
      </c>
    </row>
    <row r="5" spans="1:14" ht="18.75" customHeight="1" x14ac:dyDescent="0.25">
      <c r="A5" s="993"/>
      <c r="B5" s="1004" t="s">
        <v>131</v>
      </c>
      <c r="C5" s="1004"/>
      <c r="D5" s="1004"/>
      <c r="E5" s="1004" t="s">
        <v>132</v>
      </c>
      <c r="F5" s="1004"/>
      <c r="G5" s="1004"/>
      <c r="H5" s="1004" t="s">
        <v>133</v>
      </c>
      <c r="I5" s="1004"/>
      <c r="J5" s="1004"/>
      <c r="K5" s="1004" t="s">
        <v>9</v>
      </c>
      <c r="L5" s="1004"/>
      <c r="M5" s="1004"/>
      <c r="N5" s="993"/>
    </row>
    <row r="6" spans="1:14" ht="18.75" customHeight="1" x14ac:dyDescent="0.25">
      <c r="A6" s="993"/>
      <c r="B6" s="351" t="s">
        <v>10</v>
      </c>
      <c r="C6" s="351" t="s">
        <v>112</v>
      </c>
      <c r="D6" s="351" t="s">
        <v>12</v>
      </c>
      <c r="E6" s="351" t="s">
        <v>10</v>
      </c>
      <c r="F6" s="351" t="s">
        <v>112</v>
      </c>
      <c r="G6" s="351" t="s">
        <v>12</v>
      </c>
      <c r="H6" s="351" t="s">
        <v>10</v>
      </c>
      <c r="I6" s="351" t="s">
        <v>112</v>
      </c>
      <c r="J6" s="351" t="s">
        <v>12</v>
      </c>
      <c r="K6" s="351" t="s">
        <v>10</v>
      </c>
      <c r="L6" s="351" t="s">
        <v>112</v>
      </c>
      <c r="M6" s="351" t="s">
        <v>12</v>
      </c>
      <c r="N6" s="993"/>
    </row>
    <row r="7" spans="1:14" ht="18.75"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18" customHeight="1" x14ac:dyDescent="0.2">
      <c r="A8" s="463" t="s">
        <v>403</v>
      </c>
      <c r="B8" s="9"/>
      <c r="C8" s="9"/>
      <c r="D8" s="9"/>
      <c r="E8" s="9"/>
      <c r="F8" s="9"/>
      <c r="G8" s="9"/>
      <c r="H8" s="9"/>
      <c r="I8" s="9"/>
      <c r="J8" s="9"/>
      <c r="K8" s="357"/>
      <c r="L8" s="8"/>
      <c r="M8" s="9"/>
      <c r="N8" s="357" t="s">
        <v>16</v>
      </c>
    </row>
    <row r="9" spans="1:14" ht="18" customHeight="1" x14ac:dyDescent="0.2">
      <c r="A9" s="8" t="s">
        <v>1218</v>
      </c>
      <c r="B9" s="9">
        <v>708</v>
      </c>
      <c r="C9" s="9">
        <v>295</v>
      </c>
      <c r="D9" s="9">
        <v>1003</v>
      </c>
      <c r="E9" s="9">
        <v>129</v>
      </c>
      <c r="F9" s="9">
        <v>71</v>
      </c>
      <c r="G9" s="9">
        <v>200</v>
      </c>
      <c r="H9" s="9">
        <v>183</v>
      </c>
      <c r="I9" s="9">
        <v>137</v>
      </c>
      <c r="J9" s="9">
        <v>320</v>
      </c>
      <c r="K9" s="9">
        <f>SUM(H9,E9,B9)</f>
        <v>1020</v>
      </c>
      <c r="L9" s="9">
        <f>SUM(I9,F9,C9)</f>
        <v>503</v>
      </c>
      <c r="M9" s="9">
        <f>SUM(K9:L9)</f>
        <v>1523</v>
      </c>
      <c r="N9" s="357" t="s">
        <v>1219</v>
      </c>
    </row>
    <row r="10" spans="1:14" ht="18" customHeight="1" x14ac:dyDescent="0.2">
      <c r="A10" s="8" t="s">
        <v>1220</v>
      </c>
      <c r="B10" s="9">
        <v>76</v>
      </c>
      <c r="C10" s="9">
        <v>39</v>
      </c>
      <c r="D10" s="9">
        <v>115</v>
      </c>
      <c r="E10" s="9">
        <v>8</v>
      </c>
      <c r="F10" s="9">
        <v>9</v>
      </c>
      <c r="G10" s="9">
        <v>17</v>
      </c>
      <c r="H10" s="9">
        <v>13</v>
      </c>
      <c r="I10" s="9">
        <v>9</v>
      </c>
      <c r="J10" s="9">
        <v>22</v>
      </c>
      <c r="K10" s="9">
        <f t="shared" ref="K10:L18" si="0">SUM(H10,E10,B10)</f>
        <v>97</v>
      </c>
      <c r="L10" s="9">
        <f t="shared" si="0"/>
        <v>57</v>
      </c>
      <c r="M10" s="9">
        <f t="shared" ref="M10:M18" si="1">SUM(K10:L10)</f>
        <v>154</v>
      </c>
      <c r="N10" s="357" t="s">
        <v>1246</v>
      </c>
    </row>
    <row r="11" spans="1:14" ht="18" customHeight="1" x14ac:dyDescent="0.2">
      <c r="A11" s="8" t="s">
        <v>1222</v>
      </c>
      <c r="B11" s="9">
        <v>82</v>
      </c>
      <c r="C11" s="9">
        <v>35</v>
      </c>
      <c r="D11" s="9">
        <v>117</v>
      </c>
      <c r="E11" s="9">
        <v>23</v>
      </c>
      <c r="F11" s="9">
        <v>4</v>
      </c>
      <c r="G11" s="9">
        <v>27</v>
      </c>
      <c r="H11" s="9">
        <v>0</v>
      </c>
      <c r="I11" s="9">
        <v>0</v>
      </c>
      <c r="J11" s="9">
        <v>0</v>
      </c>
      <c r="K11" s="9">
        <f t="shared" si="0"/>
        <v>105</v>
      </c>
      <c r="L11" s="9">
        <f t="shared" si="0"/>
        <v>39</v>
      </c>
      <c r="M11" s="9">
        <f t="shared" si="1"/>
        <v>144</v>
      </c>
      <c r="N11" s="357" t="s">
        <v>1247</v>
      </c>
    </row>
    <row r="12" spans="1:14" ht="18" customHeight="1" x14ac:dyDescent="0.2">
      <c r="A12" s="8" t="s">
        <v>1224</v>
      </c>
      <c r="B12" s="9">
        <v>146</v>
      </c>
      <c r="C12" s="9">
        <v>41</v>
      </c>
      <c r="D12" s="9">
        <v>187</v>
      </c>
      <c r="E12" s="9">
        <v>45</v>
      </c>
      <c r="F12" s="9">
        <v>37</v>
      </c>
      <c r="G12" s="9">
        <v>82</v>
      </c>
      <c r="H12" s="9">
        <v>0</v>
      </c>
      <c r="I12" s="9">
        <v>0</v>
      </c>
      <c r="J12" s="9">
        <v>0</v>
      </c>
      <c r="K12" s="9">
        <f t="shared" si="0"/>
        <v>191</v>
      </c>
      <c r="L12" s="9">
        <f t="shared" si="0"/>
        <v>78</v>
      </c>
      <c r="M12" s="9">
        <f t="shared" si="1"/>
        <v>269</v>
      </c>
      <c r="N12" s="357" t="s">
        <v>1248</v>
      </c>
    </row>
    <row r="13" spans="1:14" ht="18" customHeight="1" x14ac:dyDescent="0.2">
      <c r="A13" s="8" t="s">
        <v>1226</v>
      </c>
      <c r="B13" s="9">
        <v>41</v>
      </c>
      <c r="C13" s="9">
        <v>6</v>
      </c>
      <c r="D13" s="9">
        <v>47</v>
      </c>
      <c r="E13" s="9">
        <v>6</v>
      </c>
      <c r="F13" s="9">
        <v>4</v>
      </c>
      <c r="G13" s="9">
        <v>10</v>
      </c>
      <c r="H13" s="9">
        <v>1</v>
      </c>
      <c r="I13" s="9">
        <v>0</v>
      </c>
      <c r="J13" s="9">
        <v>1</v>
      </c>
      <c r="K13" s="9">
        <f t="shared" si="0"/>
        <v>48</v>
      </c>
      <c r="L13" s="9">
        <f t="shared" si="0"/>
        <v>10</v>
      </c>
      <c r="M13" s="9">
        <f t="shared" si="1"/>
        <v>58</v>
      </c>
      <c r="N13" s="357" t="s">
        <v>1249</v>
      </c>
    </row>
    <row r="14" spans="1:14" ht="18" customHeight="1" x14ac:dyDescent="0.2">
      <c r="A14" s="8" t="s">
        <v>1123</v>
      </c>
      <c r="B14" s="9">
        <f>SUM(B9:B13)</f>
        <v>1053</v>
      </c>
      <c r="C14" s="9">
        <f t="shared" ref="C14:M14" si="2">SUM(C9:C13)</f>
        <v>416</v>
      </c>
      <c r="D14" s="9">
        <f t="shared" si="2"/>
        <v>1469</v>
      </c>
      <c r="E14" s="9">
        <f t="shared" si="2"/>
        <v>211</v>
      </c>
      <c r="F14" s="9">
        <f t="shared" si="2"/>
        <v>125</v>
      </c>
      <c r="G14" s="9">
        <f t="shared" si="2"/>
        <v>336</v>
      </c>
      <c r="H14" s="9">
        <f t="shared" si="2"/>
        <v>197</v>
      </c>
      <c r="I14" s="9">
        <f t="shared" si="2"/>
        <v>146</v>
      </c>
      <c r="J14" s="9">
        <f t="shared" si="2"/>
        <v>343</v>
      </c>
      <c r="K14" s="9">
        <f t="shared" si="2"/>
        <v>1461</v>
      </c>
      <c r="L14" s="9">
        <f t="shared" si="2"/>
        <v>687</v>
      </c>
      <c r="M14" s="9">
        <f t="shared" si="2"/>
        <v>2148</v>
      </c>
      <c r="N14" s="357" t="s">
        <v>1068</v>
      </c>
    </row>
    <row r="15" spans="1:14" ht="18" customHeight="1" x14ac:dyDescent="0.2">
      <c r="A15" s="8" t="s">
        <v>1229</v>
      </c>
      <c r="B15" s="9">
        <v>0</v>
      </c>
      <c r="C15" s="9">
        <v>1</v>
      </c>
      <c r="D15" s="9">
        <v>1</v>
      </c>
      <c r="E15" s="9">
        <v>7</v>
      </c>
      <c r="F15" s="9">
        <v>5</v>
      </c>
      <c r="G15" s="9">
        <v>12</v>
      </c>
      <c r="H15" s="9">
        <v>2</v>
      </c>
      <c r="I15" s="9">
        <v>19</v>
      </c>
      <c r="J15" s="9">
        <v>21</v>
      </c>
      <c r="K15" s="9">
        <f>SUM(B15,E15,H15)</f>
        <v>9</v>
      </c>
      <c r="L15" s="9">
        <f t="shared" si="0"/>
        <v>25</v>
      </c>
      <c r="M15" s="9">
        <f t="shared" si="1"/>
        <v>34</v>
      </c>
      <c r="N15" s="357" t="s">
        <v>1230</v>
      </c>
    </row>
    <row r="16" spans="1:14" ht="18" customHeight="1" x14ac:dyDescent="0.2">
      <c r="A16" s="8" t="s">
        <v>1231</v>
      </c>
      <c r="B16" s="9">
        <v>64</v>
      </c>
      <c r="C16" s="9">
        <v>71</v>
      </c>
      <c r="D16" s="9">
        <v>135</v>
      </c>
      <c r="E16" s="9">
        <v>10</v>
      </c>
      <c r="F16" s="9">
        <v>5</v>
      </c>
      <c r="G16" s="9">
        <v>15</v>
      </c>
      <c r="H16" s="9">
        <v>11</v>
      </c>
      <c r="I16" s="9">
        <v>12</v>
      </c>
      <c r="J16" s="9">
        <v>23</v>
      </c>
      <c r="K16" s="9">
        <f>SUM(B16,E16,H16)</f>
        <v>85</v>
      </c>
      <c r="L16" s="9">
        <f t="shared" si="0"/>
        <v>88</v>
      </c>
      <c r="M16" s="9">
        <f t="shared" si="1"/>
        <v>173</v>
      </c>
      <c r="N16" s="357" t="s">
        <v>1241</v>
      </c>
    </row>
    <row r="17" spans="1:14" ht="18" customHeight="1" x14ac:dyDescent="0.2">
      <c r="A17" s="8" t="s">
        <v>1232</v>
      </c>
      <c r="B17" s="9">
        <v>53</v>
      </c>
      <c r="C17" s="9">
        <v>11</v>
      </c>
      <c r="D17" s="9">
        <v>64</v>
      </c>
      <c r="E17" s="9">
        <v>5</v>
      </c>
      <c r="F17" s="9">
        <v>8</v>
      </c>
      <c r="G17" s="9">
        <v>13</v>
      </c>
      <c r="H17" s="9">
        <v>4</v>
      </c>
      <c r="I17" s="9">
        <v>5</v>
      </c>
      <c r="J17" s="9">
        <v>9</v>
      </c>
      <c r="K17" s="9">
        <f>SUM(B17,E17,H17)</f>
        <v>62</v>
      </c>
      <c r="L17" s="9">
        <f t="shared" si="0"/>
        <v>24</v>
      </c>
      <c r="M17" s="9">
        <f t="shared" si="1"/>
        <v>86</v>
      </c>
      <c r="N17" s="357" t="s">
        <v>1233</v>
      </c>
    </row>
    <row r="18" spans="1:14" ht="18" customHeight="1" x14ac:dyDescent="0.2">
      <c r="A18" s="8" t="s">
        <v>1234</v>
      </c>
      <c r="B18" s="9">
        <v>56</v>
      </c>
      <c r="C18" s="9">
        <v>16</v>
      </c>
      <c r="D18" s="9">
        <v>72</v>
      </c>
      <c r="E18" s="9">
        <v>12</v>
      </c>
      <c r="F18" s="9">
        <v>8</v>
      </c>
      <c r="G18" s="9">
        <v>20</v>
      </c>
      <c r="H18" s="9">
        <v>28</v>
      </c>
      <c r="I18" s="9">
        <v>15</v>
      </c>
      <c r="J18" s="9">
        <v>43</v>
      </c>
      <c r="K18" s="9">
        <f>SUM(B18,E18,H18)</f>
        <v>96</v>
      </c>
      <c r="L18" s="9">
        <f t="shared" si="0"/>
        <v>39</v>
      </c>
      <c r="M18" s="9">
        <f t="shared" si="1"/>
        <v>135</v>
      </c>
      <c r="N18" s="357" t="s">
        <v>1235</v>
      </c>
    </row>
    <row r="19" spans="1:14" ht="18" customHeight="1" x14ac:dyDescent="0.2">
      <c r="A19" s="8" t="s">
        <v>1133</v>
      </c>
      <c r="B19" s="9">
        <f>SUM(B15:B18)</f>
        <v>173</v>
      </c>
      <c r="C19" s="9">
        <f t="shared" ref="C19:M19" si="3">SUM(C15:C18)</f>
        <v>99</v>
      </c>
      <c r="D19" s="9">
        <f t="shared" si="3"/>
        <v>272</v>
      </c>
      <c r="E19" s="9">
        <f t="shared" si="3"/>
        <v>34</v>
      </c>
      <c r="F19" s="9">
        <f t="shared" si="3"/>
        <v>26</v>
      </c>
      <c r="G19" s="9">
        <f t="shared" si="3"/>
        <v>60</v>
      </c>
      <c r="H19" s="9">
        <f t="shared" si="3"/>
        <v>45</v>
      </c>
      <c r="I19" s="9">
        <f t="shared" si="3"/>
        <v>51</v>
      </c>
      <c r="J19" s="9">
        <f t="shared" si="3"/>
        <v>96</v>
      </c>
      <c r="K19" s="9">
        <f t="shared" si="3"/>
        <v>252</v>
      </c>
      <c r="L19" s="9">
        <f t="shared" si="3"/>
        <v>176</v>
      </c>
      <c r="M19" s="9">
        <f t="shared" si="3"/>
        <v>428</v>
      </c>
      <c r="N19" s="357" t="s">
        <v>1134</v>
      </c>
    </row>
    <row r="20" spans="1:14" ht="18" customHeight="1" x14ac:dyDescent="0.2">
      <c r="A20" s="8" t="s">
        <v>90</v>
      </c>
      <c r="B20" s="9">
        <f>SUM(B19,B14)</f>
        <v>1226</v>
      </c>
      <c r="C20" s="9">
        <f t="shared" ref="C20:M20" si="4">SUM(C19,C14)</f>
        <v>515</v>
      </c>
      <c r="D20" s="9">
        <f t="shared" si="4"/>
        <v>1741</v>
      </c>
      <c r="E20" s="9">
        <f t="shared" si="4"/>
        <v>245</v>
      </c>
      <c r="F20" s="9">
        <f t="shared" si="4"/>
        <v>151</v>
      </c>
      <c r="G20" s="9">
        <f t="shared" si="4"/>
        <v>396</v>
      </c>
      <c r="H20" s="9">
        <f t="shared" si="4"/>
        <v>242</v>
      </c>
      <c r="I20" s="9">
        <f t="shared" si="4"/>
        <v>197</v>
      </c>
      <c r="J20" s="9">
        <f t="shared" si="4"/>
        <v>439</v>
      </c>
      <c r="K20" s="9">
        <f t="shared" si="4"/>
        <v>1713</v>
      </c>
      <c r="L20" s="9">
        <f t="shared" si="4"/>
        <v>863</v>
      </c>
      <c r="M20" s="9">
        <f t="shared" si="4"/>
        <v>2576</v>
      </c>
      <c r="N20" s="357" t="s">
        <v>91</v>
      </c>
    </row>
    <row r="21" spans="1:14" ht="18" customHeight="1" x14ac:dyDescent="0.2">
      <c r="A21" s="8" t="s">
        <v>402</v>
      </c>
      <c r="B21" s="9"/>
      <c r="C21" s="9"/>
      <c r="D21" s="9"/>
      <c r="E21" s="9"/>
      <c r="F21" s="9"/>
      <c r="G21" s="9"/>
      <c r="H21" s="9"/>
      <c r="I21" s="9"/>
      <c r="J21" s="9"/>
      <c r="K21" s="357"/>
      <c r="L21" s="8"/>
      <c r="M21" s="9"/>
      <c r="N21" s="357" t="s">
        <v>93</v>
      </c>
    </row>
    <row r="22" spans="1:14" ht="18" customHeight="1" x14ac:dyDescent="0.2">
      <c r="A22" s="8" t="s">
        <v>1218</v>
      </c>
      <c r="B22" s="9">
        <v>79</v>
      </c>
      <c r="C22" s="9">
        <v>10</v>
      </c>
      <c r="D22" s="9">
        <v>89</v>
      </c>
      <c r="E22" s="9">
        <v>4</v>
      </c>
      <c r="F22" s="9">
        <v>2</v>
      </c>
      <c r="G22" s="9">
        <v>6</v>
      </c>
      <c r="H22" s="9">
        <v>13</v>
      </c>
      <c r="I22" s="9">
        <v>2</v>
      </c>
      <c r="J22" s="9">
        <f>SUM(H22:I22)</f>
        <v>15</v>
      </c>
      <c r="K22" s="9">
        <f>SUM(B22,E22,H22)</f>
        <v>96</v>
      </c>
      <c r="L22" s="9">
        <f>SUM(I22,F22,C22)</f>
        <v>14</v>
      </c>
      <c r="M22" s="9">
        <f>SUM(K22:L22)</f>
        <v>110</v>
      </c>
      <c r="N22" s="357" t="s">
        <v>1245</v>
      </c>
    </row>
    <row r="23" spans="1:14" ht="18" customHeight="1" x14ac:dyDescent="0.2">
      <c r="A23" s="8" t="s">
        <v>1220</v>
      </c>
      <c r="B23" s="9">
        <v>7</v>
      </c>
      <c r="C23" s="9">
        <v>5</v>
      </c>
      <c r="D23" s="9">
        <v>12</v>
      </c>
      <c r="E23" s="9">
        <v>0</v>
      </c>
      <c r="F23" s="9">
        <v>0</v>
      </c>
      <c r="G23" s="9">
        <v>0</v>
      </c>
      <c r="H23" s="9">
        <v>0</v>
      </c>
      <c r="I23" s="9">
        <v>0</v>
      </c>
      <c r="J23" s="684">
        <f t="shared" ref="J23:J31" si="5">SUM(H23:I23)</f>
        <v>0</v>
      </c>
      <c r="K23" s="9">
        <f t="shared" ref="K23:K29" si="6">SUM(B23,E23,H23)</f>
        <v>7</v>
      </c>
      <c r="L23" s="9">
        <f t="shared" ref="L23:L29" si="7">SUM(I23,F23,C23)</f>
        <v>5</v>
      </c>
      <c r="M23" s="9">
        <f t="shared" ref="M23:M29" si="8">SUM(K23:L23)</f>
        <v>12</v>
      </c>
      <c r="N23" s="357" t="s">
        <v>1221</v>
      </c>
    </row>
    <row r="24" spans="1:14" ht="18" customHeight="1" x14ac:dyDescent="0.2">
      <c r="A24" s="8" t="s">
        <v>1224</v>
      </c>
      <c r="B24" s="9">
        <v>10</v>
      </c>
      <c r="C24" s="9">
        <v>13</v>
      </c>
      <c r="D24" s="9">
        <v>23</v>
      </c>
      <c r="E24" s="9">
        <v>2</v>
      </c>
      <c r="F24" s="9">
        <v>0</v>
      </c>
      <c r="G24" s="9">
        <v>2</v>
      </c>
      <c r="H24" s="9">
        <v>5</v>
      </c>
      <c r="I24" s="9">
        <v>8</v>
      </c>
      <c r="J24" s="684">
        <f t="shared" si="5"/>
        <v>13</v>
      </c>
      <c r="K24" s="9">
        <f t="shared" si="6"/>
        <v>17</v>
      </c>
      <c r="L24" s="9">
        <f t="shared" si="7"/>
        <v>21</v>
      </c>
      <c r="M24" s="9">
        <f t="shared" si="8"/>
        <v>38</v>
      </c>
      <c r="N24" s="357" t="s">
        <v>1225</v>
      </c>
    </row>
    <row r="25" spans="1:14" ht="18" customHeight="1" x14ac:dyDescent="0.2">
      <c r="A25" s="8" t="s">
        <v>1123</v>
      </c>
      <c r="B25" s="9">
        <f>SUM(B22:B24)</f>
        <v>96</v>
      </c>
      <c r="C25" s="9">
        <f t="shared" ref="C25:M25" si="9">SUM(C22:C24)</f>
        <v>28</v>
      </c>
      <c r="D25" s="9">
        <f t="shared" si="9"/>
        <v>124</v>
      </c>
      <c r="E25" s="9">
        <f t="shared" si="9"/>
        <v>6</v>
      </c>
      <c r="F25" s="9">
        <f t="shared" si="9"/>
        <v>2</v>
      </c>
      <c r="G25" s="9">
        <f t="shared" si="9"/>
        <v>8</v>
      </c>
      <c r="H25" s="9">
        <f t="shared" si="9"/>
        <v>18</v>
      </c>
      <c r="I25" s="9">
        <f t="shared" si="9"/>
        <v>10</v>
      </c>
      <c r="J25" s="684">
        <f t="shared" si="5"/>
        <v>28</v>
      </c>
      <c r="K25" s="9">
        <f t="shared" si="9"/>
        <v>120</v>
      </c>
      <c r="L25" s="9">
        <f t="shared" si="9"/>
        <v>40</v>
      </c>
      <c r="M25" s="9">
        <f t="shared" si="9"/>
        <v>160</v>
      </c>
      <c r="N25" s="357" t="s">
        <v>1228</v>
      </c>
    </row>
    <row r="26" spans="1:14" ht="18" customHeight="1" x14ac:dyDescent="0.2">
      <c r="A26" s="8" t="s">
        <v>1240</v>
      </c>
      <c r="B26" s="9">
        <v>0</v>
      </c>
      <c r="C26" s="9">
        <v>2</v>
      </c>
      <c r="D26" s="9">
        <v>2</v>
      </c>
      <c r="E26" s="9">
        <v>0</v>
      </c>
      <c r="F26" s="9">
        <v>0</v>
      </c>
      <c r="G26" s="9">
        <v>0</v>
      </c>
      <c r="H26" s="9">
        <v>2</v>
      </c>
      <c r="I26" s="9">
        <v>2</v>
      </c>
      <c r="J26" s="684">
        <f t="shared" si="5"/>
        <v>4</v>
      </c>
      <c r="K26" s="9">
        <f t="shared" si="6"/>
        <v>2</v>
      </c>
      <c r="L26" s="9">
        <f t="shared" si="7"/>
        <v>4</v>
      </c>
      <c r="M26" s="9">
        <f t="shared" si="8"/>
        <v>6</v>
      </c>
      <c r="N26" s="357" t="s">
        <v>1230</v>
      </c>
    </row>
    <row r="27" spans="1:14" ht="18" customHeight="1" x14ac:dyDescent="0.2">
      <c r="A27" s="8" t="s">
        <v>1254</v>
      </c>
      <c r="B27" s="9">
        <v>15</v>
      </c>
      <c r="C27" s="9">
        <v>2</v>
      </c>
      <c r="D27" s="9">
        <v>17</v>
      </c>
      <c r="E27" s="9">
        <v>2</v>
      </c>
      <c r="F27" s="9">
        <v>0</v>
      </c>
      <c r="G27" s="9">
        <v>2</v>
      </c>
      <c r="H27" s="9">
        <v>0</v>
      </c>
      <c r="I27" s="9">
        <v>0</v>
      </c>
      <c r="J27" s="684">
        <f t="shared" si="5"/>
        <v>0</v>
      </c>
      <c r="K27" s="9">
        <f t="shared" si="6"/>
        <v>17</v>
      </c>
      <c r="L27" s="9">
        <f t="shared" si="7"/>
        <v>2</v>
      </c>
      <c r="M27" s="9">
        <f t="shared" si="8"/>
        <v>19</v>
      </c>
      <c r="N27" s="357" t="s">
        <v>1241</v>
      </c>
    </row>
    <row r="28" spans="1:14" ht="18" customHeight="1" x14ac:dyDescent="0.2">
      <c r="A28" s="8" t="s">
        <v>1232</v>
      </c>
      <c r="B28" s="9">
        <v>5</v>
      </c>
      <c r="C28" s="9">
        <v>3</v>
      </c>
      <c r="D28" s="9">
        <v>8</v>
      </c>
      <c r="E28" s="9">
        <v>0</v>
      </c>
      <c r="F28" s="9">
        <v>0</v>
      </c>
      <c r="G28" s="9">
        <v>0</v>
      </c>
      <c r="H28" s="9">
        <v>3</v>
      </c>
      <c r="I28" s="9">
        <v>1</v>
      </c>
      <c r="J28" s="684">
        <f t="shared" si="5"/>
        <v>4</v>
      </c>
      <c r="K28" s="9">
        <f t="shared" si="6"/>
        <v>8</v>
      </c>
      <c r="L28" s="9">
        <f t="shared" si="7"/>
        <v>4</v>
      </c>
      <c r="M28" s="9">
        <f t="shared" si="8"/>
        <v>12</v>
      </c>
      <c r="N28" s="357" t="s">
        <v>1233</v>
      </c>
    </row>
    <row r="29" spans="1:14" ht="18" customHeight="1" x14ac:dyDescent="0.2">
      <c r="A29" s="8" t="s">
        <v>1234</v>
      </c>
      <c r="B29" s="9">
        <v>1</v>
      </c>
      <c r="C29" s="9">
        <v>0</v>
      </c>
      <c r="D29" s="9">
        <v>1</v>
      </c>
      <c r="E29" s="9">
        <v>0</v>
      </c>
      <c r="F29" s="9">
        <v>0</v>
      </c>
      <c r="G29" s="9">
        <v>0</v>
      </c>
      <c r="H29" s="9">
        <v>0</v>
      </c>
      <c r="I29" s="9">
        <v>0</v>
      </c>
      <c r="J29" s="684">
        <f t="shared" si="5"/>
        <v>0</v>
      </c>
      <c r="K29" s="9">
        <f t="shared" si="6"/>
        <v>1</v>
      </c>
      <c r="L29" s="9">
        <f t="shared" si="7"/>
        <v>0</v>
      </c>
      <c r="M29" s="9">
        <f t="shared" si="8"/>
        <v>1</v>
      </c>
      <c r="N29" s="357" t="s">
        <v>1235</v>
      </c>
    </row>
    <row r="30" spans="1:14" ht="18" customHeight="1" x14ac:dyDescent="0.2">
      <c r="A30" s="8" t="s">
        <v>1133</v>
      </c>
      <c r="B30" s="21">
        <f>SUM(B26:B29)</f>
        <v>21</v>
      </c>
      <c r="C30" s="21">
        <f t="shared" ref="C30:M30" si="10">SUM(C26:C29)</f>
        <v>7</v>
      </c>
      <c r="D30" s="21">
        <f t="shared" si="10"/>
        <v>28</v>
      </c>
      <c r="E30" s="21">
        <f t="shared" si="10"/>
        <v>2</v>
      </c>
      <c r="F30" s="21">
        <f t="shared" si="10"/>
        <v>0</v>
      </c>
      <c r="G30" s="21">
        <f t="shared" si="10"/>
        <v>2</v>
      </c>
      <c r="H30" s="21">
        <f t="shared" si="10"/>
        <v>5</v>
      </c>
      <c r="I30" s="21">
        <f t="shared" si="10"/>
        <v>3</v>
      </c>
      <c r="J30" s="684">
        <f t="shared" si="5"/>
        <v>8</v>
      </c>
      <c r="K30" s="21">
        <f t="shared" si="10"/>
        <v>28</v>
      </c>
      <c r="L30" s="21">
        <f t="shared" si="10"/>
        <v>10</v>
      </c>
      <c r="M30" s="21">
        <f t="shared" si="10"/>
        <v>38</v>
      </c>
      <c r="N30" s="357" t="s">
        <v>1134</v>
      </c>
    </row>
    <row r="31" spans="1:14" ht="18" customHeight="1" thickBot="1" x14ac:dyDescent="0.25">
      <c r="A31" s="20" t="s">
        <v>126</v>
      </c>
      <c r="B31" s="21">
        <f>SUM(B30,B25)</f>
        <v>117</v>
      </c>
      <c r="C31" s="21">
        <f t="shared" ref="C31:M31" si="11">SUM(C30,C25)</f>
        <v>35</v>
      </c>
      <c r="D31" s="21">
        <f t="shared" si="11"/>
        <v>152</v>
      </c>
      <c r="E31" s="21">
        <f t="shared" si="11"/>
        <v>8</v>
      </c>
      <c r="F31" s="21">
        <f t="shared" si="11"/>
        <v>2</v>
      </c>
      <c r="G31" s="21">
        <f t="shared" si="11"/>
        <v>10</v>
      </c>
      <c r="H31" s="21">
        <f t="shared" si="11"/>
        <v>23</v>
      </c>
      <c r="I31" s="21">
        <f t="shared" si="11"/>
        <v>13</v>
      </c>
      <c r="J31" s="684">
        <f t="shared" si="5"/>
        <v>36</v>
      </c>
      <c r="K31" s="21">
        <f t="shared" si="11"/>
        <v>148</v>
      </c>
      <c r="L31" s="21">
        <f t="shared" si="11"/>
        <v>50</v>
      </c>
      <c r="M31" s="21">
        <f t="shared" si="11"/>
        <v>198</v>
      </c>
      <c r="N31" s="22" t="s">
        <v>93</v>
      </c>
    </row>
    <row r="32" spans="1:14" ht="18" customHeight="1" thickBot="1" x14ac:dyDescent="0.25">
      <c r="A32" s="23" t="s">
        <v>374</v>
      </c>
      <c r="B32" s="24">
        <f>SUM(B31,B20)</f>
        <v>1343</v>
      </c>
      <c r="C32" s="24">
        <f t="shared" ref="C32:M32" si="12">SUM(C31,C20)</f>
        <v>550</v>
      </c>
      <c r="D32" s="24">
        <f t="shared" si="12"/>
        <v>1893</v>
      </c>
      <c r="E32" s="24">
        <f t="shared" si="12"/>
        <v>253</v>
      </c>
      <c r="F32" s="24">
        <f t="shared" si="12"/>
        <v>153</v>
      </c>
      <c r="G32" s="24">
        <f t="shared" si="12"/>
        <v>406</v>
      </c>
      <c r="H32" s="24">
        <f t="shared" si="12"/>
        <v>265</v>
      </c>
      <c r="I32" s="24">
        <f t="shared" si="12"/>
        <v>210</v>
      </c>
      <c r="J32" s="24">
        <f t="shared" si="12"/>
        <v>475</v>
      </c>
      <c r="K32" s="24">
        <f t="shared" si="12"/>
        <v>1861</v>
      </c>
      <c r="L32" s="24">
        <f t="shared" si="12"/>
        <v>913</v>
      </c>
      <c r="M32" s="24">
        <f t="shared" si="12"/>
        <v>2774</v>
      </c>
      <c r="N32" s="358" t="s">
        <v>253</v>
      </c>
    </row>
    <row r="33" ht="18" customHeight="1"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66"/>
  <sheetViews>
    <sheetView rightToLeft="1" view="pageBreakPreview" topLeftCell="A46" zoomScale="80" zoomScaleSheetLayoutView="80" workbookViewId="0">
      <selection activeCell="N61" sqref="N61"/>
    </sheetView>
  </sheetViews>
  <sheetFormatPr defaultRowHeight="14.25" x14ac:dyDescent="0.2"/>
  <cols>
    <col min="1" max="1" width="25.75" style="353" customWidth="1"/>
    <col min="2" max="10" width="9.375" style="353" customWidth="1"/>
    <col min="11" max="11" width="39.625" style="353" customWidth="1"/>
    <col min="12" max="16384" width="9" style="353"/>
  </cols>
  <sheetData>
    <row r="1" spans="1:11" ht="22.5" customHeight="1" x14ac:dyDescent="0.2">
      <c r="A1" s="1007" t="s">
        <v>2292</v>
      </c>
      <c r="B1" s="1007"/>
      <c r="C1" s="1007"/>
      <c r="D1" s="1007"/>
      <c r="E1" s="1007"/>
      <c r="F1" s="1007"/>
      <c r="G1" s="1007"/>
      <c r="H1" s="1007"/>
      <c r="I1" s="1007"/>
      <c r="J1" s="1007"/>
      <c r="K1" s="1007"/>
    </row>
    <row r="2" spans="1:11" ht="33.75" customHeight="1" x14ac:dyDescent="0.2">
      <c r="A2" s="996" t="s">
        <v>2293</v>
      </c>
      <c r="B2" s="996"/>
      <c r="C2" s="996"/>
      <c r="D2" s="996"/>
      <c r="E2" s="996"/>
      <c r="F2" s="996"/>
      <c r="G2" s="996"/>
      <c r="H2" s="996"/>
      <c r="I2" s="996"/>
      <c r="J2" s="996"/>
      <c r="K2" s="996"/>
    </row>
    <row r="3" spans="1:11" ht="21.75" customHeight="1" thickBot="1" x14ac:dyDescent="0.25">
      <c r="A3" s="323" t="s">
        <v>2633</v>
      </c>
      <c r="K3" s="28" t="s">
        <v>1256</v>
      </c>
    </row>
    <row r="4" spans="1:11" ht="20.100000000000001" customHeight="1" thickTop="1" x14ac:dyDescent="0.25">
      <c r="A4" s="992" t="s">
        <v>1100</v>
      </c>
      <c r="B4" s="1003" t="s">
        <v>1</v>
      </c>
      <c r="C4" s="1003"/>
      <c r="D4" s="1003"/>
      <c r="E4" s="1003" t="s">
        <v>2</v>
      </c>
      <c r="F4" s="1003"/>
      <c r="G4" s="1003"/>
      <c r="H4" s="1003" t="s">
        <v>4</v>
      </c>
      <c r="I4" s="1003"/>
      <c r="J4" s="1003"/>
      <c r="K4" s="992" t="s">
        <v>1056</v>
      </c>
    </row>
    <row r="5" spans="1:11" ht="20.100000000000001" customHeight="1" x14ac:dyDescent="0.25">
      <c r="A5" s="993"/>
      <c r="B5" s="1004" t="s">
        <v>561</v>
      </c>
      <c r="C5" s="1004"/>
      <c r="D5" s="1004"/>
      <c r="E5" s="1004" t="s">
        <v>7</v>
      </c>
      <c r="F5" s="1004"/>
      <c r="G5" s="1004"/>
      <c r="H5" s="1004" t="s">
        <v>9</v>
      </c>
      <c r="I5" s="1004"/>
      <c r="J5" s="1004"/>
      <c r="K5" s="993"/>
    </row>
    <row r="6" spans="1:11" ht="20.100000000000001" customHeight="1" x14ac:dyDescent="0.25">
      <c r="A6" s="993"/>
      <c r="B6" s="351" t="s">
        <v>10</v>
      </c>
      <c r="C6" s="351" t="s">
        <v>112</v>
      </c>
      <c r="D6" s="351" t="s">
        <v>12</v>
      </c>
      <c r="E6" s="351" t="s">
        <v>10</v>
      </c>
      <c r="F6" s="351" t="s">
        <v>112</v>
      </c>
      <c r="G6" s="351" t="s">
        <v>12</v>
      </c>
      <c r="H6" s="351" t="s">
        <v>10</v>
      </c>
      <c r="I6" s="351" t="s">
        <v>112</v>
      </c>
      <c r="J6" s="351" t="s">
        <v>12</v>
      </c>
      <c r="K6" s="993"/>
    </row>
    <row r="7" spans="1:11" ht="20.100000000000001" customHeight="1" thickBot="1" x14ac:dyDescent="0.3">
      <c r="A7" s="994"/>
      <c r="B7" s="4" t="s">
        <v>13</v>
      </c>
      <c r="C7" s="4" t="s">
        <v>14</v>
      </c>
      <c r="D7" s="4" t="s">
        <v>9</v>
      </c>
      <c r="E7" s="4" t="s">
        <v>13</v>
      </c>
      <c r="F7" s="4" t="s">
        <v>14</v>
      </c>
      <c r="G7" s="4" t="s">
        <v>9</v>
      </c>
      <c r="H7" s="4" t="s">
        <v>13</v>
      </c>
      <c r="I7" s="4" t="s">
        <v>14</v>
      </c>
      <c r="J7" s="4" t="s">
        <v>9</v>
      </c>
      <c r="K7" s="994"/>
    </row>
    <row r="8" spans="1:11" ht="18.95" customHeight="1" x14ac:dyDescent="0.2">
      <c r="A8" s="463" t="s">
        <v>403</v>
      </c>
      <c r="B8" s="9"/>
      <c r="C8" s="9"/>
      <c r="D8" s="9"/>
      <c r="E8" s="9"/>
      <c r="F8" s="9"/>
      <c r="G8" s="9"/>
      <c r="H8" s="9"/>
      <c r="I8" s="9"/>
      <c r="J8" s="9"/>
      <c r="K8" s="357" t="s">
        <v>16</v>
      </c>
    </row>
    <row r="9" spans="1:11" ht="18.95" customHeight="1" x14ac:dyDescent="0.2">
      <c r="A9" s="8" t="s">
        <v>1218</v>
      </c>
      <c r="B9" s="9">
        <v>2862</v>
      </c>
      <c r="C9" s="9">
        <v>1747</v>
      </c>
      <c r="D9" s="9">
        <v>4609</v>
      </c>
      <c r="E9" s="9">
        <v>0</v>
      </c>
      <c r="F9" s="9">
        <v>0</v>
      </c>
      <c r="G9" s="9">
        <v>0</v>
      </c>
      <c r="H9" s="9">
        <f t="shared" ref="H9:I18" si="0">SUM(E9,B9)</f>
        <v>2862</v>
      </c>
      <c r="I9" s="9">
        <f t="shared" si="0"/>
        <v>1747</v>
      </c>
      <c r="J9" s="9">
        <f t="shared" ref="J9:J18" si="1">SUM(H9:I9)</f>
        <v>4609</v>
      </c>
      <c r="K9" s="357" t="s">
        <v>1219</v>
      </c>
    </row>
    <row r="10" spans="1:11" ht="18.95" customHeight="1" x14ac:dyDescent="0.2">
      <c r="A10" s="8" t="s">
        <v>1220</v>
      </c>
      <c r="B10" s="9">
        <v>529</v>
      </c>
      <c r="C10" s="9">
        <v>440</v>
      </c>
      <c r="D10" s="9">
        <v>969</v>
      </c>
      <c r="E10" s="9">
        <v>0</v>
      </c>
      <c r="F10" s="9">
        <v>0</v>
      </c>
      <c r="G10" s="9">
        <v>0</v>
      </c>
      <c r="H10" s="9">
        <f t="shared" si="0"/>
        <v>529</v>
      </c>
      <c r="I10" s="9">
        <f t="shared" si="0"/>
        <v>440</v>
      </c>
      <c r="J10" s="9">
        <f t="shared" si="1"/>
        <v>969</v>
      </c>
      <c r="K10" s="357" t="s">
        <v>1246</v>
      </c>
    </row>
    <row r="11" spans="1:11" ht="18.95" customHeight="1" x14ac:dyDescent="0.2">
      <c r="A11" s="8" t="s">
        <v>1222</v>
      </c>
      <c r="B11" s="9">
        <v>511</v>
      </c>
      <c r="C11" s="9">
        <v>345</v>
      </c>
      <c r="D11" s="9">
        <v>856</v>
      </c>
      <c r="E11" s="9">
        <v>0</v>
      </c>
      <c r="F11" s="9">
        <v>0</v>
      </c>
      <c r="G11" s="9">
        <v>0</v>
      </c>
      <c r="H11" s="9">
        <f t="shared" si="0"/>
        <v>511</v>
      </c>
      <c r="I11" s="9">
        <f t="shared" si="0"/>
        <v>345</v>
      </c>
      <c r="J11" s="9">
        <f t="shared" si="1"/>
        <v>856</v>
      </c>
      <c r="K11" s="357" t="s">
        <v>1247</v>
      </c>
    </row>
    <row r="12" spans="1:11" ht="18.95" customHeight="1" x14ac:dyDescent="0.2">
      <c r="A12" s="8" t="s">
        <v>1224</v>
      </c>
      <c r="B12" s="9">
        <v>1055</v>
      </c>
      <c r="C12" s="9">
        <v>1151</v>
      </c>
      <c r="D12" s="9">
        <v>2206</v>
      </c>
      <c r="E12" s="9">
        <v>0</v>
      </c>
      <c r="F12" s="9">
        <v>0</v>
      </c>
      <c r="G12" s="9">
        <v>0</v>
      </c>
      <c r="H12" s="9">
        <f t="shared" si="0"/>
        <v>1055</v>
      </c>
      <c r="I12" s="9">
        <f t="shared" si="0"/>
        <v>1151</v>
      </c>
      <c r="J12" s="9">
        <f t="shared" si="1"/>
        <v>2206</v>
      </c>
      <c r="K12" s="357" t="s">
        <v>1248</v>
      </c>
    </row>
    <row r="13" spans="1:11" ht="18.95" customHeight="1" x14ac:dyDescent="0.2">
      <c r="A13" s="8" t="s">
        <v>1226</v>
      </c>
      <c r="B13" s="9">
        <v>155</v>
      </c>
      <c r="C13" s="9">
        <v>79</v>
      </c>
      <c r="D13" s="9">
        <v>234</v>
      </c>
      <c r="E13" s="9">
        <v>0</v>
      </c>
      <c r="F13" s="9">
        <v>0</v>
      </c>
      <c r="G13" s="9">
        <v>0</v>
      </c>
      <c r="H13" s="9">
        <f t="shared" si="0"/>
        <v>155</v>
      </c>
      <c r="I13" s="9">
        <f t="shared" si="0"/>
        <v>79</v>
      </c>
      <c r="J13" s="9">
        <f t="shared" si="1"/>
        <v>234</v>
      </c>
      <c r="K13" s="357" t="s">
        <v>1249</v>
      </c>
    </row>
    <row r="14" spans="1:11" ht="18.95" customHeight="1" x14ac:dyDescent="0.2">
      <c r="A14" s="8" t="s">
        <v>1123</v>
      </c>
      <c r="B14" s="9">
        <f>SUM(B9:B13)</f>
        <v>5112</v>
      </c>
      <c r="C14" s="9">
        <f t="shared" ref="C14:J14" si="2">SUM(C9:C13)</f>
        <v>3762</v>
      </c>
      <c r="D14" s="9">
        <f t="shared" si="2"/>
        <v>8874</v>
      </c>
      <c r="E14" s="9">
        <f t="shared" si="2"/>
        <v>0</v>
      </c>
      <c r="F14" s="9">
        <f t="shared" si="2"/>
        <v>0</v>
      </c>
      <c r="G14" s="9">
        <f t="shared" si="2"/>
        <v>0</v>
      </c>
      <c r="H14" s="9">
        <f t="shared" si="2"/>
        <v>5112</v>
      </c>
      <c r="I14" s="9">
        <f t="shared" si="2"/>
        <v>3762</v>
      </c>
      <c r="J14" s="9">
        <f t="shared" si="2"/>
        <v>8874</v>
      </c>
      <c r="K14" s="357" t="s">
        <v>1068</v>
      </c>
    </row>
    <row r="15" spans="1:11" ht="18.95" customHeight="1" x14ac:dyDescent="0.2">
      <c r="A15" s="8" t="s">
        <v>1229</v>
      </c>
      <c r="B15" s="9">
        <v>53</v>
      </c>
      <c r="C15" s="9">
        <v>199</v>
      </c>
      <c r="D15" s="9">
        <v>252</v>
      </c>
      <c r="E15" s="9">
        <v>0</v>
      </c>
      <c r="F15" s="9">
        <v>0</v>
      </c>
      <c r="G15" s="9">
        <v>0</v>
      </c>
      <c r="H15" s="9">
        <f t="shared" si="0"/>
        <v>53</v>
      </c>
      <c r="I15" s="9">
        <f t="shared" si="0"/>
        <v>199</v>
      </c>
      <c r="J15" s="9">
        <f t="shared" si="1"/>
        <v>252</v>
      </c>
      <c r="K15" s="357" t="s">
        <v>1230</v>
      </c>
    </row>
    <row r="16" spans="1:11" ht="18.95" customHeight="1" x14ac:dyDescent="0.2">
      <c r="A16" s="8" t="s">
        <v>1231</v>
      </c>
      <c r="B16" s="9">
        <v>362</v>
      </c>
      <c r="C16" s="9">
        <v>673</v>
      </c>
      <c r="D16" s="9">
        <v>1035</v>
      </c>
      <c r="E16" s="9">
        <v>0</v>
      </c>
      <c r="F16" s="9">
        <v>0</v>
      </c>
      <c r="G16" s="9">
        <v>0</v>
      </c>
      <c r="H16" s="9">
        <f t="shared" si="0"/>
        <v>362</v>
      </c>
      <c r="I16" s="9">
        <f t="shared" si="0"/>
        <v>673</v>
      </c>
      <c r="J16" s="9">
        <f t="shared" si="1"/>
        <v>1035</v>
      </c>
      <c r="K16" s="357" t="s">
        <v>1241</v>
      </c>
    </row>
    <row r="17" spans="1:14" ht="18.95" customHeight="1" x14ac:dyDescent="0.2">
      <c r="A17" s="8" t="s">
        <v>1232</v>
      </c>
      <c r="B17" s="9">
        <v>416</v>
      </c>
      <c r="C17" s="9">
        <v>469</v>
      </c>
      <c r="D17" s="9">
        <v>885</v>
      </c>
      <c r="E17" s="9">
        <v>0</v>
      </c>
      <c r="F17" s="9">
        <v>0</v>
      </c>
      <c r="G17" s="9">
        <v>0</v>
      </c>
      <c r="H17" s="9">
        <f t="shared" si="0"/>
        <v>416</v>
      </c>
      <c r="I17" s="9">
        <f t="shared" si="0"/>
        <v>469</v>
      </c>
      <c r="J17" s="9">
        <f t="shared" si="1"/>
        <v>885</v>
      </c>
      <c r="K17" s="357" t="s">
        <v>1233</v>
      </c>
    </row>
    <row r="18" spans="1:14" ht="18.95" customHeight="1" x14ac:dyDescent="0.2">
      <c r="A18" s="8" t="s">
        <v>1234</v>
      </c>
      <c r="B18" s="9">
        <v>249</v>
      </c>
      <c r="C18" s="9">
        <v>230</v>
      </c>
      <c r="D18" s="9">
        <v>479</v>
      </c>
      <c r="E18" s="9">
        <v>0</v>
      </c>
      <c r="F18" s="9">
        <v>0</v>
      </c>
      <c r="G18" s="9">
        <v>0</v>
      </c>
      <c r="H18" s="9">
        <f t="shared" si="0"/>
        <v>249</v>
      </c>
      <c r="I18" s="9">
        <f t="shared" si="0"/>
        <v>230</v>
      </c>
      <c r="J18" s="9">
        <f t="shared" si="1"/>
        <v>479</v>
      </c>
      <c r="K18" s="357" t="s">
        <v>1235</v>
      </c>
    </row>
    <row r="19" spans="1:14" ht="18.95" customHeight="1" x14ac:dyDescent="0.2">
      <c r="A19" s="8" t="s">
        <v>1133</v>
      </c>
      <c r="B19" s="9">
        <f>SUM(B15:B18)</f>
        <v>1080</v>
      </c>
      <c r="C19" s="9">
        <f t="shared" ref="C19:J19" si="3">SUM(C15:C18)</f>
        <v>1571</v>
      </c>
      <c r="D19" s="9">
        <f t="shared" si="3"/>
        <v>2651</v>
      </c>
      <c r="E19" s="9">
        <f t="shared" si="3"/>
        <v>0</v>
      </c>
      <c r="F19" s="9">
        <f t="shared" si="3"/>
        <v>0</v>
      </c>
      <c r="G19" s="9">
        <f t="shared" si="3"/>
        <v>0</v>
      </c>
      <c r="H19" s="9">
        <f t="shared" si="3"/>
        <v>1080</v>
      </c>
      <c r="I19" s="9">
        <f t="shared" si="3"/>
        <v>1571</v>
      </c>
      <c r="J19" s="9">
        <f t="shared" si="3"/>
        <v>2651</v>
      </c>
      <c r="K19" s="357" t="s">
        <v>1134</v>
      </c>
    </row>
    <row r="20" spans="1:14" ht="18.95" customHeight="1" x14ac:dyDescent="0.2">
      <c r="A20" s="463" t="s">
        <v>90</v>
      </c>
      <c r="B20" s="663">
        <f>SUM(B19,B14)</f>
        <v>6192</v>
      </c>
      <c r="C20" s="663">
        <f t="shared" ref="C20:J20" si="4">SUM(C19,C14)</f>
        <v>5333</v>
      </c>
      <c r="D20" s="663">
        <f t="shared" si="4"/>
        <v>11525</v>
      </c>
      <c r="E20" s="663">
        <f t="shared" si="4"/>
        <v>0</v>
      </c>
      <c r="F20" s="663">
        <f t="shared" si="4"/>
        <v>0</v>
      </c>
      <c r="G20" s="663">
        <f t="shared" si="4"/>
        <v>0</v>
      </c>
      <c r="H20" s="663">
        <f t="shared" si="4"/>
        <v>6192</v>
      </c>
      <c r="I20" s="663">
        <f t="shared" si="4"/>
        <v>5333</v>
      </c>
      <c r="J20" s="663">
        <f t="shared" si="4"/>
        <v>11525</v>
      </c>
      <c r="K20" s="661" t="s">
        <v>91</v>
      </c>
    </row>
    <row r="21" spans="1:14" ht="18.95" customHeight="1" x14ac:dyDescent="0.2">
      <c r="A21" s="17" t="s">
        <v>402</v>
      </c>
      <c r="B21" s="18"/>
      <c r="C21" s="18"/>
      <c r="D21" s="18"/>
      <c r="E21" s="18"/>
      <c r="F21" s="18"/>
      <c r="G21" s="18"/>
      <c r="H21" s="18"/>
      <c r="I21" s="18"/>
      <c r="J21" s="18"/>
      <c r="K21" s="19" t="s">
        <v>93</v>
      </c>
    </row>
    <row r="22" spans="1:14" ht="18.95" customHeight="1" x14ac:dyDescent="0.2">
      <c r="A22" s="8" t="s">
        <v>1218</v>
      </c>
      <c r="B22" s="9">
        <v>726</v>
      </c>
      <c r="C22" s="9">
        <v>271</v>
      </c>
      <c r="D22" s="9">
        <v>997</v>
      </c>
      <c r="E22" s="9">
        <v>0</v>
      </c>
      <c r="F22" s="9">
        <v>0</v>
      </c>
      <c r="G22" s="9">
        <v>0</v>
      </c>
      <c r="H22" s="9">
        <f t="shared" ref="H22:I29" si="5">SUM(E22,B22)</f>
        <v>726</v>
      </c>
      <c r="I22" s="9">
        <f t="shared" si="5"/>
        <v>271</v>
      </c>
      <c r="J22" s="9">
        <f t="shared" ref="J22:J29" si="6">SUM(H22:I22)</f>
        <v>997</v>
      </c>
      <c r="K22" s="357" t="s">
        <v>1219</v>
      </c>
    </row>
    <row r="23" spans="1:14" ht="18.95" customHeight="1" x14ac:dyDescent="0.2">
      <c r="A23" s="8" t="s">
        <v>1220</v>
      </c>
      <c r="B23" s="9">
        <v>289</v>
      </c>
      <c r="C23" s="9">
        <v>65</v>
      </c>
      <c r="D23" s="9">
        <v>354</v>
      </c>
      <c r="E23" s="9">
        <v>0</v>
      </c>
      <c r="F23" s="9">
        <v>0</v>
      </c>
      <c r="G23" s="9">
        <v>0</v>
      </c>
      <c r="H23" s="9">
        <f t="shared" si="5"/>
        <v>289</v>
      </c>
      <c r="I23" s="9">
        <f t="shared" si="5"/>
        <v>65</v>
      </c>
      <c r="J23" s="9">
        <f t="shared" si="6"/>
        <v>354</v>
      </c>
      <c r="K23" s="357" t="s">
        <v>1246</v>
      </c>
    </row>
    <row r="24" spans="1:14" ht="18.95" customHeight="1" x14ac:dyDescent="0.2">
      <c r="A24" s="8" t="s">
        <v>1224</v>
      </c>
      <c r="B24" s="9">
        <v>282</v>
      </c>
      <c r="C24" s="9">
        <v>266</v>
      </c>
      <c r="D24" s="9">
        <v>548</v>
      </c>
      <c r="E24" s="9">
        <v>0</v>
      </c>
      <c r="F24" s="9">
        <v>0</v>
      </c>
      <c r="G24" s="9">
        <v>0</v>
      </c>
      <c r="H24" s="9">
        <f t="shared" si="5"/>
        <v>282</v>
      </c>
      <c r="I24" s="9">
        <f t="shared" si="5"/>
        <v>266</v>
      </c>
      <c r="J24" s="9">
        <f t="shared" si="6"/>
        <v>548</v>
      </c>
      <c r="K24" s="357" t="s">
        <v>1248</v>
      </c>
    </row>
    <row r="25" spans="1:14" ht="18.95" customHeight="1" x14ac:dyDescent="0.2">
      <c r="A25" s="8" t="s">
        <v>1123</v>
      </c>
      <c r="B25" s="9">
        <f>SUM(B22:B24)</f>
        <v>1297</v>
      </c>
      <c r="C25" s="9">
        <f t="shared" ref="C25:J25" si="7">SUM(C22:C24)</f>
        <v>602</v>
      </c>
      <c r="D25" s="9">
        <f t="shared" si="7"/>
        <v>1899</v>
      </c>
      <c r="E25" s="9">
        <f t="shared" si="7"/>
        <v>0</v>
      </c>
      <c r="F25" s="9">
        <f t="shared" si="7"/>
        <v>0</v>
      </c>
      <c r="G25" s="9">
        <f t="shared" si="7"/>
        <v>0</v>
      </c>
      <c r="H25" s="9">
        <f t="shared" si="7"/>
        <v>1297</v>
      </c>
      <c r="I25" s="9">
        <f t="shared" si="7"/>
        <v>602</v>
      </c>
      <c r="J25" s="9">
        <f t="shared" si="7"/>
        <v>1899</v>
      </c>
      <c r="K25" s="357" t="s">
        <v>1068</v>
      </c>
    </row>
    <row r="26" spans="1:14" ht="18.95" customHeight="1" x14ac:dyDescent="0.2">
      <c r="A26" s="8" t="s">
        <v>1229</v>
      </c>
      <c r="B26" s="9">
        <v>64</v>
      </c>
      <c r="C26" s="9">
        <v>237</v>
      </c>
      <c r="D26" s="9">
        <v>301</v>
      </c>
      <c r="E26" s="9">
        <v>0</v>
      </c>
      <c r="F26" s="9">
        <v>0</v>
      </c>
      <c r="G26" s="9">
        <v>0</v>
      </c>
      <c r="H26" s="9">
        <f t="shared" si="5"/>
        <v>64</v>
      </c>
      <c r="I26" s="9">
        <f t="shared" si="5"/>
        <v>237</v>
      </c>
      <c r="J26" s="9">
        <f t="shared" si="6"/>
        <v>301</v>
      </c>
      <c r="K26" s="357" t="s">
        <v>1230</v>
      </c>
    </row>
    <row r="27" spans="1:14" ht="18.95" customHeight="1" x14ac:dyDescent="0.2">
      <c r="A27" s="8" t="s">
        <v>1231</v>
      </c>
      <c r="B27" s="9">
        <v>392</v>
      </c>
      <c r="C27" s="9">
        <v>53</v>
      </c>
      <c r="D27" s="9">
        <v>445</v>
      </c>
      <c r="E27" s="9">
        <v>0</v>
      </c>
      <c r="F27" s="9">
        <v>0</v>
      </c>
      <c r="G27" s="9">
        <v>0</v>
      </c>
      <c r="H27" s="9">
        <f t="shared" si="5"/>
        <v>392</v>
      </c>
      <c r="I27" s="9">
        <f t="shared" si="5"/>
        <v>53</v>
      </c>
      <c r="J27" s="9">
        <f t="shared" si="6"/>
        <v>445</v>
      </c>
      <c r="K27" s="357" t="s">
        <v>1241</v>
      </c>
      <c r="N27" s="353" t="s">
        <v>572</v>
      </c>
    </row>
    <row r="28" spans="1:14" ht="18.95" customHeight="1" x14ac:dyDescent="0.2">
      <c r="A28" s="8" t="s">
        <v>1232</v>
      </c>
      <c r="B28" s="9">
        <v>146</v>
      </c>
      <c r="C28" s="9">
        <v>58</v>
      </c>
      <c r="D28" s="9">
        <v>204</v>
      </c>
      <c r="E28" s="9">
        <v>0</v>
      </c>
      <c r="F28" s="9">
        <v>0</v>
      </c>
      <c r="G28" s="9">
        <v>0</v>
      </c>
      <c r="H28" s="9">
        <f t="shared" si="5"/>
        <v>146</v>
      </c>
      <c r="I28" s="9">
        <f t="shared" si="5"/>
        <v>58</v>
      </c>
      <c r="J28" s="9">
        <f t="shared" si="6"/>
        <v>204</v>
      </c>
      <c r="K28" s="357" t="s">
        <v>1233</v>
      </c>
    </row>
    <row r="29" spans="1:14" ht="18.95" customHeight="1" x14ac:dyDescent="0.2">
      <c r="A29" s="8" t="s">
        <v>1234</v>
      </c>
      <c r="B29" s="9">
        <v>30</v>
      </c>
      <c r="C29" s="9">
        <v>10</v>
      </c>
      <c r="D29" s="9">
        <v>40</v>
      </c>
      <c r="E29" s="9">
        <v>0</v>
      </c>
      <c r="F29" s="9">
        <v>0</v>
      </c>
      <c r="G29" s="9">
        <v>0</v>
      </c>
      <c r="H29" s="9">
        <f t="shared" si="5"/>
        <v>30</v>
      </c>
      <c r="I29" s="9">
        <f t="shared" si="5"/>
        <v>10</v>
      </c>
      <c r="J29" s="9">
        <f t="shared" si="6"/>
        <v>40</v>
      </c>
      <c r="K29" s="357" t="s">
        <v>1235</v>
      </c>
    </row>
    <row r="30" spans="1:14" ht="18.95" customHeight="1" x14ac:dyDescent="0.2">
      <c r="A30" s="8" t="s">
        <v>1133</v>
      </c>
      <c r="B30" s="9">
        <f>SUM(B26:B29)</f>
        <v>632</v>
      </c>
      <c r="C30" s="9">
        <f t="shared" ref="C30:J30" si="8">SUM(C26:C29)</f>
        <v>358</v>
      </c>
      <c r="D30" s="9">
        <f t="shared" si="8"/>
        <v>990</v>
      </c>
      <c r="E30" s="9">
        <f t="shared" si="8"/>
        <v>0</v>
      </c>
      <c r="F30" s="9">
        <f t="shared" si="8"/>
        <v>0</v>
      </c>
      <c r="G30" s="9">
        <f t="shared" si="8"/>
        <v>0</v>
      </c>
      <c r="H30" s="9">
        <f t="shared" si="8"/>
        <v>632</v>
      </c>
      <c r="I30" s="9">
        <f t="shared" si="8"/>
        <v>358</v>
      </c>
      <c r="J30" s="9">
        <f t="shared" si="8"/>
        <v>990</v>
      </c>
      <c r="K30" s="357" t="s">
        <v>1134</v>
      </c>
    </row>
    <row r="31" spans="1:14" ht="18.95" customHeight="1" thickBot="1" x14ac:dyDescent="0.25">
      <c r="A31" s="20" t="s">
        <v>126</v>
      </c>
      <c r="B31" s="21">
        <f>SUM(B30,B25)</f>
        <v>1929</v>
      </c>
      <c r="C31" s="21">
        <f t="shared" ref="C31:J31" si="9">SUM(C30,C25)</f>
        <v>960</v>
      </c>
      <c r="D31" s="21">
        <f t="shared" si="9"/>
        <v>2889</v>
      </c>
      <c r="E31" s="21">
        <f t="shared" si="9"/>
        <v>0</v>
      </c>
      <c r="F31" s="21">
        <f t="shared" si="9"/>
        <v>0</v>
      </c>
      <c r="G31" s="21">
        <f t="shared" si="9"/>
        <v>0</v>
      </c>
      <c r="H31" s="21">
        <f t="shared" si="9"/>
        <v>1929</v>
      </c>
      <c r="I31" s="21">
        <f t="shared" si="9"/>
        <v>960</v>
      </c>
      <c r="J31" s="21">
        <f t="shared" si="9"/>
        <v>2889</v>
      </c>
      <c r="K31" s="22" t="s">
        <v>93</v>
      </c>
    </row>
    <row r="32" spans="1:14" ht="18.95" customHeight="1" thickBot="1" x14ac:dyDescent="0.25">
      <c r="A32" s="23" t="s">
        <v>374</v>
      </c>
      <c r="B32" s="24">
        <f t="shared" ref="B32:J32" si="10">SUM(B31,B20)</f>
        <v>8121</v>
      </c>
      <c r="C32" s="24">
        <f t="shared" si="10"/>
        <v>6293</v>
      </c>
      <c r="D32" s="24">
        <f t="shared" si="10"/>
        <v>14414</v>
      </c>
      <c r="E32" s="24">
        <f t="shared" si="10"/>
        <v>0</v>
      </c>
      <c r="F32" s="24">
        <f t="shared" si="10"/>
        <v>0</v>
      </c>
      <c r="G32" s="24">
        <f t="shared" si="10"/>
        <v>0</v>
      </c>
      <c r="H32" s="24">
        <f t="shared" si="10"/>
        <v>8121</v>
      </c>
      <c r="I32" s="24">
        <f t="shared" si="10"/>
        <v>6293</v>
      </c>
      <c r="J32" s="24">
        <f t="shared" si="10"/>
        <v>14414</v>
      </c>
      <c r="K32" s="358" t="s">
        <v>253</v>
      </c>
    </row>
    <row r="33" spans="1:11" s="665" customFormat="1" ht="18.95" customHeight="1" thickTop="1" x14ac:dyDescent="0.2">
      <c r="A33" s="667"/>
      <c r="B33" s="664"/>
      <c r="C33" s="664"/>
      <c r="D33" s="664"/>
      <c r="E33" s="664"/>
      <c r="F33" s="664"/>
      <c r="G33" s="664"/>
      <c r="H33" s="664"/>
      <c r="I33" s="664"/>
      <c r="J33" s="664"/>
      <c r="K33" s="666"/>
    </row>
    <row r="34" spans="1:11" ht="27" customHeight="1" x14ac:dyDescent="0.2">
      <c r="A34" s="1007" t="s">
        <v>2297</v>
      </c>
      <c r="B34" s="1007"/>
      <c r="C34" s="1007"/>
      <c r="D34" s="1007"/>
      <c r="E34" s="1007"/>
      <c r="F34" s="1007"/>
      <c r="G34" s="1007"/>
      <c r="H34" s="1007"/>
      <c r="I34" s="1007"/>
      <c r="J34" s="1007"/>
      <c r="K34" s="1007"/>
    </row>
    <row r="35" spans="1:11" ht="27" customHeight="1" x14ac:dyDescent="0.2">
      <c r="A35" s="996" t="s">
        <v>2294</v>
      </c>
      <c r="B35" s="996"/>
      <c r="C35" s="996"/>
      <c r="D35" s="996"/>
      <c r="E35" s="996"/>
      <c r="F35" s="996"/>
      <c r="G35" s="996"/>
      <c r="H35" s="996"/>
      <c r="I35" s="996"/>
      <c r="J35" s="996"/>
      <c r="K35" s="996"/>
    </row>
    <row r="36" spans="1:11" ht="17.25" customHeight="1" thickBot="1" x14ac:dyDescent="0.25">
      <c r="A36" s="323" t="s">
        <v>2353</v>
      </c>
      <c r="K36" s="28" t="s">
        <v>2634</v>
      </c>
    </row>
    <row r="37" spans="1:11" ht="13.5" customHeight="1" thickTop="1" x14ac:dyDescent="0.25">
      <c r="A37" s="992" t="s">
        <v>1100</v>
      </c>
      <c r="B37" s="1003" t="s">
        <v>1</v>
      </c>
      <c r="C37" s="1003"/>
      <c r="D37" s="1003"/>
      <c r="E37" s="1003" t="s">
        <v>2</v>
      </c>
      <c r="F37" s="1003"/>
      <c r="G37" s="1003"/>
      <c r="H37" s="1003" t="s">
        <v>4</v>
      </c>
      <c r="I37" s="1003"/>
      <c r="J37" s="1003"/>
      <c r="K37" s="992" t="s">
        <v>1056</v>
      </c>
    </row>
    <row r="38" spans="1:11" ht="13.5" customHeight="1" x14ac:dyDescent="0.25">
      <c r="A38" s="993"/>
      <c r="B38" s="1004" t="s">
        <v>561</v>
      </c>
      <c r="C38" s="1004"/>
      <c r="D38" s="1004"/>
      <c r="E38" s="1004" t="s">
        <v>7</v>
      </c>
      <c r="F38" s="1004"/>
      <c r="G38" s="1004"/>
      <c r="H38" s="1004" t="s">
        <v>9</v>
      </c>
      <c r="I38" s="1004"/>
      <c r="J38" s="1004"/>
      <c r="K38" s="993"/>
    </row>
    <row r="39" spans="1:11" ht="13.5" customHeight="1" x14ac:dyDescent="0.25">
      <c r="A39" s="993"/>
      <c r="B39" s="351" t="s">
        <v>10</v>
      </c>
      <c r="C39" s="351" t="s">
        <v>112</v>
      </c>
      <c r="D39" s="351" t="s">
        <v>12</v>
      </c>
      <c r="E39" s="351" t="s">
        <v>10</v>
      </c>
      <c r="F39" s="351" t="s">
        <v>112</v>
      </c>
      <c r="G39" s="351" t="s">
        <v>12</v>
      </c>
      <c r="H39" s="351" t="s">
        <v>10</v>
      </c>
      <c r="I39" s="351" t="s">
        <v>112</v>
      </c>
      <c r="J39" s="351" t="s">
        <v>12</v>
      </c>
      <c r="K39" s="993"/>
    </row>
    <row r="40" spans="1:11" ht="18" customHeight="1" thickBot="1" x14ac:dyDescent="0.3">
      <c r="A40" s="994"/>
      <c r="B40" s="4" t="s">
        <v>13</v>
      </c>
      <c r="C40" s="4" t="s">
        <v>14</v>
      </c>
      <c r="D40" s="4" t="s">
        <v>9</v>
      </c>
      <c r="E40" s="4" t="s">
        <v>13</v>
      </c>
      <c r="F40" s="4" t="s">
        <v>14</v>
      </c>
      <c r="G40" s="4" t="s">
        <v>9</v>
      </c>
      <c r="H40" s="4" t="s">
        <v>13</v>
      </c>
      <c r="I40" s="4" t="s">
        <v>14</v>
      </c>
      <c r="J40" s="4" t="s">
        <v>9</v>
      </c>
      <c r="K40" s="994"/>
    </row>
    <row r="41" spans="1:11" ht="20.100000000000001" customHeight="1" x14ac:dyDescent="0.2">
      <c r="A41" s="463" t="s">
        <v>403</v>
      </c>
      <c r="B41" s="9"/>
      <c r="C41" s="9"/>
      <c r="D41" s="9"/>
      <c r="E41" s="9"/>
      <c r="F41" s="9"/>
      <c r="G41" s="9"/>
      <c r="H41" s="9"/>
      <c r="I41" s="9"/>
      <c r="J41" s="9"/>
      <c r="K41" s="357" t="s">
        <v>16</v>
      </c>
    </row>
    <row r="42" spans="1:11" ht="20.100000000000001" customHeight="1" x14ac:dyDescent="0.2">
      <c r="A42" s="8" t="s">
        <v>1218</v>
      </c>
      <c r="B42" s="9">
        <v>2589</v>
      </c>
      <c r="C42" s="9">
        <v>1649</v>
      </c>
      <c r="D42" s="9">
        <v>4238</v>
      </c>
      <c r="E42" s="9">
        <v>0</v>
      </c>
      <c r="F42" s="9">
        <v>0</v>
      </c>
      <c r="G42" s="9">
        <v>0</v>
      </c>
      <c r="H42" s="9">
        <f>SUM(E42,B42)</f>
        <v>2589</v>
      </c>
      <c r="I42" s="9">
        <f>SUM(F42,C42)</f>
        <v>1649</v>
      </c>
      <c r="J42" s="9">
        <f>SUM(H42:I42)</f>
        <v>4238</v>
      </c>
      <c r="K42" s="357" t="s">
        <v>1219</v>
      </c>
    </row>
    <row r="43" spans="1:11" ht="20.100000000000001" customHeight="1" x14ac:dyDescent="0.2">
      <c r="A43" s="8" t="s">
        <v>1220</v>
      </c>
      <c r="B43" s="9">
        <v>478</v>
      </c>
      <c r="C43" s="9">
        <v>414</v>
      </c>
      <c r="D43" s="9">
        <v>892</v>
      </c>
      <c r="E43" s="9">
        <v>0</v>
      </c>
      <c r="F43" s="9">
        <v>0</v>
      </c>
      <c r="G43" s="9">
        <v>0</v>
      </c>
      <c r="H43" s="9">
        <f t="shared" ref="H43:I51" si="11">SUM(E43,B43)</f>
        <v>478</v>
      </c>
      <c r="I43" s="9">
        <f t="shared" si="11"/>
        <v>414</v>
      </c>
      <c r="J43" s="9">
        <f t="shared" ref="J43:J51" si="12">SUM(H43:I43)</f>
        <v>892</v>
      </c>
      <c r="K43" s="357" t="s">
        <v>1246</v>
      </c>
    </row>
    <row r="44" spans="1:11" ht="20.100000000000001" customHeight="1" x14ac:dyDescent="0.2">
      <c r="A44" s="8" t="s">
        <v>1222</v>
      </c>
      <c r="B44" s="9">
        <v>465</v>
      </c>
      <c r="C44" s="9">
        <v>326</v>
      </c>
      <c r="D44" s="9">
        <v>791</v>
      </c>
      <c r="E44" s="9">
        <v>0</v>
      </c>
      <c r="F44" s="9">
        <v>0</v>
      </c>
      <c r="G44" s="9">
        <v>0</v>
      </c>
      <c r="H44" s="9">
        <f t="shared" si="11"/>
        <v>465</v>
      </c>
      <c r="I44" s="9">
        <f t="shared" si="11"/>
        <v>326</v>
      </c>
      <c r="J44" s="9">
        <f t="shared" si="12"/>
        <v>791</v>
      </c>
      <c r="K44" s="357" t="s">
        <v>1247</v>
      </c>
    </row>
    <row r="45" spans="1:11" ht="20.100000000000001" customHeight="1" x14ac:dyDescent="0.2">
      <c r="A45" s="8" t="s">
        <v>1224</v>
      </c>
      <c r="B45" s="9">
        <v>909</v>
      </c>
      <c r="C45" s="9">
        <v>1112</v>
      </c>
      <c r="D45" s="9">
        <v>2021</v>
      </c>
      <c r="E45" s="9">
        <v>0</v>
      </c>
      <c r="F45" s="9">
        <v>0</v>
      </c>
      <c r="G45" s="9">
        <v>0</v>
      </c>
      <c r="H45" s="9">
        <f t="shared" si="11"/>
        <v>909</v>
      </c>
      <c r="I45" s="9">
        <f t="shared" si="11"/>
        <v>1112</v>
      </c>
      <c r="J45" s="9">
        <f t="shared" si="12"/>
        <v>2021</v>
      </c>
      <c r="K45" s="357" t="s">
        <v>1248</v>
      </c>
    </row>
    <row r="46" spans="1:11" ht="20.100000000000001" customHeight="1" x14ac:dyDescent="0.2">
      <c r="A46" s="8" t="s">
        <v>1226</v>
      </c>
      <c r="B46" s="9">
        <v>138</v>
      </c>
      <c r="C46" s="9">
        <v>79</v>
      </c>
      <c r="D46" s="9">
        <v>217</v>
      </c>
      <c r="E46" s="9">
        <v>0</v>
      </c>
      <c r="F46" s="9">
        <v>0</v>
      </c>
      <c r="G46" s="9">
        <v>0</v>
      </c>
      <c r="H46" s="9">
        <f t="shared" si="11"/>
        <v>138</v>
      </c>
      <c r="I46" s="9">
        <f t="shared" si="11"/>
        <v>79</v>
      </c>
      <c r="J46" s="9">
        <f t="shared" si="12"/>
        <v>217</v>
      </c>
      <c r="K46" s="357" t="s">
        <v>1249</v>
      </c>
    </row>
    <row r="47" spans="1:11" ht="20.100000000000001" customHeight="1" x14ac:dyDescent="0.2">
      <c r="A47" s="8" t="s">
        <v>1123</v>
      </c>
      <c r="B47" s="9">
        <f>SUM(B42:B46)</f>
        <v>4579</v>
      </c>
      <c r="C47" s="9">
        <f t="shared" ref="C47:J51" si="13">SUM(C42:C46)</f>
        <v>3580</v>
      </c>
      <c r="D47" s="9">
        <f t="shared" si="13"/>
        <v>8159</v>
      </c>
      <c r="E47" s="9">
        <f t="shared" si="13"/>
        <v>0</v>
      </c>
      <c r="F47" s="9">
        <f t="shared" si="13"/>
        <v>0</v>
      </c>
      <c r="G47" s="9">
        <f t="shared" si="13"/>
        <v>0</v>
      </c>
      <c r="H47" s="9">
        <f t="shared" si="13"/>
        <v>4579</v>
      </c>
      <c r="I47" s="9">
        <f t="shared" si="13"/>
        <v>3580</v>
      </c>
      <c r="J47" s="9">
        <f t="shared" si="13"/>
        <v>8159</v>
      </c>
      <c r="K47" s="357" t="s">
        <v>1068</v>
      </c>
    </row>
    <row r="48" spans="1:11" ht="20.100000000000001" customHeight="1" x14ac:dyDescent="0.2">
      <c r="A48" s="8" t="s">
        <v>1229</v>
      </c>
      <c r="B48" s="9">
        <v>53</v>
      </c>
      <c r="C48" s="9">
        <v>199</v>
      </c>
      <c r="D48" s="9">
        <v>252</v>
      </c>
      <c r="E48" s="9">
        <f t="shared" si="13"/>
        <v>0</v>
      </c>
      <c r="F48" s="9">
        <f t="shared" si="13"/>
        <v>0</v>
      </c>
      <c r="G48" s="9">
        <f t="shared" si="13"/>
        <v>0</v>
      </c>
      <c r="H48" s="9">
        <f t="shared" si="11"/>
        <v>53</v>
      </c>
      <c r="I48" s="9">
        <f t="shared" si="11"/>
        <v>199</v>
      </c>
      <c r="J48" s="9">
        <f t="shared" si="12"/>
        <v>252</v>
      </c>
      <c r="K48" s="357" t="s">
        <v>1230</v>
      </c>
    </row>
    <row r="49" spans="1:11" ht="20.100000000000001" customHeight="1" x14ac:dyDescent="0.2">
      <c r="A49" s="8" t="s">
        <v>1231</v>
      </c>
      <c r="B49" s="9">
        <v>307</v>
      </c>
      <c r="C49" s="9">
        <v>607</v>
      </c>
      <c r="D49" s="9">
        <v>914</v>
      </c>
      <c r="E49" s="9">
        <f t="shared" si="13"/>
        <v>0</v>
      </c>
      <c r="F49" s="9">
        <f t="shared" si="13"/>
        <v>0</v>
      </c>
      <c r="G49" s="9">
        <f t="shared" si="13"/>
        <v>0</v>
      </c>
      <c r="H49" s="9">
        <f t="shared" si="11"/>
        <v>307</v>
      </c>
      <c r="I49" s="9">
        <f t="shared" si="11"/>
        <v>607</v>
      </c>
      <c r="J49" s="9">
        <f t="shared" si="12"/>
        <v>914</v>
      </c>
      <c r="K49" s="357" t="s">
        <v>1241</v>
      </c>
    </row>
    <row r="50" spans="1:11" ht="20.100000000000001" customHeight="1" x14ac:dyDescent="0.2">
      <c r="A50" s="8" t="s">
        <v>1232</v>
      </c>
      <c r="B50" s="9">
        <v>364</v>
      </c>
      <c r="C50" s="9">
        <v>458</v>
      </c>
      <c r="D50" s="9">
        <v>822</v>
      </c>
      <c r="E50" s="9">
        <f t="shared" si="13"/>
        <v>0</v>
      </c>
      <c r="F50" s="9">
        <f t="shared" si="13"/>
        <v>0</v>
      </c>
      <c r="G50" s="9">
        <f t="shared" si="13"/>
        <v>0</v>
      </c>
      <c r="H50" s="9">
        <f t="shared" si="11"/>
        <v>364</v>
      </c>
      <c r="I50" s="9">
        <f t="shared" si="11"/>
        <v>458</v>
      </c>
      <c r="J50" s="9">
        <f t="shared" si="12"/>
        <v>822</v>
      </c>
      <c r="K50" s="357" t="s">
        <v>1233</v>
      </c>
    </row>
    <row r="51" spans="1:11" ht="20.100000000000001" customHeight="1" x14ac:dyDescent="0.2">
      <c r="A51" s="8" t="s">
        <v>1234</v>
      </c>
      <c r="B51" s="9">
        <v>204</v>
      </c>
      <c r="C51" s="9">
        <v>218</v>
      </c>
      <c r="D51" s="9">
        <v>422</v>
      </c>
      <c r="E51" s="9">
        <f t="shared" si="13"/>
        <v>0</v>
      </c>
      <c r="F51" s="9">
        <f t="shared" si="13"/>
        <v>0</v>
      </c>
      <c r="G51" s="9">
        <f t="shared" si="13"/>
        <v>0</v>
      </c>
      <c r="H51" s="9">
        <f t="shared" si="11"/>
        <v>204</v>
      </c>
      <c r="I51" s="9">
        <f t="shared" si="11"/>
        <v>218</v>
      </c>
      <c r="J51" s="9">
        <f t="shared" si="12"/>
        <v>422</v>
      </c>
      <c r="K51" s="357" t="s">
        <v>1235</v>
      </c>
    </row>
    <row r="52" spans="1:11" ht="20.100000000000001" customHeight="1" x14ac:dyDescent="0.2">
      <c r="A52" s="8" t="s">
        <v>1133</v>
      </c>
      <c r="B52" s="9">
        <f>SUM(B48:B51)</f>
        <v>928</v>
      </c>
      <c r="C52" s="9">
        <f t="shared" ref="C52:J52" si="14">SUM(C48:C51)</f>
        <v>1482</v>
      </c>
      <c r="D52" s="9">
        <f t="shared" si="14"/>
        <v>2410</v>
      </c>
      <c r="E52" s="9">
        <f t="shared" si="14"/>
        <v>0</v>
      </c>
      <c r="F52" s="9">
        <f t="shared" si="14"/>
        <v>0</v>
      </c>
      <c r="G52" s="9">
        <f t="shared" si="14"/>
        <v>0</v>
      </c>
      <c r="H52" s="9">
        <f t="shared" si="14"/>
        <v>928</v>
      </c>
      <c r="I52" s="9">
        <f t="shared" si="14"/>
        <v>1482</v>
      </c>
      <c r="J52" s="9">
        <f t="shared" si="14"/>
        <v>2410</v>
      </c>
      <c r="K52" s="357" t="s">
        <v>1134</v>
      </c>
    </row>
    <row r="53" spans="1:11" ht="20.100000000000001" customHeight="1" x14ac:dyDescent="0.2">
      <c r="A53" s="463" t="s">
        <v>90</v>
      </c>
      <c r="B53" s="663">
        <f>SUM(B52,B47)</f>
        <v>5507</v>
      </c>
      <c r="C53" s="663">
        <f t="shared" ref="C53:J53" si="15">SUM(C52,C47)</f>
        <v>5062</v>
      </c>
      <c r="D53" s="663">
        <f t="shared" si="15"/>
        <v>10569</v>
      </c>
      <c r="E53" s="663">
        <f t="shared" si="15"/>
        <v>0</v>
      </c>
      <c r="F53" s="663">
        <f t="shared" si="15"/>
        <v>0</v>
      </c>
      <c r="G53" s="663">
        <f t="shared" si="15"/>
        <v>0</v>
      </c>
      <c r="H53" s="663">
        <f t="shared" si="15"/>
        <v>5507</v>
      </c>
      <c r="I53" s="663">
        <f t="shared" si="15"/>
        <v>5062</v>
      </c>
      <c r="J53" s="663">
        <f t="shared" si="15"/>
        <v>10569</v>
      </c>
      <c r="K53" s="661" t="s">
        <v>91</v>
      </c>
    </row>
    <row r="54" spans="1:11" ht="20.100000000000001" customHeight="1" x14ac:dyDescent="0.2">
      <c r="A54" s="17" t="s">
        <v>402</v>
      </c>
      <c r="B54" s="18"/>
      <c r="C54" s="18"/>
      <c r="D54" s="18"/>
      <c r="E54" s="18"/>
      <c r="F54" s="18"/>
      <c r="G54" s="18"/>
      <c r="H54" s="18"/>
      <c r="I54" s="18"/>
      <c r="J54" s="18"/>
      <c r="K54" s="19" t="s">
        <v>93</v>
      </c>
    </row>
    <row r="55" spans="1:11" ht="20.100000000000001" customHeight="1" x14ac:dyDescent="0.2">
      <c r="A55" s="8" t="s">
        <v>1218</v>
      </c>
      <c r="B55" s="9">
        <v>681</v>
      </c>
      <c r="C55" s="9">
        <v>268</v>
      </c>
      <c r="D55" s="9">
        <v>949</v>
      </c>
      <c r="E55" s="9">
        <v>0</v>
      </c>
      <c r="F55" s="9">
        <v>0</v>
      </c>
      <c r="G55" s="9">
        <v>0</v>
      </c>
      <c r="H55" s="9">
        <f>SUM(E55,B55)</f>
        <v>681</v>
      </c>
      <c r="I55" s="9">
        <f>SUM(F55,C55)</f>
        <v>268</v>
      </c>
      <c r="J55" s="9">
        <f>SUM(H55:I55)</f>
        <v>949</v>
      </c>
      <c r="K55" s="357" t="s">
        <v>1219</v>
      </c>
    </row>
    <row r="56" spans="1:11" ht="20.100000000000001" customHeight="1" x14ac:dyDescent="0.2">
      <c r="A56" s="8" t="s">
        <v>1220</v>
      </c>
      <c r="B56" s="9">
        <v>284</v>
      </c>
      <c r="C56" s="9">
        <v>61</v>
      </c>
      <c r="D56" s="9">
        <v>345</v>
      </c>
      <c r="E56" s="9">
        <v>0</v>
      </c>
      <c r="F56" s="9">
        <v>0</v>
      </c>
      <c r="G56" s="9">
        <v>0</v>
      </c>
      <c r="H56" s="9">
        <f t="shared" ref="H56:I62" si="16">SUM(E56,B56)</f>
        <v>284</v>
      </c>
      <c r="I56" s="9">
        <f t="shared" si="16"/>
        <v>61</v>
      </c>
      <c r="J56" s="9">
        <f t="shared" ref="J56:J62" si="17">SUM(H56:I56)</f>
        <v>345</v>
      </c>
      <c r="K56" s="357" t="s">
        <v>1246</v>
      </c>
    </row>
    <row r="57" spans="1:11" ht="20.100000000000001" customHeight="1" x14ac:dyDescent="0.2">
      <c r="A57" s="8" t="s">
        <v>1224</v>
      </c>
      <c r="B57" s="9">
        <v>279</v>
      </c>
      <c r="C57" s="9">
        <v>261</v>
      </c>
      <c r="D57" s="9">
        <v>540</v>
      </c>
      <c r="E57" s="9">
        <v>0</v>
      </c>
      <c r="F57" s="9">
        <v>0</v>
      </c>
      <c r="G57" s="9">
        <v>0</v>
      </c>
      <c r="H57" s="9">
        <f t="shared" si="16"/>
        <v>279</v>
      </c>
      <c r="I57" s="9">
        <f t="shared" si="16"/>
        <v>261</v>
      </c>
      <c r="J57" s="9">
        <f t="shared" si="17"/>
        <v>540</v>
      </c>
      <c r="K57" s="357" t="s">
        <v>1248</v>
      </c>
    </row>
    <row r="58" spans="1:11" ht="20.100000000000001" customHeight="1" x14ac:dyDescent="0.2">
      <c r="A58" s="8" t="s">
        <v>1123</v>
      </c>
      <c r="B58" s="9">
        <f>SUM(B55:B57)</f>
        <v>1244</v>
      </c>
      <c r="C58" s="9">
        <f t="shared" ref="C58:J58" si="18">SUM(C55:C57)</f>
        <v>590</v>
      </c>
      <c r="D58" s="9">
        <f t="shared" si="18"/>
        <v>1834</v>
      </c>
      <c r="E58" s="9">
        <f t="shared" si="18"/>
        <v>0</v>
      </c>
      <c r="F58" s="9">
        <f t="shared" si="18"/>
        <v>0</v>
      </c>
      <c r="G58" s="9">
        <f t="shared" si="18"/>
        <v>0</v>
      </c>
      <c r="H58" s="9">
        <f t="shared" si="18"/>
        <v>1244</v>
      </c>
      <c r="I58" s="9">
        <f t="shared" si="18"/>
        <v>590</v>
      </c>
      <c r="J58" s="9">
        <f t="shared" si="18"/>
        <v>1834</v>
      </c>
      <c r="K58" s="357" t="s">
        <v>1068</v>
      </c>
    </row>
    <row r="59" spans="1:11" ht="20.100000000000001" customHeight="1" x14ac:dyDescent="0.2">
      <c r="A59" s="8" t="s">
        <v>1191</v>
      </c>
      <c r="B59" s="9">
        <v>64</v>
      </c>
      <c r="C59" s="9">
        <v>235</v>
      </c>
      <c r="D59" s="9">
        <v>299</v>
      </c>
      <c r="E59" s="9">
        <v>0</v>
      </c>
      <c r="F59" s="9">
        <v>0</v>
      </c>
      <c r="G59" s="9">
        <v>0</v>
      </c>
      <c r="H59" s="9">
        <f t="shared" si="16"/>
        <v>64</v>
      </c>
      <c r="I59" s="9">
        <f t="shared" si="16"/>
        <v>235</v>
      </c>
      <c r="J59" s="9">
        <f t="shared" si="17"/>
        <v>299</v>
      </c>
      <c r="K59" s="357" t="s">
        <v>1257</v>
      </c>
    </row>
    <row r="60" spans="1:11" ht="20.100000000000001" customHeight="1" x14ac:dyDescent="0.2">
      <c r="A60" s="8" t="s">
        <v>1193</v>
      </c>
      <c r="B60" s="9">
        <v>377</v>
      </c>
      <c r="C60" s="9">
        <v>51</v>
      </c>
      <c r="D60" s="9">
        <v>428</v>
      </c>
      <c r="E60" s="9">
        <v>0</v>
      </c>
      <c r="F60" s="9">
        <v>0</v>
      </c>
      <c r="G60" s="9">
        <v>0</v>
      </c>
      <c r="H60" s="9">
        <f t="shared" si="16"/>
        <v>377</v>
      </c>
      <c r="I60" s="9">
        <f t="shared" si="16"/>
        <v>51</v>
      </c>
      <c r="J60" s="9">
        <f t="shared" si="17"/>
        <v>428</v>
      </c>
      <c r="K60" s="357" t="s">
        <v>1194</v>
      </c>
    </row>
    <row r="61" spans="1:11" ht="20.100000000000001" customHeight="1" x14ac:dyDescent="0.2">
      <c r="A61" s="8" t="s">
        <v>1195</v>
      </c>
      <c r="B61" s="9">
        <v>142</v>
      </c>
      <c r="C61" s="9">
        <v>55</v>
      </c>
      <c r="D61" s="9">
        <v>197</v>
      </c>
      <c r="E61" s="9">
        <v>0</v>
      </c>
      <c r="F61" s="9">
        <v>0</v>
      </c>
      <c r="G61" s="9">
        <v>0</v>
      </c>
      <c r="H61" s="9">
        <f t="shared" si="16"/>
        <v>142</v>
      </c>
      <c r="I61" s="9">
        <f t="shared" si="16"/>
        <v>55</v>
      </c>
      <c r="J61" s="9">
        <f t="shared" si="17"/>
        <v>197</v>
      </c>
      <c r="K61" s="357" t="s">
        <v>1196</v>
      </c>
    </row>
    <row r="62" spans="1:11" ht="20.100000000000001" customHeight="1" x14ac:dyDescent="0.2">
      <c r="A62" s="8" t="s">
        <v>1197</v>
      </c>
      <c r="B62" s="9">
        <v>30</v>
      </c>
      <c r="C62" s="9">
        <v>10</v>
      </c>
      <c r="D62" s="9">
        <v>40</v>
      </c>
      <c r="E62" s="9">
        <v>0</v>
      </c>
      <c r="F62" s="9">
        <v>0</v>
      </c>
      <c r="G62" s="9">
        <v>0</v>
      </c>
      <c r="H62" s="9">
        <f t="shared" si="16"/>
        <v>30</v>
      </c>
      <c r="I62" s="9">
        <f t="shared" si="16"/>
        <v>10</v>
      </c>
      <c r="J62" s="9">
        <f t="shared" si="17"/>
        <v>40</v>
      </c>
      <c r="K62" s="357" t="s">
        <v>1201</v>
      </c>
    </row>
    <row r="63" spans="1:11" ht="20.100000000000001" customHeight="1" x14ac:dyDescent="0.2">
      <c r="A63" s="8" t="s">
        <v>1133</v>
      </c>
      <c r="B63" s="9">
        <f>SUM(B59:B62)</f>
        <v>613</v>
      </c>
      <c r="C63" s="9">
        <f t="shared" ref="C63:J63" si="19">SUM(C59:C62)</f>
        <v>351</v>
      </c>
      <c r="D63" s="9">
        <f t="shared" si="19"/>
        <v>964</v>
      </c>
      <c r="E63" s="9">
        <f t="shared" si="19"/>
        <v>0</v>
      </c>
      <c r="F63" s="9">
        <f t="shared" si="19"/>
        <v>0</v>
      </c>
      <c r="G63" s="9">
        <f t="shared" si="19"/>
        <v>0</v>
      </c>
      <c r="H63" s="9">
        <f t="shared" si="19"/>
        <v>613</v>
      </c>
      <c r="I63" s="9">
        <f t="shared" si="19"/>
        <v>351</v>
      </c>
      <c r="J63" s="9">
        <f t="shared" si="19"/>
        <v>964</v>
      </c>
      <c r="K63" s="357" t="s">
        <v>1134</v>
      </c>
    </row>
    <row r="64" spans="1:11" ht="20.100000000000001" customHeight="1" thickBot="1" x14ac:dyDescent="0.25">
      <c r="A64" s="20" t="s">
        <v>126</v>
      </c>
      <c r="B64" s="21">
        <f>SUM(B63,B58)</f>
        <v>1857</v>
      </c>
      <c r="C64" s="21">
        <f t="shared" ref="C64:J64" si="20">SUM(C63,C58)</f>
        <v>941</v>
      </c>
      <c r="D64" s="21">
        <f t="shared" si="20"/>
        <v>2798</v>
      </c>
      <c r="E64" s="21">
        <f t="shared" si="20"/>
        <v>0</v>
      </c>
      <c r="F64" s="21">
        <f t="shared" si="20"/>
        <v>0</v>
      </c>
      <c r="G64" s="21">
        <f t="shared" si="20"/>
        <v>0</v>
      </c>
      <c r="H64" s="21">
        <f t="shared" si="20"/>
        <v>1857</v>
      </c>
      <c r="I64" s="21">
        <f t="shared" si="20"/>
        <v>941</v>
      </c>
      <c r="J64" s="21">
        <f t="shared" si="20"/>
        <v>2798</v>
      </c>
      <c r="K64" s="22" t="s">
        <v>93</v>
      </c>
    </row>
    <row r="65" spans="1:11" ht="20.100000000000001" customHeight="1" thickBot="1" x14ac:dyDescent="0.25">
      <c r="A65" s="23" t="s">
        <v>374</v>
      </c>
      <c r="B65" s="24">
        <f t="shared" ref="B65:J65" si="21">SUM(B64,B53)</f>
        <v>7364</v>
      </c>
      <c r="C65" s="24">
        <f t="shared" si="21"/>
        <v>6003</v>
      </c>
      <c r="D65" s="24">
        <f t="shared" si="21"/>
        <v>13367</v>
      </c>
      <c r="E65" s="24">
        <f t="shared" si="21"/>
        <v>0</v>
      </c>
      <c r="F65" s="24">
        <f t="shared" si="21"/>
        <v>0</v>
      </c>
      <c r="G65" s="24">
        <f t="shared" si="21"/>
        <v>0</v>
      </c>
      <c r="H65" s="24">
        <f t="shared" si="21"/>
        <v>7364</v>
      </c>
      <c r="I65" s="24">
        <f t="shared" si="21"/>
        <v>6003</v>
      </c>
      <c r="J65" s="24">
        <f t="shared" si="21"/>
        <v>13367</v>
      </c>
      <c r="K65" s="358" t="s">
        <v>253</v>
      </c>
    </row>
    <row r="66" spans="1:11" ht="22.5" customHeight="1" thickTop="1" x14ac:dyDescent="0.2"/>
  </sheetData>
  <mergeCells count="20">
    <mergeCell ref="A1:K1"/>
    <mergeCell ref="A2:K2"/>
    <mergeCell ref="A4:A7"/>
    <mergeCell ref="B4:D4"/>
    <mergeCell ref="E4:G4"/>
    <mergeCell ref="H4:J4"/>
    <mergeCell ref="K4:K7"/>
    <mergeCell ref="B5:D5"/>
    <mergeCell ref="E5:G5"/>
    <mergeCell ref="H5:J5"/>
    <mergeCell ref="A34:K34"/>
    <mergeCell ref="A35:K35"/>
    <mergeCell ref="A37:A40"/>
    <mergeCell ref="B37:D37"/>
    <mergeCell ref="E37:G37"/>
    <mergeCell ref="H37:J37"/>
    <mergeCell ref="K37:K40"/>
    <mergeCell ref="B38:D38"/>
    <mergeCell ref="E38:G38"/>
    <mergeCell ref="H38:J38"/>
  </mergeCells>
  <printOptions horizontalCentered="1"/>
  <pageMargins left="0.5" right="0.5" top="0.75" bottom="1" header="0.75" footer="1"/>
  <pageSetup paperSize="9" scale="7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1637"/>
  <sheetViews>
    <sheetView rightToLeft="1" view="pageBreakPreview" topLeftCell="A479" zoomScale="90" zoomScaleSheetLayoutView="90" workbookViewId="0">
      <selection activeCell="B1191" sqref="B1191"/>
    </sheetView>
  </sheetViews>
  <sheetFormatPr defaultRowHeight="14.25" x14ac:dyDescent="0.2"/>
  <cols>
    <col min="1" max="1" width="36.25" style="403" customWidth="1"/>
    <col min="2" max="2" width="7.375" style="412" customWidth="1"/>
    <col min="3" max="3" width="7" style="412" customWidth="1"/>
    <col min="4" max="4" width="8.125" style="412" customWidth="1"/>
    <col min="5" max="5" width="5.75" style="412" customWidth="1"/>
    <col min="6" max="6" width="12.125" style="412" customWidth="1"/>
    <col min="7" max="7" width="10.875" style="412" customWidth="1"/>
    <col min="8" max="8" width="8.25" style="412" customWidth="1"/>
    <col min="9" max="9" width="7.625" style="412" customWidth="1"/>
    <col min="10" max="10" width="7.875" style="412" customWidth="1"/>
    <col min="11" max="11" width="54.875" style="403" customWidth="1"/>
    <col min="12" max="12" width="9" style="67"/>
    <col min="13" max="16384" width="9" style="403"/>
  </cols>
  <sheetData>
    <row r="1" spans="1:11" ht="22.5" customHeight="1" x14ac:dyDescent="0.2">
      <c r="A1" s="995" t="s">
        <v>2307</v>
      </c>
      <c r="B1" s="995"/>
      <c r="C1" s="995"/>
      <c r="D1" s="995"/>
      <c r="E1" s="995"/>
      <c r="F1" s="995"/>
      <c r="G1" s="995"/>
      <c r="H1" s="995"/>
      <c r="I1" s="995"/>
      <c r="J1" s="995"/>
      <c r="K1" s="995"/>
    </row>
    <row r="2" spans="1:11" ht="23.25" customHeight="1" x14ac:dyDescent="0.2">
      <c r="A2" s="999" t="s">
        <v>2308</v>
      </c>
      <c r="B2" s="999"/>
      <c r="C2" s="999"/>
      <c r="D2" s="999"/>
      <c r="E2" s="999"/>
      <c r="F2" s="999"/>
      <c r="G2" s="999"/>
      <c r="H2" s="999"/>
      <c r="I2" s="999"/>
      <c r="J2" s="999"/>
      <c r="K2" s="999"/>
    </row>
    <row r="3" spans="1:11" ht="22.5" customHeight="1" thickBot="1" x14ac:dyDescent="0.25">
      <c r="A3" s="323" t="s">
        <v>2635</v>
      </c>
      <c r="K3" s="413" t="s">
        <v>2636</v>
      </c>
    </row>
    <row r="4" spans="1:11" ht="14.25" customHeight="1"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6</v>
      </c>
      <c r="C5" s="1004"/>
      <c r="D5" s="1004"/>
      <c r="E5" s="1004" t="s">
        <v>7</v>
      </c>
      <c r="F5" s="1004"/>
      <c r="G5" s="1004"/>
      <c r="H5" s="1004" t="s">
        <v>9</v>
      </c>
      <c r="I5" s="1004"/>
      <c r="J5" s="1004"/>
      <c r="K5" s="993"/>
    </row>
    <row r="6" spans="1:11" ht="15" customHeight="1" x14ac:dyDescent="0.25">
      <c r="A6" s="993"/>
      <c r="B6" s="655" t="s">
        <v>554</v>
      </c>
      <c r="C6" s="655" t="s">
        <v>112</v>
      </c>
      <c r="D6" s="655" t="s">
        <v>12</v>
      </c>
      <c r="E6" s="655" t="s">
        <v>554</v>
      </c>
      <c r="F6" s="655" t="s">
        <v>112</v>
      </c>
      <c r="G6" s="655" t="s">
        <v>12</v>
      </c>
      <c r="H6" s="655" t="s">
        <v>554</v>
      </c>
      <c r="I6" s="655" t="s">
        <v>112</v>
      </c>
      <c r="J6" s="655" t="s">
        <v>12</v>
      </c>
      <c r="K6" s="993"/>
    </row>
    <row r="7" spans="1:11" ht="14.25" customHeight="1" thickBot="1" x14ac:dyDescent="0.3">
      <c r="A7" s="994"/>
      <c r="B7" s="4" t="s">
        <v>13</v>
      </c>
      <c r="C7" s="4" t="s">
        <v>14</v>
      </c>
      <c r="D7" s="4" t="s">
        <v>9</v>
      </c>
      <c r="E7" s="4" t="s">
        <v>13</v>
      </c>
      <c r="F7" s="4" t="s">
        <v>14</v>
      </c>
      <c r="G7" s="4" t="s">
        <v>9</v>
      </c>
      <c r="H7" s="4" t="s">
        <v>13</v>
      </c>
      <c r="I7" s="4" t="s">
        <v>14</v>
      </c>
      <c r="J7" s="4" t="s">
        <v>9</v>
      </c>
      <c r="K7" s="994"/>
    </row>
    <row r="8" spans="1:11" ht="15" customHeight="1" x14ac:dyDescent="0.2">
      <c r="A8" s="474" t="s">
        <v>403</v>
      </c>
      <c r="B8" s="20"/>
      <c r="C8" s="20"/>
      <c r="D8" s="20"/>
      <c r="E8" s="20"/>
      <c r="F8" s="20"/>
      <c r="G8" s="20"/>
      <c r="H8" s="20"/>
      <c r="I8" s="20"/>
      <c r="J8" s="20"/>
      <c r="K8" s="404" t="s">
        <v>16</v>
      </c>
    </row>
    <row r="9" spans="1:11" ht="18" customHeight="1" x14ac:dyDescent="0.2">
      <c r="A9" s="614" t="s">
        <v>1261</v>
      </c>
      <c r="B9" s="9">
        <v>553</v>
      </c>
      <c r="C9" s="9">
        <v>327</v>
      </c>
      <c r="D9" s="9">
        <v>880</v>
      </c>
      <c r="E9" s="9">
        <v>1</v>
      </c>
      <c r="F9" s="9">
        <v>0</v>
      </c>
      <c r="G9" s="9">
        <v>1</v>
      </c>
      <c r="H9" s="9">
        <f>SUM(B9,E9)</f>
        <v>554</v>
      </c>
      <c r="I9" s="9">
        <f t="shared" ref="I9:J9" si="0">SUM(C9,F9)</f>
        <v>327</v>
      </c>
      <c r="J9" s="9">
        <f t="shared" si="0"/>
        <v>881</v>
      </c>
      <c r="K9" s="404" t="s">
        <v>1262</v>
      </c>
    </row>
    <row r="10" spans="1:11" ht="17.25" customHeight="1" x14ac:dyDescent="0.2">
      <c r="A10" s="614" t="s">
        <v>1263</v>
      </c>
      <c r="B10" s="9">
        <v>660</v>
      </c>
      <c r="C10" s="9">
        <v>501</v>
      </c>
      <c r="D10" s="9">
        <v>1161</v>
      </c>
      <c r="E10" s="9">
        <v>0</v>
      </c>
      <c r="F10" s="9">
        <v>0</v>
      </c>
      <c r="G10" s="9">
        <v>0</v>
      </c>
      <c r="H10" s="9">
        <f t="shared" ref="H10:H18" si="1">SUM(B10,E10)</f>
        <v>660</v>
      </c>
      <c r="I10" s="9">
        <f t="shared" ref="I10:I19" si="2">SUM(C10,F10)</f>
        <v>501</v>
      </c>
      <c r="J10" s="9">
        <f t="shared" ref="J10:J19" si="3">SUM(D10,G10)</f>
        <v>1161</v>
      </c>
      <c r="K10" s="404" t="s">
        <v>1264</v>
      </c>
    </row>
    <row r="11" spans="1:11" ht="18.95" customHeight="1" x14ac:dyDescent="0.2">
      <c r="A11" s="614" t="s">
        <v>1265</v>
      </c>
      <c r="B11" s="9">
        <v>567</v>
      </c>
      <c r="C11" s="9">
        <v>604</v>
      </c>
      <c r="D11" s="9">
        <v>1171</v>
      </c>
      <c r="E11" s="9">
        <v>1</v>
      </c>
      <c r="F11" s="9">
        <v>0</v>
      </c>
      <c r="G11" s="9">
        <v>1</v>
      </c>
      <c r="H11" s="9">
        <f t="shared" si="1"/>
        <v>568</v>
      </c>
      <c r="I11" s="9">
        <f t="shared" si="2"/>
        <v>604</v>
      </c>
      <c r="J11" s="9">
        <f t="shared" si="3"/>
        <v>1172</v>
      </c>
      <c r="K11" s="404" t="s">
        <v>1266</v>
      </c>
    </row>
    <row r="12" spans="1:11" ht="17.25" customHeight="1" x14ac:dyDescent="0.2">
      <c r="A12" s="614" t="s">
        <v>1267</v>
      </c>
      <c r="B12" s="9">
        <v>443</v>
      </c>
      <c r="C12" s="9">
        <v>335</v>
      </c>
      <c r="D12" s="9">
        <v>778</v>
      </c>
      <c r="E12" s="9">
        <v>0</v>
      </c>
      <c r="F12" s="9">
        <v>0</v>
      </c>
      <c r="G12" s="9">
        <v>0</v>
      </c>
      <c r="H12" s="9">
        <f t="shared" si="1"/>
        <v>443</v>
      </c>
      <c r="I12" s="9">
        <f t="shared" si="2"/>
        <v>335</v>
      </c>
      <c r="J12" s="9">
        <f t="shared" si="3"/>
        <v>778</v>
      </c>
      <c r="K12" s="404" t="s">
        <v>1268</v>
      </c>
    </row>
    <row r="13" spans="1:11" ht="18" customHeight="1" x14ac:dyDescent="0.2">
      <c r="A13" s="614" t="s">
        <v>1269</v>
      </c>
      <c r="B13" s="9">
        <v>261</v>
      </c>
      <c r="C13" s="9">
        <v>172</v>
      </c>
      <c r="D13" s="9">
        <v>433</v>
      </c>
      <c r="E13" s="9">
        <v>0</v>
      </c>
      <c r="F13" s="9">
        <v>0</v>
      </c>
      <c r="G13" s="9">
        <v>0</v>
      </c>
      <c r="H13" s="9">
        <f t="shared" si="1"/>
        <v>261</v>
      </c>
      <c r="I13" s="9">
        <f t="shared" si="2"/>
        <v>172</v>
      </c>
      <c r="J13" s="9">
        <f t="shared" si="3"/>
        <v>433</v>
      </c>
      <c r="K13" s="404" t="s">
        <v>1270</v>
      </c>
    </row>
    <row r="14" spans="1:11" ht="18.95" customHeight="1" x14ac:dyDescent="0.2">
      <c r="A14" s="463" t="s">
        <v>1271</v>
      </c>
      <c r="B14" s="9">
        <v>110</v>
      </c>
      <c r="C14" s="9">
        <v>162</v>
      </c>
      <c r="D14" s="9">
        <v>272</v>
      </c>
      <c r="E14" s="9">
        <v>0</v>
      </c>
      <c r="F14" s="9">
        <v>0</v>
      </c>
      <c r="G14" s="9">
        <v>0</v>
      </c>
      <c r="H14" s="9">
        <f t="shared" si="1"/>
        <v>110</v>
      </c>
      <c r="I14" s="9">
        <f t="shared" si="2"/>
        <v>162</v>
      </c>
      <c r="J14" s="9">
        <f t="shared" si="3"/>
        <v>272</v>
      </c>
      <c r="K14" s="404" t="s">
        <v>1272</v>
      </c>
    </row>
    <row r="15" spans="1:11" ht="16.5" customHeight="1" x14ac:dyDescent="0.2">
      <c r="A15" s="463" t="s">
        <v>1273</v>
      </c>
      <c r="B15" s="9">
        <v>515</v>
      </c>
      <c r="C15" s="9">
        <v>234</v>
      </c>
      <c r="D15" s="9">
        <v>749</v>
      </c>
      <c r="E15" s="9">
        <v>0</v>
      </c>
      <c r="F15" s="9">
        <v>0</v>
      </c>
      <c r="G15" s="9">
        <v>0</v>
      </c>
      <c r="H15" s="9">
        <f t="shared" si="1"/>
        <v>515</v>
      </c>
      <c r="I15" s="9">
        <f t="shared" si="2"/>
        <v>234</v>
      </c>
      <c r="J15" s="9">
        <f t="shared" si="3"/>
        <v>749</v>
      </c>
      <c r="K15" s="404" t="s">
        <v>1274</v>
      </c>
    </row>
    <row r="16" spans="1:11" ht="18.95" customHeight="1" x14ac:dyDescent="0.2">
      <c r="A16" s="463" t="s">
        <v>1275</v>
      </c>
      <c r="B16" s="9">
        <v>343</v>
      </c>
      <c r="C16" s="9">
        <v>203</v>
      </c>
      <c r="D16" s="9">
        <v>546</v>
      </c>
      <c r="E16" s="9">
        <v>0</v>
      </c>
      <c r="F16" s="9">
        <v>0</v>
      </c>
      <c r="G16" s="9">
        <v>0</v>
      </c>
      <c r="H16" s="9">
        <f t="shared" si="1"/>
        <v>343</v>
      </c>
      <c r="I16" s="9">
        <f t="shared" si="2"/>
        <v>203</v>
      </c>
      <c r="J16" s="9">
        <f t="shared" si="3"/>
        <v>546</v>
      </c>
      <c r="K16" s="404" t="s">
        <v>1276</v>
      </c>
    </row>
    <row r="17" spans="1:12" ht="18.95" customHeight="1" x14ac:dyDescent="0.2">
      <c r="A17" s="463" t="s">
        <v>1277</v>
      </c>
      <c r="B17" s="9">
        <v>86</v>
      </c>
      <c r="C17" s="9">
        <v>79</v>
      </c>
      <c r="D17" s="9">
        <v>165</v>
      </c>
      <c r="E17" s="9">
        <v>0</v>
      </c>
      <c r="F17" s="9">
        <v>0</v>
      </c>
      <c r="G17" s="9">
        <v>0</v>
      </c>
      <c r="H17" s="9">
        <f t="shared" si="1"/>
        <v>86</v>
      </c>
      <c r="I17" s="9">
        <f t="shared" si="2"/>
        <v>79</v>
      </c>
      <c r="J17" s="9">
        <f t="shared" si="3"/>
        <v>165</v>
      </c>
      <c r="K17" s="404" t="s">
        <v>1278</v>
      </c>
    </row>
    <row r="18" spans="1:12" ht="18.95" customHeight="1" x14ac:dyDescent="0.2">
      <c r="A18" s="463" t="s">
        <v>1279</v>
      </c>
      <c r="B18" s="9">
        <v>473</v>
      </c>
      <c r="C18" s="9">
        <v>303</v>
      </c>
      <c r="D18" s="9">
        <v>776</v>
      </c>
      <c r="E18" s="9">
        <v>0</v>
      </c>
      <c r="F18" s="9">
        <v>0</v>
      </c>
      <c r="G18" s="9">
        <v>0</v>
      </c>
      <c r="H18" s="9">
        <f t="shared" si="1"/>
        <v>473</v>
      </c>
      <c r="I18" s="9">
        <f t="shared" si="2"/>
        <v>303</v>
      </c>
      <c r="J18" s="9">
        <f t="shared" si="3"/>
        <v>776</v>
      </c>
      <c r="K18" s="404" t="s">
        <v>1280</v>
      </c>
    </row>
    <row r="19" spans="1:12" ht="18.75" customHeight="1" x14ac:dyDescent="0.2">
      <c r="A19" s="614" t="s">
        <v>1281</v>
      </c>
      <c r="B19" s="9">
        <v>731</v>
      </c>
      <c r="C19" s="9">
        <v>615</v>
      </c>
      <c r="D19" s="9">
        <v>1346</v>
      </c>
      <c r="E19" s="9">
        <v>0</v>
      </c>
      <c r="F19" s="9">
        <v>0</v>
      </c>
      <c r="G19" s="9">
        <v>0</v>
      </c>
      <c r="H19" s="9">
        <f>SUM(B19,E19)</f>
        <v>731</v>
      </c>
      <c r="I19" s="9">
        <f t="shared" si="2"/>
        <v>615</v>
      </c>
      <c r="J19" s="9">
        <f t="shared" si="3"/>
        <v>1346</v>
      </c>
      <c r="K19" s="404" t="s">
        <v>1282</v>
      </c>
    </row>
    <row r="20" spans="1:12" ht="14.25" customHeight="1" x14ac:dyDescent="0.2">
      <c r="A20" s="8" t="s">
        <v>1283</v>
      </c>
      <c r="B20" s="8"/>
      <c r="C20" s="8"/>
      <c r="D20" s="8"/>
      <c r="E20" s="8"/>
      <c r="F20" s="8"/>
      <c r="G20" s="8"/>
      <c r="H20" s="8"/>
      <c r="I20" s="8"/>
      <c r="J20" s="8"/>
      <c r="K20" s="404" t="s">
        <v>1284</v>
      </c>
    </row>
    <row r="21" spans="1:12" ht="18.95" customHeight="1" x14ac:dyDescent="0.2">
      <c r="A21" s="8" t="s">
        <v>790</v>
      </c>
      <c r="B21" s="9">
        <v>36</v>
      </c>
      <c r="C21" s="9">
        <v>49</v>
      </c>
      <c r="D21" s="9">
        <v>85</v>
      </c>
      <c r="E21" s="9">
        <v>0</v>
      </c>
      <c r="F21" s="9">
        <v>0</v>
      </c>
      <c r="G21" s="9">
        <f>SUM(E21:F21)</f>
        <v>0</v>
      </c>
      <c r="H21" s="9">
        <f>SUM(B21,E21)</f>
        <v>36</v>
      </c>
      <c r="I21" s="9">
        <f t="shared" ref="I21:J21" si="4">SUM(C21,F21)</f>
        <v>49</v>
      </c>
      <c r="J21" s="9">
        <f t="shared" si="4"/>
        <v>85</v>
      </c>
      <c r="K21" s="414" t="s">
        <v>1285</v>
      </c>
    </row>
    <row r="22" spans="1:12" ht="15" customHeight="1" x14ac:dyDescent="0.2">
      <c r="A22" s="8" t="s">
        <v>404</v>
      </c>
      <c r="B22" s="9">
        <v>73</v>
      </c>
      <c r="C22" s="9">
        <v>148</v>
      </c>
      <c r="D22" s="9">
        <v>221</v>
      </c>
      <c r="E22" s="9">
        <v>0</v>
      </c>
      <c r="F22" s="9">
        <v>0</v>
      </c>
      <c r="G22" s="9">
        <f t="shared" ref="G22:G28" si="5">SUM(E22:F22)</f>
        <v>0</v>
      </c>
      <c r="H22" s="9">
        <f t="shared" ref="H22:H28" si="6">SUM(B22,E22)</f>
        <v>73</v>
      </c>
      <c r="I22" s="9">
        <f t="shared" ref="I22:I28" si="7">SUM(C22,F22)</f>
        <v>148</v>
      </c>
      <c r="J22" s="9">
        <f t="shared" ref="J22:J28" si="8">SUM(D22,G22)</f>
        <v>221</v>
      </c>
      <c r="K22" s="404" t="s">
        <v>206</v>
      </c>
    </row>
    <row r="23" spans="1:12" ht="18.95" customHeight="1" x14ac:dyDescent="0.2">
      <c r="A23" s="8" t="s">
        <v>1286</v>
      </c>
      <c r="B23" s="9">
        <v>30</v>
      </c>
      <c r="C23" s="9">
        <v>10</v>
      </c>
      <c r="D23" s="9">
        <v>40</v>
      </c>
      <c r="E23" s="9">
        <v>0</v>
      </c>
      <c r="F23" s="9">
        <v>0</v>
      </c>
      <c r="G23" s="9">
        <f t="shared" si="5"/>
        <v>0</v>
      </c>
      <c r="H23" s="9">
        <f t="shared" si="6"/>
        <v>30</v>
      </c>
      <c r="I23" s="9">
        <f t="shared" si="7"/>
        <v>10</v>
      </c>
      <c r="J23" s="9">
        <f t="shared" si="8"/>
        <v>40</v>
      </c>
      <c r="K23" s="211" t="s">
        <v>1287</v>
      </c>
    </row>
    <row r="24" spans="1:12" ht="15" customHeight="1" x14ac:dyDescent="0.2">
      <c r="A24" s="8" t="s">
        <v>1288</v>
      </c>
      <c r="B24" s="9">
        <v>70</v>
      </c>
      <c r="C24" s="9">
        <v>89</v>
      </c>
      <c r="D24" s="9">
        <v>159</v>
      </c>
      <c r="E24" s="9">
        <v>0</v>
      </c>
      <c r="F24" s="9">
        <v>0</v>
      </c>
      <c r="G24" s="9">
        <f t="shared" si="5"/>
        <v>0</v>
      </c>
      <c r="H24" s="9">
        <f t="shared" si="6"/>
        <v>70</v>
      </c>
      <c r="I24" s="9">
        <f t="shared" si="7"/>
        <v>89</v>
      </c>
      <c r="J24" s="9">
        <f t="shared" si="8"/>
        <v>159</v>
      </c>
      <c r="K24" s="404" t="s">
        <v>1289</v>
      </c>
    </row>
    <row r="25" spans="1:12" ht="18.95" customHeight="1" x14ac:dyDescent="0.2">
      <c r="A25" s="8" t="s">
        <v>1290</v>
      </c>
      <c r="B25" s="9">
        <v>117</v>
      </c>
      <c r="C25" s="9">
        <v>92</v>
      </c>
      <c r="D25" s="9">
        <v>209</v>
      </c>
      <c r="E25" s="9">
        <v>0</v>
      </c>
      <c r="F25" s="9">
        <v>0</v>
      </c>
      <c r="G25" s="9">
        <f t="shared" si="5"/>
        <v>0</v>
      </c>
      <c r="H25" s="9">
        <f t="shared" si="6"/>
        <v>117</v>
      </c>
      <c r="I25" s="9">
        <f t="shared" si="7"/>
        <v>92</v>
      </c>
      <c r="J25" s="9">
        <f t="shared" si="8"/>
        <v>209</v>
      </c>
      <c r="K25" s="211" t="s">
        <v>1291</v>
      </c>
    </row>
    <row r="26" spans="1:12" ht="18.95" customHeight="1" x14ac:dyDescent="0.2">
      <c r="A26" s="8" t="s">
        <v>1292</v>
      </c>
      <c r="B26" s="9">
        <v>7</v>
      </c>
      <c r="C26" s="9">
        <v>2</v>
      </c>
      <c r="D26" s="9">
        <v>9</v>
      </c>
      <c r="E26" s="9">
        <v>0</v>
      </c>
      <c r="F26" s="9">
        <v>0</v>
      </c>
      <c r="G26" s="9">
        <f t="shared" si="5"/>
        <v>0</v>
      </c>
      <c r="H26" s="9">
        <f t="shared" si="6"/>
        <v>7</v>
      </c>
      <c r="I26" s="9">
        <f t="shared" si="7"/>
        <v>2</v>
      </c>
      <c r="J26" s="9">
        <f t="shared" si="8"/>
        <v>9</v>
      </c>
      <c r="K26" s="404" t="s">
        <v>1293</v>
      </c>
    </row>
    <row r="27" spans="1:12" ht="16.5" customHeight="1" x14ac:dyDescent="0.2">
      <c r="A27" s="8" t="s">
        <v>1294</v>
      </c>
      <c r="B27" s="9">
        <v>67</v>
      </c>
      <c r="C27" s="9">
        <v>15</v>
      </c>
      <c r="D27" s="9">
        <v>82</v>
      </c>
      <c r="E27" s="9">
        <v>0</v>
      </c>
      <c r="F27" s="9">
        <v>0</v>
      </c>
      <c r="G27" s="9">
        <f t="shared" si="5"/>
        <v>0</v>
      </c>
      <c r="H27" s="9">
        <f t="shared" si="6"/>
        <v>67</v>
      </c>
      <c r="I27" s="9">
        <f t="shared" si="7"/>
        <v>15</v>
      </c>
      <c r="J27" s="9">
        <f t="shared" si="8"/>
        <v>82</v>
      </c>
      <c r="K27" s="404" t="s">
        <v>1295</v>
      </c>
    </row>
    <row r="28" spans="1:12" ht="18.95" customHeight="1" x14ac:dyDescent="0.2">
      <c r="A28" s="8" t="s">
        <v>1296</v>
      </c>
      <c r="B28" s="9">
        <v>9</v>
      </c>
      <c r="C28" s="9">
        <v>17</v>
      </c>
      <c r="D28" s="9">
        <v>26</v>
      </c>
      <c r="E28" s="9">
        <v>0</v>
      </c>
      <c r="F28" s="9">
        <v>0</v>
      </c>
      <c r="G28" s="9">
        <f t="shared" si="5"/>
        <v>0</v>
      </c>
      <c r="H28" s="9">
        <f t="shared" si="6"/>
        <v>9</v>
      </c>
      <c r="I28" s="9">
        <f t="shared" si="7"/>
        <v>17</v>
      </c>
      <c r="J28" s="9">
        <f t="shared" si="8"/>
        <v>26</v>
      </c>
      <c r="K28" s="404" t="s">
        <v>1297</v>
      </c>
    </row>
    <row r="29" spans="1:12" ht="18.95" customHeight="1" thickBot="1" x14ac:dyDescent="0.25">
      <c r="A29" s="11" t="s">
        <v>1298</v>
      </c>
      <c r="B29" s="12">
        <f>SUM(B21:B28)</f>
        <v>409</v>
      </c>
      <c r="C29" s="12">
        <f t="shared" ref="C29:J29" si="9">SUM(C21:C28)</f>
        <v>422</v>
      </c>
      <c r="D29" s="12">
        <f t="shared" si="9"/>
        <v>831</v>
      </c>
      <c r="E29" s="12">
        <f t="shared" si="9"/>
        <v>0</v>
      </c>
      <c r="F29" s="12">
        <f t="shared" si="9"/>
        <v>0</v>
      </c>
      <c r="G29" s="12">
        <f t="shared" si="9"/>
        <v>0</v>
      </c>
      <c r="H29" s="12">
        <f t="shared" si="9"/>
        <v>409</v>
      </c>
      <c r="I29" s="12">
        <f t="shared" si="9"/>
        <v>422</v>
      </c>
      <c r="J29" s="12">
        <f t="shared" si="9"/>
        <v>831</v>
      </c>
      <c r="K29" s="13" t="s">
        <v>1299</v>
      </c>
    </row>
    <row r="30" spans="1:12" ht="18.95" customHeight="1" thickTop="1" x14ac:dyDescent="0.2">
      <c r="A30" s="14"/>
      <c r="B30" s="14"/>
      <c r="C30" s="14"/>
      <c r="D30" s="14"/>
      <c r="E30" s="14"/>
      <c r="F30" s="14"/>
      <c r="G30" s="14"/>
      <c r="H30" s="14"/>
      <c r="I30" s="14"/>
      <c r="J30" s="14"/>
      <c r="K30" s="458"/>
    </row>
    <row r="31" spans="1:12" s="868" customFormat="1" ht="18.95" customHeight="1" x14ac:dyDescent="0.2">
      <c r="A31" s="878"/>
      <c r="B31" s="878"/>
      <c r="C31" s="878"/>
      <c r="D31" s="878"/>
      <c r="E31" s="878"/>
      <c r="F31" s="878"/>
      <c r="G31" s="878"/>
      <c r="H31" s="878"/>
      <c r="I31" s="878"/>
      <c r="J31" s="878"/>
      <c r="K31" s="869"/>
      <c r="L31" s="67"/>
    </row>
    <row r="32" spans="1:12" s="868" customFormat="1" ht="18.95" customHeight="1" x14ac:dyDescent="0.2">
      <c r="A32" s="878"/>
      <c r="B32" s="878"/>
      <c r="C32" s="878"/>
      <c r="D32" s="878"/>
      <c r="E32" s="878"/>
      <c r="F32" s="878"/>
      <c r="G32" s="878"/>
      <c r="H32" s="878"/>
      <c r="I32" s="878"/>
      <c r="J32" s="878"/>
      <c r="K32" s="869"/>
      <c r="L32" s="67"/>
    </row>
    <row r="33" spans="1:12" ht="24.75" customHeight="1" thickBot="1" x14ac:dyDescent="0.25">
      <c r="A33" s="323" t="s">
        <v>1555</v>
      </c>
      <c r="K33" s="28" t="s">
        <v>2710</v>
      </c>
    </row>
    <row r="34" spans="1:12" ht="16.5" thickTop="1" x14ac:dyDescent="0.25">
      <c r="A34" s="992" t="s">
        <v>196</v>
      </c>
      <c r="B34" s="1003" t="s">
        <v>1</v>
      </c>
      <c r="C34" s="1003"/>
      <c r="D34" s="1003"/>
      <c r="E34" s="1003" t="s">
        <v>2</v>
      </c>
      <c r="F34" s="1003"/>
      <c r="G34" s="1003"/>
      <c r="H34" s="1003" t="s">
        <v>4</v>
      </c>
      <c r="I34" s="1003"/>
      <c r="J34" s="1003"/>
      <c r="K34" s="1066" t="s">
        <v>197</v>
      </c>
    </row>
    <row r="35" spans="1:12" ht="15.75" x14ac:dyDescent="0.25">
      <c r="A35" s="993"/>
      <c r="B35" s="1004" t="s">
        <v>6</v>
      </c>
      <c r="C35" s="1004"/>
      <c r="D35" s="1004"/>
      <c r="E35" s="1004" t="s">
        <v>7</v>
      </c>
      <c r="F35" s="1004"/>
      <c r="G35" s="1004"/>
      <c r="H35" s="1004" t="s">
        <v>9</v>
      </c>
      <c r="I35" s="1004"/>
      <c r="J35" s="1004"/>
      <c r="K35" s="1042"/>
    </row>
    <row r="36" spans="1:12" ht="15.75" x14ac:dyDescent="0.25">
      <c r="A36" s="993"/>
      <c r="B36" s="655" t="s">
        <v>554</v>
      </c>
      <c r="C36" s="655" t="s">
        <v>112</v>
      </c>
      <c r="D36" s="655" t="s">
        <v>12</v>
      </c>
      <c r="E36" s="655" t="s">
        <v>554</v>
      </c>
      <c r="F36" s="655" t="s">
        <v>112</v>
      </c>
      <c r="G36" s="655" t="s">
        <v>12</v>
      </c>
      <c r="H36" s="655" t="s">
        <v>554</v>
      </c>
      <c r="I36" s="655" t="s">
        <v>112</v>
      </c>
      <c r="J36" s="655" t="s">
        <v>12</v>
      </c>
      <c r="K36" s="1042"/>
    </row>
    <row r="37" spans="1:12" ht="16.5" thickBot="1" x14ac:dyDescent="0.3">
      <c r="A37" s="994"/>
      <c r="B37" s="4" t="s">
        <v>13</v>
      </c>
      <c r="C37" s="4" t="s">
        <v>14</v>
      </c>
      <c r="D37" s="4" t="s">
        <v>9</v>
      </c>
      <c r="E37" s="4" t="s">
        <v>13</v>
      </c>
      <c r="F37" s="4" t="s">
        <v>14</v>
      </c>
      <c r="G37" s="4" t="s">
        <v>9</v>
      </c>
      <c r="H37" s="4" t="s">
        <v>13</v>
      </c>
      <c r="I37" s="4" t="s">
        <v>14</v>
      </c>
      <c r="J37" s="4" t="s">
        <v>9</v>
      </c>
      <c r="K37" s="1067"/>
    </row>
    <row r="38" spans="1:12" s="415" customFormat="1" ht="18.95" customHeight="1" x14ac:dyDescent="0.2">
      <c r="A38" s="8" t="s">
        <v>1300</v>
      </c>
      <c r="B38" s="8"/>
      <c r="C38" s="8"/>
      <c r="D38" s="8"/>
      <c r="E38" s="8"/>
      <c r="F38" s="8"/>
      <c r="G38" s="8"/>
      <c r="H38" s="8"/>
      <c r="I38" s="8"/>
      <c r="J38" s="8"/>
      <c r="K38" s="404" t="s">
        <v>1301</v>
      </c>
      <c r="L38" s="883"/>
    </row>
    <row r="39" spans="1:12" ht="18.95" customHeight="1" x14ac:dyDescent="0.2">
      <c r="A39" s="8" t="s">
        <v>1302</v>
      </c>
      <c r="B39" s="9">
        <v>22</v>
      </c>
      <c r="C39" s="9">
        <v>9</v>
      </c>
      <c r="D39" s="9">
        <v>31</v>
      </c>
      <c r="E39" s="9">
        <v>0</v>
      </c>
      <c r="F39" s="9">
        <v>0</v>
      </c>
      <c r="G39" s="9">
        <v>0</v>
      </c>
      <c r="H39" s="9">
        <f>SUM(B39,E39)</f>
        <v>22</v>
      </c>
      <c r="I39" s="9">
        <f t="shared" ref="I39:J39" si="10">SUM(C39,F39)</f>
        <v>9</v>
      </c>
      <c r="J39" s="9">
        <f t="shared" si="10"/>
        <v>31</v>
      </c>
      <c r="K39" s="404" t="s">
        <v>1303</v>
      </c>
    </row>
    <row r="40" spans="1:12" ht="18.95" customHeight="1" x14ac:dyDescent="0.2">
      <c r="A40" s="8" t="s">
        <v>1288</v>
      </c>
      <c r="B40" s="9">
        <v>36</v>
      </c>
      <c r="C40" s="9">
        <v>78</v>
      </c>
      <c r="D40" s="9">
        <v>114</v>
      </c>
      <c r="E40" s="9">
        <v>0</v>
      </c>
      <c r="F40" s="9">
        <v>0</v>
      </c>
      <c r="G40" s="9">
        <v>0</v>
      </c>
      <c r="H40" s="9">
        <f t="shared" ref="H40:H43" si="11">SUM(B40,E40)</f>
        <v>36</v>
      </c>
      <c r="I40" s="9">
        <f t="shared" ref="I40:I43" si="12">SUM(C40,F40)</f>
        <v>78</v>
      </c>
      <c r="J40" s="9">
        <f t="shared" ref="J40:J43" si="13">SUM(D40,G40)</f>
        <v>114</v>
      </c>
      <c r="K40" s="211" t="s">
        <v>1289</v>
      </c>
    </row>
    <row r="41" spans="1:12" ht="18.95" customHeight="1" x14ac:dyDescent="0.2">
      <c r="A41" s="8" t="s">
        <v>1290</v>
      </c>
      <c r="B41" s="9">
        <v>39</v>
      </c>
      <c r="C41" s="9">
        <v>32</v>
      </c>
      <c r="D41" s="9">
        <v>71</v>
      </c>
      <c r="E41" s="9">
        <v>0</v>
      </c>
      <c r="F41" s="9">
        <v>0</v>
      </c>
      <c r="G41" s="9">
        <v>0</v>
      </c>
      <c r="H41" s="9">
        <f t="shared" si="11"/>
        <v>39</v>
      </c>
      <c r="I41" s="9">
        <f t="shared" si="12"/>
        <v>32</v>
      </c>
      <c r="J41" s="9">
        <f t="shared" si="13"/>
        <v>71</v>
      </c>
      <c r="K41" s="211" t="s">
        <v>1291</v>
      </c>
    </row>
    <row r="42" spans="1:12" ht="18.95" customHeight="1" x14ac:dyDescent="0.2">
      <c r="A42" s="8" t="s">
        <v>1294</v>
      </c>
      <c r="B42" s="9">
        <v>31</v>
      </c>
      <c r="C42" s="9">
        <v>24</v>
      </c>
      <c r="D42" s="9">
        <v>55</v>
      </c>
      <c r="E42" s="9">
        <v>0</v>
      </c>
      <c r="F42" s="9">
        <v>0</v>
      </c>
      <c r="G42" s="9">
        <v>0</v>
      </c>
      <c r="H42" s="9">
        <f t="shared" si="11"/>
        <v>31</v>
      </c>
      <c r="I42" s="9">
        <f t="shared" si="12"/>
        <v>24</v>
      </c>
      <c r="J42" s="9">
        <f t="shared" si="13"/>
        <v>55</v>
      </c>
      <c r="K42" s="211" t="s">
        <v>1304</v>
      </c>
    </row>
    <row r="43" spans="1:12" ht="18.95" customHeight="1" x14ac:dyDescent="0.2">
      <c r="A43" s="8" t="s">
        <v>1296</v>
      </c>
      <c r="B43" s="9">
        <v>24</v>
      </c>
      <c r="C43" s="9">
        <v>18</v>
      </c>
      <c r="D43" s="9">
        <v>42</v>
      </c>
      <c r="E43" s="9">
        <v>0</v>
      </c>
      <c r="F43" s="9">
        <v>0</v>
      </c>
      <c r="G43" s="9">
        <v>0</v>
      </c>
      <c r="H43" s="9">
        <f t="shared" si="11"/>
        <v>24</v>
      </c>
      <c r="I43" s="9">
        <f t="shared" si="12"/>
        <v>18</v>
      </c>
      <c r="J43" s="9">
        <f t="shared" si="13"/>
        <v>42</v>
      </c>
      <c r="K43" s="404" t="s">
        <v>1305</v>
      </c>
    </row>
    <row r="44" spans="1:12" ht="18.95" customHeight="1" x14ac:dyDescent="0.2">
      <c r="A44" s="8" t="s">
        <v>1306</v>
      </c>
      <c r="B44" s="9">
        <f>SUM(B39:B43)</f>
        <v>152</v>
      </c>
      <c r="C44" s="9">
        <f t="shared" ref="C44:J44" si="14">SUM(C39:C43)</f>
        <v>161</v>
      </c>
      <c r="D44" s="9">
        <f t="shared" si="14"/>
        <v>313</v>
      </c>
      <c r="E44" s="9">
        <f t="shared" si="14"/>
        <v>0</v>
      </c>
      <c r="F44" s="9">
        <f t="shared" si="14"/>
        <v>0</v>
      </c>
      <c r="G44" s="9">
        <f t="shared" si="14"/>
        <v>0</v>
      </c>
      <c r="H44" s="9">
        <f t="shared" si="14"/>
        <v>152</v>
      </c>
      <c r="I44" s="9">
        <f t="shared" si="14"/>
        <v>161</v>
      </c>
      <c r="J44" s="9">
        <f t="shared" si="14"/>
        <v>313</v>
      </c>
      <c r="K44" s="404" t="s">
        <v>1307</v>
      </c>
    </row>
    <row r="45" spans="1:12" ht="18.95" customHeight="1" x14ac:dyDescent="0.2">
      <c r="A45" s="8" t="s">
        <v>1308</v>
      </c>
      <c r="B45" s="9"/>
      <c r="C45" s="9"/>
      <c r="D45" s="9"/>
      <c r="E45" s="9"/>
      <c r="F45" s="9"/>
      <c r="G45" s="9"/>
      <c r="H45" s="9"/>
      <c r="I45" s="9"/>
      <c r="J45" s="9"/>
      <c r="K45" s="404" t="s">
        <v>1309</v>
      </c>
    </row>
    <row r="46" spans="1:12" ht="18.95" customHeight="1" x14ac:dyDescent="0.2">
      <c r="A46" s="8" t="s">
        <v>1302</v>
      </c>
      <c r="B46" s="9">
        <v>17</v>
      </c>
      <c r="C46" s="9">
        <v>5</v>
      </c>
      <c r="D46" s="9">
        <v>22</v>
      </c>
      <c r="E46" s="9">
        <v>0</v>
      </c>
      <c r="F46" s="9">
        <v>0</v>
      </c>
      <c r="G46" s="9">
        <f>SUM(E46:F46)</f>
        <v>0</v>
      </c>
      <c r="H46" s="9">
        <f>SUM(B46,E46)</f>
        <v>17</v>
      </c>
      <c r="I46" s="9">
        <f t="shared" ref="I46:J46" si="15">SUM(C46,F46)</f>
        <v>5</v>
      </c>
      <c r="J46" s="9">
        <f t="shared" si="15"/>
        <v>22</v>
      </c>
      <c r="K46" s="404" t="s">
        <v>1303</v>
      </c>
    </row>
    <row r="47" spans="1:12" ht="18.95" customHeight="1" x14ac:dyDescent="0.2">
      <c r="A47" s="8" t="s">
        <v>1288</v>
      </c>
      <c r="B47" s="9">
        <v>41</v>
      </c>
      <c r="C47" s="9">
        <v>28</v>
      </c>
      <c r="D47" s="9">
        <v>69</v>
      </c>
      <c r="E47" s="9">
        <v>0</v>
      </c>
      <c r="F47" s="9">
        <v>0</v>
      </c>
      <c r="G47" s="9">
        <f t="shared" ref="G47:G50" si="16">SUM(E47:F47)</f>
        <v>0</v>
      </c>
      <c r="H47" s="9">
        <f t="shared" ref="H47:H50" si="17">SUM(B47,E47)</f>
        <v>41</v>
      </c>
      <c r="I47" s="9">
        <f t="shared" ref="I47:I50" si="18">SUM(C47,F47)</f>
        <v>28</v>
      </c>
      <c r="J47" s="9">
        <f t="shared" ref="J47:J50" si="19">SUM(D47,G47)</f>
        <v>69</v>
      </c>
      <c r="K47" s="211" t="s">
        <v>1289</v>
      </c>
    </row>
    <row r="48" spans="1:12" ht="18.95" customHeight="1" x14ac:dyDescent="0.2">
      <c r="A48" s="8" t="s">
        <v>1290</v>
      </c>
      <c r="B48" s="9">
        <v>35</v>
      </c>
      <c r="C48" s="9">
        <v>51</v>
      </c>
      <c r="D48" s="9">
        <v>86</v>
      </c>
      <c r="E48" s="9">
        <v>0</v>
      </c>
      <c r="F48" s="9">
        <v>0</v>
      </c>
      <c r="G48" s="9">
        <f t="shared" si="16"/>
        <v>0</v>
      </c>
      <c r="H48" s="9">
        <f t="shared" si="17"/>
        <v>35</v>
      </c>
      <c r="I48" s="9">
        <f t="shared" si="18"/>
        <v>51</v>
      </c>
      <c r="J48" s="9">
        <f t="shared" si="19"/>
        <v>86</v>
      </c>
      <c r="K48" s="211" t="s">
        <v>1291</v>
      </c>
    </row>
    <row r="49" spans="1:12" s="656" customFormat="1" ht="18.95" customHeight="1" x14ac:dyDescent="0.2">
      <c r="A49" s="463" t="s">
        <v>1294</v>
      </c>
      <c r="B49" s="657">
        <v>14</v>
      </c>
      <c r="C49" s="657">
        <v>5</v>
      </c>
      <c r="D49" s="657">
        <v>19</v>
      </c>
      <c r="E49" s="657">
        <v>0</v>
      </c>
      <c r="F49" s="657">
        <v>0</v>
      </c>
      <c r="G49" s="657">
        <v>0</v>
      </c>
      <c r="H49" s="668">
        <f t="shared" ref="H49" si="20">SUM(B49,E49)</f>
        <v>14</v>
      </c>
      <c r="I49" s="668">
        <f t="shared" ref="I49" si="21">SUM(C49,F49)</f>
        <v>5</v>
      </c>
      <c r="J49" s="668">
        <f t="shared" ref="J49" si="22">SUM(D49,G49)</f>
        <v>19</v>
      </c>
      <c r="K49" s="211" t="s">
        <v>1304</v>
      </c>
      <c r="L49" s="67"/>
    </row>
    <row r="50" spans="1:12" ht="18.95" customHeight="1" x14ac:dyDescent="0.2">
      <c r="A50" s="8" t="s">
        <v>1296</v>
      </c>
      <c r="B50" s="9">
        <v>30</v>
      </c>
      <c r="C50" s="9">
        <v>27</v>
      </c>
      <c r="D50" s="9">
        <v>57</v>
      </c>
      <c r="E50" s="9">
        <v>0</v>
      </c>
      <c r="F50" s="9">
        <v>0</v>
      </c>
      <c r="G50" s="9">
        <f t="shared" si="16"/>
        <v>0</v>
      </c>
      <c r="H50" s="9">
        <f t="shared" si="17"/>
        <v>30</v>
      </c>
      <c r="I50" s="9">
        <f t="shared" si="18"/>
        <v>27</v>
      </c>
      <c r="J50" s="9">
        <f t="shared" si="19"/>
        <v>57</v>
      </c>
      <c r="K50" s="404" t="s">
        <v>1305</v>
      </c>
    </row>
    <row r="51" spans="1:12" ht="18.95" customHeight="1" x14ac:dyDescent="0.2">
      <c r="A51" s="8" t="s">
        <v>1310</v>
      </c>
      <c r="B51" s="9">
        <f>SUM(B46:B50)</f>
        <v>137</v>
      </c>
      <c r="C51" s="657">
        <f t="shared" ref="C51:J51" si="23">SUM(C46:C50)</f>
        <v>116</v>
      </c>
      <c r="D51" s="657">
        <f t="shared" si="23"/>
        <v>253</v>
      </c>
      <c r="E51" s="657">
        <f t="shared" si="23"/>
        <v>0</v>
      </c>
      <c r="F51" s="657">
        <f t="shared" si="23"/>
        <v>0</v>
      </c>
      <c r="G51" s="657">
        <f t="shared" si="23"/>
        <v>0</v>
      </c>
      <c r="H51" s="657">
        <f t="shared" si="23"/>
        <v>137</v>
      </c>
      <c r="I51" s="657">
        <f t="shared" si="23"/>
        <v>116</v>
      </c>
      <c r="J51" s="657">
        <f t="shared" si="23"/>
        <v>253</v>
      </c>
      <c r="K51" s="404" t="s">
        <v>1311</v>
      </c>
    </row>
    <row r="52" spans="1:12" ht="17.25" customHeight="1" x14ac:dyDescent="0.2">
      <c r="A52" s="8" t="s">
        <v>1312</v>
      </c>
      <c r="B52" s="9"/>
      <c r="C52" s="9"/>
      <c r="D52" s="9"/>
      <c r="E52" s="9"/>
      <c r="F52" s="9"/>
      <c r="G52" s="9"/>
      <c r="H52" s="9"/>
      <c r="I52" s="9"/>
      <c r="J52" s="9"/>
      <c r="K52" s="404" t="s">
        <v>1313</v>
      </c>
    </row>
    <row r="53" spans="1:12" ht="16.5" customHeight="1" x14ac:dyDescent="0.2">
      <c r="A53" s="8" t="s">
        <v>790</v>
      </c>
      <c r="B53" s="9">
        <v>36</v>
      </c>
      <c r="C53" s="9">
        <v>49</v>
      </c>
      <c r="D53" s="9">
        <v>85</v>
      </c>
      <c r="E53" s="9">
        <v>0</v>
      </c>
      <c r="F53" s="9">
        <v>0</v>
      </c>
      <c r="G53" s="9">
        <v>0</v>
      </c>
      <c r="H53" s="9">
        <f>SUM(B53,E53)</f>
        <v>36</v>
      </c>
      <c r="I53" s="9">
        <f t="shared" ref="I53:J53" si="24">SUM(C53,F53)</f>
        <v>49</v>
      </c>
      <c r="J53" s="9">
        <f t="shared" si="24"/>
        <v>85</v>
      </c>
      <c r="K53" s="414" t="s">
        <v>1285</v>
      </c>
    </row>
    <row r="54" spans="1:12" ht="15.75" customHeight="1" x14ac:dyDescent="0.2">
      <c r="A54" s="8" t="s">
        <v>404</v>
      </c>
      <c r="B54" s="9">
        <v>73</v>
      </c>
      <c r="C54" s="9">
        <v>148</v>
      </c>
      <c r="D54" s="9">
        <v>221</v>
      </c>
      <c r="E54" s="9">
        <v>0</v>
      </c>
      <c r="F54" s="9">
        <v>0</v>
      </c>
      <c r="G54" s="9">
        <v>0</v>
      </c>
      <c r="H54" s="9">
        <f t="shared" ref="H54:H61" si="25">SUM(B54,E54)</f>
        <v>73</v>
      </c>
      <c r="I54" s="9">
        <f t="shared" ref="I54:I61" si="26">SUM(C54,F54)</f>
        <v>148</v>
      </c>
      <c r="J54" s="9">
        <f t="shared" ref="J54:J61" si="27">SUM(D54,G54)</f>
        <v>221</v>
      </c>
      <c r="K54" s="404" t="s">
        <v>206</v>
      </c>
    </row>
    <row r="55" spans="1:12" ht="18.95" customHeight="1" x14ac:dyDescent="0.2">
      <c r="A55" s="8" t="s">
        <v>1302</v>
      </c>
      <c r="B55" s="9">
        <v>69</v>
      </c>
      <c r="C55" s="9">
        <v>24</v>
      </c>
      <c r="D55" s="9">
        <v>93</v>
      </c>
      <c r="E55" s="9">
        <v>0</v>
      </c>
      <c r="F55" s="9">
        <v>0</v>
      </c>
      <c r="G55" s="9">
        <v>0</v>
      </c>
      <c r="H55" s="9">
        <f t="shared" si="25"/>
        <v>69</v>
      </c>
      <c r="I55" s="9">
        <f t="shared" si="26"/>
        <v>24</v>
      </c>
      <c r="J55" s="9">
        <f t="shared" si="27"/>
        <v>93</v>
      </c>
      <c r="K55" s="404" t="s">
        <v>1303</v>
      </c>
    </row>
    <row r="56" spans="1:12" ht="18.95" customHeight="1" x14ac:dyDescent="0.2">
      <c r="A56" s="8" t="s">
        <v>1288</v>
      </c>
      <c r="B56" s="9">
        <v>147</v>
      </c>
      <c r="C56" s="9">
        <v>195</v>
      </c>
      <c r="D56" s="9">
        <v>342</v>
      </c>
      <c r="E56" s="9">
        <v>0</v>
      </c>
      <c r="F56" s="9">
        <v>0</v>
      </c>
      <c r="G56" s="9">
        <v>0</v>
      </c>
      <c r="H56" s="9">
        <f t="shared" si="25"/>
        <v>147</v>
      </c>
      <c r="I56" s="9">
        <f t="shared" si="26"/>
        <v>195</v>
      </c>
      <c r="J56" s="9">
        <f t="shared" si="27"/>
        <v>342</v>
      </c>
      <c r="K56" s="211" t="s">
        <v>1289</v>
      </c>
    </row>
    <row r="57" spans="1:12" ht="18.95" customHeight="1" x14ac:dyDescent="0.2">
      <c r="A57" s="8" t="s">
        <v>1290</v>
      </c>
      <c r="B57" s="9">
        <v>191</v>
      </c>
      <c r="C57" s="9">
        <v>175</v>
      </c>
      <c r="D57" s="9">
        <v>366</v>
      </c>
      <c r="E57" s="9">
        <v>0</v>
      </c>
      <c r="F57" s="9">
        <v>0</v>
      </c>
      <c r="G57" s="9">
        <v>0</v>
      </c>
      <c r="H57" s="9">
        <f t="shared" si="25"/>
        <v>191</v>
      </c>
      <c r="I57" s="9">
        <f t="shared" si="26"/>
        <v>175</v>
      </c>
      <c r="J57" s="9">
        <f t="shared" si="27"/>
        <v>366</v>
      </c>
      <c r="K57" s="211" t="s">
        <v>1291</v>
      </c>
    </row>
    <row r="58" spans="1:12" ht="16.5" customHeight="1" x14ac:dyDescent="0.2">
      <c r="A58" s="8" t="s">
        <v>1292</v>
      </c>
      <c r="B58" s="9">
        <v>7</v>
      </c>
      <c r="C58" s="9">
        <v>2</v>
      </c>
      <c r="D58" s="9">
        <v>9</v>
      </c>
      <c r="E58" s="9">
        <v>0</v>
      </c>
      <c r="F58" s="9">
        <v>0</v>
      </c>
      <c r="G58" s="9">
        <v>0</v>
      </c>
      <c r="H58" s="9">
        <f t="shared" si="25"/>
        <v>7</v>
      </c>
      <c r="I58" s="9">
        <f t="shared" si="26"/>
        <v>2</v>
      </c>
      <c r="J58" s="9">
        <f t="shared" si="27"/>
        <v>9</v>
      </c>
      <c r="K58" s="404" t="s">
        <v>1293</v>
      </c>
    </row>
    <row r="59" spans="1:12" ht="18.95" customHeight="1" x14ac:dyDescent="0.2">
      <c r="A59" s="8" t="s">
        <v>1294</v>
      </c>
      <c r="B59" s="9">
        <v>112</v>
      </c>
      <c r="C59" s="9">
        <v>44</v>
      </c>
      <c r="D59" s="9">
        <v>156</v>
      </c>
      <c r="E59" s="9">
        <v>0</v>
      </c>
      <c r="F59" s="9">
        <v>0</v>
      </c>
      <c r="G59" s="9">
        <v>0</v>
      </c>
      <c r="H59" s="9">
        <f t="shared" si="25"/>
        <v>112</v>
      </c>
      <c r="I59" s="9">
        <f t="shared" si="26"/>
        <v>44</v>
      </c>
      <c r="J59" s="9">
        <f t="shared" si="27"/>
        <v>156</v>
      </c>
      <c r="K59" s="211" t="s">
        <v>1304</v>
      </c>
    </row>
    <row r="60" spans="1:12" ht="15.75" customHeight="1" x14ac:dyDescent="0.2">
      <c r="A60" s="8" t="s">
        <v>1296</v>
      </c>
      <c r="B60" s="9">
        <v>63</v>
      </c>
      <c r="C60" s="9">
        <v>62</v>
      </c>
      <c r="D60" s="9">
        <v>125</v>
      </c>
      <c r="E60" s="9">
        <v>0</v>
      </c>
      <c r="F60" s="9">
        <v>0</v>
      </c>
      <c r="G60" s="9">
        <v>0</v>
      </c>
      <c r="H60" s="9">
        <f t="shared" si="25"/>
        <v>63</v>
      </c>
      <c r="I60" s="9">
        <f t="shared" si="26"/>
        <v>62</v>
      </c>
      <c r="J60" s="9">
        <f t="shared" si="27"/>
        <v>125</v>
      </c>
      <c r="K60" s="404" t="s">
        <v>1305</v>
      </c>
    </row>
    <row r="61" spans="1:12" s="374" customFormat="1" ht="18.95" customHeight="1" thickBot="1" x14ac:dyDescent="0.25">
      <c r="A61" s="11" t="s">
        <v>1314</v>
      </c>
      <c r="B61" s="12">
        <v>698</v>
      </c>
      <c r="C61" s="12">
        <v>699</v>
      </c>
      <c r="D61" s="12">
        <v>1397</v>
      </c>
      <c r="E61" s="12">
        <v>0</v>
      </c>
      <c r="F61" s="12">
        <v>0</v>
      </c>
      <c r="G61" s="12">
        <v>0</v>
      </c>
      <c r="H61" s="12">
        <f t="shared" si="25"/>
        <v>698</v>
      </c>
      <c r="I61" s="12">
        <f t="shared" si="26"/>
        <v>699</v>
      </c>
      <c r="J61" s="12">
        <f t="shared" si="27"/>
        <v>1397</v>
      </c>
      <c r="K61" s="13" t="s">
        <v>1313</v>
      </c>
      <c r="L61" s="621"/>
    </row>
    <row r="62" spans="1:12" s="374" customFormat="1" ht="18.95" customHeight="1" thickTop="1" x14ac:dyDescent="0.2">
      <c r="A62" s="14"/>
      <c r="B62" s="14"/>
      <c r="C62" s="14"/>
      <c r="D62" s="14"/>
      <c r="E62" s="14"/>
      <c r="F62" s="14"/>
      <c r="G62" s="14"/>
      <c r="H62" s="14"/>
      <c r="I62" s="14"/>
      <c r="J62" s="14"/>
      <c r="K62" s="406"/>
      <c r="L62" s="621"/>
    </row>
    <row r="63" spans="1:12" s="374" customFormat="1" ht="18.95" customHeight="1" x14ac:dyDescent="0.2">
      <c r="A63" s="14"/>
      <c r="B63" s="14"/>
      <c r="C63" s="14"/>
      <c r="D63" s="14"/>
      <c r="E63" s="14"/>
      <c r="F63" s="14"/>
      <c r="G63" s="14"/>
      <c r="H63" s="14"/>
      <c r="I63" s="14"/>
      <c r="J63" s="14"/>
      <c r="K63" s="406"/>
      <c r="L63" s="621"/>
    </row>
    <row r="64" spans="1:12" ht="24.75" customHeight="1" thickBot="1" x14ac:dyDescent="0.25">
      <c r="A64" s="323" t="s">
        <v>1555</v>
      </c>
      <c r="K64" s="28" t="s">
        <v>2711</v>
      </c>
    </row>
    <row r="65" spans="1:12" ht="20.25" customHeight="1" thickTop="1" x14ac:dyDescent="0.25">
      <c r="A65" s="992" t="s">
        <v>196</v>
      </c>
      <c r="B65" s="1003" t="s">
        <v>1</v>
      </c>
      <c r="C65" s="1003"/>
      <c r="D65" s="1003"/>
      <c r="E65" s="1003" t="s">
        <v>2</v>
      </c>
      <c r="F65" s="1003"/>
      <c r="G65" s="1003"/>
      <c r="H65" s="1003" t="s">
        <v>4</v>
      </c>
      <c r="I65" s="1003"/>
      <c r="J65" s="1003"/>
      <c r="K65" s="1066" t="s">
        <v>197</v>
      </c>
    </row>
    <row r="66" spans="1:12" ht="20.25" customHeight="1" x14ac:dyDescent="0.25">
      <c r="A66" s="993"/>
      <c r="B66" s="1004" t="s">
        <v>6</v>
      </c>
      <c r="C66" s="1004"/>
      <c r="D66" s="1004"/>
      <c r="E66" s="1004" t="s">
        <v>7</v>
      </c>
      <c r="F66" s="1004"/>
      <c r="G66" s="1004"/>
      <c r="H66" s="1004" t="s">
        <v>9</v>
      </c>
      <c r="I66" s="1004"/>
      <c r="J66" s="1004"/>
      <c r="K66" s="1042"/>
    </row>
    <row r="67" spans="1:12" ht="20.25" customHeight="1" x14ac:dyDescent="0.25">
      <c r="A67" s="993"/>
      <c r="B67" s="655" t="s">
        <v>554</v>
      </c>
      <c r="C67" s="655" t="s">
        <v>112</v>
      </c>
      <c r="D67" s="655" t="s">
        <v>12</v>
      </c>
      <c r="E67" s="655" t="s">
        <v>554</v>
      </c>
      <c r="F67" s="655" t="s">
        <v>112</v>
      </c>
      <c r="G67" s="655" t="s">
        <v>12</v>
      </c>
      <c r="H67" s="655" t="s">
        <v>554</v>
      </c>
      <c r="I67" s="655" t="s">
        <v>112</v>
      </c>
      <c r="J67" s="655" t="s">
        <v>12</v>
      </c>
      <c r="K67" s="1042"/>
    </row>
    <row r="68" spans="1:12" ht="20.25" customHeight="1" thickBot="1" x14ac:dyDescent="0.3">
      <c r="A68" s="994"/>
      <c r="B68" s="4" t="s">
        <v>13</v>
      </c>
      <c r="C68" s="4" t="s">
        <v>14</v>
      </c>
      <c r="D68" s="4" t="s">
        <v>9</v>
      </c>
      <c r="E68" s="4" t="s">
        <v>13</v>
      </c>
      <c r="F68" s="4" t="s">
        <v>14</v>
      </c>
      <c r="G68" s="4" t="s">
        <v>9</v>
      </c>
      <c r="H68" s="4" t="s">
        <v>13</v>
      </c>
      <c r="I68" s="4" t="s">
        <v>14</v>
      </c>
      <c r="J68" s="4" t="s">
        <v>9</v>
      </c>
      <c r="K68" s="1067"/>
    </row>
    <row r="69" spans="1:12" s="374" customFormat="1" ht="20.25" customHeight="1" x14ac:dyDescent="0.2">
      <c r="A69" s="8" t="s">
        <v>1315</v>
      </c>
      <c r="B69" s="9">
        <v>414</v>
      </c>
      <c r="C69" s="9">
        <v>437</v>
      </c>
      <c r="D69" s="9">
        <v>851</v>
      </c>
      <c r="E69" s="9">
        <v>0</v>
      </c>
      <c r="F69" s="9">
        <v>0</v>
      </c>
      <c r="G69" s="9">
        <v>0</v>
      </c>
      <c r="H69" s="9">
        <f>SUM(B69,E69)</f>
        <v>414</v>
      </c>
      <c r="I69" s="9">
        <f t="shared" ref="I69:J69" si="28">SUM(C69,F69)</f>
        <v>437</v>
      </c>
      <c r="J69" s="9">
        <f t="shared" si="28"/>
        <v>851</v>
      </c>
      <c r="K69" s="574" t="s">
        <v>2306</v>
      </c>
      <c r="L69" s="878"/>
    </row>
    <row r="70" spans="1:12" s="374" customFormat="1" ht="20.25" customHeight="1" x14ac:dyDescent="0.2">
      <c r="A70" s="8" t="s">
        <v>1317</v>
      </c>
      <c r="B70" s="9">
        <v>246</v>
      </c>
      <c r="C70" s="9">
        <v>236</v>
      </c>
      <c r="D70" s="9">
        <v>482</v>
      </c>
      <c r="E70" s="9">
        <v>0</v>
      </c>
      <c r="F70" s="9">
        <v>0</v>
      </c>
      <c r="G70" s="9">
        <v>0</v>
      </c>
      <c r="H70" s="9">
        <f>SUM(B70,E70)</f>
        <v>246</v>
      </c>
      <c r="I70" s="9">
        <f t="shared" ref="I70" si="29">SUM(C70,F70)</f>
        <v>236</v>
      </c>
      <c r="J70" s="9">
        <f t="shared" ref="J70" si="30">SUM(D70,G70)</f>
        <v>482</v>
      </c>
      <c r="K70" s="404" t="s">
        <v>1318</v>
      </c>
      <c r="L70" s="621"/>
    </row>
    <row r="71" spans="1:12" ht="20.25" customHeight="1" x14ac:dyDescent="0.2">
      <c r="A71" s="8" t="s">
        <v>1319</v>
      </c>
      <c r="B71" s="9"/>
      <c r="C71" s="9"/>
      <c r="D71" s="9"/>
      <c r="E71" s="9"/>
      <c r="F71" s="9"/>
      <c r="G71" s="9"/>
      <c r="H71" s="9"/>
      <c r="I71" s="9"/>
      <c r="J71" s="9"/>
      <c r="K71" s="404" t="s">
        <v>1320</v>
      </c>
    </row>
    <row r="72" spans="1:12" ht="20.25" customHeight="1" x14ac:dyDescent="0.2">
      <c r="A72" s="8" t="s">
        <v>203</v>
      </c>
      <c r="B72" s="9">
        <v>84</v>
      </c>
      <c r="C72" s="9">
        <v>109</v>
      </c>
      <c r="D72" s="9">
        <v>193</v>
      </c>
      <c r="E72" s="9">
        <v>0</v>
      </c>
      <c r="F72" s="9">
        <v>0</v>
      </c>
      <c r="G72" s="9">
        <v>0</v>
      </c>
      <c r="H72" s="9">
        <f>SUM(B72,E72)</f>
        <v>84</v>
      </c>
      <c r="I72" s="9">
        <f t="shared" ref="I72:J72" si="31">SUM(C72,F72)</f>
        <v>109</v>
      </c>
      <c r="J72" s="9">
        <f t="shared" si="31"/>
        <v>193</v>
      </c>
      <c r="K72" s="414" t="s">
        <v>1285</v>
      </c>
    </row>
    <row r="73" spans="1:12" ht="20.25" customHeight="1" x14ac:dyDescent="0.2">
      <c r="A73" s="8" t="s">
        <v>404</v>
      </c>
      <c r="B73" s="9">
        <v>108</v>
      </c>
      <c r="C73" s="9">
        <v>188</v>
      </c>
      <c r="D73" s="9">
        <v>296</v>
      </c>
      <c r="E73" s="9">
        <v>0</v>
      </c>
      <c r="F73" s="9">
        <v>0</v>
      </c>
      <c r="G73" s="9">
        <v>0</v>
      </c>
      <c r="H73" s="9">
        <f t="shared" ref="H73:H76" si="32">SUM(B73,E73)</f>
        <v>108</v>
      </c>
      <c r="I73" s="9">
        <f t="shared" ref="I73:I76" si="33">SUM(C73,F73)</f>
        <v>188</v>
      </c>
      <c r="J73" s="9">
        <f t="shared" ref="J73:J76" si="34">SUM(D73,G73)</f>
        <v>296</v>
      </c>
      <c r="K73" s="404" t="s">
        <v>206</v>
      </c>
    </row>
    <row r="74" spans="1:12" ht="20.25" customHeight="1" x14ac:dyDescent="0.2">
      <c r="A74" s="8" t="s">
        <v>1286</v>
      </c>
      <c r="B74" s="9">
        <v>40</v>
      </c>
      <c r="C74" s="9">
        <v>5</v>
      </c>
      <c r="D74" s="9">
        <v>45</v>
      </c>
      <c r="E74" s="9">
        <v>0</v>
      </c>
      <c r="F74" s="9">
        <v>0</v>
      </c>
      <c r="G74" s="9">
        <v>0</v>
      </c>
      <c r="H74" s="9">
        <f t="shared" si="32"/>
        <v>40</v>
      </c>
      <c r="I74" s="9">
        <f t="shared" si="33"/>
        <v>5</v>
      </c>
      <c r="J74" s="9">
        <f t="shared" si="34"/>
        <v>45</v>
      </c>
      <c r="K74" s="211" t="s">
        <v>1321</v>
      </c>
    </row>
    <row r="75" spans="1:12" ht="20.25" customHeight="1" x14ac:dyDescent="0.2">
      <c r="A75" s="8" t="s">
        <v>1322</v>
      </c>
      <c r="B75" s="9">
        <v>122</v>
      </c>
      <c r="C75" s="9">
        <v>172</v>
      </c>
      <c r="D75" s="9">
        <v>294</v>
      </c>
      <c r="E75" s="9">
        <v>0</v>
      </c>
      <c r="F75" s="9">
        <v>0</v>
      </c>
      <c r="G75" s="9">
        <v>0</v>
      </c>
      <c r="H75" s="9">
        <f t="shared" si="32"/>
        <v>122</v>
      </c>
      <c r="I75" s="9">
        <f t="shared" si="33"/>
        <v>172</v>
      </c>
      <c r="J75" s="9">
        <f t="shared" si="34"/>
        <v>294</v>
      </c>
      <c r="K75" s="414" t="s">
        <v>1323</v>
      </c>
    </row>
    <row r="76" spans="1:12" ht="20.25" customHeight="1" x14ac:dyDescent="0.2">
      <c r="A76" s="8" t="s">
        <v>523</v>
      </c>
      <c r="B76" s="9">
        <v>12</v>
      </c>
      <c r="C76" s="9">
        <v>17</v>
      </c>
      <c r="D76" s="9">
        <v>29</v>
      </c>
      <c r="E76" s="9">
        <v>0</v>
      </c>
      <c r="F76" s="9">
        <v>0</v>
      </c>
      <c r="G76" s="9">
        <v>0</v>
      </c>
      <c r="H76" s="9">
        <f t="shared" si="32"/>
        <v>12</v>
      </c>
      <c r="I76" s="9">
        <f t="shared" si="33"/>
        <v>17</v>
      </c>
      <c r="J76" s="9">
        <f t="shared" si="34"/>
        <v>29</v>
      </c>
      <c r="K76" s="414" t="s">
        <v>240</v>
      </c>
    </row>
    <row r="77" spans="1:12" ht="20.25" customHeight="1" x14ac:dyDescent="0.2">
      <c r="A77" s="8" t="s">
        <v>1324</v>
      </c>
      <c r="B77" s="9">
        <f>B72+B73+B74+B75+B76</f>
        <v>366</v>
      </c>
      <c r="C77" s="9">
        <f>C72+C73+C74+C75+C76</f>
        <v>491</v>
      </c>
      <c r="D77" s="9">
        <f>D72+D73+D74+D75+D76</f>
        <v>857</v>
      </c>
      <c r="E77" s="9">
        <v>0</v>
      </c>
      <c r="F77" s="9">
        <v>0</v>
      </c>
      <c r="G77" s="9">
        <v>0</v>
      </c>
      <c r="H77" s="9">
        <f>H72+H73+H74+H75+H76</f>
        <v>366</v>
      </c>
      <c r="I77" s="9">
        <f>I72+I73+I74+I75+I76</f>
        <v>491</v>
      </c>
      <c r="J77" s="9">
        <f>J72+J73+J74+J75+J76</f>
        <v>857</v>
      </c>
      <c r="K77" s="414" t="s">
        <v>1325</v>
      </c>
    </row>
    <row r="78" spans="1:12" ht="20.25" customHeight="1" x14ac:dyDescent="0.2">
      <c r="A78" s="8" t="s">
        <v>1326</v>
      </c>
      <c r="B78" s="9"/>
      <c r="C78" s="9"/>
      <c r="D78" s="9"/>
      <c r="E78" s="9"/>
      <c r="F78" s="9"/>
      <c r="G78" s="9"/>
      <c r="H78" s="9"/>
      <c r="I78" s="9"/>
      <c r="J78" s="9"/>
      <c r="K78" s="404" t="s">
        <v>1327</v>
      </c>
    </row>
    <row r="79" spans="1:12" ht="20.25" customHeight="1" x14ac:dyDescent="0.2">
      <c r="A79" s="8" t="s">
        <v>1328</v>
      </c>
      <c r="B79" s="9">
        <v>38</v>
      </c>
      <c r="C79" s="9">
        <v>42</v>
      </c>
      <c r="D79" s="9">
        <v>80</v>
      </c>
      <c r="E79" s="9">
        <v>0</v>
      </c>
      <c r="F79" s="9">
        <v>0</v>
      </c>
      <c r="G79" s="9">
        <v>0</v>
      </c>
      <c r="H79" s="9">
        <f>SUM(B79,E79)</f>
        <v>38</v>
      </c>
      <c r="I79" s="9">
        <f t="shared" ref="I79:J79" si="35">SUM(C79,F79)</f>
        <v>42</v>
      </c>
      <c r="J79" s="9">
        <f t="shared" si="35"/>
        <v>80</v>
      </c>
      <c r="K79" s="404" t="s">
        <v>1329</v>
      </c>
    </row>
    <row r="80" spans="1:12" ht="20.25" customHeight="1" x14ac:dyDescent="0.2">
      <c r="A80" s="8" t="s">
        <v>1330</v>
      </c>
      <c r="B80" s="9">
        <v>13</v>
      </c>
      <c r="C80" s="9">
        <v>12</v>
      </c>
      <c r="D80" s="9">
        <v>25</v>
      </c>
      <c r="E80" s="9">
        <v>0</v>
      </c>
      <c r="F80" s="9">
        <v>0</v>
      </c>
      <c r="G80" s="9">
        <v>0</v>
      </c>
      <c r="H80" s="9">
        <f t="shared" ref="H80:H84" si="36">SUM(B80,E80)</f>
        <v>13</v>
      </c>
      <c r="I80" s="9">
        <f t="shared" ref="I80:I84" si="37">SUM(C80,F80)</f>
        <v>12</v>
      </c>
      <c r="J80" s="9">
        <f t="shared" ref="J80:J84" si="38">SUM(D80,G80)</f>
        <v>25</v>
      </c>
      <c r="K80" s="404" t="s">
        <v>1305</v>
      </c>
    </row>
    <row r="81" spans="1:12" ht="20.25" customHeight="1" x14ac:dyDescent="0.2">
      <c r="A81" s="8" t="s">
        <v>1331</v>
      </c>
      <c r="B81" s="9">
        <v>41</v>
      </c>
      <c r="C81" s="9">
        <v>23</v>
      </c>
      <c r="D81" s="9">
        <v>64</v>
      </c>
      <c r="E81" s="9">
        <v>0</v>
      </c>
      <c r="F81" s="9">
        <v>0</v>
      </c>
      <c r="G81" s="9">
        <v>0</v>
      </c>
      <c r="H81" s="9">
        <f t="shared" si="36"/>
        <v>41</v>
      </c>
      <c r="I81" s="9">
        <f t="shared" si="37"/>
        <v>23</v>
      </c>
      <c r="J81" s="9">
        <f t="shared" si="38"/>
        <v>64</v>
      </c>
      <c r="K81" s="404" t="s">
        <v>1332</v>
      </c>
    </row>
    <row r="82" spans="1:12" ht="20.25" customHeight="1" x14ac:dyDescent="0.2">
      <c r="A82" s="8" t="s">
        <v>1333</v>
      </c>
      <c r="B82" s="9">
        <v>27</v>
      </c>
      <c r="C82" s="9">
        <v>13</v>
      </c>
      <c r="D82" s="9">
        <v>40</v>
      </c>
      <c r="E82" s="9">
        <v>0</v>
      </c>
      <c r="F82" s="9">
        <v>0</v>
      </c>
      <c r="G82" s="9">
        <v>0</v>
      </c>
      <c r="H82" s="9">
        <f t="shared" si="36"/>
        <v>27</v>
      </c>
      <c r="I82" s="9">
        <f t="shared" si="37"/>
        <v>13</v>
      </c>
      <c r="J82" s="9">
        <f t="shared" si="38"/>
        <v>40</v>
      </c>
      <c r="K82" s="404" t="s">
        <v>1334</v>
      </c>
    </row>
    <row r="83" spans="1:12" ht="20.25" customHeight="1" x14ac:dyDescent="0.2">
      <c r="A83" s="8" t="s">
        <v>1335</v>
      </c>
      <c r="B83" s="9">
        <v>21</v>
      </c>
      <c r="C83" s="9">
        <v>25</v>
      </c>
      <c r="D83" s="9">
        <v>46</v>
      </c>
      <c r="E83" s="9">
        <v>0</v>
      </c>
      <c r="F83" s="9">
        <v>0</v>
      </c>
      <c r="G83" s="9">
        <v>0</v>
      </c>
      <c r="H83" s="9">
        <f t="shared" si="36"/>
        <v>21</v>
      </c>
      <c r="I83" s="9">
        <f t="shared" si="37"/>
        <v>25</v>
      </c>
      <c r="J83" s="9">
        <f t="shared" si="38"/>
        <v>46</v>
      </c>
      <c r="K83" s="404" t="s">
        <v>1336</v>
      </c>
    </row>
    <row r="84" spans="1:12" ht="20.25" customHeight="1" x14ac:dyDescent="0.2">
      <c r="A84" s="8" t="s">
        <v>1337</v>
      </c>
      <c r="B84" s="9">
        <v>41</v>
      </c>
      <c r="C84" s="9">
        <v>57</v>
      </c>
      <c r="D84" s="9">
        <v>98</v>
      </c>
      <c r="E84" s="9">
        <v>0</v>
      </c>
      <c r="F84" s="9">
        <v>0</v>
      </c>
      <c r="G84" s="9">
        <v>0</v>
      </c>
      <c r="H84" s="9">
        <f t="shared" si="36"/>
        <v>41</v>
      </c>
      <c r="I84" s="9">
        <f t="shared" si="37"/>
        <v>57</v>
      </c>
      <c r="J84" s="9">
        <f t="shared" si="38"/>
        <v>98</v>
      </c>
      <c r="K84" s="404" t="s">
        <v>1323</v>
      </c>
    </row>
    <row r="85" spans="1:12" ht="20.25" customHeight="1" x14ac:dyDescent="0.2">
      <c r="A85" s="8" t="s">
        <v>1338</v>
      </c>
      <c r="B85" s="9">
        <f>B79+B80+B81+B82+B83+B84</f>
        <v>181</v>
      </c>
      <c r="C85" s="9">
        <f>C79+C80+C81+C82+C83+C84</f>
        <v>172</v>
      </c>
      <c r="D85" s="9">
        <f>D79+D80+D81+D82+D83+D84</f>
        <v>353</v>
      </c>
      <c r="E85" s="9">
        <v>0</v>
      </c>
      <c r="F85" s="9">
        <v>0</v>
      </c>
      <c r="G85" s="9">
        <v>0</v>
      </c>
      <c r="H85" s="9">
        <f>H79+H80+H81+H82+H83+H84</f>
        <v>181</v>
      </c>
      <c r="I85" s="9">
        <f>I79+I80+I81+I82+I83+I84</f>
        <v>172</v>
      </c>
      <c r="J85" s="9">
        <f>J79+J80+J81+J82+J83+J84</f>
        <v>353</v>
      </c>
      <c r="K85" s="404" t="s">
        <v>1339</v>
      </c>
    </row>
    <row r="86" spans="1:12" ht="20.25" customHeight="1" thickBot="1" x14ac:dyDescent="0.25">
      <c r="A86" s="11" t="s">
        <v>1340</v>
      </c>
      <c r="B86" s="12">
        <v>154</v>
      </c>
      <c r="C86" s="12">
        <v>125</v>
      </c>
      <c r="D86" s="12">
        <f>SUM(B86:C86)</f>
        <v>279</v>
      </c>
      <c r="E86" s="12">
        <v>0</v>
      </c>
      <c r="F86" s="12">
        <v>0</v>
      </c>
      <c r="G86" s="12">
        <v>0</v>
      </c>
      <c r="H86" s="12">
        <f>SUM(B86,F86)</f>
        <v>154</v>
      </c>
      <c r="I86" s="12">
        <f t="shared" ref="I86" si="39">SUM(C86,G86)</f>
        <v>125</v>
      </c>
      <c r="J86" s="12">
        <f>SUM(H86:I86)</f>
        <v>279</v>
      </c>
      <c r="K86" s="13" t="s">
        <v>1341</v>
      </c>
    </row>
    <row r="87" spans="1:12" ht="15" thickTop="1" x14ac:dyDescent="0.2">
      <c r="K87" s="416"/>
    </row>
    <row r="88" spans="1:12" x14ac:dyDescent="0.2">
      <c r="K88" s="416"/>
    </row>
    <row r="89" spans="1:12" x14ac:dyDescent="0.2">
      <c r="K89" s="416"/>
    </row>
    <row r="90" spans="1:12" ht="12.75" customHeight="1" x14ac:dyDescent="0.2">
      <c r="K90" s="416"/>
    </row>
    <row r="91" spans="1:12" hidden="1" x14ac:dyDescent="0.2">
      <c r="K91" s="416"/>
    </row>
    <row r="92" spans="1:12" s="868" customFormat="1" x14ac:dyDescent="0.2">
      <c r="B92" s="412"/>
      <c r="C92" s="412"/>
      <c r="D92" s="412"/>
      <c r="E92" s="412"/>
      <c r="F92" s="412"/>
      <c r="G92" s="412"/>
      <c r="H92" s="412"/>
      <c r="I92" s="412"/>
      <c r="J92" s="412"/>
      <c r="K92" s="416"/>
      <c r="L92" s="67"/>
    </row>
    <row r="93" spans="1:12" s="868" customFormat="1" x14ac:dyDescent="0.2">
      <c r="B93" s="412"/>
      <c r="C93" s="412"/>
      <c r="D93" s="412"/>
      <c r="E93" s="412"/>
      <c r="F93" s="412"/>
      <c r="G93" s="412"/>
      <c r="H93" s="412"/>
      <c r="I93" s="412"/>
      <c r="J93" s="412"/>
      <c r="K93" s="416"/>
      <c r="L93" s="67"/>
    </row>
    <row r="94" spans="1:12" s="868" customFormat="1" x14ac:dyDescent="0.2">
      <c r="B94" s="412"/>
      <c r="C94" s="412"/>
      <c r="D94" s="412"/>
      <c r="E94" s="412"/>
      <c r="F94" s="412"/>
      <c r="G94" s="412"/>
      <c r="H94" s="412"/>
      <c r="I94" s="412"/>
      <c r="J94" s="412"/>
      <c r="K94" s="416"/>
      <c r="L94" s="67"/>
    </row>
    <row r="95" spans="1:12" ht="24.75" customHeight="1" thickBot="1" x14ac:dyDescent="0.25">
      <c r="A95" s="323" t="s">
        <v>1555</v>
      </c>
      <c r="K95" s="28" t="s">
        <v>2712</v>
      </c>
    </row>
    <row r="96" spans="1:12" ht="16.5" thickTop="1" x14ac:dyDescent="0.25">
      <c r="A96" s="992" t="s">
        <v>196</v>
      </c>
      <c r="B96" s="1003" t="s">
        <v>1</v>
      </c>
      <c r="C96" s="1003"/>
      <c r="D96" s="1003"/>
      <c r="E96" s="1003" t="s">
        <v>2</v>
      </c>
      <c r="F96" s="1003"/>
      <c r="G96" s="1003"/>
      <c r="H96" s="1003" t="s">
        <v>4</v>
      </c>
      <c r="I96" s="1003"/>
      <c r="J96" s="1003"/>
      <c r="K96" s="1066" t="s">
        <v>197</v>
      </c>
    </row>
    <row r="97" spans="1:11" ht="15.75" x14ac:dyDescent="0.25">
      <c r="A97" s="993"/>
      <c r="B97" s="1004" t="s">
        <v>6</v>
      </c>
      <c r="C97" s="1004"/>
      <c r="D97" s="1004"/>
      <c r="E97" s="1004" t="s">
        <v>7</v>
      </c>
      <c r="F97" s="1004"/>
      <c r="G97" s="1004"/>
      <c r="H97" s="1004" t="s">
        <v>9</v>
      </c>
      <c r="I97" s="1004"/>
      <c r="J97" s="1004"/>
      <c r="K97" s="1042"/>
    </row>
    <row r="98" spans="1:11" ht="15.75" x14ac:dyDescent="0.25">
      <c r="A98" s="993"/>
      <c r="B98" s="655" t="s">
        <v>554</v>
      </c>
      <c r="C98" s="655" t="s">
        <v>112</v>
      </c>
      <c r="D98" s="655" t="s">
        <v>12</v>
      </c>
      <c r="E98" s="655" t="s">
        <v>554</v>
      </c>
      <c r="F98" s="655" t="s">
        <v>112</v>
      </c>
      <c r="G98" s="655" t="s">
        <v>12</v>
      </c>
      <c r="H98" s="655" t="s">
        <v>554</v>
      </c>
      <c r="I98" s="655" t="s">
        <v>112</v>
      </c>
      <c r="J98" s="655" t="s">
        <v>12</v>
      </c>
      <c r="K98" s="1042"/>
    </row>
    <row r="99" spans="1:11" ht="16.5" thickBot="1" x14ac:dyDescent="0.3">
      <c r="A99" s="994"/>
      <c r="B99" s="4" t="s">
        <v>13</v>
      </c>
      <c r="C99" s="4" t="s">
        <v>14</v>
      </c>
      <c r="D99" s="4" t="s">
        <v>9</v>
      </c>
      <c r="E99" s="4" t="s">
        <v>13</v>
      </c>
      <c r="F99" s="4" t="s">
        <v>14</v>
      </c>
      <c r="G99" s="4" t="s">
        <v>9</v>
      </c>
      <c r="H99" s="4" t="s">
        <v>13</v>
      </c>
      <c r="I99" s="4" t="s">
        <v>14</v>
      </c>
      <c r="J99" s="4" t="s">
        <v>9</v>
      </c>
      <c r="K99" s="1067"/>
    </row>
    <row r="100" spans="1:11" ht="18.95" customHeight="1" x14ac:dyDescent="0.2">
      <c r="A100" s="8" t="s">
        <v>1342</v>
      </c>
      <c r="B100" s="8"/>
      <c r="C100" s="8"/>
      <c r="D100" s="8"/>
      <c r="E100" s="8"/>
      <c r="F100" s="8"/>
      <c r="G100" s="8"/>
      <c r="H100" s="8"/>
      <c r="I100" s="8"/>
      <c r="J100" s="8"/>
      <c r="K100" s="404" t="s">
        <v>1343</v>
      </c>
    </row>
    <row r="101" spans="1:11" ht="18.95" customHeight="1" x14ac:dyDescent="0.2">
      <c r="A101" s="8" t="s">
        <v>1344</v>
      </c>
      <c r="B101" s="9">
        <v>42</v>
      </c>
      <c r="C101" s="9">
        <v>15</v>
      </c>
      <c r="D101" s="9">
        <v>57</v>
      </c>
      <c r="E101" s="9">
        <v>0</v>
      </c>
      <c r="F101" s="9">
        <v>0</v>
      </c>
      <c r="G101" s="9">
        <v>0</v>
      </c>
      <c r="H101" s="9">
        <f>SUM(B101,E101)</f>
        <v>42</v>
      </c>
      <c r="I101" s="9">
        <f t="shared" ref="I101:J101" si="40">SUM(C101,F101)</f>
        <v>15</v>
      </c>
      <c r="J101" s="9">
        <f t="shared" si="40"/>
        <v>57</v>
      </c>
      <c r="K101" s="404" t="s">
        <v>856</v>
      </c>
    </row>
    <row r="102" spans="1:11" ht="18.95" customHeight="1" x14ac:dyDescent="0.2">
      <c r="A102" s="8" t="s">
        <v>939</v>
      </c>
      <c r="B102" s="9">
        <v>161</v>
      </c>
      <c r="C102" s="9">
        <v>78</v>
      </c>
      <c r="D102" s="9">
        <v>239</v>
      </c>
      <c r="E102" s="9">
        <v>0</v>
      </c>
      <c r="F102" s="9">
        <v>0</v>
      </c>
      <c r="G102" s="9">
        <v>0</v>
      </c>
      <c r="H102" s="9">
        <f t="shared" ref="H102:H104" si="41">SUM(B102,E102)</f>
        <v>161</v>
      </c>
      <c r="I102" s="9">
        <f t="shared" ref="I102:I104" si="42">SUM(C102,F102)</f>
        <v>78</v>
      </c>
      <c r="J102" s="9">
        <f t="shared" ref="J102:J104" si="43">SUM(D102,G102)</f>
        <v>239</v>
      </c>
      <c r="K102" s="404" t="s">
        <v>234</v>
      </c>
    </row>
    <row r="103" spans="1:11" ht="18.95" customHeight="1" x14ac:dyDescent="0.2">
      <c r="A103" s="8" t="s">
        <v>239</v>
      </c>
      <c r="B103" s="9">
        <v>161</v>
      </c>
      <c r="C103" s="9">
        <v>195</v>
      </c>
      <c r="D103" s="9">
        <v>356</v>
      </c>
      <c r="E103" s="9">
        <v>0</v>
      </c>
      <c r="F103" s="9">
        <v>0</v>
      </c>
      <c r="G103" s="9">
        <v>0</v>
      </c>
      <c r="H103" s="9">
        <f t="shared" si="41"/>
        <v>161</v>
      </c>
      <c r="I103" s="9">
        <f t="shared" si="42"/>
        <v>195</v>
      </c>
      <c r="J103" s="9">
        <f t="shared" si="43"/>
        <v>356</v>
      </c>
      <c r="K103" s="404" t="s">
        <v>240</v>
      </c>
    </row>
    <row r="104" spans="1:11" ht="18.95" customHeight="1" x14ac:dyDescent="0.2">
      <c r="A104" s="8" t="s">
        <v>1345</v>
      </c>
      <c r="B104" s="9">
        <v>97</v>
      </c>
      <c r="C104" s="9">
        <v>45</v>
      </c>
      <c r="D104" s="9">
        <v>142</v>
      </c>
      <c r="E104" s="9">
        <v>0</v>
      </c>
      <c r="F104" s="9">
        <v>0</v>
      </c>
      <c r="G104" s="9">
        <v>0</v>
      </c>
      <c r="H104" s="9">
        <f t="shared" si="41"/>
        <v>97</v>
      </c>
      <c r="I104" s="9">
        <f t="shared" si="42"/>
        <v>45</v>
      </c>
      <c r="J104" s="9">
        <f t="shared" si="43"/>
        <v>142</v>
      </c>
      <c r="K104" s="404" t="s">
        <v>1346</v>
      </c>
    </row>
    <row r="105" spans="1:11" ht="18.95" customHeight="1" x14ac:dyDescent="0.2">
      <c r="A105" s="8" t="s">
        <v>1347</v>
      </c>
      <c r="B105" s="9">
        <f t="shared" ref="B105:J105" si="44">B101+B102+B103+B104</f>
        <v>461</v>
      </c>
      <c r="C105" s="9">
        <f t="shared" si="44"/>
        <v>333</v>
      </c>
      <c r="D105" s="9">
        <f t="shared" si="44"/>
        <v>794</v>
      </c>
      <c r="E105" s="9">
        <f t="shared" si="44"/>
        <v>0</v>
      </c>
      <c r="F105" s="9">
        <f t="shared" si="44"/>
        <v>0</v>
      </c>
      <c r="G105" s="9">
        <f t="shared" si="44"/>
        <v>0</v>
      </c>
      <c r="H105" s="9">
        <f t="shared" si="44"/>
        <v>461</v>
      </c>
      <c r="I105" s="9">
        <f t="shared" si="44"/>
        <v>333</v>
      </c>
      <c r="J105" s="9">
        <f t="shared" si="44"/>
        <v>794</v>
      </c>
      <c r="K105" s="404" t="s">
        <v>1348</v>
      </c>
    </row>
    <row r="106" spans="1:11" ht="18.95" customHeight="1" x14ac:dyDescent="0.2">
      <c r="A106" s="60" t="s">
        <v>1349</v>
      </c>
      <c r="B106" s="9"/>
      <c r="C106" s="9"/>
      <c r="D106" s="9"/>
      <c r="E106" s="9"/>
      <c r="F106" s="9"/>
      <c r="G106" s="9"/>
      <c r="H106" s="9"/>
      <c r="I106" s="9"/>
      <c r="J106" s="9"/>
      <c r="K106" s="404" t="s">
        <v>1350</v>
      </c>
    </row>
    <row r="107" spans="1:11" ht="18.95" customHeight="1" x14ac:dyDescent="0.2">
      <c r="A107" s="8" t="s">
        <v>939</v>
      </c>
      <c r="B107" s="9">
        <v>7</v>
      </c>
      <c r="C107" s="9">
        <v>10</v>
      </c>
      <c r="D107" s="9">
        <v>17</v>
      </c>
      <c r="E107" s="9">
        <v>0</v>
      </c>
      <c r="F107" s="9">
        <v>0</v>
      </c>
      <c r="G107" s="9">
        <v>0</v>
      </c>
      <c r="H107" s="9">
        <f>SUM(B107,E107)</f>
        <v>7</v>
      </c>
      <c r="I107" s="9">
        <f t="shared" ref="I107:J107" si="45">SUM(C107,F107)</f>
        <v>10</v>
      </c>
      <c r="J107" s="9">
        <f t="shared" si="45"/>
        <v>17</v>
      </c>
      <c r="K107" s="404" t="s">
        <v>234</v>
      </c>
    </row>
    <row r="108" spans="1:11" ht="18.95" customHeight="1" x14ac:dyDescent="0.2">
      <c r="A108" s="8" t="s">
        <v>239</v>
      </c>
      <c r="B108" s="9">
        <v>1</v>
      </c>
      <c r="C108" s="9">
        <v>4</v>
      </c>
      <c r="D108" s="9">
        <v>5</v>
      </c>
      <c r="E108" s="9">
        <v>0</v>
      </c>
      <c r="F108" s="9">
        <v>0</v>
      </c>
      <c r="G108" s="9">
        <v>0</v>
      </c>
      <c r="H108" s="9">
        <f>SUM(B108,E108)</f>
        <v>1</v>
      </c>
      <c r="I108" s="9">
        <f t="shared" ref="I108" si="46">SUM(C108,F108)</f>
        <v>4</v>
      </c>
      <c r="J108" s="9">
        <f t="shared" ref="J108" si="47">SUM(D108,G108)</f>
        <v>5</v>
      </c>
      <c r="K108" s="404" t="s">
        <v>240</v>
      </c>
    </row>
    <row r="109" spans="1:11" ht="18.95" customHeight="1" x14ac:dyDescent="0.2">
      <c r="A109" s="60" t="s">
        <v>1351</v>
      </c>
      <c r="B109" s="9">
        <f>B107+B108</f>
        <v>8</v>
      </c>
      <c r="C109" s="9">
        <f>C107+C108</f>
        <v>14</v>
      </c>
      <c r="D109" s="9">
        <f>C109+B109</f>
        <v>22</v>
      </c>
      <c r="E109" s="9">
        <f>SUM(E107:E108)</f>
        <v>0</v>
      </c>
      <c r="F109" s="9">
        <f>SUM(F107:F108)</f>
        <v>0</v>
      </c>
      <c r="G109" s="9">
        <f>SUM(G107:G108)</f>
        <v>0</v>
      </c>
      <c r="H109" s="9">
        <f>H107+H108</f>
        <v>8</v>
      </c>
      <c r="I109" s="9">
        <f>I107+I108</f>
        <v>14</v>
      </c>
      <c r="J109" s="9">
        <f>I109+H109</f>
        <v>22</v>
      </c>
      <c r="K109" s="404" t="s">
        <v>1348</v>
      </c>
    </row>
    <row r="110" spans="1:11" ht="18.95" customHeight="1" x14ac:dyDescent="0.2">
      <c r="A110" s="60" t="s">
        <v>1352</v>
      </c>
      <c r="B110" s="9"/>
      <c r="C110" s="9"/>
      <c r="D110" s="9"/>
      <c r="E110" s="9"/>
      <c r="F110" s="9"/>
      <c r="G110" s="9"/>
      <c r="H110" s="9"/>
      <c r="I110" s="9"/>
      <c r="J110" s="9"/>
      <c r="K110" s="404" t="s">
        <v>1353</v>
      </c>
    </row>
    <row r="111" spans="1:11" ht="18.95" customHeight="1" x14ac:dyDescent="0.2">
      <c r="A111" s="60" t="s">
        <v>1354</v>
      </c>
      <c r="B111" s="9">
        <v>1</v>
      </c>
      <c r="C111" s="9">
        <v>1</v>
      </c>
      <c r="D111" s="9">
        <v>2</v>
      </c>
      <c r="E111" s="9">
        <v>0</v>
      </c>
      <c r="F111" s="9">
        <v>0</v>
      </c>
      <c r="G111" s="9">
        <v>0</v>
      </c>
      <c r="H111" s="9">
        <f>SUM(B111,E111)</f>
        <v>1</v>
      </c>
      <c r="I111" s="9">
        <f t="shared" ref="I111:J111" si="48">SUM(C111,F111)</f>
        <v>1</v>
      </c>
      <c r="J111" s="9">
        <f t="shared" si="48"/>
        <v>2</v>
      </c>
      <c r="K111" s="404" t="s">
        <v>1355</v>
      </c>
    </row>
    <row r="112" spans="1:11" ht="18.95" customHeight="1" x14ac:dyDescent="0.2">
      <c r="A112" s="8" t="s">
        <v>939</v>
      </c>
      <c r="B112" s="9">
        <v>0</v>
      </c>
      <c r="C112" s="9">
        <v>1</v>
      </c>
      <c r="D112" s="9">
        <v>1</v>
      </c>
      <c r="E112" s="9">
        <v>0</v>
      </c>
      <c r="F112" s="9">
        <v>0</v>
      </c>
      <c r="G112" s="9">
        <v>0</v>
      </c>
      <c r="H112" s="9">
        <f t="shared" ref="H112:H113" si="49">SUM(B112,E112)</f>
        <v>0</v>
      </c>
      <c r="I112" s="9">
        <f t="shared" ref="I112:I113" si="50">SUM(C112,F112)</f>
        <v>1</v>
      </c>
      <c r="J112" s="9">
        <f t="shared" ref="J112:J113" si="51">SUM(D112,G112)</f>
        <v>1</v>
      </c>
      <c r="K112" s="404" t="s">
        <v>234</v>
      </c>
    </row>
    <row r="113" spans="1:12" ht="18.95" customHeight="1" x14ac:dyDescent="0.2">
      <c r="A113" s="8" t="s">
        <v>239</v>
      </c>
      <c r="B113" s="9">
        <v>1</v>
      </c>
      <c r="C113" s="9">
        <v>0</v>
      </c>
      <c r="D113" s="9">
        <v>1</v>
      </c>
      <c r="E113" s="9">
        <v>0</v>
      </c>
      <c r="F113" s="9">
        <v>0</v>
      </c>
      <c r="G113" s="9">
        <v>0</v>
      </c>
      <c r="H113" s="9">
        <f t="shared" si="49"/>
        <v>1</v>
      </c>
      <c r="I113" s="9">
        <f t="shared" si="50"/>
        <v>0</v>
      </c>
      <c r="J113" s="9">
        <f t="shared" si="51"/>
        <v>1</v>
      </c>
      <c r="K113" s="404" t="s">
        <v>240</v>
      </c>
    </row>
    <row r="114" spans="1:12" ht="18.95" customHeight="1" x14ac:dyDescent="0.2">
      <c r="A114" s="60" t="s">
        <v>1351</v>
      </c>
      <c r="B114" s="9">
        <f>SUM(B111:B113)</f>
        <v>2</v>
      </c>
      <c r="C114" s="9">
        <f t="shared" ref="C114:J114" si="52">SUM(C111:C113)</f>
        <v>2</v>
      </c>
      <c r="D114" s="9">
        <f t="shared" si="52"/>
        <v>4</v>
      </c>
      <c r="E114" s="9">
        <f t="shared" si="52"/>
        <v>0</v>
      </c>
      <c r="F114" s="9">
        <f t="shared" si="52"/>
        <v>0</v>
      </c>
      <c r="G114" s="9">
        <f t="shared" si="52"/>
        <v>0</v>
      </c>
      <c r="H114" s="9">
        <f t="shared" si="52"/>
        <v>2</v>
      </c>
      <c r="I114" s="9">
        <f t="shared" si="52"/>
        <v>2</v>
      </c>
      <c r="J114" s="9">
        <f t="shared" si="52"/>
        <v>4</v>
      </c>
      <c r="K114" s="404" t="s">
        <v>1348</v>
      </c>
    </row>
    <row r="115" spans="1:12" ht="18.95" customHeight="1" x14ac:dyDescent="0.2">
      <c r="A115" s="8" t="s">
        <v>1356</v>
      </c>
      <c r="B115" s="9"/>
      <c r="C115" s="9"/>
      <c r="D115" s="9"/>
      <c r="E115" s="9"/>
      <c r="F115" s="9"/>
      <c r="G115" s="9"/>
      <c r="H115" s="9"/>
      <c r="I115" s="9"/>
      <c r="J115" s="9"/>
      <c r="K115" s="404" t="s">
        <v>1357</v>
      </c>
    </row>
    <row r="116" spans="1:12" ht="18.95" customHeight="1" x14ac:dyDescent="0.2">
      <c r="A116" s="8" t="s">
        <v>1344</v>
      </c>
      <c r="B116" s="9">
        <v>37</v>
      </c>
      <c r="C116" s="9">
        <v>9</v>
      </c>
      <c r="D116" s="9">
        <v>46</v>
      </c>
      <c r="E116" s="9">
        <v>0</v>
      </c>
      <c r="F116" s="9">
        <v>0</v>
      </c>
      <c r="G116" s="9">
        <v>0</v>
      </c>
      <c r="H116" s="9">
        <f>SUM(B116,E116)</f>
        <v>37</v>
      </c>
      <c r="I116" s="9">
        <f t="shared" ref="I116:J116" si="53">SUM(C116,F116)</f>
        <v>9</v>
      </c>
      <c r="J116" s="9">
        <f t="shared" si="53"/>
        <v>46</v>
      </c>
      <c r="K116" s="404" t="s">
        <v>856</v>
      </c>
    </row>
    <row r="117" spans="1:12" ht="18.95" customHeight="1" x14ac:dyDescent="0.2">
      <c r="A117" s="8" t="s">
        <v>1358</v>
      </c>
      <c r="B117" s="9">
        <v>57</v>
      </c>
      <c r="C117" s="9">
        <v>113</v>
      </c>
      <c r="D117" s="9">
        <v>170</v>
      </c>
      <c r="E117" s="9">
        <v>0</v>
      </c>
      <c r="F117" s="9">
        <v>0</v>
      </c>
      <c r="G117" s="9">
        <v>0</v>
      </c>
      <c r="H117" s="9">
        <f t="shared" ref="H117:H120" si="54">SUM(B117,E117)</f>
        <v>57</v>
      </c>
      <c r="I117" s="9">
        <f t="shared" ref="I117:I120" si="55">SUM(C117,F117)</f>
        <v>113</v>
      </c>
      <c r="J117" s="9">
        <f t="shared" ref="J117:J120" si="56">SUM(D117,G117)</f>
        <v>170</v>
      </c>
      <c r="K117" s="404" t="s">
        <v>1323</v>
      </c>
    </row>
    <row r="118" spans="1:12" ht="18.95" customHeight="1" x14ac:dyDescent="0.2">
      <c r="A118" s="8" t="s">
        <v>1345</v>
      </c>
      <c r="B118" s="9">
        <v>48</v>
      </c>
      <c r="C118" s="9">
        <v>21</v>
      </c>
      <c r="D118" s="9">
        <v>69</v>
      </c>
      <c r="E118" s="9">
        <v>0</v>
      </c>
      <c r="F118" s="9">
        <v>0</v>
      </c>
      <c r="G118" s="9">
        <v>0</v>
      </c>
      <c r="H118" s="9">
        <f t="shared" si="54"/>
        <v>48</v>
      </c>
      <c r="I118" s="9">
        <f t="shared" si="55"/>
        <v>21</v>
      </c>
      <c r="J118" s="9">
        <f t="shared" si="56"/>
        <v>69</v>
      </c>
      <c r="K118" s="404" t="s">
        <v>1346</v>
      </c>
    </row>
    <row r="119" spans="1:12" ht="18.95" customHeight="1" x14ac:dyDescent="0.2">
      <c r="A119" s="8" t="s">
        <v>939</v>
      </c>
      <c r="B119" s="9">
        <v>66</v>
      </c>
      <c r="C119" s="9">
        <v>63</v>
      </c>
      <c r="D119" s="9">
        <v>129</v>
      </c>
      <c r="E119" s="9">
        <v>0</v>
      </c>
      <c r="F119" s="9">
        <v>0</v>
      </c>
      <c r="G119" s="9">
        <v>0</v>
      </c>
      <c r="H119" s="9">
        <f t="shared" si="54"/>
        <v>66</v>
      </c>
      <c r="I119" s="9">
        <f t="shared" si="55"/>
        <v>63</v>
      </c>
      <c r="J119" s="9">
        <f t="shared" si="56"/>
        <v>129</v>
      </c>
      <c r="K119" s="404" t="s">
        <v>234</v>
      </c>
    </row>
    <row r="120" spans="1:12" ht="18.95" customHeight="1" x14ac:dyDescent="0.2">
      <c r="A120" s="8" t="s">
        <v>239</v>
      </c>
      <c r="B120" s="9">
        <v>39</v>
      </c>
      <c r="C120" s="9">
        <v>6</v>
      </c>
      <c r="D120" s="9">
        <v>45</v>
      </c>
      <c r="E120" s="9">
        <v>0</v>
      </c>
      <c r="F120" s="9">
        <v>0</v>
      </c>
      <c r="G120" s="9">
        <v>0</v>
      </c>
      <c r="H120" s="9">
        <f t="shared" si="54"/>
        <v>39</v>
      </c>
      <c r="I120" s="9">
        <f t="shared" si="55"/>
        <v>6</v>
      </c>
      <c r="J120" s="9">
        <f t="shared" si="56"/>
        <v>45</v>
      </c>
      <c r="K120" s="404" t="s">
        <v>240</v>
      </c>
    </row>
    <row r="121" spans="1:12" ht="18.95" customHeight="1" thickBot="1" x14ac:dyDescent="0.25">
      <c r="A121" s="11" t="s">
        <v>1347</v>
      </c>
      <c r="B121" s="12">
        <f>SUM(B116:B120)</f>
        <v>247</v>
      </c>
      <c r="C121" s="12">
        <f t="shared" ref="C121:J121" si="57">SUM(C116:C120)</f>
        <v>212</v>
      </c>
      <c r="D121" s="12">
        <f t="shared" si="57"/>
        <v>459</v>
      </c>
      <c r="E121" s="12">
        <f t="shared" si="57"/>
        <v>0</v>
      </c>
      <c r="F121" s="12">
        <f t="shared" si="57"/>
        <v>0</v>
      </c>
      <c r="G121" s="12">
        <f t="shared" si="57"/>
        <v>0</v>
      </c>
      <c r="H121" s="12">
        <f t="shared" si="57"/>
        <v>247</v>
      </c>
      <c r="I121" s="12">
        <f t="shared" si="57"/>
        <v>212</v>
      </c>
      <c r="J121" s="12">
        <f t="shared" si="57"/>
        <v>459</v>
      </c>
      <c r="K121" s="13" t="s">
        <v>1348</v>
      </c>
    </row>
    <row r="122" spans="1:12" ht="20.25" customHeight="1" thickTop="1" x14ac:dyDescent="0.2">
      <c r="A122" s="583"/>
      <c r="B122" s="583"/>
      <c r="C122" s="583"/>
      <c r="D122" s="583"/>
      <c r="E122" s="583"/>
      <c r="F122" s="583"/>
      <c r="G122" s="583"/>
      <c r="H122" s="583"/>
      <c r="I122" s="583"/>
      <c r="J122" s="583"/>
      <c r="K122" s="583"/>
    </row>
    <row r="123" spans="1:12" s="457" customFormat="1" ht="20.25" customHeight="1" x14ac:dyDescent="0.2">
      <c r="A123" s="14"/>
      <c r="B123" s="14"/>
      <c r="C123" s="14"/>
      <c r="D123" s="14"/>
      <c r="E123" s="14"/>
      <c r="F123" s="14"/>
      <c r="G123" s="14"/>
      <c r="H123" s="14"/>
      <c r="I123" s="14"/>
      <c r="J123" s="14"/>
      <c r="K123" s="458"/>
      <c r="L123" s="67"/>
    </row>
    <row r="124" spans="1:12" s="868" customFormat="1" ht="20.25" customHeight="1" x14ac:dyDescent="0.2">
      <c r="A124" s="878"/>
      <c r="B124" s="878"/>
      <c r="C124" s="878"/>
      <c r="D124" s="878"/>
      <c r="E124" s="878"/>
      <c r="F124" s="878"/>
      <c r="G124" s="878"/>
      <c r="H124" s="878"/>
      <c r="I124" s="878"/>
      <c r="J124" s="878"/>
      <c r="K124" s="869"/>
      <c r="L124" s="67"/>
    </row>
    <row r="125" spans="1:12" ht="20.25" customHeight="1" thickBot="1" x14ac:dyDescent="0.25">
      <c r="A125" s="323" t="s">
        <v>2640</v>
      </c>
      <c r="K125" s="28" t="s">
        <v>2712</v>
      </c>
    </row>
    <row r="126" spans="1:12" ht="20.25" customHeight="1" thickTop="1" x14ac:dyDescent="0.25">
      <c r="A126" s="992" t="s">
        <v>196</v>
      </c>
      <c r="B126" s="1069" t="s">
        <v>1</v>
      </c>
      <c r="C126" s="1069"/>
      <c r="D126" s="1069"/>
      <c r="E126" s="1069" t="s">
        <v>2</v>
      </c>
      <c r="F126" s="1069"/>
      <c r="G126" s="1069"/>
      <c r="H126" s="1003" t="s">
        <v>4</v>
      </c>
      <c r="I126" s="1003"/>
      <c r="J126" s="1003"/>
      <c r="K126" s="1066" t="s">
        <v>197</v>
      </c>
    </row>
    <row r="127" spans="1:12" ht="15.75" x14ac:dyDescent="0.25">
      <c r="A127" s="993"/>
      <c r="B127" s="1070" t="s">
        <v>6</v>
      </c>
      <c r="C127" s="1070"/>
      <c r="D127" s="1070"/>
      <c r="E127" s="1070" t="s">
        <v>7</v>
      </c>
      <c r="F127" s="1070"/>
      <c r="G127" s="1070"/>
      <c r="H127" s="1004" t="s">
        <v>9</v>
      </c>
      <c r="I127" s="1004"/>
      <c r="J127" s="1004"/>
      <c r="K127" s="1042"/>
    </row>
    <row r="128" spans="1:12" ht="20.25" customHeight="1" x14ac:dyDescent="0.25">
      <c r="A128" s="993"/>
      <c r="B128" s="655" t="s">
        <v>554</v>
      </c>
      <c r="C128" s="655" t="s">
        <v>112</v>
      </c>
      <c r="D128" s="655" t="s">
        <v>12</v>
      </c>
      <c r="E128" s="655" t="s">
        <v>554</v>
      </c>
      <c r="F128" s="655" t="s">
        <v>112</v>
      </c>
      <c r="G128" s="655" t="s">
        <v>12</v>
      </c>
      <c r="H128" s="655" t="s">
        <v>554</v>
      </c>
      <c r="I128" s="655" t="s">
        <v>112</v>
      </c>
      <c r="J128" s="655" t="s">
        <v>12</v>
      </c>
      <c r="K128" s="1042"/>
    </row>
    <row r="129" spans="1:12" ht="20.25" customHeight="1" thickBot="1" x14ac:dyDescent="0.3">
      <c r="A129" s="994"/>
      <c r="B129" s="4" t="s">
        <v>13</v>
      </c>
      <c r="C129" s="4" t="s">
        <v>14</v>
      </c>
      <c r="D129" s="4" t="s">
        <v>9</v>
      </c>
      <c r="E129" s="4" t="s">
        <v>13</v>
      </c>
      <c r="F129" s="4" t="s">
        <v>14</v>
      </c>
      <c r="G129" s="4" t="s">
        <v>9</v>
      </c>
      <c r="H129" s="4" t="s">
        <v>13</v>
      </c>
      <c r="I129" s="4" t="s">
        <v>14</v>
      </c>
      <c r="J129" s="4" t="s">
        <v>9</v>
      </c>
      <c r="K129" s="1067"/>
    </row>
    <row r="130" spans="1:12" ht="20.25" customHeight="1" x14ac:dyDescent="0.2">
      <c r="A130" s="8" t="s">
        <v>1359</v>
      </c>
      <c r="B130" s="8"/>
      <c r="C130" s="8"/>
      <c r="D130" s="8"/>
      <c r="E130" s="8"/>
      <c r="F130" s="8"/>
      <c r="G130" s="8"/>
      <c r="H130" s="8"/>
      <c r="I130" s="8"/>
      <c r="J130" s="8"/>
      <c r="K130" s="404" t="s">
        <v>1360</v>
      </c>
    </row>
    <row r="131" spans="1:12" ht="20.25" customHeight="1" x14ac:dyDescent="0.2">
      <c r="A131" s="8" t="s">
        <v>1344</v>
      </c>
      <c r="B131" s="9">
        <v>24</v>
      </c>
      <c r="C131" s="9">
        <v>23</v>
      </c>
      <c r="D131" s="9">
        <v>47</v>
      </c>
      <c r="E131" s="9">
        <v>0</v>
      </c>
      <c r="F131" s="9">
        <v>0</v>
      </c>
      <c r="G131" s="9">
        <v>0</v>
      </c>
      <c r="H131" s="9">
        <f>SUM(B131,E131)</f>
        <v>24</v>
      </c>
      <c r="I131" s="9">
        <f t="shared" ref="I131:J131" si="58">SUM(C131,F131)</f>
        <v>23</v>
      </c>
      <c r="J131" s="9">
        <f t="shared" si="58"/>
        <v>47</v>
      </c>
      <c r="K131" s="404" t="s">
        <v>856</v>
      </c>
    </row>
    <row r="132" spans="1:12" s="565" customFormat="1" ht="20.25" customHeight="1" x14ac:dyDescent="0.2">
      <c r="A132" s="463" t="s">
        <v>1345</v>
      </c>
      <c r="B132" s="9">
        <v>30</v>
      </c>
      <c r="C132" s="9">
        <v>22</v>
      </c>
      <c r="D132" s="9">
        <v>52</v>
      </c>
      <c r="E132" s="9">
        <v>0</v>
      </c>
      <c r="F132" s="9">
        <v>0</v>
      </c>
      <c r="G132" s="9">
        <v>0</v>
      </c>
      <c r="H132" s="9">
        <f t="shared" ref="H132:H134" si="59">SUM(B132,E132)</f>
        <v>30</v>
      </c>
      <c r="I132" s="9">
        <f t="shared" ref="I132:I134" si="60">SUM(C132,F132)</f>
        <v>22</v>
      </c>
      <c r="J132" s="9">
        <f t="shared" ref="J132:J134" si="61">SUM(D132,G132)</f>
        <v>52</v>
      </c>
      <c r="K132" s="566" t="s">
        <v>1346</v>
      </c>
      <c r="L132" s="67"/>
    </row>
    <row r="133" spans="1:12" ht="20.25" customHeight="1" x14ac:dyDescent="0.2">
      <c r="A133" s="8" t="s">
        <v>939</v>
      </c>
      <c r="B133" s="9">
        <v>13</v>
      </c>
      <c r="C133" s="9">
        <v>21</v>
      </c>
      <c r="D133" s="9">
        <v>34</v>
      </c>
      <c r="E133" s="9">
        <v>0</v>
      </c>
      <c r="F133" s="9">
        <v>0</v>
      </c>
      <c r="G133" s="9">
        <v>0</v>
      </c>
      <c r="H133" s="9">
        <f t="shared" si="59"/>
        <v>13</v>
      </c>
      <c r="I133" s="9">
        <f t="shared" si="60"/>
        <v>21</v>
      </c>
      <c r="J133" s="9">
        <f t="shared" si="61"/>
        <v>34</v>
      </c>
      <c r="K133" s="404" t="s">
        <v>234</v>
      </c>
    </row>
    <row r="134" spans="1:12" ht="20.25" customHeight="1" x14ac:dyDescent="0.2">
      <c r="A134" s="8" t="s">
        <v>239</v>
      </c>
      <c r="B134" s="9">
        <v>19</v>
      </c>
      <c r="C134" s="9">
        <v>12</v>
      </c>
      <c r="D134" s="9">
        <v>31</v>
      </c>
      <c r="E134" s="9">
        <v>0</v>
      </c>
      <c r="F134" s="9">
        <v>0</v>
      </c>
      <c r="G134" s="9">
        <v>0</v>
      </c>
      <c r="H134" s="9">
        <f t="shared" si="59"/>
        <v>19</v>
      </c>
      <c r="I134" s="9">
        <f t="shared" si="60"/>
        <v>12</v>
      </c>
      <c r="J134" s="9">
        <f t="shared" si="61"/>
        <v>31</v>
      </c>
      <c r="K134" s="404" t="s">
        <v>240</v>
      </c>
    </row>
    <row r="135" spans="1:12" ht="20.25" customHeight="1" x14ac:dyDescent="0.2">
      <c r="A135" s="8" t="s">
        <v>1347</v>
      </c>
      <c r="B135" s="9">
        <f>SUM(B131:B134)</f>
        <v>86</v>
      </c>
      <c r="C135" s="9">
        <f t="shared" ref="C135:J135" si="62">SUM(C131:C134)</f>
        <v>78</v>
      </c>
      <c r="D135" s="9">
        <f t="shared" si="62"/>
        <v>164</v>
      </c>
      <c r="E135" s="9">
        <f t="shared" si="62"/>
        <v>0</v>
      </c>
      <c r="F135" s="9">
        <f t="shared" si="62"/>
        <v>0</v>
      </c>
      <c r="G135" s="9">
        <f t="shared" si="62"/>
        <v>0</v>
      </c>
      <c r="H135" s="9">
        <f t="shared" si="62"/>
        <v>86</v>
      </c>
      <c r="I135" s="9">
        <f t="shared" si="62"/>
        <v>78</v>
      </c>
      <c r="J135" s="9">
        <f t="shared" si="62"/>
        <v>164</v>
      </c>
      <c r="K135" s="404" t="s">
        <v>1348</v>
      </c>
    </row>
    <row r="136" spans="1:12" ht="20.25" customHeight="1" x14ac:dyDescent="0.2">
      <c r="A136" s="60" t="s">
        <v>1361</v>
      </c>
      <c r="B136" s="9"/>
      <c r="C136" s="9"/>
      <c r="D136" s="9"/>
      <c r="E136" s="9"/>
      <c r="F136" s="9"/>
      <c r="G136" s="9"/>
      <c r="H136" s="9"/>
      <c r="I136" s="9"/>
      <c r="J136" s="9"/>
      <c r="K136" s="404" t="s">
        <v>1362</v>
      </c>
    </row>
    <row r="137" spans="1:12" ht="20.25" customHeight="1" x14ac:dyDescent="0.2">
      <c r="A137" s="60" t="s">
        <v>1344</v>
      </c>
      <c r="B137" s="9">
        <v>25</v>
      </c>
      <c r="C137" s="9">
        <v>0</v>
      </c>
      <c r="D137" s="9">
        <v>25</v>
      </c>
      <c r="E137" s="9">
        <v>0</v>
      </c>
      <c r="F137" s="9">
        <v>0</v>
      </c>
      <c r="G137" s="9">
        <v>0</v>
      </c>
      <c r="H137" s="9">
        <f>SUM(B137,E137)</f>
        <v>25</v>
      </c>
      <c r="I137" s="9">
        <f t="shared" ref="I137:J137" si="63">SUM(C137,F137)</f>
        <v>0</v>
      </c>
      <c r="J137" s="9">
        <f t="shared" si="63"/>
        <v>25</v>
      </c>
      <c r="K137" s="404" t="s">
        <v>856</v>
      </c>
    </row>
    <row r="138" spans="1:12" s="565" customFormat="1" ht="20.25" customHeight="1" x14ac:dyDescent="0.2">
      <c r="A138" s="60" t="s">
        <v>1354</v>
      </c>
      <c r="B138" s="9">
        <v>32</v>
      </c>
      <c r="C138" s="9">
        <v>57</v>
      </c>
      <c r="D138" s="9">
        <v>89</v>
      </c>
      <c r="E138" s="9">
        <v>0</v>
      </c>
      <c r="F138" s="9">
        <v>0</v>
      </c>
      <c r="G138" s="9">
        <v>0</v>
      </c>
      <c r="H138" s="9">
        <f t="shared" ref="H138:H140" si="64">SUM(B138,E138)</f>
        <v>32</v>
      </c>
      <c r="I138" s="9">
        <f t="shared" ref="I138:I140" si="65">SUM(C138,F138)</f>
        <v>57</v>
      </c>
      <c r="J138" s="9">
        <f t="shared" ref="J138:J140" si="66">SUM(D138,G138)</f>
        <v>89</v>
      </c>
      <c r="K138" s="566" t="s">
        <v>1323</v>
      </c>
      <c r="L138" s="67"/>
    </row>
    <row r="139" spans="1:12" ht="20.25" customHeight="1" x14ac:dyDescent="0.2">
      <c r="A139" s="8" t="s">
        <v>1345</v>
      </c>
      <c r="B139" s="9">
        <v>66</v>
      </c>
      <c r="C139" s="9">
        <v>27</v>
      </c>
      <c r="D139" s="9">
        <v>93</v>
      </c>
      <c r="E139" s="9">
        <v>0</v>
      </c>
      <c r="F139" s="9">
        <v>0</v>
      </c>
      <c r="G139" s="9">
        <v>0</v>
      </c>
      <c r="H139" s="9">
        <f t="shared" si="64"/>
        <v>66</v>
      </c>
      <c r="I139" s="9">
        <f t="shared" si="65"/>
        <v>27</v>
      </c>
      <c r="J139" s="9">
        <f t="shared" si="66"/>
        <v>93</v>
      </c>
      <c r="K139" s="404" t="s">
        <v>1346</v>
      </c>
    </row>
    <row r="140" spans="1:12" ht="20.25" customHeight="1" x14ac:dyDescent="0.2">
      <c r="A140" s="8" t="s">
        <v>939</v>
      </c>
      <c r="B140" s="9">
        <v>39</v>
      </c>
      <c r="C140" s="9">
        <v>29</v>
      </c>
      <c r="D140" s="9">
        <v>68</v>
      </c>
      <c r="E140" s="9">
        <v>0</v>
      </c>
      <c r="F140" s="9">
        <v>0</v>
      </c>
      <c r="G140" s="9">
        <v>0</v>
      </c>
      <c r="H140" s="9">
        <f t="shared" si="64"/>
        <v>39</v>
      </c>
      <c r="I140" s="9">
        <f t="shared" si="65"/>
        <v>29</v>
      </c>
      <c r="J140" s="9">
        <f t="shared" si="66"/>
        <v>68</v>
      </c>
      <c r="K140" s="404" t="s">
        <v>234</v>
      </c>
    </row>
    <row r="141" spans="1:12" ht="20.25" customHeight="1" x14ac:dyDescent="0.2">
      <c r="A141" s="8" t="s">
        <v>239</v>
      </c>
      <c r="B141" s="9">
        <v>28</v>
      </c>
      <c r="C141" s="9">
        <v>11</v>
      </c>
      <c r="D141" s="9">
        <v>39</v>
      </c>
      <c r="E141" s="9">
        <v>0</v>
      </c>
      <c r="F141" s="9">
        <v>0</v>
      </c>
      <c r="G141" s="9">
        <v>0</v>
      </c>
      <c r="H141" s="9">
        <f t="shared" ref="H141" si="67">SUM(B141,E141)</f>
        <v>28</v>
      </c>
      <c r="I141" s="9">
        <f t="shared" ref="I141" si="68">SUM(C141,F141)</f>
        <v>11</v>
      </c>
      <c r="J141" s="9">
        <f t="shared" ref="J141" si="69">SUM(D141,G141)</f>
        <v>39</v>
      </c>
      <c r="K141" s="404" t="s">
        <v>240</v>
      </c>
    </row>
    <row r="142" spans="1:12" ht="20.25" customHeight="1" x14ac:dyDescent="0.2">
      <c r="A142" s="8" t="s">
        <v>1347</v>
      </c>
      <c r="B142" s="9">
        <f t="shared" ref="B142:J142" si="70">SUM(B137:B141)</f>
        <v>190</v>
      </c>
      <c r="C142" s="9">
        <f t="shared" si="70"/>
        <v>124</v>
      </c>
      <c r="D142" s="9">
        <f t="shared" si="70"/>
        <v>314</v>
      </c>
      <c r="E142" s="9">
        <f t="shared" si="70"/>
        <v>0</v>
      </c>
      <c r="F142" s="9">
        <f t="shared" si="70"/>
        <v>0</v>
      </c>
      <c r="G142" s="9">
        <f t="shared" si="70"/>
        <v>0</v>
      </c>
      <c r="H142" s="9">
        <f t="shared" si="70"/>
        <v>190</v>
      </c>
      <c r="I142" s="9">
        <f t="shared" si="70"/>
        <v>124</v>
      </c>
      <c r="J142" s="9">
        <f t="shared" si="70"/>
        <v>314</v>
      </c>
      <c r="K142" s="404" t="s">
        <v>1348</v>
      </c>
    </row>
    <row r="143" spans="1:12" ht="20.25" customHeight="1" x14ac:dyDescent="0.2">
      <c r="A143" s="8" t="s">
        <v>1363</v>
      </c>
      <c r="B143" s="9"/>
      <c r="C143" s="9"/>
      <c r="D143" s="9"/>
      <c r="E143" s="9"/>
      <c r="F143" s="9"/>
      <c r="G143" s="9"/>
      <c r="H143" s="9"/>
      <c r="I143" s="9"/>
      <c r="J143" s="9"/>
      <c r="K143" s="404" t="s">
        <v>1364</v>
      </c>
    </row>
    <row r="144" spans="1:12" ht="20.25" customHeight="1" x14ac:dyDescent="0.2">
      <c r="A144" s="8" t="s">
        <v>1344</v>
      </c>
      <c r="B144" s="9">
        <v>32</v>
      </c>
      <c r="C144" s="571">
        <v>10</v>
      </c>
      <c r="D144" s="9">
        <v>42</v>
      </c>
      <c r="E144" s="9">
        <v>0</v>
      </c>
      <c r="F144" s="9">
        <v>0</v>
      </c>
      <c r="G144" s="9">
        <v>0</v>
      </c>
      <c r="H144" s="9">
        <f>SUM(B144,E144)</f>
        <v>32</v>
      </c>
      <c r="I144" s="9">
        <f t="shared" ref="I144:J144" si="71">SUM(C144,F144)</f>
        <v>10</v>
      </c>
      <c r="J144" s="9">
        <f t="shared" si="71"/>
        <v>42</v>
      </c>
      <c r="K144" s="404" t="s">
        <v>856</v>
      </c>
    </row>
    <row r="145" spans="1:12" s="565" customFormat="1" ht="20.25" customHeight="1" x14ac:dyDescent="0.2">
      <c r="A145" s="463" t="s">
        <v>1345</v>
      </c>
      <c r="B145" s="9">
        <v>199</v>
      </c>
      <c r="C145" s="571">
        <v>53</v>
      </c>
      <c r="D145" s="9">
        <v>252</v>
      </c>
      <c r="E145" s="9">
        <v>0</v>
      </c>
      <c r="F145" s="9">
        <v>0</v>
      </c>
      <c r="G145" s="9">
        <v>0</v>
      </c>
      <c r="H145" s="9">
        <f t="shared" ref="H145:H147" si="72">SUM(B145,E145)</f>
        <v>199</v>
      </c>
      <c r="I145" s="9">
        <f t="shared" ref="I145:I147" si="73">SUM(C145,F145)</f>
        <v>53</v>
      </c>
      <c r="J145" s="9">
        <f t="shared" ref="J145:J147" si="74">SUM(D145,G145)</f>
        <v>252</v>
      </c>
      <c r="K145" s="566" t="s">
        <v>1346</v>
      </c>
      <c r="L145" s="67"/>
    </row>
    <row r="146" spans="1:12" ht="20.25" customHeight="1" x14ac:dyDescent="0.25">
      <c r="A146" s="8" t="s">
        <v>939</v>
      </c>
      <c r="B146" s="9">
        <v>30</v>
      </c>
      <c r="C146" s="94">
        <v>69</v>
      </c>
      <c r="D146" s="9">
        <v>99</v>
      </c>
      <c r="E146" s="9">
        <v>0</v>
      </c>
      <c r="F146" s="9">
        <v>0</v>
      </c>
      <c r="G146" s="9">
        <v>0</v>
      </c>
      <c r="H146" s="9">
        <f t="shared" si="72"/>
        <v>30</v>
      </c>
      <c r="I146" s="9">
        <f t="shared" si="73"/>
        <v>69</v>
      </c>
      <c r="J146" s="9">
        <f t="shared" si="74"/>
        <v>99</v>
      </c>
      <c r="K146" s="404" t="s">
        <v>234</v>
      </c>
    </row>
    <row r="147" spans="1:12" ht="20.25" customHeight="1" x14ac:dyDescent="0.25">
      <c r="A147" s="8" t="s">
        <v>239</v>
      </c>
      <c r="B147" s="9">
        <v>3</v>
      </c>
      <c r="C147" s="94">
        <v>4</v>
      </c>
      <c r="D147" s="9">
        <v>7</v>
      </c>
      <c r="E147" s="9">
        <v>0</v>
      </c>
      <c r="F147" s="9">
        <v>0</v>
      </c>
      <c r="G147" s="9">
        <v>0</v>
      </c>
      <c r="H147" s="9">
        <f t="shared" si="72"/>
        <v>3</v>
      </c>
      <c r="I147" s="9">
        <f t="shared" si="73"/>
        <v>4</v>
      </c>
      <c r="J147" s="9">
        <f t="shared" si="74"/>
        <v>7</v>
      </c>
      <c r="K147" s="404" t="s">
        <v>240</v>
      </c>
    </row>
    <row r="148" spans="1:12" ht="20.25" customHeight="1" thickBot="1" x14ac:dyDescent="0.25">
      <c r="A148" s="11" t="s">
        <v>1347</v>
      </c>
      <c r="B148" s="12">
        <f>SUM(B144:B147)</f>
        <v>264</v>
      </c>
      <c r="C148" s="12">
        <f t="shared" ref="C148:J148" si="75">SUM(C144:C147)</f>
        <v>136</v>
      </c>
      <c r="D148" s="12">
        <f t="shared" si="75"/>
        <v>400</v>
      </c>
      <c r="E148" s="12">
        <f t="shared" si="75"/>
        <v>0</v>
      </c>
      <c r="F148" s="12">
        <f t="shared" si="75"/>
        <v>0</v>
      </c>
      <c r="G148" s="12">
        <f t="shared" si="75"/>
        <v>0</v>
      </c>
      <c r="H148" s="12">
        <f t="shared" si="75"/>
        <v>264</v>
      </c>
      <c r="I148" s="12">
        <f t="shared" si="75"/>
        <v>136</v>
      </c>
      <c r="J148" s="12">
        <f t="shared" si="75"/>
        <v>400</v>
      </c>
      <c r="K148" s="13" t="s">
        <v>1348</v>
      </c>
    </row>
    <row r="149" spans="1:12" ht="20.25" customHeight="1" thickTop="1" x14ac:dyDescent="0.2">
      <c r="A149" s="14"/>
      <c r="B149" s="14"/>
      <c r="C149" s="14"/>
      <c r="D149" s="14"/>
      <c r="E149" s="14"/>
      <c r="F149" s="14"/>
      <c r="G149" s="14"/>
      <c r="H149" s="14"/>
      <c r="I149" s="14"/>
      <c r="J149" s="14"/>
      <c r="K149" s="406"/>
    </row>
    <row r="150" spans="1:12" s="868" customFormat="1" ht="20.25" customHeight="1" x14ac:dyDescent="0.2">
      <c r="A150" s="878"/>
      <c r="B150" s="878"/>
      <c r="C150" s="878"/>
      <c r="D150" s="878"/>
      <c r="E150" s="878"/>
      <c r="F150" s="878"/>
      <c r="G150" s="878"/>
      <c r="H150" s="878"/>
      <c r="I150" s="878"/>
      <c r="J150" s="878"/>
      <c r="K150" s="869"/>
      <c r="L150" s="67"/>
    </row>
    <row r="151" spans="1:12" s="868" customFormat="1" ht="20.25" customHeight="1" x14ac:dyDescent="0.2">
      <c r="A151" s="878"/>
      <c r="B151" s="878"/>
      <c r="C151" s="878"/>
      <c r="D151" s="878"/>
      <c r="E151" s="878"/>
      <c r="F151" s="878"/>
      <c r="G151" s="878"/>
      <c r="H151" s="878"/>
      <c r="I151" s="878"/>
      <c r="J151" s="878"/>
      <c r="K151" s="869"/>
      <c r="L151" s="67"/>
    </row>
    <row r="152" spans="1:12" ht="20.25" customHeight="1" x14ac:dyDescent="0.2">
      <c r="A152" s="14"/>
      <c r="B152" s="14"/>
      <c r="C152" s="14"/>
      <c r="D152" s="14"/>
      <c r="E152" s="14"/>
      <c r="F152" s="14"/>
      <c r="G152" s="14"/>
      <c r="H152" s="14"/>
      <c r="I152" s="14"/>
      <c r="J152" s="14"/>
      <c r="K152" s="406"/>
    </row>
    <row r="153" spans="1:12" ht="20.25" customHeight="1" x14ac:dyDescent="0.2">
      <c r="A153" s="14"/>
      <c r="B153" s="14"/>
      <c r="C153" s="14"/>
      <c r="D153" s="14"/>
      <c r="E153" s="14"/>
      <c r="F153" s="14"/>
      <c r="G153" s="14"/>
      <c r="H153" s="14"/>
      <c r="I153" s="14"/>
      <c r="J153" s="14"/>
      <c r="K153" s="458"/>
    </row>
    <row r="154" spans="1:12" ht="20.25" customHeight="1" thickBot="1" x14ac:dyDescent="0.25">
      <c r="A154" s="323" t="s">
        <v>1555</v>
      </c>
      <c r="K154" s="28" t="s">
        <v>2711</v>
      </c>
    </row>
    <row r="155" spans="1:12" ht="20.25" customHeight="1" thickTop="1" x14ac:dyDescent="0.25">
      <c r="A155" s="992" t="s">
        <v>196</v>
      </c>
      <c r="B155" s="1003" t="s">
        <v>1</v>
      </c>
      <c r="C155" s="1003"/>
      <c r="D155" s="1003"/>
      <c r="E155" s="1003" t="s">
        <v>2</v>
      </c>
      <c r="F155" s="1003"/>
      <c r="G155" s="1003"/>
      <c r="H155" s="1003" t="s">
        <v>4</v>
      </c>
      <c r="I155" s="1003"/>
      <c r="J155" s="1003"/>
      <c r="K155" s="1066" t="s">
        <v>197</v>
      </c>
    </row>
    <row r="156" spans="1:12" ht="15.75" x14ac:dyDescent="0.25">
      <c r="A156" s="993"/>
      <c r="B156" s="1004" t="s">
        <v>6</v>
      </c>
      <c r="C156" s="1004"/>
      <c r="D156" s="1004"/>
      <c r="E156" s="1004" t="s">
        <v>7</v>
      </c>
      <c r="F156" s="1004"/>
      <c r="G156" s="1004"/>
      <c r="H156" s="1004" t="s">
        <v>9</v>
      </c>
      <c r="I156" s="1004"/>
      <c r="J156" s="1004"/>
      <c r="K156" s="1042"/>
    </row>
    <row r="157" spans="1:12" ht="20.25" customHeight="1" x14ac:dyDescent="0.25">
      <c r="A157" s="993"/>
      <c r="B157" s="655" t="s">
        <v>554</v>
      </c>
      <c r="C157" s="655" t="s">
        <v>112</v>
      </c>
      <c r="D157" s="655" t="s">
        <v>12</v>
      </c>
      <c r="E157" s="655" t="s">
        <v>554</v>
      </c>
      <c r="F157" s="655" t="s">
        <v>112</v>
      </c>
      <c r="G157" s="655" t="s">
        <v>12</v>
      </c>
      <c r="H157" s="655" t="s">
        <v>554</v>
      </c>
      <c r="I157" s="655" t="s">
        <v>112</v>
      </c>
      <c r="J157" s="655" t="s">
        <v>12</v>
      </c>
      <c r="K157" s="1042"/>
    </row>
    <row r="158" spans="1:12" ht="20.25" customHeight="1" thickBot="1" x14ac:dyDescent="0.3">
      <c r="A158" s="994"/>
      <c r="B158" s="4" t="s">
        <v>13</v>
      </c>
      <c r="C158" s="4" t="s">
        <v>14</v>
      </c>
      <c r="D158" s="4" t="s">
        <v>9</v>
      </c>
      <c r="E158" s="4" t="s">
        <v>13</v>
      </c>
      <c r="F158" s="4" t="s">
        <v>14</v>
      </c>
      <c r="G158" s="4" t="s">
        <v>9</v>
      </c>
      <c r="H158" s="4" t="s">
        <v>13</v>
      </c>
      <c r="I158" s="4" t="s">
        <v>14</v>
      </c>
      <c r="J158" s="4" t="s">
        <v>9</v>
      </c>
      <c r="K158" s="1067"/>
    </row>
    <row r="159" spans="1:12" ht="20.25" customHeight="1" x14ac:dyDescent="0.2">
      <c r="A159" s="60" t="s">
        <v>1365</v>
      </c>
      <c r="B159" s="8"/>
      <c r="C159" s="8"/>
      <c r="D159" s="8"/>
      <c r="E159" s="8"/>
      <c r="F159" s="8"/>
      <c r="G159" s="8"/>
      <c r="H159" s="8"/>
      <c r="I159" s="8"/>
      <c r="J159" s="8"/>
      <c r="K159" s="404" t="s">
        <v>1366</v>
      </c>
    </row>
    <row r="160" spans="1:12" ht="20.25" customHeight="1" x14ac:dyDescent="0.2">
      <c r="A160" s="8" t="s">
        <v>1344</v>
      </c>
      <c r="B160" s="9">
        <v>21</v>
      </c>
      <c r="C160" s="9">
        <v>3</v>
      </c>
      <c r="D160" s="9">
        <v>24</v>
      </c>
      <c r="E160" s="9">
        <v>0</v>
      </c>
      <c r="F160" s="9">
        <v>0</v>
      </c>
      <c r="G160" s="9">
        <v>0</v>
      </c>
      <c r="H160" s="9">
        <f>SUM(B160,E160)</f>
        <v>21</v>
      </c>
      <c r="I160" s="9">
        <f t="shared" ref="I160:J163" si="76">SUM(C160,F160)</f>
        <v>3</v>
      </c>
      <c r="J160" s="9">
        <f t="shared" si="76"/>
        <v>24</v>
      </c>
      <c r="K160" s="404" t="s">
        <v>856</v>
      </c>
    </row>
    <row r="161" spans="1:11" ht="20.25" customHeight="1" x14ac:dyDescent="0.2">
      <c r="A161" s="8" t="s">
        <v>939</v>
      </c>
      <c r="B161" s="9">
        <v>113</v>
      </c>
      <c r="C161" s="9">
        <v>134</v>
      </c>
      <c r="D161" s="9">
        <v>247</v>
      </c>
      <c r="E161" s="9">
        <v>0</v>
      </c>
      <c r="F161" s="9">
        <v>0</v>
      </c>
      <c r="G161" s="9">
        <v>0</v>
      </c>
      <c r="H161" s="9">
        <f t="shared" ref="H161:H162" si="77">SUM(B161,E161)</f>
        <v>113</v>
      </c>
      <c r="I161" s="9">
        <f t="shared" ref="I161:I162" si="78">SUM(C161,F161)</f>
        <v>134</v>
      </c>
      <c r="J161" s="9">
        <f t="shared" si="76"/>
        <v>247</v>
      </c>
      <c r="K161" s="404" t="s">
        <v>234</v>
      </c>
    </row>
    <row r="162" spans="1:11" ht="20.25" customHeight="1" x14ac:dyDescent="0.2">
      <c r="A162" s="8" t="s">
        <v>239</v>
      </c>
      <c r="B162" s="9">
        <v>24</v>
      </c>
      <c r="C162" s="9">
        <v>12</v>
      </c>
      <c r="D162" s="9">
        <v>36</v>
      </c>
      <c r="E162" s="9">
        <v>0</v>
      </c>
      <c r="F162" s="9">
        <v>0</v>
      </c>
      <c r="G162" s="9">
        <v>0</v>
      </c>
      <c r="H162" s="9">
        <f t="shared" si="77"/>
        <v>24</v>
      </c>
      <c r="I162" s="9">
        <f t="shared" si="78"/>
        <v>12</v>
      </c>
      <c r="J162" s="9">
        <f t="shared" si="76"/>
        <v>36</v>
      </c>
      <c r="K162" s="404" t="s">
        <v>240</v>
      </c>
    </row>
    <row r="163" spans="1:11" ht="20.25" customHeight="1" x14ac:dyDescent="0.2">
      <c r="A163" s="8" t="s">
        <v>1347</v>
      </c>
      <c r="B163" s="9">
        <f>SUM(B160:B162)</f>
        <v>158</v>
      </c>
      <c r="C163" s="9">
        <f t="shared" ref="C163:I163" si="79">SUM(C160:C162)</f>
        <v>149</v>
      </c>
      <c r="D163" s="9">
        <f t="shared" si="79"/>
        <v>307</v>
      </c>
      <c r="E163" s="9">
        <f t="shared" si="79"/>
        <v>0</v>
      </c>
      <c r="F163" s="9">
        <f t="shared" si="79"/>
        <v>0</v>
      </c>
      <c r="G163" s="9">
        <f t="shared" si="79"/>
        <v>0</v>
      </c>
      <c r="H163" s="9">
        <f t="shared" si="79"/>
        <v>158</v>
      </c>
      <c r="I163" s="9">
        <f t="shared" si="79"/>
        <v>149</v>
      </c>
      <c r="J163" s="9">
        <f t="shared" si="76"/>
        <v>307</v>
      </c>
      <c r="K163" s="404" t="s">
        <v>1348</v>
      </c>
    </row>
    <row r="164" spans="1:11" ht="20.25" customHeight="1" x14ac:dyDescent="0.2">
      <c r="A164" s="8" t="s">
        <v>1367</v>
      </c>
      <c r="B164" s="9">
        <f t="shared" ref="B164:J164" si="80">SUM(B163,B148,B142,B135,B121,B114,B109,B105)</f>
        <v>1416</v>
      </c>
      <c r="C164" s="9">
        <f t="shared" si="80"/>
        <v>1048</v>
      </c>
      <c r="D164" s="9">
        <f t="shared" si="80"/>
        <v>2464</v>
      </c>
      <c r="E164" s="9">
        <f t="shared" si="80"/>
        <v>0</v>
      </c>
      <c r="F164" s="9">
        <f t="shared" si="80"/>
        <v>0</v>
      </c>
      <c r="G164" s="9">
        <f t="shared" si="80"/>
        <v>0</v>
      </c>
      <c r="H164" s="9">
        <f t="shared" si="80"/>
        <v>1416</v>
      </c>
      <c r="I164" s="9">
        <f t="shared" si="80"/>
        <v>1048</v>
      </c>
      <c r="J164" s="9">
        <f t="shared" si="80"/>
        <v>2464</v>
      </c>
      <c r="K164" s="404" t="s">
        <v>1368</v>
      </c>
    </row>
    <row r="165" spans="1:11" ht="20.25" customHeight="1" x14ac:dyDescent="0.2">
      <c r="A165" s="8" t="s">
        <v>1354</v>
      </c>
      <c r="B165" s="9">
        <v>181</v>
      </c>
      <c r="C165" s="9">
        <v>60</v>
      </c>
      <c r="D165" s="9">
        <v>241</v>
      </c>
      <c r="E165" s="9">
        <v>0</v>
      </c>
      <c r="F165" s="9">
        <v>0</v>
      </c>
      <c r="G165" s="9">
        <v>0</v>
      </c>
      <c r="H165" s="9">
        <f>SUM(B165,E165)</f>
        <v>181</v>
      </c>
      <c r="I165" s="9">
        <f t="shared" ref="I165:J165" si="81">SUM(C165,F165)</f>
        <v>60</v>
      </c>
      <c r="J165" s="9">
        <f t="shared" si="81"/>
        <v>241</v>
      </c>
      <c r="K165" s="404" t="s">
        <v>1323</v>
      </c>
    </row>
    <row r="166" spans="1:11" ht="20.25" customHeight="1" x14ac:dyDescent="0.2">
      <c r="A166" s="8" t="s">
        <v>1344</v>
      </c>
      <c r="B166" s="9">
        <v>90</v>
      </c>
      <c r="C166" s="9">
        <v>171</v>
      </c>
      <c r="D166" s="9">
        <v>261</v>
      </c>
      <c r="E166" s="9">
        <v>0</v>
      </c>
      <c r="F166" s="9">
        <v>0</v>
      </c>
      <c r="G166" s="9">
        <v>0</v>
      </c>
      <c r="H166" s="9">
        <f t="shared" ref="H166:H169" si="82">SUM(B166,E166)</f>
        <v>90</v>
      </c>
      <c r="I166" s="9">
        <f t="shared" ref="I166:I169" si="83">SUM(C166,F166)</f>
        <v>171</v>
      </c>
      <c r="J166" s="9">
        <f t="shared" ref="J166:J169" si="84">SUM(D166,G166)</f>
        <v>261</v>
      </c>
      <c r="K166" s="404" t="s">
        <v>856</v>
      </c>
    </row>
    <row r="167" spans="1:11" ht="20.25" customHeight="1" x14ac:dyDescent="0.2">
      <c r="A167" s="8" t="s">
        <v>939</v>
      </c>
      <c r="B167" s="9">
        <v>504</v>
      </c>
      <c r="C167" s="9">
        <v>201</v>
      </c>
      <c r="D167" s="9">
        <v>705</v>
      </c>
      <c r="E167" s="9">
        <v>0</v>
      </c>
      <c r="F167" s="9">
        <v>0</v>
      </c>
      <c r="G167" s="9">
        <v>0</v>
      </c>
      <c r="H167" s="9">
        <f t="shared" si="82"/>
        <v>504</v>
      </c>
      <c r="I167" s="9">
        <f t="shared" si="83"/>
        <v>201</v>
      </c>
      <c r="J167" s="9">
        <f t="shared" si="84"/>
        <v>705</v>
      </c>
      <c r="K167" s="404" t="s">
        <v>234</v>
      </c>
    </row>
    <row r="168" spans="1:11" ht="20.25" customHeight="1" x14ac:dyDescent="0.2">
      <c r="A168" s="8" t="s">
        <v>239</v>
      </c>
      <c r="B168" s="9">
        <v>429</v>
      </c>
      <c r="C168" s="9">
        <v>522</v>
      </c>
      <c r="D168" s="9">
        <v>951</v>
      </c>
      <c r="E168" s="9">
        <v>0</v>
      </c>
      <c r="F168" s="9">
        <v>0</v>
      </c>
      <c r="G168" s="9">
        <v>0</v>
      </c>
      <c r="H168" s="9">
        <f t="shared" si="82"/>
        <v>429</v>
      </c>
      <c r="I168" s="9">
        <f t="shared" si="83"/>
        <v>522</v>
      </c>
      <c r="J168" s="9">
        <f t="shared" si="84"/>
        <v>951</v>
      </c>
      <c r="K168" s="404" t="s">
        <v>240</v>
      </c>
    </row>
    <row r="169" spans="1:11" ht="20.25" customHeight="1" x14ac:dyDescent="0.2">
      <c r="A169" s="8" t="s">
        <v>1345</v>
      </c>
      <c r="B169" s="9">
        <v>212</v>
      </c>
      <c r="C169" s="9">
        <v>94</v>
      </c>
      <c r="D169" s="9">
        <v>306</v>
      </c>
      <c r="E169" s="9">
        <v>0</v>
      </c>
      <c r="F169" s="9">
        <v>0</v>
      </c>
      <c r="G169" s="9">
        <v>0</v>
      </c>
      <c r="H169" s="9">
        <f t="shared" si="82"/>
        <v>212</v>
      </c>
      <c r="I169" s="9">
        <f t="shared" si="83"/>
        <v>94</v>
      </c>
      <c r="J169" s="9">
        <f t="shared" si="84"/>
        <v>306</v>
      </c>
      <c r="K169" s="404" t="s">
        <v>1346</v>
      </c>
    </row>
    <row r="170" spans="1:11" ht="20.25" customHeight="1" x14ac:dyDescent="0.2">
      <c r="A170" s="308" t="s">
        <v>1369</v>
      </c>
      <c r="B170" s="326">
        <f>SUM(B165:B169)</f>
        <v>1416</v>
      </c>
      <c r="C170" s="326">
        <f t="shared" ref="C170:J170" si="85">SUM(C165:C169)</f>
        <v>1048</v>
      </c>
      <c r="D170" s="326">
        <f t="shared" si="85"/>
        <v>2464</v>
      </c>
      <c r="E170" s="326">
        <f t="shared" si="85"/>
        <v>0</v>
      </c>
      <c r="F170" s="326">
        <f t="shared" si="85"/>
        <v>0</v>
      </c>
      <c r="G170" s="326">
        <f t="shared" si="85"/>
        <v>0</v>
      </c>
      <c r="H170" s="326">
        <f t="shared" si="85"/>
        <v>1416</v>
      </c>
      <c r="I170" s="326">
        <f t="shared" si="85"/>
        <v>1048</v>
      </c>
      <c r="J170" s="326">
        <f t="shared" si="85"/>
        <v>2464</v>
      </c>
      <c r="K170" s="297" t="s">
        <v>1348</v>
      </c>
    </row>
    <row r="171" spans="1:11" ht="20.25" customHeight="1" x14ac:dyDescent="0.2">
      <c r="A171" s="8" t="s">
        <v>1370</v>
      </c>
      <c r="B171" s="9">
        <v>310</v>
      </c>
      <c r="C171" s="9">
        <v>445</v>
      </c>
      <c r="D171" s="9">
        <v>755</v>
      </c>
      <c r="E171" s="326">
        <f t="shared" ref="E171:E177" si="86">SUM(E166:E170)</f>
        <v>0</v>
      </c>
      <c r="F171" s="326">
        <f t="shared" ref="F171:F177" si="87">SUM(F166:F170)</f>
        <v>0</v>
      </c>
      <c r="G171" s="326">
        <f t="shared" ref="G171:G177" si="88">SUM(G166:G170)</f>
        <v>0</v>
      </c>
      <c r="H171" s="9">
        <f>SUM(B171,E171)</f>
        <v>310</v>
      </c>
      <c r="I171" s="9">
        <f t="shared" ref="I171:J171" si="89">SUM(C171,F171)</f>
        <v>445</v>
      </c>
      <c r="J171" s="9">
        <f t="shared" si="89"/>
        <v>755</v>
      </c>
      <c r="K171" s="404" t="s">
        <v>1371</v>
      </c>
    </row>
    <row r="172" spans="1:11" ht="18.75" customHeight="1" x14ac:dyDescent="0.2">
      <c r="A172" s="8" t="s">
        <v>1372</v>
      </c>
      <c r="B172" s="9">
        <v>41</v>
      </c>
      <c r="C172" s="9">
        <v>25</v>
      </c>
      <c r="D172" s="9">
        <v>66</v>
      </c>
      <c r="E172" s="326">
        <f t="shared" si="86"/>
        <v>0</v>
      </c>
      <c r="F172" s="326">
        <f t="shared" si="87"/>
        <v>0</v>
      </c>
      <c r="G172" s="326">
        <f t="shared" si="88"/>
        <v>0</v>
      </c>
      <c r="H172" s="9">
        <f t="shared" ref="H172:H177" si="90">SUM(B172,E172)</f>
        <v>41</v>
      </c>
      <c r="I172" s="9">
        <f t="shared" ref="I172:I177" si="91">SUM(C172,F172)</f>
        <v>25</v>
      </c>
      <c r="J172" s="9">
        <f t="shared" ref="J172:J177" si="92">SUM(D172,G172)</f>
        <v>66</v>
      </c>
      <c r="K172" s="404" t="s">
        <v>1373</v>
      </c>
    </row>
    <row r="173" spans="1:11" ht="18.75" customHeight="1" x14ac:dyDescent="0.2">
      <c r="A173" s="8" t="s">
        <v>1374</v>
      </c>
      <c r="B173" s="9">
        <v>16</v>
      </c>
      <c r="C173" s="9">
        <v>35</v>
      </c>
      <c r="D173" s="9">
        <v>51</v>
      </c>
      <c r="E173" s="326">
        <f t="shared" si="86"/>
        <v>0</v>
      </c>
      <c r="F173" s="326">
        <f t="shared" si="87"/>
        <v>0</v>
      </c>
      <c r="G173" s="326">
        <f t="shared" si="88"/>
        <v>0</v>
      </c>
      <c r="H173" s="9">
        <f t="shared" si="90"/>
        <v>16</v>
      </c>
      <c r="I173" s="9">
        <f t="shared" si="91"/>
        <v>35</v>
      </c>
      <c r="J173" s="9">
        <f t="shared" si="92"/>
        <v>51</v>
      </c>
      <c r="K173" s="404" t="s">
        <v>1375</v>
      </c>
    </row>
    <row r="174" spans="1:11" ht="18.75" customHeight="1" x14ac:dyDescent="0.2">
      <c r="A174" s="8" t="s">
        <v>1376</v>
      </c>
      <c r="B174" s="9">
        <v>493</v>
      </c>
      <c r="C174" s="9">
        <v>260</v>
      </c>
      <c r="D174" s="9">
        <v>753</v>
      </c>
      <c r="E174" s="326">
        <f t="shared" si="86"/>
        <v>0</v>
      </c>
      <c r="F174" s="326">
        <f t="shared" si="87"/>
        <v>0</v>
      </c>
      <c r="G174" s="326">
        <f t="shared" si="88"/>
        <v>0</v>
      </c>
      <c r="H174" s="9">
        <f t="shared" si="90"/>
        <v>493</v>
      </c>
      <c r="I174" s="9">
        <f t="shared" si="91"/>
        <v>260</v>
      </c>
      <c r="J174" s="9">
        <f t="shared" si="92"/>
        <v>753</v>
      </c>
      <c r="K174" s="404" t="s">
        <v>1377</v>
      </c>
    </row>
    <row r="175" spans="1:11" ht="18.75" customHeight="1" x14ac:dyDescent="0.2">
      <c r="A175" s="8" t="s">
        <v>1378</v>
      </c>
      <c r="B175" s="9">
        <v>157</v>
      </c>
      <c r="C175" s="9">
        <v>37</v>
      </c>
      <c r="D175" s="9">
        <v>194</v>
      </c>
      <c r="E175" s="326">
        <f t="shared" si="86"/>
        <v>0</v>
      </c>
      <c r="F175" s="326">
        <f t="shared" si="87"/>
        <v>0</v>
      </c>
      <c r="G175" s="326">
        <f t="shared" si="88"/>
        <v>0</v>
      </c>
      <c r="H175" s="9">
        <f t="shared" si="90"/>
        <v>157</v>
      </c>
      <c r="I175" s="9">
        <f t="shared" si="91"/>
        <v>37</v>
      </c>
      <c r="J175" s="9">
        <f t="shared" si="92"/>
        <v>194</v>
      </c>
      <c r="K175" s="404" t="s">
        <v>1379</v>
      </c>
    </row>
    <row r="176" spans="1:11" ht="18.75" customHeight="1" x14ac:dyDescent="0.2">
      <c r="A176" s="8" t="s">
        <v>1380</v>
      </c>
      <c r="B176" s="9">
        <v>140</v>
      </c>
      <c r="C176" s="9">
        <v>139</v>
      </c>
      <c r="D176" s="9">
        <v>279</v>
      </c>
      <c r="E176" s="326">
        <f t="shared" si="86"/>
        <v>0</v>
      </c>
      <c r="F176" s="326">
        <f t="shared" si="87"/>
        <v>0</v>
      </c>
      <c r="G176" s="326">
        <f t="shared" si="88"/>
        <v>0</v>
      </c>
      <c r="H176" s="9">
        <f t="shared" si="90"/>
        <v>140</v>
      </c>
      <c r="I176" s="9">
        <f t="shared" si="91"/>
        <v>139</v>
      </c>
      <c r="J176" s="9">
        <f t="shared" si="92"/>
        <v>279</v>
      </c>
      <c r="K176" s="404" t="s">
        <v>1381</v>
      </c>
    </row>
    <row r="177" spans="1:12" ht="18.75" customHeight="1" x14ac:dyDescent="0.2">
      <c r="A177" s="20" t="s">
        <v>1382</v>
      </c>
      <c r="B177" s="21">
        <v>1259</v>
      </c>
      <c r="C177" s="21">
        <v>971</v>
      </c>
      <c r="D177" s="21">
        <v>2230</v>
      </c>
      <c r="E177" s="21">
        <f t="shared" si="86"/>
        <v>0</v>
      </c>
      <c r="F177" s="21">
        <f t="shared" si="87"/>
        <v>0</v>
      </c>
      <c r="G177" s="21">
        <f t="shared" si="88"/>
        <v>0</v>
      </c>
      <c r="H177" s="21">
        <f t="shared" si="90"/>
        <v>1259</v>
      </c>
      <c r="I177" s="21">
        <f t="shared" si="91"/>
        <v>971</v>
      </c>
      <c r="J177" s="21">
        <f t="shared" si="92"/>
        <v>2230</v>
      </c>
      <c r="K177" s="22" t="s">
        <v>1383</v>
      </c>
    </row>
    <row r="178" spans="1:12" ht="16.5" thickBot="1" x14ac:dyDescent="0.25">
      <c r="A178" s="11" t="s">
        <v>1169</v>
      </c>
      <c r="B178" s="12">
        <v>0</v>
      </c>
      <c r="C178" s="12">
        <v>0</v>
      </c>
      <c r="D178" s="12">
        <v>0</v>
      </c>
      <c r="E178" s="12">
        <v>0</v>
      </c>
      <c r="F178" s="12">
        <v>0</v>
      </c>
      <c r="G178" s="12">
        <v>0</v>
      </c>
      <c r="H178" s="12">
        <v>0</v>
      </c>
      <c r="I178" s="12">
        <v>0</v>
      </c>
      <c r="J178" s="12">
        <v>0</v>
      </c>
      <c r="K178" s="13" t="s">
        <v>1384</v>
      </c>
    </row>
    <row r="179" spans="1:12" ht="16.5" thickTop="1" x14ac:dyDescent="0.2">
      <c r="A179" s="14"/>
      <c r="B179" s="14"/>
      <c r="C179" s="14"/>
      <c r="D179" s="14"/>
      <c r="E179" s="14"/>
      <c r="F179" s="14"/>
      <c r="G179" s="14"/>
      <c r="H179" s="14"/>
      <c r="I179" s="14"/>
      <c r="J179" s="14"/>
      <c r="K179" s="406"/>
    </row>
    <row r="180" spans="1:12" s="868" customFormat="1" ht="15.75" x14ac:dyDescent="0.2">
      <c r="A180" s="878"/>
      <c r="B180" s="878"/>
      <c r="C180" s="878"/>
      <c r="D180" s="878"/>
      <c r="E180" s="878"/>
      <c r="F180" s="878"/>
      <c r="G180" s="878"/>
      <c r="H180" s="878"/>
      <c r="I180" s="878"/>
      <c r="J180" s="878"/>
      <c r="K180" s="869"/>
      <c r="L180" s="67"/>
    </row>
    <row r="181" spans="1:12" s="868" customFormat="1" ht="15.75" x14ac:dyDescent="0.2">
      <c r="A181" s="878"/>
      <c r="B181" s="878"/>
      <c r="C181" s="878"/>
      <c r="D181" s="878"/>
      <c r="E181" s="878"/>
      <c r="F181" s="878"/>
      <c r="G181" s="878"/>
      <c r="H181" s="878"/>
      <c r="I181" s="878"/>
      <c r="J181" s="878"/>
      <c r="K181" s="869"/>
      <c r="L181" s="67"/>
    </row>
    <row r="182" spans="1:12" ht="18.75" customHeight="1" x14ac:dyDescent="0.2">
      <c r="A182" s="14"/>
      <c r="B182" s="14"/>
      <c r="C182" s="14"/>
      <c r="D182" s="14"/>
      <c r="E182" s="14"/>
      <c r="F182" s="14"/>
      <c r="G182" s="14"/>
      <c r="H182" s="14"/>
      <c r="I182" s="14"/>
      <c r="J182" s="14"/>
      <c r="K182" s="406"/>
    </row>
    <row r="183" spans="1:12" ht="15.75" x14ac:dyDescent="0.2">
      <c r="A183" s="14"/>
      <c r="B183" s="14"/>
      <c r="C183" s="14"/>
      <c r="D183" s="14"/>
      <c r="E183" s="14"/>
      <c r="F183" s="14"/>
      <c r="G183" s="14"/>
      <c r="H183" s="14"/>
      <c r="I183" s="14"/>
      <c r="J183" s="14"/>
      <c r="K183" s="406"/>
    </row>
    <row r="184" spans="1:12" ht="16.5" thickBot="1" x14ac:dyDescent="0.25">
      <c r="A184" s="323" t="s">
        <v>1555</v>
      </c>
      <c r="K184" s="413" t="s">
        <v>2711</v>
      </c>
    </row>
    <row r="185" spans="1:12" ht="16.5" thickTop="1" x14ac:dyDescent="0.25">
      <c r="A185" s="992" t="s">
        <v>196</v>
      </c>
      <c r="B185" s="1003" t="s">
        <v>1</v>
      </c>
      <c r="C185" s="1003"/>
      <c r="D185" s="1003"/>
      <c r="E185" s="1003" t="s">
        <v>2</v>
      </c>
      <c r="F185" s="1003"/>
      <c r="G185" s="1003"/>
      <c r="H185" s="1003" t="s">
        <v>4</v>
      </c>
      <c r="I185" s="1003"/>
      <c r="J185" s="1003"/>
      <c r="K185" s="992" t="s">
        <v>197</v>
      </c>
    </row>
    <row r="186" spans="1:12" ht="15.75" x14ac:dyDescent="0.25">
      <c r="A186" s="993"/>
      <c r="B186" s="1004" t="s">
        <v>6</v>
      </c>
      <c r="C186" s="1004"/>
      <c r="D186" s="1004"/>
      <c r="E186" s="1004" t="s">
        <v>7</v>
      </c>
      <c r="F186" s="1004"/>
      <c r="G186" s="1004"/>
      <c r="H186" s="1004" t="s">
        <v>9</v>
      </c>
      <c r="I186" s="1004"/>
      <c r="J186" s="1004"/>
      <c r="K186" s="993"/>
    </row>
    <row r="187" spans="1:12" ht="15.75" x14ac:dyDescent="0.25">
      <c r="A187" s="993"/>
      <c r="B187" s="655" t="s">
        <v>554</v>
      </c>
      <c r="C187" s="655" t="s">
        <v>112</v>
      </c>
      <c r="D187" s="655" t="s">
        <v>12</v>
      </c>
      <c r="E187" s="655" t="s">
        <v>554</v>
      </c>
      <c r="F187" s="655" t="s">
        <v>112</v>
      </c>
      <c r="G187" s="655" t="s">
        <v>12</v>
      </c>
      <c r="H187" s="655" t="s">
        <v>554</v>
      </c>
      <c r="I187" s="655" t="s">
        <v>112</v>
      </c>
      <c r="J187" s="655" t="s">
        <v>12</v>
      </c>
      <c r="K187" s="993"/>
    </row>
    <row r="188" spans="1:12" ht="16.5" thickBot="1" x14ac:dyDescent="0.3">
      <c r="A188" s="994"/>
      <c r="B188" s="4" t="s">
        <v>13</v>
      </c>
      <c r="C188" s="4" t="s">
        <v>14</v>
      </c>
      <c r="D188" s="4" t="s">
        <v>9</v>
      </c>
      <c r="E188" s="4" t="s">
        <v>13</v>
      </c>
      <c r="F188" s="4" t="s">
        <v>14</v>
      </c>
      <c r="G188" s="4" t="s">
        <v>9</v>
      </c>
      <c r="H188" s="4" t="s">
        <v>13</v>
      </c>
      <c r="I188" s="4" t="s">
        <v>14</v>
      </c>
      <c r="J188" s="4" t="s">
        <v>9</v>
      </c>
      <c r="K188" s="994"/>
    </row>
    <row r="189" spans="1:12" ht="20.25" customHeight="1" x14ac:dyDescent="0.2">
      <c r="A189" s="418" t="s">
        <v>1385</v>
      </c>
      <c r="B189" s="18">
        <v>288</v>
      </c>
      <c r="C189" s="18">
        <v>149</v>
      </c>
      <c r="D189" s="18">
        <v>437</v>
      </c>
      <c r="E189" s="18">
        <v>0</v>
      </c>
      <c r="F189" s="18">
        <v>0</v>
      </c>
      <c r="G189" s="18">
        <v>0</v>
      </c>
      <c r="H189" s="18">
        <f t="shared" ref="H189:H192" si="93">SUM(B189,E189)</f>
        <v>288</v>
      </c>
      <c r="I189" s="18">
        <f t="shared" ref="I189:I192" si="94">SUM(C189,F189)</f>
        <v>149</v>
      </c>
      <c r="J189" s="18">
        <f t="shared" ref="J189:J192" si="95">SUM(D189,G189)</f>
        <v>437</v>
      </c>
      <c r="K189" s="404" t="s">
        <v>1386</v>
      </c>
    </row>
    <row r="190" spans="1:12" ht="20.25" customHeight="1" x14ac:dyDescent="0.2">
      <c r="A190" s="17" t="s">
        <v>1387</v>
      </c>
      <c r="B190" s="9">
        <v>136</v>
      </c>
      <c r="C190" s="18">
        <v>185</v>
      </c>
      <c r="D190" s="18">
        <v>321</v>
      </c>
      <c r="E190" s="18">
        <v>0</v>
      </c>
      <c r="F190" s="18">
        <v>0</v>
      </c>
      <c r="G190" s="18">
        <v>0</v>
      </c>
      <c r="H190" s="18">
        <f t="shared" si="93"/>
        <v>136</v>
      </c>
      <c r="I190" s="18">
        <f t="shared" si="94"/>
        <v>185</v>
      </c>
      <c r="J190" s="18">
        <f t="shared" si="95"/>
        <v>321</v>
      </c>
      <c r="K190" s="19" t="s">
        <v>1388</v>
      </c>
    </row>
    <row r="191" spans="1:12" ht="20.25" customHeight="1" x14ac:dyDescent="0.2">
      <c r="A191" s="8" t="s">
        <v>1389</v>
      </c>
      <c r="B191" s="9">
        <v>1320</v>
      </c>
      <c r="C191" s="9">
        <v>823</v>
      </c>
      <c r="D191" s="9">
        <v>2143</v>
      </c>
      <c r="E191" s="18">
        <v>0</v>
      </c>
      <c r="F191" s="18">
        <v>0</v>
      </c>
      <c r="G191" s="18">
        <v>0</v>
      </c>
      <c r="H191" s="18">
        <f t="shared" si="93"/>
        <v>1320</v>
      </c>
      <c r="I191" s="18">
        <f t="shared" si="94"/>
        <v>823</v>
      </c>
      <c r="J191" s="18">
        <f t="shared" si="95"/>
        <v>2143</v>
      </c>
      <c r="K191" s="404" t="s">
        <v>1390</v>
      </c>
    </row>
    <row r="192" spans="1:12" ht="20.25" customHeight="1" x14ac:dyDescent="0.2">
      <c r="A192" s="8" t="s">
        <v>1391</v>
      </c>
      <c r="B192" s="9">
        <v>489</v>
      </c>
      <c r="C192" s="9">
        <v>350</v>
      </c>
      <c r="D192" s="9">
        <v>839</v>
      </c>
      <c r="E192" s="18">
        <v>0</v>
      </c>
      <c r="F192" s="18">
        <v>0</v>
      </c>
      <c r="G192" s="18">
        <v>0</v>
      </c>
      <c r="H192" s="18">
        <f t="shared" si="93"/>
        <v>489</v>
      </c>
      <c r="I192" s="18">
        <f t="shared" si="94"/>
        <v>350</v>
      </c>
      <c r="J192" s="18">
        <f t="shared" si="95"/>
        <v>839</v>
      </c>
      <c r="K192" s="404" t="s">
        <v>1392</v>
      </c>
    </row>
    <row r="193" spans="1:11" ht="20.25" customHeight="1" x14ac:dyDescent="0.2">
      <c r="A193" s="8" t="s">
        <v>1393</v>
      </c>
      <c r="B193" s="32"/>
      <c r="C193" s="32"/>
      <c r="D193" s="32"/>
      <c r="E193" s="32"/>
      <c r="F193" s="32"/>
      <c r="G193" s="32"/>
      <c r="H193" s="32"/>
      <c r="I193" s="32"/>
      <c r="J193" s="32"/>
      <c r="K193" s="404" t="s">
        <v>1394</v>
      </c>
    </row>
    <row r="194" spans="1:11" ht="20.25" customHeight="1" x14ac:dyDescent="0.2">
      <c r="A194" s="8" t="s">
        <v>790</v>
      </c>
      <c r="B194" s="9">
        <v>159</v>
      </c>
      <c r="C194" s="9">
        <v>157</v>
      </c>
      <c r="D194" s="9">
        <v>316</v>
      </c>
      <c r="E194" s="9">
        <v>0</v>
      </c>
      <c r="F194" s="9">
        <v>0</v>
      </c>
      <c r="G194" s="9">
        <v>0</v>
      </c>
      <c r="H194" s="9">
        <f>SUM(B194,E194)</f>
        <v>159</v>
      </c>
      <c r="I194" s="9">
        <f t="shared" ref="I194:J194" si="96">SUM(C194,F194)</f>
        <v>157</v>
      </c>
      <c r="J194" s="9">
        <f t="shared" si="96"/>
        <v>316</v>
      </c>
      <c r="K194" s="414" t="s">
        <v>1285</v>
      </c>
    </row>
    <row r="195" spans="1:11" ht="20.25" customHeight="1" x14ac:dyDescent="0.2">
      <c r="A195" s="8" t="s">
        <v>404</v>
      </c>
      <c r="B195" s="9">
        <v>123</v>
      </c>
      <c r="C195" s="9">
        <v>149</v>
      </c>
      <c r="D195" s="9">
        <v>272</v>
      </c>
      <c r="E195" s="9">
        <v>0</v>
      </c>
      <c r="F195" s="9">
        <v>0</v>
      </c>
      <c r="G195" s="9">
        <v>0</v>
      </c>
      <c r="H195" s="9">
        <f t="shared" ref="H195:H202" si="97">SUM(B195,E195)</f>
        <v>123</v>
      </c>
      <c r="I195" s="9">
        <f t="shared" ref="I195:I202" si="98">SUM(C195,F195)</f>
        <v>149</v>
      </c>
      <c r="J195" s="9">
        <f t="shared" ref="J195:J202" si="99">SUM(D195,G195)</f>
        <v>272</v>
      </c>
      <c r="K195" s="404" t="s">
        <v>206</v>
      </c>
    </row>
    <row r="196" spans="1:11" ht="20.25" customHeight="1" x14ac:dyDescent="0.2">
      <c r="A196" s="8" t="s">
        <v>207</v>
      </c>
      <c r="B196" s="9">
        <v>71</v>
      </c>
      <c r="C196" s="9">
        <v>15</v>
      </c>
      <c r="D196" s="9">
        <v>86</v>
      </c>
      <c r="E196" s="9">
        <v>0</v>
      </c>
      <c r="F196" s="9">
        <v>0</v>
      </c>
      <c r="G196" s="9">
        <v>0</v>
      </c>
      <c r="H196" s="9">
        <f t="shared" si="97"/>
        <v>71</v>
      </c>
      <c r="I196" s="9">
        <f t="shared" si="98"/>
        <v>15</v>
      </c>
      <c r="J196" s="9">
        <f t="shared" si="99"/>
        <v>86</v>
      </c>
      <c r="K196" s="419" t="s">
        <v>208</v>
      </c>
    </row>
    <row r="197" spans="1:11" ht="20.25" customHeight="1" x14ac:dyDescent="0.2">
      <c r="A197" s="8" t="s">
        <v>209</v>
      </c>
      <c r="B197" s="9">
        <v>21</v>
      </c>
      <c r="C197" s="9">
        <v>2</v>
      </c>
      <c r="D197" s="9">
        <v>23</v>
      </c>
      <c r="E197" s="9">
        <v>0</v>
      </c>
      <c r="F197" s="9">
        <v>0</v>
      </c>
      <c r="G197" s="9">
        <v>0</v>
      </c>
      <c r="H197" s="9">
        <f t="shared" si="97"/>
        <v>21</v>
      </c>
      <c r="I197" s="9">
        <f t="shared" si="98"/>
        <v>2</v>
      </c>
      <c r="J197" s="9">
        <f t="shared" si="99"/>
        <v>23</v>
      </c>
      <c r="K197" s="404" t="s">
        <v>1395</v>
      </c>
    </row>
    <row r="198" spans="1:11" ht="20.25" customHeight="1" x14ac:dyDescent="0.2">
      <c r="A198" s="8" t="s">
        <v>1396</v>
      </c>
      <c r="B198" s="9">
        <v>112</v>
      </c>
      <c r="C198" s="9">
        <v>17</v>
      </c>
      <c r="D198" s="9">
        <v>129</v>
      </c>
      <c r="E198" s="9">
        <v>0</v>
      </c>
      <c r="F198" s="9">
        <v>0</v>
      </c>
      <c r="G198" s="9">
        <v>0</v>
      </c>
      <c r="H198" s="9">
        <f t="shared" si="97"/>
        <v>112</v>
      </c>
      <c r="I198" s="9">
        <f t="shared" si="98"/>
        <v>17</v>
      </c>
      <c r="J198" s="9">
        <f t="shared" si="99"/>
        <v>129</v>
      </c>
      <c r="K198" s="404" t="s">
        <v>1397</v>
      </c>
    </row>
    <row r="199" spans="1:11" ht="20.25" customHeight="1" x14ac:dyDescent="0.2">
      <c r="A199" s="8" t="s">
        <v>1398</v>
      </c>
      <c r="B199" s="9">
        <v>502</v>
      </c>
      <c r="C199" s="9">
        <v>367</v>
      </c>
      <c r="D199" s="9">
        <v>869</v>
      </c>
      <c r="E199" s="9">
        <v>0</v>
      </c>
      <c r="F199" s="9">
        <v>0</v>
      </c>
      <c r="G199" s="9">
        <v>0</v>
      </c>
      <c r="H199" s="9">
        <f t="shared" si="97"/>
        <v>502</v>
      </c>
      <c r="I199" s="9">
        <f t="shared" si="98"/>
        <v>367</v>
      </c>
      <c r="J199" s="9">
        <f t="shared" si="99"/>
        <v>869</v>
      </c>
      <c r="K199" s="404" t="s">
        <v>1399</v>
      </c>
    </row>
    <row r="200" spans="1:11" ht="20.25" customHeight="1" x14ac:dyDescent="0.2">
      <c r="A200" s="8" t="s">
        <v>1400</v>
      </c>
      <c r="B200" s="9">
        <v>66</v>
      </c>
      <c r="C200" s="9">
        <v>27</v>
      </c>
      <c r="D200" s="9">
        <v>93</v>
      </c>
      <c r="E200" s="9">
        <v>0</v>
      </c>
      <c r="F200" s="9">
        <v>0</v>
      </c>
      <c r="G200" s="9">
        <v>0</v>
      </c>
      <c r="H200" s="9">
        <f t="shared" si="97"/>
        <v>66</v>
      </c>
      <c r="I200" s="9">
        <f t="shared" si="98"/>
        <v>27</v>
      </c>
      <c r="J200" s="9">
        <f t="shared" si="99"/>
        <v>93</v>
      </c>
      <c r="K200" s="404" t="s">
        <v>1346</v>
      </c>
    </row>
    <row r="201" spans="1:11" ht="20.25" customHeight="1" x14ac:dyDescent="0.2">
      <c r="A201" s="8" t="s">
        <v>309</v>
      </c>
      <c r="B201" s="9">
        <v>113</v>
      </c>
      <c r="C201" s="9">
        <v>76</v>
      </c>
      <c r="D201" s="9">
        <v>189</v>
      </c>
      <c r="E201" s="9">
        <v>0</v>
      </c>
      <c r="F201" s="9">
        <v>0</v>
      </c>
      <c r="G201" s="9">
        <v>0</v>
      </c>
      <c r="H201" s="9">
        <f t="shared" si="97"/>
        <v>113</v>
      </c>
      <c r="I201" s="9">
        <f t="shared" si="98"/>
        <v>76</v>
      </c>
      <c r="J201" s="9">
        <f t="shared" si="99"/>
        <v>189</v>
      </c>
      <c r="K201" s="211" t="s">
        <v>1401</v>
      </c>
    </row>
    <row r="202" spans="1:11" ht="20.25" customHeight="1" x14ac:dyDescent="0.2">
      <c r="A202" s="8" t="s">
        <v>1402</v>
      </c>
      <c r="B202" s="9">
        <v>63</v>
      </c>
      <c r="C202" s="9">
        <v>17</v>
      </c>
      <c r="D202" s="9">
        <v>80</v>
      </c>
      <c r="E202" s="9">
        <v>0</v>
      </c>
      <c r="F202" s="9">
        <v>0</v>
      </c>
      <c r="G202" s="9">
        <v>0</v>
      </c>
      <c r="H202" s="9">
        <f t="shared" si="97"/>
        <v>63</v>
      </c>
      <c r="I202" s="9">
        <f t="shared" si="98"/>
        <v>17</v>
      </c>
      <c r="J202" s="9">
        <f t="shared" si="99"/>
        <v>80</v>
      </c>
      <c r="K202" s="404" t="s">
        <v>1403</v>
      </c>
    </row>
    <row r="203" spans="1:11" ht="20.25" customHeight="1" x14ac:dyDescent="0.2">
      <c r="A203" s="8" t="s">
        <v>1404</v>
      </c>
      <c r="B203" s="9">
        <f>SUM(B194:B202)</f>
        <v>1230</v>
      </c>
      <c r="C203" s="9">
        <f t="shared" ref="C203:J203" si="100">SUM(C194:C202)</f>
        <v>827</v>
      </c>
      <c r="D203" s="9">
        <f t="shared" si="100"/>
        <v>2057</v>
      </c>
      <c r="E203" s="9">
        <f t="shared" si="100"/>
        <v>0</v>
      </c>
      <c r="F203" s="9">
        <f t="shared" si="100"/>
        <v>0</v>
      </c>
      <c r="G203" s="9">
        <f t="shared" si="100"/>
        <v>0</v>
      </c>
      <c r="H203" s="9">
        <f t="shared" si="100"/>
        <v>1230</v>
      </c>
      <c r="I203" s="9">
        <f t="shared" si="100"/>
        <v>827</v>
      </c>
      <c r="J203" s="9">
        <f t="shared" si="100"/>
        <v>2057</v>
      </c>
      <c r="K203" s="404" t="s">
        <v>1405</v>
      </c>
    </row>
    <row r="204" spans="1:11" ht="20.25" customHeight="1" x14ac:dyDescent="0.2">
      <c r="A204" s="8" t="s">
        <v>1406</v>
      </c>
      <c r="B204" s="9">
        <v>523</v>
      </c>
      <c r="C204" s="9">
        <v>546</v>
      </c>
      <c r="D204" s="9">
        <v>1069</v>
      </c>
      <c r="E204" s="9">
        <f t="shared" ref="E204:E207" si="101">SUM(E195:E203)</f>
        <v>0</v>
      </c>
      <c r="F204" s="9">
        <f t="shared" ref="F204:F207" si="102">SUM(F195:F203)</f>
        <v>0</v>
      </c>
      <c r="G204" s="9">
        <f t="shared" ref="G204:G207" si="103">SUM(G195:G203)</f>
        <v>0</v>
      </c>
      <c r="H204" s="9">
        <f>SUM(B204,E204)</f>
        <v>523</v>
      </c>
      <c r="I204" s="9">
        <f t="shared" ref="I204:J204" si="104">SUM(C204,F204)</f>
        <v>546</v>
      </c>
      <c r="J204" s="9">
        <f t="shared" si="104"/>
        <v>1069</v>
      </c>
      <c r="K204" s="404" t="s">
        <v>1407</v>
      </c>
    </row>
    <row r="205" spans="1:11" ht="20.25" customHeight="1" x14ac:dyDescent="0.2">
      <c r="A205" s="8" t="s">
        <v>1408</v>
      </c>
      <c r="B205" s="9">
        <v>175</v>
      </c>
      <c r="C205" s="9">
        <v>287</v>
      </c>
      <c r="D205" s="9">
        <v>462</v>
      </c>
      <c r="E205" s="9">
        <f t="shared" si="101"/>
        <v>0</v>
      </c>
      <c r="F205" s="9">
        <f t="shared" si="102"/>
        <v>0</v>
      </c>
      <c r="G205" s="9">
        <f t="shared" si="103"/>
        <v>0</v>
      </c>
      <c r="H205" s="9">
        <f t="shared" ref="H205:H207" si="105">SUM(B205,E205)</f>
        <v>175</v>
      </c>
      <c r="I205" s="9">
        <f t="shared" ref="I205:I207" si="106">SUM(C205,F205)</f>
        <v>287</v>
      </c>
      <c r="J205" s="9">
        <f t="shared" ref="J205:J207" si="107">SUM(D205,G205)</f>
        <v>462</v>
      </c>
      <c r="K205" s="404" t="s">
        <v>1409</v>
      </c>
    </row>
    <row r="206" spans="1:11" ht="20.25" customHeight="1" x14ac:dyDescent="0.2">
      <c r="A206" s="8" t="s">
        <v>1410</v>
      </c>
      <c r="B206" s="9">
        <v>160</v>
      </c>
      <c r="C206" s="9">
        <v>100</v>
      </c>
      <c r="D206" s="9">
        <v>260</v>
      </c>
      <c r="E206" s="9">
        <f t="shared" si="101"/>
        <v>0</v>
      </c>
      <c r="F206" s="9">
        <f t="shared" si="102"/>
        <v>0</v>
      </c>
      <c r="G206" s="9">
        <f t="shared" si="103"/>
        <v>0</v>
      </c>
      <c r="H206" s="9">
        <f t="shared" si="105"/>
        <v>160</v>
      </c>
      <c r="I206" s="9">
        <f t="shared" si="106"/>
        <v>100</v>
      </c>
      <c r="J206" s="9">
        <f t="shared" si="107"/>
        <v>260</v>
      </c>
      <c r="K206" s="404" t="s">
        <v>1411</v>
      </c>
    </row>
    <row r="207" spans="1:11" ht="20.25" customHeight="1" thickBot="1" x14ac:dyDescent="0.25">
      <c r="A207" s="11" t="s">
        <v>1412</v>
      </c>
      <c r="B207" s="12">
        <v>942</v>
      </c>
      <c r="C207" s="12">
        <v>608</v>
      </c>
      <c r="D207" s="12">
        <v>1550</v>
      </c>
      <c r="E207" s="12">
        <f t="shared" si="101"/>
        <v>0</v>
      </c>
      <c r="F207" s="12">
        <f t="shared" si="102"/>
        <v>0</v>
      </c>
      <c r="G207" s="12">
        <f t="shared" si="103"/>
        <v>0</v>
      </c>
      <c r="H207" s="12">
        <f t="shared" si="105"/>
        <v>942</v>
      </c>
      <c r="I207" s="12">
        <f t="shared" si="106"/>
        <v>608</v>
      </c>
      <c r="J207" s="12">
        <f t="shared" si="107"/>
        <v>1550</v>
      </c>
      <c r="K207" s="13" t="s">
        <v>1413</v>
      </c>
    </row>
    <row r="208" spans="1:11" ht="20.25" customHeight="1" thickTop="1" x14ac:dyDescent="0.2">
      <c r="A208" s="14"/>
      <c r="B208" s="14"/>
      <c r="C208" s="14"/>
      <c r="D208" s="14"/>
      <c r="E208" s="14"/>
      <c r="F208" s="14"/>
      <c r="G208" s="14"/>
      <c r="H208" s="14"/>
      <c r="I208" s="14"/>
      <c r="J208" s="14"/>
      <c r="K208" s="406"/>
    </row>
    <row r="209" spans="1:12" ht="20.25" customHeight="1" x14ac:dyDescent="0.2">
      <c r="A209" s="14"/>
      <c r="B209" s="14"/>
      <c r="C209" s="14"/>
      <c r="D209" s="14"/>
      <c r="E209" s="14"/>
      <c r="F209" s="14"/>
      <c r="G209" s="14"/>
      <c r="H209" s="14"/>
      <c r="I209" s="14"/>
      <c r="J209" s="14"/>
      <c r="K209" s="406"/>
    </row>
    <row r="210" spans="1:12" s="851" customFormat="1" ht="20.25" customHeight="1" x14ac:dyDescent="0.2">
      <c r="A210" s="859"/>
      <c r="B210" s="859"/>
      <c r="C210" s="859"/>
      <c r="D210" s="859"/>
      <c r="E210" s="859"/>
      <c r="F210" s="859"/>
      <c r="G210" s="859"/>
      <c r="H210" s="859"/>
      <c r="I210" s="859"/>
      <c r="J210" s="859"/>
      <c r="K210" s="855"/>
      <c r="L210" s="67"/>
    </row>
    <row r="211" spans="1:12" s="868" customFormat="1" ht="20.25" customHeight="1" x14ac:dyDescent="0.2">
      <c r="A211" s="878"/>
      <c r="B211" s="878"/>
      <c r="C211" s="878"/>
      <c r="D211" s="878"/>
      <c r="E211" s="878"/>
      <c r="F211" s="878"/>
      <c r="G211" s="878"/>
      <c r="H211" s="878"/>
      <c r="I211" s="878"/>
      <c r="J211" s="878"/>
      <c r="K211" s="869"/>
      <c r="L211" s="67"/>
    </row>
    <row r="212" spans="1:12" s="868" customFormat="1" ht="20.25" customHeight="1" x14ac:dyDescent="0.2">
      <c r="A212" s="878"/>
      <c r="B212" s="878"/>
      <c r="C212" s="878"/>
      <c r="D212" s="878"/>
      <c r="E212" s="878"/>
      <c r="F212" s="878"/>
      <c r="G212" s="878"/>
      <c r="H212" s="878"/>
      <c r="I212" s="878"/>
      <c r="J212" s="878"/>
      <c r="K212" s="869"/>
      <c r="L212" s="67"/>
    </row>
    <row r="213" spans="1:12" s="457" customFormat="1" ht="7.5" customHeight="1" x14ac:dyDescent="0.2">
      <c r="A213" s="14"/>
      <c r="B213" s="14"/>
      <c r="C213" s="14"/>
      <c r="D213" s="14"/>
      <c r="E213" s="14"/>
      <c r="F213" s="14"/>
      <c r="G213" s="14"/>
      <c r="H213" s="14"/>
      <c r="I213" s="14"/>
      <c r="J213" s="14"/>
      <c r="K213" s="458"/>
      <c r="L213" s="67"/>
    </row>
    <row r="214" spans="1:12" ht="24.75" customHeight="1" thickBot="1" x14ac:dyDescent="0.25">
      <c r="A214" s="323" t="s">
        <v>1555</v>
      </c>
      <c r="K214" s="413" t="s">
        <v>2711</v>
      </c>
    </row>
    <row r="215" spans="1:12" ht="16.5" thickTop="1" x14ac:dyDescent="0.25">
      <c r="A215" s="992" t="s">
        <v>196</v>
      </c>
      <c r="B215" s="1003" t="s">
        <v>1</v>
      </c>
      <c r="C215" s="1003"/>
      <c r="D215" s="1003"/>
      <c r="E215" s="1003" t="s">
        <v>2</v>
      </c>
      <c r="F215" s="1003"/>
      <c r="G215" s="1003"/>
      <c r="H215" s="1003" t="s">
        <v>4</v>
      </c>
      <c r="I215" s="1003"/>
      <c r="J215" s="1003"/>
      <c r="K215" s="992" t="s">
        <v>197</v>
      </c>
    </row>
    <row r="216" spans="1:12" ht="15.75" x14ac:dyDescent="0.25">
      <c r="A216" s="993"/>
      <c r="B216" s="1004" t="s">
        <v>6</v>
      </c>
      <c r="C216" s="1004"/>
      <c r="D216" s="1004"/>
      <c r="E216" s="1004" t="s">
        <v>7</v>
      </c>
      <c r="F216" s="1004"/>
      <c r="G216" s="1004"/>
      <c r="H216" s="1004" t="s">
        <v>9</v>
      </c>
      <c r="I216" s="1004"/>
      <c r="J216" s="1004"/>
      <c r="K216" s="993"/>
    </row>
    <row r="217" spans="1:12" ht="15.75" x14ac:dyDescent="0.25">
      <c r="A217" s="993"/>
      <c r="B217" s="655" t="s">
        <v>554</v>
      </c>
      <c r="C217" s="655" t="s">
        <v>112</v>
      </c>
      <c r="D217" s="655" t="s">
        <v>12</v>
      </c>
      <c r="E217" s="655" t="s">
        <v>554</v>
      </c>
      <c r="F217" s="655" t="s">
        <v>112</v>
      </c>
      <c r="G217" s="655" t="s">
        <v>12</v>
      </c>
      <c r="H217" s="655" t="s">
        <v>554</v>
      </c>
      <c r="I217" s="655" t="s">
        <v>112</v>
      </c>
      <c r="J217" s="655" t="s">
        <v>12</v>
      </c>
      <c r="K217" s="993"/>
    </row>
    <row r="218" spans="1:12" ht="16.5" thickBot="1" x14ac:dyDescent="0.3">
      <c r="A218" s="994"/>
      <c r="B218" s="4" t="s">
        <v>13</v>
      </c>
      <c r="C218" s="4" t="s">
        <v>14</v>
      </c>
      <c r="D218" s="4" t="s">
        <v>9</v>
      </c>
      <c r="E218" s="4" t="s">
        <v>13</v>
      </c>
      <c r="F218" s="4" t="s">
        <v>14</v>
      </c>
      <c r="G218" s="4" t="s">
        <v>9</v>
      </c>
      <c r="H218" s="4" t="s">
        <v>13</v>
      </c>
      <c r="I218" s="4" t="s">
        <v>14</v>
      </c>
      <c r="J218" s="4" t="s">
        <v>9</v>
      </c>
      <c r="K218" s="994"/>
    </row>
    <row r="219" spans="1:12" ht="20.25" customHeight="1" x14ac:dyDescent="0.2">
      <c r="A219" s="8" t="s">
        <v>1414</v>
      </c>
      <c r="B219" s="8"/>
      <c r="C219" s="8"/>
      <c r="D219" s="8"/>
      <c r="E219" s="8"/>
      <c r="F219" s="8"/>
      <c r="G219" s="8"/>
      <c r="H219" s="8"/>
      <c r="I219" s="8"/>
      <c r="J219" s="8"/>
      <c r="K219" s="404" t="s">
        <v>1415</v>
      </c>
    </row>
    <row r="220" spans="1:12" ht="20.25" customHeight="1" x14ac:dyDescent="0.2">
      <c r="A220" s="20" t="s">
        <v>1335</v>
      </c>
      <c r="B220" s="21">
        <v>110</v>
      </c>
      <c r="C220" s="21">
        <v>185</v>
      </c>
      <c r="D220" s="21">
        <v>295</v>
      </c>
      <c r="E220" s="21">
        <v>0</v>
      </c>
      <c r="F220" s="21">
        <v>0</v>
      </c>
      <c r="G220" s="21">
        <v>0</v>
      </c>
      <c r="H220" s="21">
        <f>SUM(B220,E220)</f>
        <v>110</v>
      </c>
      <c r="I220" s="21">
        <f t="shared" ref="I220:J220" si="108">SUM(C220,F220)</f>
        <v>185</v>
      </c>
      <c r="J220" s="21">
        <f t="shared" si="108"/>
        <v>295</v>
      </c>
      <c r="K220" s="414" t="s">
        <v>1285</v>
      </c>
    </row>
    <row r="221" spans="1:12" ht="20.25" customHeight="1" x14ac:dyDescent="0.2">
      <c r="A221" s="20" t="s">
        <v>1333</v>
      </c>
      <c r="B221" s="21">
        <v>113</v>
      </c>
      <c r="C221" s="21">
        <v>202</v>
      </c>
      <c r="D221" s="21">
        <v>315</v>
      </c>
      <c r="E221" s="21">
        <v>0</v>
      </c>
      <c r="F221" s="21">
        <v>0</v>
      </c>
      <c r="G221" s="21">
        <v>0</v>
      </c>
      <c r="H221" s="21">
        <f t="shared" ref="H221:H227" si="109">SUM(B221,E221)</f>
        <v>113</v>
      </c>
      <c r="I221" s="21">
        <f t="shared" ref="I221:I227" si="110">SUM(C221,F221)</f>
        <v>202</v>
      </c>
      <c r="J221" s="21">
        <f t="shared" ref="J221:J227" si="111">SUM(D221,G221)</f>
        <v>315</v>
      </c>
      <c r="K221" s="404" t="s">
        <v>206</v>
      </c>
    </row>
    <row r="222" spans="1:12" ht="20.25" customHeight="1" x14ac:dyDescent="0.2">
      <c r="A222" s="20" t="s">
        <v>1416</v>
      </c>
      <c r="B222" s="21">
        <v>325</v>
      </c>
      <c r="C222" s="21">
        <v>80</v>
      </c>
      <c r="D222" s="21">
        <v>405</v>
      </c>
      <c r="E222" s="21">
        <v>0</v>
      </c>
      <c r="F222" s="21">
        <v>0</v>
      </c>
      <c r="G222" s="21">
        <v>0</v>
      </c>
      <c r="H222" s="21">
        <f t="shared" si="109"/>
        <v>325</v>
      </c>
      <c r="I222" s="21">
        <f t="shared" si="110"/>
        <v>80</v>
      </c>
      <c r="J222" s="21">
        <f t="shared" si="111"/>
        <v>405</v>
      </c>
      <c r="K222" s="211" t="s">
        <v>1321</v>
      </c>
    </row>
    <row r="223" spans="1:12" ht="20.25" customHeight="1" x14ac:dyDescent="0.2">
      <c r="A223" s="20" t="s">
        <v>1417</v>
      </c>
      <c r="B223" s="21">
        <v>364</v>
      </c>
      <c r="C223" s="21">
        <v>420</v>
      </c>
      <c r="D223" s="21">
        <v>784</v>
      </c>
      <c r="E223" s="21">
        <v>0</v>
      </c>
      <c r="F223" s="21">
        <v>0</v>
      </c>
      <c r="G223" s="21">
        <v>0</v>
      </c>
      <c r="H223" s="21">
        <f t="shared" si="109"/>
        <v>364</v>
      </c>
      <c r="I223" s="21">
        <f t="shared" si="110"/>
        <v>420</v>
      </c>
      <c r="J223" s="21">
        <f t="shared" si="111"/>
        <v>784</v>
      </c>
      <c r="K223" s="211" t="s">
        <v>1289</v>
      </c>
    </row>
    <row r="224" spans="1:12" ht="20.25" customHeight="1" x14ac:dyDescent="0.2">
      <c r="A224" s="20" t="s">
        <v>1418</v>
      </c>
      <c r="B224" s="21">
        <v>345</v>
      </c>
      <c r="C224" s="21">
        <v>230</v>
      </c>
      <c r="D224" s="21">
        <v>575</v>
      </c>
      <c r="E224" s="21">
        <v>0</v>
      </c>
      <c r="F224" s="21">
        <v>0</v>
      </c>
      <c r="G224" s="21">
        <v>0</v>
      </c>
      <c r="H224" s="21">
        <f t="shared" si="109"/>
        <v>345</v>
      </c>
      <c r="I224" s="21">
        <f t="shared" si="110"/>
        <v>230</v>
      </c>
      <c r="J224" s="21">
        <f t="shared" si="111"/>
        <v>575</v>
      </c>
      <c r="K224" s="419" t="s">
        <v>1419</v>
      </c>
    </row>
    <row r="225" spans="1:12" ht="20.25" customHeight="1" x14ac:dyDescent="0.2">
      <c r="A225" s="20" t="s">
        <v>1420</v>
      </c>
      <c r="B225" s="21">
        <v>305</v>
      </c>
      <c r="C225" s="21">
        <v>275</v>
      </c>
      <c r="D225" s="21">
        <v>580</v>
      </c>
      <c r="E225" s="21">
        <v>0</v>
      </c>
      <c r="F225" s="21">
        <v>0</v>
      </c>
      <c r="G225" s="21">
        <v>0</v>
      </c>
      <c r="H225" s="21">
        <f t="shared" si="109"/>
        <v>305</v>
      </c>
      <c r="I225" s="21">
        <f t="shared" si="110"/>
        <v>275</v>
      </c>
      <c r="J225" s="21">
        <f t="shared" si="111"/>
        <v>580</v>
      </c>
      <c r="K225" s="211" t="s">
        <v>1421</v>
      </c>
    </row>
    <row r="226" spans="1:12" ht="20.25" customHeight="1" x14ac:dyDescent="0.2">
      <c r="A226" s="20" t="s">
        <v>1422</v>
      </c>
      <c r="B226" s="21">
        <v>144</v>
      </c>
      <c r="C226" s="21">
        <v>58</v>
      </c>
      <c r="D226" s="21">
        <v>202</v>
      </c>
      <c r="E226" s="21">
        <v>0</v>
      </c>
      <c r="F226" s="21">
        <v>0</v>
      </c>
      <c r="G226" s="21">
        <v>0</v>
      </c>
      <c r="H226" s="21">
        <f t="shared" si="109"/>
        <v>144</v>
      </c>
      <c r="I226" s="21">
        <f t="shared" si="110"/>
        <v>58</v>
      </c>
      <c r="J226" s="21">
        <f t="shared" si="111"/>
        <v>202</v>
      </c>
      <c r="K226" s="404" t="s">
        <v>1293</v>
      </c>
    </row>
    <row r="227" spans="1:12" ht="20.25" customHeight="1" x14ac:dyDescent="0.2">
      <c r="A227" s="20" t="s">
        <v>1423</v>
      </c>
      <c r="B227" s="21">
        <v>239</v>
      </c>
      <c r="C227" s="21">
        <v>161</v>
      </c>
      <c r="D227" s="21">
        <v>400</v>
      </c>
      <c r="E227" s="21">
        <v>0</v>
      </c>
      <c r="F227" s="21">
        <v>0</v>
      </c>
      <c r="G227" s="21">
        <v>0</v>
      </c>
      <c r="H227" s="21">
        <f t="shared" si="109"/>
        <v>239</v>
      </c>
      <c r="I227" s="21">
        <f t="shared" si="110"/>
        <v>161</v>
      </c>
      <c r="J227" s="21">
        <f t="shared" si="111"/>
        <v>400</v>
      </c>
      <c r="K227" s="404" t="s">
        <v>1424</v>
      </c>
    </row>
    <row r="228" spans="1:12" ht="20.25" customHeight="1" x14ac:dyDescent="0.2">
      <c r="A228" s="20" t="s">
        <v>1425</v>
      </c>
      <c r="B228" s="9">
        <f>SUM(B220:B227)</f>
        <v>1945</v>
      </c>
      <c r="C228" s="21">
        <f t="shared" ref="C228:J228" si="112">SUM(C220:C227)</f>
        <v>1611</v>
      </c>
      <c r="D228" s="21">
        <f t="shared" si="112"/>
        <v>3556</v>
      </c>
      <c r="E228" s="21">
        <f t="shared" si="112"/>
        <v>0</v>
      </c>
      <c r="F228" s="21">
        <f t="shared" si="112"/>
        <v>0</v>
      </c>
      <c r="G228" s="21">
        <f t="shared" si="112"/>
        <v>0</v>
      </c>
      <c r="H228" s="21">
        <f t="shared" si="112"/>
        <v>1945</v>
      </c>
      <c r="I228" s="21">
        <f t="shared" si="112"/>
        <v>1611</v>
      </c>
      <c r="J228" s="21">
        <f t="shared" si="112"/>
        <v>3556</v>
      </c>
      <c r="K228" s="404" t="s">
        <v>1426</v>
      </c>
    </row>
    <row r="229" spans="1:12" ht="20.25" customHeight="1" x14ac:dyDescent="0.2">
      <c r="A229" s="8" t="s">
        <v>1427</v>
      </c>
      <c r="B229" s="9">
        <v>267</v>
      </c>
      <c r="C229" s="9">
        <v>191</v>
      </c>
      <c r="D229" s="9">
        <v>458</v>
      </c>
      <c r="E229" s="21">
        <f t="shared" ref="E229:E235" si="113">SUM(E221:E228)</f>
        <v>0</v>
      </c>
      <c r="F229" s="21">
        <f t="shared" ref="F229:F235" si="114">SUM(F221:F228)</f>
        <v>0</v>
      </c>
      <c r="G229" s="21">
        <f t="shared" ref="G229:G235" si="115">SUM(G221:G228)</f>
        <v>0</v>
      </c>
      <c r="H229" s="9">
        <f>SUM(B229,E229)</f>
        <v>267</v>
      </c>
      <c r="I229" s="9">
        <f t="shared" ref="I229:J229" si="116">SUM(C229,F229)</f>
        <v>191</v>
      </c>
      <c r="J229" s="9">
        <f t="shared" si="116"/>
        <v>458</v>
      </c>
      <c r="K229" s="404" t="s">
        <v>1428</v>
      </c>
    </row>
    <row r="230" spans="1:12" ht="20.25" customHeight="1" x14ac:dyDescent="0.2">
      <c r="A230" s="8" t="s">
        <v>1429</v>
      </c>
      <c r="B230" s="9">
        <v>518</v>
      </c>
      <c r="C230" s="9">
        <v>427</v>
      </c>
      <c r="D230" s="9">
        <v>945</v>
      </c>
      <c r="E230" s="21">
        <f t="shared" si="113"/>
        <v>0</v>
      </c>
      <c r="F230" s="21">
        <f t="shared" si="114"/>
        <v>0</v>
      </c>
      <c r="G230" s="21">
        <f t="shared" si="115"/>
        <v>0</v>
      </c>
      <c r="H230" s="9">
        <f t="shared" ref="H230:H235" si="117">SUM(B230,E230)</f>
        <v>518</v>
      </c>
      <c r="I230" s="9">
        <f t="shared" ref="I230:I236" si="118">SUM(C230,F230)</f>
        <v>427</v>
      </c>
      <c r="J230" s="9">
        <f t="shared" ref="J230:J236" si="119">SUM(D230,G230)</f>
        <v>945</v>
      </c>
      <c r="K230" s="404" t="s">
        <v>1430</v>
      </c>
    </row>
    <row r="231" spans="1:12" ht="20.25" customHeight="1" x14ac:dyDescent="0.2">
      <c r="A231" s="8" t="s">
        <v>1431</v>
      </c>
      <c r="B231" s="9">
        <v>33</v>
      </c>
      <c r="C231" s="9">
        <v>55</v>
      </c>
      <c r="D231" s="9">
        <v>88</v>
      </c>
      <c r="E231" s="21">
        <f t="shared" si="113"/>
        <v>0</v>
      </c>
      <c r="F231" s="21">
        <f t="shared" si="114"/>
        <v>0</v>
      </c>
      <c r="G231" s="21">
        <f t="shared" si="115"/>
        <v>0</v>
      </c>
      <c r="H231" s="9">
        <f t="shared" si="117"/>
        <v>33</v>
      </c>
      <c r="I231" s="9">
        <f t="shared" si="118"/>
        <v>55</v>
      </c>
      <c r="J231" s="9">
        <f t="shared" si="119"/>
        <v>88</v>
      </c>
      <c r="K231" s="404" t="s">
        <v>1432</v>
      </c>
    </row>
    <row r="232" spans="1:12" ht="20.25" customHeight="1" x14ac:dyDescent="0.2">
      <c r="A232" s="8" t="s">
        <v>1433</v>
      </c>
      <c r="B232" s="9">
        <v>142</v>
      </c>
      <c r="C232" s="9">
        <v>50</v>
      </c>
      <c r="D232" s="9">
        <v>192</v>
      </c>
      <c r="E232" s="21">
        <f t="shared" si="113"/>
        <v>0</v>
      </c>
      <c r="F232" s="21">
        <f t="shared" si="114"/>
        <v>0</v>
      </c>
      <c r="G232" s="21">
        <f t="shared" si="115"/>
        <v>0</v>
      </c>
      <c r="H232" s="9">
        <f t="shared" si="117"/>
        <v>142</v>
      </c>
      <c r="I232" s="9">
        <f t="shared" si="118"/>
        <v>50</v>
      </c>
      <c r="J232" s="9">
        <f t="shared" si="119"/>
        <v>192</v>
      </c>
      <c r="K232" s="404" t="s">
        <v>1434</v>
      </c>
    </row>
    <row r="233" spans="1:12" ht="20.25" customHeight="1" x14ac:dyDescent="0.2">
      <c r="A233" s="8" t="s">
        <v>1435</v>
      </c>
      <c r="B233" s="9">
        <v>275</v>
      </c>
      <c r="C233" s="9">
        <v>302</v>
      </c>
      <c r="D233" s="9">
        <v>577</v>
      </c>
      <c r="E233" s="21">
        <f t="shared" si="113"/>
        <v>0</v>
      </c>
      <c r="F233" s="21">
        <f t="shared" si="114"/>
        <v>0</v>
      </c>
      <c r="G233" s="21">
        <f t="shared" si="115"/>
        <v>0</v>
      </c>
      <c r="H233" s="9">
        <f t="shared" si="117"/>
        <v>275</v>
      </c>
      <c r="I233" s="9">
        <f t="shared" si="118"/>
        <v>302</v>
      </c>
      <c r="J233" s="9">
        <f t="shared" si="119"/>
        <v>577</v>
      </c>
      <c r="K233" s="404" t="s">
        <v>1436</v>
      </c>
    </row>
    <row r="234" spans="1:12" ht="20.25" customHeight="1" x14ac:dyDescent="0.2">
      <c r="A234" s="8" t="s">
        <v>1437</v>
      </c>
      <c r="B234" s="9">
        <v>131</v>
      </c>
      <c r="C234" s="9">
        <v>96</v>
      </c>
      <c r="D234" s="9">
        <v>227</v>
      </c>
      <c r="E234" s="21">
        <f t="shared" si="113"/>
        <v>0</v>
      </c>
      <c r="F234" s="21">
        <f t="shared" si="114"/>
        <v>0</v>
      </c>
      <c r="G234" s="21">
        <f t="shared" si="115"/>
        <v>0</v>
      </c>
      <c r="H234" s="9">
        <f t="shared" si="117"/>
        <v>131</v>
      </c>
      <c r="I234" s="9">
        <f t="shared" si="118"/>
        <v>96</v>
      </c>
      <c r="J234" s="9">
        <f t="shared" si="119"/>
        <v>227</v>
      </c>
      <c r="K234" s="404" t="s">
        <v>1438</v>
      </c>
    </row>
    <row r="235" spans="1:12" ht="20.25" customHeight="1" x14ac:dyDescent="0.2">
      <c r="A235" s="8" t="s">
        <v>1439</v>
      </c>
      <c r="B235" s="9">
        <v>485</v>
      </c>
      <c r="C235" s="9">
        <v>346</v>
      </c>
      <c r="D235" s="9">
        <v>831</v>
      </c>
      <c r="E235" s="21">
        <f t="shared" si="113"/>
        <v>0</v>
      </c>
      <c r="F235" s="21">
        <f t="shared" si="114"/>
        <v>0</v>
      </c>
      <c r="G235" s="21">
        <f t="shared" si="115"/>
        <v>0</v>
      </c>
      <c r="H235" s="9">
        <f t="shared" si="117"/>
        <v>485</v>
      </c>
      <c r="I235" s="9">
        <f t="shared" si="118"/>
        <v>346</v>
      </c>
      <c r="J235" s="9">
        <f t="shared" si="119"/>
        <v>831</v>
      </c>
      <c r="K235" s="404" t="s">
        <v>1440</v>
      </c>
    </row>
    <row r="236" spans="1:12" ht="20.25" customHeight="1" thickBot="1" x14ac:dyDescent="0.25">
      <c r="A236" s="11" t="s">
        <v>1442</v>
      </c>
      <c r="B236" s="12">
        <v>1111</v>
      </c>
      <c r="C236" s="12">
        <v>739</v>
      </c>
      <c r="D236" s="12">
        <v>1850</v>
      </c>
      <c r="E236" s="12">
        <f>SUM(E229:E235)</f>
        <v>0</v>
      </c>
      <c r="F236" s="12">
        <f>SUM(F229:F235)</f>
        <v>0</v>
      </c>
      <c r="G236" s="12">
        <f>SUM(G229:G235)</f>
        <v>0</v>
      </c>
      <c r="H236" s="12">
        <f>SUM(B236,E236)</f>
        <v>1111</v>
      </c>
      <c r="I236" s="12">
        <f t="shared" si="118"/>
        <v>739</v>
      </c>
      <c r="J236" s="12">
        <f t="shared" si="119"/>
        <v>1850</v>
      </c>
      <c r="K236" s="13" t="s">
        <v>1443</v>
      </c>
    </row>
    <row r="237" spans="1:12" ht="20.25" customHeight="1" thickTop="1" x14ac:dyDescent="0.2">
      <c r="A237" s="14"/>
      <c r="B237" s="14"/>
      <c r="C237" s="14"/>
      <c r="D237" s="14"/>
      <c r="E237" s="14"/>
      <c r="F237" s="14"/>
      <c r="G237" s="14"/>
      <c r="H237" s="14"/>
      <c r="I237" s="14"/>
      <c r="J237" s="14"/>
      <c r="K237" s="406"/>
    </row>
    <row r="238" spans="1:12" ht="20.25" customHeight="1" x14ac:dyDescent="0.2">
      <c r="A238" s="14"/>
      <c r="B238" s="14"/>
      <c r="C238" s="14"/>
      <c r="D238" s="14"/>
      <c r="E238" s="14"/>
      <c r="F238" s="14"/>
      <c r="G238" s="14"/>
      <c r="H238" s="14"/>
      <c r="I238" s="14"/>
      <c r="J238" s="14"/>
      <c r="K238" s="406"/>
    </row>
    <row r="239" spans="1:12" ht="20.25" customHeight="1" x14ac:dyDescent="0.2">
      <c r="A239" s="14"/>
      <c r="B239" s="14"/>
      <c r="C239" s="14"/>
      <c r="D239" s="14"/>
      <c r="E239" s="14"/>
      <c r="F239" s="14"/>
      <c r="G239" s="14"/>
      <c r="H239" s="14"/>
      <c r="I239" s="14"/>
      <c r="J239" s="14"/>
      <c r="K239" s="406"/>
    </row>
    <row r="240" spans="1:12" s="868" customFormat="1" ht="20.25" customHeight="1" x14ac:dyDescent="0.2">
      <c r="A240" s="878"/>
      <c r="B240" s="878"/>
      <c r="C240" s="878"/>
      <c r="D240" s="878"/>
      <c r="E240" s="878"/>
      <c r="F240" s="878"/>
      <c r="G240" s="878"/>
      <c r="H240" s="878"/>
      <c r="I240" s="878"/>
      <c r="J240" s="878"/>
      <c r="K240" s="869"/>
      <c r="L240" s="67"/>
    </row>
    <row r="241" spans="1:12" s="868" customFormat="1" ht="20.25" customHeight="1" x14ac:dyDescent="0.2">
      <c r="A241" s="878"/>
      <c r="B241" s="878"/>
      <c r="C241" s="878"/>
      <c r="D241" s="878"/>
      <c r="E241" s="878"/>
      <c r="F241" s="878"/>
      <c r="G241" s="878"/>
      <c r="H241" s="878"/>
      <c r="I241" s="878"/>
      <c r="J241" s="878"/>
      <c r="K241" s="869"/>
      <c r="L241" s="67"/>
    </row>
    <row r="242" spans="1:12" s="572" customFormat="1" ht="20.25" customHeight="1" x14ac:dyDescent="0.2">
      <c r="A242" s="575"/>
      <c r="B242" s="575"/>
      <c r="C242" s="575"/>
      <c r="D242" s="575"/>
      <c r="E242" s="575"/>
      <c r="F242" s="575"/>
      <c r="G242" s="575"/>
      <c r="H242" s="575"/>
      <c r="I242" s="575"/>
      <c r="J242" s="575"/>
      <c r="K242" s="573"/>
      <c r="L242" s="67"/>
    </row>
    <row r="243" spans="1:12" ht="24.75" customHeight="1" thickBot="1" x14ac:dyDescent="0.25">
      <c r="A243" s="323" t="s">
        <v>1555</v>
      </c>
      <c r="K243" s="413" t="s">
        <v>2713</v>
      </c>
    </row>
    <row r="244" spans="1:12" ht="20.25" customHeight="1" thickTop="1" x14ac:dyDescent="0.25">
      <c r="A244" s="992" t="s">
        <v>196</v>
      </c>
      <c r="B244" s="1003" t="s">
        <v>1</v>
      </c>
      <c r="C244" s="1003"/>
      <c r="D244" s="1003"/>
      <c r="E244" s="1003" t="s">
        <v>2</v>
      </c>
      <c r="F244" s="1003"/>
      <c r="G244" s="1003"/>
      <c r="H244" s="1003" t="s">
        <v>4</v>
      </c>
      <c r="I244" s="1003"/>
      <c r="J244" s="1003"/>
      <c r="K244" s="992" t="s">
        <v>197</v>
      </c>
    </row>
    <row r="245" spans="1:12" ht="20.25" customHeight="1" x14ac:dyDescent="0.25">
      <c r="A245" s="993"/>
      <c r="B245" s="1004" t="s">
        <v>6</v>
      </c>
      <c r="C245" s="1004"/>
      <c r="D245" s="1004"/>
      <c r="E245" s="1004" t="s">
        <v>7</v>
      </c>
      <c r="F245" s="1004"/>
      <c r="G245" s="1004"/>
      <c r="H245" s="1004" t="s">
        <v>9</v>
      </c>
      <c r="I245" s="1004"/>
      <c r="J245" s="1004"/>
      <c r="K245" s="993"/>
    </row>
    <row r="246" spans="1:12" ht="20.25" customHeight="1" x14ac:dyDescent="0.25">
      <c r="A246" s="993"/>
      <c r="B246" s="655" t="s">
        <v>554</v>
      </c>
      <c r="C246" s="655" t="s">
        <v>112</v>
      </c>
      <c r="D246" s="655" t="s">
        <v>12</v>
      </c>
      <c r="E246" s="655" t="s">
        <v>554</v>
      </c>
      <c r="F246" s="655" t="s">
        <v>112</v>
      </c>
      <c r="G246" s="655" t="s">
        <v>12</v>
      </c>
      <c r="H246" s="655" t="s">
        <v>554</v>
      </c>
      <c r="I246" s="655" t="s">
        <v>112</v>
      </c>
      <c r="J246" s="655" t="s">
        <v>12</v>
      </c>
      <c r="K246" s="993"/>
    </row>
    <row r="247" spans="1:12" ht="20.25" customHeight="1" thickBot="1" x14ac:dyDescent="0.3">
      <c r="A247" s="994"/>
      <c r="B247" s="4" t="s">
        <v>13</v>
      </c>
      <c r="C247" s="4" t="s">
        <v>14</v>
      </c>
      <c r="D247" s="4" t="s">
        <v>9</v>
      </c>
      <c r="E247" s="4" t="s">
        <v>13</v>
      </c>
      <c r="F247" s="4" t="s">
        <v>14</v>
      </c>
      <c r="G247" s="4" t="s">
        <v>9</v>
      </c>
      <c r="H247" s="4" t="s">
        <v>13</v>
      </c>
      <c r="I247" s="4" t="s">
        <v>14</v>
      </c>
      <c r="J247" s="4" t="s">
        <v>9</v>
      </c>
      <c r="K247" s="994"/>
    </row>
    <row r="248" spans="1:12" ht="20.25" customHeight="1" x14ac:dyDescent="0.2">
      <c r="A248" s="8" t="s">
        <v>1444</v>
      </c>
      <c r="B248" s="8"/>
      <c r="C248" s="8"/>
      <c r="D248" s="8"/>
      <c r="E248" s="8"/>
      <c r="F248" s="8"/>
      <c r="G248" s="8"/>
      <c r="H248" s="8"/>
      <c r="I248" s="8"/>
      <c r="J248" s="8"/>
      <c r="K248" s="407" t="s">
        <v>1445</v>
      </c>
    </row>
    <row r="249" spans="1:12" ht="20.25" customHeight="1" x14ac:dyDescent="0.2">
      <c r="A249" s="8" t="s">
        <v>790</v>
      </c>
      <c r="B249" s="9">
        <v>31</v>
      </c>
      <c r="C249" s="9">
        <v>35</v>
      </c>
      <c r="D249" s="9">
        <v>66</v>
      </c>
      <c r="E249" s="9">
        <v>0</v>
      </c>
      <c r="F249" s="9">
        <v>0</v>
      </c>
      <c r="G249" s="9">
        <v>0</v>
      </c>
      <c r="H249" s="9">
        <f>SUM(B249,E249)</f>
        <v>31</v>
      </c>
      <c r="I249" s="9">
        <f t="shared" ref="I249:J249" si="120">SUM(C249,F249)</f>
        <v>35</v>
      </c>
      <c r="J249" s="9">
        <f t="shared" si="120"/>
        <v>66</v>
      </c>
      <c r="K249" s="404" t="s">
        <v>204</v>
      </c>
    </row>
    <row r="250" spans="1:12" ht="20.25" customHeight="1" x14ac:dyDescent="0.2">
      <c r="A250" s="8" t="s">
        <v>404</v>
      </c>
      <c r="B250" s="9">
        <v>71</v>
      </c>
      <c r="C250" s="9">
        <v>104</v>
      </c>
      <c r="D250" s="9">
        <v>175</v>
      </c>
      <c r="E250" s="9">
        <v>0</v>
      </c>
      <c r="F250" s="9">
        <v>0</v>
      </c>
      <c r="G250" s="9">
        <v>0</v>
      </c>
      <c r="H250" s="9">
        <f t="shared" ref="H250:H252" si="121">SUM(B250,E250)</f>
        <v>71</v>
      </c>
      <c r="I250" s="9">
        <f t="shared" ref="I250:I252" si="122">SUM(C250,F250)</f>
        <v>104</v>
      </c>
      <c r="J250" s="9">
        <f t="shared" ref="J250:J252" si="123">SUM(D250,G250)</f>
        <v>175</v>
      </c>
      <c r="K250" s="404" t="s">
        <v>206</v>
      </c>
    </row>
    <row r="251" spans="1:12" ht="20.25" customHeight="1" x14ac:dyDescent="0.2">
      <c r="A251" s="8" t="s">
        <v>516</v>
      </c>
      <c r="B251" s="9">
        <v>47</v>
      </c>
      <c r="C251" s="9">
        <v>73</v>
      </c>
      <c r="D251" s="9">
        <v>120</v>
      </c>
      <c r="E251" s="9">
        <v>0</v>
      </c>
      <c r="F251" s="9">
        <v>0</v>
      </c>
      <c r="G251" s="9">
        <v>0</v>
      </c>
      <c r="H251" s="9">
        <f t="shared" si="121"/>
        <v>47</v>
      </c>
      <c r="I251" s="9">
        <f t="shared" si="122"/>
        <v>73</v>
      </c>
      <c r="J251" s="9">
        <f t="shared" si="123"/>
        <v>120</v>
      </c>
      <c r="K251" s="404" t="s">
        <v>208</v>
      </c>
    </row>
    <row r="252" spans="1:12" ht="20.25" customHeight="1" x14ac:dyDescent="0.2">
      <c r="A252" s="8" t="s">
        <v>1446</v>
      </c>
      <c r="B252" s="9">
        <v>102</v>
      </c>
      <c r="C252" s="9">
        <v>125</v>
      </c>
      <c r="D252" s="9">
        <v>227</v>
      </c>
      <c r="E252" s="9">
        <v>0</v>
      </c>
      <c r="F252" s="9">
        <v>0</v>
      </c>
      <c r="G252" s="9">
        <v>0</v>
      </c>
      <c r="H252" s="9">
        <f t="shared" si="121"/>
        <v>102</v>
      </c>
      <c r="I252" s="9">
        <f t="shared" si="122"/>
        <v>125</v>
      </c>
      <c r="J252" s="9">
        <f t="shared" si="123"/>
        <v>227</v>
      </c>
      <c r="K252" s="414" t="s">
        <v>1447</v>
      </c>
    </row>
    <row r="253" spans="1:12" ht="39" customHeight="1" x14ac:dyDescent="0.2">
      <c r="A253" s="420" t="s">
        <v>1162</v>
      </c>
      <c r="B253" s="577">
        <f>SUM(B249:B252)</f>
        <v>251</v>
      </c>
      <c r="C253" s="326">
        <f t="shared" ref="C253:J253" si="124">SUM(C249:C252)</f>
        <v>337</v>
      </c>
      <c r="D253" s="326">
        <f t="shared" si="124"/>
        <v>588</v>
      </c>
      <c r="E253" s="326">
        <f t="shared" si="124"/>
        <v>0</v>
      </c>
      <c r="F253" s="326">
        <f t="shared" si="124"/>
        <v>0</v>
      </c>
      <c r="G253" s="326">
        <f t="shared" si="124"/>
        <v>0</v>
      </c>
      <c r="H253" s="326">
        <f t="shared" si="124"/>
        <v>251</v>
      </c>
      <c r="I253" s="326">
        <f t="shared" si="124"/>
        <v>337</v>
      </c>
      <c r="J253" s="326">
        <f t="shared" si="124"/>
        <v>588</v>
      </c>
      <c r="K253" s="407" t="s">
        <v>1448</v>
      </c>
    </row>
    <row r="254" spans="1:12" ht="20.25" customHeight="1" x14ac:dyDescent="0.2">
      <c r="A254" s="308" t="s">
        <v>1163</v>
      </c>
      <c r="B254" s="577">
        <v>9</v>
      </c>
      <c r="C254" s="326">
        <v>11</v>
      </c>
      <c r="D254" s="9">
        <v>20</v>
      </c>
      <c r="E254" s="326">
        <f t="shared" ref="E254:E255" si="125">SUM(E250:E253)</f>
        <v>0</v>
      </c>
      <c r="F254" s="326">
        <f t="shared" ref="F254:F255" si="126">SUM(F250:F253)</f>
        <v>0</v>
      </c>
      <c r="G254" s="326">
        <f t="shared" ref="G254:G255" si="127">SUM(G250:G253)</f>
        <v>0</v>
      </c>
      <c r="H254" s="326">
        <f>SUM(B254,E254)</f>
        <v>9</v>
      </c>
      <c r="I254" s="326">
        <f t="shared" ref="I254:J254" si="128">SUM(C254,F254)</f>
        <v>11</v>
      </c>
      <c r="J254" s="326">
        <f t="shared" si="128"/>
        <v>20</v>
      </c>
      <c r="K254" s="297" t="s">
        <v>1449</v>
      </c>
    </row>
    <row r="255" spans="1:12" ht="20.25" customHeight="1" x14ac:dyDescent="0.2">
      <c r="A255" s="421" t="s">
        <v>1450</v>
      </c>
      <c r="B255" s="577">
        <v>162</v>
      </c>
      <c r="C255" s="326">
        <v>80</v>
      </c>
      <c r="D255" s="326">
        <v>242</v>
      </c>
      <c r="E255" s="326">
        <f t="shared" si="125"/>
        <v>0</v>
      </c>
      <c r="F255" s="326">
        <f t="shared" si="126"/>
        <v>0</v>
      </c>
      <c r="G255" s="326">
        <f t="shared" si="127"/>
        <v>0</v>
      </c>
      <c r="H255" s="326">
        <f>SUM(B255,E255)</f>
        <v>162</v>
      </c>
      <c r="I255" s="326">
        <f t="shared" ref="I255" si="129">SUM(C255,F255)</f>
        <v>80</v>
      </c>
      <c r="J255" s="326">
        <f t="shared" ref="J255" si="130">SUM(D255,G255)</f>
        <v>242</v>
      </c>
      <c r="K255" s="297" t="s">
        <v>1451</v>
      </c>
    </row>
    <row r="256" spans="1:12" ht="20.25" customHeight="1" x14ac:dyDescent="0.2">
      <c r="A256" s="308" t="s">
        <v>1158</v>
      </c>
      <c r="B256" s="577"/>
      <c r="C256" s="326"/>
      <c r="D256" s="326"/>
      <c r="E256" s="326"/>
      <c r="F256" s="326"/>
      <c r="G256" s="326"/>
      <c r="H256" s="326"/>
      <c r="I256" s="326"/>
      <c r="J256" s="326"/>
      <c r="K256" s="297" t="s">
        <v>1452</v>
      </c>
    </row>
    <row r="257" spans="1:12" ht="20.25" customHeight="1" x14ac:dyDescent="0.2">
      <c r="A257" s="308" t="s">
        <v>203</v>
      </c>
      <c r="B257" s="577">
        <v>65</v>
      </c>
      <c r="C257" s="326">
        <v>120</v>
      </c>
      <c r="D257" s="326">
        <v>185</v>
      </c>
      <c r="E257" s="326">
        <v>0</v>
      </c>
      <c r="F257" s="326">
        <v>0</v>
      </c>
      <c r="G257" s="326">
        <v>0</v>
      </c>
      <c r="H257" s="326">
        <f>SUM(B257,E257)</f>
        <v>65</v>
      </c>
      <c r="I257" s="326">
        <f t="shared" ref="I257:J257" si="131">SUM(C257,F257)</f>
        <v>120</v>
      </c>
      <c r="J257" s="326">
        <f t="shared" si="131"/>
        <v>185</v>
      </c>
      <c r="K257" s="297" t="s">
        <v>204</v>
      </c>
    </row>
    <row r="258" spans="1:12" ht="20.25" customHeight="1" x14ac:dyDescent="0.2">
      <c r="A258" s="308" t="s">
        <v>404</v>
      </c>
      <c r="B258" s="577">
        <v>89</v>
      </c>
      <c r="C258" s="326">
        <v>142</v>
      </c>
      <c r="D258" s="326">
        <v>231</v>
      </c>
      <c r="E258" s="326">
        <v>0</v>
      </c>
      <c r="F258" s="326">
        <v>0</v>
      </c>
      <c r="G258" s="326">
        <v>0</v>
      </c>
      <c r="H258" s="326">
        <f t="shared" ref="H258:H263" si="132">SUM(B258,E258)</f>
        <v>89</v>
      </c>
      <c r="I258" s="326">
        <f t="shared" ref="I258:I263" si="133">SUM(C258,F258)</f>
        <v>142</v>
      </c>
      <c r="J258" s="326">
        <f t="shared" ref="J258:J263" si="134">SUM(D258,G258)</f>
        <v>231</v>
      </c>
      <c r="K258" s="297" t="s">
        <v>206</v>
      </c>
    </row>
    <row r="259" spans="1:12" ht="20.25" customHeight="1" x14ac:dyDescent="0.2">
      <c r="A259" s="308" t="s">
        <v>255</v>
      </c>
      <c r="B259" s="577">
        <v>20</v>
      </c>
      <c r="C259" s="326">
        <v>5</v>
      </c>
      <c r="D259" s="326">
        <v>25</v>
      </c>
      <c r="E259" s="326">
        <v>0</v>
      </c>
      <c r="F259" s="326">
        <v>0</v>
      </c>
      <c r="G259" s="326">
        <v>0</v>
      </c>
      <c r="H259" s="326">
        <f t="shared" si="132"/>
        <v>20</v>
      </c>
      <c r="I259" s="326">
        <f t="shared" si="133"/>
        <v>5</v>
      </c>
      <c r="J259" s="326">
        <f t="shared" si="134"/>
        <v>25</v>
      </c>
      <c r="K259" s="297" t="s">
        <v>210</v>
      </c>
    </row>
    <row r="260" spans="1:12" ht="20.25" customHeight="1" x14ac:dyDescent="0.2">
      <c r="A260" s="308" t="s">
        <v>1453</v>
      </c>
      <c r="B260" s="577">
        <v>190</v>
      </c>
      <c r="C260" s="326">
        <v>325</v>
      </c>
      <c r="D260" s="326">
        <v>515</v>
      </c>
      <c r="E260" s="326">
        <v>0</v>
      </c>
      <c r="F260" s="326">
        <v>0</v>
      </c>
      <c r="G260" s="326">
        <v>0</v>
      </c>
      <c r="H260" s="326">
        <f t="shared" si="132"/>
        <v>190</v>
      </c>
      <c r="I260" s="326">
        <f t="shared" si="133"/>
        <v>325</v>
      </c>
      <c r="J260" s="326">
        <f t="shared" si="134"/>
        <v>515</v>
      </c>
      <c r="K260" s="297" t="s">
        <v>1355</v>
      </c>
    </row>
    <row r="261" spans="1:12" ht="20.25" customHeight="1" x14ac:dyDescent="0.2">
      <c r="A261" s="308" t="s">
        <v>1454</v>
      </c>
      <c r="B261" s="577">
        <v>92</v>
      </c>
      <c r="C261" s="326">
        <v>77</v>
      </c>
      <c r="D261" s="326">
        <v>169</v>
      </c>
      <c r="E261" s="326">
        <v>0</v>
      </c>
      <c r="F261" s="326">
        <v>0</v>
      </c>
      <c r="G261" s="326">
        <v>0</v>
      </c>
      <c r="H261" s="326">
        <f t="shared" si="132"/>
        <v>92</v>
      </c>
      <c r="I261" s="326">
        <f t="shared" si="133"/>
        <v>77</v>
      </c>
      <c r="J261" s="326">
        <f t="shared" si="134"/>
        <v>169</v>
      </c>
      <c r="K261" s="419" t="s">
        <v>1419</v>
      </c>
    </row>
    <row r="262" spans="1:12" ht="20.25" customHeight="1" x14ac:dyDescent="0.2">
      <c r="A262" s="422" t="s">
        <v>523</v>
      </c>
      <c r="B262" s="577">
        <v>51</v>
      </c>
      <c r="C262" s="577">
        <v>28</v>
      </c>
      <c r="D262" s="326">
        <v>79</v>
      </c>
      <c r="E262" s="326">
        <v>0</v>
      </c>
      <c r="F262" s="326">
        <v>0</v>
      </c>
      <c r="G262" s="326">
        <v>0</v>
      </c>
      <c r="H262" s="326">
        <f t="shared" si="132"/>
        <v>51</v>
      </c>
      <c r="I262" s="326">
        <f t="shared" si="133"/>
        <v>28</v>
      </c>
      <c r="J262" s="326">
        <f t="shared" si="134"/>
        <v>79</v>
      </c>
      <c r="K262" s="404" t="s">
        <v>240</v>
      </c>
    </row>
    <row r="263" spans="1:12" ht="20.25" customHeight="1" x14ac:dyDescent="0.2">
      <c r="A263" s="422" t="s">
        <v>1107</v>
      </c>
      <c r="B263" s="577">
        <v>39</v>
      </c>
      <c r="C263" s="577">
        <v>38</v>
      </c>
      <c r="D263" s="577">
        <v>77</v>
      </c>
      <c r="E263" s="577">
        <v>0</v>
      </c>
      <c r="F263" s="577">
        <v>0</v>
      </c>
      <c r="G263" s="577">
        <v>0</v>
      </c>
      <c r="H263" s="577">
        <f t="shared" si="132"/>
        <v>39</v>
      </c>
      <c r="I263" s="577">
        <f t="shared" si="133"/>
        <v>38</v>
      </c>
      <c r="J263" s="577">
        <f t="shared" si="134"/>
        <v>77</v>
      </c>
      <c r="K263" s="423" t="s">
        <v>1108</v>
      </c>
    </row>
    <row r="264" spans="1:12" ht="20.25" customHeight="1" thickBot="1" x14ac:dyDescent="0.25">
      <c r="A264" s="426" t="s">
        <v>1159</v>
      </c>
      <c r="B264" s="587">
        <f>B263+B262+B261+B260+B259+B258+B257</f>
        <v>546</v>
      </c>
      <c r="C264" s="587">
        <f>C263+C262+C261+C260+C259+C258+C257</f>
        <v>735</v>
      </c>
      <c r="D264" s="587">
        <f>D263+D262+D261+D260+D259+D258+D257</f>
        <v>1281</v>
      </c>
      <c r="E264" s="587">
        <v>0</v>
      </c>
      <c r="F264" s="587">
        <v>0</v>
      </c>
      <c r="G264" s="587">
        <v>0</v>
      </c>
      <c r="H264" s="587">
        <f>H263+H262+H261+H260+H259+H258+H257</f>
        <v>546</v>
      </c>
      <c r="I264" s="587">
        <f>I263+I262+I261+I260+I259+I258+I257</f>
        <v>735</v>
      </c>
      <c r="J264" s="587">
        <f>J263+J262+J261+J260+J259+J258+J257</f>
        <v>1281</v>
      </c>
      <c r="K264" s="427" t="s">
        <v>1455</v>
      </c>
    </row>
    <row r="265" spans="1:12" ht="20.25" customHeight="1" thickTop="1" x14ac:dyDescent="0.2">
      <c r="A265" s="307"/>
      <c r="B265" s="307"/>
      <c r="C265" s="307"/>
      <c r="D265" s="307"/>
      <c r="E265" s="307"/>
      <c r="F265" s="307"/>
      <c r="G265" s="307"/>
      <c r="H265" s="307"/>
      <c r="I265" s="307"/>
      <c r="J265" s="307"/>
      <c r="K265" s="56"/>
    </row>
    <row r="266" spans="1:12" ht="20.25" customHeight="1" x14ac:dyDescent="0.2">
      <c r="A266" s="307"/>
      <c r="B266" s="307"/>
      <c r="C266" s="307"/>
      <c r="D266" s="307"/>
      <c r="E266" s="307"/>
      <c r="F266" s="307"/>
      <c r="G266" s="307"/>
      <c r="H266" s="307"/>
      <c r="I266" s="307"/>
      <c r="J266" s="307"/>
      <c r="K266" s="56"/>
    </row>
    <row r="267" spans="1:12" ht="20.25" customHeight="1" x14ac:dyDescent="0.2">
      <c r="A267" s="307"/>
      <c r="B267" s="307"/>
      <c r="C267" s="307"/>
      <c r="D267" s="307"/>
      <c r="E267" s="307"/>
      <c r="F267" s="307"/>
      <c r="G267" s="307"/>
      <c r="H267" s="307"/>
      <c r="I267" s="307"/>
      <c r="J267" s="307"/>
      <c r="K267" s="56"/>
    </row>
    <row r="268" spans="1:12" ht="12" customHeight="1" x14ac:dyDescent="0.2">
      <c r="A268" s="307"/>
      <c r="B268" s="307"/>
      <c r="C268" s="307"/>
      <c r="D268" s="307"/>
      <c r="E268" s="307"/>
      <c r="F268" s="307"/>
      <c r="G268" s="307"/>
      <c r="H268" s="307"/>
      <c r="I268" s="307"/>
      <c r="J268" s="307"/>
      <c r="K268" s="56"/>
    </row>
    <row r="269" spans="1:12" s="868" customFormat="1" ht="12" customHeight="1" x14ac:dyDescent="0.2">
      <c r="A269" s="307"/>
      <c r="B269" s="307"/>
      <c r="C269" s="307"/>
      <c r="D269" s="307"/>
      <c r="E269" s="307"/>
      <c r="F269" s="307"/>
      <c r="G269" s="307"/>
      <c r="H269" s="307"/>
      <c r="I269" s="307"/>
      <c r="J269" s="307"/>
      <c r="K269" s="56"/>
      <c r="L269" s="67"/>
    </row>
    <row r="270" spans="1:12" s="868" customFormat="1" ht="12" customHeight="1" x14ac:dyDescent="0.2">
      <c r="A270" s="307"/>
      <c r="B270" s="307"/>
      <c r="C270" s="307"/>
      <c r="D270" s="307"/>
      <c r="E270" s="307"/>
      <c r="F270" s="307"/>
      <c r="G270" s="307"/>
      <c r="H270" s="307"/>
      <c r="I270" s="307"/>
      <c r="J270" s="307"/>
      <c r="K270" s="56"/>
      <c r="L270" s="67"/>
    </row>
    <row r="271" spans="1:12" s="569" customFormat="1" ht="12" customHeight="1" x14ac:dyDescent="0.2">
      <c r="A271" s="307"/>
      <c r="B271" s="307"/>
      <c r="C271" s="307"/>
      <c r="D271" s="307"/>
      <c r="E271" s="307"/>
      <c r="F271" s="307"/>
      <c r="G271" s="307"/>
      <c r="H271" s="307"/>
      <c r="I271" s="307"/>
      <c r="J271" s="307"/>
      <c r="K271" s="56"/>
      <c r="L271" s="67"/>
    </row>
    <row r="272" spans="1:12" ht="19.5" customHeight="1" thickBot="1" x14ac:dyDescent="0.25">
      <c r="A272" s="323" t="s">
        <v>1555</v>
      </c>
      <c r="K272" s="413" t="s">
        <v>2713</v>
      </c>
    </row>
    <row r="273" spans="1:11" ht="18" customHeight="1" thickTop="1" x14ac:dyDescent="0.25">
      <c r="A273" s="992" t="s">
        <v>196</v>
      </c>
      <c r="B273" s="1003" t="s">
        <v>1</v>
      </c>
      <c r="C273" s="1003"/>
      <c r="D273" s="1003"/>
      <c r="E273" s="1003" t="s">
        <v>2</v>
      </c>
      <c r="F273" s="1003"/>
      <c r="G273" s="1003"/>
      <c r="H273" s="1003" t="s">
        <v>4</v>
      </c>
      <c r="I273" s="1003"/>
      <c r="J273" s="1003"/>
      <c r="K273" s="992" t="s">
        <v>197</v>
      </c>
    </row>
    <row r="274" spans="1:11" ht="18" customHeight="1" x14ac:dyDescent="0.25">
      <c r="A274" s="993"/>
      <c r="B274" s="1004" t="s">
        <v>6</v>
      </c>
      <c r="C274" s="1004"/>
      <c r="D274" s="1004"/>
      <c r="E274" s="1004" t="s">
        <v>7</v>
      </c>
      <c r="F274" s="1004"/>
      <c r="G274" s="1004"/>
      <c r="H274" s="1004" t="s">
        <v>9</v>
      </c>
      <c r="I274" s="1004"/>
      <c r="J274" s="1004"/>
      <c r="K274" s="993"/>
    </row>
    <row r="275" spans="1:11" ht="18" customHeight="1" x14ac:dyDescent="0.25">
      <c r="A275" s="993"/>
      <c r="B275" s="655" t="s">
        <v>554</v>
      </c>
      <c r="C275" s="655" t="s">
        <v>112</v>
      </c>
      <c r="D275" s="655" t="s">
        <v>12</v>
      </c>
      <c r="E275" s="655" t="s">
        <v>554</v>
      </c>
      <c r="F275" s="655" t="s">
        <v>112</v>
      </c>
      <c r="G275" s="655" t="s">
        <v>12</v>
      </c>
      <c r="H275" s="655" t="s">
        <v>554</v>
      </c>
      <c r="I275" s="655" t="s">
        <v>112</v>
      </c>
      <c r="J275" s="655" t="s">
        <v>12</v>
      </c>
      <c r="K275" s="993"/>
    </row>
    <row r="276" spans="1:11" ht="18" customHeight="1" thickBot="1" x14ac:dyDescent="0.3">
      <c r="A276" s="994"/>
      <c r="B276" s="4" t="s">
        <v>13</v>
      </c>
      <c r="C276" s="4" t="s">
        <v>14</v>
      </c>
      <c r="D276" s="4" t="s">
        <v>9</v>
      </c>
      <c r="E276" s="4" t="s">
        <v>13</v>
      </c>
      <c r="F276" s="4" t="s">
        <v>14</v>
      </c>
      <c r="G276" s="4" t="s">
        <v>9</v>
      </c>
      <c r="H276" s="4" t="s">
        <v>13</v>
      </c>
      <c r="I276" s="4" t="s">
        <v>14</v>
      </c>
      <c r="J276" s="4" t="s">
        <v>9</v>
      </c>
      <c r="K276" s="994"/>
    </row>
    <row r="277" spans="1:11" ht="19.5" customHeight="1" x14ac:dyDescent="0.2">
      <c r="A277" s="307" t="s">
        <v>1173</v>
      </c>
      <c r="B277" s="9">
        <v>140</v>
      </c>
      <c r="C277" s="326">
        <v>100</v>
      </c>
      <c r="D277" s="326">
        <v>240</v>
      </c>
      <c r="E277" s="326">
        <v>0</v>
      </c>
      <c r="F277" s="326">
        <v>0</v>
      </c>
      <c r="G277" s="326">
        <v>0</v>
      </c>
      <c r="H277" s="326">
        <f>SUM(B277,E277)</f>
        <v>140</v>
      </c>
      <c r="I277" s="326">
        <f t="shared" ref="I277:J277" si="135">SUM(C277,F277)</f>
        <v>100</v>
      </c>
      <c r="J277" s="326">
        <f t="shared" si="135"/>
        <v>240</v>
      </c>
      <c r="K277" s="297" t="s">
        <v>1456</v>
      </c>
    </row>
    <row r="278" spans="1:11" ht="19.5" customHeight="1" x14ac:dyDescent="0.2">
      <c r="A278" s="308" t="s">
        <v>1164</v>
      </c>
      <c r="B278" s="9"/>
      <c r="C278" s="326"/>
      <c r="D278" s="326"/>
      <c r="E278" s="326"/>
      <c r="F278" s="326"/>
      <c r="G278" s="326"/>
      <c r="H278" s="326"/>
      <c r="I278" s="326"/>
      <c r="J278" s="326"/>
      <c r="K278" s="297" t="s">
        <v>1457</v>
      </c>
    </row>
    <row r="279" spans="1:11" ht="19.5" customHeight="1" x14ac:dyDescent="0.2">
      <c r="A279" s="308" t="s">
        <v>790</v>
      </c>
      <c r="B279" s="9">
        <v>34</v>
      </c>
      <c r="C279" s="326">
        <v>49</v>
      </c>
      <c r="D279" s="326">
        <v>83</v>
      </c>
      <c r="E279" s="326">
        <v>0</v>
      </c>
      <c r="F279" s="326">
        <v>0</v>
      </c>
      <c r="G279" s="326">
        <v>0</v>
      </c>
      <c r="H279" s="326">
        <f>SUM(B279,E279)</f>
        <v>34</v>
      </c>
      <c r="I279" s="326">
        <f t="shared" ref="I279:J279" si="136">SUM(C279,F279)</f>
        <v>49</v>
      </c>
      <c r="J279" s="326">
        <f t="shared" si="136"/>
        <v>83</v>
      </c>
      <c r="K279" s="297" t="s">
        <v>204</v>
      </c>
    </row>
    <row r="280" spans="1:11" ht="19.5" customHeight="1" x14ac:dyDescent="0.2">
      <c r="A280" s="308" t="s">
        <v>404</v>
      </c>
      <c r="B280" s="9">
        <v>95</v>
      </c>
      <c r="C280" s="326">
        <v>140</v>
      </c>
      <c r="D280" s="326">
        <v>235</v>
      </c>
      <c r="E280" s="326">
        <v>0</v>
      </c>
      <c r="F280" s="326">
        <v>0</v>
      </c>
      <c r="G280" s="326">
        <v>0</v>
      </c>
      <c r="H280" s="326">
        <f t="shared" ref="H280:H284" si="137">SUM(B280,E280)</f>
        <v>95</v>
      </c>
      <c r="I280" s="326">
        <f t="shared" ref="I280:I284" si="138">SUM(C280,F280)</f>
        <v>140</v>
      </c>
      <c r="J280" s="326">
        <f t="shared" ref="J280:J284" si="139">SUM(D280,G280)</f>
        <v>235</v>
      </c>
      <c r="K280" s="297" t="s">
        <v>206</v>
      </c>
    </row>
    <row r="281" spans="1:11" ht="19.5" customHeight="1" x14ac:dyDescent="0.2">
      <c r="A281" s="308" t="s">
        <v>516</v>
      </c>
      <c r="B281" s="9">
        <v>59</v>
      </c>
      <c r="C281" s="326">
        <v>21</v>
      </c>
      <c r="D281" s="326">
        <v>80</v>
      </c>
      <c r="E281" s="326">
        <v>0</v>
      </c>
      <c r="F281" s="326">
        <v>0</v>
      </c>
      <c r="G281" s="326">
        <v>0</v>
      </c>
      <c r="H281" s="326">
        <f t="shared" si="137"/>
        <v>59</v>
      </c>
      <c r="I281" s="326">
        <f t="shared" si="138"/>
        <v>21</v>
      </c>
      <c r="J281" s="326">
        <f t="shared" si="139"/>
        <v>80</v>
      </c>
      <c r="K281" s="297" t="s">
        <v>208</v>
      </c>
    </row>
    <row r="282" spans="1:11" ht="19.5" customHeight="1" x14ac:dyDescent="0.2">
      <c r="A282" s="308" t="s">
        <v>1165</v>
      </c>
      <c r="B282" s="9">
        <v>68</v>
      </c>
      <c r="C282" s="326">
        <v>94</v>
      </c>
      <c r="D282" s="326">
        <v>162</v>
      </c>
      <c r="E282" s="326">
        <v>0</v>
      </c>
      <c r="F282" s="326">
        <v>0</v>
      </c>
      <c r="G282" s="326">
        <v>0</v>
      </c>
      <c r="H282" s="326">
        <f t="shared" si="137"/>
        <v>68</v>
      </c>
      <c r="I282" s="326">
        <f t="shared" si="138"/>
        <v>94</v>
      </c>
      <c r="J282" s="326">
        <f t="shared" si="139"/>
        <v>162</v>
      </c>
      <c r="K282" s="404" t="s">
        <v>1458</v>
      </c>
    </row>
    <row r="283" spans="1:11" ht="19.5" customHeight="1" x14ac:dyDescent="0.2">
      <c r="A283" s="308" t="s">
        <v>1166</v>
      </c>
      <c r="B283" s="9">
        <v>94</v>
      </c>
      <c r="C283" s="326">
        <v>76</v>
      </c>
      <c r="D283" s="326">
        <v>170</v>
      </c>
      <c r="E283" s="326">
        <v>1</v>
      </c>
      <c r="F283" s="326">
        <v>0</v>
      </c>
      <c r="G283" s="326">
        <v>1</v>
      </c>
      <c r="H283" s="326">
        <f t="shared" si="137"/>
        <v>95</v>
      </c>
      <c r="I283" s="326">
        <f t="shared" si="138"/>
        <v>76</v>
      </c>
      <c r="J283" s="326">
        <f t="shared" si="139"/>
        <v>171</v>
      </c>
      <c r="K283" s="414" t="s">
        <v>1459</v>
      </c>
    </row>
    <row r="284" spans="1:11" ht="19.5" customHeight="1" x14ac:dyDescent="0.2">
      <c r="A284" s="308" t="s">
        <v>523</v>
      </c>
      <c r="B284" s="9">
        <v>53</v>
      </c>
      <c r="C284" s="326">
        <v>35</v>
      </c>
      <c r="D284" s="326">
        <v>88</v>
      </c>
      <c r="E284" s="326">
        <v>0</v>
      </c>
      <c r="F284" s="326">
        <v>0</v>
      </c>
      <c r="G284" s="326">
        <v>0</v>
      </c>
      <c r="H284" s="326">
        <f t="shared" si="137"/>
        <v>53</v>
      </c>
      <c r="I284" s="326">
        <f t="shared" si="138"/>
        <v>35</v>
      </c>
      <c r="J284" s="326">
        <f t="shared" si="139"/>
        <v>88</v>
      </c>
      <c r="K284" s="404" t="s">
        <v>240</v>
      </c>
    </row>
    <row r="285" spans="1:11" ht="19.5" customHeight="1" x14ac:dyDescent="0.2">
      <c r="A285" s="308" t="s">
        <v>1167</v>
      </c>
      <c r="B285" s="9">
        <f>SUM(B279:B284)</f>
        <v>403</v>
      </c>
      <c r="C285" s="326">
        <f t="shared" ref="C285:J285" si="140">SUM(C279:C284)</f>
        <v>415</v>
      </c>
      <c r="D285" s="326">
        <f t="shared" si="140"/>
        <v>818</v>
      </c>
      <c r="E285" s="326">
        <f t="shared" si="140"/>
        <v>1</v>
      </c>
      <c r="F285" s="326">
        <f t="shared" si="140"/>
        <v>0</v>
      </c>
      <c r="G285" s="326">
        <f t="shared" si="140"/>
        <v>1</v>
      </c>
      <c r="H285" s="326">
        <f t="shared" si="140"/>
        <v>404</v>
      </c>
      <c r="I285" s="326">
        <f t="shared" si="140"/>
        <v>415</v>
      </c>
      <c r="J285" s="326">
        <f t="shared" si="140"/>
        <v>819</v>
      </c>
      <c r="K285" s="297" t="s">
        <v>1460</v>
      </c>
    </row>
    <row r="286" spans="1:11" ht="19.5" customHeight="1" x14ac:dyDescent="0.2">
      <c r="A286" s="8" t="s">
        <v>1461</v>
      </c>
      <c r="B286" s="9"/>
      <c r="C286" s="9"/>
      <c r="D286" s="9"/>
      <c r="E286" s="9"/>
      <c r="F286" s="9"/>
      <c r="G286" s="9"/>
      <c r="H286" s="9"/>
      <c r="I286" s="9"/>
      <c r="J286" s="9"/>
      <c r="K286" s="404" t="s">
        <v>1462</v>
      </c>
    </row>
    <row r="287" spans="1:11" ht="19.5" customHeight="1" x14ac:dyDescent="0.2">
      <c r="A287" s="8" t="s">
        <v>516</v>
      </c>
      <c r="B287" s="9">
        <v>79</v>
      </c>
      <c r="C287" s="9">
        <v>37</v>
      </c>
      <c r="D287" s="9">
        <v>116</v>
      </c>
      <c r="E287" s="9">
        <v>0</v>
      </c>
      <c r="F287" s="9">
        <v>0</v>
      </c>
      <c r="G287" s="9">
        <v>0</v>
      </c>
      <c r="H287" s="9">
        <f>SUM(B287,E287)</f>
        <v>79</v>
      </c>
      <c r="I287" s="9">
        <f t="shared" ref="I287:J287" si="141">SUM(C287,F287)</f>
        <v>37</v>
      </c>
      <c r="J287" s="9">
        <f t="shared" si="141"/>
        <v>116</v>
      </c>
      <c r="K287" s="404" t="s">
        <v>208</v>
      </c>
    </row>
    <row r="288" spans="1:11" ht="17.25" customHeight="1" x14ac:dyDescent="0.2">
      <c r="A288" s="8" t="s">
        <v>255</v>
      </c>
      <c r="B288" s="9">
        <v>80</v>
      </c>
      <c r="C288" s="9">
        <v>41</v>
      </c>
      <c r="D288" s="9">
        <v>121</v>
      </c>
      <c r="E288" s="9">
        <v>0</v>
      </c>
      <c r="F288" s="9">
        <v>0</v>
      </c>
      <c r="G288" s="9">
        <v>0</v>
      </c>
      <c r="H288" s="9">
        <f t="shared" ref="H288:H291" si="142">SUM(B288,E288)</f>
        <v>80</v>
      </c>
      <c r="I288" s="9">
        <f t="shared" ref="I288:I291" si="143">SUM(C288,F288)</f>
        <v>41</v>
      </c>
      <c r="J288" s="9">
        <f t="shared" ref="J288:J291" si="144">SUM(D288,G288)</f>
        <v>121</v>
      </c>
      <c r="K288" s="404" t="s">
        <v>210</v>
      </c>
    </row>
    <row r="289" spans="1:12" ht="19.5" customHeight="1" x14ac:dyDescent="0.2">
      <c r="A289" s="8" t="s">
        <v>221</v>
      </c>
      <c r="B289" s="9">
        <v>105</v>
      </c>
      <c r="C289" s="9">
        <v>79</v>
      </c>
      <c r="D289" s="9">
        <v>184</v>
      </c>
      <c r="E289" s="9">
        <v>0</v>
      </c>
      <c r="F289" s="9">
        <v>0</v>
      </c>
      <c r="G289" s="9">
        <v>0</v>
      </c>
      <c r="H289" s="9">
        <f t="shared" si="142"/>
        <v>105</v>
      </c>
      <c r="I289" s="9">
        <f t="shared" si="143"/>
        <v>79</v>
      </c>
      <c r="J289" s="9">
        <f t="shared" si="144"/>
        <v>184</v>
      </c>
      <c r="K289" s="404" t="s">
        <v>1463</v>
      </c>
    </row>
    <row r="290" spans="1:12" ht="19.5" customHeight="1" x14ac:dyDescent="0.2">
      <c r="A290" s="8" t="s">
        <v>523</v>
      </c>
      <c r="B290" s="9">
        <v>67</v>
      </c>
      <c r="C290" s="9">
        <v>34</v>
      </c>
      <c r="D290" s="9">
        <v>101</v>
      </c>
      <c r="E290" s="9">
        <v>0</v>
      </c>
      <c r="F290" s="9">
        <v>0</v>
      </c>
      <c r="G290" s="9">
        <v>0</v>
      </c>
      <c r="H290" s="9">
        <f t="shared" si="142"/>
        <v>67</v>
      </c>
      <c r="I290" s="9">
        <f t="shared" si="143"/>
        <v>34</v>
      </c>
      <c r="J290" s="9">
        <f t="shared" si="144"/>
        <v>101</v>
      </c>
      <c r="K290" s="404" t="s">
        <v>240</v>
      </c>
    </row>
    <row r="291" spans="1:12" ht="19.5" customHeight="1" x14ac:dyDescent="0.2">
      <c r="A291" s="307" t="s">
        <v>435</v>
      </c>
      <c r="B291" s="9">
        <v>20</v>
      </c>
      <c r="C291" s="9">
        <v>32</v>
      </c>
      <c r="D291" s="9">
        <v>52</v>
      </c>
      <c r="E291" s="9">
        <v>0</v>
      </c>
      <c r="F291" s="9">
        <v>0</v>
      </c>
      <c r="G291" s="9">
        <v>0</v>
      </c>
      <c r="H291" s="9">
        <f t="shared" si="142"/>
        <v>20</v>
      </c>
      <c r="I291" s="9">
        <f t="shared" si="143"/>
        <v>32</v>
      </c>
      <c r="J291" s="9">
        <f t="shared" si="144"/>
        <v>52</v>
      </c>
      <c r="K291" s="404" t="s">
        <v>909</v>
      </c>
    </row>
    <row r="292" spans="1:12" ht="19.5" customHeight="1" x14ac:dyDescent="0.2">
      <c r="A292" s="8" t="s">
        <v>1464</v>
      </c>
      <c r="B292" s="9">
        <f>B291+B290+B289+B288+B287</f>
        <v>351</v>
      </c>
      <c r="C292" s="9">
        <f>C291+C290+C289+C288+C287</f>
        <v>223</v>
      </c>
      <c r="D292" s="9">
        <f>D291+D290+D289+D288+D287</f>
        <v>574</v>
      </c>
      <c r="E292" s="9">
        <v>0</v>
      </c>
      <c r="F292" s="9">
        <v>0</v>
      </c>
      <c r="G292" s="9">
        <v>0</v>
      </c>
      <c r="H292" s="9">
        <f>H291+H290+H289+H288+H287</f>
        <v>351</v>
      </c>
      <c r="I292" s="9">
        <f>I291+I290+I289+I288+I287</f>
        <v>223</v>
      </c>
      <c r="J292" s="9">
        <f>J291+J290+J289+J288+J287</f>
        <v>574</v>
      </c>
      <c r="K292" s="404" t="s">
        <v>1465</v>
      </c>
    </row>
    <row r="293" spans="1:12" ht="19.5" customHeight="1" x14ac:dyDescent="0.2">
      <c r="A293" s="463" t="s">
        <v>1471</v>
      </c>
      <c r="B293" s="9">
        <v>180</v>
      </c>
      <c r="C293" s="9">
        <v>265</v>
      </c>
      <c r="D293" s="9">
        <v>445</v>
      </c>
      <c r="E293" s="9">
        <v>0</v>
      </c>
      <c r="F293" s="9">
        <v>0</v>
      </c>
      <c r="G293" s="9">
        <v>0</v>
      </c>
      <c r="H293" s="9">
        <f>SUM(B293,E293)</f>
        <v>180</v>
      </c>
      <c r="I293" s="9">
        <f t="shared" ref="I293:J293" si="145">SUM(C293,F293)</f>
        <v>265</v>
      </c>
      <c r="J293" s="9">
        <f t="shared" si="145"/>
        <v>445</v>
      </c>
      <c r="K293" s="570" t="s">
        <v>1472</v>
      </c>
    </row>
    <row r="294" spans="1:12" ht="16.5" customHeight="1" x14ac:dyDescent="0.2">
      <c r="A294" s="8" t="s">
        <v>1473</v>
      </c>
      <c r="B294" s="9"/>
      <c r="C294" s="9"/>
      <c r="D294" s="9"/>
      <c r="E294" s="9"/>
      <c r="F294" s="9"/>
      <c r="G294" s="9"/>
      <c r="H294" s="9"/>
      <c r="I294" s="9"/>
      <c r="J294" s="9"/>
      <c r="K294" s="404" t="s">
        <v>1474</v>
      </c>
    </row>
    <row r="295" spans="1:12" ht="19.5" customHeight="1" x14ac:dyDescent="0.2">
      <c r="A295" s="8" t="s">
        <v>426</v>
      </c>
      <c r="B295" s="9">
        <v>169</v>
      </c>
      <c r="C295" s="9">
        <v>140</v>
      </c>
      <c r="D295" s="9">
        <v>309</v>
      </c>
      <c r="E295" s="9">
        <v>0</v>
      </c>
      <c r="F295" s="9">
        <v>0</v>
      </c>
      <c r="G295" s="9">
        <v>0</v>
      </c>
      <c r="H295" s="9">
        <f>SUM(B295,E295)</f>
        <v>169</v>
      </c>
      <c r="I295" s="9">
        <f t="shared" ref="I295:J295" si="146">SUM(C295,F295)</f>
        <v>140</v>
      </c>
      <c r="J295" s="9">
        <f t="shared" si="146"/>
        <v>309</v>
      </c>
      <c r="K295" s="404" t="s">
        <v>200</v>
      </c>
    </row>
    <row r="296" spans="1:12" ht="19.5" customHeight="1" x14ac:dyDescent="0.2">
      <c r="A296" s="8" t="s">
        <v>203</v>
      </c>
      <c r="B296" s="9">
        <v>81</v>
      </c>
      <c r="C296" s="9">
        <v>90</v>
      </c>
      <c r="D296" s="9">
        <v>171</v>
      </c>
      <c r="E296" s="9">
        <v>0</v>
      </c>
      <c r="F296" s="9">
        <v>0</v>
      </c>
      <c r="G296" s="9">
        <v>0</v>
      </c>
      <c r="H296" s="9">
        <f t="shared" ref="H296:H298" si="147">SUM(B296,E296)</f>
        <v>81</v>
      </c>
      <c r="I296" s="9">
        <f t="shared" ref="I296:I298" si="148">SUM(C296,F296)</f>
        <v>90</v>
      </c>
      <c r="J296" s="9">
        <f t="shared" ref="J296:J298" si="149">SUM(D296,G296)</f>
        <v>171</v>
      </c>
      <c r="K296" s="404" t="s">
        <v>204</v>
      </c>
    </row>
    <row r="297" spans="1:12" s="569" customFormat="1" ht="19.5" customHeight="1" x14ac:dyDescent="0.2">
      <c r="A297" s="463" t="s">
        <v>404</v>
      </c>
      <c r="B297" s="9">
        <v>42</v>
      </c>
      <c r="C297" s="9">
        <v>36</v>
      </c>
      <c r="D297" s="9">
        <v>78</v>
      </c>
      <c r="E297" s="9">
        <v>0</v>
      </c>
      <c r="F297" s="9">
        <v>0</v>
      </c>
      <c r="G297" s="9">
        <v>0</v>
      </c>
      <c r="H297" s="9">
        <f t="shared" si="147"/>
        <v>42</v>
      </c>
      <c r="I297" s="9">
        <f t="shared" si="148"/>
        <v>36</v>
      </c>
      <c r="J297" s="9">
        <f t="shared" si="149"/>
        <v>78</v>
      </c>
      <c r="K297" s="570" t="s">
        <v>206</v>
      </c>
      <c r="L297" s="67"/>
    </row>
    <row r="298" spans="1:12" ht="19.5" customHeight="1" x14ac:dyDescent="0.2">
      <c r="A298" s="422" t="s">
        <v>516</v>
      </c>
      <c r="B298" s="21">
        <v>56</v>
      </c>
      <c r="C298" s="577">
        <v>17</v>
      </c>
      <c r="D298" s="577">
        <v>73</v>
      </c>
      <c r="E298" s="577">
        <v>0</v>
      </c>
      <c r="F298" s="577">
        <v>0</v>
      </c>
      <c r="G298" s="577">
        <v>0</v>
      </c>
      <c r="H298" s="577">
        <f t="shared" si="147"/>
        <v>56</v>
      </c>
      <c r="I298" s="577">
        <f t="shared" si="148"/>
        <v>17</v>
      </c>
      <c r="J298" s="577">
        <f t="shared" si="149"/>
        <v>73</v>
      </c>
      <c r="K298" s="423" t="s">
        <v>208</v>
      </c>
    </row>
    <row r="299" spans="1:12" ht="19.5" customHeight="1" thickBot="1" x14ac:dyDescent="0.25">
      <c r="A299" s="426" t="s">
        <v>1475</v>
      </c>
      <c r="B299" s="587">
        <f>SUM(B295:B298)</f>
        <v>348</v>
      </c>
      <c r="C299" s="587">
        <f t="shared" ref="C299:J299" si="150">SUM(C295:C298)</f>
        <v>283</v>
      </c>
      <c r="D299" s="587">
        <f t="shared" si="150"/>
        <v>631</v>
      </c>
      <c r="E299" s="587">
        <f t="shared" si="150"/>
        <v>0</v>
      </c>
      <c r="F299" s="587">
        <f t="shared" si="150"/>
        <v>0</v>
      </c>
      <c r="G299" s="587">
        <f t="shared" si="150"/>
        <v>0</v>
      </c>
      <c r="H299" s="587">
        <f t="shared" si="150"/>
        <v>348</v>
      </c>
      <c r="I299" s="587">
        <f t="shared" si="150"/>
        <v>283</v>
      </c>
      <c r="J299" s="587">
        <f t="shared" si="150"/>
        <v>631</v>
      </c>
      <c r="K299" s="427" t="s">
        <v>1476</v>
      </c>
    </row>
    <row r="300" spans="1:12" s="851" customFormat="1" ht="19.5" customHeight="1" thickTop="1" x14ac:dyDescent="0.2">
      <c r="A300" s="456"/>
      <c r="B300" s="874"/>
      <c r="C300" s="874"/>
      <c r="D300" s="874"/>
      <c r="E300" s="874"/>
      <c r="F300" s="874"/>
      <c r="G300" s="874"/>
      <c r="H300" s="874"/>
      <c r="I300" s="874"/>
      <c r="J300" s="874"/>
      <c r="K300" s="425"/>
      <c r="L300" s="67"/>
    </row>
    <row r="301" spans="1:12" s="868" customFormat="1" ht="19.5" customHeight="1" x14ac:dyDescent="0.2">
      <c r="A301" s="307"/>
      <c r="B301" s="875"/>
      <c r="C301" s="875"/>
      <c r="D301" s="875"/>
      <c r="E301" s="875"/>
      <c r="F301" s="875"/>
      <c r="G301" s="875"/>
      <c r="H301" s="875"/>
      <c r="I301" s="875"/>
      <c r="J301" s="875"/>
      <c r="K301" s="56"/>
      <c r="L301" s="67"/>
    </row>
    <row r="302" spans="1:12" s="569" customFormat="1" ht="19.5" customHeight="1" thickBot="1" x14ac:dyDescent="0.25">
      <c r="A302" s="323" t="s">
        <v>1555</v>
      </c>
      <c r="B302" s="412"/>
      <c r="C302" s="412"/>
      <c r="D302" s="412"/>
      <c r="E302" s="412"/>
      <c r="F302" s="412"/>
      <c r="G302" s="412"/>
      <c r="H302" s="412"/>
      <c r="I302" s="412"/>
      <c r="J302" s="412"/>
      <c r="K302" s="413" t="s">
        <v>2713</v>
      </c>
      <c r="L302" s="67"/>
    </row>
    <row r="303" spans="1:12" s="569" customFormat="1" ht="19.5" customHeight="1" thickTop="1" x14ac:dyDescent="0.25">
      <c r="A303" s="992" t="s">
        <v>196</v>
      </c>
      <c r="B303" s="1003" t="s">
        <v>1</v>
      </c>
      <c r="C303" s="1003"/>
      <c r="D303" s="1003"/>
      <c r="E303" s="1003" t="s">
        <v>2</v>
      </c>
      <c r="F303" s="1003"/>
      <c r="G303" s="1003"/>
      <c r="H303" s="1003" t="s">
        <v>4</v>
      </c>
      <c r="I303" s="1003"/>
      <c r="J303" s="1003"/>
      <c r="K303" s="992" t="s">
        <v>197</v>
      </c>
      <c r="L303" s="67"/>
    </row>
    <row r="304" spans="1:12" s="569" customFormat="1" ht="19.5" customHeight="1" x14ac:dyDescent="0.25">
      <c r="A304" s="993"/>
      <c r="B304" s="1004" t="s">
        <v>6</v>
      </c>
      <c r="C304" s="1004"/>
      <c r="D304" s="1004"/>
      <c r="E304" s="1004" t="s">
        <v>7</v>
      </c>
      <c r="F304" s="1004"/>
      <c r="G304" s="1004"/>
      <c r="H304" s="1004" t="s">
        <v>9</v>
      </c>
      <c r="I304" s="1004"/>
      <c r="J304" s="1004"/>
      <c r="K304" s="993"/>
      <c r="L304" s="67"/>
    </row>
    <row r="305" spans="1:12" s="569" customFormat="1" ht="19.5" customHeight="1" x14ac:dyDescent="0.25">
      <c r="A305" s="993"/>
      <c r="B305" s="655" t="s">
        <v>554</v>
      </c>
      <c r="C305" s="655" t="s">
        <v>112</v>
      </c>
      <c r="D305" s="655" t="s">
        <v>12</v>
      </c>
      <c r="E305" s="655" t="s">
        <v>554</v>
      </c>
      <c r="F305" s="655" t="s">
        <v>112</v>
      </c>
      <c r="G305" s="655" t="s">
        <v>12</v>
      </c>
      <c r="H305" s="655" t="s">
        <v>554</v>
      </c>
      <c r="I305" s="655" t="s">
        <v>112</v>
      </c>
      <c r="J305" s="655" t="s">
        <v>12</v>
      </c>
      <c r="K305" s="993"/>
      <c r="L305" s="67"/>
    </row>
    <row r="306" spans="1:12" s="569" customFormat="1" ht="19.5" customHeight="1" thickBot="1" x14ac:dyDescent="0.3">
      <c r="A306" s="994"/>
      <c r="B306" s="4" t="s">
        <v>13</v>
      </c>
      <c r="C306" s="4" t="s">
        <v>14</v>
      </c>
      <c r="D306" s="4" t="s">
        <v>9</v>
      </c>
      <c r="E306" s="4" t="s">
        <v>13</v>
      </c>
      <c r="F306" s="4" t="s">
        <v>14</v>
      </c>
      <c r="G306" s="4" t="s">
        <v>9</v>
      </c>
      <c r="H306" s="4" t="s">
        <v>13</v>
      </c>
      <c r="I306" s="4" t="s">
        <v>14</v>
      </c>
      <c r="J306" s="4" t="s">
        <v>9</v>
      </c>
      <c r="K306" s="994"/>
      <c r="L306" s="67"/>
    </row>
    <row r="307" spans="1:12" ht="19.5" customHeight="1" x14ac:dyDescent="0.2">
      <c r="A307" s="8" t="s">
        <v>1477</v>
      </c>
      <c r="B307" s="9">
        <v>326</v>
      </c>
      <c r="C307" s="9">
        <v>472</v>
      </c>
      <c r="D307" s="9">
        <v>798</v>
      </c>
      <c r="E307" s="9">
        <v>0</v>
      </c>
      <c r="F307" s="9">
        <v>0</v>
      </c>
      <c r="G307" s="9">
        <v>0</v>
      </c>
      <c r="H307" s="9">
        <f>SUM(B307,E307)</f>
        <v>326</v>
      </c>
      <c r="I307" s="9">
        <f t="shared" ref="I307:J307" si="151">SUM(C307,F307)</f>
        <v>472</v>
      </c>
      <c r="J307" s="9">
        <f t="shared" si="151"/>
        <v>798</v>
      </c>
      <c r="K307" s="419" t="s">
        <v>1478</v>
      </c>
    </row>
    <row r="308" spans="1:12" ht="19.5" customHeight="1" x14ac:dyDescent="0.2">
      <c r="A308" s="8" t="s">
        <v>1479</v>
      </c>
      <c r="B308" s="9"/>
      <c r="C308" s="9"/>
      <c r="D308" s="9"/>
      <c r="E308" s="9"/>
      <c r="F308" s="9"/>
      <c r="G308" s="9"/>
      <c r="H308" s="9"/>
      <c r="I308" s="9"/>
      <c r="J308" s="9"/>
      <c r="K308" s="404" t="s">
        <v>1480</v>
      </c>
    </row>
    <row r="309" spans="1:12" ht="19.5" customHeight="1" x14ac:dyDescent="0.2">
      <c r="A309" s="8" t="s">
        <v>203</v>
      </c>
      <c r="B309" s="9">
        <v>111</v>
      </c>
      <c r="C309" s="9">
        <v>155</v>
      </c>
      <c r="D309" s="9">
        <v>266</v>
      </c>
      <c r="E309" s="9">
        <v>0</v>
      </c>
      <c r="F309" s="9">
        <v>0</v>
      </c>
      <c r="G309" s="9">
        <v>0</v>
      </c>
      <c r="H309" s="9">
        <f>SUM(B309,E309)</f>
        <v>111</v>
      </c>
      <c r="I309" s="9">
        <f t="shared" ref="I309:J309" si="152">SUM(C309,F309)</f>
        <v>155</v>
      </c>
      <c r="J309" s="9">
        <f t="shared" si="152"/>
        <v>266</v>
      </c>
      <c r="K309" s="404" t="s">
        <v>204</v>
      </c>
    </row>
    <row r="310" spans="1:12" ht="19.5" customHeight="1" x14ac:dyDescent="0.2">
      <c r="A310" s="8" t="s">
        <v>404</v>
      </c>
      <c r="B310" s="9">
        <v>148</v>
      </c>
      <c r="C310" s="9">
        <v>162</v>
      </c>
      <c r="D310" s="9">
        <v>310</v>
      </c>
      <c r="E310" s="9">
        <v>0</v>
      </c>
      <c r="F310" s="9">
        <v>0</v>
      </c>
      <c r="G310" s="9">
        <v>0</v>
      </c>
      <c r="H310" s="9">
        <f t="shared" ref="H310:H313" si="153">SUM(B310,E310)</f>
        <v>148</v>
      </c>
      <c r="I310" s="9">
        <f t="shared" ref="I310:I313" si="154">SUM(C310,F310)</f>
        <v>162</v>
      </c>
      <c r="J310" s="9">
        <f t="shared" ref="J310:J313" si="155">SUM(D310,G310)</f>
        <v>310</v>
      </c>
      <c r="K310" s="404" t="s">
        <v>206</v>
      </c>
    </row>
    <row r="311" spans="1:12" ht="19.5" customHeight="1" x14ac:dyDescent="0.2">
      <c r="A311" s="8" t="s">
        <v>1481</v>
      </c>
      <c r="B311" s="9">
        <v>45</v>
      </c>
      <c r="C311" s="9">
        <v>18</v>
      </c>
      <c r="D311" s="9">
        <v>63</v>
      </c>
      <c r="E311" s="9">
        <v>0</v>
      </c>
      <c r="F311" s="9">
        <v>0</v>
      </c>
      <c r="G311" s="9">
        <v>0</v>
      </c>
      <c r="H311" s="9">
        <f t="shared" si="153"/>
        <v>45</v>
      </c>
      <c r="I311" s="9">
        <f t="shared" si="154"/>
        <v>18</v>
      </c>
      <c r="J311" s="9">
        <f t="shared" si="155"/>
        <v>63</v>
      </c>
      <c r="K311" s="404" t="s">
        <v>1482</v>
      </c>
    </row>
    <row r="312" spans="1:12" ht="19.5" customHeight="1" x14ac:dyDescent="0.2">
      <c r="A312" s="8" t="s">
        <v>1446</v>
      </c>
      <c r="B312" s="9">
        <v>417</v>
      </c>
      <c r="C312" s="9">
        <v>433</v>
      </c>
      <c r="D312" s="9">
        <v>850</v>
      </c>
      <c r="E312" s="9">
        <v>0</v>
      </c>
      <c r="F312" s="9">
        <v>0</v>
      </c>
      <c r="G312" s="9">
        <v>0</v>
      </c>
      <c r="H312" s="9">
        <f t="shared" si="153"/>
        <v>417</v>
      </c>
      <c r="I312" s="9">
        <f t="shared" si="154"/>
        <v>433</v>
      </c>
      <c r="J312" s="9">
        <f t="shared" si="155"/>
        <v>850</v>
      </c>
      <c r="K312" s="414" t="s">
        <v>1447</v>
      </c>
    </row>
    <row r="313" spans="1:12" ht="19.5" customHeight="1" x14ac:dyDescent="0.2">
      <c r="A313" s="8" t="s">
        <v>778</v>
      </c>
      <c r="B313" s="9">
        <v>153</v>
      </c>
      <c r="C313" s="9">
        <v>43</v>
      </c>
      <c r="D313" s="9">
        <v>196</v>
      </c>
      <c r="E313" s="9">
        <v>0</v>
      </c>
      <c r="F313" s="9">
        <v>0</v>
      </c>
      <c r="G313" s="9">
        <v>0</v>
      </c>
      <c r="H313" s="9">
        <f t="shared" si="153"/>
        <v>153</v>
      </c>
      <c r="I313" s="9">
        <f t="shared" si="154"/>
        <v>43</v>
      </c>
      <c r="J313" s="9">
        <f t="shared" si="155"/>
        <v>196</v>
      </c>
      <c r="K313" s="404" t="s">
        <v>1483</v>
      </c>
    </row>
    <row r="314" spans="1:12" ht="19.5" customHeight="1" x14ac:dyDescent="0.2">
      <c r="A314" s="8" t="s">
        <v>1484</v>
      </c>
      <c r="B314" s="9">
        <f>SUM(B309:B313)</f>
        <v>874</v>
      </c>
      <c r="C314" s="9">
        <f t="shared" ref="C314:J314" si="156">SUM(C309:C313)</f>
        <v>811</v>
      </c>
      <c r="D314" s="9">
        <f t="shared" si="156"/>
        <v>1685</v>
      </c>
      <c r="E314" s="9">
        <f t="shared" si="156"/>
        <v>0</v>
      </c>
      <c r="F314" s="9">
        <f t="shared" si="156"/>
        <v>0</v>
      </c>
      <c r="G314" s="9">
        <f t="shared" si="156"/>
        <v>0</v>
      </c>
      <c r="H314" s="9">
        <f t="shared" si="156"/>
        <v>874</v>
      </c>
      <c r="I314" s="9">
        <f t="shared" si="156"/>
        <v>811</v>
      </c>
      <c r="J314" s="9">
        <f t="shared" si="156"/>
        <v>1685</v>
      </c>
      <c r="K314" s="404" t="s">
        <v>1485</v>
      </c>
    </row>
    <row r="315" spans="1:12" ht="19.5" customHeight="1" x14ac:dyDescent="0.2">
      <c r="A315" s="8" t="s">
        <v>1488</v>
      </c>
      <c r="B315" s="9">
        <v>67</v>
      </c>
      <c r="C315" s="9">
        <v>19</v>
      </c>
      <c r="D315" s="9">
        <v>86</v>
      </c>
      <c r="E315" s="9">
        <f t="shared" ref="E315:G315" si="157">SUM(E310:E314)</f>
        <v>0</v>
      </c>
      <c r="F315" s="9">
        <f t="shared" si="157"/>
        <v>0</v>
      </c>
      <c r="G315" s="9">
        <f t="shared" si="157"/>
        <v>0</v>
      </c>
      <c r="H315" s="9">
        <f>SUM(B315,E315)</f>
        <v>67</v>
      </c>
      <c r="I315" s="9">
        <f t="shared" ref="I315:J315" si="158">SUM(C315,F315)</f>
        <v>19</v>
      </c>
      <c r="J315" s="9">
        <f t="shared" si="158"/>
        <v>86</v>
      </c>
      <c r="K315" s="22" t="s">
        <v>1489</v>
      </c>
    </row>
    <row r="316" spans="1:12" ht="19.5" customHeight="1" x14ac:dyDescent="0.2">
      <c r="A316" s="8" t="s">
        <v>1490</v>
      </c>
      <c r="B316" s="9">
        <v>23</v>
      </c>
      <c r="C316" s="9">
        <v>1</v>
      </c>
      <c r="D316" s="9">
        <v>24</v>
      </c>
      <c r="E316" s="9">
        <f t="shared" ref="E316:G316" si="159">SUM(E311:E315)</f>
        <v>0</v>
      </c>
      <c r="F316" s="9">
        <f t="shared" si="159"/>
        <v>0</v>
      </c>
      <c r="G316" s="9">
        <f t="shared" si="159"/>
        <v>0</v>
      </c>
      <c r="H316" s="9">
        <f>SUM(B316,E316)</f>
        <v>23</v>
      </c>
      <c r="I316" s="9">
        <f t="shared" ref="I316" si="160">SUM(C316,F316)</f>
        <v>1</v>
      </c>
      <c r="J316" s="9">
        <f t="shared" ref="J316" si="161">SUM(D316,G316)</f>
        <v>24</v>
      </c>
      <c r="K316" s="406" t="s">
        <v>1491</v>
      </c>
    </row>
    <row r="317" spans="1:12" s="572" customFormat="1" ht="19.5" customHeight="1" x14ac:dyDescent="0.2">
      <c r="A317" s="463" t="s">
        <v>2298</v>
      </c>
      <c r="B317" s="9"/>
      <c r="C317" s="9"/>
      <c r="D317" s="9"/>
      <c r="E317" s="9"/>
      <c r="F317" s="9"/>
      <c r="G317" s="9"/>
      <c r="H317" s="9"/>
      <c r="I317" s="9"/>
      <c r="J317" s="9"/>
      <c r="K317" s="574" t="s">
        <v>2299</v>
      </c>
      <c r="L317" s="67"/>
    </row>
    <row r="318" spans="1:12" s="572" customFormat="1" ht="19.5" customHeight="1" x14ac:dyDescent="0.2">
      <c r="A318" s="463" t="s">
        <v>404</v>
      </c>
      <c r="B318" s="9">
        <v>0</v>
      </c>
      <c r="C318" s="9">
        <v>242</v>
      </c>
      <c r="D318" s="9">
        <v>242</v>
      </c>
      <c r="E318" s="9">
        <v>0</v>
      </c>
      <c r="F318" s="9">
        <v>0</v>
      </c>
      <c r="G318" s="9">
        <v>0</v>
      </c>
      <c r="H318" s="9">
        <f t="shared" ref="H318:H320" si="162">SUM(B318,E318)</f>
        <v>0</v>
      </c>
      <c r="I318" s="9">
        <f t="shared" ref="I318:I320" si="163">SUM(C318,F318)</f>
        <v>242</v>
      </c>
      <c r="J318" s="9">
        <f t="shared" ref="J318:J320" si="164">SUM(D318,G318)</f>
        <v>242</v>
      </c>
      <c r="K318" s="574" t="s">
        <v>206</v>
      </c>
      <c r="L318" s="67"/>
    </row>
    <row r="319" spans="1:12" s="572" customFormat="1" ht="19.5" customHeight="1" x14ac:dyDescent="0.2">
      <c r="A319" s="463" t="s">
        <v>1446</v>
      </c>
      <c r="B319" s="9">
        <v>0</v>
      </c>
      <c r="C319" s="9">
        <v>349</v>
      </c>
      <c r="D319" s="9">
        <v>349</v>
      </c>
      <c r="E319" s="9">
        <v>0</v>
      </c>
      <c r="F319" s="9">
        <v>0</v>
      </c>
      <c r="G319" s="9">
        <v>0</v>
      </c>
      <c r="H319" s="9">
        <f t="shared" si="162"/>
        <v>0</v>
      </c>
      <c r="I319" s="9">
        <f t="shared" si="163"/>
        <v>349</v>
      </c>
      <c r="J319" s="9">
        <f t="shared" si="164"/>
        <v>349</v>
      </c>
      <c r="K319" s="414" t="s">
        <v>1447</v>
      </c>
      <c r="L319" s="67"/>
    </row>
    <row r="320" spans="1:12" s="572" customFormat="1" ht="20.25" customHeight="1" x14ac:dyDescent="0.2">
      <c r="A320" s="463" t="s">
        <v>309</v>
      </c>
      <c r="B320" s="9">
        <v>0</v>
      </c>
      <c r="C320" s="9">
        <v>252</v>
      </c>
      <c r="D320" s="9">
        <v>252</v>
      </c>
      <c r="E320" s="9">
        <v>0</v>
      </c>
      <c r="F320" s="9">
        <v>0</v>
      </c>
      <c r="G320" s="9">
        <v>0</v>
      </c>
      <c r="H320" s="9">
        <f t="shared" si="162"/>
        <v>0</v>
      </c>
      <c r="I320" s="9">
        <f t="shared" si="163"/>
        <v>252</v>
      </c>
      <c r="J320" s="9">
        <f t="shared" si="164"/>
        <v>252</v>
      </c>
      <c r="K320" s="211" t="s">
        <v>1401</v>
      </c>
      <c r="L320" s="67"/>
    </row>
    <row r="321" spans="1:12" s="572" customFormat="1" ht="19.5" customHeight="1" x14ac:dyDescent="0.2">
      <c r="A321" s="463" t="s">
        <v>2305</v>
      </c>
      <c r="B321" s="9">
        <f>SUM(B318:B320)</f>
        <v>0</v>
      </c>
      <c r="C321" s="9">
        <f t="shared" ref="C321:J321" si="165">SUM(C318:C320)</f>
        <v>843</v>
      </c>
      <c r="D321" s="9">
        <f t="shared" si="165"/>
        <v>843</v>
      </c>
      <c r="E321" s="9">
        <f t="shared" si="165"/>
        <v>0</v>
      </c>
      <c r="F321" s="9">
        <f t="shared" si="165"/>
        <v>0</v>
      </c>
      <c r="G321" s="9">
        <f t="shared" si="165"/>
        <v>0</v>
      </c>
      <c r="H321" s="9">
        <f t="shared" si="165"/>
        <v>0</v>
      </c>
      <c r="I321" s="9">
        <f t="shared" si="165"/>
        <v>843</v>
      </c>
      <c r="J321" s="9">
        <f t="shared" si="165"/>
        <v>843</v>
      </c>
      <c r="K321" s="574" t="s">
        <v>2300</v>
      </c>
      <c r="L321" s="67"/>
    </row>
    <row r="322" spans="1:12" s="572" customFormat="1" ht="19.5" customHeight="1" x14ac:dyDescent="0.2">
      <c r="A322" s="463" t="s">
        <v>2301</v>
      </c>
      <c r="B322" s="9"/>
      <c r="C322" s="9"/>
      <c r="D322" s="9"/>
      <c r="E322" s="9"/>
      <c r="F322" s="9"/>
      <c r="G322" s="9"/>
      <c r="H322" s="9"/>
      <c r="I322" s="9"/>
      <c r="J322" s="9"/>
      <c r="K322" s="574" t="s">
        <v>2302</v>
      </c>
      <c r="L322" s="67"/>
    </row>
    <row r="323" spans="1:12" s="572" customFormat="1" ht="19.5" customHeight="1" x14ac:dyDescent="0.2">
      <c r="A323" s="463" t="s">
        <v>1446</v>
      </c>
      <c r="B323" s="9">
        <v>37</v>
      </c>
      <c r="C323" s="9">
        <v>16</v>
      </c>
      <c r="D323" s="9">
        <v>53</v>
      </c>
      <c r="E323" s="9">
        <v>0</v>
      </c>
      <c r="F323" s="9">
        <v>0</v>
      </c>
      <c r="G323" s="9">
        <v>0</v>
      </c>
      <c r="H323" s="9">
        <f t="shared" ref="H323:H324" si="166">SUM(B323,E323)</f>
        <v>37</v>
      </c>
      <c r="I323" s="9">
        <f t="shared" ref="I323:I324" si="167">SUM(C323,F323)</f>
        <v>16</v>
      </c>
      <c r="J323" s="9">
        <f t="shared" ref="J323:J324" si="168">SUM(D323,G323)</f>
        <v>53</v>
      </c>
      <c r="K323" s="414" t="s">
        <v>1447</v>
      </c>
      <c r="L323" s="67"/>
    </row>
    <row r="324" spans="1:12" s="572" customFormat="1" ht="19.5" customHeight="1" x14ac:dyDescent="0.2">
      <c r="A324" s="463" t="s">
        <v>778</v>
      </c>
      <c r="B324" s="9">
        <v>5</v>
      </c>
      <c r="C324" s="9">
        <v>2</v>
      </c>
      <c r="D324" s="9">
        <v>7</v>
      </c>
      <c r="E324" s="9">
        <v>0</v>
      </c>
      <c r="F324" s="9">
        <v>0</v>
      </c>
      <c r="G324" s="9">
        <v>0</v>
      </c>
      <c r="H324" s="9">
        <f t="shared" si="166"/>
        <v>5</v>
      </c>
      <c r="I324" s="9">
        <f t="shared" si="167"/>
        <v>2</v>
      </c>
      <c r="J324" s="9">
        <f t="shared" si="168"/>
        <v>7</v>
      </c>
      <c r="K324" s="574" t="s">
        <v>1483</v>
      </c>
      <c r="L324" s="67"/>
    </row>
    <row r="325" spans="1:12" s="572" customFormat="1" ht="19.5" customHeight="1" thickBot="1" x14ac:dyDescent="0.25">
      <c r="A325" s="463" t="s">
        <v>2304</v>
      </c>
      <c r="B325" s="9">
        <f>SUM(B323:B324)</f>
        <v>42</v>
      </c>
      <c r="C325" s="9">
        <f t="shared" ref="C325:J325" si="169">SUM(C323:C324)</f>
        <v>18</v>
      </c>
      <c r="D325" s="9">
        <f t="shared" si="169"/>
        <v>60</v>
      </c>
      <c r="E325" s="9">
        <f t="shared" si="169"/>
        <v>0</v>
      </c>
      <c r="F325" s="9">
        <f t="shared" si="169"/>
        <v>0</v>
      </c>
      <c r="G325" s="9">
        <f t="shared" si="169"/>
        <v>0</v>
      </c>
      <c r="H325" s="9">
        <f t="shared" si="169"/>
        <v>42</v>
      </c>
      <c r="I325" s="9">
        <f t="shared" si="169"/>
        <v>18</v>
      </c>
      <c r="J325" s="9">
        <f t="shared" si="169"/>
        <v>60</v>
      </c>
      <c r="K325" s="574" t="s">
        <v>2303</v>
      </c>
      <c r="L325" s="67"/>
    </row>
    <row r="326" spans="1:12" ht="19.5" customHeight="1" thickBot="1" x14ac:dyDescent="0.25">
      <c r="A326" s="23" t="s">
        <v>90</v>
      </c>
      <c r="B326" s="327">
        <f t="shared" ref="B326:J326" si="170">SUM(B325,B321,B314:B316,B307,B299,B292:B293,B285,B277,B264,B253:B255,B229:B236,B228,B203:B207,B189:B192,B171:B177,B164,B85:B86,B77,B69:B70,B61,B11:B19,B9:B10)</f>
        <v>24525</v>
      </c>
      <c r="C326" s="327">
        <f t="shared" si="170"/>
        <v>20960</v>
      </c>
      <c r="D326" s="327">
        <f t="shared" si="170"/>
        <v>45485</v>
      </c>
      <c r="E326" s="327">
        <f t="shared" si="170"/>
        <v>3</v>
      </c>
      <c r="F326" s="327">
        <f t="shared" si="170"/>
        <v>0</v>
      </c>
      <c r="G326" s="327">
        <f t="shared" si="170"/>
        <v>3</v>
      </c>
      <c r="H326" s="327">
        <f t="shared" si="170"/>
        <v>24528</v>
      </c>
      <c r="I326" s="327">
        <f t="shared" si="170"/>
        <v>20960</v>
      </c>
      <c r="J326" s="327">
        <f t="shared" si="170"/>
        <v>45488</v>
      </c>
      <c r="K326" s="405" t="s">
        <v>91</v>
      </c>
    </row>
    <row r="327" spans="1:12" ht="22.5" customHeight="1" thickTop="1" x14ac:dyDescent="0.2">
      <c r="A327" s="14"/>
      <c r="B327" s="307"/>
      <c r="C327" s="307"/>
      <c r="D327" s="307"/>
      <c r="E327" s="307"/>
      <c r="F327" s="307"/>
      <c r="G327" s="307"/>
      <c r="H327" s="307"/>
      <c r="I327" s="307"/>
      <c r="J327" s="307"/>
      <c r="K327" s="406"/>
    </row>
    <row r="328" spans="1:12" s="868" customFormat="1" ht="22.5" customHeight="1" x14ac:dyDescent="0.2">
      <c r="A328" s="878"/>
      <c r="B328" s="307"/>
      <c r="C328" s="307"/>
      <c r="D328" s="307"/>
      <c r="E328" s="307"/>
      <c r="F328" s="307"/>
      <c r="G328" s="307"/>
      <c r="H328" s="307"/>
      <c r="I328" s="307"/>
      <c r="J328" s="307"/>
      <c r="K328" s="869"/>
      <c r="L328" s="67"/>
    </row>
    <row r="329" spans="1:12" s="868" customFormat="1" ht="22.5" customHeight="1" x14ac:dyDescent="0.2">
      <c r="A329" s="878"/>
      <c r="B329" s="307"/>
      <c r="C329" s="307"/>
      <c r="D329" s="307"/>
      <c r="E329" s="307"/>
      <c r="F329" s="307"/>
      <c r="G329" s="307"/>
      <c r="H329" s="307"/>
      <c r="I329" s="307"/>
      <c r="J329" s="307"/>
      <c r="K329" s="869"/>
      <c r="L329" s="67"/>
    </row>
    <row r="330" spans="1:12" s="868" customFormat="1" ht="22.5" customHeight="1" x14ac:dyDescent="0.2">
      <c r="A330" s="878"/>
      <c r="B330" s="307"/>
      <c r="C330" s="307"/>
      <c r="D330" s="307"/>
      <c r="E330" s="307"/>
      <c r="F330" s="307"/>
      <c r="G330" s="307"/>
      <c r="H330" s="307"/>
      <c r="I330" s="307"/>
      <c r="J330" s="307"/>
      <c r="K330" s="869"/>
      <c r="L330" s="67"/>
    </row>
    <row r="331" spans="1:12" s="868" customFormat="1" ht="13.5" customHeight="1" x14ac:dyDescent="0.2">
      <c r="A331" s="878"/>
      <c r="B331" s="307"/>
      <c r="C331" s="307"/>
      <c r="D331" s="307"/>
      <c r="E331" s="307"/>
      <c r="F331" s="307"/>
      <c r="G331" s="307"/>
      <c r="H331" s="307"/>
      <c r="I331" s="307"/>
      <c r="J331" s="307"/>
      <c r="K331" s="869"/>
      <c r="L331" s="67"/>
    </row>
    <row r="332" spans="1:12" ht="20.25" customHeight="1" thickBot="1" x14ac:dyDescent="0.25">
      <c r="A332" s="323" t="s">
        <v>1555</v>
      </c>
      <c r="K332" s="413" t="s">
        <v>2713</v>
      </c>
    </row>
    <row r="333" spans="1:12" ht="20.25" customHeight="1" thickTop="1" x14ac:dyDescent="0.25">
      <c r="A333" s="992" t="s">
        <v>196</v>
      </c>
      <c r="B333" s="1003" t="s">
        <v>1</v>
      </c>
      <c r="C333" s="1003"/>
      <c r="D333" s="1003"/>
      <c r="E333" s="1003" t="s">
        <v>2</v>
      </c>
      <c r="F333" s="1003"/>
      <c r="G333" s="1003"/>
      <c r="H333" s="1003" t="s">
        <v>4</v>
      </c>
      <c r="I333" s="1003"/>
      <c r="J333" s="1003"/>
      <c r="K333" s="992" t="s">
        <v>197</v>
      </c>
    </row>
    <row r="334" spans="1:12" ht="20.25" customHeight="1" x14ac:dyDescent="0.25">
      <c r="A334" s="993"/>
      <c r="B334" s="1004" t="s">
        <v>6</v>
      </c>
      <c r="C334" s="1004"/>
      <c r="D334" s="1004"/>
      <c r="E334" s="1004" t="s">
        <v>7</v>
      </c>
      <c r="F334" s="1004"/>
      <c r="G334" s="1004"/>
      <c r="H334" s="1004" t="s">
        <v>9</v>
      </c>
      <c r="I334" s="1004"/>
      <c r="J334" s="1004"/>
      <c r="K334" s="993"/>
    </row>
    <row r="335" spans="1:12" ht="20.25" customHeight="1" x14ac:dyDescent="0.25">
      <c r="A335" s="993"/>
      <c r="B335" s="655" t="s">
        <v>554</v>
      </c>
      <c r="C335" s="655" t="s">
        <v>112</v>
      </c>
      <c r="D335" s="655" t="s">
        <v>12</v>
      </c>
      <c r="E335" s="655" t="s">
        <v>554</v>
      </c>
      <c r="F335" s="655" t="s">
        <v>112</v>
      </c>
      <c r="G335" s="655" t="s">
        <v>12</v>
      </c>
      <c r="H335" s="655" t="s">
        <v>554</v>
      </c>
      <c r="I335" s="655" t="s">
        <v>112</v>
      </c>
      <c r="J335" s="655" t="s">
        <v>12</v>
      </c>
      <c r="K335" s="993"/>
    </row>
    <row r="336" spans="1:12" ht="20.25" customHeight="1" thickBot="1" x14ac:dyDescent="0.3">
      <c r="A336" s="994"/>
      <c r="B336" s="4" t="s">
        <v>13</v>
      </c>
      <c r="C336" s="4" t="s">
        <v>14</v>
      </c>
      <c r="D336" s="4" t="s">
        <v>9</v>
      </c>
      <c r="E336" s="4" t="s">
        <v>13</v>
      </c>
      <c r="F336" s="4" t="s">
        <v>14</v>
      </c>
      <c r="G336" s="4" t="s">
        <v>9</v>
      </c>
      <c r="H336" s="4" t="s">
        <v>13</v>
      </c>
      <c r="I336" s="4" t="s">
        <v>14</v>
      </c>
      <c r="J336" s="4" t="s">
        <v>9</v>
      </c>
      <c r="K336" s="994"/>
    </row>
    <row r="337" spans="1:11" ht="20.25" customHeight="1" x14ac:dyDescent="0.2">
      <c r="A337" s="8" t="s">
        <v>402</v>
      </c>
      <c r="B337" s="8"/>
      <c r="C337" s="8"/>
      <c r="D337" s="8"/>
      <c r="E337" s="8"/>
      <c r="F337" s="8"/>
      <c r="G337" s="8"/>
      <c r="H337" s="8"/>
      <c r="I337" s="8"/>
      <c r="J337" s="8"/>
      <c r="K337" s="404" t="s">
        <v>93</v>
      </c>
    </row>
    <row r="338" spans="1:11" ht="20.25" customHeight="1" x14ac:dyDescent="0.2">
      <c r="A338" s="8" t="s">
        <v>1263</v>
      </c>
      <c r="B338" s="597">
        <v>127</v>
      </c>
      <c r="C338" s="9">
        <v>43</v>
      </c>
      <c r="D338" s="9">
        <v>170</v>
      </c>
      <c r="E338" s="9">
        <v>0</v>
      </c>
      <c r="F338" s="9">
        <v>0</v>
      </c>
      <c r="G338" s="9">
        <v>0</v>
      </c>
      <c r="H338" s="9">
        <f>SUM(B338,E338)</f>
        <v>127</v>
      </c>
      <c r="I338" s="9">
        <f t="shared" ref="I338:J338" si="171">SUM(C338,F338)</f>
        <v>43</v>
      </c>
      <c r="J338" s="9">
        <f t="shared" si="171"/>
        <v>170</v>
      </c>
      <c r="K338" s="404" t="s">
        <v>1264</v>
      </c>
    </row>
    <row r="339" spans="1:11" ht="20.25" customHeight="1" x14ac:dyDescent="0.2">
      <c r="A339" s="8" t="s">
        <v>1265</v>
      </c>
      <c r="B339" s="597">
        <v>159</v>
      </c>
      <c r="C339" s="9">
        <v>83</v>
      </c>
      <c r="D339" s="9">
        <v>242</v>
      </c>
      <c r="E339" s="9">
        <v>0</v>
      </c>
      <c r="F339" s="9">
        <v>0</v>
      </c>
      <c r="G339" s="9">
        <v>0</v>
      </c>
      <c r="H339" s="9">
        <f t="shared" ref="H339:H346" si="172">SUM(B339,E339)</f>
        <v>159</v>
      </c>
      <c r="I339" s="9">
        <f t="shared" ref="I339:I346" si="173">SUM(C339,F339)</f>
        <v>83</v>
      </c>
      <c r="J339" s="9">
        <f t="shared" ref="J339:J346" si="174">SUM(D339,G339)</f>
        <v>242</v>
      </c>
      <c r="K339" s="404" t="s">
        <v>1266</v>
      </c>
    </row>
    <row r="340" spans="1:11" ht="20.25" customHeight="1" x14ac:dyDescent="0.2">
      <c r="A340" s="8" t="s">
        <v>1267</v>
      </c>
      <c r="B340" s="597">
        <v>190</v>
      </c>
      <c r="C340" s="9">
        <v>89</v>
      </c>
      <c r="D340" s="9">
        <v>279</v>
      </c>
      <c r="E340" s="9">
        <v>0</v>
      </c>
      <c r="F340" s="9">
        <v>0</v>
      </c>
      <c r="G340" s="9">
        <v>0</v>
      </c>
      <c r="H340" s="9">
        <f t="shared" si="172"/>
        <v>190</v>
      </c>
      <c r="I340" s="9">
        <f t="shared" si="173"/>
        <v>89</v>
      </c>
      <c r="J340" s="9">
        <f t="shared" si="174"/>
        <v>279</v>
      </c>
      <c r="K340" s="404" t="s">
        <v>1268</v>
      </c>
    </row>
    <row r="341" spans="1:11" ht="20.25" customHeight="1" x14ac:dyDescent="0.2">
      <c r="A341" s="8" t="s">
        <v>1269</v>
      </c>
      <c r="B341" s="597">
        <v>74</v>
      </c>
      <c r="C341" s="9">
        <v>42</v>
      </c>
      <c r="D341" s="9">
        <v>116</v>
      </c>
      <c r="E341" s="9">
        <v>0</v>
      </c>
      <c r="F341" s="9">
        <v>0</v>
      </c>
      <c r="G341" s="9">
        <v>0</v>
      </c>
      <c r="H341" s="9">
        <f t="shared" si="172"/>
        <v>74</v>
      </c>
      <c r="I341" s="9">
        <f t="shared" si="173"/>
        <v>42</v>
      </c>
      <c r="J341" s="9">
        <f t="shared" si="174"/>
        <v>116</v>
      </c>
      <c r="K341" s="404" t="s">
        <v>1270</v>
      </c>
    </row>
    <row r="342" spans="1:11" ht="20.25" customHeight="1" x14ac:dyDescent="0.2">
      <c r="A342" s="8" t="s">
        <v>1273</v>
      </c>
      <c r="B342" s="597">
        <v>292</v>
      </c>
      <c r="C342" s="9">
        <v>74</v>
      </c>
      <c r="D342" s="9">
        <v>366</v>
      </c>
      <c r="E342" s="9">
        <v>0</v>
      </c>
      <c r="F342" s="9">
        <v>0</v>
      </c>
      <c r="G342" s="9">
        <v>0</v>
      </c>
      <c r="H342" s="9">
        <f t="shared" si="172"/>
        <v>292</v>
      </c>
      <c r="I342" s="9">
        <f t="shared" si="173"/>
        <v>74</v>
      </c>
      <c r="J342" s="9">
        <f t="shared" si="174"/>
        <v>366</v>
      </c>
      <c r="K342" s="404" t="s">
        <v>1274</v>
      </c>
    </row>
    <row r="343" spans="1:11" ht="20.25" customHeight="1" x14ac:dyDescent="0.2">
      <c r="A343" s="8" t="s">
        <v>1275</v>
      </c>
      <c r="B343" s="597">
        <v>81</v>
      </c>
      <c r="C343" s="9">
        <v>39</v>
      </c>
      <c r="D343" s="9">
        <v>120</v>
      </c>
      <c r="E343" s="9">
        <v>0</v>
      </c>
      <c r="F343" s="9">
        <v>0</v>
      </c>
      <c r="G343" s="9">
        <v>0</v>
      </c>
      <c r="H343" s="9">
        <f t="shared" si="172"/>
        <v>81</v>
      </c>
      <c r="I343" s="9">
        <f t="shared" si="173"/>
        <v>39</v>
      </c>
      <c r="J343" s="9">
        <f t="shared" si="174"/>
        <v>120</v>
      </c>
      <c r="K343" s="404" t="s">
        <v>1276</v>
      </c>
    </row>
    <row r="344" spans="1:11" ht="20.25" customHeight="1" x14ac:dyDescent="0.2">
      <c r="A344" s="8" t="s">
        <v>1277</v>
      </c>
      <c r="B344" s="597">
        <v>39</v>
      </c>
      <c r="C344" s="9">
        <v>9</v>
      </c>
      <c r="D344" s="9">
        <v>48</v>
      </c>
      <c r="E344" s="9">
        <v>0</v>
      </c>
      <c r="F344" s="9">
        <v>0</v>
      </c>
      <c r="G344" s="9">
        <v>0</v>
      </c>
      <c r="H344" s="9">
        <f t="shared" si="172"/>
        <v>39</v>
      </c>
      <c r="I344" s="9">
        <f t="shared" si="173"/>
        <v>9</v>
      </c>
      <c r="J344" s="9">
        <f t="shared" si="174"/>
        <v>48</v>
      </c>
      <c r="K344" s="404" t="s">
        <v>1278</v>
      </c>
    </row>
    <row r="345" spans="1:11" ht="20.25" customHeight="1" x14ac:dyDescent="0.2">
      <c r="A345" s="8" t="s">
        <v>1279</v>
      </c>
      <c r="B345" s="597">
        <v>372</v>
      </c>
      <c r="C345" s="9">
        <v>89</v>
      </c>
      <c r="D345" s="9">
        <v>461</v>
      </c>
      <c r="E345" s="9">
        <v>0</v>
      </c>
      <c r="F345" s="9">
        <v>0</v>
      </c>
      <c r="G345" s="9">
        <v>0</v>
      </c>
      <c r="H345" s="9">
        <f t="shared" si="172"/>
        <v>372</v>
      </c>
      <c r="I345" s="9">
        <f t="shared" si="173"/>
        <v>89</v>
      </c>
      <c r="J345" s="9">
        <f t="shared" si="174"/>
        <v>461</v>
      </c>
      <c r="K345" s="404" t="s">
        <v>1280</v>
      </c>
    </row>
    <row r="346" spans="1:11" ht="20.25" customHeight="1" x14ac:dyDescent="0.2">
      <c r="A346" s="8" t="s">
        <v>1281</v>
      </c>
      <c r="B346" s="597">
        <v>408</v>
      </c>
      <c r="C346" s="9">
        <v>205</v>
      </c>
      <c r="D346" s="9">
        <v>613</v>
      </c>
      <c r="E346" s="9">
        <v>1</v>
      </c>
      <c r="F346" s="9">
        <v>1</v>
      </c>
      <c r="G346" s="9">
        <v>2</v>
      </c>
      <c r="H346" s="9">
        <f t="shared" si="172"/>
        <v>409</v>
      </c>
      <c r="I346" s="9">
        <f t="shared" si="173"/>
        <v>206</v>
      </c>
      <c r="J346" s="9">
        <f t="shared" si="174"/>
        <v>615</v>
      </c>
      <c r="K346" s="404" t="s">
        <v>1282</v>
      </c>
    </row>
    <row r="347" spans="1:11" ht="20.25" customHeight="1" x14ac:dyDescent="0.2">
      <c r="A347" s="308" t="s">
        <v>1492</v>
      </c>
      <c r="B347" s="326"/>
      <c r="C347" s="326"/>
      <c r="D347" s="326"/>
      <c r="E347" s="326"/>
      <c r="F347" s="326"/>
      <c r="G347" s="326"/>
      <c r="H347" s="326"/>
      <c r="I347" s="326"/>
      <c r="J347" s="326"/>
      <c r="K347" s="297" t="s">
        <v>1493</v>
      </c>
    </row>
    <row r="348" spans="1:11" ht="20.25" customHeight="1" x14ac:dyDescent="0.2">
      <c r="A348" s="8" t="s">
        <v>1288</v>
      </c>
      <c r="B348" s="9">
        <v>81</v>
      </c>
      <c r="C348" s="9">
        <v>9</v>
      </c>
      <c r="D348" s="9">
        <v>90</v>
      </c>
      <c r="E348" s="9">
        <v>0</v>
      </c>
      <c r="F348" s="9">
        <v>0</v>
      </c>
      <c r="G348" s="9">
        <v>0</v>
      </c>
      <c r="H348" s="9">
        <f>SUM(B348,E348)</f>
        <v>81</v>
      </c>
      <c r="I348" s="9">
        <f t="shared" ref="I348:J348" si="175">SUM(C348,F348)</f>
        <v>9</v>
      </c>
      <c r="J348" s="9">
        <f t="shared" si="175"/>
        <v>90</v>
      </c>
      <c r="K348" s="404" t="s">
        <v>1289</v>
      </c>
    </row>
    <row r="349" spans="1:11" ht="20.25" customHeight="1" x14ac:dyDescent="0.2">
      <c r="A349" s="8" t="s">
        <v>1286</v>
      </c>
      <c r="B349" s="9">
        <v>79</v>
      </c>
      <c r="C349" s="9">
        <v>43</v>
      </c>
      <c r="D349" s="9">
        <v>122</v>
      </c>
      <c r="E349" s="9">
        <v>0</v>
      </c>
      <c r="F349" s="9">
        <v>0</v>
      </c>
      <c r="G349" s="9">
        <v>0</v>
      </c>
      <c r="H349" s="9">
        <f t="shared" ref="H349:H353" si="176">SUM(B349,E349)</f>
        <v>79</v>
      </c>
      <c r="I349" s="9">
        <f t="shared" ref="I349:I353" si="177">SUM(C349,F349)</f>
        <v>43</v>
      </c>
      <c r="J349" s="9">
        <f t="shared" ref="J349:J353" si="178">SUM(D349,G349)</f>
        <v>122</v>
      </c>
      <c r="K349" s="404" t="s">
        <v>1494</v>
      </c>
    </row>
    <row r="350" spans="1:11" ht="20.25" customHeight="1" x14ac:dyDescent="0.2">
      <c r="A350" s="8" t="s">
        <v>1290</v>
      </c>
      <c r="B350" s="9">
        <v>106</v>
      </c>
      <c r="C350" s="9">
        <v>0</v>
      </c>
      <c r="D350" s="9">
        <v>106</v>
      </c>
      <c r="E350" s="9">
        <v>0</v>
      </c>
      <c r="F350" s="9">
        <v>0</v>
      </c>
      <c r="G350" s="9">
        <v>0</v>
      </c>
      <c r="H350" s="9">
        <f t="shared" si="176"/>
        <v>106</v>
      </c>
      <c r="I350" s="9">
        <f t="shared" si="177"/>
        <v>0</v>
      </c>
      <c r="J350" s="9">
        <f t="shared" si="178"/>
        <v>106</v>
      </c>
      <c r="K350" s="404" t="s">
        <v>1495</v>
      </c>
    </row>
    <row r="351" spans="1:11" ht="20.25" customHeight="1" x14ac:dyDescent="0.2">
      <c r="A351" s="8" t="s">
        <v>1292</v>
      </c>
      <c r="B351" s="9">
        <v>12</v>
      </c>
      <c r="C351" s="9">
        <v>2</v>
      </c>
      <c r="D351" s="9">
        <v>14</v>
      </c>
      <c r="E351" s="9">
        <v>0</v>
      </c>
      <c r="F351" s="9">
        <v>0</v>
      </c>
      <c r="G351" s="9">
        <v>0</v>
      </c>
      <c r="H351" s="9">
        <f t="shared" si="176"/>
        <v>12</v>
      </c>
      <c r="I351" s="9">
        <f t="shared" si="177"/>
        <v>2</v>
      </c>
      <c r="J351" s="9">
        <f t="shared" si="178"/>
        <v>14</v>
      </c>
      <c r="K351" s="404" t="s">
        <v>1496</v>
      </c>
    </row>
    <row r="352" spans="1:11" ht="20.25" customHeight="1" x14ac:dyDescent="0.2">
      <c r="A352" s="8" t="s">
        <v>1294</v>
      </c>
      <c r="B352" s="9">
        <v>85</v>
      </c>
      <c r="C352" s="9">
        <v>9</v>
      </c>
      <c r="D352" s="9">
        <v>94</v>
      </c>
      <c r="E352" s="9">
        <v>0</v>
      </c>
      <c r="F352" s="9">
        <v>0</v>
      </c>
      <c r="G352" s="9">
        <v>0</v>
      </c>
      <c r="H352" s="9">
        <f t="shared" si="176"/>
        <v>85</v>
      </c>
      <c r="I352" s="9">
        <f t="shared" si="177"/>
        <v>9</v>
      </c>
      <c r="J352" s="9">
        <f t="shared" si="178"/>
        <v>94</v>
      </c>
      <c r="K352" s="404" t="s">
        <v>1497</v>
      </c>
    </row>
    <row r="353" spans="1:12" ht="20.25" customHeight="1" x14ac:dyDescent="0.2">
      <c r="A353" s="8" t="s">
        <v>1296</v>
      </c>
      <c r="B353" s="9">
        <v>13</v>
      </c>
      <c r="C353" s="9">
        <v>6</v>
      </c>
      <c r="D353" s="9">
        <v>19</v>
      </c>
      <c r="E353" s="9">
        <v>0</v>
      </c>
      <c r="F353" s="9">
        <v>0</v>
      </c>
      <c r="G353" s="9">
        <v>0</v>
      </c>
      <c r="H353" s="9">
        <f t="shared" si="176"/>
        <v>13</v>
      </c>
      <c r="I353" s="9">
        <f t="shared" si="177"/>
        <v>6</v>
      </c>
      <c r="J353" s="9">
        <f t="shared" si="178"/>
        <v>19</v>
      </c>
      <c r="K353" s="404" t="s">
        <v>1305</v>
      </c>
    </row>
    <row r="354" spans="1:12" ht="20.25" customHeight="1" thickBot="1" x14ac:dyDescent="0.25">
      <c r="A354" s="426" t="s">
        <v>1498</v>
      </c>
      <c r="B354" s="587">
        <f>SUM(B348:B353)</f>
        <v>376</v>
      </c>
      <c r="C354" s="587">
        <f t="shared" ref="C354:J354" si="179">SUM(C348:C353)</f>
        <v>69</v>
      </c>
      <c r="D354" s="587">
        <f t="shared" si="179"/>
        <v>445</v>
      </c>
      <c r="E354" s="587">
        <f t="shared" si="179"/>
        <v>0</v>
      </c>
      <c r="F354" s="587">
        <f t="shared" si="179"/>
        <v>0</v>
      </c>
      <c r="G354" s="587">
        <f t="shared" si="179"/>
        <v>0</v>
      </c>
      <c r="H354" s="587">
        <f t="shared" si="179"/>
        <v>376</v>
      </c>
      <c r="I354" s="587">
        <f t="shared" si="179"/>
        <v>69</v>
      </c>
      <c r="J354" s="587">
        <f t="shared" si="179"/>
        <v>445</v>
      </c>
      <c r="K354" s="441" t="s">
        <v>1499</v>
      </c>
    </row>
    <row r="355" spans="1:12" ht="20.25" customHeight="1" thickTop="1" x14ac:dyDescent="0.2">
      <c r="A355" s="307"/>
      <c r="B355" s="307"/>
      <c r="C355" s="307"/>
      <c r="D355" s="14"/>
      <c r="E355" s="307"/>
      <c r="F355" s="307"/>
      <c r="G355" s="307"/>
      <c r="H355" s="307"/>
      <c r="I355" s="307"/>
      <c r="J355" s="14"/>
      <c r="K355" s="452"/>
    </row>
    <row r="356" spans="1:12" ht="20.25" customHeight="1" x14ac:dyDescent="0.2">
      <c r="A356" s="307"/>
      <c r="B356" s="307"/>
      <c r="C356" s="307"/>
      <c r="D356" s="14"/>
      <c r="E356" s="307"/>
      <c r="F356" s="307"/>
      <c r="G356" s="307"/>
      <c r="H356" s="307"/>
      <c r="I356" s="307"/>
      <c r="J356" s="14"/>
      <c r="K356" s="452"/>
    </row>
    <row r="357" spans="1:12" s="579" customFormat="1" ht="20.25" customHeight="1" x14ac:dyDescent="0.2">
      <c r="A357" s="307"/>
      <c r="B357" s="307"/>
      <c r="C357" s="307"/>
      <c r="D357" s="583"/>
      <c r="E357" s="307"/>
      <c r="F357" s="307"/>
      <c r="G357" s="307"/>
      <c r="H357" s="307"/>
      <c r="I357" s="307"/>
      <c r="J357" s="583"/>
      <c r="K357" s="452"/>
      <c r="L357" s="67"/>
    </row>
    <row r="358" spans="1:12" s="868" customFormat="1" ht="20.25" customHeight="1" x14ac:dyDescent="0.2">
      <c r="A358" s="307"/>
      <c r="B358" s="307"/>
      <c r="C358" s="307"/>
      <c r="D358" s="878"/>
      <c r="E358" s="307"/>
      <c r="F358" s="307"/>
      <c r="G358" s="307"/>
      <c r="H358" s="307"/>
      <c r="I358" s="307"/>
      <c r="J358" s="878"/>
      <c r="K358" s="452"/>
      <c r="L358" s="67"/>
    </row>
    <row r="359" spans="1:12" ht="20.25" customHeight="1" x14ac:dyDescent="0.2">
      <c r="A359" s="307"/>
      <c r="B359" s="307"/>
      <c r="C359" s="307"/>
      <c r="D359" s="14"/>
      <c r="E359" s="307"/>
      <c r="F359" s="307"/>
      <c r="G359" s="307"/>
      <c r="H359" s="307"/>
      <c r="I359" s="307"/>
      <c r="J359" s="14"/>
      <c r="K359" s="452"/>
    </row>
    <row r="360" spans="1:12" ht="20.25" customHeight="1" thickBot="1" x14ac:dyDescent="0.25">
      <c r="A360" s="323" t="s">
        <v>1555</v>
      </c>
      <c r="K360" s="413" t="s">
        <v>2713</v>
      </c>
    </row>
    <row r="361" spans="1:12" ht="20.25" customHeight="1" thickTop="1" x14ac:dyDescent="0.25">
      <c r="A361" s="992" t="s">
        <v>196</v>
      </c>
      <c r="B361" s="1003" t="s">
        <v>1</v>
      </c>
      <c r="C361" s="1003"/>
      <c r="D361" s="1003"/>
      <c r="E361" s="1003" t="s">
        <v>2</v>
      </c>
      <c r="F361" s="1003"/>
      <c r="G361" s="1003"/>
      <c r="H361" s="1003" t="s">
        <v>4</v>
      </c>
      <c r="I361" s="1003"/>
      <c r="J361" s="1003"/>
      <c r="K361" s="992" t="s">
        <v>197</v>
      </c>
    </row>
    <row r="362" spans="1:12" ht="20.25" customHeight="1" x14ac:dyDescent="0.25">
      <c r="A362" s="993"/>
      <c r="B362" s="1004" t="s">
        <v>6</v>
      </c>
      <c r="C362" s="1004"/>
      <c r="D362" s="1004"/>
      <c r="E362" s="1004" t="s">
        <v>7</v>
      </c>
      <c r="F362" s="1004"/>
      <c r="G362" s="1004"/>
      <c r="H362" s="1004" t="s">
        <v>9</v>
      </c>
      <c r="I362" s="1004"/>
      <c r="J362" s="1004"/>
      <c r="K362" s="993"/>
    </row>
    <row r="363" spans="1:12" ht="20.25" customHeight="1" x14ac:dyDescent="0.25">
      <c r="A363" s="993"/>
      <c r="B363" s="655" t="s">
        <v>554</v>
      </c>
      <c r="C363" s="655" t="s">
        <v>112</v>
      </c>
      <c r="D363" s="655" t="s">
        <v>12</v>
      </c>
      <c r="E363" s="655" t="s">
        <v>554</v>
      </c>
      <c r="F363" s="655" t="s">
        <v>112</v>
      </c>
      <c r="G363" s="655" t="s">
        <v>12</v>
      </c>
      <c r="H363" s="655" t="s">
        <v>554</v>
      </c>
      <c r="I363" s="655" t="s">
        <v>112</v>
      </c>
      <c r="J363" s="655" t="s">
        <v>12</v>
      </c>
      <c r="K363" s="993"/>
    </row>
    <row r="364" spans="1:12" ht="20.25" customHeight="1" thickBot="1" x14ac:dyDescent="0.3">
      <c r="A364" s="994"/>
      <c r="B364" s="4" t="s">
        <v>13</v>
      </c>
      <c r="C364" s="4" t="s">
        <v>14</v>
      </c>
      <c r="D364" s="4" t="s">
        <v>9</v>
      </c>
      <c r="E364" s="4" t="s">
        <v>13</v>
      </c>
      <c r="F364" s="4" t="s">
        <v>14</v>
      </c>
      <c r="G364" s="4" t="s">
        <v>9</v>
      </c>
      <c r="H364" s="4" t="s">
        <v>13</v>
      </c>
      <c r="I364" s="4" t="s">
        <v>14</v>
      </c>
      <c r="J364" s="4" t="s">
        <v>9</v>
      </c>
      <c r="K364" s="994"/>
    </row>
    <row r="365" spans="1:12" ht="20.25" customHeight="1" x14ac:dyDescent="0.2">
      <c r="A365" s="308" t="s">
        <v>1300</v>
      </c>
      <c r="B365" s="308"/>
      <c r="C365" s="308"/>
      <c r="D365" s="308"/>
      <c r="E365" s="308"/>
      <c r="F365" s="308"/>
      <c r="G365" s="308"/>
      <c r="H365" s="308"/>
      <c r="I365" s="308"/>
      <c r="J365" s="308"/>
      <c r="K365" s="297" t="s">
        <v>1493</v>
      </c>
    </row>
    <row r="366" spans="1:12" ht="20.25" customHeight="1" x14ac:dyDescent="0.2">
      <c r="A366" s="308" t="s">
        <v>1302</v>
      </c>
      <c r="B366" s="326">
        <v>31</v>
      </c>
      <c r="C366" s="326">
        <v>0</v>
      </c>
      <c r="D366" s="326">
        <v>31</v>
      </c>
      <c r="E366" s="326">
        <v>0</v>
      </c>
      <c r="F366" s="326">
        <v>0</v>
      </c>
      <c r="G366" s="326">
        <v>0</v>
      </c>
      <c r="H366" s="326">
        <f>SUM(B366,E366)</f>
        <v>31</v>
      </c>
      <c r="I366" s="326">
        <f t="shared" ref="I366:J366" si="180">SUM(C366,F366)</f>
        <v>0</v>
      </c>
      <c r="J366" s="326">
        <f t="shared" si="180"/>
        <v>31</v>
      </c>
      <c r="K366" s="404" t="s">
        <v>1500</v>
      </c>
    </row>
    <row r="367" spans="1:12" ht="20.25" customHeight="1" x14ac:dyDescent="0.2">
      <c r="A367" s="308" t="s">
        <v>1294</v>
      </c>
      <c r="B367" s="326">
        <v>68</v>
      </c>
      <c r="C367" s="326">
        <v>14</v>
      </c>
      <c r="D367" s="326">
        <v>82</v>
      </c>
      <c r="E367" s="326">
        <v>0</v>
      </c>
      <c r="F367" s="326">
        <v>0</v>
      </c>
      <c r="G367" s="326">
        <v>0</v>
      </c>
      <c r="H367" s="326">
        <f t="shared" ref="H367:H368" si="181">SUM(B367,E367)</f>
        <v>68</v>
      </c>
      <c r="I367" s="326">
        <f t="shared" ref="I367:I368" si="182">SUM(C367,F367)</f>
        <v>14</v>
      </c>
      <c r="J367" s="326">
        <f t="shared" ref="J367:J368" si="183">SUM(D367,G367)</f>
        <v>82</v>
      </c>
      <c r="K367" s="211" t="s">
        <v>1304</v>
      </c>
    </row>
    <row r="368" spans="1:12" ht="20.25" customHeight="1" x14ac:dyDescent="0.2">
      <c r="A368" s="308" t="s">
        <v>1296</v>
      </c>
      <c r="B368" s="326">
        <v>27</v>
      </c>
      <c r="C368" s="326">
        <v>23</v>
      </c>
      <c r="D368" s="326">
        <v>50</v>
      </c>
      <c r="E368" s="326">
        <v>0</v>
      </c>
      <c r="F368" s="326">
        <v>0</v>
      </c>
      <c r="G368" s="326">
        <v>0</v>
      </c>
      <c r="H368" s="326">
        <f t="shared" si="181"/>
        <v>27</v>
      </c>
      <c r="I368" s="326">
        <f t="shared" si="182"/>
        <v>23</v>
      </c>
      <c r="J368" s="326">
        <f t="shared" si="183"/>
        <v>50</v>
      </c>
      <c r="K368" s="404" t="s">
        <v>1305</v>
      </c>
    </row>
    <row r="369" spans="1:11" ht="20.25" customHeight="1" x14ac:dyDescent="0.2">
      <c r="A369" s="308" t="s">
        <v>1306</v>
      </c>
      <c r="B369" s="326">
        <f>SUM(B366:B368)</f>
        <v>126</v>
      </c>
      <c r="C369" s="326">
        <f t="shared" ref="C369:J369" si="184">SUM(C366:C368)</f>
        <v>37</v>
      </c>
      <c r="D369" s="326">
        <f t="shared" si="184"/>
        <v>163</v>
      </c>
      <c r="E369" s="326">
        <f t="shared" si="184"/>
        <v>0</v>
      </c>
      <c r="F369" s="326">
        <f t="shared" si="184"/>
        <v>0</v>
      </c>
      <c r="G369" s="326">
        <f t="shared" si="184"/>
        <v>0</v>
      </c>
      <c r="H369" s="326">
        <f t="shared" si="184"/>
        <v>126</v>
      </c>
      <c r="I369" s="326">
        <f t="shared" si="184"/>
        <v>37</v>
      </c>
      <c r="J369" s="326">
        <f t="shared" si="184"/>
        <v>163</v>
      </c>
      <c r="K369" s="421" t="s">
        <v>1499</v>
      </c>
    </row>
    <row r="370" spans="1:11" ht="20.25" customHeight="1" x14ac:dyDescent="0.2">
      <c r="A370" s="8" t="s">
        <v>1308</v>
      </c>
      <c r="B370" s="9"/>
      <c r="C370" s="9"/>
      <c r="D370" s="9"/>
      <c r="E370" s="9"/>
      <c r="F370" s="9"/>
      <c r="G370" s="9"/>
      <c r="H370" s="9"/>
      <c r="I370" s="9"/>
      <c r="J370" s="326"/>
      <c r="K370" s="297" t="s">
        <v>1493</v>
      </c>
    </row>
    <row r="371" spans="1:11" ht="20.25" customHeight="1" x14ac:dyDescent="0.2">
      <c r="A371" s="8" t="s">
        <v>1302</v>
      </c>
      <c r="B371" s="9">
        <v>66</v>
      </c>
      <c r="C371" s="9">
        <v>5</v>
      </c>
      <c r="D371" s="9">
        <v>71</v>
      </c>
      <c r="E371" s="9">
        <v>0</v>
      </c>
      <c r="F371" s="9">
        <v>0</v>
      </c>
      <c r="G371" s="9">
        <v>0</v>
      </c>
      <c r="H371" s="9">
        <f>SUM(B371,E371)</f>
        <v>66</v>
      </c>
      <c r="I371" s="9">
        <f t="shared" ref="I371:J371" si="185">SUM(C371,F371)</f>
        <v>5</v>
      </c>
      <c r="J371" s="9">
        <f t="shared" si="185"/>
        <v>71</v>
      </c>
      <c r="K371" s="404" t="s">
        <v>1500</v>
      </c>
    </row>
    <row r="372" spans="1:11" ht="20.25" customHeight="1" x14ac:dyDescent="0.2">
      <c r="A372" s="8" t="s">
        <v>1290</v>
      </c>
      <c r="B372" s="597">
        <v>23</v>
      </c>
      <c r="C372" s="9">
        <v>21</v>
      </c>
      <c r="D372" s="9">
        <v>44</v>
      </c>
      <c r="E372" s="9">
        <v>0</v>
      </c>
      <c r="F372" s="9">
        <v>0</v>
      </c>
      <c r="G372" s="9">
        <v>0</v>
      </c>
      <c r="H372" s="9">
        <f t="shared" ref="H372:H374" si="186">SUM(B372,E372)</f>
        <v>23</v>
      </c>
      <c r="I372" s="9">
        <f t="shared" ref="I372:I374" si="187">SUM(C372,F372)</f>
        <v>21</v>
      </c>
      <c r="J372" s="9">
        <f t="shared" ref="J372:J374" si="188">SUM(D372,G372)</f>
        <v>44</v>
      </c>
      <c r="K372" s="211" t="s">
        <v>1291</v>
      </c>
    </row>
    <row r="373" spans="1:11" ht="20.25" customHeight="1" x14ac:dyDescent="0.2">
      <c r="A373" s="308" t="s">
        <v>1294</v>
      </c>
      <c r="B373" s="600">
        <v>38</v>
      </c>
      <c r="C373" s="326">
        <v>6</v>
      </c>
      <c r="D373" s="9">
        <v>44</v>
      </c>
      <c r="E373" s="9">
        <v>0</v>
      </c>
      <c r="F373" s="9">
        <v>0</v>
      </c>
      <c r="G373" s="9">
        <v>0</v>
      </c>
      <c r="H373" s="9">
        <f t="shared" si="186"/>
        <v>38</v>
      </c>
      <c r="I373" s="9">
        <f t="shared" si="187"/>
        <v>6</v>
      </c>
      <c r="J373" s="9">
        <f t="shared" si="188"/>
        <v>44</v>
      </c>
      <c r="K373" s="404" t="s">
        <v>1497</v>
      </c>
    </row>
    <row r="374" spans="1:11" ht="20.25" customHeight="1" x14ac:dyDescent="0.2">
      <c r="A374" s="8" t="s">
        <v>1296</v>
      </c>
      <c r="B374" s="597">
        <v>89</v>
      </c>
      <c r="C374" s="9">
        <v>33</v>
      </c>
      <c r="D374" s="9">
        <v>122</v>
      </c>
      <c r="E374" s="9">
        <v>0</v>
      </c>
      <c r="F374" s="9">
        <v>0</v>
      </c>
      <c r="G374" s="9">
        <v>0</v>
      </c>
      <c r="H374" s="9">
        <f t="shared" si="186"/>
        <v>89</v>
      </c>
      <c r="I374" s="9">
        <f t="shared" si="187"/>
        <v>33</v>
      </c>
      <c r="J374" s="9">
        <f t="shared" si="188"/>
        <v>122</v>
      </c>
      <c r="K374" s="404" t="s">
        <v>1305</v>
      </c>
    </row>
    <row r="375" spans="1:11" ht="20.25" customHeight="1" x14ac:dyDescent="0.2">
      <c r="A375" s="8" t="s">
        <v>1310</v>
      </c>
      <c r="B375" s="597">
        <f>B374+B373+B372+B371</f>
        <v>216</v>
      </c>
      <c r="C375" s="9">
        <f>C374+C373+C372+C371</f>
        <v>65</v>
      </c>
      <c r="D375" s="9">
        <f>D374+D373+D372+D371</f>
        <v>281</v>
      </c>
      <c r="E375" s="9">
        <v>0</v>
      </c>
      <c r="F375" s="9">
        <v>0</v>
      </c>
      <c r="G375" s="9">
        <v>0</v>
      </c>
      <c r="H375" s="9">
        <f>H374+H373+H372+H371</f>
        <v>216</v>
      </c>
      <c r="I375" s="9">
        <f>I374+I373+I372+I371</f>
        <v>65</v>
      </c>
      <c r="J375" s="326">
        <f>J374+J373+J372+J371</f>
        <v>281</v>
      </c>
      <c r="K375" s="421" t="s">
        <v>1499</v>
      </c>
    </row>
    <row r="376" spans="1:11" ht="20.25" customHeight="1" x14ac:dyDescent="0.2">
      <c r="A376" s="8" t="s">
        <v>1312</v>
      </c>
      <c r="B376" s="597">
        <f>SUM(B375,B369,B354)</f>
        <v>718</v>
      </c>
      <c r="C376" s="9">
        <f t="shared" ref="C376:J376" si="189">SUM(C375,C369,C354)</f>
        <v>171</v>
      </c>
      <c r="D376" s="9">
        <f t="shared" si="189"/>
        <v>889</v>
      </c>
      <c r="E376" s="9">
        <f t="shared" si="189"/>
        <v>0</v>
      </c>
      <c r="F376" s="9">
        <f t="shared" si="189"/>
        <v>0</v>
      </c>
      <c r="G376" s="9">
        <f t="shared" si="189"/>
        <v>0</v>
      </c>
      <c r="H376" s="9">
        <f t="shared" si="189"/>
        <v>718</v>
      </c>
      <c r="I376" s="9">
        <f t="shared" si="189"/>
        <v>171</v>
      </c>
      <c r="J376" s="9">
        <f t="shared" si="189"/>
        <v>889</v>
      </c>
      <c r="K376" s="421" t="s">
        <v>1499</v>
      </c>
    </row>
    <row r="377" spans="1:11" ht="20.25" customHeight="1" x14ac:dyDescent="0.2">
      <c r="A377" s="8" t="s">
        <v>1302</v>
      </c>
      <c r="B377" s="597">
        <v>178</v>
      </c>
      <c r="C377" s="9">
        <v>14</v>
      </c>
      <c r="D377" s="9">
        <v>192</v>
      </c>
      <c r="E377" s="9">
        <f t="shared" ref="E377:G378" si="190">SUM(E376,E370,E355)</f>
        <v>0</v>
      </c>
      <c r="F377" s="9">
        <f t="shared" si="190"/>
        <v>0</v>
      </c>
      <c r="G377" s="9">
        <f t="shared" si="190"/>
        <v>0</v>
      </c>
      <c r="H377" s="9">
        <f>SUM(B377,E377)</f>
        <v>178</v>
      </c>
      <c r="I377" s="9">
        <f t="shared" ref="I377:J377" si="191">SUM(C377,F377)</f>
        <v>14</v>
      </c>
      <c r="J377" s="9">
        <f t="shared" si="191"/>
        <v>192</v>
      </c>
      <c r="K377" s="404" t="s">
        <v>1289</v>
      </c>
    </row>
    <row r="378" spans="1:11" ht="20.25" customHeight="1" x14ac:dyDescent="0.2">
      <c r="A378" s="8" t="s">
        <v>1288</v>
      </c>
      <c r="B378" s="597">
        <v>79</v>
      </c>
      <c r="C378" s="9">
        <v>43</v>
      </c>
      <c r="D378" s="9">
        <v>122</v>
      </c>
      <c r="E378" s="9">
        <f t="shared" si="190"/>
        <v>0</v>
      </c>
      <c r="F378" s="9">
        <f t="shared" si="190"/>
        <v>0</v>
      </c>
      <c r="G378" s="9">
        <f t="shared" si="190"/>
        <v>0</v>
      </c>
      <c r="H378" s="9">
        <f t="shared" ref="H378:H382" si="192">SUM(B378,E378)</f>
        <v>79</v>
      </c>
      <c r="I378" s="9">
        <f t="shared" ref="I378:I382" si="193">SUM(C378,F378)</f>
        <v>43</v>
      </c>
      <c r="J378" s="9">
        <f t="shared" ref="J378:J382" si="194">SUM(D378,G378)</f>
        <v>122</v>
      </c>
      <c r="K378" s="404" t="s">
        <v>1289</v>
      </c>
    </row>
    <row r="379" spans="1:11" ht="20.25" customHeight="1" x14ac:dyDescent="0.2">
      <c r="A379" s="8" t="s">
        <v>1290</v>
      </c>
      <c r="B379" s="597">
        <v>129</v>
      </c>
      <c r="C379" s="9">
        <v>21</v>
      </c>
      <c r="D379" s="9">
        <v>150</v>
      </c>
      <c r="E379" s="9">
        <f t="shared" ref="E379:E382" si="195">SUM(E378,E372,E359)</f>
        <v>0</v>
      </c>
      <c r="F379" s="9">
        <f t="shared" ref="F379:F382" si="196">SUM(F378,F372,F359)</f>
        <v>0</v>
      </c>
      <c r="G379" s="9">
        <f t="shared" ref="G379:G382" si="197">SUM(G378,G372,G359)</f>
        <v>0</v>
      </c>
      <c r="H379" s="9">
        <f t="shared" si="192"/>
        <v>129</v>
      </c>
      <c r="I379" s="9">
        <f t="shared" si="193"/>
        <v>21</v>
      </c>
      <c r="J379" s="9">
        <f t="shared" si="194"/>
        <v>150</v>
      </c>
      <c r="K379" s="211" t="s">
        <v>1501</v>
      </c>
    </row>
    <row r="380" spans="1:11" ht="20.25" customHeight="1" x14ac:dyDescent="0.2">
      <c r="A380" s="8" t="s">
        <v>1292</v>
      </c>
      <c r="B380" s="597">
        <v>12</v>
      </c>
      <c r="C380" s="9">
        <v>2</v>
      </c>
      <c r="D380" s="9">
        <v>14</v>
      </c>
      <c r="E380" s="9">
        <f t="shared" si="195"/>
        <v>0</v>
      </c>
      <c r="F380" s="9">
        <f t="shared" si="196"/>
        <v>0</v>
      </c>
      <c r="G380" s="9">
        <f t="shared" si="197"/>
        <v>0</v>
      </c>
      <c r="H380" s="9">
        <f t="shared" si="192"/>
        <v>12</v>
      </c>
      <c r="I380" s="9">
        <f t="shared" si="193"/>
        <v>2</v>
      </c>
      <c r="J380" s="9">
        <f t="shared" si="194"/>
        <v>14</v>
      </c>
      <c r="K380" s="404" t="s">
        <v>1496</v>
      </c>
    </row>
    <row r="381" spans="1:11" ht="20.25" customHeight="1" x14ac:dyDescent="0.2">
      <c r="A381" s="308" t="s">
        <v>1294</v>
      </c>
      <c r="B381" s="600">
        <v>191</v>
      </c>
      <c r="C381" s="326">
        <v>29</v>
      </c>
      <c r="D381" s="9">
        <v>220</v>
      </c>
      <c r="E381" s="9">
        <f t="shared" si="195"/>
        <v>0</v>
      </c>
      <c r="F381" s="9">
        <f t="shared" si="196"/>
        <v>0</v>
      </c>
      <c r="G381" s="9">
        <f t="shared" si="197"/>
        <v>0</v>
      </c>
      <c r="H381" s="9">
        <f t="shared" si="192"/>
        <v>191</v>
      </c>
      <c r="I381" s="9">
        <f t="shared" si="193"/>
        <v>29</v>
      </c>
      <c r="J381" s="9">
        <f t="shared" si="194"/>
        <v>220</v>
      </c>
      <c r="K381" s="211" t="s">
        <v>1304</v>
      </c>
    </row>
    <row r="382" spans="1:11" ht="20.25" customHeight="1" x14ac:dyDescent="0.2">
      <c r="A382" s="8" t="s">
        <v>1296</v>
      </c>
      <c r="B382" s="597">
        <v>129</v>
      </c>
      <c r="C382" s="9">
        <v>62</v>
      </c>
      <c r="D382" s="9">
        <v>191</v>
      </c>
      <c r="E382" s="9">
        <f t="shared" si="195"/>
        <v>0</v>
      </c>
      <c r="F382" s="9">
        <f t="shared" si="196"/>
        <v>0</v>
      </c>
      <c r="G382" s="9">
        <f t="shared" si="197"/>
        <v>0</v>
      </c>
      <c r="H382" s="9">
        <f t="shared" si="192"/>
        <v>129</v>
      </c>
      <c r="I382" s="9">
        <f t="shared" si="193"/>
        <v>62</v>
      </c>
      <c r="J382" s="9">
        <f t="shared" si="194"/>
        <v>191</v>
      </c>
      <c r="K382" s="404" t="s">
        <v>1305</v>
      </c>
    </row>
    <row r="383" spans="1:11" ht="20.25" customHeight="1" thickBot="1" x14ac:dyDescent="0.25">
      <c r="A383" s="11" t="s">
        <v>1314</v>
      </c>
      <c r="B383" s="599">
        <f>SUM(B377:B382)</f>
        <v>718</v>
      </c>
      <c r="C383" s="12">
        <f t="shared" ref="C383:J383" si="198">SUM(C377:C382)</f>
        <v>171</v>
      </c>
      <c r="D383" s="12">
        <f t="shared" si="198"/>
        <v>889</v>
      </c>
      <c r="E383" s="12">
        <f t="shared" si="198"/>
        <v>0</v>
      </c>
      <c r="F383" s="12">
        <f t="shared" si="198"/>
        <v>0</v>
      </c>
      <c r="G383" s="12">
        <f t="shared" si="198"/>
        <v>0</v>
      </c>
      <c r="H383" s="12">
        <f t="shared" si="198"/>
        <v>718</v>
      </c>
      <c r="I383" s="12">
        <f t="shared" si="198"/>
        <v>171</v>
      </c>
      <c r="J383" s="12">
        <f t="shared" si="198"/>
        <v>889</v>
      </c>
      <c r="K383" s="441" t="s">
        <v>1499</v>
      </c>
    </row>
    <row r="384" spans="1:11" ht="20.25" customHeight="1" thickTop="1" x14ac:dyDescent="0.2">
      <c r="A384" s="14"/>
      <c r="B384" s="14"/>
      <c r="C384" s="14"/>
      <c r="D384" s="14"/>
      <c r="E384" s="14"/>
      <c r="F384" s="14"/>
      <c r="G384" s="14"/>
      <c r="H384" s="14"/>
      <c r="I384" s="14"/>
      <c r="J384" s="307"/>
      <c r="K384" s="452"/>
    </row>
    <row r="385" spans="1:12" s="579" customFormat="1" ht="20.25" customHeight="1" x14ac:dyDescent="0.2">
      <c r="A385" s="583"/>
      <c r="B385" s="583"/>
      <c r="C385" s="583"/>
      <c r="D385" s="583"/>
      <c r="E385" s="583"/>
      <c r="F385" s="583"/>
      <c r="G385" s="583"/>
      <c r="H385" s="583"/>
      <c r="I385" s="583"/>
      <c r="J385" s="307"/>
      <c r="K385" s="452"/>
      <c r="L385" s="67"/>
    </row>
    <row r="386" spans="1:12" s="868" customFormat="1" ht="20.25" customHeight="1" x14ac:dyDescent="0.2">
      <c r="A386" s="878"/>
      <c r="B386" s="878"/>
      <c r="C386" s="878"/>
      <c r="D386" s="878"/>
      <c r="E386" s="878"/>
      <c r="F386" s="878"/>
      <c r="G386" s="878"/>
      <c r="H386" s="878"/>
      <c r="I386" s="878"/>
      <c r="J386" s="307"/>
      <c r="K386" s="452"/>
      <c r="L386" s="67"/>
    </row>
    <row r="387" spans="1:12" ht="20.25" customHeight="1" x14ac:dyDescent="0.2">
      <c r="A387" s="14"/>
      <c r="B387" s="14"/>
      <c r="C387" s="14"/>
      <c r="D387" s="14"/>
      <c r="E387" s="14"/>
      <c r="F387" s="14"/>
      <c r="G387" s="14"/>
      <c r="H387" s="14"/>
      <c r="I387" s="14"/>
      <c r="J387" s="307"/>
      <c r="K387" s="452"/>
    </row>
    <row r="388" spans="1:12" ht="20.25" customHeight="1" thickBot="1" x14ac:dyDescent="0.25">
      <c r="A388" s="323" t="s">
        <v>1555</v>
      </c>
      <c r="K388" s="413" t="s">
        <v>2713</v>
      </c>
    </row>
    <row r="389" spans="1:12" ht="20.25" customHeight="1" thickTop="1" x14ac:dyDescent="0.25">
      <c r="A389" s="992" t="s">
        <v>196</v>
      </c>
      <c r="B389" s="1003" t="s">
        <v>1</v>
      </c>
      <c r="C389" s="1003"/>
      <c r="D389" s="1003"/>
      <c r="E389" s="1003" t="s">
        <v>2</v>
      </c>
      <c r="F389" s="1003"/>
      <c r="G389" s="1003"/>
      <c r="H389" s="1003" t="s">
        <v>4</v>
      </c>
      <c r="I389" s="1003"/>
      <c r="J389" s="1003"/>
      <c r="K389" s="992" t="s">
        <v>197</v>
      </c>
    </row>
    <row r="390" spans="1:12" ht="20.25" customHeight="1" x14ac:dyDescent="0.25">
      <c r="A390" s="993"/>
      <c r="B390" s="1004" t="s">
        <v>6</v>
      </c>
      <c r="C390" s="1004"/>
      <c r="D390" s="1004"/>
      <c r="E390" s="1004" t="s">
        <v>7</v>
      </c>
      <c r="F390" s="1004"/>
      <c r="G390" s="1004"/>
      <c r="H390" s="1004" t="s">
        <v>9</v>
      </c>
      <c r="I390" s="1004"/>
      <c r="J390" s="1004"/>
      <c r="K390" s="993"/>
    </row>
    <row r="391" spans="1:12" ht="20.25" customHeight="1" x14ac:dyDescent="0.25">
      <c r="A391" s="993"/>
      <c r="B391" s="655" t="s">
        <v>554</v>
      </c>
      <c r="C391" s="655" t="s">
        <v>112</v>
      </c>
      <c r="D391" s="655" t="s">
        <v>12</v>
      </c>
      <c r="E391" s="655" t="s">
        <v>554</v>
      </c>
      <c r="F391" s="655" t="s">
        <v>112</v>
      </c>
      <c r="G391" s="655" t="s">
        <v>12</v>
      </c>
      <c r="H391" s="655" t="s">
        <v>554</v>
      </c>
      <c r="I391" s="655" t="s">
        <v>112</v>
      </c>
      <c r="J391" s="655" t="s">
        <v>12</v>
      </c>
      <c r="K391" s="993"/>
    </row>
    <row r="392" spans="1:12" ht="20.25" customHeight="1" thickBot="1" x14ac:dyDescent="0.3">
      <c r="A392" s="994"/>
      <c r="B392" s="4" t="s">
        <v>13</v>
      </c>
      <c r="C392" s="4" t="s">
        <v>14</v>
      </c>
      <c r="D392" s="4" t="s">
        <v>9</v>
      </c>
      <c r="E392" s="4" t="s">
        <v>13</v>
      </c>
      <c r="F392" s="4" t="s">
        <v>14</v>
      </c>
      <c r="G392" s="4" t="s">
        <v>9</v>
      </c>
      <c r="H392" s="4" t="s">
        <v>13</v>
      </c>
      <c r="I392" s="4" t="s">
        <v>14</v>
      </c>
      <c r="J392" s="4" t="s">
        <v>9</v>
      </c>
      <c r="K392" s="994"/>
    </row>
    <row r="393" spans="1:12" ht="20.25" customHeight="1" x14ac:dyDescent="0.2">
      <c r="A393" s="8" t="s">
        <v>1315</v>
      </c>
      <c r="B393" s="597">
        <v>756</v>
      </c>
      <c r="C393" s="9">
        <v>577</v>
      </c>
      <c r="D393" s="9">
        <v>1333</v>
      </c>
      <c r="E393" s="9">
        <v>0</v>
      </c>
      <c r="F393" s="9">
        <v>0</v>
      </c>
      <c r="G393" s="9">
        <v>0</v>
      </c>
      <c r="H393" s="9">
        <f>SUM(B393,E393)</f>
        <v>756</v>
      </c>
      <c r="I393" s="9">
        <f t="shared" ref="I393:J393" si="199">SUM(C393,F393)</f>
        <v>577</v>
      </c>
      <c r="J393" s="9">
        <f t="shared" si="199"/>
        <v>1333</v>
      </c>
      <c r="K393" s="404" t="s">
        <v>1297</v>
      </c>
    </row>
    <row r="394" spans="1:12" ht="20.25" customHeight="1" x14ac:dyDescent="0.2">
      <c r="A394" s="8" t="s">
        <v>1317</v>
      </c>
      <c r="B394" s="597">
        <v>83</v>
      </c>
      <c r="C394" s="9">
        <v>20</v>
      </c>
      <c r="D394" s="9">
        <v>103</v>
      </c>
      <c r="E394" s="9">
        <v>0</v>
      </c>
      <c r="F394" s="9">
        <v>0</v>
      </c>
      <c r="G394" s="9">
        <v>0</v>
      </c>
      <c r="H394" s="9">
        <f>SUM(B394,E394)</f>
        <v>83</v>
      </c>
      <c r="I394" s="9">
        <f t="shared" ref="I394" si="200">SUM(C394,F394)</f>
        <v>20</v>
      </c>
      <c r="J394" s="9">
        <f t="shared" ref="J394" si="201">SUM(D394,G394)</f>
        <v>103</v>
      </c>
      <c r="K394" s="404" t="s">
        <v>1502</v>
      </c>
    </row>
    <row r="395" spans="1:12" ht="20.25" customHeight="1" x14ac:dyDescent="0.2">
      <c r="A395" s="8" t="s">
        <v>1503</v>
      </c>
      <c r="B395" s="597"/>
      <c r="C395" s="9"/>
      <c r="D395" s="9"/>
      <c r="E395" s="9"/>
      <c r="F395" s="9"/>
      <c r="G395" s="9"/>
      <c r="H395" s="9"/>
      <c r="I395" s="9"/>
      <c r="J395" s="9"/>
      <c r="K395" s="404" t="s">
        <v>1320</v>
      </c>
    </row>
    <row r="396" spans="1:12" ht="20.25" customHeight="1" x14ac:dyDescent="0.2">
      <c r="A396" s="308" t="s">
        <v>1286</v>
      </c>
      <c r="B396" s="597">
        <v>17</v>
      </c>
      <c r="C396" s="9">
        <v>6</v>
      </c>
      <c r="D396" s="9">
        <v>23</v>
      </c>
      <c r="E396" s="9">
        <v>0</v>
      </c>
      <c r="F396" s="9">
        <v>0</v>
      </c>
      <c r="G396" s="9">
        <v>0</v>
      </c>
      <c r="H396" s="9">
        <f>SUM(B396,E396)</f>
        <v>17</v>
      </c>
      <c r="I396" s="9">
        <f t="shared" ref="I396:J396" si="202">SUM(C396,F396)</f>
        <v>6</v>
      </c>
      <c r="J396" s="9">
        <f t="shared" si="202"/>
        <v>23</v>
      </c>
      <c r="K396" s="404" t="s">
        <v>1289</v>
      </c>
    </row>
    <row r="397" spans="1:12" ht="20.25" customHeight="1" x14ac:dyDescent="0.2">
      <c r="A397" s="308" t="s">
        <v>1322</v>
      </c>
      <c r="B397" s="597">
        <v>130</v>
      </c>
      <c r="C397" s="9">
        <v>136</v>
      </c>
      <c r="D397" s="9">
        <v>266</v>
      </c>
      <c r="E397" s="9">
        <v>0</v>
      </c>
      <c r="F397" s="9">
        <v>0</v>
      </c>
      <c r="G397" s="9">
        <v>0</v>
      </c>
      <c r="H397" s="9">
        <f t="shared" ref="H397:H398" si="203">SUM(B397,E397)</f>
        <v>130</v>
      </c>
      <c r="I397" s="9">
        <f t="shared" ref="I397:I398" si="204">SUM(C397,F397)</f>
        <v>136</v>
      </c>
      <c r="J397" s="9">
        <f t="shared" ref="J397:J398" si="205">SUM(D397,G397)</f>
        <v>266</v>
      </c>
      <c r="K397" s="404" t="s">
        <v>1323</v>
      </c>
    </row>
    <row r="398" spans="1:12" ht="20.25" customHeight="1" x14ac:dyDescent="0.2">
      <c r="A398" s="308" t="s">
        <v>523</v>
      </c>
      <c r="B398" s="597">
        <v>7</v>
      </c>
      <c r="C398" s="9">
        <v>3</v>
      </c>
      <c r="D398" s="9">
        <v>10</v>
      </c>
      <c r="E398" s="9">
        <v>0</v>
      </c>
      <c r="F398" s="9">
        <v>0</v>
      </c>
      <c r="G398" s="9">
        <v>0</v>
      </c>
      <c r="H398" s="9">
        <f t="shared" si="203"/>
        <v>7</v>
      </c>
      <c r="I398" s="9">
        <f t="shared" si="204"/>
        <v>3</v>
      </c>
      <c r="J398" s="9">
        <f t="shared" si="205"/>
        <v>10</v>
      </c>
      <c r="K398" s="404" t="s">
        <v>240</v>
      </c>
    </row>
    <row r="399" spans="1:12" ht="20.25" customHeight="1" x14ac:dyDescent="0.2">
      <c r="A399" s="308" t="s">
        <v>1324</v>
      </c>
      <c r="B399" s="597">
        <f>SUM(B396:B398)</f>
        <v>154</v>
      </c>
      <c r="C399" s="9">
        <f t="shared" ref="C399:J399" si="206">SUM(C396:C398)</f>
        <v>145</v>
      </c>
      <c r="D399" s="9">
        <f t="shared" si="206"/>
        <v>299</v>
      </c>
      <c r="E399" s="9">
        <f t="shared" si="206"/>
        <v>0</v>
      </c>
      <c r="F399" s="9">
        <f t="shared" si="206"/>
        <v>0</v>
      </c>
      <c r="G399" s="9">
        <f t="shared" si="206"/>
        <v>0</v>
      </c>
      <c r="H399" s="9">
        <f t="shared" si="206"/>
        <v>154</v>
      </c>
      <c r="I399" s="9">
        <f t="shared" si="206"/>
        <v>145</v>
      </c>
      <c r="J399" s="9">
        <f t="shared" si="206"/>
        <v>299</v>
      </c>
      <c r="K399" s="404" t="s">
        <v>1504</v>
      </c>
    </row>
    <row r="400" spans="1:12" ht="20.25" customHeight="1" x14ac:dyDescent="0.2">
      <c r="A400" s="8" t="s">
        <v>1326</v>
      </c>
      <c r="B400" s="597"/>
      <c r="C400" s="9"/>
      <c r="D400" s="9"/>
      <c r="E400" s="9"/>
      <c r="F400" s="9"/>
      <c r="G400" s="9"/>
      <c r="H400" s="9"/>
      <c r="I400" s="9"/>
      <c r="J400" s="9"/>
      <c r="K400" s="404" t="s">
        <v>1327</v>
      </c>
    </row>
    <row r="401" spans="1:12" ht="20.25" customHeight="1" x14ac:dyDescent="0.2">
      <c r="A401" s="8" t="s">
        <v>1328</v>
      </c>
      <c r="B401" s="597">
        <v>7</v>
      </c>
      <c r="C401" s="9">
        <v>0</v>
      </c>
      <c r="D401" s="9">
        <v>7</v>
      </c>
      <c r="E401" s="9">
        <v>0</v>
      </c>
      <c r="F401" s="9">
        <v>0</v>
      </c>
      <c r="G401" s="9">
        <v>0</v>
      </c>
      <c r="H401" s="9">
        <f>SUM(B401,E401)</f>
        <v>7</v>
      </c>
      <c r="I401" s="9">
        <f t="shared" ref="I401:J401" si="207">SUM(C401,F401)</f>
        <v>0</v>
      </c>
      <c r="J401" s="9">
        <f t="shared" si="207"/>
        <v>7</v>
      </c>
      <c r="K401" s="404" t="s">
        <v>1329</v>
      </c>
    </row>
    <row r="402" spans="1:12" ht="20.25" customHeight="1" x14ac:dyDescent="0.2">
      <c r="A402" s="8" t="s">
        <v>1505</v>
      </c>
      <c r="B402" s="597">
        <v>25</v>
      </c>
      <c r="C402" s="9">
        <v>6</v>
      </c>
      <c r="D402" s="9">
        <v>31</v>
      </c>
      <c r="E402" s="9">
        <v>0</v>
      </c>
      <c r="F402" s="9">
        <v>0</v>
      </c>
      <c r="G402" s="9">
        <v>0</v>
      </c>
      <c r="H402" s="9">
        <f t="shared" ref="H402:H403" si="208">SUM(B402,E402)</f>
        <v>25</v>
      </c>
      <c r="I402" s="9">
        <f t="shared" ref="I402:I403" si="209">SUM(C402,F402)</f>
        <v>6</v>
      </c>
      <c r="J402" s="9">
        <f t="shared" ref="J402:J403" si="210">SUM(D402,G402)</f>
        <v>31</v>
      </c>
      <c r="K402" s="404" t="s">
        <v>1506</v>
      </c>
    </row>
    <row r="403" spans="1:12" ht="20.25" customHeight="1" x14ac:dyDescent="0.2">
      <c r="A403" s="8" t="s">
        <v>1331</v>
      </c>
      <c r="B403" s="597">
        <v>14</v>
      </c>
      <c r="C403" s="9">
        <v>2</v>
      </c>
      <c r="D403" s="9">
        <v>16</v>
      </c>
      <c r="E403" s="9">
        <v>0</v>
      </c>
      <c r="F403" s="9">
        <v>0</v>
      </c>
      <c r="G403" s="9">
        <v>0</v>
      </c>
      <c r="H403" s="9">
        <f t="shared" si="208"/>
        <v>14</v>
      </c>
      <c r="I403" s="9">
        <f t="shared" si="209"/>
        <v>2</v>
      </c>
      <c r="J403" s="9">
        <f t="shared" si="210"/>
        <v>16</v>
      </c>
      <c r="K403" s="404" t="s">
        <v>1332</v>
      </c>
    </row>
    <row r="404" spans="1:12" ht="20.25" customHeight="1" x14ac:dyDescent="0.2">
      <c r="A404" s="308" t="s">
        <v>1338</v>
      </c>
      <c r="B404" s="600">
        <f>SUM(B401:B403)</f>
        <v>46</v>
      </c>
      <c r="C404" s="326">
        <f t="shared" ref="C404:J404" si="211">SUM(C401:C403)</f>
        <v>8</v>
      </c>
      <c r="D404" s="326">
        <f t="shared" si="211"/>
        <v>54</v>
      </c>
      <c r="E404" s="326">
        <f t="shared" si="211"/>
        <v>0</v>
      </c>
      <c r="F404" s="326">
        <f t="shared" si="211"/>
        <v>0</v>
      </c>
      <c r="G404" s="326">
        <f t="shared" si="211"/>
        <v>0</v>
      </c>
      <c r="H404" s="326">
        <f t="shared" si="211"/>
        <v>46</v>
      </c>
      <c r="I404" s="326">
        <f t="shared" si="211"/>
        <v>8</v>
      </c>
      <c r="J404" s="326">
        <f t="shared" si="211"/>
        <v>54</v>
      </c>
      <c r="K404" s="297" t="s">
        <v>1339</v>
      </c>
    </row>
    <row r="405" spans="1:12" ht="20.25" customHeight="1" x14ac:dyDescent="0.2">
      <c r="A405" s="8" t="s">
        <v>1340</v>
      </c>
      <c r="B405" s="597">
        <v>146</v>
      </c>
      <c r="C405" s="9">
        <v>153</v>
      </c>
      <c r="D405" s="9">
        <v>299</v>
      </c>
      <c r="E405" s="9">
        <v>0</v>
      </c>
      <c r="F405" s="9">
        <v>0</v>
      </c>
      <c r="G405" s="9">
        <v>0</v>
      </c>
      <c r="H405" s="9">
        <f>SUM(B405,E405)</f>
        <v>146</v>
      </c>
      <c r="I405" s="9">
        <f t="shared" ref="I405:J405" si="212">SUM(C405,F405)</f>
        <v>153</v>
      </c>
      <c r="J405" s="9">
        <f t="shared" si="212"/>
        <v>299</v>
      </c>
      <c r="K405" s="404" t="s">
        <v>1341</v>
      </c>
    </row>
    <row r="406" spans="1:12" ht="20.25" customHeight="1" x14ac:dyDescent="0.2">
      <c r="A406" s="17" t="s">
        <v>1342</v>
      </c>
      <c r="B406" s="18"/>
      <c r="C406" s="18"/>
      <c r="D406" s="18"/>
      <c r="E406" s="18"/>
      <c r="F406" s="18"/>
      <c r="G406" s="18"/>
      <c r="H406" s="18"/>
      <c r="I406" s="18"/>
      <c r="J406" s="18"/>
      <c r="K406" s="19" t="s">
        <v>1343</v>
      </c>
    </row>
    <row r="407" spans="1:12" ht="20.25" customHeight="1" x14ac:dyDescent="0.2">
      <c r="A407" s="8" t="s">
        <v>1344</v>
      </c>
      <c r="B407" s="9">
        <v>43</v>
      </c>
      <c r="C407" s="9">
        <v>5</v>
      </c>
      <c r="D407" s="9">
        <v>48</v>
      </c>
      <c r="E407" s="9">
        <v>0</v>
      </c>
      <c r="F407" s="9">
        <v>0</v>
      </c>
      <c r="G407" s="9">
        <v>0</v>
      </c>
      <c r="H407" s="9">
        <f>SUM(B407,E407)</f>
        <v>43</v>
      </c>
      <c r="I407" s="9">
        <f t="shared" ref="I407:J407" si="213">SUM(C407,F407)</f>
        <v>5</v>
      </c>
      <c r="J407" s="9">
        <f t="shared" si="213"/>
        <v>48</v>
      </c>
      <c r="K407" s="404" t="s">
        <v>856</v>
      </c>
    </row>
    <row r="408" spans="1:12" ht="20.25" customHeight="1" x14ac:dyDescent="0.2">
      <c r="A408" s="8" t="s">
        <v>939</v>
      </c>
      <c r="B408" s="9">
        <v>87</v>
      </c>
      <c r="C408" s="9">
        <v>42</v>
      </c>
      <c r="D408" s="9">
        <v>129</v>
      </c>
      <c r="E408" s="9">
        <v>0</v>
      </c>
      <c r="F408" s="9">
        <v>0</v>
      </c>
      <c r="G408" s="9">
        <v>0</v>
      </c>
      <c r="H408" s="9">
        <f t="shared" ref="H408:H410" si="214">SUM(B408,E408)</f>
        <v>87</v>
      </c>
      <c r="I408" s="9">
        <f t="shared" ref="I408:I410" si="215">SUM(C408,F408)</f>
        <v>42</v>
      </c>
      <c r="J408" s="9">
        <f t="shared" ref="J408:J410" si="216">SUM(D408,G408)</f>
        <v>129</v>
      </c>
      <c r="K408" s="404" t="s">
        <v>234</v>
      </c>
    </row>
    <row r="409" spans="1:12" ht="20.25" customHeight="1" x14ac:dyDescent="0.2">
      <c r="A409" s="8" t="s">
        <v>239</v>
      </c>
      <c r="B409" s="9">
        <v>198</v>
      </c>
      <c r="C409" s="9">
        <v>161</v>
      </c>
      <c r="D409" s="9">
        <v>359</v>
      </c>
      <c r="E409" s="9">
        <v>0</v>
      </c>
      <c r="F409" s="9">
        <v>0</v>
      </c>
      <c r="G409" s="9">
        <v>0</v>
      </c>
      <c r="H409" s="9">
        <f t="shared" si="214"/>
        <v>198</v>
      </c>
      <c r="I409" s="9">
        <f t="shared" si="215"/>
        <v>161</v>
      </c>
      <c r="J409" s="9">
        <f t="shared" si="216"/>
        <v>359</v>
      </c>
      <c r="K409" s="404" t="s">
        <v>240</v>
      </c>
    </row>
    <row r="410" spans="1:12" ht="20.25" customHeight="1" x14ac:dyDescent="0.2">
      <c r="A410" s="8" t="s">
        <v>1345</v>
      </c>
      <c r="B410" s="9">
        <v>132</v>
      </c>
      <c r="C410" s="9">
        <v>41</v>
      </c>
      <c r="D410" s="9">
        <v>173</v>
      </c>
      <c r="E410" s="9">
        <v>0</v>
      </c>
      <c r="F410" s="9">
        <v>0</v>
      </c>
      <c r="G410" s="9">
        <v>0</v>
      </c>
      <c r="H410" s="9">
        <f t="shared" si="214"/>
        <v>132</v>
      </c>
      <c r="I410" s="9">
        <f t="shared" si="215"/>
        <v>41</v>
      </c>
      <c r="J410" s="9">
        <f t="shared" si="216"/>
        <v>173</v>
      </c>
      <c r="K410" s="404" t="s">
        <v>1346</v>
      </c>
    </row>
    <row r="411" spans="1:12" ht="20.25" customHeight="1" thickBot="1" x14ac:dyDescent="0.25">
      <c r="A411" s="11" t="s">
        <v>1507</v>
      </c>
      <c r="B411" s="12">
        <f>B410+B409+B408+B407</f>
        <v>460</v>
      </c>
      <c r="C411" s="12">
        <f>C410+C409+C408+C407</f>
        <v>249</v>
      </c>
      <c r="D411" s="12">
        <f>D410+D409+D408+D407</f>
        <v>709</v>
      </c>
      <c r="E411" s="12">
        <v>0</v>
      </c>
      <c r="F411" s="12">
        <v>0</v>
      </c>
      <c r="G411" s="12">
        <v>0</v>
      </c>
      <c r="H411" s="12">
        <f t="shared" ref="H411:J411" si="217">SUM(E411,B411)</f>
        <v>460</v>
      </c>
      <c r="I411" s="12">
        <f t="shared" si="217"/>
        <v>249</v>
      </c>
      <c r="J411" s="12">
        <f t="shared" si="217"/>
        <v>709</v>
      </c>
      <c r="K411" s="13" t="s">
        <v>1508</v>
      </c>
    </row>
    <row r="412" spans="1:12" s="579" customFormat="1" ht="20.25" customHeight="1" thickTop="1" x14ac:dyDescent="0.2">
      <c r="A412" s="583"/>
      <c r="B412" s="583"/>
      <c r="C412" s="583"/>
      <c r="D412" s="583"/>
      <c r="E412" s="583"/>
      <c r="F412" s="583"/>
      <c r="G412" s="583"/>
      <c r="H412" s="583"/>
      <c r="I412" s="583"/>
      <c r="J412" s="583"/>
      <c r="K412" s="580"/>
      <c r="L412" s="67"/>
    </row>
    <row r="413" spans="1:12" s="579" customFormat="1" ht="20.25" customHeight="1" x14ac:dyDescent="0.2">
      <c r="A413" s="583"/>
      <c r="B413" s="583"/>
      <c r="C413" s="583"/>
      <c r="D413" s="583"/>
      <c r="E413" s="583"/>
      <c r="F413" s="583"/>
      <c r="G413" s="583"/>
      <c r="H413" s="583"/>
      <c r="I413" s="583"/>
      <c r="J413" s="583"/>
      <c r="K413" s="580"/>
      <c r="L413" s="67"/>
    </row>
    <row r="414" spans="1:12" s="868" customFormat="1" ht="20.25" customHeight="1" x14ac:dyDescent="0.2">
      <c r="A414" s="878"/>
      <c r="B414" s="878"/>
      <c r="C414" s="878"/>
      <c r="D414" s="878"/>
      <c r="E414" s="878"/>
      <c r="F414" s="878"/>
      <c r="G414" s="878"/>
      <c r="H414" s="878"/>
      <c r="I414" s="878"/>
      <c r="J414" s="878"/>
      <c r="K414" s="869"/>
      <c r="L414" s="67"/>
    </row>
    <row r="415" spans="1:12" ht="20.25" customHeight="1" x14ac:dyDescent="0.2">
      <c r="A415" s="583"/>
      <c r="B415" s="583"/>
      <c r="C415" s="583"/>
      <c r="D415" s="583"/>
      <c r="E415" s="583"/>
      <c r="F415" s="583"/>
      <c r="G415" s="583"/>
      <c r="H415" s="583"/>
      <c r="I415" s="583"/>
      <c r="J415" s="583"/>
      <c r="K415" s="580"/>
    </row>
    <row r="416" spans="1:12" ht="24.75" customHeight="1" thickBot="1" x14ac:dyDescent="0.25">
      <c r="A416" s="323" t="s">
        <v>1555</v>
      </c>
      <c r="K416" s="413" t="s">
        <v>2713</v>
      </c>
    </row>
    <row r="417" spans="1:12" ht="19.5" customHeight="1" thickTop="1" x14ac:dyDescent="0.25">
      <c r="A417" s="992" t="s">
        <v>196</v>
      </c>
      <c r="B417" s="1003" t="s">
        <v>1</v>
      </c>
      <c r="C417" s="1003"/>
      <c r="D417" s="1003"/>
      <c r="E417" s="1003" t="s">
        <v>2</v>
      </c>
      <c r="F417" s="1003"/>
      <c r="G417" s="1003"/>
      <c r="H417" s="1003" t="s">
        <v>4</v>
      </c>
      <c r="I417" s="1003"/>
      <c r="J417" s="1003"/>
      <c r="K417" s="992" t="s">
        <v>197</v>
      </c>
    </row>
    <row r="418" spans="1:12" ht="19.5" customHeight="1" x14ac:dyDescent="0.25">
      <c r="A418" s="993"/>
      <c r="B418" s="1004" t="s">
        <v>6</v>
      </c>
      <c r="C418" s="1004"/>
      <c r="D418" s="1004"/>
      <c r="E418" s="1004" t="s">
        <v>7</v>
      </c>
      <c r="F418" s="1004"/>
      <c r="G418" s="1004"/>
      <c r="H418" s="1004" t="s">
        <v>9</v>
      </c>
      <c r="I418" s="1004"/>
      <c r="J418" s="1004"/>
      <c r="K418" s="993"/>
    </row>
    <row r="419" spans="1:12" ht="19.5" customHeight="1" x14ac:dyDescent="0.25">
      <c r="A419" s="993"/>
      <c r="B419" s="655" t="s">
        <v>554</v>
      </c>
      <c r="C419" s="655" t="s">
        <v>112</v>
      </c>
      <c r="D419" s="655" t="s">
        <v>12</v>
      </c>
      <c r="E419" s="655" t="s">
        <v>554</v>
      </c>
      <c r="F419" s="655" t="s">
        <v>112</v>
      </c>
      <c r="G419" s="655" t="s">
        <v>12</v>
      </c>
      <c r="H419" s="655" t="s">
        <v>554</v>
      </c>
      <c r="I419" s="655" t="s">
        <v>112</v>
      </c>
      <c r="J419" s="655" t="s">
        <v>12</v>
      </c>
      <c r="K419" s="993"/>
    </row>
    <row r="420" spans="1:12" ht="19.5" customHeight="1" thickBot="1" x14ac:dyDescent="0.3">
      <c r="A420" s="994"/>
      <c r="B420" s="4" t="s">
        <v>13</v>
      </c>
      <c r="C420" s="4" t="s">
        <v>14</v>
      </c>
      <c r="D420" s="4" t="s">
        <v>9</v>
      </c>
      <c r="E420" s="4" t="s">
        <v>13</v>
      </c>
      <c r="F420" s="4" t="s">
        <v>14</v>
      </c>
      <c r="G420" s="4" t="s">
        <v>9</v>
      </c>
      <c r="H420" s="4" t="s">
        <v>13</v>
      </c>
      <c r="I420" s="4" t="s">
        <v>14</v>
      </c>
      <c r="J420" s="4" t="s">
        <v>9</v>
      </c>
      <c r="K420" s="994"/>
    </row>
    <row r="421" spans="1:12" ht="20.25" customHeight="1" x14ac:dyDescent="0.2">
      <c r="A421" s="60" t="s">
        <v>1349</v>
      </c>
      <c r="B421" s="8"/>
      <c r="C421" s="8"/>
      <c r="D421" s="8"/>
      <c r="E421" s="8"/>
      <c r="F421" s="8"/>
      <c r="G421" s="8"/>
      <c r="H421" s="8"/>
      <c r="I421" s="8"/>
      <c r="J421" s="8"/>
      <c r="K421" s="404" t="s">
        <v>1350</v>
      </c>
    </row>
    <row r="422" spans="1:12" ht="20.25" customHeight="1" x14ac:dyDescent="0.2">
      <c r="A422" s="8" t="s">
        <v>239</v>
      </c>
      <c r="B422" s="9">
        <v>27</v>
      </c>
      <c r="C422" s="9">
        <v>3</v>
      </c>
      <c r="D422" s="9">
        <v>30</v>
      </c>
      <c r="E422" s="9">
        <v>0</v>
      </c>
      <c r="F422" s="9">
        <v>0</v>
      </c>
      <c r="G422" s="9">
        <v>0</v>
      </c>
      <c r="H422" s="9">
        <f>SUM(B422,E422)</f>
        <v>27</v>
      </c>
      <c r="I422" s="9">
        <f t="shared" ref="I422:J422" si="218">SUM(C422,F422)</f>
        <v>3</v>
      </c>
      <c r="J422" s="9">
        <f t="shared" si="218"/>
        <v>30</v>
      </c>
      <c r="K422" s="404" t="s">
        <v>240</v>
      </c>
    </row>
    <row r="423" spans="1:12" ht="20.25" customHeight="1" x14ac:dyDescent="0.2">
      <c r="A423" s="60" t="s">
        <v>1509</v>
      </c>
      <c r="B423" s="9">
        <f>SUM(B422)</f>
        <v>27</v>
      </c>
      <c r="C423" s="9">
        <f t="shared" ref="C423:J423" si="219">SUM(C422)</f>
        <v>3</v>
      </c>
      <c r="D423" s="9">
        <f t="shared" si="219"/>
        <v>30</v>
      </c>
      <c r="E423" s="9">
        <f t="shared" si="219"/>
        <v>0</v>
      </c>
      <c r="F423" s="9">
        <f t="shared" si="219"/>
        <v>0</v>
      </c>
      <c r="G423" s="9">
        <f t="shared" si="219"/>
        <v>0</v>
      </c>
      <c r="H423" s="9">
        <f t="shared" si="219"/>
        <v>27</v>
      </c>
      <c r="I423" s="9">
        <f t="shared" si="219"/>
        <v>3</v>
      </c>
      <c r="J423" s="9">
        <f t="shared" si="219"/>
        <v>30</v>
      </c>
      <c r="K423" s="404" t="s">
        <v>1510</v>
      </c>
    </row>
    <row r="424" spans="1:12" ht="20.25" customHeight="1" x14ac:dyDescent="0.2">
      <c r="A424" s="8" t="s">
        <v>1352</v>
      </c>
      <c r="B424" s="9"/>
      <c r="C424" s="9"/>
      <c r="D424" s="9"/>
      <c r="E424" s="9"/>
      <c r="F424" s="9"/>
      <c r="G424" s="9"/>
      <c r="H424" s="9"/>
      <c r="I424" s="9"/>
      <c r="J424" s="9"/>
      <c r="K424" s="404" t="s">
        <v>1353</v>
      </c>
    </row>
    <row r="425" spans="1:12" ht="20.25" customHeight="1" x14ac:dyDescent="0.2">
      <c r="A425" s="8" t="s">
        <v>1358</v>
      </c>
      <c r="B425" s="9">
        <v>21</v>
      </c>
      <c r="C425" s="9">
        <v>36</v>
      </c>
      <c r="D425" s="9">
        <v>57</v>
      </c>
      <c r="E425" s="9">
        <v>0</v>
      </c>
      <c r="F425" s="9">
        <v>0</v>
      </c>
      <c r="G425" s="9">
        <v>0</v>
      </c>
      <c r="H425" s="9">
        <f>SUM(B425,E425)</f>
        <v>21</v>
      </c>
      <c r="I425" s="9">
        <f t="shared" ref="I425:J425" si="220">SUM(C425,F425)</f>
        <v>36</v>
      </c>
      <c r="J425" s="9">
        <f t="shared" si="220"/>
        <v>57</v>
      </c>
      <c r="K425" s="404" t="s">
        <v>1355</v>
      </c>
    </row>
    <row r="426" spans="1:12" ht="20.25" customHeight="1" x14ac:dyDescent="0.2">
      <c r="A426" s="60" t="s">
        <v>1345</v>
      </c>
      <c r="B426" s="9">
        <v>26</v>
      </c>
      <c r="C426" s="9">
        <v>25</v>
      </c>
      <c r="D426" s="9">
        <v>51</v>
      </c>
      <c r="E426" s="9">
        <v>0</v>
      </c>
      <c r="F426" s="9">
        <v>0</v>
      </c>
      <c r="G426" s="9">
        <v>0</v>
      </c>
      <c r="H426" s="9">
        <f t="shared" ref="H426:H428" si="221">SUM(B426,E426)</f>
        <v>26</v>
      </c>
      <c r="I426" s="9">
        <f t="shared" ref="I426:I428" si="222">SUM(C426,F426)</f>
        <v>25</v>
      </c>
      <c r="J426" s="9">
        <f t="shared" ref="J426:J428" si="223">SUM(D426,G426)</f>
        <v>51</v>
      </c>
      <c r="K426" s="404" t="s">
        <v>1346</v>
      </c>
    </row>
    <row r="427" spans="1:12" s="450" customFormat="1" ht="18" customHeight="1" x14ac:dyDescent="0.25">
      <c r="A427" s="417" t="s">
        <v>939</v>
      </c>
      <c r="B427" s="94">
        <v>53</v>
      </c>
      <c r="C427" s="94">
        <v>48</v>
      </c>
      <c r="D427" s="94">
        <v>101</v>
      </c>
      <c r="E427" s="9">
        <v>0</v>
      </c>
      <c r="F427" s="9">
        <v>0</v>
      </c>
      <c r="G427" s="9">
        <v>0</v>
      </c>
      <c r="H427" s="9">
        <f t="shared" si="221"/>
        <v>53</v>
      </c>
      <c r="I427" s="9">
        <f t="shared" si="222"/>
        <v>48</v>
      </c>
      <c r="J427" s="9">
        <f t="shared" si="223"/>
        <v>101</v>
      </c>
      <c r="K427" s="58" t="s">
        <v>234</v>
      </c>
      <c r="L427" s="884"/>
    </row>
    <row r="428" spans="1:12" s="450" customFormat="1" ht="18" customHeight="1" x14ac:dyDescent="0.25">
      <c r="A428" s="417" t="s">
        <v>239</v>
      </c>
      <c r="B428" s="94">
        <v>90</v>
      </c>
      <c r="C428" s="94">
        <v>7</v>
      </c>
      <c r="D428" s="94">
        <v>97</v>
      </c>
      <c r="E428" s="9">
        <v>0</v>
      </c>
      <c r="F428" s="9">
        <v>0</v>
      </c>
      <c r="G428" s="9">
        <v>0</v>
      </c>
      <c r="H428" s="9">
        <f t="shared" si="221"/>
        <v>90</v>
      </c>
      <c r="I428" s="9">
        <f t="shared" si="222"/>
        <v>7</v>
      </c>
      <c r="J428" s="9">
        <f t="shared" si="223"/>
        <v>97</v>
      </c>
      <c r="K428" s="58" t="s">
        <v>240</v>
      </c>
      <c r="L428" s="884"/>
    </row>
    <row r="429" spans="1:12" s="450" customFormat="1" ht="18" customHeight="1" x14ac:dyDescent="0.25">
      <c r="A429" s="451" t="s">
        <v>1511</v>
      </c>
      <c r="B429" s="94">
        <f>SUM(B425:B428)</f>
        <v>190</v>
      </c>
      <c r="C429" s="94">
        <f t="shared" ref="C429:J429" si="224">SUM(C425:C428)</f>
        <v>116</v>
      </c>
      <c r="D429" s="94">
        <f t="shared" si="224"/>
        <v>306</v>
      </c>
      <c r="E429" s="94">
        <f t="shared" si="224"/>
        <v>0</v>
      </c>
      <c r="F429" s="94">
        <f t="shared" si="224"/>
        <v>0</v>
      </c>
      <c r="G429" s="94">
        <f t="shared" si="224"/>
        <v>0</v>
      </c>
      <c r="H429" s="94">
        <f t="shared" si="224"/>
        <v>190</v>
      </c>
      <c r="I429" s="94">
        <f t="shared" si="224"/>
        <v>116</v>
      </c>
      <c r="J429" s="94">
        <f t="shared" si="224"/>
        <v>306</v>
      </c>
      <c r="K429" s="58" t="s">
        <v>1512</v>
      </c>
      <c r="L429" s="884"/>
    </row>
    <row r="430" spans="1:12" s="450" customFormat="1" ht="18" customHeight="1" x14ac:dyDescent="0.25">
      <c r="A430" s="417" t="s">
        <v>1356</v>
      </c>
      <c r="B430" s="94"/>
      <c r="C430" s="94"/>
      <c r="D430" s="94"/>
      <c r="E430" s="94"/>
      <c r="F430" s="94"/>
      <c r="G430" s="94"/>
      <c r="H430" s="94"/>
      <c r="I430" s="94"/>
      <c r="J430" s="94"/>
      <c r="K430" s="58" t="s">
        <v>1357</v>
      </c>
      <c r="L430" s="884"/>
    </row>
    <row r="431" spans="1:12" s="450" customFormat="1" ht="18" customHeight="1" x14ac:dyDescent="0.25">
      <c r="A431" s="417" t="s">
        <v>1344</v>
      </c>
      <c r="B431" s="94">
        <v>40</v>
      </c>
      <c r="C431" s="94">
        <v>11</v>
      </c>
      <c r="D431" s="94">
        <v>51</v>
      </c>
      <c r="E431" s="94">
        <v>0</v>
      </c>
      <c r="F431" s="94">
        <v>0</v>
      </c>
      <c r="G431" s="94">
        <v>0</v>
      </c>
      <c r="H431" s="94">
        <f>SUM(B431,E431)</f>
        <v>40</v>
      </c>
      <c r="I431" s="94">
        <f t="shared" ref="I431:J431" si="225">SUM(C431,F431)</f>
        <v>11</v>
      </c>
      <c r="J431" s="94">
        <f t="shared" si="225"/>
        <v>51</v>
      </c>
      <c r="K431" s="58" t="s">
        <v>856</v>
      </c>
      <c r="L431" s="884"/>
    </row>
    <row r="432" spans="1:12" s="450" customFormat="1" ht="18" customHeight="1" x14ac:dyDescent="0.25">
      <c r="A432" s="417" t="s">
        <v>1358</v>
      </c>
      <c r="B432" s="94">
        <v>65</v>
      </c>
      <c r="C432" s="94">
        <v>81</v>
      </c>
      <c r="D432" s="94">
        <v>146</v>
      </c>
      <c r="E432" s="94">
        <v>0</v>
      </c>
      <c r="F432" s="94">
        <v>0</v>
      </c>
      <c r="G432" s="94">
        <v>0</v>
      </c>
      <c r="H432" s="94">
        <f t="shared" ref="H432:H435" si="226">SUM(B432,E432)</f>
        <v>65</v>
      </c>
      <c r="I432" s="94">
        <f t="shared" ref="I432:I435" si="227">SUM(C432,F432)</f>
        <v>81</v>
      </c>
      <c r="J432" s="94">
        <f t="shared" ref="J432:J435" si="228">SUM(D432,G432)</f>
        <v>146</v>
      </c>
      <c r="K432" s="58" t="s">
        <v>1355</v>
      </c>
      <c r="L432" s="884"/>
    </row>
    <row r="433" spans="1:12" s="450" customFormat="1" ht="18" customHeight="1" x14ac:dyDescent="0.25">
      <c r="A433" s="417" t="s">
        <v>1345</v>
      </c>
      <c r="B433" s="94">
        <v>16</v>
      </c>
      <c r="C433" s="94">
        <v>3</v>
      </c>
      <c r="D433" s="94">
        <v>19</v>
      </c>
      <c r="E433" s="94">
        <v>0</v>
      </c>
      <c r="F433" s="94">
        <v>0</v>
      </c>
      <c r="G433" s="94">
        <v>0</v>
      </c>
      <c r="H433" s="94">
        <f t="shared" si="226"/>
        <v>16</v>
      </c>
      <c r="I433" s="94">
        <f t="shared" si="227"/>
        <v>3</v>
      </c>
      <c r="J433" s="94">
        <f t="shared" si="228"/>
        <v>19</v>
      </c>
      <c r="K433" s="58" t="s">
        <v>1346</v>
      </c>
      <c r="L433" s="884"/>
    </row>
    <row r="434" spans="1:12" s="450" customFormat="1" ht="18" customHeight="1" x14ac:dyDescent="0.25">
      <c r="A434" s="417" t="s">
        <v>939</v>
      </c>
      <c r="B434" s="94">
        <v>100</v>
      </c>
      <c r="C434" s="94">
        <v>17</v>
      </c>
      <c r="D434" s="94">
        <v>117</v>
      </c>
      <c r="E434" s="94">
        <v>0</v>
      </c>
      <c r="F434" s="94">
        <v>0</v>
      </c>
      <c r="G434" s="94">
        <v>0</v>
      </c>
      <c r="H434" s="94">
        <f t="shared" si="226"/>
        <v>100</v>
      </c>
      <c r="I434" s="94">
        <f t="shared" si="227"/>
        <v>17</v>
      </c>
      <c r="J434" s="94">
        <f t="shared" si="228"/>
        <v>117</v>
      </c>
      <c r="K434" s="58" t="s">
        <v>234</v>
      </c>
      <c r="L434" s="884"/>
    </row>
    <row r="435" spans="1:12" s="450" customFormat="1" ht="18" customHeight="1" x14ac:dyDescent="0.25">
      <c r="A435" s="417" t="s">
        <v>523</v>
      </c>
      <c r="B435" s="94">
        <v>44</v>
      </c>
      <c r="C435" s="94">
        <v>10</v>
      </c>
      <c r="D435" s="94">
        <v>54</v>
      </c>
      <c r="E435" s="94">
        <v>0</v>
      </c>
      <c r="F435" s="94">
        <v>0</v>
      </c>
      <c r="G435" s="94">
        <v>0</v>
      </c>
      <c r="H435" s="94">
        <f t="shared" si="226"/>
        <v>44</v>
      </c>
      <c r="I435" s="94">
        <f t="shared" si="227"/>
        <v>10</v>
      </c>
      <c r="J435" s="94">
        <f t="shared" si="228"/>
        <v>54</v>
      </c>
      <c r="K435" s="58" t="s">
        <v>240</v>
      </c>
      <c r="L435" s="884"/>
    </row>
    <row r="436" spans="1:12" s="450" customFormat="1" ht="18" customHeight="1" x14ac:dyDescent="0.25">
      <c r="A436" s="417" t="s">
        <v>1513</v>
      </c>
      <c r="B436" s="94">
        <f>B435+B434+B433+B432+B431</f>
        <v>265</v>
      </c>
      <c r="C436" s="94">
        <f>C435+C434+C433+C432+C431</f>
        <v>122</v>
      </c>
      <c r="D436" s="94">
        <f>D435+D434+D433+D432+D431</f>
        <v>387</v>
      </c>
      <c r="E436" s="94">
        <v>0</v>
      </c>
      <c r="F436" s="94">
        <v>0</v>
      </c>
      <c r="G436" s="94">
        <v>0</v>
      </c>
      <c r="H436" s="94">
        <f>H435+H434+H433+H432+H431</f>
        <v>265</v>
      </c>
      <c r="I436" s="94">
        <f>I435+I434+I433+I432+I431</f>
        <v>122</v>
      </c>
      <c r="J436" s="94">
        <f>J435+J434+J433+J432+J431</f>
        <v>387</v>
      </c>
      <c r="K436" s="58" t="s">
        <v>1514</v>
      </c>
      <c r="L436" s="884"/>
    </row>
    <row r="437" spans="1:12" s="450" customFormat="1" ht="18" customHeight="1" x14ac:dyDescent="0.25">
      <c r="A437" s="417" t="s">
        <v>1359</v>
      </c>
      <c r="B437" s="94"/>
      <c r="C437" s="94"/>
      <c r="D437" s="94"/>
      <c r="E437" s="94"/>
      <c r="F437" s="94"/>
      <c r="G437" s="94"/>
      <c r="H437" s="94"/>
      <c r="I437" s="94"/>
      <c r="J437" s="94"/>
      <c r="K437" s="58" t="s">
        <v>1360</v>
      </c>
      <c r="L437" s="884"/>
    </row>
    <row r="438" spans="1:12" s="450" customFormat="1" ht="18" customHeight="1" x14ac:dyDescent="0.25">
      <c r="A438" s="417" t="s">
        <v>1344</v>
      </c>
      <c r="B438" s="94">
        <v>75</v>
      </c>
      <c r="C438" s="94">
        <v>16</v>
      </c>
      <c r="D438" s="94">
        <v>91</v>
      </c>
      <c r="E438" s="94">
        <v>0</v>
      </c>
      <c r="F438" s="94">
        <v>0</v>
      </c>
      <c r="G438" s="94">
        <v>0</v>
      </c>
      <c r="H438" s="94">
        <f>SUM(B438,E438)</f>
        <v>75</v>
      </c>
      <c r="I438" s="94">
        <f t="shared" ref="I438:J438" si="229">SUM(C438,F438)</f>
        <v>16</v>
      </c>
      <c r="J438" s="94">
        <f t="shared" si="229"/>
        <v>91</v>
      </c>
      <c r="K438" s="58" t="s">
        <v>856</v>
      </c>
      <c r="L438" s="884"/>
    </row>
    <row r="439" spans="1:12" s="450" customFormat="1" ht="18" customHeight="1" x14ac:dyDescent="0.25">
      <c r="A439" s="57" t="s">
        <v>1345</v>
      </c>
      <c r="B439" s="94">
        <v>18</v>
      </c>
      <c r="C439" s="94">
        <v>6</v>
      </c>
      <c r="D439" s="94">
        <v>24</v>
      </c>
      <c r="E439" s="94">
        <v>0</v>
      </c>
      <c r="F439" s="94">
        <v>0</v>
      </c>
      <c r="G439" s="94">
        <v>0</v>
      </c>
      <c r="H439" s="94">
        <f t="shared" ref="H439:H441" si="230">SUM(B439,E439)</f>
        <v>18</v>
      </c>
      <c r="I439" s="94">
        <f t="shared" ref="I439:I441" si="231">SUM(C439,F439)</f>
        <v>6</v>
      </c>
      <c r="J439" s="94">
        <f t="shared" ref="J439:J441" si="232">SUM(D439,G439)</f>
        <v>24</v>
      </c>
      <c r="K439" s="58" t="s">
        <v>1346</v>
      </c>
      <c r="L439" s="884"/>
    </row>
    <row r="440" spans="1:12" s="450" customFormat="1" ht="18" customHeight="1" x14ac:dyDescent="0.25">
      <c r="A440" s="417" t="s">
        <v>939</v>
      </c>
      <c r="B440" s="94">
        <v>43</v>
      </c>
      <c r="C440" s="94">
        <v>3</v>
      </c>
      <c r="D440" s="94">
        <v>46</v>
      </c>
      <c r="E440" s="94">
        <v>0</v>
      </c>
      <c r="F440" s="94">
        <v>0</v>
      </c>
      <c r="G440" s="94">
        <v>0</v>
      </c>
      <c r="H440" s="94">
        <f t="shared" si="230"/>
        <v>43</v>
      </c>
      <c r="I440" s="94">
        <f t="shared" si="231"/>
        <v>3</v>
      </c>
      <c r="J440" s="94">
        <f t="shared" si="232"/>
        <v>46</v>
      </c>
      <c r="K440" s="58" t="s">
        <v>234</v>
      </c>
      <c r="L440" s="884"/>
    </row>
    <row r="441" spans="1:12" s="450" customFormat="1" ht="18" customHeight="1" x14ac:dyDescent="0.25">
      <c r="A441" s="57" t="s">
        <v>523</v>
      </c>
      <c r="B441" s="602">
        <v>31</v>
      </c>
      <c r="C441" s="602">
        <v>5</v>
      </c>
      <c r="D441" s="602">
        <v>36</v>
      </c>
      <c r="E441" s="602">
        <v>0</v>
      </c>
      <c r="F441" s="602">
        <v>0</v>
      </c>
      <c r="G441" s="602">
        <v>0</v>
      </c>
      <c r="H441" s="602">
        <f t="shared" si="230"/>
        <v>31</v>
      </c>
      <c r="I441" s="602">
        <f t="shared" si="231"/>
        <v>5</v>
      </c>
      <c r="J441" s="602">
        <f t="shared" si="232"/>
        <v>36</v>
      </c>
      <c r="K441" s="679" t="s">
        <v>240</v>
      </c>
      <c r="L441" s="884"/>
    </row>
    <row r="442" spans="1:12" s="450" customFormat="1" ht="18" customHeight="1" thickBot="1" x14ac:dyDescent="0.3">
      <c r="A442" s="680" t="s">
        <v>1515</v>
      </c>
      <c r="B442" s="681">
        <f>B441+B440+B439+B438</f>
        <v>167</v>
      </c>
      <c r="C442" s="681">
        <f>C441+C440+C439+C438</f>
        <v>30</v>
      </c>
      <c r="D442" s="681">
        <f>D441+D440+D439+D438</f>
        <v>197</v>
      </c>
      <c r="E442" s="681">
        <v>0</v>
      </c>
      <c r="F442" s="681">
        <v>0</v>
      </c>
      <c r="G442" s="681">
        <v>0</v>
      </c>
      <c r="H442" s="681">
        <f>SUM(H438:H441)</f>
        <v>167</v>
      </c>
      <c r="I442" s="681">
        <f>SUM(I438:I441)</f>
        <v>30</v>
      </c>
      <c r="J442" s="681">
        <f>SUM(J438:J441)</f>
        <v>197</v>
      </c>
      <c r="K442" s="682" t="s">
        <v>1516</v>
      </c>
      <c r="L442" s="884"/>
    </row>
    <row r="443" spans="1:12" ht="20.25" customHeight="1" thickTop="1" x14ac:dyDescent="0.2">
      <c r="A443" s="83"/>
      <c r="B443" s="14"/>
      <c r="C443" s="14"/>
      <c r="D443" s="14"/>
      <c r="E443" s="14"/>
      <c r="F443" s="14"/>
      <c r="G443" s="14"/>
      <c r="H443" s="14"/>
      <c r="I443" s="14"/>
      <c r="J443" s="14"/>
      <c r="K443" s="406"/>
    </row>
    <row r="444" spans="1:12" s="868" customFormat="1" ht="20.25" customHeight="1" x14ac:dyDescent="0.2">
      <c r="A444" s="83"/>
      <c r="B444" s="878"/>
      <c r="C444" s="878"/>
      <c r="D444" s="878"/>
      <c r="E444" s="878"/>
      <c r="F444" s="878"/>
      <c r="G444" s="878"/>
      <c r="H444" s="878"/>
      <c r="I444" s="878"/>
      <c r="J444" s="878"/>
      <c r="K444" s="869"/>
      <c r="L444" s="67"/>
    </row>
    <row r="445" spans="1:12" s="868" customFormat="1" ht="20.25" customHeight="1" x14ac:dyDescent="0.2">
      <c r="A445" s="83"/>
      <c r="B445" s="878"/>
      <c r="C445" s="878"/>
      <c r="D445" s="878"/>
      <c r="E445" s="878"/>
      <c r="F445" s="878"/>
      <c r="G445" s="878"/>
      <c r="H445" s="878"/>
      <c r="I445" s="878"/>
      <c r="J445" s="878"/>
      <c r="K445" s="869"/>
      <c r="L445" s="67"/>
    </row>
    <row r="446" spans="1:12" ht="23.25" customHeight="1" thickBot="1" x14ac:dyDescent="0.25">
      <c r="A446" s="323" t="s">
        <v>2640</v>
      </c>
      <c r="K446" s="413" t="s">
        <v>2713</v>
      </c>
    </row>
    <row r="447" spans="1:12" ht="20.25" customHeight="1" thickTop="1" x14ac:dyDescent="0.25">
      <c r="A447" s="992" t="s">
        <v>196</v>
      </c>
      <c r="B447" s="1003" t="s">
        <v>1</v>
      </c>
      <c r="C447" s="1003"/>
      <c r="D447" s="1003"/>
      <c r="E447" s="1003" t="s">
        <v>2</v>
      </c>
      <c r="F447" s="1003"/>
      <c r="G447" s="1003"/>
      <c r="H447" s="1003" t="s">
        <v>4</v>
      </c>
      <c r="I447" s="1003"/>
      <c r="J447" s="1003"/>
      <c r="K447" s="992" t="s">
        <v>197</v>
      </c>
    </row>
    <row r="448" spans="1:12" ht="20.25" customHeight="1" x14ac:dyDescent="0.25">
      <c r="A448" s="993"/>
      <c r="B448" s="1004" t="s">
        <v>6</v>
      </c>
      <c r="C448" s="1004"/>
      <c r="D448" s="1004"/>
      <c r="E448" s="1004" t="s">
        <v>7</v>
      </c>
      <c r="F448" s="1004"/>
      <c r="G448" s="1004"/>
      <c r="H448" s="1004" t="s">
        <v>9</v>
      </c>
      <c r="I448" s="1004"/>
      <c r="J448" s="1004"/>
      <c r="K448" s="993"/>
    </row>
    <row r="449" spans="1:11" ht="20.25" customHeight="1" x14ac:dyDescent="0.25">
      <c r="A449" s="993"/>
      <c r="B449" s="655" t="s">
        <v>554</v>
      </c>
      <c r="C449" s="655" t="s">
        <v>112</v>
      </c>
      <c r="D449" s="655" t="s">
        <v>12</v>
      </c>
      <c r="E449" s="655" t="s">
        <v>554</v>
      </c>
      <c r="F449" s="655" t="s">
        <v>112</v>
      </c>
      <c r="G449" s="655" t="s">
        <v>12</v>
      </c>
      <c r="H449" s="655" t="s">
        <v>554</v>
      </c>
      <c r="I449" s="655" t="s">
        <v>112</v>
      </c>
      <c r="J449" s="655" t="s">
        <v>12</v>
      </c>
      <c r="K449" s="993"/>
    </row>
    <row r="450" spans="1:11" ht="20.25" customHeight="1" thickBot="1" x14ac:dyDescent="0.3">
      <c r="A450" s="994"/>
      <c r="B450" s="4" t="s">
        <v>13</v>
      </c>
      <c r="C450" s="4" t="s">
        <v>14</v>
      </c>
      <c r="D450" s="4" t="s">
        <v>9</v>
      </c>
      <c r="E450" s="4" t="s">
        <v>13</v>
      </c>
      <c r="F450" s="4" t="s">
        <v>14</v>
      </c>
      <c r="G450" s="4" t="s">
        <v>9</v>
      </c>
      <c r="H450" s="4" t="s">
        <v>13</v>
      </c>
      <c r="I450" s="4" t="s">
        <v>14</v>
      </c>
      <c r="J450" s="4" t="s">
        <v>9</v>
      </c>
      <c r="K450" s="994"/>
    </row>
    <row r="451" spans="1:11" ht="20.25" customHeight="1" x14ac:dyDescent="0.2">
      <c r="A451" s="60" t="s">
        <v>1361</v>
      </c>
      <c r="B451" s="8"/>
      <c r="C451" s="8"/>
      <c r="D451" s="8"/>
      <c r="E451" s="8"/>
      <c r="F451" s="8"/>
      <c r="G451" s="8"/>
      <c r="H451" s="8"/>
      <c r="I451" s="8"/>
      <c r="J451" s="8"/>
      <c r="K451" s="404" t="s">
        <v>1362</v>
      </c>
    </row>
    <row r="452" spans="1:11" ht="20.25" customHeight="1" x14ac:dyDescent="0.2">
      <c r="A452" s="8" t="s">
        <v>1344</v>
      </c>
      <c r="B452" s="9">
        <v>140</v>
      </c>
      <c r="C452" s="9">
        <v>14</v>
      </c>
      <c r="D452" s="9">
        <v>154</v>
      </c>
      <c r="E452" s="9">
        <v>0</v>
      </c>
      <c r="F452" s="9">
        <v>0</v>
      </c>
      <c r="G452" s="9">
        <v>0</v>
      </c>
      <c r="H452" s="9">
        <f>SUM(B452,E452)</f>
        <v>140</v>
      </c>
      <c r="I452" s="9">
        <f t="shared" ref="I452:J452" si="233">SUM(C452,F452)</f>
        <v>14</v>
      </c>
      <c r="J452" s="9">
        <f t="shared" si="233"/>
        <v>154</v>
      </c>
      <c r="K452" s="404" t="s">
        <v>856</v>
      </c>
    </row>
    <row r="453" spans="1:11" ht="20.25" customHeight="1" x14ac:dyDescent="0.2">
      <c r="A453" s="8" t="s">
        <v>1345</v>
      </c>
      <c r="B453" s="9">
        <v>9</v>
      </c>
      <c r="C453" s="9">
        <v>3</v>
      </c>
      <c r="D453" s="9">
        <v>12</v>
      </c>
      <c r="E453" s="9">
        <v>0</v>
      </c>
      <c r="F453" s="9">
        <v>0</v>
      </c>
      <c r="G453" s="9">
        <v>0</v>
      </c>
      <c r="H453" s="9">
        <f t="shared" ref="H453:H455" si="234">SUM(B453,E453)</f>
        <v>9</v>
      </c>
      <c r="I453" s="9">
        <f t="shared" ref="I453:I455" si="235">SUM(C453,F453)</f>
        <v>3</v>
      </c>
      <c r="J453" s="9">
        <f t="shared" ref="J453:J455" si="236">SUM(D453,G453)</f>
        <v>12</v>
      </c>
      <c r="K453" s="404" t="s">
        <v>1346</v>
      </c>
    </row>
    <row r="454" spans="1:11" ht="20.25" customHeight="1" x14ac:dyDescent="0.2">
      <c r="A454" s="8" t="s">
        <v>939</v>
      </c>
      <c r="B454" s="9">
        <v>46</v>
      </c>
      <c r="C454" s="9">
        <v>14</v>
      </c>
      <c r="D454" s="9">
        <v>60</v>
      </c>
      <c r="E454" s="9">
        <v>0</v>
      </c>
      <c r="F454" s="9">
        <v>0</v>
      </c>
      <c r="G454" s="9">
        <v>0</v>
      </c>
      <c r="H454" s="9">
        <f t="shared" si="234"/>
        <v>46</v>
      </c>
      <c r="I454" s="9">
        <f t="shared" si="235"/>
        <v>14</v>
      </c>
      <c r="J454" s="9">
        <f t="shared" si="236"/>
        <v>60</v>
      </c>
      <c r="K454" s="404" t="s">
        <v>234</v>
      </c>
    </row>
    <row r="455" spans="1:11" ht="20.25" customHeight="1" x14ac:dyDescent="0.2">
      <c r="A455" s="8" t="s">
        <v>239</v>
      </c>
      <c r="B455" s="9">
        <v>49</v>
      </c>
      <c r="C455" s="9">
        <v>8</v>
      </c>
      <c r="D455" s="9">
        <v>57</v>
      </c>
      <c r="E455" s="9">
        <v>0</v>
      </c>
      <c r="F455" s="9">
        <v>0</v>
      </c>
      <c r="G455" s="9">
        <v>0</v>
      </c>
      <c r="H455" s="9">
        <f t="shared" si="234"/>
        <v>49</v>
      </c>
      <c r="I455" s="9">
        <f t="shared" si="235"/>
        <v>8</v>
      </c>
      <c r="J455" s="9">
        <f t="shared" si="236"/>
        <v>57</v>
      </c>
      <c r="K455" s="404" t="s">
        <v>240</v>
      </c>
    </row>
    <row r="456" spans="1:11" ht="20.25" customHeight="1" x14ac:dyDescent="0.2">
      <c r="A456" s="8" t="s">
        <v>1517</v>
      </c>
      <c r="B456" s="9">
        <f>SUM(B452:B455)</f>
        <v>244</v>
      </c>
      <c r="C456" s="9">
        <f t="shared" ref="C456:J456" si="237">SUM(C452:C455)</f>
        <v>39</v>
      </c>
      <c r="D456" s="9">
        <f t="shared" si="237"/>
        <v>283</v>
      </c>
      <c r="E456" s="9">
        <f t="shared" si="237"/>
        <v>0</v>
      </c>
      <c r="F456" s="9">
        <f t="shared" si="237"/>
        <v>0</v>
      </c>
      <c r="G456" s="9">
        <f t="shared" si="237"/>
        <v>0</v>
      </c>
      <c r="H456" s="9">
        <f t="shared" si="237"/>
        <v>244</v>
      </c>
      <c r="I456" s="9">
        <f t="shared" si="237"/>
        <v>39</v>
      </c>
      <c r="J456" s="9">
        <f t="shared" si="237"/>
        <v>283</v>
      </c>
      <c r="K456" s="404" t="s">
        <v>1518</v>
      </c>
    </row>
    <row r="457" spans="1:11" ht="20.25" customHeight="1" x14ac:dyDescent="0.2">
      <c r="A457" s="8" t="s">
        <v>1363</v>
      </c>
      <c r="B457" s="9"/>
      <c r="C457" s="9"/>
      <c r="D457" s="9"/>
      <c r="E457" s="9"/>
      <c r="F457" s="9"/>
      <c r="G457" s="9"/>
      <c r="H457" s="9"/>
      <c r="I457" s="9"/>
      <c r="J457" s="9"/>
      <c r="K457" s="404" t="s">
        <v>1364</v>
      </c>
    </row>
    <row r="458" spans="1:11" ht="20.25" customHeight="1" x14ac:dyDescent="0.2">
      <c r="A458" s="8" t="s">
        <v>1344</v>
      </c>
      <c r="B458" s="9">
        <v>87</v>
      </c>
      <c r="C458" s="9">
        <v>6</v>
      </c>
      <c r="D458" s="9">
        <v>93</v>
      </c>
      <c r="E458" s="9">
        <v>0</v>
      </c>
      <c r="F458" s="9">
        <v>0</v>
      </c>
      <c r="G458" s="9">
        <v>0</v>
      </c>
      <c r="H458" s="9">
        <f>SUM(B458,E458)</f>
        <v>87</v>
      </c>
      <c r="I458" s="9">
        <f t="shared" ref="I458:J458" si="238">SUM(C458,F458)</f>
        <v>6</v>
      </c>
      <c r="J458" s="9">
        <f t="shared" si="238"/>
        <v>93</v>
      </c>
      <c r="K458" s="404" t="s">
        <v>856</v>
      </c>
    </row>
    <row r="459" spans="1:11" ht="20.25" customHeight="1" x14ac:dyDescent="0.2">
      <c r="A459" s="8" t="s">
        <v>1345</v>
      </c>
      <c r="B459" s="9">
        <v>69</v>
      </c>
      <c r="C459" s="9">
        <v>17</v>
      </c>
      <c r="D459" s="9">
        <v>86</v>
      </c>
      <c r="E459" s="9">
        <v>0</v>
      </c>
      <c r="F459" s="9">
        <v>0</v>
      </c>
      <c r="G459" s="9">
        <v>0</v>
      </c>
      <c r="H459" s="9">
        <f t="shared" ref="H459:H461" si="239">SUM(B459,E459)</f>
        <v>69</v>
      </c>
      <c r="I459" s="9">
        <f t="shared" ref="I459:I461" si="240">SUM(C459,F459)</f>
        <v>17</v>
      </c>
      <c r="J459" s="9">
        <f t="shared" ref="J459:J461" si="241">SUM(D459,G459)</f>
        <v>86</v>
      </c>
      <c r="K459" s="404" t="s">
        <v>1346</v>
      </c>
    </row>
    <row r="460" spans="1:11" ht="20.25" customHeight="1" x14ac:dyDescent="0.2">
      <c r="A460" s="8" t="s">
        <v>939</v>
      </c>
      <c r="B460" s="9">
        <v>54</v>
      </c>
      <c r="C460" s="9">
        <v>10</v>
      </c>
      <c r="D460" s="9">
        <v>64</v>
      </c>
      <c r="E460" s="9">
        <v>0</v>
      </c>
      <c r="F460" s="9">
        <v>0</v>
      </c>
      <c r="G460" s="9">
        <v>0</v>
      </c>
      <c r="H460" s="9">
        <f t="shared" si="239"/>
        <v>54</v>
      </c>
      <c r="I460" s="9">
        <f t="shared" si="240"/>
        <v>10</v>
      </c>
      <c r="J460" s="9">
        <f t="shared" si="241"/>
        <v>64</v>
      </c>
      <c r="K460" s="404" t="s">
        <v>234</v>
      </c>
    </row>
    <row r="461" spans="1:11" ht="20.25" customHeight="1" x14ac:dyDescent="0.2">
      <c r="A461" s="8" t="s">
        <v>239</v>
      </c>
      <c r="B461" s="9">
        <v>23</v>
      </c>
      <c r="C461" s="9">
        <v>4</v>
      </c>
      <c r="D461" s="9">
        <v>27</v>
      </c>
      <c r="E461" s="9">
        <v>0</v>
      </c>
      <c r="F461" s="9">
        <v>0</v>
      </c>
      <c r="G461" s="9">
        <v>0</v>
      </c>
      <c r="H461" s="9">
        <f t="shared" si="239"/>
        <v>23</v>
      </c>
      <c r="I461" s="9">
        <f t="shared" si="240"/>
        <v>4</v>
      </c>
      <c r="J461" s="9">
        <f t="shared" si="241"/>
        <v>27</v>
      </c>
      <c r="K461" s="404" t="s">
        <v>240</v>
      </c>
    </row>
    <row r="462" spans="1:11" ht="20.25" customHeight="1" x14ac:dyDescent="0.2">
      <c r="A462" s="8" t="s">
        <v>1519</v>
      </c>
      <c r="B462" s="9">
        <f>SUM(B458:B461)</f>
        <v>233</v>
      </c>
      <c r="C462" s="9">
        <f t="shared" ref="C462:J462" si="242">SUM(C458:C461)</f>
        <v>37</v>
      </c>
      <c r="D462" s="9">
        <f t="shared" si="242"/>
        <v>270</v>
      </c>
      <c r="E462" s="9">
        <f t="shared" si="242"/>
        <v>0</v>
      </c>
      <c r="F462" s="9">
        <f t="shared" si="242"/>
        <v>0</v>
      </c>
      <c r="G462" s="9">
        <f t="shared" si="242"/>
        <v>0</v>
      </c>
      <c r="H462" s="9">
        <f t="shared" si="242"/>
        <v>233</v>
      </c>
      <c r="I462" s="9">
        <f t="shared" si="242"/>
        <v>37</v>
      </c>
      <c r="J462" s="9">
        <f t="shared" si="242"/>
        <v>270</v>
      </c>
      <c r="K462" s="404" t="s">
        <v>1520</v>
      </c>
    </row>
    <row r="463" spans="1:11" ht="20.25" customHeight="1" x14ac:dyDescent="0.2">
      <c r="A463" s="60" t="s">
        <v>1365</v>
      </c>
      <c r="B463" s="9"/>
      <c r="C463" s="9"/>
      <c r="D463" s="9"/>
      <c r="E463" s="9"/>
      <c r="F463" s="9"/>
      <c r="G463" s="9"/>
      <c r="H463" s="9"/>
      <c r="I463" s="9"/>
      <c r="J463" s="9"/>
      <c r="K463" s="404" t="s">
        <v>1366</v>
      </c>
    </row>
    <row r="464" spans="1:11" ht="20.25" customHeight="1" x14ac:dyDescent="0.2">
      <c r="A464" s="8" t="s">
        <v>1344</v>
      </c>
      <c r="B464" s="9">
        <v>4</v>
      </c>
      <c r="C464" s="9">
        <v>0</v>
      </c>
      <c r="D464" s="9">
        <v>4</v>
      </c>
      <c r="E464" s="9">
        <v>0</v>
      </c>
      <c r="F464" s="9">
        <v>0</v>
      </c>
      <c r="G464" s="9">
        <v>0</v>
      </c>
      <c r="H464" s="9">
        <f>SUM(B464,E464)</f>
        <v>4</v>
      </c>
      <c r="I464" s="9">
        <f t="shared" ref="I464:J464" si="243">SUM(C464,F464)</f>
        <v>0</v>
      </c>
      <c r="J464" s="9">
        <f t="shared" si="243"/>
        <v>4</v>
      </c>
      <c r="K464" s="404" t="s">
        <v>856</v>
      </c>
    </row>
    <row r="465" spans="1:12" ht="20.25" customHeight="1" x14ac:dyDescent="0.2">
      <c r="A465" s="8" t="s">
        <v>939</v>
      </c>
      <c r="B465" s="9">
        <v>102</v>
      </c>
      <c r="C465" s="9">
        <v>52</v>
      </c>
      <c r="D465" s="9">
        <v>154</v>
      </c>
      <c r="E465" s="9">
        <v>0</v>
      </c>
      <c r="F465" s="9">
        <v>0</v>
      </c>
      <c r="G465" s="9">
        <v>0</v>
      </c>
      <c r="H465" s="9">
        <f t="shared" ref="H465:H466" si="244">SUM(B465,E465)</f>
        <v>102</v>
      </c>
      <c r="I465" s="9">
        <f t="shared" ref="I465:I466" si="245">SUM(C465,F465)</f>
        <v>52</v>
      </c>
      <c r="J465" s="9">
        <f t="shared" ref="J465:J466" si="246">SUM(D465,G465)</f>
        <v>154</v>
      </c>
      <c r="K465" s="404" t="s">
        <v>234</v>
      </c>
    </row>
    <row r="466" spans="1:12" ht="20.25" customHeight="1" x14ac:dyDescent="0.2">
      <c r="A466" s="8" t="s">
        <v>239</v>
      </c>
      <c r="B466" s="9">
        <v>27</v>
      </c>
      <c r="C466" s="9">
        <v>5</v>
      </c>
      <c r="D466" s="9">
        <v>32</v>
      </c>
      <c r="E466" s="9">
        <v>0</v>
      </c>
      <c r="F466" s="9">
        <v>0</v>
      </c>
      <c r="G466" s="9">
        <v>0</v>
      </c>
      <c r="H466" s="9">
        <f t="shared" si="244"/>
        <v>27</v>
      </c>
      <c r="I466" s="9">
        <f t="shared" si="245"/>
        <v>5</v>
      </c>
      <c r="J466" s="9">
        <f t="shared" si="246"/>
        <v>32</v>
      </c>
      <c r="K466" s="404" t="s">
        <v>240</v>
      </c>
    </row>
    <row r="467" spans="1:12" ht="20.25" customHeight="1" thickBot="1" x14ac:dyDescent="0.25">
      <c r="A467" s="11" t="s">
        <v>1521</v>
      </c>
      <c r="B467" s="12">
        <f>SUM(B464:B466)</f>
        <v>133</v>
      </c>
      <c r="C467" s="12">
        <f t="shared" ref="C467:J467" si="247">SUM(C464:C466)</f>
        <v>57</v>
      </c>
      <c r="D467" s="12">
        <f t="shared" si="247"/>
        <v>190</v>
      </c>
      <c r="E467" s="12">
        <f t="shared" si="247"/>
        <v>0</v>
      </c>
      <c r="F467" s="12">
        <f t="shared" si="247"/>
        <v>0</v>
      </c>
      <c r="G467" s="12">
        <f t="shared" si="247"/>
        <v>0</v>
      </c>
      <c r="H467" s="12">
        <f t="shared" si="247"/>
        <v>133</v>
      </c>
      <c r="I467" s="12">
        <f t="shared" si="247"/>
        <v>57</v>
      </c>
      <c r="J467" s="12">
        <f t="shared" si="247"/>
        <v>190</v>
      </c>
      <c r="K467" s="13" t="s">
        <v>1522</v>
      </c>
    </row>
    <row r="468" spans="1:12" ht="20.25" customHeight="1" thickTop="1" x14ac:dyDescent="0.2">
      <c r="A468" s="14"/>
      <c r="B468" s="14"/>
      <c r="C468" s="14"/>
      <c r="D468" s="14"/>
      <c r="E468" s="14"/>
      <c r="F468" s="14"/>
      <c r="G468" s="14"/>
      <c r="H468" s="14"/>
      <c r="I468" s="14"/>
      <c r="J468" s="14"/>
      <c r="K468" s="458"/>
    </row>
    <row r="469" spans="1:12" ht="20.25" customHeight="1" x14ac:dyDescent="0.2">
      <c r="A469" s="14"/>
      <c r="B469" s="14"/>
      <c r="C469" s="14"/>
      <c r="D469" s="14"/>
      <c r="E469" s="14"/>
      <c r="F469" s="14"/>
      <c r="G469" s="14"/>
      <c r="H469" s="14"/>
      <c r="I469" s="14"/>
      <c r="J469" s="14"/>
      <c r="K469" s="458"/>
    </row>
    <row r="470" spans="1:12" ht="20.25" customHeight="1" x14ac:dyDescent="0.2">
      <c r="A470" s="14"/>
      <c r="B470" s="14"/>
      <c r="C470" s="14"/>
      <c r="D470" s="14"/>
      <c r="E470" s="14"/>
      <c r="F470" s="14"/>
      <c r="G470" s="14"/>
      <c r="H470" s="14"/>
      <c r="I470" s="14"/>
      <c r="J470" s="14"/>
      <c r="K470" s="458"/>
    </row>
    <row r="471" spans="1:12" s="579" customFormat="1" ht="20.25" customHeight="1" x14ac:dyDescent="0.2">
      <c r="A471" s="583"/>
      <c r="B471" s="583"/>
      <c r="C471" s="583"/>
      <c r="D471" s="583"/>
      <c r="E471" s="583"/>
      <c r="F471" s="583"/>
      <c r="G471" s="583"/>
      <c r="H471" s="583"/>
      <c r="I471" s="583"/>
      <c r="J471" s="583"/>
      <c r="K471" s="580"/>
      <c r="L471" s="67"/>
    </row>
    <row r="472" spans="1:12" s="868" customFormat="1" ht="20.25" customHeight="1" x14ac:dyDescent="0.2">
      <c r="A472" s="878"/>
      <c r="B472" s="878"/>
      <c r="C472" s="878"/>
      <c r="D472" s="878"/>
      <c r="E472" s="878"/>
      <c r="F472" s="878"/>
      <c r="G472" s="878"/>
      <c r="H472" s="878"/>
      <c r="I472" s="878"/>
      <c r="J472" s="878"/>
      <c r="K472" s="869"/>
      <c r="L472" s="67"/>
    </row>
    <row r="473" spans="1:12" s="868" customFormat="1" ht="20.25" customHeight="1" x14ac:dyDescent="0.2">
      <c r="A473" s="878"/>
      <c r="B473" s="878"/>
      <c r="C473" s="878"/>
      <c r="D473" s="878"/>
      <c r="E473" s="878"/>
      <c r="F473" s="878"/>
      <c r="G473" s="878"/>
      <c r="H473" s="878"/>
      <c r="I473" s="878"/>
      <c r="J473" s="878"/>
      <c r="K473" s="869"/>
      <c r="L473" s="67"/>
    </row>
    <row r="474" spans="1:12" ht="20.25" customHeight="1" x14ac:dyDescent="0.2">
      <c r="A474" s="14"/>
      <c r="B474" s="14"/>
      <c r="C474" s="14"/>
      <c r="D474" s="14"/>
      <c r="E474" s="14"/>
      <c r="F474" s="14"/>
      <c r="G474" s="14"/>
      <c r="H474" s="14"/>
      <c r="I474" s="14"/>
      <c r="J474" s="14"/>
      <c r="K474" s="406"/>
    </row>
    <row r="475" spans="1:12" ht="20.25" customHeight="1" thickBot="1" x14ac:dyDescent="0.25">
      <c r="A475" s="323" t="s">
        <v>1555</v>
      </c>
      <c r="K475" s="413" t="s">
        <v>2713</v>
      </c>
    </row>
    <row r="476" spans="1:12" ht="20.25" customHeight="1" thickTop="1" x14ac:dyDescent="0.25">
      <c r="A476" s="992" t="s">
        <v>196</v>
      </c>
      <c r="B476" s="1003" t="s">
        <v>1</v>
      </c>
      <c r="C476" s="1003"/>
      <c r="D476" s="1003"/>
      <c r="E476" s="1003" t="s">
        <v>2</v>
      </c>
      <c r="F476" s="1003"/>
      <c r="G476" s="1003"/>
      <c r="H476" s="1003" t="s">
        <v>4</v>
      </c>
      <c r="I476" s="1003"/>
      <c r="J476" s="1003"/>
      <c r="K476" s="992" t="s">
        <v>197</v>
      </c>
    </row>
    <row r="477" spans="1:12" ht="20.25" customHeight="1" x14ac:dyDescent="0.25">
      <c r="A477" s="993"/>
      <c r="B477" s="1004" t="s">
        <v>6</v>
      </c>
      <c r="C477" s="1004"/>
      <c r="D477" s="1004"/>
      <c r="E477" s="1004" t="s">
        <v>7</v>
      </c>
      <c r="F477" s="1004"/>
      <c r="G477" s="1004"/>
      <c r="H477" s="1004" t="s">
        <v>9</v>
      </c>
      <c r="I477" s="1004"/>
      <c r="J477" s="1004"/>
      <c r="K477" s="993"/>
    </row>
    <row r="478" spans="1:12" ht="20.25" customHeight="1" x14ac:dyDescent="0.25">
      <c r="A478" s="993"/>
      <c r="B478" s="655" t="s">
        <v>554</v>
      </c>
      <c r="C478" s="655" t="s">
        <v>112</v>
      </c>
      <c r="D478" s="655" t="s">
        <v>12</v>
      </c>
      <c r="E478" s="655" t="s">
        <v>554</v>
      </c>
      <c r="F478" s="655" t="s">
        <v>112</v>
      </c>
      <c r="G478" s="655" t="s">
        <v>12</v>
      </c>
      <c r="H478" s="655" t="s">
        <v>554</v>
      </c>
      <c r="I478" s="655" t="s">
        <v>112</v>
      </c>
      <c r="J478" s="655" t="s">
        <v>12</v>
      </c>
      <c r="K478" s="993"/>
    </row>
    <row r="479" spans="1:12" ht="20.25" customHeight="1" thickBot="1" x14ac:dyDescent="0.3">
      <c r="A479" s="994"/>
      <c r="B479" s="4" t="s">
        <v>13</v>
      </c>
      <c r="C479" s="4" t="s">
        <v>14</v>
      </c>
      <c r="D479" s="4" t="s">
        <v>9</v>
      </c>
      <c r="E479" s="4" t="s">
        <v>13</v>
      </c>
      <c r="F479" s="4" t="s">
        <v>14</v>
      </c>
      <c r="G479" s="4" t="s">
        <v>9</v>
      </c>
      <c r="H479" s="4" t="s">
        <v>13</v>
      </c>
      <c r="I479" s="4" t="s">
        <v>14</v>
      </c>
      <c r="J479" s="4" t="s">
        <v>9</v>
      </c>
      <c r="K479" s="994"/>
    </row>
    <row r="480" spans="1:12" ht="20.25" customHeight="1" x14ac:dyDescent="0.2">
      <c r="A480" s="8" t="s">
        <v>1367</v>
      </c>
      <c r="B480" s="9">
        <f t="shared" ref="B480:J480" si="248">SUM(B467,B462,B456,B442,B436,B429,B423,B411)</f>
        <v>1719</v>
      </c>
      <c r="C480" s="9">
        <f t="shared" si="248"/>
        <v>653</v>
      </c>
      <c r="D480" s="9">
        <f t="shared" si="248"/>
        <v>2372</v>
      </c>
      <c r="E480" s="9">
        <f t="shared" si="248"/>
        <v>0</v>
      </c>
      <c r="F480" s="9">
        <f t="shared" si="248"/>
        <v>0</v>
      </c>
      <c r="G480" s="9">
        <f t="shared" si="248"/>
        <v>0</v>
      </c>
      <c r="H480" s="9">
        <f t="shared" si="248"/>
        <v>1719</v>
      </c>
      <c r="I480" s="9">
        <f t="shared" si="248"/>
        <v>653</v>
      </c>
      <c r="J480" s="9">
        <f t="shared" si="248"/>
        <v>2372</v>
      </c>
      <c r="K480" s="404" t="s">
        <v>1368</v>
      </c>
    </row>
    <row r="481" spans="1:11" ht="20.25" customHeight="1" x14ac:dyDescent="0.2">
      <c r="A481" s="8" t="s">
        <v>1344</v>
      </c>
      <c r="B481" s="9">
        <v>389</v>
      </c>
      <c r="C481" s="9">
        <v>52</v>
      </c>
      <c r="D481" s="9">
        <v>441</v>
      </c>
      <c r="E481" s="9">
        <v>0</v>
      </c>
      <c r="F481" s="9">
        <f>SUM(F468,F463,F457,F443,F437,F430,F424,F415)</f>
        <v>0</v>
      </c>
      <c r="G481" s="9">
        <f>SUM(G468,G463,G457,G443,G437,G430,G424,G415)</f>
        <v>0</v>
      </c>
      <c r="H481" s="9">
        <f>SUM(B481,E481)</f>
        <v>389</v>
      </c>
      <c r="I481" s="9">
        <f t="shared" ref="I481:J481" si="249">SUM(C481,F481)</f>
        <v>52</v>
      </c>
      <c r="J481" s="9">
        <f t="shared" si="249"/>
        <v>441</v>
      </c>
      <c r="K481" s="404" t="s">
        <v>856</v>
      </c>
    </row>
    <row r="482" spans="1:11" ht="20.25" customHeight="1" x14ac:dyDescent="0.2">
      <c r="A482" s="8" t="s">
        <v>1358</v>
      </c>
      <c r="B482" s="9">
        <v>86</v>
      </c>
      <c r="C482" s="9">
        <v>117</v>
      </c>
      <c r="D482" s="9">
        <v>203</v>
      </c>
      <c r="E482" s="9">
        <v>0</v>
      </c>
      <c r="F482" s="9" t="e">
        <f>SUM(F469,F464,F458,#REF!,F438,F431,F425,F416)</f>
        <v>#REF!</v>
      </c>
      <c r="G482" s="9" t="e">
        <f>SUM(G469,G464,G458,#REF!,G438,G431,G425,G416)</f>
        <v>#REF!</v>
      </c>
      <c r="H482" s="9">
        <f t="shared" ref="H482:H485" si="250">SUM(B482,E482)</f>
        <v>86</v>
      </c>
      <c r="I482" s="9" t="e">
        <f t="shared" ref="I482:I485" si="251">SUM(C482,F482)</f>
        <v>#REF!</v>
      </c>
      <c r="J482" s="9" t="e">
        <f t="shared" ref="J482:J485" si="252">SUM(D482,G482)</f>
        <v>#REF!</v>
      </c>
      <c r="K482" s="404" t="s">
        <v>1355</v>
      </c>
    </row>
    <row r="483" spans="1:11" ht="20.25" customHeight="1" x14ac:dyDescent="0.2">
      <c r="A483" s="8" t="s">
        <v>1345</v>
      </c>
      <c r="B483" s="9">
        <v>225</v>
      </c>
      <c r="C483" s="9">
        <v>96</v>
      </c>
      <c r="D483" s="9">
        <v>321</v>
      </c>
      <c r="E483" s="9">
        <v>0</v>
      </c>
      <c r="F483" s="9">
        <f>SUM(F470,F465,F459,F446,F439,F432,F426,F417)</f>
        <v>0</v>
      </c>
      <c r="G483" s="9">
        <f>SUM(G470,G465,G459,G446,G439,G432,G426,G417)</f>
        <v>0</v>
      </c>
      <c r="H483" s="9">
        <f t="shared" si="250"/>
        <v>225</v>
      </c>
      <c r="I483" s="9">
        <f t="shared" si="251"/>
        <v>96</v>
      </c>
      <c r="J483" s="9">
        <f t="shared" si="252"/>
        <v>321</v>
      </c>
      <c r="K483" s="404" t="s">
        <v>1346</v>
      </c>
    </row>
    <row r="484" spans="1:11" ht="20.25" customHeight="1" x14ac:dyDescent="0.2">
      <c r="A484" s="8" t="s">
        <v>939</v>
      </c>
      <c r="B484" s="9">
        <v>596</v>
      </c>
      <c r="C484" s="9">
        <v>305</v>
      </c>
      <c r="D484" s="9">
        <v>901</v>
      </c>
      <c r="E484" s="9">
        <v>0</v>
      </c>
      <c r="F484" s="9">
        <f>SUM(F474,F466,F460,F447,F440,F433,F427,F418)</f>
        <v>0</v>
      </c>
      <c r="G484" s="9">
        <f>SUM(G474,G466,G460,G447,G440,G433,G427,G418)</f>
        <v>0</v>
      </c>
      <c r="H484" s="9">
        <f t="shared" si="250"/>
        <v>596</v>
      </c>
      <c r="I484" s="9">
        <f t="shared" si="251"/>
        <v>305</v>
      </c>
      <c r="J484" s="9">
        <f t="shared" si="252"/>
        <v>901</v>
      </c>
      <c r="K484" s="404" t="s">
        <v>234</v>
      </c>
    </row>
    <row r="485" spans="1:11" ht="20.25" customHeight="1" x14ac:dyDescent="0.2">
      <c r="A485" s="8" t="s">
        <v>239</v>
      </c>
      <c r="B485" s="9">
        <v>423</v>
      </c>
      <c r="C485" s="9">
        <v>83</v>
      </c>
      <c r="D485" s="9">
        <v>506</v>
      </c>
      <c r="E485" s="9">
        <v>0</v>
      </c>
      <c r="F485" s="9">
        <f>SUM(F475,F467,F461,F448,F441,F434,F428,F419)</f>
        <v>0</v>
      </c>
      <c r="G485" s="9">
        <f>SUM(G475,G467,G461,G448,G441,G434,G428,G419)</f>
        <v>0</v>
      </c>
      <c r="H485" s="9">
        <f t="shared" si="250"/>
        <v>423</v>
      </c>
      <c r="I485" s="9">
        <f t="shared" si="251"/>
        <v>83</v>
      </c>
      <c r="J485" s="9">
        <f t="shared" si="252"/>
        <v>506</v>
      </c>
      <c r="K485" s="404" t="s">
        <v>240</v>
      </c>
    </row>
    <row r="486" spans="1:11" ht="20.25" customHeight="1" x14ac:dyDescent="0.2">
      <c r="A486" s="308" t="s">
        <v>1523</v>
      </c>
      <c r="B486" s="600">
        <f>SUM(B481:B485)</f>
        <v>1719</v>
      </c>
      <c r="C486" s="326">
        <f t="shared" ref="C486:J486" si="253">SUM(C481:C485)</f>
        <v>653</v>
      </c>
      <c r="D486" s="326">
        <f t="shared" si="253"/>
        <v>2372</v>
      </c>
      <c r="E486" s="326">
        <f t="shared" si="253"/>
        <v>0</v>
      </c>
      <c r="F486" s="326" t="e">
        <f t="shared" si="253"/>
        <v>#REF!</v>
      </c>
      <c r="G486" s="326" t="e">
        <f t="shared" si="253"/>
        <v>#REF!</v>
      </c>
      <c r="H486" s="326">
        <f t="shared" si="253"/>
        <v>1719</v>
      </c>
      <c r="I486" s="326" t="e">
        <f t="shared" si="253"/>
        <v>#REF!</v>
      </c>
      <c r="J486" s="326" t="e">
        <f t="shared" si="253"/>
        <v>#REF!</v>
      </c>
      <c r="K486" s="297" t="s">
        <v>1524</v>
      </c>
    </row>
    <row r="487" spans="1:11" ht="20.25" customHeight="1" x14ac:dyDescent="0.2">
      <c r="A487" s="8" t="s">
        <v>1370</v>
      </c>
      <c r="B487" s="597">
        <v>120</v>
      </c>
      <c r="C487" s="9">
        <v>89</v>
      </c>
      <c r="D487" s="9">
        <v>209</v>
      </c>
      <c r="E487" s="326">
        <f t="shared" ref="E487:E488" si="254">SUM(E482:E486)</f>
        <v>0</v>
      </c>
      <c r="F487" s="326" t="e">
        <f t="shared" ref="F487:F488" si="255">SUM(F482:F486)</f>
        <v>#REF!</v>
      </c>
      <c r="G487" s="326" t="e">
        <f t="shared" ref="G487:G488" si="256">SUM(G482:G486)</f>
        <v>#REF!</v>
      </c>
      <c r="H487" s="9">
        <f>SUM(B487,E487)</f>
        <v>120</v>
      </c>
      <c r="I487" s="9" t="e">
        <f t="shared" ref="I487:J487" si="257">SUM(C487,F487)</f>
        <v>#REF!</v>
      </c>
      <c r="J487" s="9" t="e">
        <f t="shared" si="257"/>
        <v>#REF!</v>
      </c>
      <c r="K487" s="404" t="s">
        <v>1371</v>
      </c>
    </row>
    <row r="488" spans="1:11" ht="20.25" customHeight="1" x14ac:dyDescent="0.2">
      <c r="A488" s="8" t="s">
        <v>1372</v>
      </c>
      <c r="B488" s="597">
        <v>57</v>
      </c>
      <c r="C488" s="9">
        <v>11</v>
      </c>
      <c r="D488" s="9">
        <v>68</v>
      </c>
      <c r="E488" s="326">
        <f t="shared" si="254"/>
        <v>0</v>
      </c>
      <c r="F488" s="326" t="e">
        <f t="shared" si="255"/>
        <v>#REF!</v>
      </c>
      <c r="G488" s="326" t="e">
        <f t="shared" si="256"/>
        <v>#REF!</v>
      </c>
      <c r="H488" s="9">
        <f t="shared" ref="H488:H497" si="258">SUM(B488,E488)</f>
        <v>57</v>
      </c>
      <c r="I488" s="9" t="e">
        <f t="shared" ref="I488:I497" si="259">SUM(C488,F488)</f>
        <v>#REF!</v>
      </c>
      <c r="J488" s="9" t="e">
        <f t="shared" ref="J488:J497" si="260">SUM(D488,G488)</f>
        <v>#REF!</v>
      </c>
      <c r="K488" s="404" t="s">
        <v>1373</v>
      </c>
    </row>
    <row r="489" spans="1:11" ht="20.25" customHeight="1" x14ac:dyDescent="0.2">
      <c r="A489" s="8" t="s">
        <v>1376</v>
      </c>
      <c r="B489" s="597">
        <v>272</v>
      </c>
      <c r="C489" s="9">
        <v>61</v>
      </c>
      <c r="D489" s="9">
        <v>333</v>
      </c>
      <c r="E489" s="326">
        <f t="shared" ref="E489:G491" si="261">SUM(E485:E488)</f>
        <v>0</v>
      </c>
      <c r="F489" s="326" t="e">
        <f t="shared" si="261"/>
        <v>#REF!</v>
      </c>
      <c r="G489" s="326" t="e">
        <f t="shared" si="261"/>
        <v>#REF!</v>
      </c>
      <c r="H489" s="9">
        <f t="shared" si="258"/>
        <v>272</v>
      </c>
      <c r="I489" s="9" t="e">
        <f t="shared" si="259"/>
        <v>#REF!</v>
      </c>
      <c r="J489" s="9" t="e">
        <f t="shared" si="260"/>
        <v>#REF!</v>
      </c>
      <c r="K489" s="404" t="s">
        <v>1377</v>
      </c>
    </row>
    <row r="490" spans="1:11" ht="20.25" customHeight="1" x14ac:dyDescent="0.2">
      <c r="A490" s="8" t="s">
        <v>1378</v>
      </c>
      <c r="B490" s="597">
        <v>51</v>
      </c>
      <c r="C490" s="9">
        <v>2</v>
      </c>
      <c r="D490" s="9">
        <v>53</v>
      </c>
      <c r="E490" s="326">
        <f t="shared" si="261"/>
        <v>0</v>
      </c>
      <c r="F490" s="326" t="e">
        <f t="shared" si="261"/>
        <v>#REF!</v>
      </c>
      <c r="G490" s="326" t="e">
        <f t="shared" si="261"/>
        <v>#REF!</v>
      </c>
      <c r="H490" s="9">
        <f t="shared" si="258"/>
        <v>51</v>
      </c>
      <c r="I490" s="9" t="e">
        <f t="shared" si="259"/>
        <v>#REF!</v>
      </c>
      <c r="J490" s="9" t="e">
        <f t="shared" si="260"/>
        <v>#REF!</v>
      </c>
      <c r="K490" s="404" t="s">
        <v>1379</v>
      </c>
    </row>
    <row r="491" spans="1:11" ht="20.25" customHeight="1" x14ac:dyDescent="0.2">
      <c r="A491" s="8" t="s">
        <v>1380</v>
      </c>
      <c r="B491" s="597">
        <v>184</v>
      </c>
      <c r="C491" s="9">
        <v>104</v>
      </c>
      <c r="D491" s="9">
        <v>288</v>
      </c>
      <c r="E491" s="326">
        <f t="shared" si="261"/>
        <v>0</v>
      </c>
      <c r="F491" s="326" t="e">
        <f t="shared" si="261"/>
        <v>#REF!</v>
      </c>
      <c r="G491" s="326" t="e">
        <f t="shared" si="261"/>
        <v>#REF!</v>
      </c>
      <c r="H491" s="9">
        <f t="shared" si="258"/>
        <v>184</v>
      </c>
      <c r="I491" s="9" t="e">
        <f t="shared" si="259"/>
        <v>#REF!</v>
      </c>
      <c r="J491" s="9" t="e">
        <f t="shared" si="260"/>
        <v>#REF!</v>
      </c>
      <c r="K491" s="404" t="s">
        <v>1381</v>
      </c>
    </row>
    <row r="492" spans="1:11" ht="20.25" customHeight="1" x14ac:dyDescent="0.2">
      <c r="A492" s="8" t="s">
        <v>1382</v>
      </c>
      <c r="B492" s="597">
        <v>1025</v>
      </c>
      <c r="C492" s="9">
        <v>425</v>
      </c>
      <c r="D492" s="9">
        <v>1450</v>
      </c>
      <c r="E492" s="326">
        <v>1</v>
      </c>
      <c r="F492" s="326" t="e">
        <f>SUM(F488:F491)</f>
        <v>#REF!</v>
      </c>
      <c r="G492" s="326">
        <v>1</v>
      </c>
      <c r="H492" s="9">
        <f t="shared" si="258"/>
        <v>1026</v>
      </c>
      <c r="I492" s="9" t="e">
        <f t="shared" si="259"/>
        <v>#REF!</v>
      </c>
      <c r="J492" s="9">
        <f t="shared" si="260"/>
        <v>1451</v>
      </c>
      <c r="K492" s="404" t="s">
        <v>1383</v>
      </c>
    </row>
    <row r="493" spans="1:11" ht="20.25" customHeight="1" x14ac:dyDescent="0.2">
      <c r="A493" s="418" t="s">
        <v>1169</v>
      </c>
      <c r="B493" s="601">
        <v>179</v>
      </c>
      <c r="C493" s="18">
        <v>32</v>
      </c>
      <c r="D493" s="18">
        <v>211</v>
      </c>
      <c r="E493" s="326">
        <v>0</v>
      </c>
      <c r="F493" s="326">
        <v>0</v>
      </c>
      <c r="G493" s="326">
        <v>0</v>
      </c>
      <c r="H493" s="9">
        <f t="shared" si="258"/>
        <v>179</v>
      </c>
      <c r="I493" s="9">
        <f t="shared" si="259"/>
        <v>32</v>
      </c>
      <c r="J493" s="9">
        <f t="shared" si="260"/>
        <v>211</v>
      </c>
      <c r="K493" s="19" t="s">
        <v>1384</v>
      </c>
    </row>
    <row r="494" spans="1:11" ht="20.25" customHeight="1" x14ac:dyDescent="0.2">
      <c r="A494" s="418" t="s">
        <v>1385</v>
      </c>
      <c r="B494" s="601">
        <v>281</v>
      </c>
      <c r="C494" s="18">
        <v>140</v>
      </c>
      <c r="D494" s="18">
        <v>421</v>
      </c>
      <c r="E494" s="326">
        <v>0</v>
      </c>
      <c r="F494" s="326">
        <v>0</v>
      </c>
      <c r="G494" s="326">
        <v>0</v>
      </c>
      <c r="H494" s="9">
        <f t="shared" si="258"/>
        <v>281</v>
      </c>
      <c r="I494" s="9">
        <f t="shared" si="259"/>
        <v>140</v>
      </c>
      <c r="J494" s="9">
        <f t="shared" si="260"/>
        <v>421</v>
      </c>
      <c r="K494" s="404" t="s">
        <v>1386</v>
      </c>
    </row>
    <row r="495" spans="1:11" ht="20.25" customHeight="1" x14ac:dyDescent="0.2">
      <c r="A495" s="17" t="s">
        <v>1387</v>
      </c>
      <c r="B495" s="601">
        <v>91</v>
      </c>
      <c r="C495" s="18">
        <v>60</v>
      </c>
      <c r="D495" s="18">
        <v>151</v>
      </c>
      <c r="E495" s="326">
        <v>0</v>
      </c>
      <c r="F495" s="326">
        <v>0</v>
      </c>
      <c r="G495" s="326">
        <v>0</v>
      </c>
      <c r="H495" s="9">
        <f t="shared" si="258"/>
        <v>91</v>
      </c>
      <c r="I495" s="9">
        <f t="shared" si="259"/>
        <v>60</v>
      </c>
      <c r="J495" s="9">
        <f t="shared" si="260"/>
        <v>151</v>
      </c>
      <c r="K495" s="19" t="s">
        <v>1388</v>
      </c>
    </row>
    <row r="496" spans="1:11" ht="20.25" customHeight="1" x14ac:dyDescent="0.2">
      <c r="A496" s="8" t="s">
        <v>1389</v>
      </c>
      <c r="B496" s="597">
        <v>696</v>
      </c>
      <c r="C496" s="9">
        <v>286</v>
      </c>
      <c r="D496" s="9">
        <v>982</v>
      </c>
      <c r="E496" s="326">
        <v>0</v>
      </c>
      <c r="F496" s="326">
        <v>0</v>
      </c>
      <c r="G496" s="326">
        <v>0</v>
      </c>
      <c r="H496" s="9">
        <f t="shared" si="258"/>
        <v>696</v>
      </c>
      <c r="I496" s="9">
        <f t="shared" si="259"/>
        <v>286</v>
      </c>
      <c r="J496" s="9">
        <f t="shared" si="260"/>
        <v>982</v>
      </c>
      <c r="K496" s="404" t="s">
        <v>1390</v>
      </c>
    </row>
    <row r="497" spans="1:14" ht="20.25" customHeight="1" thickBot="1" x14ac:dyDescent="0.25">
      <c r="A497" s="11" t="s">
        <v>1391</v>
      </c>
      <c r="B497" s="599">
        <v>153</v>
      </c>
      <c r="C497" s="12">
        <v>76</v>
      </c>
      <c r="D497" s="12">
        <v>229</v>
      </c>
      <c r="E497" s="12">
        <v>0</v>
      </c>
      <c r="F497" s="12">
        <v>0</v>
      </c>
      <c r="G497" s="12">
        <v>0</v>
      </c>
      <c r="H497" s="12">
        <f t="shared" si="258"/>
        <v>153</v>
      </c>
      <c r="I497" s="12">
        <f t="shared" si="259"/>
        <v>76</v>
      </c>
      <c r="J497" s="12">
        <f t="shared" si="260"/>
        <v>229</v>
      </c>
      <c r="K497" s="13" t="s">
        <v>1392</v>
      </c>
    </row>
    <row r="498" spans="1:14" ht="20.25" customHeight="1" thickTop="1" x14ac:dyDescent="0.2">
      <c r="A498" s="14"/>
      <c r="B498" s="14"/>
      <c r="C498" s="14"/>
      <c r="D498" s="14"/>
      <c r="E498" s="14"/>
      <c r="F498" s="14"/>
      <c r="G498" s="14"/>
      <c r="H498" s="14"/>
      <c r="I498" s="14"/>
      <c r="J498" s="14"/>
      <c r="K498" s="406"/>
    </row>
    <row r="499" spans="1:14" s="572" customFormat="1" ht="20.25" customHeight="1" x14ac:dyDescent="0.2">
      <c r="A499" s="575"/>
      <c r="B499" s="575"/>
      <c r="C499" s="575"/>
      <c r="D499" s="575"/>
      <c r="E499" s="575"/>
      <c r="F499" s="575"/>
      <c r="G499" s="575"/>
      <c r="H499" s="575"/>
      <c r="I499" s="575"/>
      <c r="J499" s="575"/>
      <c r="K499" s="573"/>
      <c r="L499" s="67"/>
    </row>
    <row r="500" spans="1:14" ht="33" customHeight="1" x14ac:dyDescent="0.2">
      <c r="A500" s="14"/>
      <c r="B500" s="14"/>
      <c r="C500" s="14"/>
      <c r="D500" s="14"/>
      <c r="E500" s="14"/>
      <c r="F500" s="14"/>
      <c r="G500" s="14"/>
      <c r="H500" s="14"/>
      <c r="I500" s="14"/>
      <c r="J500" s="14"/>
      <c r="K500" s="406"/>
    </row>
    <row r="501" spans="1:14" ht="18" customHeight="1" x14ac:dyDescent="0.2">
      <c r="A501" s="14"/>
      <c r="B501" s="14"/>
      <c r="C501" s="14"/>
      <c r="D501" s="14"/>
      <c r="E501" s="14"/>
      <c r="F501" s="14"/>
      <c r="G501" s="14"/>
      <c r="H501" s="14"/>
      <c r="I501" s="14"/>
      <c r="J501" s="14"/>
      <c r="K501" s="406"/>
    </row>
    <row r="502" spans="1:14" ht="20.25" customHeight="1" thickBot="1" x14ac:dyDescent="0.25">
      <c r="A502" s="323" t="s">
        <v>1555</v>
      </c>
      <c r="K502" s="413" t="s">
        <v>2713</v>
      </c>
    </row>
    <row r="503" spans="1:14" ht="20.25" customHeight="1" thickTop="1" x14ac:dyDescent="0.25">
      <c r="A503" s="992" t="s">
        <v>196</v>
      </c>
      <c r="B503" s="1003" t="s">
        <v>1</v>
      </c>
      <c r="C503" s="1003"/>
      <c r="D503" s="1003"/>
      <c r="E503" s="1003" t="s">
        <v>2</v>
      </c>
      <c r="F503" s="1003"/>
      <c r="G503" s="1003"/>
      <c r="H503" s="1003" t="s">
        <v>4</v>
      </c>
      <c r="I503" s="1003"/>
      <c r="J503" s="1003"/>
      <c r="K503" s="992" t="s">
        <v>197</v>
      </c>
    </row>
    <row r="504" spans="1:14" ht="20.25" customHeight="1" x14ac:dyDescent="0.25">
      <c r="A504" s="993"/>
      <c r="B504" s="1004" t="s">
        <v>6</v>
      </c>
      <c r="C504" s="1004"/>
      <c r="D504" s="1004"/>
      <c r="E504" s="1004" t="s">
        <v>7</v>
      </c>
      <c r="F504" s="1004"/>
      <c r="G504" s="1004"/>
      <c r="H504" s="1004" t="s">
        <v>9</v>
      </c>
      <c r="I504" s="1004"/>
      <c r="J504" s="1004"/>
      <c r="K504" s="993"/>
    </row>
    <row r="505" spans="1:14" ht="20.25" customHeight="1" x14ac:dyDescent="0.25">
      <c r="A505" s="993"/>
      <c r="B505" s="655" t="s">
        <v>554</v>
      </c>
      <c r="C505" s="655" t="s">
        <v>112</v>
      </c>
      <c r="D505" s="655" t="s">
        <v>12</v>
      </c>
      <c r="E505" s="655" t="s">
        <v>554</v>
      </c>
      <c r="F505" s="655" t="s">
        <v>112</v>
      </c>
      <c r="G505" s="655" t="s">
        <v>12</v>
      </c>
      <c r="H505" s="655" t="s">
        <v>554</v>
      </c>
      <c r="I505" s="655" t="s">
        <v>112</v>
      </c>
      <c r="J505" s="655" t="s">
        <v>12</v>
      </c>
      <c r="K505" s="993"/>
    </row>
    <row r="506" spans="1:14" ht="20.25" customHeight="1" thickBot="1" x14ac:dyDescent="0.3">
      <c r="A506" s="994"/>
      <c r="B506" s="4" t="s">
        <v>13</v>
      </c>
      <c r="C506" s="4" t="s">
        <v>14</v>
      </c>
      <c r="D506" s="4" t="s">
        <v>9</v>
      </c>
      <c r="E506" s="4" t="s">
        <v>13</v>
      </c>
      <c r="F506" s="4" t="s">
        <v>14</v>
      </c>
      <c r="G506" s="4" t="s">
        <v>9</v>
      </c>
      <c r="H506" s="4" t="s">
        <v>13</v>
      </c>
      <c r="I506" s="4" t="s">
        <v>14</v>
      </c>
      <c r="J506" s="4" t="s">
        <v>9</v>
      </c>
      <c r="K506" s="994"/>
    </row>
    <row r="507" spans="1:14" ht="20.25" customHeight="1" x14ac:dyDescent="0.2">
      <c r="A507" s="17" t="s">
        <v>1393</v>
      </c>
      <c r="B507" s="17"/>
      <c r="C507" s="17"/>
      <c r="D507" s="17"/>
      <c r="E507" s="17"/>
      <c r="F507" s="17"/>
      <c r="G507" s="17"/>
      <c r="H507" s="17"/>
      <c r="I507" s="17"/>
      <c r="J507" s="17"/>
      <c r="K507" s="19" t="s">
        <v>1394</v>
      </c>
    </row>
    <row r="508" spans="1:14" ht="20.25" customHeight="1" x14ac:dyDescent="0.2">
      <c r="A508" s="8" t="s">
        <v>207</v>
      </c>
      <c r="B508" s="9">
        <v>128</v>
      </c>
      <c r="C508" s="9">
        <v>43</v>
      </c>
      <c r="D508" s="9">
        <v>171</v>
      </c>
      <c r="E508" s="9">
        <v>0</v>
      </c>
      <c r="F508" s="9">
        <v>0</v>
      </c>
      <c r="G508" s="9">
        <v>0</v>
      </c>
      <c r="H508" s="9">
        <f>SUM(B508,E508)</f>
        <v>128</v>
      </c>
      <c r="I508" s="9">
        <f t="shared" ref="I508:J508" si="262">SUM(C508,F508)</f>
        <v>43</v>
      </c>
      <c r="J508" s="9">
        <f t="shared" si="262"/>
        <v>171</v>
      </c>
      <c r="K508" s="404" t="s">
        <v>208</v>
      </c>
    </row>
    <row r="509" spans="1:14" ht="20.25" customHeight="1" x14ac:dyDescent="0.2">
      <c r="A509" s="8" t="s">
        <v>209</v>
      </c>
      <c r="B509" s="9">
        <v>94</v>
      </c>
      <c r="C509" s="9">
        <v>5</v>
      </c>
      <c r="D509" s="9">
        <v>99</v>
      </c>
      <c r="E509" s="9">
        <v>0</v>
      </c>
      <c r="F509" s="9">
        <v>0</v>
      </c>
      <c r="G509" s="9">
        <v>0</v>
      </c>
      <c r="H509" s="9">
        <f t="shared" ref="H509:H514" si="263">SUM(B509,E509)</f>
        <v>94</v>
      </c>
      <c r="I509" s="9">
        <f t="shared" ref="I509:I514" si="264">SUM(C509,F509)</f>
        <v>5</v>
      </c>
      <c r="J509" s="9">
        <f t="shared" ref="J509:J514" si="265">SUM(D509,G509)</f>
        <v>99</v>
      </c>
      <c r="K509" s="404" t="s">
        <v>1395</v>
      </c>
    </row>
    <row r="510" spans="1:14" ht="20.25" customHeight="1" x14ac:dyDescent="0.2">
      <c r="A510" s="8" t="s">
        <v>1396</v>
      </c>
      <c r="B510" s="9">
        <v>89</v>
      </c>
      <c r="C510" s="9">
        <v>11</v>
      </c>
      <c r="D510" s="9">
        <v>100</v>
      </c>
      <c r="E510" s="9">
        <v>0</v>
      </c>
      <c r="F510" s="9">
        <v>0</v>
      </c>
      <c r="G510" s="9">
        <v>0</v>
      </c>
      <c r="H510" s="9">
        <f t="shared" si="263"/>
        <v>89</v>
      </c>
      <c r="I510" s="9">
        <f t="shared" si="264"/>
        <v>11</v>
      </c>
      <c r="J510" s="9">
        <f t="shared" si="265"/>
        <v>100</v>
      </c>
      <c r="K510" s="404" t="s">
        <v>1525</v>
      </c>
    </row>
    <row r="511" spans="1:14" ht="20.25" customHeight="1" x14ac:dyDescent="0.2">
      <c r="A511" s="8" t="s">
        <v>1398</v>
      </c>
      <c r="B511" s="9">
        <v>238</v>
      </c>
      <c r="C511" s="9">
        <v>92</v>
      </c>
      <c r="D511" s="9">
        <v>330</v>
      </c>
      <c r="E511" s="9">
        <v>0</v>
      </c>
      <c r="F511" s="9">
        <v>0</v>
      </c>
      <c r="G511" s="9">
        <v>0</v>
      </c>
      <c r="H511" s="9">
        <f t="shared" si="263"/>
        <v>238</v>
      </c>
      <c r="I511" s="9">
        <f t="shared" si="264"/>
        <v>92</v>
      </c>
      <c r="J511" s="9">
        <f t="shared" si="265"/>
        <v>330</v>
      </c>
      <c r="K511" s="404" t="s">
        <v>1399</v>
      </c>
    </row>
    <row r="512" spans="1:14" ht="20.25" customHeight="1" x14ac:dyDescent="0.2">
      <c r="A512" s="8" t="s">
        <v>1400</v>
      </c>
      <c r="B512" s="9">
        <v>64</v>
      </c>
      <c r="C512" s="9">
        <v>18</v>
      </c>
      <c r="D512" s="9">
        <v>82</v>
      </c>
      <c r="E512" s="9">
        <v>0</v>
      </c>
      <c r="F512" s="9">
        <v>0</v>
      </c>
      <c r="G512" s="9">
        <v>0</v>
      </c>
      <c r="H512" s="9">
        <f t="shared" si="263"/>
        <v>64</v>
      </c>
      <c r="I512" s="9">
        <f t="shared" si="264"/>
        <v>18</v>
      </c>
      <c r="J512" s="9">
        <f t="shared" si="265"/>
        <v>82</v>
      </c>
      <c r="K512" s="404" t="s">
        <v>1526</v>
      </c>
      <c r="L512" s="466"/>
      <c r="M512" s="466"/>
      <c r="N512" s="466"/>
    </row>
    <row r="513" spans="1:12" ht="18.95" customHeight="1" x14ac:dyDescent="0.2">
      <c r="A513" s="8" t="s">
        <v>309</v>
      </c>
      <c r="B513" s="9">
        <v>69</v>
      </c>
      <c r="C513" s="9">
        <v>21</v>
      </c>
      <c r="D513" s="9">
        <v>90</v>
      </c>
      <c r="E513" s="9">
        <v>0</v>
      </c>
      <c r="F513" s="9">
        <v>0</v>
      </c>
      <c r="G513" s="9">
        <v>0</v>
      </c>
      <c r="H513" s="9">
        <f t="shared" si="263"/>
        <v>69</v>
      </c>
      <c r="I513" s="9">
        <f t="shared" si="264"/>
        <v>21</v>
      </c>
      <c r="J513" s="9">
        <f t="shared" si="265"/>
        <v>90</v>
      </c>
      <c r="K513" s="404" t="s">
        <v>1527</v>
      </c>
    </row>
    <row r="514" spans="1:12" ht="18.95" customHeight="1" x14ac:dyDescent="0.2">
      <c r="A514" s="8" t="s">
        <v>1402</v>
      </c>
      <c r="B514" s="9">
        <v>271</v>
      </c>
      <c r="C514" s="9">
        <v>25</v>
      </c>
      <c r="D514" s="9">
        <v>296</v>
      </c>
      <c r="E514" s="9">
        <v>0</v>
      </c>
      <c r="F514" s="9">
        <v>0</v>
      </c>
      <c r="G514" s="9">
        <v>0</v>
      </c>
      <c r="H514" s="9">
        <f t="shared" si="263"/>
        <v>271</v>
      </c>
      <c r="I514" s="9">
        <f t="shared" si="264"/>
        <v>25</v>
      </c>
      <c r="J514" s="9">
        <f t="shared" si="265"/>
        <v>296</v>
      </c>
      <c r="K514" s="404" t="s">
        <v>1528</v>
      </c>
    </row>
    <row r="515" spans="1:12" s="572" customFormat="1" ht="18.95" customHeight="1" x14ac:dyDescent="0.2">
      <c r="A515" s="463" t="s">
        <v>1529</v>
      </c>
      <c r="B515" s="597">
        <f>SUM(B508:B514)</f>
        <v>953</v>
      </c>
      <c r="C515" s="9">
        <f t="shared" ref="C515:J515" si="266">SUM(C508:C514)</f>
        <v>215</v>
      </c>
      <c r="D515" s="9">
        <f t="shared" si="266"/>
        <v>1168</v>
      </c>
      <c r="E515" s="9">
        <f t="shared" si="266"/>
        <v>0</v>
      </c>
      <c r="F515" s="9">
        <f t="shared" si="266"/>
        <v>0</v>
      </c>
      <c r="G515" s="9">
        <f t="shared" si="266"/>
        <v>0</v>
      </c>
      <c r="H515" s="9">
        <f t="shared" si="266"/>
        <v>953</v>
      </c>
      <c r="I515" s="9">
        <f t="shared" si="266"/>
        <v>215</v>
      </c>
      <c r="J515" s="9">
        <f t="shared" si="266"/>
        <v>1168</v>
      </c>
      <c r="K515" s="574" t="s">
        <v>1530</v>
      </c>
      <c r="L515" s="67"/>
    </row>
    <row r="516" spans="1:12" ht="18.95" customHeight="1" x14ac:dyDescent="0.2">
      <c r="A516" s="8" t="s">
        <v>1406</v>
      </c>
      <c r="B516" s="597">
        <v>341</v>
      </c>
      <c r="C516" s="9">
        <v>147</v>
      </c>
      <c r="D516" s="9">
        <v>488</v>
      </c>
      <c r="E516" s="9">
        <f t="shared" ref="E516:E526" si="267">SUM(E509:E515)</f>
        <v>0</v>
      </c>
      <c r="F516" s="9">
        <f t="shared" ref="F516:F526" si="268">SUM(F509:F515)</f>
        <v>0</v>
      </c>
      <c r="G516" s="9">
        <f t="shared" ref="G516:G526" si="269">SUM(G509:G515)</f>
        <v>0</v>
      </c>
      <c r="H516" s="9">
        <f>SUM(B516,E516)</f>
        <v>341</v>
      </c>
      <c r="I516" s="9">
        <f t="shared" ref="I516:J516" si="270">SUM(C516,F516)</f>
        <v>147</v>
      </c>
      <c r="J516" s="9">
        <f t="shared" si="270"/>
        <v>488</v>
      </c>
      <c r="K516" s="404" t="s">
        <v>1407</v>
      </c>
    </row>
    <row r="517" spans="1:12" ht="18.95" customHeight="1" x14ac:dyDescent="0.2">
      <c r="A517" s="8" t="s">
        <v>1408</v>
      </c>
      <c r="B517" s="597">
        <v>205</v>
      </c>
      <c r="C517" s="9">
        <v>109</v>
      </c>
      <c r="D517" s="9">
        <v>314</v>
      </c>
      <c r="E517" s="9">
        <f t="shared" si="267"/>
        <v>0</v>
      </c>
      <c r="F517" s="9">
        <f t="shared" si="268"/>
        <v>0</v>
      </c>
      <c r="G517" s="9">
        <f t="shared" si="269"/>
        <v>0</v>
      </c>
      <c r="H517" s="9">
        <f t="shared" ref="H517:H526" si="271">SUM(B517,E517)</f>
        <v>205</v>
      </c>
      <c r="I517" s="9">
        <f t="shared" ref="I517:I526" si="272">SUM(C517,F517)</f>
        <v>109</v>
      </c>
      <c r="J517" s="9">
        <f t="shared" ref="J517:J526" si="273">SUM(D517,G517)</f>
        <v>314</v>
      </c>
      <c r="K517" s="404" t="s">
        <v>1409</v>
      </c>
    </row>
    <row r="518" spans="1:12" ht="18.95" customHeight="1" x14ac:dyDescent="0.2">
      <c r="A518" s="8" t="s">
        <v>1410</v>
      </c>
      <c r="B518" s="597">
        <v>385</v>
      </c>
      <c r="C518" s="9">
        <v>104</v>
      </c>
      <c r="D518" s="9">
        <v>489</v>
      </c>
      <c r="E518" s="9">
        <f t="shared" si="267"/>
        <v>0</v>
      </c>
      <c r="F518" s="9">
        <f t="shared" si="268"/>
        <v>0</v>
      </c>
      <c r="G518" s="9">
        <f t="shared" si="269"/>
        <v>0</v>
      </c>
      <c r="H518" s="9">
        <f t="shared" si="271"/>
        <v>385</v>
      </c>
      <c r="I518" s="9">
        <f t="shared" si="272"/>
        <v>104</v>
      </c>
      <c r="J518" s="9">
        <f t="shared" si="273"/>
        <v>489</v>
      </c>
      <c r="K518" s="404" t="s">
        <v>1411</v>
      </c>
    </row>
    <row r="519" spans="1:12" ht="18.95" customHeight="1" x14ac:dyDescent="0.2">
      <c r="A519" s="8" t="s">
        <v>1412</v>
      </c>
      <c r="B519" s="597">
        <v>178</v>
      </c>
      <c r="C519" s="9">
        <v>45</v>
      </c>
      <c r="D519" s="9">
        <v>223</v>
      </c>
      <c r="E519" s="9">
        <f t="shared" si="267"/>
        <v>0</v>
      </c>
      <c r="F519" s="9">
        <f t="shared" si="268"/>
        <v>0</v>
      </c>
      <c r="G519" s="9">
        <f t="shared" si="269"/>
        <v>0</v>
      </c>
      <c r="H519" s="9">
        <f t="shared" si="271"/>
        <v>178</v>
      </c>
      <c r="I519" s="9">
        <f t="shared" si="272"/>
        <v>45</v>
      </c>
      <c r="J519" s="9">
        <f t="shared" si="273"/>
        <v>223</v>
      </c>
      <c r="K519" s="404" t="s">
        <v>1413</v>
      </c>
    </row>
    <row r="520" spans="1:12" ht="18.95" customHeight="1" x14ac:dyDescent="0.2">
      <c r="A520" s="8" t="s">
        <v>1414</v>
      </c>
      <c r="B520" s="597"/>
      <c r="C520" s="9"/>
      <c r="D520" s="9"/>
      <c r="E520" s="9"/>
      <c r="F520" s="9"/>
      <c r="G520" s="9"/>
      <c r="H520" s="9"/>
      <c r="I520" s="9"/>
      <c r="J520" s="9"/>
      <c r="K520" s="404" t="s">
        <v>1415</v>
      </c>
    </row>
    <row r="521" spans="1:12" ht="18.95" customHeight="1" x14ac:dyDescent="0.2">
      <c r="A521" s="20" t="s">
        <v>1416</v>
      </c>
      <c r="B521" s="598">
        <v>89</v>
      </c>
      <c r="C521" s="21">
        <v>8</v>
      </c>
      <c r="D521" s="21">
        <v>97</v>
      </c>
      <c r="E521" s="9">
        <f t="shared" si="267"/>
        <v>0</v>
      </c>
      <c r="F521" s="9">
        <f t="shared" si="268"/>
        <v>0</v>
      </c>
      <c r="G521" s="9">
        <f t="shared" si="269"/>
        <v>0</v>
      </c>
      <c r="H521" s="9">
        <f t="shared" si="271"/>
        <v>89</v>
      </c>
      <c r="I521" s="9">
        <f t="shared" si="272"/>
        <v>8</v>
      </c>
      <c r="J521" s="9">
        <f t="shared" si="273"/>
        <v>97</v>
      </c>
      <c r="K521" s="404" t="s">
        <v>1494</v>
      </c>
    </row>
    <row r="522" spans="1:12" ht="18.95" customHeight="1" x14ac:dyDescent="0.2">
      <c r="A522" s="20" t="s">
        <v>1417</v>
      </c>
      <c r="B522" s="598">
        <v>208</v>
      </c>
      <c r="C522" s="21">
        <v>174</v>
      </c>
      <c r="D522" s="21">
        <v>382</v>
      </c>
      <c r="E522" s="9">
        <f t="shared" si="267"/>
        <v>0</v>
      </c>
      <c r="F522" s="9">
        <f t="shared" si="268"/>
        <v>0</v>
      </c>
      <c r="G522" s="9">
        <f t="shared" si="269"/>
        <v>0</v>
      </c>
      <c r="H522" s="9">
        <f t="shared" si="271"/>
        <v>208</v>
      </c>
      <c r="I522" s="9">
        <f t="shared" si="272"/>
        <v>174</v>
      </c>
      <c r="J522" s="9">
        <f t="shared" si="273"/>
        <v>382</v>
      </c>
      <c r="K522" s="404" t="s">
        <v>1289</v>
      </c>
    </row>
    <row r="523" spans="1:12" ht="18.95" customHeight="1" x14ac:dyDescent="0.2">
      <c r="A523" s="20" t="s">
        <v>1418</v>
      </c>
      <c r="B523" s="598">
        <v>59</v>
      </c>
      <c r="C523" s="21">
        <v>40</v>
      </c>
      <c r="D523" s="21">
        <v>99</v>
      </c>
      <c r="E523" s="9">
        <f t="shared" si="267"/>
        <v>0</v>
      </c>
      <c r="F523" s="9">
        <f t="shared" si="268"/>
        <v>0</v>
      </c>
      <c r="G523" s="9">
        <f t="shared" si="269"/>
        <v>0</v>
      </c>
      <c r="H523" s="9">
        <f t="shared" si="271"/>
        <v>59</v>
      </c>
      <c r="I523" s="9">
        <f t="shared" si="272"/>
        <v>40</v>
      </c>
      <c r="J523" s="9">
        <f t="shared" si="273"/>
        <v>99</v>
      </c>
      <c r="K523" s="419" t="s">
        <v>1419</v>
      </c>
    </row>
    <row r="524" spans="1:12" ht="18.95" customHeight="1" x14ac:dyDescent="0.2">
      <c r="A524" s="20" t="s">
        <v>1420</v>
      </c>
      <c r="B524" s="598">
        <v>118</v>
      </c>
      <c r="C524" s="21">
        <v>86</v>
      </c>
      <c r="D524" s="21">
        <v>204</v>
      </c>
      <c r="E524" s="9">
        <f t="shared" si="267"/>
        <v>0</v>
      </c>
      <c r="F524" s="9">
        <f t="shared" si="268"/>
        <v>0</v>
      </c>
      <c r="G524" s="9">
        <f t="shared" si="269"/>
        <v>0</v>
      </c>
      <c r="H524" s="9">
        <f t="shared" si="271"/>
        <v>118</v>
      </c>
      <c r="I524" s="9">
        <f t="shared" si="272"/>
        <v>86</v>
      </c>
      <c r="J524" s="9">
        <f t="shared" si="273"/>
        <v>204</v>
      </c>
      <c r="K524" s="211" t="s">
        <v>1291</v>
      </c>
    </row>
    <row r="525" spans="1:12" ht="18.95" customHeight="1" x14ac:dyDescent="0.2">
      <c r="A525" s="20" t="s">
        <v>1422</v>
      </c>
      <c r="B525" s="598">
        <v>56</v>
      </c>
      <c r="C525" s="21">
        <v>29</v>
      </c>
      <c r="D525" s="21">
        <v>85</v>
      </c>
      <c r="E525" s="9">
        <f t="shared" si="267"/>
        <v>0</v>
      </c>
      <c r="F525" s="9">
        <f t="shared" si="268"/>
        <v>0</v>
      </c>
      <c r="G525" s="9">
        <f t="shared" si="269"/>
        <v>0</v>
      </c>
      <c r="H525" s="9">
        <f t="shared" si="271"/>
        <v>56</v>
      </c>
      <c r="I525" s="9">
        <f t="shared" si="272"/>
        <v>29</v>
      </c>
      <c r="J525" s="9">
        <f t="shared" si="273"/>
        <v>85</v>
      </c>
      <c r="K525" s="404" t="s">
        <v>1496</v>
      </c>
    </row>
    <row r="526" spans="1:12" ht="18.95" customHeight="1" x14ac:dyDescent="0.2">
      <c r="A526" s="20" t="s">
        <v>1423</v>
      </c>
      <c r="B526" s="598">
        <v>156</v>
      </c>
      <c r="C526" s="21">
        <v>70</v>
      </c>
      <c r="D526" s="21">
        <v>226</v>
      </c>
      <c r="E526" s="9">
        <f t="shared" si="267"/>
        <v>0</v>
      </c>
      <c r="F526" s="9">
        <f t="shared" si="268"/>
        <v>0</v>
      </c>
      <c r="G526" s="9">
        <f t="shared" si="269"/>
        <v>0</v>
      </c>
      <c r="H526" s="9">
        <f t="shared" si="271"/>
        <v>156</v>
      </c>
      <c r="I526" s="9">
        <f t="shared" si="272"/>
        <v>70</v>
      </c>
      <c r="J526" s="9">
        <f t="shared" si="273"/>
        <v>226</v>
      </c>
      <c r="K526" s="404" t="s">
        <v>240</v>
      </c>
    </row>
    <row r="527" spans="1:12" ht="22.5" customHeight="1" thickBot="1" x14ac:dyDescent="0.25">
      <c r="A527" s="11" t="s">
        <v>1425</v>
      </c>
      <c r="B527" s="599">
        <f>SUM(B521:B526)</f>
        <v>686</v>
      </c>
      <c r="C527" s="12">
        <f>SUM(C521:C526)</f>
        <v>407</v>
      </c>
      <c r="D527" s="12">
        <f>SUM(D521:D526)</f>
        <v>1093</v>
      </c>
      <c r="E527" s="12">
        <v>0</v>
      </c>
      <c r="F527" s="12">
        <v>0</v>
      </c>
      <c r="G527" s="12">
        <v>0</v>
      </c>
      <c r="H527" s="12">
        <f>SUM(H521:H526)</f>
        <v>686</v>
      </c>
      <c r="I527" s="12">
        <f>SUM(I521:I526)</f>
        <v>407</v>
      </c>
      <c r="J527" s="12">
        <f>SUM(J521:J526)</f>
        <v>1093</v>
      </c>
      <c r="K527" s="13" t="s">
        <v>1531</v>
      </c>
    </row>
    <row r="528" spans="1:12" s="868" customFormat="1" ht="22.5" customHeight="1" thickTop="1" x14ac:dyDescent="0.2">
      <c r="A528" s="878"/>
      <c r="B528" s="881"/>
      <c r="C528" s="863"/>
      <c r="D528" s="863"/>
      <c r="E528" s="863"/>
      <c r="F528" s="863"/>
      <c r="G528" s="863"/>
      <c r="H528" s="863"/>
      <c r="I528" s="863"/>
      <c r="J528" s="863"/>
      <c r="K528" s="869"/>
      <c r="L528" s="67"/>
    </row>
    <row r="529" spans="1:12" s="851" customFormat="1" ht="22.5" customHeight="1" x14ac:dyDescent="0.2">
      <c r="A529" s="859"/>
      <c r="B529" s="881"/>
      <c r="C529" s="848"/>
      <c r="D529" s="848"/>
      <c r="E529" s="848"/>
      <c r="F529" s="848"/>
      <c r="G529" s="848"/>
      <c r="H529" s="848"/>
      <c r="I529" s="848"/>
      <c r="J529" s="848"/>
      <c r="K529" s="855"/>
      <c r="L529" s="67"/>
    </row>
    <row r="530" spans="1:12" ht="12.75" customHeight="1" x14ac:dyDescent="0.2">
      <c r="A530" s="14"/>
      <c r="B530" s="14"/>
      <c r="C530" s="14"/>
      <c r="D530" s="14"/>
      <c r="E530" s="14"/>
      <c r="F530" s="14"/>
      <c r="G530" s="14"/>
      <c r="H530" s="14"/>
      <c r="I530" s="14"/>
      <c r="J530" s="14"/>
      <c r="K530" s="406"/>
    </row>
    <row r="531" spans="1:12" ht="20.25" customHeight="1" thickBot="1" x14ac:dyDescent="0.25">
      <c r="A531" s="323" t="s">
        <v>1555</v>
      </c>
      <c r="K531" s="413" t="s">
        <v>2713</v>
      </c>
    </row>
    <row r="532" spans="1:12" ht="20.25" customHeight="1" thickTop="1" x14ac:dyDescent="0.25">
      <c r="A532" s="992" t="s">
        <v>196</v>
      </c>
      <c r="B532" s="1003" t="s">
        <v>1</v>
      </c>
      <c r="C532" s="1003"/>
      <c r="D532" s="1003"/>
      <c r="E532" s="1003" t="s">
        <v>2</v>
      </c>
      <c r="F532" s="1003"/>
      <c r="G532" s="1003"/>
      <c r="H532" s="1003" t="s">
        <v>4</v>
      </c>
      <c r="I532" s="1003"/>
      <c r="J532" s="1003"/>
      <c r="K532" s="992" t="s">
        <v>197</v>
      </c>
    </row>
    <row r="533" spans="1:12" ht="20.25" customHeight="1" x14ac:dyDescent="0.25">
      <c r="A533" s="993"/>
      <c r="B533" s="1004" t="s">
        <v>6</v>
      </c>
      <c r="C533" s="1004"/>
      <c r="D533" s="1004"/>
      <c r="E533" s="1004" t="s">
        <v>7</v>
      </c>
      <c r="F533" s="1004"/>
      <c r="G533" s="1004"/>
      <c r="H533" s="1004" t="s">
        <v>9</v>
      </c>
      <c r="I533" s="1004"/>
      <c r="J533" s="1004"/>
      <c r="K533" s="993"/>
    </row>
    <row r="534" spans="1:12" ht="20.25" customHeight="1" x14ac:dyDescent="0.25">
      <c r="A534" s="993"/>
      <c r="B534" s="655" t="s">
        <v>554</v>
      </c>
      <c r="C534" s="655" t="s">
        <v>112</v>
      </c>
      <c r="D534" s="655" t="s">
        <v>12</v>
      </c>
      <c r="E534" s="655" t="s">
        <v>554</v>
      </c>
      <c r="F534" s="655" t="s">
        <v>112</v>
      </c>
      <c r="G534" s="655" t="s">
        <v>12</v>
      </c>
      <c r="H534" s="655" t="s">
        <v>554</v>
      </c>
      <c r="I534" s="655" t="s">
        <v>112</v>
      </c>
      <c r="J534" s="655" t="s">
        <v>12</v>
      </c>
      <c r="K534" s="993"/>
    </row>
    <row r="535" spans="1:12" ht="20.25" customHeight="1" thickBot="1" x14ac:dyDescent="0.3">
      <c r="A535" s="994"/>
      <c r="B535" s="4" t="s">
        <v>13</v>
      </c>
      <c r="C535" s="4" t="s">
        <v>14</v>
      </c>
      <c r="D535" s="4" t="s">
        <v>9</v>
      </c>
      <c r="E535" s="4" t="s">
        <v>13</v>
      </c>
      <c r="F535" s="4" t="s">
        <v>14</v>
      </c>
      <c r="G535" s="4" t="s">
        <v>9</v>
      </c>
      <c r="H535" s="4" t="s">
        <v>13</v>
      </c>
      <c r="I535" s="4" t="s">
        <v>14</v>
      </c>
      <c r="J535" s="4" t="s">
        <v>9</v>
      </c>
      <c r="K535" s="994"/>
    </row>
    <row r="536" spans="1:12" ht="20.25" customHeight="1" x14ac:dyDescent="0.2">
      <c r="A536" s="20" t="s">
        <v>1427</v>
      </c>
      <c r="B536" s="21">
        <v>423</v>
      </c>
      <c r="C536" s="21">
        <v>93</v>
      </c>
      <c r="D536" s="21">
        <v>516</v>
      </c>
      <c r="E536" s="21">
        <v>0</v>
      </c>
      <c r="F536" s="21">
        <v>0</v>
      </c>
      <c r="G536" s="21">
        <v>0</v>
      </c>
      <c r="H536" s="21">
        <f>SUM(B536,E536)</f>
        <v>423</v>
      </c>
      <c r="I536" s="21">
        <f t="shared" ref="I536:J536" si="274">SUM(C536,F536)</f>
        <v>93</v>
      </c>
      <c r="J536" s="21">
        <f t="shared" si="274"/>
        <v>516</v>
      </c>
      <c r="K536" s="22" t="s">
        <v>1532</v>
      </c>
    </row>
    <row r="537" spans="1:12" ht="20.25" customHeight="1" x14ac:dyDescent="0.2">
      <c r="A537" s="20" t="s">
        <v>1429</v>
      </c>
      <c r="B537" s="21">
        <v>166</v>
      </c>
      <c r="C537" s="21">
        <v>59</v>
      </c>
      <c r="D537" s="21">
        <v>225</v>
      </c>
      <c r="E537" s="21">
        <v>0</v>
      </c>
      <c r="F537" s="21">
        <v>0</v>
      </c>
      <c r="G537" s="21">
        <v>0</v>
      </c>
      <c r="H537" s="21">
        <f t="shared" ref="H537:H554" si="275">SUM(B537,E537)</f>
        <v>166</v>
      </c>
      <c r="I537" s="21">
        <f t="shared" ref="I537:I554" si="276">SUM(C537,F537)</f>
        <v>59</v>
      </c>
      <c r="J537" s="21">
        <f t="shared" ref="J537:J554" si="277">SUM(D537,G537)</f>
        <v>225</v>
      </c>
      <c r="K537" s="22" t="s">
        <v>1430</v>
      </c>
    </row>
    <row r="538" spans="1:12" ht="20.25" customHeight="1" x14ac:dyDescent="0.2">
      <c r="A538" s="20" t="s">
        <v>1431</v>
      </c>
      <c r="B538" s="21">
        <v>27</v>
      </c>
      <c r="C538" s="21">
        <v>26</v>
      </c>
      <c r="D538" s="21">
        <v>53</v>
      </c>
      <c r="E538" s="21">
        <v>0</v>
      </c>
      <c r="F538" s="21">
        <v>0</v>
      </c>
      <c r="G538" s="21">
        <v>0</v>
      </c>
      <c r="H538" s="21">
        <f t="shared" si="275"/>
        <v>27</v>
      </c>
      <c r="I538" s="21">
        <f t="shared" si="276"/>
        <v>26</v>
      </c>
      <c r="J538" s="21">
        <f t="shared" si="277"/>
        <v>53</v>
      </c>
      <c r="K538" s="22" t="s">
        <v>1432</v>
      </c>
    </row>
    <row r="539" spans="1:12" ht="20.25" customHeight="1" x14ac:dyDescent="0.2">
      <c r="A539" s="8" t="s">
        <v>1433</v>
      </c>
      <c r="B539" s="9">
        <v>42</v>
      </c>
      <c r="C539" s="9">
        <v>17</v>
      </c>
      <c r="D539" s="9">
        <v>59</v>
      </c>
      <c r="E539" s="21">
        <v>0</v>
      </c>
      <c r="F539" s="21">
        <v>0</v>
      </c>
      <c r="G539" s="21">
        <v>0</v>
      </c>
      <c r="H539" s="21">
        <f t="shared" si="275"/>
        <v>42</v>
      </c>
      <c r="I539" s="21">
        <f t="shared" si="276"/>
        <v>17</v>
      </c>
      <c r="J539" s="21">
        <f t="shared" si="277"/>
        <v>59</v>
      </c>
      <c r="K539" s="404" t="s">
        <v>1434</v>
      </c>
    </row>
    <row r="540" spans="1:12" ht="20.25" customHeight="1" x14ac:dyDescent="0.2">
      <c r="A540" s="8" t="s">
        <v>1437</v>
      </c>
      <c r="B540" s="9">
        <v>251</v>
      </c>
      <c r="C540" s="9">
        <v>77</v>
      </c>
      <c r="D540" s="9">
        <v>328</v>
      </c>
      <c r="E540" s="21">
        <v>0</v>
      </c>
      <c r="F540" s="21">
        <v>0</v>
      </c>
      <c r="G540" s="21">
        <v>0</v>
      </c>
      <c r="H540" s="21">
        <f t="shared" si="275"/>
        <v>251</v>
      </c>
      <c r="I540" s="21">
        <f t="shared" si="276"/>
        <v>77</v>
      </c>
      <c r="J540" s="21">
        <f t="shared" si="277"/>
        <v>328</v>
      </c>
      <c r="K540" s="404" t="s">
        <v>1438</v>
      </c>
    </row>
    <row r="541" spans="1:12" ht="20.25" customHeight="1" x14ac:dyDescent="0.2">
      <c r="A541" s="8" t="s">
        <v>1439</v>
      </c>
      <c r="B541" s="9">
        <v>475</v>
      </c>
      <c r="C541" s="9">
        <v>238</v>
      </c>
      <c r="D541" s="9">
        <v>713</v>
      </c>
      <c r="E541" s="21">
        <v>0</v>
      </c>
      <c r="F541" s="21">
        <v>0</v>
      </c>
      <c r="G541" s="21">
        <v>0</v>
      </c>
      <c r="H541" s="21">
        <f t="shared" si="275"/>
        <v>475</v>
      </c>
      <c r="I541" s="21">
        <f t="shared" si="276"/>
        <v>238</v>
      </c>
      <c r="J541" s="21">
        <f t="shared" si="277"/>
        <v>713</v>
      </c>
      <c r="K541" s="404" t="s">
        <v>1440</v>
      </c>
    </row>
    <row r="542" spans="1:12" ht="20.25" customHeight="1" x14ac:dyDescent="0.2">
      <c r="A542" s="8" t="s">
        <v>1171</v>
      </c>
      <c r="B542" s="326">
        <v>11</v>
      </c>
      <c r="C542" s="326">
        <v>3</v>
      </c>
      <c r="D542" s="9">
        <v>14</v>
      </c>
      <c r="E542" s="21">
        <v>0</v>
      </c>
      <c r="F542" s="21">
        <v>0</v>
      </c>
      <c r="G542" s="21">
        <v>0</v>
      </c>
      <c r="H542" s="21">
        <f t="shared" si="275"/>
        <v>11</v>
      </c>
      <c r="I542" s="21">
        <f t="shared" si="276"/>
        <v>3</v>
      </c>
      <c r="J542" s="21">
        <f t="shared" si="277"/>
        <v>14</v>
      </c>
      <c r="K542" s="404" t="s">
        <v>1441</v>
      </c>
    </row>
    <row r="543" spans="1:12" ht="20.25" customHeight="1" x14ac:dyDescent="0.2">
      <c r="A543" s="8" t="s">
        <v>1442</v>
      </c>
      <c r="B543" s="9">
        <v>761</v>
      </c>
      <c r="C543" s="9">
        <v>267</v>
      </c>
      <c r="D543" s="9">
        <v>1028</v>
      </c>
      <c r="E543" s="21">
        <v>0</v>
      </c>
      <c r="F543" s="21">
        <v>0</v>
      </c>
      <c r="G543" s="21">
        <v>0</v>
      </c>
      <c r="H543" s="21">
        <f t="shared" si="275"/>
        <v>761</v>
      </c>
      <c r="I543" s="21">
        <f t="shared" si="276"/>
        <v>267</v>
      </c>
      <c r="J543" s="21">
        <f t="shared" si="277"/>
        <v>1028</v>
      </c>
      <c r="K543" s="404" t="s">
        <v>1443</v>
      </c>
    </row>
    <row r="544" spans="1:12" ht="20.25" customHeight="1" x14ac:dyDescent="0.2">
      <c r="A544" s="8" t="s">
        <v>1444</v>
      </c>
      <c r="B544" s="9"/>
      <c r="C544" s="9"/>
      <c r="D544" s="9"/>
      <c r="E544" s="21"/>
      <c r="F544" s="21"/>
      <c r="G544" s="21"/>
      <c r="H544" s="21"/>
      <c r="I544" s="21"/>
      <c r="J544" s="21"/>
      <c r="K544" s="407" t="s">
        <v>1445</v>
      </c>
    </row>
    <row r="545" spans="1:12" ht="20.25" customHeight="1" x14ac:dyDescent="0.2">
      <c r="A545" s="8" t="s">
        <v>516</v>
      </c>
      <c r="B545" s="9">
        <v>202</v>
      </c>
      <c r="C545" s="9">
        <v>145</v>
      </c>
      <c r="D545" s="9">
        <v>347</v>
      </c>
      <c r="E545" s="21">
        <v>0</v>
      </c>
      <c r="F545" s="21">
        <v>0</v>
      </c>
      <c r="G545" s="21">
        <v>0</v>
      </c>
      <c r="H545" s="21">
        <f t="shared" si="275"/>
        <v>202</v>
      </c>
      <c r="I545" s="21">
        <f t="shared" si="276"/>
        <v>145</v>
      </c>
      <c r="J545" s="21">
        <f t="shared" si="277"/>
        <v>347</v>
      </c>
      <c r="K545" s="404" t="s">
        <v>208</v>
      </c>
    </row>
    <row r="546" spans="1:12" ht="20.25" customHeight="1" x14ac:dyDescent="0.2">
      <c r="A546" s="8" t="s">
        <v>1533</v>
      </c>
      <c r="B546" s="9">
        <v>90</v>
      </c>
      <c r="C546" s="9">
        <v>70</v>
      </c>
      <c r="D546" s="9">
        <v>160</v>
      </c>
      <c r="E546" s="21">
        <v>0</v>
      </c>
      <c r="F546" s="21">
        <v>0</v>
      </c>
      <c r="G546" s="21">
        <v>0</v>
      </c>
      <c r="H546" s="21">
        <f t="shared" si="275"/>
        <v>90</v>
      </c>
      <c r="I546" s="21">
        <f t="shared" si="276"/>
        <v>70</v>
      </c>
      <c r="J546" s="21">
        <f t="shared" si="277"/>
        <v>160</v>
      </c>
      <c r="K546" s="404" t="s">
        <v>1355</v>
      </c>
    </row>
    <row r="547" spans="1:12" ht="20.25" customHeight="1" x14ac:dyDescent="0.2">
      <c r="A547" s="8" t="s">
        <v>1162</v>
      </c>
      <c r="B547" s="9">
        <f>SUM(B545:B546)</f>
        <v>292</v>
      </c>
      <c r="C547" s="9">
        <f t="shared" ref="C547:J547" si="278">SUM(C545:C546)</f>
        <v>215</v>
      </c>
      <c r="D547" s="9">
        <f t="shared" si="278"/>
        <v>507</v>
      </c>
      <c r="E547" s="9">
        <f t="shared" si="278"/>
        <v>0</v>
      </c>
      <c r="F547" s="9">
        <f t="shared" si="278"/>
        <v>0</v>
      </c>
      <c r="G547" s="9">
        <f t="shared" si="278"/>
        <v>0</v>
      </c>
      <c r="H547" s="9">
        <f t="shared" si="278"/>
        <v>292</v>
      </c>
      <c r="I547" s="9">
        <f t="shared" si="278"/>
        <v>215</v>
      </c>
      <c r="J547" s="9">
        <f t="shared" si="278"/>
        <v>507</v>
      </c>
      <c r="K547" s="407" t="s">
        <v>1448</v>
      </c>
    </row>
    <row r="548" spans="1:12" ht="20.25" customHeight="1" x14ac:dyDescent="0.2">
      <c r="A548" s="308" t="s">
        <v>1163</v>
      </c>
      <c r="B548" s="326">
        <v>61</v>
      </c>
      <c r="C548" s="326">
        <v>31</v>
      </c>
      <c r="D548" s="326">
        <v>92</v>
      </c>
      <c r="E548" s="21">
        <v>0</v>
      </c>
      <c r="F548" s="21">
        <v>0</v>
      </c>
      <c r="G548" s="21">
        <v>0</v>
      </c>
      <c r="H548" s="21">
        <f t="shared" si="275"/>
        <v>61</v>
      </c>
      <c r="I548" s="21">
        <f t="shared" si="276"/>
        <v>31</v>
      </c>
      <c r="J548" s="21">
        <f t="shared" si="277"/>
        <v>92</v>
      </c>
      <c r="K548" s="297" t="s">
        <v>1449</v>
      </c>
    </row>
    <row r="549" spans="1:12" ht="20.25" customHeight="1" x14ac:dyDescent="0.2">
      <c r="A549" s="421" t="s">
        <v>1450</v>
      </c>
      <c r="B549" s="326">
        <v>152</v>
      </c>
      <c r="C549" s="326">
        <v>83</v>
      </c>
      <c r="D549" s="326">
        <v>235</v>
      </c>
      <c r="E549" s="21">
        <v>0</v>
      </c>
      <c r="F549" s="21">
        <v>0</v>
      </c>
      <c r="G549" s="21">
        <v>0</v>
      </c>
      <c r="H549" s="21">
        <f t="shared" si="275"/>
        <v>152</v>
      </c>
      <c r="I549" s="21">
        <f t="shared" si="276"/>
        <v>83</v>
      </c>
      <c r="J549" s="21">
        <f t="shared" si="277"/>
        <v>235</v>
      </c>
      <c r="K549" s="297" t="s">
        <v>1451</v>
      </c>
    </row>
    <row r="550" spans="1:12" ht="20.25" customHeight="1" x14ac:dyDescent="0.2">
      <c r="A550" s="8" t="s">
        <v>1158</v>
      </c>
      <c r="B550" s="9"/>
      <c r="C550" s="9"/>
      <c r="D550" s="9"/>
      <c r="E550" s="21"/>
      <c r="F550" s="21"/>
      <c r="G550" s="21"/>
      <c r="H550" s="21"/>
      <c r="I550" s="21"/>
      <c r="J550" s="21"/>
      <c r="K550" s="404" t="s">
        <v>1452</v>
      </c>
    </row>
    <row r="551" spans="1:12" ht="20.25" customHeight="1" x14ac:dyDescent="0.2">
      <c r="A551" s="8" t="s">
        <v>1446</v>
      </c>
      <c r="B551" s="9">
        <v>140</v>
      </c>
      <c r="C551" s="9">
        <v>163</v>
      </c>
      <c r="D551" s="9">
        <v>303</v>
      </c>
      <c r="E551" s="21">
        <v>0</v>
      </c>
      <c r="F551" s="21">
        <v>0</v>
      </c>
      <c r="G551" s="21">
        <v>0</v>
      </c>
      <c r="H551" s="21">
        <f t="shared" si="275"/>
        <v>140</v>
      </c>
      <c r="I551" s="21">
        <f t="shared" si="276"/>
        <v>163</v>
      </c>
      <c r="J551" s="21">
        <f t="shared" si="277"/>
        <v>303</v>
      </c>
      <c r="K551" s="404" t="s">
        <v>1355</v>
      </c>
    </row>
    <row r="552" spans="1:12" ht="20.25" customHeight="1" x14ac:dyDescent="0.2">
      <c r="A552" s="20" t="s">
        <v>221</v>
      </c>
      <c r="B552" s="21">
        <v>31</v>
      </c>
      <c r="C552" s="21">
        <v>25</v>
      </c>
      <c r="D552" s="21">
        <v>56</v>
      </c>
      <c r="E552" s="21">
        <v>0</v>
      </c>
      <c r="F552" s="21">
        <v>0</v>
      </c>
      <c r="G552" s="21">
        <v>0</v>
      </c>
      <c r="H552" s="21">
        <f t="shared" si="275"/>
        <v>31</v>
      </c>
      <c r="I552" s="21">
        <f t="shared" si="276"/>
        <v>25</v>
      </c>
      <c r="J552" s="21">
        <f t="shared" si="277"/>
        <v>56</v>
      </c>
      <c r="K552" s="22" t="s">
        <v>1463</v>
      </c>
    </row>
    <row r="553" spans="1:12" ht="20.25" customHeight="1" x14ac:dyDescent="0.2">
      <c r="A553" s="20" t="s">
        <v>523</v>
      </c>
      <c r="B553" s="21">
        <v>30</v>
      </c>
      <c r="C553" s="21">
        <v>18</v>
      </c>
      <c r="D553" s="21">
        <v>48</v>
      </c>
      <c r="E553" s="21">
        <v>0</v>
      </c>
      <c r="F553" s="21">
        <v>0</v>
      </c>
      <c r="G553" s="21">
        <v>0</v>
      </c>
      <c r="H553" s="21">
        <f t="shared" si="275"/>
        <v>30</v>
      </c>
      <c r="I553" s="21">
        <f t="shared" si="276"/>
        <v>18</v>
      </c>
      <c r="J553" s="21">
        <f t="shared" si="277"/>
        <v>48</v>
      </c>
      <c r="K553" s="404" t="s">
        <v>240</v>
      </c>
    </row>
    <row r="554" spans="1:12" ht="20.25" customHeight="1" x14ac:dyDescent="0.2">
      <c r="A554" s="20" t="s">
        <v>1107</v>
      </c>
      <c r="B554" s="21">
        <v>26</v>
      </c>
      <c r="C554" s="21">
        <v>14</v>
      </c>
      <c r="D554" s="21">
        <v>40</v>
      </c>
      <c r="E554" s="21">
        <v>0</v>
      </c>
      <c r="F554" s="21">
        <v>0</v>
      </c>
      <c r="G554" s="21">
        <v>0</v>
      </c>
      <c r="H554" s="21">
        <f t="shared" si="275"/>
        <v>26</v>
      </c>
      <c r="I554" s="21">
        <f t="shared" si="276"/>
        <v>14</v>
      </c>
      <c r="J554" s="21">
        <f t="shared" si="277"/>
        <v>40</v>
      </c>
      <c r="K554" s="22" t="s">
        <v>1108</v>
      </c>
    </row>
    <row r="555" spans="1:12" ht="17.25" customHeight="1" thickBot="1" x14ac:dyDescent="0.25">
      <c r="A555" s="426" t="s">
        <v>1159</v>
      </c>
      <c r="B555" s="587">
        <f>SUM(B551:B554)</f>
        <v>227</v>
      </c>
      <c r="C555" s="587">
        <f>SUM(C551:C554)</f>
        <v>220</v>
      </c>
      <c r="D555" s="587">
        <f>SUM(D551:D554)</f>
        <v>447</v>
      </c>
      <c r="E555" s="587">
        <v>0</v>
      </c>
      <c r="F555" s="587">
        <v>0</v>
      </c>
      <c r="G555" s="587">
        <v>0</v>
      </c>
      <c r="H555" s="587">
        <f>SUM(H551:H554)</f>
        <v>227</v>
      </c>
      <c r="I555" s="587">
        <f>SUM(I551:I554)</f>
        <v>220</v>
      </c>
      <c r="J555" s="587">
        <f>SUM(J551:J554)</f>
        <v>447</v>
      </c>
      <c r="K555" s="427" t="s">
        <v>1455</v>
      </c>
    </row>
    <row r="556" spans="1:12" ht="20.25" customHeight="1" thickTop="1" x14ac:dyDescent="0.2">
      <c r="A556" s="307"/>
      <c r="B556" s="307"/>
      <c r="C556" s="307"/>
      <c r="D556" s="307"/>
      <c r="E556" s="307"/>
      <c r="F556" s="307"/>
      <c r="G556" s="307"/>
      <c r="H556" s="307"/>
      <c r="I556" s="307"/>
      <c r="J556" s="307"/>
      <c r="K556" s="56"/>
    </row>
    <row r="557" spans="1:12" s="868" customFormat="1" ht="20.25" customHeight="1" x14ac:dyDescent="0.2">
      <c r="A557" s="307"/>
      <c r="B557" s="307"/>
      <c r="C557" s="307"/>
      <c r="D557" s="307"/>
      <c r="E557" s="307"/>
      <c r="F557" s="307"/>
      <c r="G557" s="307"/>
      <c r="H557" s="307"/>
      <c r="I557" s="307"/>
      <c r="J557" s="307"/>
      <c r="K557" s="56"/>
      <c r="L557" s="67"/>
    </row>
    <row r="558" spans="1:12" s="868" customFormat="1" ht="20.25" customHeight="1" x14ac:dyDescent="0.2">
      <c r="A558" s="307"/>
      <c r="B558" s="307"/>
      <c r="C558" s="307"/>
      <c r="D558" s="307"/>
      <c r="E558" s="307"/>
      <c r="F558" s="307"/>
      <c r="G558" s="307"/>
      <c r="H558" s="307"/>
      <c r="I558" s="307"/>
      <c r="J558" s="307"/>
      <c r="K558" s="56"/>
      <c r="L558" s="67"/>
    </row>
    <row r="559" spans="1:12" s="868" customFormat="1" ht="20.25" customHeight="1" x14ac:dyDescent="0.2">
      <c r="A559" s="307"/>
      <c r="B559" s="307"/>
      <c r="C559" s="307"/>
      <c r="D559" s="307"/>
      <c r="E559" s="307"/>
      <c r="F559" s="307"/>
      <c r="G559" s="307"/>
      <c r="H559" s="307"/>
      <c r="I559" s="307"/>
      <c r="J559" s="307"/>
      <c r="K559" s="56"/>
      <c r="L559" s="67"/>
    </row>
    <row r="560" spans="1:12" ht="22.5" customHeight="1" thickBot="1" x14ac:dyDescent="0.25">
      <c r="A560" s="323" t="s">
        <v>1555</v>
      </c>
      <c r="K560" s="413" t="s">
        <v>2713</v>
      </c>
    </row>
    <row r="561" spans="1:11" ht="21" customHeight="1" thickTop="1" x14ac:dyDescent="0.25">
      <c r="A561" s="992" t="s">
        <v>196</v>
      </c>
      <c r="B561" s="1003" t="s">
        <v>1</v>
      </c>
      <c r="C561" s="1003"/>
      <c r="D561" s="1003"/>
      <c r="E561" s="1003" t="s">
        <v>2</v>
      </c>
      <c r="F561" s="1003"/>
      <c r="G561" s="1003"/>
      <c r="H561" s="1003" t="s">
        <v>4</v>
      </c>
      <c r="I561" s="1003"/>
      <c r="J561" s="1003"/>
      <c r="K561" s="992" t="s">
        <v>197</v>
      </c>
    </row>
    <row r="562" spans="1:11" ht="21" customHeight="1" x14ac:dyDescent="0.25">
      <c r="A562" s="993"/>
      <c r="B562" s="1004" t="s">
        <v>6</v>
      </c>
      <c r="C562" s="1004"/>
      <c r="D562" s="1004"/>
      <c r="E562" s="1004" t="s">
        <v>7</v>
      </c>
      <c r="F562" s="1004"/>
      <c r="G562" s="1004"/>
      <c r="H562" s="1004" t="s">
        <v>9</v>
      </c>
      <c r="I562" s="1004"/>
      <c r="J562" s="1004"/>
      <c r="K562" s="993"/>
    </row>
    <row r="563" spans="1:11" ht="21" customHeight="1" x14ac:dyDescent="0.25">
      <c r="A563" s="993"/>
      <c r="B563" s="655" t="s">
        <v>554</v>
      </c>
      <c r="C563" s="655" t="s">
        <v>112</v>
      </c>
      <c r="D563" s="655" t="s">
        <v>12</v>
      </c>
      <c r="E563" s="655" t="s">
        <v>554</v>
      </c>
      <c r="F563" s="655" t="s">
        <v>112</v>
      </c>
      <c r="G563" s="655" t="s">
        <v>12</v>
      </c>
      <c r="H563" s="655" t="s">
        <v>554</v>
      </c>
      <c r="I563" s="655" t="s">
        <v>112</v>
      </c>
      <c r="J563" s="655" t="s">
        <v>12</v>
      </c>
      <c r="K563" s="993"/>
    </row>
    <row r="564" spans="1:11" ht="21" customHeight="1" thickBot="1" x14ac:dyDescent="0.3">
      <c r="A564" s="994"/>
      <c r="B564" s="4" t="s">
        <v>13</v>
      </c>
      <c r="C564" s="4" t="s">
        <v>14</v>
      </c>
      <c r="D564" s="4" t="s">
        <v>9</v>
      </c>
      <c r="E564" s="4" t="s">
        <v>13</v>
      </c>
      <c r="F564" s="4" t="s">
        <v>14</v>
      </c>
      <c r="G564" s="4" t="s">
        <v>9</v>
      </c>
      <c r="H564" s="4" t="s">
        <v>13</v>
      </c>
      <c r="I564" s="4" t="s">
        <v>14</v>
      </c>
      <c r="J564" s="4" t="s">
        <v>9</v>
      </c>
      <c r="K564" s="994"/>
    </row>
    <row r="565" spans="1:11" ht="18.95" customHeight="1" x14ac:dyDescent="0.2">
      <c r="A565" s="307" t="s">
        <v>1173</v>
      </c>
      <c r="B565" s="326">
        <v>152</v>
      </c>
      <c r="C565" s="326">
        <v>89</v>
      </c>
      <c r="D565" s="326">
        <v>241</v>
      </c>
      <c r="E565" s="326">
        <v>0</v>
      </c>
      <c r="F565" s="326">
        <v>0</v>
      </c>
      <c r="G565" s="326">
        <v>0</v>
      </c>
      <c r="H565" s="326">
        <f>SUM(B565,E565)</f>
        <v>152</v>
      </c>
      <c r="I565" s="326">
        <f t="shared" ref="I565:J565" si="279">SUM(C565,F565)</f>
        <v>89</v>
      </c>
      <c r="J565" s="326">
        <f t="shared" si="279"/>
        <v>241</v>
      </c>
      <c r="K565" s="297" t="s">
        <v>1534</v>
      </c>
    </row>
    <row r="566" spans="1:11" ht="18.95" customHeight="1" x14ac:dyDescent="0.2">
      <c r="A566" s="308" t="s">
        <v>1164</v>
      </c>
      <c r="B566" s="326"/>
      <c r="C566" s="326"/>
      <c r="D566" s="326"/>
      <c r="E566" s="326"/>
      <c r="F566" s="326"/>
      <c r="G566" s="326"/>
      <c r="H566" s="326"/>
      <c r="I566" s="326"/>
      <c r="J566" s="326"/>
      <c r="K566" s="297" t="s">
        <v>1457</v>
      </c>
    </row>
    <row r="567" spans="1:11" ht="18.95" customHeight="1" x14ac:dyDescent="0.2">
      <c r="A567" s="308" t="s">
        <v>1166</v>
      </c>
      <c r="B567" s="326">
        <v>60</v>
      </c>
      <c r="C567" s="326">
        <v>45</v>
      </c>
      <c r="D567" s="326">
        <v>105</v>
      </c>
      <c r="E567" s="326">
        <v>0</v>
      </c>
      <c r="F567" s="326">
        <v>0</v>
      </c>
      <c r="G567" s="326">
        <v>0</v>
      </c>
      <c r="H567" s="326">
        <f>SUM(B567,E567)</f>
        <v>60</v>
      </c>
      <c r="I567" s="326">
        <f t="shared" ref="I567:J567" si="280">SUM(C567,F567)</f>
        <v>45</v>
      </c>
      <c r="J567" s="326">
        <f t="shared" si="280"/>
        <v>105</v>
      </c>
      <c r="K567" s="297" t="s">
        <v>1535</v>
      </c>
    </row>
    <row r="568" spans="1:11" ht="18.95" customHeight="1" x14ac:dyDescent="0.2">
      <c r="A568" s="308" t="s">
        <v>523</v>
      </c>
      <c r="B568" s="326">
        <v>57</v>
      </c>
      <c r="C568" s="326">
        <v>26</v>
      </c>
      <c r="D568" s="326">
        <v>83</v>
      </c>
      <c r="E568" s="326">
        <v>0</v>
      </c>
      <c r="F568" s="326">
        <v>0</v>
      </c>
      <c r="G568" s="326">
        <v>0</v>
      </c>
      <c r="H568" s="326">
        <f>SUM(B568,E568)</f>
        <v>57</v>
      </c>
      <c r="I568" s="326">
        <f t="shared" ref="I568" si="281">SUM(C568,F568)</f>
        <v>26</v>
      </c>
      <c r="J568" s="326">
        <f t="shared" ref="J568" si="282">SUM(D568,G568)</f>
        <v>83</v>
      </c>
      <c r="K568" s="297" t="s">
        <v>240</v>
      </c>
    </row>
    <row r="569" spans="1:11" ht="18.95" customHeight="1" x14ac:dyDescent="0.2">
      <c r="A569" s="308" t="s">
        <v>1167</v>
      </c>
      <c r="B569" s="326">
        <f>SUM(B567:B568)</f>
        <v>117</v>
      </c>
      <c r="C569" s="326">
        <f t="shared" ref="C569:J569" si="283">SUM(C567:C568)</f>
        <v>71</v>
      </c>
      <c r="D569" s="326">
        <f t="shared" si="283"/>
        <v>188</v>
      </c>
      <c r="E569" s="326">
        <f t="shared" si="283"/>
        <v>0</v>
      </c>
      <c r="F569" s="326">
        <f t="shared" si="283"/>
        <v>0</v>
      </c>
      <c r="G569" s="326">
        <f t="shared" si="283"/>
        <v>0</v>
      </c>
      <c r="H569" s="326">
        <f t="shared" si="283"/>
        <v>117</v>
      </c>
      <c r="I569" s="326">
        <f t="shared" si="283"/>
        <v>71</v>
      </c>
      <c r="J569" s="326">
        <f t="shared" si="283"/>
        <v>188</v>
      </c>
      <c r="K569" s="297" t="s">
        <v>1460</v>
      </c>
    </row>
    <row r="570" spans="1:11" ht="18.95" customHeight="1" x14ac:dyDescent="0.2">
      <c r="A570" s="8" t="s">
        <v>1461</v>
      </c>
      <c r="B570" s="9"/>
      <c r="C570" s="9"/>
      <c r="D570" s="9"/>
      <c r="E570" s="326"/>
      <c r="F570" s="326"/>
      <c r="G570" s="326">
        <f t="shared" ref="G570:G574" si="284">SUM(G568:G569)</f>
        <v>0</v>
      </c>
      <c r="H570" s="9"/>
      <c r="I570" s="9"/>
      <c r="J570" s="9"/>
      <c r="K570" s="404" t="s">
        <v>1462</v>
      </c>
    </row>
    <row r="571" spans="1:11" ht="18.95" customHeight="1" x14ac:dyDescent="0.2">
      <c r="A571" s="8" t="s">
        <v>255</v>
      </c>
      <c r="B571" s="9">
        <v>61</v>
      </c>
      <c r="C571" s="9">
        <v>4</v>
      </c>
      <c r="D571" s="9">
        <v>65</v>
      </c>
      <c r="E571" s="326">
        <f t="shared" ref="E571:E574" si="285">SUM(E569:E570)</f>
        <v>0</v>
      </c>
      <c r="F571" s="326">
        <f t="shared" ref="F571:F574" si="286">SUM(F569:F570)</f>
        <v>0</v>
      </c>
      <c r="G571" s="326">
        <f t="shared" si="284"/>
        <v>0</v>
      </c>
      <c r="H571" s="9">
        <f>SUM(B571,E571)</f>
        <v>61</v>
      </c>
      <c r="I571" s="9">
        <f t="shared" ref="I571:J571" si="287">SUM(C571,F571)</f>
        <v>4</v>
      </c>
      <c r="J571" s="9">
        <f t="shared" si="287"/>
        <v>65</v>
      </c>
      <c r="K571" s="404" t="s">
        <v>210</v>
      </c>
    </row>
    <row r="572" spans="1:11" ht="18.95" customHeight="1" x14ac:dyDescent="0.2">
      <c r="A572" s="8" t="s">
        <v>1454</v>
      </c>
      <c r="B572" s="9">
        <v>42</v>
      </c>
      <c r="C572" s="9">
        <v>13</v>
      </c>
      <c r="D572" s="9">
        <v>55</v>
      </c>
      <c r="E572" s="326">
        <f t="shared" si="285"/>
        <v>0</v>
      </c>
      <c r="F572" s="326">
        <f t="shared" si="286"/>
        <v>0</v>
      </c>
      <c r="G572" s="326">
        <f t="shared" si="284"/>
        <v>0</v>
      </c>
      <c r="H572" s="9">
        <f t="shared" ref="H572:H574" si="288">SUM(B572,E572)</f>
        <v>42</v>
      </c>
      <c r="I572" s="9">
        <f t="shared" ref="I572:I574" si="289">SUM(C572,F572)</f>
        <v>13</v>
      </c>
      <c r="J572" s="9">
        <f t="shared" ref="J572:J574" si="290">SUM(D572,G572)</f>
        <v>55</v>
      </c>
      <c r="K572" s="404" t="s">
        <v>1463</v>
      </c>
    </row>
    <row r="573" spans="1:11" ht="18.95" customHeight="1" x14ac:dyDescent="0.2">
      <c r="A573" s="8" t="s">
        <v>239</v>
      </c>
      <c r="B573" s="9">
        <v>68</v>
      </c>
      <c r="C573" s="9">
        <v>13</v>
      </c>
      <c r="D573" s="9">
        <v>81</v>
      </c>
      <c r="E573" s="326">
        <f t="shared" si="285"/>
        <v>0</v>
      </c>
      <c r="F573" s="326">
        <f t="shared" si="286"/>
        <v>0</v>
      </c>
      <c r="G573" s="326">
        <f t="shared" si="284"/>
        <v>0</v>
      </c>
      <c r="H573" s="9">
        <f t="shared" si="288"/>
        <v>68</v>
      </c>
      <c r="I573" s="9">
        <f t="shared" si="289"/>
        <v>13</v>
      </c>
      <c r="J573" s="9">
        <f t="shared" si="290"/>
        <v>81</v>
      </c>
      <c r="K573" s="404" t="s">
        <v>240</v>
      </c>
    </row>
    <row r="574" spans="1:11" ht="18.95" customHeight="1" x14ac:dyDescent="0.2">
      <c r="A574" s="8" t="s">
        <v>1536</v>
      </c>
      <c r="B574" s="9">
        <v>23</v>
      </c>
      <c r="C574" s="9">
        <v>17</v>
      </c>
      <c r="D574" s="9">
        <v>40</v>
      </c>
      <c r="E574" s="326">
        <f t="shared" si="285"/>
        <v>0</v>
      </c>
      <c r="F574" s="326">
        <f t="shared" si="286"/>
        <v>0</v>
      </c>
      <c r="G574" s="326">
        <f t="shared" si="284"/>
        <v>0</v>
      </c>
      <c r="H574" s="9">
        <f t="shared" si="288"/>
        <v>23</v>
      </c>
      <c r="I574" s="9">
        <f t="shared" si="289"/>
        <v>17</v>
      </c>
      <c r="J574" s="9">
        <f t="shared" si="290"/>
        <v>40</v>
      </c>
      <c r="K574" s="404" t="s">
        <v>1305</v>
      </c>
    </row>
    <row r="575" spans="1:11" ht="18.95" customHeight="1" x14ac:dyDescent="0.2">
      <c r="A575" s="8" t="s">
        <v>1464</v>
      </c>
      <c r="B575" s="9">
        <f>SUM(B571:B574)</f>
        <v>194</v>
      </c>
      <c r="C575" s="9">
        <f>SUM(C571:C574)</f>
        <v>47</v>
      </c>
      <c r="D575" s="9">
        <f>SUM(D571:D574)</f>
        <v>241</v>
      </c>
      <c r="E575" s="9">
        <v>0</v>
      </c>
      <c r="F575" s="9">
        <v>0</v>
      </c>
      <c r="G575" s="9">
        <v>0</v>
      </c>
      <c r="H575" s="9">
        <f>SUM(H571:H574)</f>
        <v>194</v>
      </c>
      <c r="I575" s="9">
        <f>SUM(I571:I574)</f>
        <v>47</v>
      </c>
      <c r="J575" s="9">
        <f>SUM(J571:J574)</f>
        <v>241</v>
      </c>
      <c r="K575" s="404" t="s">
        <v>1465</v>
      </c>
    </row>
    <row r="576" spans="1:11" ht="18.95" customHeight="1" x14ac:dyDescent="0.2">
      <c r="A576" s="20" t="s">
        <v>1471</v>
      </c>
      <c r="B576" s="21">
        <v>40</v>
      </c>
      <c r="C576" s="21">
        <v>39</v>
      </c>
      <c r="D576" s="21">
        <v>79</v>
      </c>
      <c r="E576" s="21">
        <v>0</v>
      </c>
      <c r="F576" s="21">
        <v>0</v>
      </c>
      <c r="G576" s="21">
        <v>0</v>
      </c>
      <c r="H576" s="21">
        <f>SUM(B576,E576)</f>
        <v>40</v>
      </c>
      <c r="I576" s="21">
        <f t="shared" ref="I576:J576" si="291">SUM(C576,F576)</f>
        <v>39</v>
      </c>
      <c r="J576" s="21">
        <f t="shared" si="291"/>
        <v>79</v>
      </c>
      <c r="K576" s="22" t="s">
        <v>1472</v>
      </c>
    </row>
    <row r="577" spans="1:12" ht="20.25" customHeight="1" x14ac:dyDescent="0.2">
      <c r="A577" s="8" t="s">
        <v>1477</v>
      </c>
      <c r="B577" s="9">
        <v>64</v>
      </c>
      <c r="C577" s="9">
        <v>33</v>
      </c>
      <c r="D577" s="9">
        <v>97</v>
      </c>
      <c r="E577" s="21">
        <v>0</v>
      </c>
      <c r="F577" s="21">
        <v>0</v>
      </c>
      <c r="G577" s="21">
        <v>0</v>
      </c>
      <c r="H577" s="21">
        <f>SUM(B577,E577)</f>
        <v>64</v>
      </c>
      <c r="I577" s="21">
        <f t="shared" ref="I577" si="292">SUM(C577,F577)</f>
        <v>33</v>
      </c>
      <c r="J577" s="21">
        <f t="shared" ref="J577" si="293">SUM(D577,G577)</f>
        <v>97</v>
      </c>
      <c r="K577" s="419" t="s">
        <v>1478</v>
      </c>
    </row>
    <row r="578" spans="1:12" ht="20.25" customHeight="1" x14ac:dyDescent="0.2">
      <c r="A578" s="8" t="s">
        <v>1479</v>
      </c>
      <c r="B578" s="9"/>
      <c r="C578" s="9"/>
      <c r="D578" s="9"/>
      <c r="E578" s="21"/>
      <c r="F578" s="21"/>
      <c r="G578" s="21"/>
      <c r="H578" s="21"/>
      <c r="I578" s="21"/>
      <c r="J578" s="21"/>
      <c r="K578" s="404" t="s">
        <v>1480</v>
      </c>
    </row>
    <row r="579" spans="1:12" ht="20.25" customHeight="1" x14ac:dyDescent="0.2">
      <c r="A579" s="8" t="s">
        <v>1481</v>
      </c>
      <c r="B579" s="9">
        <v>251</v>
      </c>
      <c r="C579" s="9">
        <v>2</v>
      </c>
      <c r="D579" s="9">
        <v>253</v>
      </c>
      <c r="E579" s="21">
        <v>0</v>
      </c>
      <c r="F579" s="21">
        <v>0</v>
      </c>
      <c r="G579" s="21">
        <v>0</v>
      </c>
      <c r="H579" s="21">
        <f t="shared" ref="H579:H581" si="294">SUM(B579,E579)</f>
        <v>251</v>
      </c>
      <c r="I579" s="21">
        <f t="shared" ref="I579:I581" si="295">SUM(C579,F579)</f>
        <v>2</v>
      </c>
      <c r="J579" s="21">
        <f t="shared" ref="J579:J581" si="296">SUM(D579,G579)</f>
        <v>253</v>
      </c>
      <c r="K579" s="404" t="s">
        <v>1482</v>
      </c>
    </row>
    <row r="580" spans="1:12" ht="20.25" customHeight="1" x14ac:dyDescent="0.2">
      <c r="A580" s="8" t="s">
        <v>1533</v>
      </c>
      <c r="B580" s="9">
        <v>218</v>
      </c>
      <c r="C580" s="9">
        <v>211</v>
      </c>
      <c r="D580" s="9">
        <v>429</v>
      </c>
      <c r="E580" s="21">
        <v>0</v>
      </c>
      <c r="F580" s="21">
        <v>0</v>
      </c>
      <c r="G580" s="21">
        <v>0</v>
      </c>
      <c r="H580" s="21">
        <f t="shared" si="294"/>
        <v>218</v>
      </c>
      <c r="I580" s="21">
        <f t="shared" si="295"/>
        <v>211</v>
      </c>
      <c r="J580" s="21">
        <f t="shared" si="296"/>
        <v>429</v>
      </c>
      <c r="K580" s="404" t="s">
        <v>1355</v>
      </c>
    </row>
    <row r="581" spans="1:12" ht="20.25" customHeight="1" x14ac:dyDescent="0.2">
      <c r="A581" s="8" t="s">
        <v>229</v>
      </c>
      <c r="B581" s="9">
        <v>81</v>
      </c>
      <c r="C581" s="9">
        <v>8</v>
      </c>
      <c r="D581" s="9">
        <v>89</v>
      </c>
      <c r="E581" s="21">
        <v>0</v>
      </c>
      <c r="F581" s="21">
        <v>0</v>
      </c>
      <c r="G581" s="21">
        <v>0</v>
      </c>
      <c r="H581" s="21">
        <f t="shared" si="294"/>
        <v>81</v>
      </c>
      <c r="I581" s="21">
        <f t="shared" si="295"/>
        <v>8</v>
      </c>
      <c r="J581" s="21">
        <f t="shared" si="296"/>
        <v>89</v>
      </c>
      <c r="K581" s="404" t="s">
        <v>1483</v>
      </c>
    </row>
    <row r="582" spans="1:12" ht="20.25" customHeight="1" x14ac:dyDescent="0.2">
      <c r="A582" s="8" t="s">
        <v>1484</v>
      </c>
      <c r="B582" s="9">
        <f>SUM(B579:B581)</f>
        <v>550</v>
      </c>
      <c r="C582" s="9">
        <f>SUM(C579:C581)</f>
        <v>221</v>
      </c>
      <c r="D582" s="9">
        <f>SUM(D579:D581)</f>
        <v>771</v>
      </c>
      <c r="E582" s="9">
        <v>0</v>
      </c>
      <c r="F582" s="9">
        <v>0</v>
      </c>
      <c r="G582" s="9">
        <v>0</v>
      </c>
      <c r="H582" s="9">
        <f>SUM(H579:H581)</f>
        <v>550</v>
      </c>
      <c r="I582" s="9">
        <f>SUM(I579:I581)</f>
        <v>221</v>
      </c>
      <c r="J582" s="9">
        <f>SUM(J579:J581)</f>
        <v>771</v>
      </c>
      <c r="K582" s="404" t="s">
        <v>1485</v>
      </c>
    </row>
    <row r="583" spans="1:12" ht="20.25" customHeight="1" x14ac:dyDescent="0.2">
      <c r="A583" s="20" t="s">
        <v>1488</v>
      </c>
      <c r="B583" s="21">
        <v>299</v>
      </c>
      <c r="C583" s="21">
        <v>8</v>
      </c>
      <c r="D583" s="21">
        <v>307</v>
      </c>
      <c r="E583" s="9">
        <v>0</v>
      </c>
      <c r="F583" s="21">
        <v>0</v>
      </c>
      <c r="G583" s="21">
        <v>0</v>
      </c>
      <c r="H583" s="21">
        <f>SUM(B583,E583)</f>
        <v>299</v>
      </c>
      <c r="I583" s="21">
        <f t="shared" ref="I583:J583" si="297">SUM(C583,F583)</f>
        <v>8</v>
      </c>
      <c r="J583" s="21">
        <f t="shared" si="297"/>
        <v>307</v>
      </c>
      <c r="K583" s="22" t="s">
        <v>1489</v>
      </c>
    </row>
    <row r="584" spans="1:12" ht="20.25" customHeight="1" x14ac:dyDescent="0.2">
      <c r="A584" s="20" t="s">
        <v>1490</v>
      </c>
      <c r="B584" s="21">
        <v>104</v>
      </c>
      <c r="C584" s="21">
        <v>6</v>
      </c>
      <c r="D584" s="21">
        <v>110</v>
      </c>
      <c r="E584" s="9">
        <v>0</v>
      </c>
      <c r="F584" s="21">
        <v>0</v>
      </c>
      <c r="G584" s="21">
        <v>0</v>
      </c>
      <c r="H584" s="21">
        <f>SUM(B584,E584)</f>
        <v>104</v>
      </c>
      <c r="I584" s="21">
        <f t="shared" ref="I584" si="298">SUM(C584,F584)</f>
        <v>6</v>
      </c>
      <c r="J584" s="21">
        <f t="shared" ref="J584" si="299">SUM(D584,G584)</f>
        <v>110</v>
      </c>
      <c r="K584" s="22" t="s">
        <v>1491</v>
      </c>
    </row>
    <row r="585" spans="1:12" ht="20.25" customHeight="1" thickBot="1" x14ac:dyDescent="0.25">
      <c r="A585" s="20" t="s">
        <v>126</v>
      </c>
      <c r="B585" s="21">
        <f t="shared" ref="B585:J585" si="300">SUM(B583:B584,B582,B577,B576,B575,B569,B565,B555,B549,B548,B547,B543,B542,B541,B540,B539,B538,B537,B536,B527,B519,B518,B517,B516,B515,B486:B497,B404:B405,B399,B394,B393,B383,B338:B346)</f>
        <v>15629</v>
      </c>
      <c r="C585" s="21">
        <f t="shared" si="300"/>
        <v>6556</v>
      </c>
      <c r="D585" s="21">
        <f t="shared" si="300"/>
        <v>22185</v>
      </c>
      <c r="E585" s="21">
        <f t="shared" si="300"/>
        <v>2</v>
      </c>
      <c r="F585" s="21" t="e">
        <f t="shared" si="300"/>
        <v>#REF!</v>
      </c>
      <c r="G585" s="21" t="e">
        <f t="shared" si="300"/>
        <v>#REF!</v>
      </c>
      <c r="H585" s="21">
        <f t="shared" si="300"/>
        <v>15631</v>
      </c>
      <c r="I585" s="21" t="e">
        <f t="shared" si="300"/>
        <v>#REF!</v>
      </c>
      <c r="J585" s="21" t="e">
        <f t="shared" si="300"/>
        <v>#REF!</v>
      </c>
      <c r="K585" s="22" t="s">
        <v>103</v>
      </c>
    </row>
    <row r="586" spans="1:12" ht="20.25" customHeight="1" thickBot="1" x14ac:dyDescent="0.25">
      <c r="A586" s="23" t="s">
        <v>104</v>
      </c>
      <c r="B586" s="24">
        <f t="shared" ref="B586:J586" si="301">SUM(B585,B326)</f>
        <v>40154</v>
      </c>
      <c r="C586" s="24">
        <f t="shared" si="301"/>
        <v>27516</v>
      </c>
      <c r="D586" s="24">
        <f t="shared" si="301"/>
        <v>67670</v>
      </c>
      <c r="E586" s="24">
        <f t="shared" si="301"/>
        <v>5</v>
      </c>
      <c r="F586" s="24" t="e">
        <f t="shared" si="301"/>
        <v>#REF!</v>
      </c>
      <c r="G586" s="24" t="e">
        <f t="shared" si="301"/>
        <v>#REF!</v>
      </c>
      <c r="H586" s="24">
        <f t="shared" si="301"/>
        <v>40159</v>
      </c>
      <c r="I586" s="24" t="e">
        <f t="shared" si="301"/>
        <v>#REF!</v>
      </c>
      <c r="J586" s="24" t="e">
        <f t="shared" si="301"/>
        <v>#REF!</v>
      </c>
      <c r="K586" s="646" t="s">
        <v>9</v>
      </c>
    </row>
    <row r="587" spans="1:12" ht="20.25" customHeight="1" thickTop="1" x14ac:dyDescent="0.2">
      <c r="A587" s="14"/>
      <c r="B587" s="14"/>
      <c r="C587" s="14"/>
      <c r="D587" s="14"/>
      <c r="E587" s="14"/>
      <c r="F587" s="14"/>
      <c r="G587" s="14"/>
      <c r="H587" s="14"/>
      <c r="I587" s="14"/>
      <c r="J587" s="14"/>
    </row>
    <row r="588" spans="1:12" s="868" customFormat="1" ht="20.25" customHeight="1" x14ac:dyDescent="0.2">
      <c r="A588" s="878"/>
      <c r="B588" s="878"/>
      <c r="C588" s="878"/>
      <c r="D588" s="878"/>
      <c r="E588" s="878"/>
      <c r="F588" s="878"/>
      <c r="G588" s="878"/>
      <c r="H588" s="878"/>
      <c r="I588" s="878"/>
      <c r="J588" s="878"/>
      <c r="L588" s="67"/>
    </row>
    <row r="589" spans="1:12" s="868" customFormat="1" ht="20.25" customHeight="1" x14ac:dyDescent="0.2">
      <c r="A589" s="878"/>
      <c r="B589" s="878"/>
      <c r="C589" s="878"/>
      <c r="D589" s="878"/>
      <c r="E589" s="878"/>
      <c r="F589" s="878"/>
      <c r="G589" s="878"/>
      <c r="H589" s="878"/>
      <c r="I589" s="878"/>
      <c r="J589" s="878"/>
      <c r="L589" s="67"/>
    </row>
    <row r="590" spans="1:12" ht="20.25" customHeight="1" x14ac:dyDescent="0.2">
      <c r="A590" s="995" t="s">
        <v>2309</v>
      </c>
      <c r="B590" s="995"/>
      <c r="C590" s="995"/>
      <c r="D590" s="995"/>
      <c r="E590" s="995"/>
      <c r="F590" s="995"/>
      <c r="G590" s="995"/>
      <c r="H590" s="995"/>
      <c r="I590" s="995"/>
      <c r="J590" s="995"/>
      <c r="K590" s="995"/>
    </row>
    <row r="591" spans="1:12" ht="25.5" customHeight="1" x14ac:dyDescent="0.2">
      <c r="A591" s="999" t="s">
        <v>2310</v>
      </c>
      <c r="B591" s="999"/>
      <c r="C591" s="999"/>
      <c r="D591" s="999"/>
      <c r="E591" s="999"/>
      <c r="F591" s="999"/>
      <c r="G591" s="999"/>
      <c r="H591" s="999"/>
      <c r="I591" s="999"/>
      <c r="J591" s="999"/>
      <c r="K591" s="999"/>
    </row>
    <row r="592" spans="1:12" ht="20.25" customHeight="1" thickBot="1" x14ac:dyDescent="0.25">
      <c r="A592" s="323" t="s">
        <v>2641</v>
      </c>
      <c r="K592" s="413" t="s">
        <v>2642</v>
      </c>
    </row>
    <row r="593" spans="1:11" ht="20.25" customHeight="1" thickTop="1" x14ac:dyDescent="0.25">
      <c r="A593" s="992" t="s">
        <v>196</v>
      </c>
      <c r="B593" s="1003" t="s">
        <v>1</v>
      </c>
      <c r="C593" s="1003"/>
      <c r="D593" s="1003"/>
      <c r="E593" s="1003" t="s">
        <v>2</v>
      </c>
      <c r="F593" s="1003"/>
      <c r="G593" s="1003"/>
      <c r="H593" s="1003" t="s">
        <v>4</v>
      </c>
      <c r="I593" s="1003"/>
      <c r="J593" s="1003"/>
      <c r="K593" s="992" t="s">
        <v>197</v>
      </c>
    </row>
    <row r="594" spans="1:11" ht="20.25" customHeight="1" x14ac:dyDescent="0.25">
      <c r="A594" s="993"/>
      <c r="B594" s="1004" t="s">
        <v>6</v>
      </c>
      <c r="C594" s="1004"/>
      <c r="D594" s="1004"/>
      <c r="E594" s="1004" t="s">
        <v>7</v>
      </c>
      <c r="F594" s="1004"/>
      <c r="G594" s="1004"/>
      <c r="H594" s="1004" t="s">
        <v>9</v>
      </c>
      <c r="I594" s="1004"/>
      <c r="J594" s="1004"/>
      <c r="K594" s="993"/>
    </row>
    <row r="595" spans="1:11" ht="20.25" customHeight="1" x14ac:dyDescent="0.25">
      <c r="A595" s="993"/>
      <c r="B595" s="655" t="s">
        <v>554</v>
      </c>
      <c r="C595" s="655" t="s">
        <v>112</v>
      </c>
      <c r="D595" s="655" t="s">
        <v>12</v>
      </c>
      <c r="E595" s="655" t="s">
        <v>554</v>
      </c>
      <c r="F595" s="655" t="s">
        <v>112</v>
      </c>
      <c r="G595" s="655" t="s">
        <v>12</v>
      </c>
      <c r="H595" s="655" t="s">
        <v>554</v>
      </c>
      <c r="I595" s="655" t="s">
        <v>112</v>
      </c>
      <c r="J595" s="655" t="s">
        <v>12</v>
      </c>
      <c r="K595" s="993"/>
    </row>
    <row r="596" spans="1:11" ht="20.25" customHeight="1" thickBot="1" x14ac:dyDescent="0.3">
      <c r="A596" s="994"/>
      <c r="B596" s="4" t="s">
        <v>13</v>
      </c>
      <c r="C596" s="4" t="s">
        <v>14</v>
      </c>
      <c r="D596" s="4" t="s">
        <v>9</v>
      </c>
      <c r="E596" s="4" t="s">
        <v>13</v>
      </c>
      <c r="F596" s="4" t="s">
        <v>14</v>
      </c>
      <c r="G596" s="4" t="s">
        <v>9</v>
      </c>
      <c r="H596" s="4" t="s">
        <v>13</v>
      </c>
      <c r="I596" s="4" t="s">
        <v>14</v>
      </c>
      <c r="J596" s="4" t="s">
        <v>9</v>
      </c>
      <c r="K596" s="994"/>
    </row>
    <row r="597" spans="1:11" ht="20.25" customHeight="1" x14ac:dyDescent="0.2">
      <c r="A597" s="463" t="s">
        <v>403</v>
      </c>
      <c r="B597" s="8"/>
      <c r="C597" s="8"/>
      <c r="D597" s="8"/>
      <c r="E597" s="8"/>
      <c r="F597" s="8"/>
      <c r="G597" s="8"/>
      <c r="H597" s="8"/>
      <c r="I597" s="8"/>
      <c r="J597" s="8"/>
      <c r="K597" s="404" t="s">
        <v>16</v>
      </c>
    </row>
    <row r="598" spans="1:11" ht="20.25" customHeight="1" x14ac:dyDescent="0.2">
      <c r="A598" s="308" t="s">
        <v>1261</v>
      </c>
      <c r="B598" s="9">
        <v>1423</v>
      </c>
      <c r="C598" s="9">
        <v>918</v>
      </c>
      <c r="D598" s="9">
        <v>2341</v>
      </c>
      <c r="E598" s="9">
        <v>2</v>
      </c>
      <c r="F598" s="9">
        <v>3</v>
      </c>
      <c r="G598" s="9">
        <v>5</v>
      </c>
      <c r="H598" s="9">
        <f>SUM(B598,E598)</f>
        <v>1425</v>
      </c>
      <c r="I598" s="9">
        <f t="shared" ref="I598:J598" si="302">SUM(C598,F598)</f>
        <v>921</v>
      </c>
      <c r="J598" s="9">
        <f t="shared" si="302"/>
        <v>2346</v>
      </c>
      <c r="K598" s="404" t="s">
        <v>1262</v>
      </c>
    </row>
    <row r="599" spans="1:11" ht="20.25" customHeight="1" x14ac:dyDescent="0.2">
      <c r="A599" s="308" t="s">
        <v>1263</v>
      </c>
      <c r="B599" s="9">
        <v>2392</v>
      </c>
      <c r="C599" s="9">
        <v>1438</v>
      </c>
      <c r="D599" s="9">
        <v>3830</v>
      </c>
      <c r="E599" s="9">
        <v>1</v>
      </c>
      <c r="F599" s="9">
        <v>1</v>
      </c>
      <c r="G599" s="9">
        <v>2</v>
      </c>
      <c r="H599" s="9">
        <f t="shared" ref="H599:H608" si="303">SUM(B599,E599)</f>
        <v>2393</v>
      </c>
      <c r="I599" s="9">
        <f t="shared" ref="I599:I608" si="304">SUM(C599,F599)</f>
        <v>1439</v>
      </c>
      <c r="J599" s="9">
        <f t="shared" ref="J599:J608" si="305">SUM(D599,G599)</f>
        <v>3832</v>
      </c>
      <c r="K599" s="404" t="s">
        <v>1264</v>
      </c>
    </row>
    <row r="600" spans="1:11" ht="20.25" customHeight="1" x14ac:dyDescent="0.2">
      <c r="A600" s="308" t="s">
        <v>1265</v>
      </c>
      <c r="B600" s="9">
        <v>3022</v>
      </c>
      <c r="C600" s="9">
        <v>2465</v>
      </c>
      <c r="D600" s="9">
        <v>5487</v>
      </c>
      <c r="E600" s="9">
        <v>2</v>
      </c>
      <c r="F600" s="9">
        <v>3</v>
      </c>
      <c r="G600" s="9">
        <v>5</v>
      </c>
      <c r="H600" s="9">
        <f t="shared" si="303"/>
        <v>3024</v>
      </c>
      <c r="I600" s="9">
        <f t="shared" si="304"/>
        <v>2468</v>
      </c>
      <c r="J600" s="9">
        <f t="shared" si="305"/>
        <v>5492</v>
      </c>
      <c r="K600" s="404" t="s">
        <v>1266</v>
      </c>
    </row>
    <row r="601" spans="1:11" ht="20.25" customHeight="1" x14ac:dyDescent="0.2">
      <c r="A601" s="308" t="s">
        <v>1267</v>
      </c>
      <c r="B601" s="9">
        <v>2199</v>
      </c>
      <c r="C601" s="9">
        <v>1348</v>
      </c>
      <c r="D601" s="9">
        <v>3547</v>
      </c>
      <c r="E601" s="9">
        <v>3</v>
      </c>
      <c r="F601" s="9">
        <v>3</v>
      </c>
      <c r="G601" s="9">
        <v>6</v>
      </c>
      <c r="H601" s="9">
        <f t="shared" si="303"/>
        <v>2202</v>
      </c>
      <c r="I601" s="9">
        <f t="shared" si="304"/>
        <v>1351</v>
      </c>
      <c r="J601" s="9">
        <f t="shared" si="305"/>
        <v>3553</v>
      </c>
      <c r="K601" s="404" t="s">
        <v>1268</v>
      </c>
    </row>
    <row r="602" spans="1:11" ht="20.25" customHeight="1" x14ac:dyDescent="0.2">
      <c r="A602" s="308" t="s">
        <v>1269</v>
      </c>
      <c r="B602" s="9">
        <v>1541</v>
      </c>
      <c r="C602" s="9">
        <v>858</v>
      </c>
      <c r="D602" s="9">
        <v>2399</v>
      </c>
      <c r="E602" s="9">
        <v>0</v>
      </c>
      <c r="F602" s="9">
        <v>1</v>
      </c>
      <c r="G602" s="9">
        <v>1</v>
      </c>
      <c r="H602" s="9">
        <f t="shared" si="303"/>
        <v>1541</v>
      </c>
      <c r="I602" s="9">
        <f t="shared" si="304"/>
        <v>859</v>
      </c>
      <c r="J602" s="9">
        <f t="shared" si="305"/>
        <v>2400</v>
      </c>
      <c r="K602" s="404" t="s">
        <v>1270</v>
      </c>
    </row>
    <row r="603" spans="1:11" ht="20.25" customHeight="1" x14ac:dyDescent="0.2">
      <c r="A603" s="308" t="s">
        <v>1271</v>
      </c>
      <c r="B603" s="9">
        <v>328</v>
      </c>
      <c r="C603" s="9">
        <v>720</v>
      </c>
      <c r="D603" s="9">
        <v>1048</v>
      </c>
      <c r="E603" s="9">
        <v>0</v>
      </c>
      <c r="F603" s="9">
        <v>1</v>
      </c>
      <c r="G603" s="9">
        <v>1</v>
      </c>
      <c r="H603" s="9">
        <f t="shared" si="303"/>
        <v>328</v>
      </c>
      <c r="I603" s="9">
        <f t="shared" si="304"/>
        <v>721</v>
      </c>
      <c r="J603" s="9">
        <f t="shared" si="305"/>
        <v>1049</v>
      </c>
      <c r="K603" s="404" t="s">
        <v>1272</v>
      </c>
    </row>
    <row r="604" spans="1:11" ht="20.25" customHeight="1" x14ac:dyDescent="0.2">
      <c r="A604" s="308" t="s">
        <v>1273</v>
      </c>
      <c r="B604" s="9">
        <v>973</v>
      </c>
      <c r="C604" s="9">
        <v>481</v>
      </c>
      <c r="D604" s="9">
        <v>1454</v>
      </c>
      <c r="E604" s="9">
        <v>0</v>
      </c>
      <c r="F604" s="9">
        <v>0</v>
      </c>
      <c r="G604" s="9">
        <v>0</v>
      </c>
      <c r="H604" s="9">
        <f t="shared" si="303"/>
        <v>973</v>
      </c>
      <c r="I604" s="9">
        <f t="shared" si="304"/>
        <v>481</v>
      </c>
      <c r="J604" s="9">
        <f t="shared" si="305"/>
        <v>1454</v>
      </c>
      <c r="K604" s="404" t="s">
        <v>1274</v>
      </c>
    </row>
    <row r="605" spans="1:11" ht="20.25" customHeight="1" x14ac:dyDescent="0.2">
      <c r="A605" s="308" t="s">
        <v>1275</v>
      </c>
      <c r="B605" s="9">
        <v>1640</v>
      </c>
      <c r="C605" s="9">
        <v>821</v>
      </c>
      <c r="D605" s="9">
        <v>2461</v>
      </c>
      <c r="E605" s="9">
        <v>0</v>
      </c>
      <c r="F605" s="9">
        <v>0</v>
      </c>
      <c r="G605" s="9">
        <v>0</v>
      </c>
      <c r="H605" s="9">
        <f t="shared" si="303"/>
        <v>1640</v>
      </c>
      <c r="I605" s="9">
        <f t="shared" si="304"/>
        <v>821</v>
      </c>
      <c r="J605" s="9">
        <f t="shared" si="305"/>
        <v>2461</v>
      </c>
      <c r="K605" s="404" t="s">
        <v>1276</v>
      </c>
    </row>
    <row r="606" spans="1:11" ht="20.25" customHeight="1" x14ac:dyDescent="0.2">
      <c r="A606" s="308" t="s">
        <v>1277</v>
      </c>
      <c r="B606" s="9">
        <v>570</v>
      </c>
      <c r="C606" s="9">
        <v>571</v>
      </c>
      <c r="D606" s="9">
        <v>1141</v>
      </c>
      <c r="E606" s="9">
        <v>1</v>
      </c>
      <c r="F606" s="9">
        <v>0</v>
      </c>
      <c r="G606" s="9">
        <v>1</v>
      </c>
      <c r="H606" s="9">
        <f t="shared" si="303"/>
        <v>571</v>
      </c>
      <c r="I606" s="9">
        <f t="shared" si="304"/>
        <v>571</v>
      </c>
      <c r="J606" s="9">
        <f t="shared" si="305"/>
        <v>1142</v>
      </c>
      <c r="K606" s="404" t="s">
        <v>1278</v>
      </c>
    </row>
    <row r="607" spans="1:11" ht="20.25" customHeight="1" x14ac:dyDescent="0.2">
      <c r="A607" s="308" t="s">
        <v>1279</v>
      </c>
      <c r="B607" s="9">
        <v>2121</v>
      </c>
      <c r="C607" s="9">
        <v>938</v>
      </c>
      <c r="D607" s="9">
        <v>3059</v>
      </c>
      <c r="E607" s="9">
        <v>0</v>
      </c>
      <c r="F607" s="9">
        <v>0</v>
      </c>
      <c r="G607" s="9">
        <v>0</v>
      </c>
      <c r="H607" s="9">
        <f t="shared" si="303"/>
        <v>2121</v>
      </c>
      <c r="I607" s="9">
        <f t="shared" si="304"/>
        <v>938</v>
      </c>
      <c r="J607" s="9">
        <f t="shared" si="305"/>
        <v>3059</v>
      </c>
      <c r="K607" s="404" t="s">
        <v>1280</v>
      </c>
    </row>
    <row r="608" spans="1:11" ht="20.25" customHeight="1" x14ac:dyDescent="0.2">
      <c r="A608" s="308" t="s">
        <v>1281</v>
      </c>
      <c r="B608" s="9">
        <v>3375</v>
      </c>
      <c r="C608" s="9">
        <v>2104</v>
      </c>
      <c r="D608" s="9">
        <v>5479</v>
      </c>
      <c r="E608" s="9">
        <v>3</v>
      </c>
      <c r="F608" s="9">
        <v>3</v>
      </c>
      <c r="G608" s="9">
        <v>6</v>
      </c>
      <c r="H608" s="9">
        <f t="shared" si="303"/>
        <v>3378</v>
      </c>
      <c r="I608" s="9">
        <f t="shared" si="304"/>
        <v>2107</v>
      </c>
      <c r="J608" s="9">
        <f t="shared" si="305"/>
        <v>5485</v>
      </c>
      <c r="K608" s="404" t="s">
        <v>1282</v>
      </c>
    </row>
    <row r="609" spans="1:12" ht="20.25" customHeight="1" x14ac:dyDescent="0.2">
      <c r="A609" s="308" t="s">
        <v>1283</v>
      </c>
      <c r="B609" s="326"/>
      <c r="C609" s="326"/>
      <c r="D609" s="326"/>
      <c r="E609" s="326"/>
      <c r="F609" s="326"/>
      <c r="G609" s="326"/>
      <c r="H609" s="326"/>
      <c r="I609" s="326"/>
      <c r="J609" s="326"/>
      <c r="K609" s="297" t="s">
        <v>1295</v>
      </c>
    </row>
    <row r="610" spans="1:12" ht="20.25" customHeight="1" x14ac:dyDescent="0.2">
      <c r="A610" s="308" t="s">
        <v>790</v>
      </c>
      <c r="B610" s="326">
        <v>57</v>
      </c>
      <c r="C610" s="326">
        <v>70</v>
      </c>
      <c r="D610" s="326">
        <v>127</v>
      </c>
      <c r="E610" s="326">
        <v>0</v>
      </c>
      <c r="F610" s="326">
        <v>0</v>
      </c>
      <c r="G610" s="326">
        <v>0</v>
      </c>
      <c r="H610" s="326">
        <f>SUM(B610,E610)</f>
        <v>57</v>
      </c>
      <c r="I610" s="326">
        <f t="shared" ref="I610:J610" si="306">SUM(C610,F610)</f>
        <v>70</v>
      </c>
      <c r="J610" s="326">
        <f t="shared" si="306"/>
        <v>127</v>
      </c>
      <c r="K610" s="404" t="s">
        <v>204</v>
      </c>
    </row>
    <row r="611" spans="1:12" ht="20.25" customHeight="1" x14ac:dyDescent="0.2">
      <c r="A611" s="308" t="s">
        <v>404</v>
      </c>
      <c r="B611" s="326">
        <v>121</v>
      </c>
      <c r="C611" s="326">
        <v>207</v>
      </c>
      <c r="D611" s="326">
        <v>328</v>
      </c>
      <c r="E611" s="326">
        <v>0</v>
      </c>
      <c r="F611" s="326">
        <v>0</v>
      </c>
      <c r="G611" s="326">
        <v>0</v>
      </c>
      <c r="H611" s="326">
        <f t="shared" ref="H611:H613" si="307">SUM(B611,E611)</f>
        <v>121</v>
      </c>
      <c r="I611" s="326">
        <f t="shared" ref="I611:I613" si="308">SUM(C611,F611)</f>
        <v>207</v>
      </c>
      <c r="J611" s="326">
        <f t="shared" ref="J611:J613" si="309">SUM(D611,G611)</f>
        <v>328</v>
      </c>
      <c r="K611" s="404" t="s">
        <v>206</v>
      </c>
    </row>
    <row r="612" spans="1:12" ht="20.25" customHeight="1" x14ac:dyDescent="0.2">
      <c r="A612" s="8" t="s">
        <v>1286</v>
      </c>
      <c r="B612" s="9">
        <v>250</v>
      </c>
      <c r="C612" s="9">
        <v>59</v>
      </c>
      <c r="D612" s="326">
        <v>309</v>
      </c>
      <c r="E612" s="326">
        <v>0</v>
      </c>
      <c r="F612" s="326">
        <v>0</v>
      </c>
      <c r="G612" s="326">
        <v>0</v>
      </c>
      <c r="H612" s="326">
        <f t="shared" si="307"/>
        <v>250</v>
      </c>
      <c r="I612" s="326">
        <f t="shared" si="308"/>
        <v>59</v>
      </c>
      <c r="J612" s="326">
        <f t="shared" si="309"/>
        <v>309</v>
      </c>
      <c r="K612" s="404" t="s">
        <v>1494</v>
      </c>
    </row>
    <row r="613" spans="1:12" ht="20.25" customHeight="1" thickBot="1" x14ac:dyDescent="0.25">
      <c r="A613" s="11" t="s">
        <v>1288</v>
      </c>
      <c r="B613" s="12">
        <v>316</v>
      </c>
      <c r="C613" s="12">
        <v>260</v>
      </c>
      <c r="D613" s="587">
        <v>576</v>
      </c>
      <c r="E613" s="326">
        <v>0</v>
      </c>
      <c r="F613" s="326">
        <v>0</v>
      </c>
      <c r="G613" s="326">
        <v>0</v>
      </c>
      <c r="H613" s="326">
        <f t="shared" si="307"/>
        <v>316</v>
      </c>
      <c r="I613" s="326">
        <f t="shared" si="308"/>
        <v>260</v>
      </c>
      <c r="J613" s="326">
        <f t="shared" si="309"/>
        <v>576</v>
      </c>
      <c r="K613" s="13" t="s">
        <v>1289</v>
      </c>
    </row>
    <row r="614" spans="1:12" ht="20.25" customHeight="1" thickTop="1" x14ac:dyDescent="0.2">
      <c r="A614" s="462"/>
      <c r="B614" s="462"/>
      <c r="C614" s="462"/>
      <c r="D614" s="456"/>
      <c r="E614" s="462"/>
      <c r="F614" s="462"/>
      <c r="G614" s="462"/>
      <c r="H614" s="462"/>
      <c r="I614" s="462"/>
      <c r="J614" s="462"/>
      <c r="K614" s="461"/>
    </row>
    <row r="615" spans="1:12" s="868" customFormat="1" ht="20.25" customHeight="1" x14ac:dyDescent="0.2">
      <c r="A615" s="878"/>
      <c r="B615" s="878"/>
      <c r="C615" s="878"/>
      <c r="D615" s="307"/>
      <c r="E615" s="878"/>
      <c r="F615" s="878"/>
      <c r="G615" s="878"/>
      <c r="H615" s="878"/>
      <c r="I615" s="878"/>
      <c r="J615" s="878"/>
      <c r="K615" s="869"/>
      <c r="L615" s="67"/>
    </row>
    <row r="616" spans="1:12" s="868" customFormat="1" ht="20.25" customHeight="1" x14ac:dyDescent="0.2">
      <c r="A616" s="878"/>
      <c r="B616" s="878"/>
      <c r="C616" s="878"/>
      <c r="D616" s="307"/>
      <c r="E616" s="878"/>
      <c r="F616" s="878"/>
      <c r="G616" s="878"/>
      <c r="H616" s="878"/>
      <c r="I616" s="878"/>
      <c r="J616" s="878"/>
      <c r="K616" s="869"/>
      <c r="L616" s="67"/>
    </row>
    <row r="617" spans="1:12" ht="10.5" customHeight="1" x14ac:dyDescent="0.2">
      <c r="A617" s="14"/>
      <c r="B617" s="14"/>
      <c r="C617" s="14"/>
      <c r="D617" s="307"/>
      <c r="E617" s="14"/>
      <c r="F617" s="14"/>
      <c r="G617" s="14"/>
      <c r="H617" s="14"/>
      <c r="I617" s="14"/>
      <c r="J617" s="14"/>
      <c r="K617" s="458"/>
    </row>
    <row r="618" spans="1:12" ht="22.5" customHeight="1" thickBot="1" x14ac:dyDescent="0.25">
      <c r="A618" s="323" t="s">
        <v>2643</v>
      </c>
      <c r="K618" s="413" t="s">
        <v>2714</v>
      </c>
    </row>
    <row r="619" spans="1:12" ht="20.25" customHeight="1" thickTop="1" x14ac:dyDescent="0.25">
      <c r="A619" s="992" t="s">
        <v>196</v>
      </c>
      <c r="B619" s="1003" t="s">
        <v>1</v>
      </c>
      <c r="C619" s="1003"/>
      <c r="D619" s="1003"/>
      <c r="E619" s="1003" t="s">
        <v>2</v>
      </c>
      <c r="F619" s="1003"/>
      <c r="G619" s="1003"/>
      <c r="H619" s="1003" t="s">
        <v>4</v>
      </c>
      <c r="I619" s="1003"/>
      <c r="J619" s="1003"/>
      <c r="K619" s="992" t="s">
        <v>197</v>
      </c>
    </row>
    <row r="620" spans="1:12" ht="20.25" customHeight="1" x14ac:dyDescent="0.25">
      <c r="A620" s="993"/>
      <c r="B620" s="1004" t="s">
        <v>6</v>
      </c>
      <c r="C620" s="1004"/>
      <c r="D620" s="1004"/>
      <c r="E620" s="1004" t="s">
        <v>7</v>
      </c>
      <c r="F620" s="1004"/>
      <c r="G620" s="1004"/>
      <c r="H620" s="1004" t="s">
        <v>9</v>
      </c>
      <c r="I620" s="1004"/>
      <c r="J620" s="1004"/>
      <c r="K620" s="993"/>
    </row>
    <row r="621" spans="1:12" ht="20.25" customHeight="1" x14ac:dyDescent="0.25">
      <c r="A621" s="993"/>
      <c r="B621" s="655" t="s">
        <v>554</v>
      </c>
      <c r="C621" s="655" t="s">
        <v>112</v>
      </c>
      <c r="D621" s="655" t="s">
        <v>12</v>
      </c>
      <c r="E621" s="655" t="s">
        <v>554</v>
      </c>
      <c r="F621" s="655" t="s">
        <v>112</v>
      </c>
      <c r="G621" s="655" t="s">
        <v>12</v>
      </c>
      <c r="H621" s="655" t="s">
        <v>554</v>
      </c>
      <c r="I621" s="655" t="s">
        <v>112</v>
      </c>
      <c r="J621" s="655" t="s">
        <v>12</v>
      </c>
      <c r="K621" s="993"/>
    </row>
    <row r="622" spans="1:12" ht="20.25" customHeight="1" thickBot="1" x14ac:dyDescent="0.3">
      <c r="A622" s="994"/>
      <c r="B622" s="4" t="s">
        <v>13</v>
      </c>
      <c r="C622" s="4" t="s">
        <v>14</v>
      </c>
      <c r="D622" s="4" t="s">
        <v>9</v>
      </c>
      <c r="E622" s="4" t="s">
        <v>13</v>
      </c>
      <c r="F622" s="4" t="s">
        <v>14</v>
      </c>
      <c r="G622" s="4" t="s">
        <v>9</v>
      </c>
      <c r="H622" s="4" t="s">
        <v>13</v>
      </c>
      <c r="I622" s="4" t="s">
        <v>14</v>
      </c>
      <c r="J622" s="4" t="s">
        <v>9</v>
      </c>
      <c r="K622" s="994"/>
    </row>
    <row r="623" spans="1:12" ht="20.25" customHeight="1" x14ac:dyDescent="0.2">
      <c r="A623" s="8" t="s">
        <v>1290</v>
      </c>
      <c r="B623" s="9">
        <v>422</v>
      </c>
      <c r="C623" s="9">
        <v>411</v>
      </c>
      <c r="D623" s="326">
        <v>833</v>
      </c>
      <c r="E623" s="9">
        <v>0</v>
      </c>
      <c r="F623" s="9">
        <v>0</v>
      </c>
      <c r="G623" s="9">
        <v>0</v>
      </c>
      <c r="H623" s="9">
        <f>SUM(B623,E623)</f>
        <v>422</v>
      </c>
      <c r="I623" s="9">
        <f t="shared" ref="I623:J623" si="310">SUM(C623,F623)</f>
        <v>411</v>
      </c>
      <c r="J623" s="9">
        <f t="shared" si="310"/>
        <v>833</v>
      </c>
      <c r="K623" s="404" t="s">
        <v>1495</v>
      </c>
    </row>
    <row r="624" spans="1:12" ht="20.25" customHeight="1" x14ac:dyDescent="0.2">
      <c r="A624" s="8" t="s">
        <v>1292</v>
      </c>
      <c r="B624" s="9">
        <v>78</v>
      </c>
      <c r="C624" s="9">
        <v>14</v>
      </c>
      <c r="D624" s="326">
        <v>92</v>
      </c>
      <c r="E624" s="9">
        <v>0</v>
      </c>
      <c r="F624" s="9">
        <v>0</v>
      </c>
      <c r="G624" s="9">
        <v>0</v>
      </c>
      <c r="H624" s="9">
        <f t="shared" ref="H624:H626" si="311">SUM(B624,E624)</f>
        <v>78</v>
      </c>
      <c r="I624" s="9">
        <f t="shared" ref="I624:I626" si="312">SUM(C624,F624)</f>
        <v>14</v>
      </c>
      <c r="J624" s="9">
        <f t="shared" ref="J624:J626" si="313">SUM(D624,G624)</f>
        <v>92</v>
      </c>
      <c r="K624" s="404" t="s">
        <v>1496</v>
      </c>
    </row>
    <row r="625" spans="1:12" ht="20.25" customHeight="1" x14ac:dyDescent="0.2">
      <c r="A625" s="8" t="s">
        <v>1294</v>
      </c>
      <c r="B625" s="9">
        <v>723</v>
      </c>
      <c r="C625" s="9">
        <v>136</v>
      </c>
      <c r="D625" s="326">
        <v>859</v>
      </c>
      <c r="E625" s="9">
        <v>0</v>
      </c>
      <c r="F625" s="9">
        <v>0</v>
      </c>
      <c r="G625" s="9">
        <v>0</v>
      </c>
      <c r="H625" s="9">
        <f t="shared" si="311"/>
        <v>723</v>
      </c>
      <c r="I625" s="9">
        <f t="shared" si="312"/>
        <v>136</v>
      </c>
      <c r="J625" s="9">
        <f t="shared" si="313"/>
        <v>859</v>
      </c>
      <c r="K625" s="211" t="s">
        <v>1304</v>
      </c>
    </row>
    <row r="626" spans="1:12" ht="20.25" customHeight="1" x14ac:dyDescent="0.2">
      <c r="A626" s="8" t="s">
        <v>1296</v>
      </c>
      <c r="B626" s="9">
        <v>263</v>
      </c>
      <c r="C626" s="9">
        <v>299</v>
      </c>
      <c r="D626" s="326">
        <v>562</v>
      </c>
      <c r="E626" s="9">
        <v>0</v>
      </c>
      <c r="F626" s="9">
        <v>0</v>
      </c>
      <c r="G626" s="9">
        <v>0</v>
      </c>
      <c r="H626" s="9">
        <f t="shared" si="311"/>
        <v>263</v>
      </c>
      <c r="I626" s="9">
        <f t="shared" si="312"/>
        <v>299</v>
      </c>
      <c r="J626" s="9">
        <f t="shared" si="313"/>
        <v>562</v>
      </c>
      <c r="K626" s="297" t="s">
        <v>1506</v>
      </c>
    </row>
    <row r="627" spans="1:12" ht="20.25" customHeight="1" x14ac:dyDescent="0.2">
      <c r="A627" s="308" t="s">
        <v>1537</v>
      </c>
      <c r="B627" s="326">
        <f>B626+B625+B624+B623+B613+B612+B611++B610</f>
        <v>2230</v>
      </c>
      <c r="C627" s="326">
        <f>C626+C625+C624+C623+C613+C612+C611++C610</f>
        <v>1456</v>
      </c>
      <c r="D627" s="326">
        <f>D626+D625+D624+D623+D613+D612+D611++D610</f>
        <v>3686</v>
      </c>
      <c r="E627" s="326">
        <v>0</v>
      </c>
      <c r="F627" s="326">
        <v>0</v>
      </c>
      <c r="G627" s="326">
        <v>0</v>
      </c>
      <c r="H627" s="326">
        <f>H626+H625+H624+H623+H613+H612+H611++H610</f>
        <v>2230</v>
      </c>
      <c r="I627" s="326">
        <f>I626+I625+I624+I623+I613+I612+I611++I610</f>
        <v>1456</v>
      </c>
      <c r="J627" s="326">
        <f>J626+J625+J624+J623+J613+J612+J611++J610</f>
        <v>3686</v>
      </c>
      <c r="K627" s="297" t="s">
        <v>1295</v>
      </c>
    </row>
    <row r="628" spans="1:12" ht="20.25" customHeight="1" x14ac:dyDescent="0.2">
      <c r="A628" s="308" t="s">
        <v>1538</v>
      </c>
      <c r="B628" s="326"/>
      <c r="C628" s="326"/>
      <c r="D628" s="326"/>
      <c r="E628" s="326"/>
      <c r="F628" s="326"/>
      <c r="G628" s="326"/>
      <c r="H628" s="326"/>
      <c r="I628" s="326"/>
      <c r="J628" s="326"/>
      <c r="K628" s="404" t="s">
        <v>1305</v>
      </c>
    </row>
    <row r="629" spans="1:12" ht="20.25" customHeight="1" x14ac:dyDescent="0.2">
      <c r="A629" s="308" t="s">
        <v>1302</v>
      </c>
      <c r="B629" s="326">
        <v>52</v>
      </c>
      <c r="C629" s="326">
        <v>20</v>
      </c>
      <c r="D629" s="326">
        <v>72</v>
      </c>
      <c r="E629" s="326">
        <v>0</v>
      </c>
      <c r="F629" s="326">
        <v>0</v>
      </c>
      <c r="G629" s="326">
        <v>0</v>
      </c>
      <c r="H629" s="326">
        <f>SUM(B629,E629:F629)</f>
        <v>52</v>
      </c>
      <c r="I629" s="326">
        <f t="shared" ref="I629" si="314">SUM(C629,F629:G629)</f>
        <v>20</v>
      </c>
      <c r="J629" s="326">
        <f>SUM(H629:I629)</f>
        <v>72</v>
      </c>
      <c r="K629" s="404" t="s">
        <v>1500</v>
      </c>
    </row>
    <row r="630" spans="1:12" ht="20.25" customHeight="1" x14ac:dyDescent="0.2">
      <c r="A630" s="308" t="s">
        <v>1288</v>
      </c>
      <c r="B630" s="326">
        <v>75</v>
      </c>
      <c r="C630" s="326">
        <v>142</v>
      </c>
      <c r="D630" s="326">
        <v>217</v>
      </c>
      <c r="E630" s="326">
        <v>0</v>
      </c>
      <c r="F630" s="326">
        <v>0</v>
      </c>
      <c r="G630" s="326">
        <v>0</v>
      </c>
      <c r="H630" s="326">
        <f t="shared" ref="H630:H644" si="315">SUM(B630,E630:F630)</f>
        <v>75</v>
      </c>
      <c r="I630" s="326">
        <f t="shared" ref="I630:I644" si="316">SUM(C630,F630:G630)</f>
        <v>142</v>
      </c>
      <c r="J630" s="326">
        <f t="shared" ref="J630:J633" si="317">SUM(H630:I630)</f>
        <v>217</v>
      </c>
      <c r="K630" s="404" t="s">
        <v>1289</v>
      </c>
    </row>
    <row r="631" spans="1:12" ht="20.25" customHeight="1" x14ac:dyDescent="0.2">
      <c r="A631" s="308" t="s">
        <v>1290</v>
      </c>
      <c r="B631" s="326">
        <v>73</v>
      </c>
      <c r="C631" s="326">
        <v>69</v>
      </c>
      <c r="D631" s="326">
        <v>142</v>
      </c>
      <c r="E631" s="326">
        <v>0</v>
      </c>
      <c r="F631" s="326">
        <v>0</v>
      </c>
      <c r="G631" s="326">
        <v>0</v>
      </c>
      <c r="H631" s="326">
        <f t="shared" si="315"/>
        <v>73</v>
      </c>
      <c r="I631" s="326">
        <f t="shared" si="316"/>
        <v>69</v>
      </c>
      <c r="J631" s="326">
        <f t="shared" si="317"/>
        <v>142</v>
      </c>
      <c r="K631" s="211" t="s">
        <v>1291</v>
      </c>
    </row>
    <row r="632" spans="1:12" ht="20.25" customHeight="1" x14ac:dyDescent="0.2">
      <c r="A632" s="308" t="s">
        <v>1294</v>
      </c>
      <c r="B632" s="326">
        <v>95</v>
      </c>
      <c r="C632" s="326">
        <v>42</v>
      </c>
      <c r="D632" s="326">
        <v>137</v>
      </c>
      <c r="E632" s="326">
        <v>0</v>
      </c>
      <c r="F632" s="326">
        <v>0</v>
      </c>
      <c r="G632" s="326">
        <v>0</v>
      </c>
      <c r="H632" s="326">
        <f t="shared" si="315"/>
        <v>95</v>
      </c>
      <c r="I632" s="326">
        <f t="shared" si="316"/>
        <v>42</v>
      </c>
      <c r="J632" s="326">
        <f t="shared" si="317"/>
        <v>137</v>
      </c>
      <c r="K632" s="211" t="s">
        <v>1304</v>
      </c>
    </row>
    <row r="633" spans="1:12" ht="20.25" customHeight="1" x14ac:dyDescent="0.2">
      <c r="A633" s="308" t="s">
        <v>1296</v>
      </c>
      <c r="B633" s="326">
        <v>54</v>
      </c>
      <c r="C633" s="326">
        <v>48</v>
      </c>
      <c r="D633" s="326">
        <v>102</v>
      </c>
      <c r="E633" s="326">
        <v>0</v>
      </c>
      <c r="F633" s="326">
        <v>0</v>
      </c>
      <c r="G633" s="326">
        <v>0</v>
      </c>
      <c r="H633" s="326">
        <f t="shared" si="315"/>
        <v>54</v>
      </c>
      <c r="I633" s="326">
        <f t="shared" si="316"/>
        <v>48</v>
      </c>
      <c r="J633" s="326">
        <f t="shared" si="317"/>
        <v>102</v>
      </c>
      <c r="K633" s="297" t="s">
        <v>1506</v>
      </c>
    </row>
    <row r="634" spans="1:12" ht="20.25" customHeight="1" x14ac:dyDescent="0.2">
      <c r="A634" s="308" t="s">
        <v>2326</v>
      </c>
      <c r="B634" s="326">
        <f>SUM(B629:B633)</f>
        <v>349</v>
      </c>
      <c r="C634" s="326">
        <f t="shared" ref="C634:I634" si="318">SUM(C629:C633)</f>
        <v>321</v>
      </c>
      <c r="D634" s="326">
        <f t="shared" si="318"/>
        <v>670</v>
      </c>
      <c r="E634" s="326">
        <f t="shared" si="318"/>
        <v>0</v>
      </c>
      <c r="F634" s="326">
        <f t="shared" si="318"/>
        <v>0</v>
      </c>
      <c r="G634" s="326">
        <f t="shared" si="318"/>
        <v>0</v>
      </c>
      <c r="H634" s="326">
        <f t="shared" si="318"/>
        <v>349</v>
      </c>
      <c r="I634" s="326">
        <f t="shared" si="318"/>
        <v>321</v>
      </c>
      <c r="J634" s="326">
        <f>SUM(J629:J633)</f>
        <v>670</v>
      </c>
      <c r="K634" s="404" t="s">
        <v>1539</v>
      </c>
    </row>
    <row r="635" spans="1:12" ht="20.25" customHeight="1" x14ac:dyDescent="0.2">
      <c r="A635" s="308" t="s">
        <v>1540</v>
      </c>
      <c r="B635" s="326"/>
      <c r="C635" s="326"/>
      <c r="D635" s="326"/>
      <c r="E635" s="326"/>
      <c r="F635" s="326"/>
      <c r="G635" s="326"/>
      <c r="H635" s="326"/>
      <c r="I635" s="326"/>
      <c r="J635" s="326"/>
      <c r="K635" s="297" t="s">
        <v>1541</v>
      </c>
    </row>
    <row r="636" spans="1:12" ht="20.25" customHeight="1" x14ac:dyDescent="0.2">
      <c r="A636" s="308" t="s">
        <v>1302</v>
      </c>
      <c r="B636" s="326">
        <v>42</v>
      </c>
      <c r="C636" s="326">
        <v>8</v>
      </c>
      <c r="D636" s="326">
        <v>50</v>
      </c>
      <c r="E636" s="326">
        <v>0</v>
      </c>
      <c r="F636" s="326">
        <v>0</v>
      </c>
      <c r="G636" s="326">
        <v>0</v>
      </c>
      <c r="H636" s="326">
        <f t="shared" si="315"/>
        <v>42</v>
      </c>
      <c r="I636" s="326">
        <f t="shared" si="316"/>
        <v>8</v>
      </c>
      <c r="J636" s="326">
        <f>SUM(H636:I636)</f>
        <v>50</v>
      </c>
      <c r="K636" s="404" t="s">
        <v>1500</v>
      </c>
    </row>
    <row r="637" spans="1:12" ht="20.25" customHeight="1" x14ac:dyDescent="0.2">
      <c r="A637" s="308" t="s">
        <v>1288</v>
      </c>
      <c r="B637" s="326">
        <v>49</v>
      </c>
      <c r="C637" s="326">
        <v>37</v>
      </c>
      <c r="D637" s="326">
        <v>86</v>
      </c>
      <c r="E637" s="326">
        <v>0</v>
      </c>
      <c r="F637" s="326">
        <v>0</v>
      </c>
      <c r="G637" s="326">
        <v>0</v>
      </c>
      <c r="H637" s="326">
        <f t="shared" si="315"/>
        <v>49</v>
      </c>
      <c r="I637" s="326">
        <f t="shared" si="316"/>
        <v>37</v>
      </c>
      <c r="J637" s="326">
        <f t="shared" ref="J637:J640" si="319">SUM(H637:I637)</f>
        <v>86</v>
      </c>
      <c r="K637" s="404" t="s">
        <v>1289</v>
      </c>
    </row>
    <row r="638" spans="1:12" ht="20.25" customHeight="1" x14ac:dyDescent="0.2">
      <c r="A638" s="308" t="s">
        <v>1290</v>
      </c>
      <c r="B638" s="326">
        <v>59</v>
      </c>
      <c r="C638" s="326">
        <v>78</v>
      </c>
      <c r="D638" s="326">
        <v>137</v>
      </c>
      <c r="E638" s="326">
        <v>0</v>
      </c>
      <c r="F638" s="326">
        <v>0</v>
      </c>
      <c r="G638" s="326">
        <v>0</v>
      </c>
      <c r="H638" s="326">
        <f t="shared" si="315"/>
        <v>59</v>
      </c>
      <c r="I638" s="326">
        <f t="shared" si="316"/>
        <v>78</v>
      </c>
      <c r="J638" s="326">
        <f t="shared" si="319"/>
        <v>137</v>
      </c>
      <c r="K638" s="211" t="s">
        <v>1291</v>
      </c>
    </row>
    <row r="639" spans="1:12" s="576" customFormat="1" ht="20.25" customHeight="1" x14ac:dyDescent="0.2">
      <c r="A639" s="308" t="s">
        <v>1294</v>
      </c>
      <c r="B639" s="326">
        <v>18</v>
      </c>
      <c r="C639" s="326">
        <v>5</v>
      </c>
      <c r="D639" s="326">
        <v>23</v>
      </c>
      <c r="E639" s="326">
        <v>0</v>
      </c>
      <c r="F639" s="326">
        <v>0</v>
      </c>
      <c r="G639" s="326">
        <v>0</v>
      </c>
      <c r="H639" s="326">
        <v>95</v>
      </c>
      <c r="I639" s="326">
        <v>42</v>
      </c>
      <c r="J639" s="326">
        <v>137</v>
      </c>
      <c r="K639" s="211" t="s">
        <v>1304</v>
      </c>
      <c r="L639" s="67"/>
    </row>
    <row r="640" spans="1:12" ht="20.25" customHeight="1" x14ac:dyDescent="0.2">
      <c r="A640" s="308" t="s">
        <v>1296</v>
      </c>
      <c r="B640" s="326">
        <v>66</v>
      </c>
      <c r="C640" s="326">
        <v>46</v>
      </c>
      <c r="D640" s="326">
        <v>112</v>
      </c>
      <c r="E640" s="326">
        <v>0</v>
      </c>
      <c r="F640" s="326">
        <v>0</v>
      </c>
      <c r="G640" s="326">
        <v>0</v>
      </c>
      <c r="H640" s="326">
        <f t="shared" si="315"/>
        <v>66</v>
      </c>
      <c r="I640" s="326">
        <f t="shared" si="316"/>
        <v>46</v>
      </c>
      <c r="J640" s="326">
        <f t="shared" si="319"/>
        <v>112</v>
      </c>
      <c r="K640" s="297" t="s">
        <v>1506</v>
      </c>
    </row>
    <row r="641" spans="1:12" ht="20.25" customHeight="1" x14ac:dyDescent="0.2">
      <c r="A641" s="308" t="s">
        <v>1542</v>
      </c>
      <c r="B641" s="326">
        <f>SUM(B636:B640)</f>
        <v>234</v>
      </c>
      <c r="C641" s="326">
        <f t="shared" ref="C641:G641" si="320">SUM(C636:C640)</f>
        <v>174</v>
      </c>
      <c r="D641" s="326">
        <f t="shared" si="320"/>
        <v>408</v>
      </c>
      <c r="E641" s="326">
        <f t="shared" si="320"/>
        <v>0</v>
      </c>
      <c r="F641" s="326">
        <f t="shared" si="320"/>
        <v>0</v>
      </c>
      <c r="G641" s="326">
        <f t="shared" si="320"/>
        <v>0</v>
      </c>
      <c r="H641" s="326">
        <f t="shared" ref="H641" si="321">SUM(B641,E641:F641)</f>
        <v>234</v>
      </c>
      <c r="I641" s="326">
        <f t="shared" ref="I641" si="322">SUM(C641,F641:G641)</f>
        <v>174</v>
      </c>
      <c r="J641" s="326">
        <f t="shared" ref="J641" si="323">SUM(H641:I641)</f>
        <v>408</v>
      </c>
      <c r="K641" s="404" t="s">
        <v>1539</v>
      </c>
    </row>
    <row r="642" spans="1:12" ht="20.25" customHeight="1" x14ac:dyDescent="0.2">
      <c r="A642" s="308" t="s">
        <v>1543</v>
      </c>
      <c r="B642" s="326"/>
      <c r="C642" s="326"/>
      <c r="D642" s="326"/>
      <c r="E642" s="326"/>
      <c r="F642" s="326"/>
      <c r="G642" s="326"/>
      <c r="H642" s="326"/>
      <c r="I642" s="326"/>
      <c r="J642" s="326"/>
      <c r="K642" s="404" t="s">
        <v>1539</v>
      </c>
    </row>
    <row r="643" spans="1:12" ht="20.25" customHeight="1" x14ac:dyDescent="0.2">
      <c r="A643" s="308" t="s">
        <v>790</v>
      </c>
      <c r="B643" s="326">
        <v>57</v>
      </c>
      <c r="C643" s="326">
        <v>70</v>
      </c>
      <c r="D643" s="326">
        <v>127</v>
      </c>
      <c r="E643" s="326">
        <v>0</v>
      </c>
      <c r="F643" s="326">
        <v>0</v>
      </c>
      <c r="G643" s="326">
        <v>0</v>
      </c>
      <c r="H643" s="326">
        <f t="shared" si="315"/>
        <v>57</v>
      </c>
      <c r="I643" s="326">
        <f t="shared" si="316"/>
        <v>70</v>
      </c>
      <c r="J643" s="326">
        <f>SUM(H643:I643)</f>
        <v>127</v>
      </c>
      <c r="K643" s="404" t="s">
        <v>204</v>
      </c>
    </row>
    <row r="644" spans="1:12" ht="20.25" customHeight="1" thickBot="1" x14ac:dyDescent="0.25">
      <c r="A644" s="426" t="s">
        <v>404</v>
      </c>
      <c r="B644" s="587">
        <v>121</v>
      </c>
      <c r="C644" s="587">
        <v>207</v>
      </c>
      <c r="D644" s="587">
        <v>328</v>
      </c>
      <c r="E644" s="587">
        <v>0</v>
      </c>
      <c r="F644" s="587">
        <v>0</v>
      </c>
      <c r="G644" s="587">
        <v>0</v>
      </c>
      <c r="H644" s="587">
        <f t="shared" si="315"/>
        <v>121</v>
      </c>
      <c r="I644" s="587">
        <f t="shared" si="316"/>
        <v>207</v>
      </c>
      <c r="J644" s="587">
        <f>SUM(H644:I644)</f>
        <v>328</v>
      </c>
      <c r="K644" s="13" t="s">
        <v>206</v>
      </c>
    </row>
    <row r="645" spans="1:12" s="645" customFormat="1" ht="20.25" customHeight="1" thickTop="1" x14ac:dyDescent="0.2">
      <c r="A645" s="307"/>
      <c r="B645" s="648"/>
      <c r="C645" s="648"/>
      <c r="D645" s="648"/>
      <c r="E645" s="648"/>
      <c r="F645" s="648"/>
      <c r="G645" s="648"/>
      <c r="H645" s="648"/>
      <c r="I645" s="648"/>
      <c r="J645" s="648"/>
      <c r="K645" s="647"/>
      <c r="L645" s="67"/>
    </row>
    <row r="646" spans="1:12" ht="20.25" customHeight="1" x14ac:dyDescent="0.2">
      <c r="A646" s="307"/>
      <c r="B646" s="307"/>
      <c r="C646" s="307"/>
      <c r="D646" s="307"/>
      <c r="E646" s="307"/>
      <c r="F646" s="307"/>
      <c r="G646" s="307"/>
      <c r="H646" s="307"/>
      <c r="I646" s="307"/>
      <c r="J646" s="307"/>
      <c r="K646" s="647"/>
    </row>
    <row r="647" spans="1:12" ht="17.25" customHeight="1" thickBot="1" x14ac:dyDescent="0.25">
      <c r="A647" s="323" t="s">
        <v>2643</v>
      </c>
      <c r="K647" s="413" t="s">
        <v>2714</v>
      </c>
    </row>
    <row r="648" spans="1:12" ht="20.25" customHeight="1" thickTop="1" x14ac:dyDescent="0.25">
      <c r="A648" s="992" t="s">
        <v>196</v>
      </c>
      <c r="B648" s="1003" t="s">
        <v>1</v>
      </c>
      <c r="C648" s="1003"/>
      <c r="D648" s="1003"/>
      <c r="E648" s="1003" t="s">
        <v>2</v>
      </c>
      <c r="F648" s="1003"/>
      <c r="G648" s="1003"/>
      <c r="H648" s="1003" t="s">
        <v>4</v>
      </c>
      <c r="I648" s="1003"/>
      <c r="J648" s="1003"/>
      <c r="K648" s="992" t="s">
        <v>197</v>
      </c>
    </row>
    <row r="649" spans="1:12" ht="20.25" customHeight="1" x14ac:dyDescent="0.25">
      <c r="A649" s="993"/>
      <c r="B649" s="1004" t="s">
        <v>6</v>
      </c>
      <c r="C649" s="1004"/>
      <c r="D649" s="1004"/>
      <c r="E649" s="1004" t="s">
        <v>7</v>
      </c>
      <c r="F649" s="1004"/>
      <c r="G649" s="1004"/>
      <c r="H649" s="1004" t="s">
        <v>9</v>
      </c>
      <c r="I649" s="1004"/>
      <c r="J649" s="1004"/>
      <c r="K649" s="993"/>
    </row>
    <row r="650" spans="1:12" ht="20.25" customHeight="1" x14ac:dyDescent="0.25">
      <c r="A650" s="993"/>
      <c r="B650" s="655" t="s">
        <v>554</v>
      </c>
      <c r="C650" s="655" t="s">
        <v>112</v>
      </c>
      <c r="D650" s="655" t="s">
        <v>12</v>
      </c>
      <c r="E650" s="655" t="s">
        <v>554</v>
      </c>
      <c r="F650" s="655" t="s">
        <v>112</v>
      </c>
      <c r="G650" s="655" t="s">
        <v>12</v>
      </c>
      <c r="H650" s="655" t="s">
        <v>554</v>
      </c>
      <c r="I650" s="655" t="s">
        <v>112</v>
      </c>
      <c r="J650" s="655" t="s">
        <v>12</v>
      </c>
      <c r="K650" s="993"/>
    </row>
    <row r="651" spans="1:12" ht="20.25" customHeight="1" thickBot="1" x14ac:dyDescent="0.3">
      <c r="A651" s="994"/>
      <c r="B651" s="4" t="s">
        <v>13</v>
      </c>
      <c r="C651" s="4" t="s">
        <v>14</v>
      </c>
      <c r="D651" s="4" t="s">
        <v>9</v>
      </c>
      <c r="E651" s="4" t="s">
        <v>13</v>
      </c>
      <c r="F651" s="4" t="s">
        <v>14</v>
      </c>
      <c r="G651" s="4" t="s">
        <v>9</v>
      </c>
      <c r="H651" s="4" t="s">
        <v>13</v>
      </c>
      <c r="I651" s="4" t="s">
        <v>14</v>
      </c>
      <c r="J651" s="4" t="s">
        <v>9</v>
      </c>
      <c r="K651" s="994"/>
    </row>
    <row r="652" spans="1:12" ht="20.25" customHeight="1" x14ac:dyDescent="0.2">
      <c r="A652" s="308" t="s">
        <v>1302</v>
      </c>
      <c r="B652" s="326">
        <v>344</v>
      </c>
      <c r="C652" s="326">
        <v>87</v>
      </c>
      <c r="D652" s="326">
        <v>431</v>
      </c>
      <c r="E652" s="326">
        <v>0</v>
      </c>
      <c r="F652" s="326">
        <v>0</v>
      </c>
      <c r="G652" s="326">
        <v>0</v>
      </c>
      <c r="H652" s="326">
        <f>SUM(B652,E652)</f>
        <v>344</v>
      </c>
      <c r="I652" s="326">
        <f t="shared" ref="I652:J652" si="324">SUM(C652,F652)</f>
        <v>87</v>
      </c>
      <c r="J652" s="326">
        <f t="shared" si="324"/>
        <v>431</v>
      </c>
      <c r="K652" s="404" t="s">
        <v>1289</v>
      </c>
    </row>
    <row r="653" spans="1:12" ht="20.25" customHeight="1" x14ac:dyDescent="0.2">
      <c r="A653" s="308" t="s">
        <v>1288</v>
      </c>
      <c r="B653" s="326">
        <v>440</v>
      </c>
      <c r="C653" s="326">
        <v>439</v>
      </c>
      <c r="D653" s="326">
        <v>879</v>
      </c>
      <c r="E653" s="326">
        <v>0</v>
      </c>
      <c r="F653" s="326">
        <v>0</v>
      </c>
      <c r="G653" s="326">
        <v>0</v>
      </c>
      <c r="H653" s="326">
        <f t="shared" ref="H653:H657" si="325">SUM(B653,E653)</f>
        <v>440</v>
      </c>
      <c r="I653" s="326">
        <f t="shared" ref="I653:I657" si="326">SUM(C653,F653)</f>
        <v>439</v>
      </c>
      <c r="J653" s="326">
        <f t="shared" ref="J653:J657" si="327">SUM(D653,G653)</f>
        <v>879</v>
      </c>
      <c r="K653" s="404" t="s">
        <v>1289</v>
      </c>
    </row>
    <row r="654" spans="1:12" ht="20.25" customHeight="1" x14ac:dyDescent="0.2">
      <c r="A654" s="308" t="s">
        <v>1290</v>
      </c>
      <c r="B654" s="326">
        <v>554</v>
      </c>
      <c r="C654" s="326">
        <v>558</v>
      </c>
      <c r="D654" s="326">
        <v>1112</v>
      </c>
      <c r="E654" s="326">
        <v>0</v>
      </c>
      <c r="F654" s="326">
        <v>0</v>
      </c>
      <c r="G654" s="326">
        <v>0</v>
      </c>
      <c r="H654" s="326">
        <f t="shared" si="325"/>
        <v>554</v>
      </c>
      <c r="I654" s="326">
        <f t="shared" si="326"/>
        <v>558</v>
      </c>
      <c r="J654" s="326">
        <f t="shared" si="327"/>
        <v>1112</v>
      </c>
      <c r="K654" s="211" t="s">
        <v>1291</v>
      </c>
    </row>
    <row r="655" spans="1:12" ht="20.25" customHeight="1" x14ac:dyDescent="0.2">
      <c r="A655" s="308" t="s">
        <v>1292</v>
      </c>
      <c r="B655" s="326">
        <v>78</v>
      </c>
      <c r="C655" s="326">
        <v>14</v>
      </c>
      <c r="D655" s="326">
        <v>92</v>
      </c>
      <c r="E655" s="326">
        <v>0</v>
      </c>
      <c r="F655" s="326">
        <v>0</v>
      </c>
      <c r="G655" s="326">
        <v>0</v>
      </c>
      <c r="H655" s="326">
        <f t="shared" si="325"/>
        <v>78</v>
      </c>
      <c r="I655" s="326">
        <f t="shared" si="326"/>
        <v>14</v>
      </c>
      <c r="J655" s="326">
        <f t="shared" si="327"/>
        <v>92</v>
      </c>
      <c r="K655" s="404" t="s">
        <v>1496</v>
      </c>
    </row>
    <row r="656" spans="1:12" ht="20.25" customHeight="1" x14ac:dyDescent="0.2">
      <c r="A656" s="308" t="s">
        <v>1294</v>
      </c>
      <c r="B656" s="326">
        <v>836</v>
      </c>
      <c r="C656" s="326">
        <v>183</v>
      </c>
      <c r="D656" s="326">
        <v>1019</v>
      </c>
      <c r="E656" s="326">
        <v>0</v>
      </c>
      <c r="F656" s="326">
        <v>0</v>
      </c>
      <c r="G656" s="326">
        <v>0</v>
      </c>
      <c r="H656" s="326">
        <f t="shared" si="325"/>
        <v>836</v>
      </c>
      <c r="I656" s="326">
        <f t="shared" si="326"/>
        <v>183</v>
      </c>
      <c r="J656" s="326">
        <f t="shared" si="327"/>
        <v>1019</v>
      </c>
      <c r="K656" s="211" t="s">
        <v>1304</v>
      </c>
    </row>
    <row r="657" spans="1:12" ht="20.25" customHeight="1" x14ac:dyDescent="0.2">
      <c r="A657" s="308" t="s">
        <v>1296</v>
      </c>
      <c r="B657" s="326">
        <v>383</v>
      </c>
      <c r="C657" s="326">
        <v>393</v>
      </c>
      <c r="D657" s="326">
        <v>776</v>
      </c>
      <c r="E657" s="326">
        <v>0</v>
      </c>
      <c r="F657" s="326">
        <v>0</v>
      </c>
      <c r="G657" s="326">
        <v>0</v>
      </c>
      <c r="H657" s="326">
        <f t="shared" si="325"/>
        <v>383</v>
      </c>
      <c r="I657" s="326">
        <f t="shared" si="326"/>
        <v>393</v>
      </c>
      <c r="J657" s="326">
        <f t="shared" si="327"/>
        <v>776</v>
      </c>
      <c r="K657" s="297" t="s">
        <v>1506</v>
      </c>
    </row>
    <row r="658" spans="1:12" ht="20.25" customHeight="1" x14ac:dyDescent="0.2">
      <c r="A658" s="308" t="s">
        <v>1544</v>
      </c>
      <c r="B658" s="326">
        <f t="shared" ref="B658:J658" si="328">SUM(B652:B657,B643:B644)</f>
        <v>2813</v>
      </c>
      <c r="C658" s="326">
        <f t="shared" si="328"/>
        <v>1951</v>
      </c>
      <c r="D658" s="326">
        <f t="shared" si="328"/>
        <v>4764</v>
      </c>
      <c r="E658" s="326">
        <f t="shared" si="328"/>
        <v>0</v>
      </c>
      <c r="F658" s="326">
        <f t="shared" si="328"/>
        <v>0</v>
      </c>
      <c r="G658" s="326">
        <f t="shared" si="328"/>
        <v>0</v>
      </c>
      <c r="H658" s="326">
        <f t="shared" si="328"/>
        <v>2813</v>
      </c>
      <c r="I658" s="326">
        <f t="shared" si="328"/>
        <v>1951</v>
      </c>
      <c r="J658" s="326">
        <f t="shared" si="328"/>
        <v>4764</v>
      </c>
      <c r="K658" s="404" t="s">
        <v>1539</v>
      </c>
    </row>
    <row r="659" spans="1:12" ht="20.25" customHeight="1" x14ac:dyDescent="0.2">
      <c r="A659" s="308" t="s">
        <v>1315</v>
      </c>
      <c r="B659" s="326">
        <v>1180</v>
      </c>
      <c r="C659" s="326">
        <v>1232</v>
      </c>
      <c r="D659" s="326">
        <v>2412</v>
      </c>
      <c r="E659" s="326">
        <v>0</v>
      </c>
      <c r="F659" s="326">
        <v>0</v>
      </c>
      <c r="G659" s="326">
        <v>0</v>
      </c>
      <c r="H659" s="326">
        <f>SUM(B659,E659)</f>
        <v>1180</v>
      </c>
      <c r="I659" s="326">
        <f t="shared" ref="I659:J659" si="329">SUM(C659,F659)</f>
        <v>1232</v>
      </c>
      <c r="J659" s="326">
        <f t="shared" si="329"/>
        <v>2412</v>
      </c>
      <c r="K659" s="297" t="s">
        <v>1297</v>
      </c>
    </row>
    <row r="660" spans="1:12" ht="20.25" customHeight="1" x14ac:dyDescent="0.2">
      <c r="A660" s="308" t="s">
        <v>1317</v>
      </c>
      <c r="B660" s="326">
        <v>1114</v>
      </c>
      <c r="C660" s="326">
        <v>886</v>
      </c>
      <c r="D660" s="326">
        <v>2000</v>
      </c>
      <c r="E660" s="326">
        <v>0</v>
      </c>
      <c r="F660" s="326">
        <v>0</v>
      </c>
      <c r="G660" s="326">
        <v>0</v>
      </c>
      <c r="H660" s="326">
        <f>SUM(B660,E660)</f>
        <v>1114</v>
      </c>
      <c r="I660" s="326">
        <f t="shared" ref="I660" si="330">SUM(C660,F660)</f>
        <v>886</v>
      </c>
      <c r="J660" s="326">
        <f t="shared" ref="J660" si="331">SUM(D660,G660)</f>
        <v>2000</v>
      </c>
      <c r="K660" s="297" t="s">
        <v>1502</v>
      </c>
    </row>
    <row r="661" spans="1:12" ht="20.25" customHeight="1" x14ac:dyDescent="0.2">
      <c r="A661" s="308" t="s">
        <v>1503</v>
      </c>
      <c r="B661" s="326"/>
      <c r="C661" s="326"/>
      <c r="D661" s="326"/>
      <c r="E661" s="326"/>
      <c r="F661" s="326"/>
      <c r="G661" s="326"/>
      <c r="H661" s="326"/>
      <c r="I661" s="326"/>
      <c r="J661" s="326"/>
      <c r="K661" s="297" t="s">
        <v>1320</v>
      </c>
    </row>
    <row r="662" spans="1:12" ht="20.25" customHeight="1" x14ac:dyDescent="0.2">
      <c r="A662" s="308" t="s">
        <v>790</v>
      </c>
      <c r="B662" s="326">
        <v>396</v>
      </c>
      <c r="C662" s="326">
        <v>524</v>
      </c>
      <c r="D662" s="326">
        <v>920</v>
      </c>
      <c r="E662" s="326">
        <v>0</v>
      </c>
      <c r="F662" s="326">
        <v>0</v>
      </c>
      <c r="G662" s="326">
        <v>0</v>
      </c>
      <c r="H662" s="326">
        <f>SUM(B662,E662)</f>
        <v>396</v>
      </c>
      <c r="I662" s="326">
        <f t="shared" ref="I662:J662" si="332">SUM(C662,F662)</f>
        <v>524</v>
      </c>
      <c r="J662" s="326">
        <f t="shared" si="332"/>
        <v>920</v>
      </c>
      <c r="K662" s="404" t="s">
        <v>204</v>
      </c>
    </row>
    <row r="663" spans="1:12" ht="20.25" customHeight="1" x14ac:dyDescent="0.2">
      <c r="A663" s="308" t="s">
        <v>404</v>
      </c>
      <c r="B663" s="326">
        <v>384</v>
      </c>
      <c r="C663" s="326">
        <v>628</v>
      </c>
      <c r="D663" s="326">
        <v>1012</v>
      </c>
      <c r="E663" s="326">
        <v>0</v>
      </c>
      <c r="F663" s="326">
        <v>0</v>
      </c>
      <c r="G663" s="326">
        <v>0</v>
      </c>
      <c r="H663" s="326">
        <f t="shared" ref="H663:H669" si="333">SUM(B663,E663)</f>
        <v>384</v>
      </c>
      <c r="I663" s="326">
        <f t="shared" ref="I663:I669" si="334">SUM(C663,F663)</f>
        <v>628</v>
      </c>
      <c r="J663" s="326">
        <f t="shared" ref="J663:J669" si="335">SUM(D663,G663)</f>
        <v>1012</v>
      </c>
      <c r="K663" s="404" t="s">
        <v>206</v>
      </c>
    </row>
    <row r="664" spans="1:12" ht="20.25" customHeight="1" x14ac:dyDescent="0.2">
      <c r="A664" s="308" t="s">
        <v>1286</v>
      </c>
      <c r="B664" s="326">
        <v>159</v>
      </c>
      <c r="C664" s="326">
        <v>63</v>
      </c>
      <c r="D664" s="326">
        <v>222</v>
      </c>
      <c r="E664" s="326">
        <v>0</v>
      </c>
      <c r="F664" s="326">
        <v>0</v>
      </c>
      <c r="G664" s="326">
        <v>0</v>
      </c>
      <c r="H664" s="326">
        <f t="shared" si="333"/>
        <v>159</v>
      </c>
      <c r="I664" s="326">
        <f t="shared" si="334"/>
        <v>63</v>
      </c>
      <c r="J664" s="326">
        <f t="shared" si="335"/>
        <v>222</v>
      </c>
      <c r="K664" s="404" t="s">
        <v>1494</v>
      </c>
    </row>
    <row r="665" spans="1:12" ht="20.25" customHeight="1" x14ac:dyDescent="0.2">
      <c r="A665" s="308" t="s">
        <v>1545</v>
      </c>
      <c r="B665" s="326">
        <v>318</v>
      </c>
      <c r="C665" s="326">
        <v>476</v>
      </c>
      <c r="D665" s="326">
        <v>794</v>
      </c>
      <c r="E665" s="326">
        <v>0</v>
      </c>
      <c r="F665" s="326">
        <v>0</v>
      </c>
      <c r="G665" s="326">
        <v>0</v>
      </c>
      <c r="H665" s="326">
        <f t="shared" si="333"/>
        <v>318</v>
      </c>
      <c r="I665" s="326">
        <f t="shared" si="334"/>
        <v>476</v>
      </c>
      <c r="J665" s="326">
        <f t="shared" si="335"/>
        <v>794</v>
      </c>
      <c r="K665" s="297" t="s">
        <v>1355</v>
      </c>
    </row>
    <row r="666" spans="1:12" ht="20.25" customHeight="1" x14ac:dyDescent="0.2">
      <c r="A666" s="308" t="s">
        <v>523</v>
      </c>
      <c r="B666" s="326">
        <v>137</v>
      </c>
      <c r="C666" s="326">
        <v>54</v>
      </c>
      <c r="D666" s="326">
        <v>191</v>
      </c>
      <c r="E666" s="326">
        <v>0</v>
      </c>
      <c r="F666" s="326">
        <v>0</v>
      </c>
      <c r="G666" s="326">
        <v>0</v>
      </c>
      <c r="H666" s="326">
        <f t="shared" si="333"/>
        <v>137</v>
      </c>
      <c r="I666" s="326">
        <f t="shared" si="334"/>
        <v>54</v>
      </c>
      <c r="J666" s="326">
        <f t="shared" si="335"/>
        <v>191</v>
      </c>
      <c r="K666" s="404" t="s">
        <v>240</v>
      </c>
    </row>
    <row r="667" spans="1:12" ht="20.25" customHeight="1" x14ac:dyDescent="0.2">
      <c r="A667" s="308" t="s">
        <v>1546</v>
      </c>
      <c r="B667" s="326">
        <v>53</v>
      </c>
      <c r="C667" s="326">
        <v>2</v>
      </c>
      <c r="D667" s="326">
        <v>55</v>
      </c>
      <c r="E667" s="326">
        <v>0</v>
      </c>
      <c r="F667" s="326">
        <v>0</v>
      </c>
      <c r="G667" s="326">
        <v>0</v>
      </c>
      <c r="H667" s="326">
        <f t="shared" si="333"/>
        <v>53</v>
      </c>
      <c r="I667" s="326">
        <f t="shared" si="334"/>
        <v>2</v>
      </c>
      <c r="J667" s="326">
        <f t="shared" si="335"/>
        <v>55</v>
      </c>
      <c r="K667" s="414" t="s">
        <v>1547</v>
      </c>
    </row>
    <row r="668" spans="1:12" ht="20.25" customHeight="1" x14ac:dyDescent="0.2">
      <c r="A668" s="308" t="s">
        <v>1548</v>
      </c>
      <c r="B668" s="326">
        <v>66</v>
      </c>
      <c r="C668" s="326">
        <v>14</v>
      </c>
      <c r="D668" s="326">
        <v>80</v>
      </c>
      <c r="E668" s="326">
        <v>0</v>
      </c>
      <c r="F668" s="326">
        <v>0</v>
      </c>
      <c r="G668" s="326">
        <v>0</v>
      </c>
      <c r="H668" s="326">
        <f t="shared" si="333"/>
        <v>66</v>
      </c>
      <c r="I668" s="326">
        <f t="shared" si="334"/>
        <v>14</v>
      </c>
      <c r="J668" s="326">
        <f t="shared" si="335"/>
        <v>80</v>
      </c>
      <c r="K668" s="404" t="s">
        <v>1496</v>
      </c>
    </row>
    <row r="669" spans="1:12" ht="20.25" customHeight="1" x14ac:dyDescent="0.2">
      <c r="A669" s="308" t="s">
        <v>1549</v>
      </c>
      <c r="B669" s="326">
        <v>38</v>
      </c>
      <c r="C669" s="326">
        <v>40</v>
      </c>
      <c r="D669" s="326">
        <v>78</v>
      </c>
      <c r="E669" s="326">
        <v>0</v>
      </c>
      <c r="F669" s="326">
        <v>0</v>
      </c>
      <c r="G669" s="326">
        <v>0</v>
      </c>
      <c r="H669" s="326">
        <f t="shared" si="333"/>
        <v>38</v>
      </c>
      <c r="I669" s="326">
        <f t="shared" si="334"/>
        <v>40</v>
      </c>
      <c r="J669" s="326">
        <f t="shared" si="335"/>
        <v>78</v>
      </c>
      <c r="K669" s="404" t="s">
        <v>1550</v>
      </c>
    </row>
    <row r="670" spans="1:12" ht="20.25" customHeight="1" thickBot="1" x14ac:dyDescent="0.25">
      <c r="A670" s="439" t="s">
        <v>1551</v>
      </c>
      <c r="B670" s="12">
        <f>SUM(B662:B669)</f>
        <v>1551</v>
      </c>
      <c r="C670" s="12">
        <f t="shared" ref="C670:J670" si="336">SUM(C662:C669)</f>
        <v>1801</v>
      </c>
      <c r="D670" s="12">
        <f t="shared" si="336"/>
        <v>3352</v>
      </c>
      <c r="E670" s="12">
        <f t="shared" si="336"/>
        <v>0</v>
      </c>
      <c r="F670" s="12">
        <f t="shared" si="336"/>
        <v>0</v>
      </c>
      <c r="G670" s="12">
        <f t="shared" si="336"/>
        <v>0</v>
      </c>
      <c r="H670" s="12">
        <f t="shared" si="336"/>
        <v>1551</v>
      </c>
      <c r="I670" s="12">
        <f t="shared" si="336"/>
        <v>1801</v>
      </c>
      <c r="J670" s="12">
        <f t="shared" si="336"/>
        <v>3352</v>
      </c>
      <c r="K670" s="13" t="s">
        <v>1325</v>
      </c>
    </row>
    <row r="671" spans="1:12" ht="20.25" customHeight="1" thickTop="1" x14ac:dyDescent="0.2">
      <c r="A671" s="456"/>
      <c r="B671" s="456"/>
      <c r="C671" s="456"/>
      <c r="D671" s="456"/>
      <c r="E671" s="456"/>
      <c r="F671" s="456"/>
      <c r="G671" s="456"/>
      <c r="H671" s="456"/>
      <c r="I671" s="456"/>
      <c r="J671" s="456"/>
      <c r="K671" s="425"/>
    </row>
    <row r="672" spans="1:12" s="868" customFormat="1" ht="20.25" customHeight="1" x14ac:dyDescent="0.2">
      <c r="A672" s="307"/>
      <c r="B672" s="307"/>
      <c r="C672" s="307"/>
      <c r="D672" s="307"/>
      <c r="E672" s="307"/>
      <c r="F672" s="307"/>
      <c r="G672" s="307"/>
      <c r="H672" s="307"/>
      <c r="I672" s="307"/>
      <c r="J672" s="307"/>
      <c r="K672" s="56"/>
      <c r="L672" s="67"/>
    </row>
    <row r="673" spans="1:12" s="868" customFormat="1" ht="20.25" customHeight="1" x14ac:dyDescent="0.2">
      <c r="A673" s="307"/>
      <c r="B673" s="307"/>
      <c r="C673" s="307"/>
      <c r="D673" s="307"/>
      <c r="E673" s="307"/>
      <c r="F673" s="307"/>
      <c r="G673" s="307"/>
      <c r="H673" s="307"/>
      <c r="I673" s="307"/>
      <c r="J673" s="307"/>
      <c r="K673" s="56"/>
      <c r="L673" s="67"/>
    </row>
    <row r="674" spans="1:12" s="868" customFormat="1" ht="20.25" customHeight="1" x14ac:dyDescent="0.2">
      <c r="A674" s="307"/>
      <c r="B674" s="307"/>
      <c r="C674" s="307"/>
      <c r="D674" s="307"/>
      <c r="E674" s="307"/>
      <c r="F674" s="307"/>
      <c r="G674" s="307"/>
      <c r="H674" s="307"/>
      <c r="I674" s="307"/>
      <c r="J674" s="307"/>
      <c r="K674" s="56"/>
      <c r="L674" s="67"/>
    </row>
    <row r="675" spans="1:12" s="868" customFormat="1" ht="20.25" customHeight="1" x14ac:dyDescent="0.2">
      <c r="A675" s="307"/>
      <c r="B675" s="307"/>
      <c r="C675" s="307"/>
      <c r="D675" s="307"/>
      <c r="E675" s="307"/>
      <c r="F675" s="307"/>
      <c r="G675" s="307"/>
      <c r="H675" s="307"/>
      <c r="I675" s="307"/>
      <c r="J675" s="307"/>
      <c r="K675" s="56"/>
      <c r="L675" s="67"/>
    </row>
    <row r="676" spans="1:12" ht="18" customHeight="1" thickBot="1" x14ac:dyDescent="0.25">
      <c r="A676" s="323" t="s">
        <v>2643</v>
      </c>
      <c r="K676" s="413" t="s">
        <v>2714</v>
      </c>
    </row>
    <row r="677" spans="1:12" ht="18" customHeight="1" thickTop="1" x14ac:dyDescent="0.25">
      <c r="A677" s="992" t="s">
        <v>196</v>
      </c>
      <c r="B677" s="1003" t="s">
        <v>1</v>
      </c>
      <c r="C677" s="1003"/>
      <c r="D677" s="1003"/>
      <c r="E677" s="1003" t="s">
        <v>2</v>
      </c>
      <c r="F677" s="1003"/>
      <c r="G677" s="1003"/>
      <c r="H677" s="1003" t="s">
        <v>4</v>
      </c>
      <c r="I677" s="1003"/>
      <c r="J677" s="1003"/>
      <c r="K677" s="992" t="s">
        <v>197</v>
      </c>
    </row>
    <row r="678" spans="1:12" ht="18" customHeight="1" x14ac:dyDescent="0.25">
      <c r="A678" s="993"/>
      <c r="B678" s="1004" t="s">
        <v>6</v>
      </c>
      <c r="C678" s="1004"/>
      <c r="D678" s="1004"/>
      <c r="E678" s="1004" t="s">
        <v>7</v>
      </c>
      <c r="F678" s="1004"/>
      <c r="G678" s="1004"/>
      <c r="H678" s="1004" t="s">
        <v>9</v>
      </c>
      <c r="I678" s="1004"/>
      <c r="J678" s="1004"/>
      <c r="K678" s="993"/>
    </row>
    <row r="679" spans="1:12" ht="18" customHeight="1" x14ac:dyDescent="0.25">
      <c r="A679" s="993"/>
      <c r="B679" s="655" t="s">
        <v>554</v>
      </c>
      <c r="C679" s="655" t="s">
        <v>112</v>
      </c>
      <c r="D679" s="655" t="s">
        <v>12</v>
      </c>
      <c r="E679" s="655" t="s">
        <v>554</v>
      </c>
      <c r="F679" s="655" t="s">
        <v>112</v>
      </c>
      <c r="G679" s="655" t="s">
        <v>12</v>
      </c>
      <c r="H679" s="655" t="s">
        <v>554</v>
      </c>
      <c r="I679" s="655" t="s">
        <v>112</v>
      </c>
      <c r="J679" s="655" t="s">
        <v>12</v>
      </c>
      <c r="K679" s="993"/>
    </row>
    <row r="680" spans="1:12" ht="18" customHeight="1" thickBot="1" x14ac:dyDescent="0.3">
      <c r="A680" s="994"/>
      <c r="B680" s="4" t="s">
        <v>13</v>
      </c>
      <c r="C680" s="4" t="s">
        <v>14</v>
      </c>
      <c r="D680" s="4" t="s">
        <v>9</v>
      </c>
      <c r="E680" s="4" t="s">
        <v>13</v>
      </c>
      <c r="F680" s="4" t="s">
        <v>14</v>
      </c>
      <c r="G680" s="4" t="s">
        <v>9</v>
      </c>
      <c r="H680" s="4" t="s">
        <v>13</v>
      </c>
      <c r="I680" s="4" t="s">
        <v>14</v>
      </c>
      <c r="J680" s="4" t="s">
        <v>9</v>
      </c>
      <c r="K680" s="994"/>
    </row>
    <row r="681" spans="1:12" ht="20.25" customHeight="1" x14ac:dyDescent="0.2">
      <c r="A681" s="308" t="s">
        <v>1326</v>
      </c>
      <c r="B681" s="308"/>
      <c r="C681" s="308"/>
      <c r="D681" s="308"/>
      <c r="E681" s="308"/>
      <c r="F681" s="308"/>
      <c r="G681" s="308"/>
      <c r="H681" s="308"/>
      <c r="I681" s="308"/>
      <c r="J681" s="308"/>
      <c r="K681" s="297" t="s">
        <v>1327</v>
      </c>
    </row>
    <row r="682" spans="1:12" ht="20.25" customHeight="1" x14ac:dyDescent="0.2">
      <c r="A682" s="308" t="s">
        <v>1328</v>
      </c>
      <c r="B682" s="326">
        <v>187</v>
      </c>
      <c r="C682" s="326">
        <v>220</v>
      </c>
      <c r="D682" s="326">
        <v>407</v>
      </c>
      <c r="E682" s="326">
        <v>0</v>
      </c>
      <c r="F682" s="326">
        <v>0</v>
      </c>
      <c r="G682" s="326">
        <v>0</v>
      </c>
      <c r="H682" s="326">
        <f>SUM(B682,E682)</f>
        <v>187</v>
      </c>
      <c r="I682" s="326">
        <f t="shared" ref="I682:J682" si="337">SUM(C682,F682)</f>
        <v>220</v>
      </c>
      <c r="J682" s="326">
        <f t="shared" si="337"/>
        <v>407</v>
      </c>
      <c r="K682" s="297" t="s">
        <v>1329</v>
      </c>
    </row>
    <row r="683" spans="1:12" ht="18.95" customHeight="1" x14ac:dyDescent="0.2">
      <c r="A683" s="308" t="s">
        <v>1552</v>
      </c>
      <c r="B683" s="326">
        <v>125</v>
      </c>
      <c r="C683" s="326">
        <v>105</v>
      </c>
      <c r="D683" s="326">
        <v>230</v>
      </c>
      <c r="E683" s="326">
        <v>0</v>
      </c>
      <c r="F683" s="326">
        <v>0</v>
      </c>
      <c r="G683" s="326">
        <v>0</v>
      </c>
      <c r="H683" s="326">
        <f>SUM(E683,B683)</f>
        <v>125</v>
      </c>
      <c r="I683" s="326">
        <f t="shared" ref="I683:J683" si="338">SUM(F683,C683)</f>
        <v>105</v>
      </c>
      <c r="J683" s="326">
        <f t="shared" si="338"/>
        <v>230</v>
      </c>
      <c r="K683" s="297" t="s">
        <v>1506</v>
      </c>
    </row>
    <row r="684" spans="1:12" ht="18.95" customHeight="1" x14ac:dyDescent="0.2">
      <c r="A684" s="308" t="s">
        <v>1331</v>
      </c>
      <c r="B684" s="326">
        <v>204</v>
      </c>
      <c r="C684" s="326">
        <v>104</v>
      </c>
      <c r="D684" s="326">
        <v>308</v>
      </c>
      <c r="E684" s="326">
        <v>0</v>
      </c>
      <c r="F684" s="326">
        <v>0</v>
      </c>
      <c r="G684" s="326">
        <v>0</v>
      </c>
      <c r="H684" s="326">
        <f t="shared" ref="H684:H687" si="339">SUM(E684,B684)</f>
        <v>204</v>
      </c>
      <c r="I684" s="326">
        <f t="shared" ref="I684:I687" si="340">SUM(F684,C684)</f>
        <v>104</v>
      </c>
      <c r="J684" s="326">
        <f t="shared" ref="J684:J687" si="341">SUM(G684,D684)</f>
        <v>308</v>
      </c>
      <c r="K684" s="297" t="s">
        <v>1332</v>
      </c>
    </row>
    <row r="685" spans="1:12" ht="18.95" customHeight="1" x14ac:dyDescent="0.2">
      <c r="A685" s="308" t="s">
        <v>1333</v>
      </c>
      <c r="B685" s="326">
        <v>139</v>
      </c>
      <c r="C685" s="326">
        <v>192</v>
      </c>
      <c r="D685" s="326">
        <v>331</v>
      </c>
      <c r="E685" s="326">
        <v>0</v>
      </c>
      <c r="F685" s="326">
        <v>0</v>
      </c>
      <c r="G685" s="326">
        <v>0</v>
      </c>
      <c r="H685" s="326">
        <f t="shared" si="339"/>
        <v>139</v>
      </c>
      <c r="I685" s="326">
        <f t="shared" si="340"/>
        <v>192</v>
      </c>
      <c r="J685" s="326">
        <f t="shared" si="341"/>
        <v>331</v>
      </c>
      <c r="K685" s="297" t="s">
        <v>1334</v>
      </c>
    </row>
    <row r="686" spans="1:12" ht="18.95" customHeight="1" x14ac:dyDescent="0.2">
      <c r="A686" s="308" t="s">
        <v>1553</v>
      </c>
      <c r="B686" s="326">
        <v>65</v>
      </c>
      <c r="C686" s="326">
        <v>68</v>
      </c>
      <c r="D686" s="326">
        <v>133</v>
      </c>
      <c r="E686" s="326">
        <v>0</v>
      </c>
      <c r="F686" s="326">
        <v>0</v>
      </c>
      <c r="G686" s="326">
        <v>0</v>
      </c>
      <c r="H686" s="326">
        <f t="shared" si="339"/>
        <v>65</v>
      </c>
      <c r="I686" s="326">
        <f t="shared" si="340"/>
        <v>68</v>
      </c>
      <c r="J686" s="326">
        <f t="shared" si="341"/>
        <v>133</v>
      </c>
      <c r="K686" s="297" t="s">
        <v>1336</v>
      </c>
    </row>
    <row r="687" spans="1:12" ht="18.95" customHeight="1" x14ac:dyDescent="0.2">
      <c r="A687" s="308" t="s">
        <v>1545</v>
      </c>
      <c r="B687" s="326">
        <v>83</v>
      </c>
      <c r="C687" s="326">
        <v>81</v>
      </c>
      <c r="D687" s="326">
        <v>164</v>
      </c>
      <c r="E687" s="326">
        <v>0</v>
      </c>
      <c r="F687" s="326">
        <v>0</v>
      </c>
      <c r="G687" s="326">
        <v>0</v>
      </c>
      <c r="H687" s="326">
        <f t="shared" si="339"/>
        <v>83</v>
      </c>
      <c r="I687" s="326">
        <f t="shared" si="340"/>
        <v>81</v>
      </c>
      <c r="J687" s="326">
        <f t="shared" si="341"/>
        <v>164</v>
      </c>
      <c r="K687" s="297" t="s">
        <v>1554</v>
      </c>
    </row>
    <row r="688" spans="1:12" ht="18.95" customHeight="1" x14ac:dyDescent="0.2">
      <c r="A688" s="308" t="s">
        <v>1338</v>
      </c>
      <c r="B688" s="326">
        <f t="shared" ref="B688:J688" si="342">SUM(B683:B687,B682)</f>
        <v>803</v>
      </c>
      <c r="C688" s="326">
        <f t="shared" si="342"/>
        <v>770</v>
      </c>
      <c r="D688" s="326">
        <f t="shared" si="342"/>
        <v>1573</v>
      </c>
      <c r="E688" s="326">
        <f t="shared" si="342"/>
        <v>0</v>
      </c>
      <c r="F688" s="326">
        <f t="shared" si="342"/>
        <v>0</v>
      </c>
      <c r="G688" s="326">
        <f t="shared" si="342"/>
        <v>0</v>
      </c>
      <c r="H688" s="326">
        <f t="shared" si="342"/>
        <v>803</v>
      </c>
      <c r="I688" s="326">
        <f t="shared" si="342"/>
        <v>770</v>
      </c>
      <c r="J688" s="326">
        <f t="shared" si="342"/>
        <v>1573</v>
      </c>
      <c r="K688" s="297" t="s">
        <v>1339</v>
      </c>
    </row>
    <row r="689" spans="1:11" ht="18.95" customHeight="1" x14ac:dyDescent="0.2">
      <c r="A689" s="308" t="s">
        <v>1340</v>
      </c>
      <c r="B689" s="326">
        <v>430</v>
      </c>
      <c r="C689" s="326">
        <v>382</v>
      </c>
      <c r="D689" s="9">
        <v>812</v>
      </c>
      <c r="E689" s="9">
        <v>0</v>
      </c>
      <c r="F689" s="9">
        <v>0</v>
      </c>
      <c r="G689" s="9">
        <v>0</v>
      </c>
      <c r="H689" s="9">
        <f>SUM(B689,E689)</f>
        <v>430</v>
      </c>
      <c r="I689" s="9">
        <f t="shared" ref="I689:J689" si="343">SUM(C689,F689)</f>
        <v>382</v>
      </c>
      <c r="J689" s="9">
        <f t="shared" si="343"/>
        <v>812</v>
      </c>
      <c r="K689" s="404" t="s">
        <v>1341</v>
      </c>
    </row>
    <row r="690" spans="1:11" ht="18.95" customHeight="1" x14ac:dyDescent="0.2">
      <c r="A690" s="652" t="s">
        <v>1556</v>
      </c>
      <c r="B690" s="18"/>
      <c r="C690" s="18"/>
      <c r="D690" s="18"/>
      <c r="E690" s="18"/>
      <c r="F690" s="18"/>
      <c r="G690" s="18"/>
      <c r="H690" s="18"/>
      <c r="I690" s="18"/>
      <c r="J690" s="18"/>
      <c r="K690" s="19" t="s">
        <v>1557</v>
      </c>
    </row>
    <row r="691" spans="1:11" ht="18.95" customHeight="1" x14ac:dyDescent="0.2">
      <c r="A691" s="8" t="s">
        <v>1344</v>
      </c>
      <c r="B691" s="9">
        <v>334</v>
      </c>
      <c r="C691" s="9">
        <v>74</v>
      </c>
      <c r="D691" s="9">
        <v>408</v>
      </c>
      <c r="E691" s="9">
        <v>0</v>
      </c>
      <c r="F691" s="9">
        <v>0</v>
      </c>
      <c r="G691" s="9">
        <v>0</v>
      </c>
      <c r="H691" s="9">
        <f>SUM(B691,E691)</f>
        <v>334</v>
      </c>
      <c r="I691" s="9">
        <f t="shared" ref="I691:J691" si="344">SUM(C691,F691)</f>
        <v>74</v>
      </c>
      <c r="J691" s="9">
        <f t="shared" si="344"/>
        <v>408</v>
      </c>
      <c r="K691" s="404" t="s">
        <v>856</v>
      </c>
    </row>
    <row r="692" spans="1:11" ht="14.25" customHeight="1" x14ac:dyDescent="0.2">
      <c r="A692" s="8" t="s">
        <v>1345</v>
      </c>
      <c r="B692" s="9">
        <v>1082</v>
      </c>
      <c r="C692" s="9">
        <v>396</v>
      </c>
      <c r="D692" s="9">
        <v>1478</v>
      </c>
      <c r="E692" s="9">
        <v>0</v>
      </c>
      <c r="F692" s="9">
        <v>0</v>
      </c>
      <c r="G692" s="9">
        <v>0</v>
      </c>
      <c r="H692" s="9">
        <f t="shared" ref="H692:H694" si="345">SUM(B692,E692)</f>
        <v>1082</v>
      </c>
      <c r="I692" s="9">
        <f t="shared" ref="I692:I694" si="346">SUM(C692,F692)</f>
        <v>396</v>
      </c>
      <c r="J692" s="9">
        <f t="shared" ref="J692:J694" si="347">SUM(D692,G692)</f>
        <v>1478</v>
      </c>
      <c r="K692" s="404" t="s">
        <v>1346</v>
      </c>
    </row>
    <row r="693" spans="1:11" ht="14.25" customHeight="1" x14ac:dyDescent="0.2">
      <c r="A693" s="8" t="s">
        <v>939</v>
      </c>
      <c r="B693" s="9">
        <v>700</v>
      </c>
      <c r="C693" s="9">
        <v>842</v>
      </c>
      <c r="D693" s="9">
        <v>1542</v>
      </c>
      <c r="E693" s="9">
        <v>0</v>
      </c>
      <c r="F693" s="9">
        <v>0</v>
      </c>
      <c r="G693" s="9">
        <v>0</v>
      </c>
      <c r="H693" s="9">
        <f t="shared" si="345"/>
        <v>700</v>
      </c>
      <c r="I693" s="9">
        <f t="shared" si="346"/>
        <v>842</v>
      </c>
      <c r="J693" s="9">
        <f t="shared" si="347"/>
        <v>1542</v>
      </c>
      <c r="K693" s="404" t="s">
        <v>234</v>
      </c>
    </row>
    <row r="694" spans="1:11" ht="16.5" customHeight="1" x14ac:dyDescent="0.2">
      <c r="A694" s="8" t="s">
        <v>523</v>
      </c>
      <c r="B694" s="9">
        <v>520</v>
      </c>
      <c r="C694" s="9">
        <v>257</v>
      </c>
      <c r="D694" s="9">
        <v>777</v>
      </c>
      <c r="E694" s="9">
        <v>0</v>
      </c>
      <c r="F694" s="9">
        <v>0</v>
      </c>
      <c r="G694" s="9">
        <v>0</v>
      </c>
      <c r="H694" s="9">
        <f t="shared" si="345"/>
        <v>520</v>
      </c>
      <c r="I694" s="9">
        <f t="shared" si="346"/>
        <v>257</v>
      </c>
      <c r="J694" s="9">
        <f t="shared" si="347"/>
        <v>777</v>
      </c>
      <c r="K694" s="404" t="s">
        <v>240</v>
      </c>
    </row>
    <row r="695" spans="1:11" ht="18.95" customHeight="1" x14ac:dyDescent="0.2">
      <c r="A695" s="308" t="s">
        <v>1558</v>
      </c>
      <c r="B695" s="9">
        <f>SUM(B691:B694)</f>
        <v>2636</v>
      </c>
      <c r="C695" s="9">
        <f t="shared" ref="C695:J695" si="348">SUM(C691:C694)</f>
        <v>1569</v>
      </c>
      <c r="D695" s="9">
        <f t="shared" si="348"/>
        <v>4205</v>
      </c>
      <c r="E695" s="9">
        <f t="shared" si="348"/>
        <v>0</v>
      </c>
      <c r="F695" s="9">
        <f t="shared" si="348"/>
        <v>0</v>
      </c>
      <c r="G695" s="9">
        <f t="shared" si="348"/>
        <v>0</v>
      </c>
      <c r="H695" s="9">
        <f t="shared" si="348"/>
        <v>2636</v>
      </c>
      <c r="I695" s="9">
        <f t="shared" si="348"/>
        <v>1569</v>
      </c>
      <c r="J695" s="9">
        <f t="shared" si="348"/>
        <v>4205</v>
      </c>
      <c r="K695" s="404" t="s">
        <v>1559</v>
      </c>
    </row>
    <row r="696" spans="1:11" ht="18.95" customHeight="1" x14ac:dyDescent="0.2">
      <c r="A696" s="651" t="s">
        <v>1349</v>
      </c>
      <c r="B696" s="9"/>
      <c r="C696" s="9"/>
      <c r="D696" s="9"/>
      <c r="E696" s="9"/>
      <c r="F696" s="9"/>
      <c r="G696" s="9"/>
      <c r="H696" s="9"/>
      <c r="I696" s="9"/>
      <c r="J696" s="9"/>
      <c r="K696" s="404" t="s">
        <v>1350</v>
      </c>
    </row>
    <row r="697" spans="1:11" ht="18.95" customHeight="1" x14ac:dyDescent="0.2">
      <c r="A697" s="308" t="s">
        <v>939</v>
      </c>
      <c r="B697" s="9">
        <v>41</v>
      </c>
      <c r="C697" s="9">
        <v>26</v>
      </c>
      <c r="D697" s="9">
        <v>67</v>
      </c>
      <c r="E697" s="9">
        <v>0</v>
      </c>
      <c r="F697" s="9">
        <v>0</v>
      </c>
      <c r="G697" s="9">
        <v>0</v>
      </c>
      <c r="H697" s="9">
        <f>SUM(B697,E697)</f>
        <v>41</v>
      </c>
      <c r="I697" s="9">
        <f t="shared" ref="I697:J697" si="349">SUM(C697,F697)</f>
        <v>26</v>
      </c>
      <c r="J697" s="9">
        <f t="shared" si="349"/>
        <v>67</v>
      </c>
      <c r="K697" s="404" t="s">
        <v>234</v>
      </c>
    </row>
    <row r="698" spans="1:11" ht="18.95" customHeight="1" x14ac:dyDescent="0.2">
      <c r="A698" s="308" t="s">
        <v>239</v>
      </c>
      <c r="B698" s="9">
        <v>21</v>
      </c>
      <c r="C698" s="9">
        <v>12</v>
      </c>
      <c r="D698" s="9">
        <v>33</v>
      </c>
      <c r="E698" s="9">
        <v>0</v>
      </c>
      <c r="F698" s="9">
        <v>0</v>
      </c>
      <c r="G698" s="9">
        <v>0</v>
      </c>
      <c r="H698" s="9">
        <f>SUM(B698,E698)</f>
        <v>21</v>
      </c>
      <c r="I698" s="9">
        <f t="shared" ref="I698" si="350">SUM(C698,F698)</f>
        <v>12</v>
      </c>
      <c r="J698" s="9">
        <f t="shared" ref="J698" si="351">SUM(D698,G698)</f>
        <v>33</v>
      </c>
      <c r="K698" s="404" t="s">
        <v>240</v>
      </c>
    </row>
    <row r="699" spans="1:11" ht="18.95" customHeight="1" x14ac:dyDescent="0.2">
      <c r="A699" s="651" t="s">
        <v>1509</v>
      </c>
      <c r="B699" s="9">
        <f>SUM(B697:B698)</f>
        <v>62</v>
      </c>
      <c r="C699" s="9">
        <f t="shared" ref="C699:J699" si="352">SUM(C697:C698)</f>
        <v>38</v>
      </c>
      <c r="D699" s="9">
        <f t="shared" si="352"/>
        <v>100</v>
      </c>
      <c r="E699" s="9">
        <f t="shared" si="352"/>
        <v>0</v>
      </c>
      <c r="F699" s="9">
        <f t="shared" si="352"/>
        <v>0</v>
      </c>
      <c r="G699" s="9">
        <f t="shared" si="352"/>
        <v>0</v>
      </c>
      <c r="H699" s="9">
        <f t="shared" si="352"/>
        <v>62</v>
      </c>
      <c r="I699" s="9">
        <f t="shared" si="352"/>
        <v>38</v>
      </c>
      <c r="J699" s="9">
        <f t="shared" si="352"/>
        <v>100</v>
      </c>
      <c r="K699" s="404" t="s">
        <v>1510</v>
      </c>
    </row>
    <row r="700" spans="1:11" ht="16.5" customHeight="1" x14ac:dyDescent="0.2">
      <c r="A700" s="651" t="s">
        <v>1352</v>
      </c>
      <c r="B700" s="9"/>
      <c r="C700" s="9"/>
      <c r="D700" s="9"/>
      <c r="E700" s="9"/>
      <c r="F700" s="9"/>
      <c r="G700" s="9"/>
      <c r="H700" s="9"/>
      <c r="I700" s="9"/>
      <c r="J700" s="9"/>
      <c r="K700" s="404" t="s">
        <v>1353</v>
      </c>
    </row>
    <row r="701" spans="1:11" ht="18" customHeight="1" x14ac:dyDescent="0.2">
      <c r="A701" s="651" t="s">
        <v>1446</v>
      </c>
      <c r="B701" s="9">
        <v>11</v>
      </c>
      <c r="C701" s="9">
        <v>15</v>
      </c>
      <c r="D701" s="9">
        <v>26</v>
      </c>
      <c r="E701" s="9">
        <v>0</v>
      </c>
      <c r="F701" s="9">
        <v>0</v>
      </c>
      <c r="G701" s="9">
        <v>0</v>
      </c>
      <c r="H701" s="9">
        <f>SUM(B701,E701)</f>
        <v>11</v>
      </c>
      <c r="I701" s="9">
        <f t="shared" ref="I701:J701" si="353">SUM(C701,F701)</f>
        <v>15</v>
      </c>
      <c r="J701" s="9">
        <f t="shared" si="353"/>
        <v>26</v>
      </c>
      <c r="K701" s="297" t="s">
        <v>1554</v>
      </c>
    </row>
    <row r="702" spans="1:11" ht="16.5" customHeight="1" x14ac:dyDescent="0.2">
      <c r="A702" s="8" t="s">
        <v>1345</v>
      </c>
      <c r="B702" s="9">
        <v>41</v>
      </c>
      <c r="C702" s="9">
        <v>13</v>
      </c>
      <c r="D702" s="9">
        <v>54</v>
      </c>
      <c r="E702" s="9">
        <v>0</v>
      </c>
      <c r="F702" s="9">
        <v>0</v>
      </c>
      <c r="G702" s="9">
        <v>0</v>
      </c>
      <c r="H702" s="9">
        <f t="shared" ref="H702:H703" si="354">SUM(B702,E702)</f>
        <v>41</v>
      </c>
      <c r="I702" s="9">
        <f t="shared" ref="I702:I703" si="355">SUM(C702,F702)</f>
        <v>13</v>
      </c>
      <c r="J702" s="9">
        <f t="shared" ref="J702:J703" si="356">SUM(D702,G702)</f>
        <v>54</v>
      </c>
      <c r="K702" s="404" t="s">
        <v>1346</v>
      </c>
    </row>
    <row r="703" spans="1:11" ht="18" customHeight="1" x14ac:dyDescent="0.2">
      <c r="A703" s="8" t="s">
        <v>939</v>
      </c>
      <c r="B703" s="9">
        <v>21</v>
      </c>
      <c r="C703" s="9">
        <v>35</v>
      </c>
      <c r="D703" s="9">
        <v>56</v>
      </c>
      <c r="E703" s="9">
        <v>0</v>
      </c>
      <c r="F703" s="9">
        <v>0</v>
      </c>
      <c r="G703" s="9">
        <v>0</v>
      </c>
      <c r="H703" s="9">
        <f t="shared" si="354"/>
        <v>21</v>
      </c>
      <c r="I703" s="9">
        <f t="shared" si="355"/>
        <v>35</v>
      </c>
      <c r="J703" s="9">
        <f t="shared" si="356"/>
        <v>56</v>
      </c>
      <c r="K703" s="404" t="s">
        <v>234</v>
      </c>
    </row>
    <row r="704" spans="1:11" ht="18.95" customHeight="1" thickBot="1" x14ac:dyDescent="0.25">
      <c r="A704" s="439" t="s">
        <v>1560</v>
      </c>
      <c r="B704" s="12">
        <f t="shared" ref="B704:J704" si="357">SUM(B701:B703)</f>
        <v>73</v>
      </c>
      <c r="C704" s="12">
        <f t="shared" si="357"/>
        <v>63</v>
      </c>
      <c r="D704" s="12">
        <f t="shared" si="357"/>
        <v>136</v>
      </c>
      <c r="E704" s="12">
        <f t="shared" si="357"/>
        <v>0</v>
      </c>
      <c r="F704" s="12">
        <f t="shared" si="357"/>
        <v>0</v>
      </c>
      <c r="G704" s="12">
        <f t="shared" si="357"/>
        <v>0</v>
      </c>
      <c r="H704" s="12">
        <f t="shared" si="357"/>
        <v>73</v>
      </c>
      <c r="I704" s="12">
        <f t="shared" si="357"/>
        <v>63</v>
      </c>
      <c r="J704" s="12">
        <f t="shared" si="357"/>
        <v>136</v>
      </c>
      <c r="K704" s="13" t="s">
        <v>1512</v>
      </c>
    </row>
    <row r="705" spans="1:12" ht="16.5" thickTop="1" x14ac:dyDescent="0.2">
      <c r="A705" s="467"/>
      <c r="B705" s="462"/>
      <c r="C705" s="462"/>
      <c r="D705" s="462"/>
      <c r="E705" s="462"/>
      <c r="F705" s="462"/>
      <c r="G705" s="462"/>
      <c r="H705" s="462"/>
      <c r="I705" s="462"/>
      <c r="J705" s="462"/>
      <c r="K705" s="461"/>
    </row>
    <row r="706" spans="1:12" s="645" customFormat="1" ht="15.75" x14ac:dyDescent="0.2">
      <c r="A706" s="83"/>
      <c r="B706" s="649"/>
      <c r="C706" s="649"/>
      <c r="D706" s="649"/>
      <c r="E706" s="649"/>
      <c r="F706" s="649"/>
      <c r="G706" s="649"/>
      <c r="H706" s="649"/>
      <c r="I706" s="649"/>
      <c r="J706" s="649"/>
      <c r="K706" s="647"/>
      <c r="L706" s="67"/>
    </row>
    <row r="707" spans="1:12" ht="17.25" customHeight="1" thickBot="1" x14ac:dyDescent="0.25">
      <c r="A707" s="323" t="s">
        <v>2643</v>
      </c>
      <c r="K707" s="413" t="s">
        <v>2714</v>
      </c>
    </row>
    <row r="708" spans="1:12" ht="17.25" customHeight="1" thickTop="1" x14ac:dyDescent="0.25">
      <c r="A708" s="992" t="s">
        <v>196</v>
      </c>
      <c r="B708" s="1003" t="s">
        <v>1</v>
      </c>
      <c r="C708" s="1003"/>
      <c r="D708" s="1003"/>
      <c r="E708" s="1003" t="s">
        <v>2</v>
      </c>
      <c r="F708" s="1003"/>
      <c r="G708" s="1003"/>
      <c r="H708" s="1003" t="s">
        <v>4</v>
      </c>
      <c r="I708" s="1003"/>
      <c r="J708" s="1003"/>
      <c r="K708" s="992" t="s">
        <v>197</v>
      </c>
    </row>
    <row r="709" spans="1:12" ht="20.25" customHeight="1" x14ac:dyDescent="0.25">
      <c r="A709" s="993"/>
      <c r="B709" s="1004" t="s">
        <v>6</v>
      </c>
      <c r="C709" s="1004"/>
      <c r="D709" s="1004"/>
      <c r="E709" s="1004" t="s">
        <v>7</v>
      </c>
      <c r="F709" s="1004"/>
      <c r="G709" s="1004"/>
      <c r="H709" s="1004" t="s">
        <v>9</v>
      </c>
      <c r="I709" s="1004"/>
      <c r="J709" s="1004"/>
      <c r="K709" s="993"/>
    </row>
    <row r="710" spans="1:12" ht="17.25" customHeight="1" x14ac:dyDescent="0.25">
      <c r="A710" s="993"/>
      <c r="B710" s="655" t="s">
        <v>554</v>
      </c>
      <c r="C710" s="655" t="s">
        <v>112</v>
      </c>
      <c r="D710" s="655" t="s">
        <v>12</v>
      </c>
      <c r="E710" s="655" t="s">
        <v>554</v>
      </c>
      <c r="F710" s="655" t="s">
        <v>112</v>
      </c>
      <c r="G710" s="655" t="s">
        <v>12</v>
      </c>
      <c r="H710" s="655" t="s">
        <v>554</v>
      </c>
      <c r="I710" s="655" t="s">
        <v>112</v>
      </c>
      <c r="J710" s="655" t="s">
        <v>12</v>
      </c>
      <c r="K710" s="993"/>
    </row>
    <row r="711" spans="1:12" ht="20.25" customHeight="1" thickBot="1" x14ac:dyDescent="0.3">
      <c r="A711" s="994"/>
      <c r="B711" s="4" t="s">
        <v>13</v>
      </c>
      <c r="C711" s="4" t="s">
        <v>14</v>
      </c>
      <c r="D711" s="4" t="s">
        <v>9</v>
      </c>
      <c r="E711" s="4" t="s">
        <v>13</v>
      </c>
      <c r="F711" s="4" t="s">
        <v>14</v>
      </c>
      <c r="G711" s="4" t="s">
        <v>9</v>
      </c>
      <c r="H711" s="4" t="s">
        <v>13</v>
      </c>
      <c r="I711" s="4" t="s">
        <v>14</v>
      </c>
      <c r="J711" s="4" t="s">
        <v>9</v>
      </c>
      <c r="K711" s="994"/>
    </row>
    <row r="712" spans="1:12" ht="20.25" customHeight="1" x14ac:dyDescent="0.2">
      <c r="A712" s="308" t="s">
        <v>1356</v>
      </c>
      <c r="B712" s="8"/>
      <c r="C712" s="8"/>
      <c r="D712" s="8"/>
      <c r="E712" s="8"/>
      <c r="F712" s="8"/>
      <c r="G712" s="8"/>
      <c r="H712" s="8"/>
      <c r="I712" s="8"/>
      <c r="J712" s="8"/>
      <c r="K712" s="404" t="s">
        <v>1357</v>
      </c>
    </row>
    <row r="713" spans="1:12" ht="20.25" customHeight="1" x14ac:dyDescent="0.2">
      <c r="A713" s="308" t="s">
        <v>1344</v>
      </c>
      <c r="B713" s="9">
        <v>76</v>
      </c>
      <c r="C713" s="9">
        <v>22</v>
      </c>
      <c r="D713" s="9">
        <v>98</v>
      </c>
      <c r="E713" s="9">
        <v>0</v>
      </c>
      <c r="F713" s="9">
        <v>0</v>
      </c>
      <c r="G713" s="9">
        <v>0</v>
      </c>
      <c r="H713" s="9">
        <f>SUM(B713,E713)</f>
        <v>76</v>
      </c>
      <c r="I713" s="9">
        <f t="shared" ref="I713:J713" si="358">SUM(C713,F713)</f>
        <v>22</v>
      </c>
      <c r="J713" s="9">
        <f t="shared" si="358"/>
        <v>98</v>
      </c>
      <c r="K713" s="404" t="s">
        <v>856</v>
      </c>
    </row>
    <row r="714" spans="1:12" ht="20.25" customHeight="1" x14ac:dyDescent="0.2">
      <c r="A714" s="308" t="s">
        <v>1446</v>
      </c>
      <c r="B714" s="9">
        <v>75</v>
      </c>
      <c r="C714" s="9">
        <v>144</v>
      </c>
      <c r="D714" s="9">
        <v>219</v>
      </c>
      <c r="E714" s="9">
        <v>0</v>
      </c>
      <c r="F714" s="9">
        <v>0</v>
      </c>
      <c r="G714" s="9">
        <v>0</v>
      </c>
      <c r="H714" s="9">
        <f t="shared" ref="H714:H717" si="359">SUM(B714,E714)</f>
        <v>75</v>
      </c>
      <c r="I714" s="9">
        <f t="shared" ref="I714:I717" si="360">SUM(C714,F714)</f>
        <v>144</v>
      </c>
      <c r="J714" s="9">
        <f t="shared" ref="J714:J717" si="361">SUM(D714,G714)</f>
        <v>219</v>
      </c>
      <c r="K714" s="297" t="s">
        <v>1554</v>
      </c>
    </row>
    <row r="715" spans="1:12" ht="20.25" customHeight="1" x14ac:dyDescent="0.2">
      <c r="A715" s="308" t="s">
        <v>1345</v>
      </c>
      <c r="B715" s="9">
        <v>135</v>
      </c>
      <c r="C715" s="9">
        <v>55</v>
      </c>
      <c r="D715" s="9">
        <v>190</v>
      </c>
      <c r="E715" s="9">
        <v>0</v>
      </c>
      <c r="F715" s="9">
        <v>0</v>
      </c>
      <c r="G715" s="9">
        <v>0</v>
      </c>
      <c r="H715" s="9">
        <f t="shared" si="359"/>
        <v>135</v>
      </c>
      <c r="I715" s="9">
        <f t="shared" si="360"/>
        <v>55</v>
      </c>
      <c r="J715" s="9">
        <f t="shared" si="361"/>
        <v>190</v>
      </c>
      <c r="K715" s="404" t="s">
        <v>1346</v>
      </c>
    </row>
    <row r="716" spans="1:12" ht="20.25" customHeight="1" x14ac:dyDescent="0.2">
      <c r="A716" s="308" t="s">
        <v>939</v>
      </c>
      <c r="B716" s="9">
        <v>165</v>
      </c>
      <c r="C716" s="9">
        <v>172</v>
      </c>
      <c r="D716" s="9">
        <v>337</v>
      </c>
      <c r="E716" s="9">
        <v>0</v>
      </c>
      <c r="F716" s="9">
        <v>0</v>
      </c>
      <c r="G716" s="9">
        <v>0</v>
      </c>
      <c r="H716" s="9">
        <f t="shared" si="359"/>
        <v>165</v>
      </c>
      <c r="I716" s="9">
        <f t="shared" si="360"/>
        <v>172</v>
      </c>
      <c r="J716" s="9">
        <f t="shared" si="361"/>
        <v>337</v>
      </c>
      <c r="K716" s="404" t="s">
        <v>234</v>
      </c>
    </row>
    <row r="717" spans="1:12" ht="20.25" customHeight="1" x14ac:dyDescent="0.2">
      <c r="A717" s="308" t="s">
        <v>239</v>
      </c>
      <c r="B717" s="9">
        <v>165</v>
      </c>
      <c r="C717" s="9">
        <v>48</v>
      </c>
      <c r="D717" s="9">
        <v>213</v>
      </c>
      <c r="E717" s="9">
        <v>0</v>
      </c>
      <c r="F717" s="9">
        <v>0</v>
      </c>
      <c r="G717" s="9">
        <v>0</v>
      </c>
      <c r="H717" s="9">
        <f t="shared" si="359"/>
        <v>165</v>
      </c>
      <c r="I717" s="9">
        <f t="shared" si="360"/>
        <v>48</v>
      </c>
      <c r="J717" s="9">
        <f t="shared" si="361"/>
        <v>213</v>
      </c>
      <c r="K717" s="404" t="s">
        <v>240</v>
      </c>
    </row>
    <row r="718" spans="1:12" ht="20.25" customHeight="1" x14ac:dyDescent="0.2">
      <c r="A718" s="308" t="s">
        <v>1561</v>
      </c>
      <c r="B718" s="9">
        <f t="shared" ref="B718:J718" si="362">B717+B716+B715+B714+B713</f>
        <v>616</v>
      </c>
      <c r="C718" s="9">
        <f t="shared" si="362"/>
        <v>441</v>
      </c>
      <c r="D718" s="9">
        <f t="shared" si="362"/>
        <v>1057</v>
      </c>
      <c r="E718" s="9">
        <f t="shared" si="362"/>
        <v>0</v>
      </c>
      <c r="F718" s="9">
        <f t="shared" si="362"/>
        <v>0</v>
      </c>
      <c r="G718" s="9">
        <f t="shared" si="362"/>
        <v>0</v>
      </c>
      <c r="H718" s="9">
        <f t="shared" si="362"/>
        <v>616</v>
      </c>
      <c r="I718" s="9">
        <f t="shared" si="362"/>
        <v>441</v>
      </c>
      <c r="J718" s="9">
        <f t="shared" si="362"/>
        <v>1057</v>
      </c>
      <c r="K718" s="404" t="s">
        <v>1514</v>
      </c>
    </row>
    <row r="719" spans="1:12" ht="20.25" customHeight="1" x14ac:dyDescent="0.2">
      <c r="A719" s="308" t="s">
        <v>1359</v>
      </c>
      <c r="B719" s="9"/>
      <c r="C719" s="9"/>
      <c r="D719" s="9"/>
      <c r="E719" s="9"/>
      <c r="F719" s="9"/>
      <c r="G719" s="9"/>
      <c r="H719" s="9"/>
      <c r="I719" s="9"/>
      <c r="J719" s="9"/>
      <c r="K719" s="404" t="s">
        <v>1360</v>
      </c>
    </row>
    <row r="720" spans="1:12" ht="20.25" customHeight="1" x14ac:dyDescent="0.2">
      <c r="A720" s="308" t="s">
        <v>1344</v>
      </c>
      <c r="B720" s="9">
        <v>101</v>
      </c>
      <c r="C720" s="9">
        <v>49</v>
      </c>
      <c r="D720" s="9">
        <v>150</v>
      </c>
      <c r="E720" s="9">
        <v>0</v>
      </c>
      <c r="F720" s="9">
        <v>0</v>
      </c>
      <c r="G720" s="9">
        <v>0</v>
      </c>
      <c r="H720" s="9">
        <f>SUM(B720,E720)</f>
        <v>101</v>
      </c>
      <c r="I720" s="9">
        <f t="shared" ref="I720:J720" si="363">SUM(C720,F720)</f>
        <v>49</v>
      </c>
      <c r="J720" s="9">
        <f t="shared" si="363"/>
        <v>150</v>
      </c>
      <c r="K720" s="404" t="s">
        <v>856</v>
      </c>
    </row>
    <row r="721" spans="1:12" ht="20.25" customHeight="1" x14ac:dyDescent="0.2">
      <c r="A721" s="422" t="s">
        <v>1345</v>
      </c>
      <c r="B721" s="9">
        <v>67</v>
      </c>
      <c r="C721" s="9">
        <v>47</v>
      </c>
      <c r="D721" s="9">
        <v>114</v>
      </c>
      <c r="E721" s="9">
        <v>0</v>
      </c>
      <c r="F721" s="9">
        <v>0</v>
      </c>
      <c r="G721" s="9">
        <v>0</v>
      </c>
      <c r="H721" s="9">
        <f t="shared" ref="H721:H723" si="364">SUM(B721,E721)</f>
        <v>67</v>
      </c>
      <c r="I721" s="9">
        <f t="shared" ref="I721:I723" si="365">SUM(C721,F721)</f>
        <v>47</v>
      </c>
      <c r="J721" s="9">
        <f t="shared" ref="J721:J723" si="366">SUM(D721,G721)</f>
        <v>114</v>
      </c>
      <c r="K721" s="404" t="s">
        <v>1346</v>
      </c>
    </row>
    <row r="722" spans="1:12" ht="20.25" customHeight="1" x14ac:dyDescent="0.2">
      <c r="A722" s="308" t="s">
        <v>939</v>
      </c>
      <c r="B722" s="9">
        <v>88</v>
      </c>
      <c r="C722" s="9">
        <v>74</v>
      </c>
      <c r="D722" s="9">
        <v>162</v>
      </c>
      <c r="E722" s="9">
        <v>0</v>
      </c>
      <c r="F722" s="9">
        <v>0</v>
      </c>
      <c r="G722" s="9">
        <v>0</v>
      </c>
      <c r="H722" s="9">
        <f t="shared" si="364"/>
        <v>88</v>
      </c>
      <c r="I722" s="9">
        <f t="shared" si="365"/>
        <v>74</v>
      </c>
      <c r="J722" s="9">
        <f t="shared" si="366"/>
        <v>162</v>
      </c>
      <c r="K722" s="404" t="s">
        <v>234</v>
      </c>
    </row>
    <row r="723" spans="1:12" ht="20.25" customHeight="1" x14ac:dyDescent="0.2">
      <c r="A723" s="422" t="s">
        <v>523</v>
      </c>
      <c r="B723" s="21">
        <v>47</v>
      </c>
      <c r="C723" s="21">
        <v>31</v>
      </c>
      <c r="D723" s="21">
        <v>78</v>
      </c>
      <c r="E723" s="9">
        <v>0</v>
      </c>
      <c r="F723" s="9">
        <v>0</v>
      </c>
      <c r="G723" s="9">
        <v>0</v>
      </c>
      <c r="H723" s="9">
        <f t="shared" si="364"/>
        <v>47</v>
      </c>
      <c r="I723" s="9">
        <f t="shared" si="365"/>
        <v>31</v>
      </c>
      <c r="J723" s="9">
        <f t="shared" si="366"/>
        <v>78</v>
      </c>
      <c r="K723" s="22" t="s">
        <v>240</v>
      </c>
    </row>
    <row r="724" spans="1:12" ht="20.25" customHeight="1" x14ac:dyDescent="0.2">
      <c r="A724" s="308" t="s">
        <v>1562</v>
      </c>
      <c r="B724" s="9">
        <f>SUM(B720:B723)</f>
        <v>303</v>
      </c>
      <c r="C724" s="9">
        <f t="shared" ref="C724:J724" si="367">SUM(C720:C723)</f>
        <v>201</v>
      </c>
      <c r="D724" s="9">
        <f t="shared" si="367"/>
        <v>504</v>
      </c>
      <c r="E724" s="9">
        <f t="shared" si="367"/>
        <v>0</v>
      </c>
      <c r="F724" s="9">
        <f t="shared" si="367"/>
        <v>0</v>
      </c>
      <c r="G724" s="9">
        <f t="shared" si="367"/>
        <v>0</v>
      </c>
      <c r="H724" s="9">
        <f t="shared" si="367"/>
        <v>303</v>
      </c>
      <c r="I724" s="9">
        <f t="shared" si="367"/>
        <v>201</v>
      </c>
      <c r="J724" s="9">
        <f t="shared" si="367"/>
        <v>504</v>
      </c>
      <c r="K724" s="404" t="s">
        <v>1516</v>
      </c>
    </row>
    <row r="725" spans="1:12" ht="20.25" customHeight="1" x14ac:dyDescent="0.2">
      <c r="A725" s="652" t="s">
        <v>1361</v>
      </c>
      <c r="B725" s="18"/>
      <c r="C725" s="18"/>
      <c r="D725" s="18"/>
      <c r="E725" s="18"/>
      <c r="F725" s="18"/>
      <c r="G725" s="18"/>
      <c r="H725" s="18"/>
      <c r="I725" s="18"/>
      <c r="J725" s="18"/>
      <c r="K725" s="19" t="s">
        <v>1362</v>
      </c>
    </row>
    <row r="726" spans="1:12" ht="20.25" customHeight="1" x14ac:dyDescent="0.2">
      <c r="A726" s="60" t="s">
        <v>1344</v>
      </c>
      <c r="B726" s="9">
        <v>58</v>
      </c>
      <c r="C726" s="9">
        <v>5</v>
      </c>
      <c r="D726" s="9">
        <v>63</v>
      </c>
      <c r="E726" s="9">
        <v>0</v>
      </c>
      <c r="F726" s="9">
        <v>0</v>
      </c>
      <c r="G726" s="9">
        <v>0</v>
      </c>
      <c r="H726" s="9">
        <f>SUM(B726,E726)</f>
        <v>58</v>
      </c>
      <c r="I726" s="9">
        <f t="shared" ref="I726:J726" si="368">SUM(C726,F726)</f>
        <v>5</v>
      </c>
      <c r="J726" s="9">
        <f t="shared" si="368"/>
        <v>63</v>
      </c>
      <c r="K726" s="404" t="s">
        <v>856</v>
      </c>
    </row>
    <row r="727" spans="1:12" ht="20.25" customHeight="1" x14ac:dyDescent="0.25">
      <c r="A727" s="424" t="s">
        <v>1446</v>
      </c>
      <c r="B727" s="9">
        <v>48</v>
      </c>
      <c r="C727" s="9">
        <v>67</v>
      </c>
      <c r="D727" s="9">
        <v>115</v>
      </c>
      <c r="E727" s="9">
        <v>0</v>
      </c>
      <c r="F727" s="9">
        <v>0</v>
      </c>
      <c r="G727" s="9">
        <v>0</v>
      </c>
      <c r="H727" s="9">
        <f t="shared" ref="H727:H730" si="369">SUM(B727,E727)</f>
        <v>48</v>
      </c>
      <c r="I727" s="9">
        <f t="shared" ref="I727:I730" si="370">SUM(C727,F727)</f>
        <v>67</v>
      </c>
      <c r="J727" s="9">
        <f t="shared" ref="J727:J730" si="371">SUM(D727,G727)</f>
        <v>115</v>
      </c>
      <c r="K727" s="297" t="s">
        <v>1554</v>
      </c>
    </row>
    <row r="728" spans="1:12" ht="20.25" customHeight="1" x14ac:dyDescent="0.25">
      <c r="A728" s="424" t="s">
        <v>1345</v>
      </c>
      <c r="B728" s="9">
        <v>95</v>
      </c>
      <c r="C728" s="9">
        <v>44</v>
      </c>
      <c r="D728" s="9">
        <v>139</v>
      </c>
      <c r="E728" s="9">
        <v>0</v>
      </c>
      <c r="F728" s="9">
        <v>0</v>
      </c>
      <c r="G728" s="9">
        <v>0</v>
      </c>
      <c r="H728" s="9">
        <f t="shared" si="369"/>
        <v>95</v>
      </c>
      <c r="I728" s="9">
        <f t="shared" si="370"/>
        <v>44</v>
      </c>
      <c r="J728" s="9">
        <f t="shared" si="371"/>
        <v>139</v>
      </c>
      <c r="K728" s="404" t="s">
        <v>1346</v>
      </c>
    </row>
    <row r="729" spans="1:12" ht="20.25" customHeight="1" x14ac:dyDescent="0.2">
      <c r="A729" s="8" t="s">
        <v>939</v>
      </c>
      <c r="B729" s="9">
        <v>81</v>
      </c>
      <c r="C729" s="9">
        <v>56</v>
      </c>
      <c r="D729" s="9">
        <v>137</v>
      </c>
      <c r="E729" s="9">
        <v>0</v>
      </c>
      <c r="F729" s="9">
        <v>0</v>
      </c>
      <c r="G729" s="9">
        <v>0</v>
      </c>
      <c r="H729" s="9">
        <f t="shared" si="369"/>
        <v>81</v>
      </c>
      <c r="I729" s="9">
        <f t="shared" si="370"/>
        <v>56</v>
      </c>
      <c r="J729" s="9">
        <f t="shared" si="371"/>
        <v>137</v>
      </c>
      <c r="K729" s="404" t="s">
        <v>234</v>
      </c>
    </row>
    <row r="730" spans="1:12" ht="20.25" customHeight="1" x14ac:dyDescent="0.2">
      <c r="A730" s="8" t="s">
        <v>239</v>
      </c>
      <c r="B730" s="9">
        <v>48</v>
      </c>
      <c r="C730" s="9">
        <v>14</v>
      </c>
      <c r="D730" s="9">
        <v>62</v>
      </c>
      <c r="E730" s="9">
        <v>0</v>
      </c>
      <c r="F730" s="9">
        <v>0</v>
      </c>
      <c r="G730" s="9">
        <v>0</v>
      </c>
      <c r="H730" s="9">
        <f t="shared" si="369"/>
        <v>48</v>
      </c>
      <c r="I730" s="9">
        <f t="shared" si="370"/>
        <v>14</v>
      </c>
      <c r="J730" s="9">
        <f t="shared" si="371"/>
        <v>62</v>
      </c>
      <c r="K730" s="404" t="s">
        <v>240</v>
      </c>
    </row>
    <row r="731" spans="1:12" ht="20.25" customHeight="1" thickBot="1" x14ac:dyDescent="0.25">
      <c r="A731" s="11" t="s">
        <v>1563</v>
      </c>
      <c r="B731" s="12">
        <f>B730+B729+B728+B727+B726</f>
        <v>330</v>
      </c>
      <c r="C731" s="12">
        <f>C730+C729+C728+C727+C726</f>
        <v>186</v>
      </c>
      <c r="D731" s="12">
        <f>D730+D729+D728+D727+D726</f>
        <v>516</v>
      </c>
      <c r="E731" s="12">
        <v>0</v>
      </c>
      <c r="F731" s="12">
        <v>0</v>
      </c>
      <c r="G731" s="12">
        <f>SUM(E731:F731)</f>
        <v>0</v>
      </c>
      <c r="H731" s="12">
        <f>SUM(E731,B731)</f>
        <v>330</v>
      </c>
      <c r="I731" s="12">
        <f>SUM(F731,C731)</f>
        <v>186</v>
      </c>
      <c r="J731" s="12">
        <f>SUM(G731,D731)</f>
        <v>516</v>
      </c>
      <c r="K731" s="13" t="s">
        <v>1518</v>
      </c>
    </row>
    <row r="732" spans="1:12" s="645" customFormat="1" ht="20.25" customHeight="1" thickTop="1" x14ac:dyDescent="0.2">
      <c r="A732" s="649"/>
      <c r="B732" s="644"/>
      <c r="C732" s="644"/>
      <c r="D732" s="644"/>
      <c r="E732" s="644"/>
      <c r="F732" s="644"/>
      <c r="G732" s="644"/>
      <c r="H732" s="644"/>
      <c r="I732" s="644"/>
      <c r="J732" s="644"/>
      <c r="K732" s="647"/>
      <c r="L732" s="67"/>
    </row>
    <row r="733" spans="1:12" s="868" customFormat="1" ht="20.25" customHeight="1" x14ac:dyDescent="0.2">
      <c r="A733" s="878"/>
      <c r="B733" s="863"/>
      <c r="C733" s="863"/>
      <c r="D733" s="863"/>
      <c r="E733" s="863"/>
      <c r="F733" s="863"/>
      <c r="G733" s="863"/>
      <c r="H733" s="863"/>
      <c r="I733" s="863"/>
      <c r="J733" s="863"/>
      <c r="K733" s="869"/>
      <c r="L733" s="67"/>
    </row>
    <row r="734" spans="1:12" s="868" customFormat="1" ht="20.25" customHeight="1" x14ac:dyDescent="0.2">
      <c r="A734" s="878"/>
      <c r="B734" s="863"/>
      <c r="C734" s="863"/>
      <c r="D734" s="863"/>
      <c r="E734" s="863"/>
      <c r="F734" s="863"/>
      <c r="G734" s="863"/>
      <c r="H734" s="863"/>
      <c r="I734" s="863"/>
      <c r="J734" s="863"/>
      <c r="K734" s="869"/>
      <c r="L734" s="67"/>
    </row>
    <row r="735" spans="1:12" s="868" customFormat="1" ht="20.25" customHeight="1" x14ac:dyDescent="0.2">
      <c r="A735" s="878"/>
      <c r="B735" s="863"/>
      <c r="C735" s="863"/>
      <c r="D735" s="863"/>
      <c r="E735" s="863"/>
      <c r="F735" s="863"/>
      <c r="G735" s="863"/>
      <c r="H735" s="863"/>
      <c r="I735" s="863"/>
      <c r="J735" s="863"/>
      <c r="K735" s="869"/>
      <c r="L735" s="67"/>
    </row>
    <row r="736" spans="1:12" s="645" customFormat="1" ht="20.25" customHeight="1" x14ac:dyDescent="0.2">
      <c r="A736" s="649"/>
      <c r="B736" s="644"/>
      <c r="C736" s="644"/>
      <c r="D736" s="644"/>
      <c r="E736" s="644"/>
      <c r="F736" s="644"/>
      <c r="G736" s="644"/>
      <c r="H736" s="644"/>
      <c r="I736" s="644"/>
      <c r="J736" s="644"/>
      <c r="K736" s="647"/>
      <c r="L736" s="67"/>
    </row>
    <row r="737" spans="1:11" ht="17.25" customHeight="1" thickBot="1" x14ac:dyDescent="0.25">
      <c r="A737" s="323" t="s">
        <v>2643</v>
      </c>
      <c r="B737" s="607"/>
      <c r="C737" s="607"/>
      <c r="D737" s="607"/>
      <c r="E737" s="607"/>
      <c r="F737" s="607"/>
      <c r="G737" s="607"/>
      <c r="H737" s="607"/>
      <c r="I737" s="607"/>
      <c r="J737" s="607"/>
      <c r="K737" s="413" t="s">
        <v>2714</v>
      </c>
    </row>
    <row r="738" spans="1:11" ht="17.25" customHeight="1" thickTop="1" x14ac:dyDescent="0.25">
      <c r="A738" s="992" t="s">
        <v>196</v>
      </c>
      <c r="B738" s="1003" t="s">
        <v>1</v>
      </c>
      <c r="C738" s="1003"/>
      <c r="D738" s="1003"/>
      <c r="E738" s="1003" t="s">
        <v>2</v>
      </c>
      <c r="F738" s="1003"/>
      <c r="G738" s="1003"/>
      <c r="H738" s="1003" t="s">
        <v>4</v>
      </c>
      <c r="I738" s="1003"/>
      <c r="J738" s="1003"/>
      <c r="K738" s="992" t="s">
        <v>197</v>
      </c>
    </row>
    <row r="739" spans="1:11" ht="20.25" customHeight="1" x14ac:dyDescent="0.25">
      <c r="A739" s="993"/>
      <c r="B739" s="1004" t="s">
        <v>6</v>
      </c>
      <c r="C739" s="1004"/>
      <c r="D739" s="1004"/>
      <c r="E739" s="1004" t="s">
        <v>7</v>
      </c>
      <c r="F739" s="1004"/>
      <c r="G739" s="1004"/>
      <c r="H739" s="1004" t="s">
        <v>9</v>
      </c>
      <c r="I739" s="1004"/>
      <c r="J739" s="1004"/>
      <c r="K739" s="993"/>
    </row>
    <row r="740" spans="1:11" ht="17.25" customHeight="1" x14ac:dyDescent="0.25">
      <c r="A740" s="993"/>
      <c r="B740" s="655" t="s">
        <v>554</v>
      </c>
      <c r="C740" s="655" t="s">
        <v>112</v>
      </c>
      <c r="D740" s="655" t="s">
        <v>12</v>
      </c>
      <c r="E740" s="655" t="s">
        <v>554</v>
      </c>
      <c r="F740" s="655" t="s">
        <v>112</v>
      </c>
      <c r="G740" s="655" t="s">
        <v>12</v>
      </c>
      <c r="H740" s="655" t="s">
        <v>554</v>
      </c>
      <c r="I740" s="655" t="s">
        <v>112</v>
      </c>
      <c r="J740" s="655" t="s">
        <v>12</v>
      </c>
      <c r="K740" s="993"/>
    </row>
    <row r="741" spans="1:11" ht="20.25" customHeight="1" thickBot="1" x14ac:dyDescent="0.3">
      <c r="A741" s="994"/>
      <c r="B741" s="4" t="s">
        <v>13</v>
      </c>
      <c r="C741" s="4" t="s">
        <v>14</v>
      </c>
      <c r="D741" s="4" t="s">
        <v>9</v>
      </c>
      <c r="E741" s="4" t="s">
        <v>13</v>
      </c>
      <c r="F741" s="4" t="s">
        <v>14</v>
      </c>
      <c r="G741" s="4" t="s">
        <v>9</v>
      </c>
      <c r="H741" s="4" t="s">
        <v>13</v>
      </c>
      <c r="I741" s="4" t="s">
        <v>14</v>
      </c>
      <c r="J741" s="4" t="s">
        <v>9</v>
      </c>
      <c r="K741" s="994"/>
    </row>
    <row r="742" spans="1:11" ht="21" customHeight="1" x14ac:dyDescent="0.2">
      <c r="A742" s="308" t="s">
        <v>1363</v>
      </c>
      <c r="B742" s="8"/>
      <c r="C742" s="8"/>
      <c r="D742" s="8"/>
      <c r="E742" s="8"/>
      <c r="F742" s="8"/>
      <c r="G742" s="8"/>
      <c r="H742" s="8"/>
      <c r="I742" s="8"/>
      <c r="J742" s="8"/>
      <c r="K742" s="404" t="s">
        <v>1364</v>
      </c>
    </row>
    <row r="743" spans="1:11" ht="21" customHeight="1" x14ac:dyDescent="0.2">
      <c r="A743" s="8" t="s">
        <v>1344</v>
      </c>
      <c r="B743" s="9">
        <v>162</v>
      </c>
      <c r="C743" s="9">
        <v>22</v>
      </c>
      <c r="D743" s="9">
        <v>184</v>
      </c>
      <c r="E743" s="9">
        <v>0</v>
      </c>
      <c r="F743" s="9">
        <v>0</v>
      </c>
      <c r="G743" s="9">
        <v>0</v>
      </c>
      <c r="H743" s="9">
        <f>SUM(B743,E743)</f>
        <v>162</v>
      </c>
      <c r="I743" s="9">
        <f t="shared" ref="I743:J743" si="372">SUM(C743,F743)</f>
        <v>22</v>
      </c>
      <c r="J743" s="9">
        <f t="shared" si="372"/>
        <v>184</v>
      </c>
      <c r="K743" s="404" t="s">
        <v>856</v>
      </c>
    </row>
    <row r="744" spans="1:11" ht="21" customHeight="1" x14ac:dyDescent="0.2">
      <c r="A744" s="8" t="s">
        <v>1345</v>
      </c>
      <c r="B744" s="9">
        <v>532</v>
      </c>
      <c r="C744" s="9">
        <v>102</v>
      </c>
      <c r="D744" s="9">
        <v>634</v>
      </c>
      <c r="E744" s="9">
        <v>0</v>
      </c>
      <c r="F744" s="9">
        <v>0</v>
      </c>
      <c r="G744" s="9">
        <v>0</v>
      </c>
      <c r="H744" s="9">
        <f t="shared" ref="H744:H746" si="373">SUM(B744,E744)</f>
        <v>532</v>
      </c>
      <c r="I744" s="9">
        <f t="shared" ref="I744:I746" si="374">SUM(C744,F744)</f>
        <v>102</v>
      </c>
      <c r="J744" s="9">
        <f t="shared" ref="J744:J746" si="375">SUM(D744,G744)</f>
        <v>634</v>
      </c>
      <c r="K744" s="404" t="s">
        <v>1346</v>
      </c>
    </row>
    <row r="745" spans="1:11" ht="20.25" customHeight="1" x14ac:dyDescent="0.2">
      <c r="A745" s="8" t="s">
        <v>939</v>
      </c>
      <c r="B745" s="9">
        <v>209</v>
      </c>
      <c r="C745" s="9">
        <v>166</v>
      </c>
      <c r="D745" s="9">
        <v>375</v>
      </c>
      <c r="E745" s="9">
        <v>0</v>
      </c>
      <c r="F745" s="9">
        <v>0</v>
      </c>
      <c r="G745" s="9">
        <v>0</v>
      </c>
      <c r="H745" s="9">
        <f t="shared" si="373"/>
        <v>209</v>
      </c>
      <c r="I745" s="9">
        <f t="shared" si="374"/>
        <v>166</v>
      </c>
      <c r="J745" s="9">
        <f t="shared" si="375"/>
        <v>375</v>
      </c>
      <c r="K745" s="404" t="s">
        <v>234</v>
      </c>
    </row>
    <row r="746" spans="1:11" ht="20.25" customHeight="1" x14ac:dyDescent="0.2">
      <c r="A746" s="8" t="s">
        <v>523</v>
      </c>
      <c r="B746" s="9">
        <v>40</v>
      </c>
      <c r="C746" s="9">
        <v>11</v>
      </c>
      <c r="D746" s="9">
        <v>51</v>
      </c>
      <c r="E746" s="9">
        <v>0</v>
      </c>
      <c r="F746" s="9">
        <v>0</v>
      </c>
      <c r="G746" s="9">
        <v>0</v>
      </c>
      <c r="H746" s="9">
        <f t="shared" si="373"/>
        <v>40</v>
      </c>
      <c r="I746" s="9">
        <f t="shared" si="374"/>
        <v>11</v>
      </c>
      <c r="J746" s="9">
        <f t="shared" si="375"/>
        <v>51</v>
      </c>
      <c r="K746" s="404" t="s">
        <v>240</v>
      </c>
    </row>
    <row r="747" spans="1:11" ht="20.25" customHeight="1" x14ac:dyDescent="0.2">
      <c r="A747" s="8" t="s">
        <v>1564</v>
      </c>
      <c r="B747" s="9">
        <f>SUM(B743:B746)</f>
        <v>943</v>
      </c>
      <c r="C747" s="9">
        <f t="shared" ref="C747:J747" si="376">SUM(C743:C746)</f>
        <v>301</v>
      </c>
      <c r="D747" s="9">
        <f t="shared" si="376"/>
        <v>1244</v>
      </c>
      <c r="E747" s="9">
        <f t="shared" si="376"/>
        <v>0</v>
      </c>
      <c r="F747" s="9">
        <f t="shared" si="376"/>
        <v>0</v>
      </c>
      <c r="G747" s="9">
        <f t="shared" si="376"/>
        <v>0</v>
      </c>
      <c r="H747" s="9">
        <f t="shared" si="376"/>
        <v>943</v>
      </c>
      <c r="I747" s="9">
        <f t="shared" si="376"/>
        <v>301</v>
      </c>
      <c r="J747" s="9">
        <f t="shared" si="376"/>
        <v>1244</v>
      </c>
      <c r="K747" s="404" t="s">
        <v>1520</v>
      </c>
    </row>
    <row r="748" spans="1:11" ht="20.25" customHeight="1" x14ac:dyDescent="0.2">
      <c r="A748" s="651" t="s">
        <v>1365</v>
      </c>
      <c r="B748" s="9"/>
      <c r="C748" s="9"/>
      <c r="D748" s="9"/>
      <c r="E748" s="9"/>
      <c r="F748" s="9"/>
      <c r="G748" s="9"/>
      <c r="H748" s="9"/>
      <c r="I748" s="9"/>
      <c r="J748" s="9"/>
      <c r="K748" s="404" t="s">
        <v>1366</v>
      </c>
    </row>
    <row r="749" spans="1:11" ht="20.25" customHeight="1" x14ac:dyDescent="0.2">
      <c r="A749" s="8" t="s">
        <v>1344</v>
      </c>
      <c r="B749" s="9">
        <v>60</v>
      </c>
      <c r="C749" s="9">
        <v>44</v>
      </c>
      <c r="D749" s="9">
        <v>104</v>
      </c>
      <c r="E749" s="9">
        <v>0</v>
      </c>
      <c r="F749" s="9">
        <v>0</v>
      </c>
      <c r="G749" s="9">
        <v>0</v>
      </c>
      <c r="H749" s="9">
        <f>SUM(B749,E749)</f>
        <v>60</v>
      </c>
      <c r="I749" s="9">
        <f t="shared" ref="I749:J749" si="377">SUM(C749,F749)</f>
        <v>44</v>
      </c>
      <c r="J749" s="9">
        <f t="shared" si="377"/>
        <v>104</v>
      </c>
      <c r="K749" s="404" t="s">
        <v>856</v>
      </c>
    </row>
    <row r="750" spans="1:11" ht="20.25" customHeight="1" x14ac:dyDescent="0.2">
      <c r="A750" s="8" t="s">
        <v>939</v>
      </c>
      <c r="B750" s="9">
        <v>385</v>
      </c>
      <c r="C750" s="9">
        <v>453</v>
      </c>
      <c r="D750" s="9">
        <v>838</v>
      </c>
      <c r="E750" s="9">
        <v>0</v>
      </c>
      <c r="F750" s="9">
        <v>0</v>
      </c>
      <c r="G750" s="9">
        <v>0</v>
      </c>
      <c r="H750" s="9">
        <f t="shared" ref="H750:H751" si="378">SUM(B750,E750)</f>
        <v>385</v>
      </c>
      <c r="I750" s="9">
        <f t="shared" ref="I750:I751" si="379">SUM(C750,F750)</f>
        <v>453</v>
      </c>
      <c r="J750" s="9">
        <f t="shared" ref="J750:J751" si="380">SUM(D750,G750)</f>
        <v>838</v>
      </c>
      <c r="K750" s="404" t="s">
        <v>234</v>
      </c>
    </row>
    <row r="751" spans="1:11" ht="20.25" customHeight="1" x14ac:dyDescent="0.2">
      <c r="A751" s="8" t="s">
        <v>239</v>
      </c>
      <c r="B751" s="9">
        <v>227</v>
      </c>
      <c r="C751" s="9">
        <v>43</v>
      </c>
      <c r="D751" s="9">
        <v>270</v>
      </c>
      <c r="E751" s="9">
        <v>0</v>
      </c>
      <c r="F751" s="9">
        <v>0</v>
      </c>
      <c r="G751" s="9">
        <v>0</v>
      </c>
      <c r="H751" s="9">
        <f t="shared" si="378"/>
        <v>227</v>
      </c>
      <c r="I751" s="9">
        <f t="shared" si="379"/>
        <v>43</v>
      </c>
      <c r="J751" s="9">
        <f t="shared" si="380"/>
        <v>270</v>
      </c>
      <c r="K751" s="404" t="s">
        <v>240</v>
      </c>
    </row>
    <row r="752" spans="1:11" ht="20.25" customHeight="1" x14ac:dyDescent="0.2">
      <c r="A752" s="8" t="s">
        <v>1565</v>
      </c>
      <c r="B752" s="9">
        <f>SUM(B749:B751)</f>
        <v>672</v>
      </c>
      <c r="C752" s="9">
        <f t="shared" ref="C752:J752" si="381">SUM(C749:C751)</f>
        <v>540</v>
      </c>
      <c r="D752" s="9">
        <f t="shared" si="381"/>
        <v>1212</v>
      </c>
      <c r="E752" s="9">
        <f t="shared" si="381"/>
        <v>0</v>
      </c>
      <c r="F752" s="9">
        <f t="shared" si="381"/>
        <v>0</v>
      </c>
      <c r="G752" s="9">
        <f t="shared" si="381"/>
        <v>0</v>
      </c>
      <c r="H752" s="9">
        <f t="shared" si="381"/>
        <v>672</v>
      </c>
      <c r="I752" s="9">
        <f t="shared" si="381"/>
        <v>540</v>
      </c>
      <c r="J752" s="9">
        <f t="shared" si="381"/>
        <v>1212</v>
      </c>
      <c r="K752" s="404" t="s">
        <v>1522</v>
      </c>
    </row>
    <row r="753" spans="1:12" ht="20.25" customHeight="1" x14ac:dyDescent="0.2">
      <c r="A753" s="8" t="s">
        <v>1367</v>
      </c>
      <c r="B753" s="9">
        <f t="shared" ref="B753:J753" si="382">SUM(B752,B747,B731,B724,B718,B704,B699,B695)</f>
        <v>5635</v>
      </c>
      <c r="C753" s="9">
        <f t="shared" si="382"/>
        <v>3339</v>
      </c>
      <c r="D753" s="9">
        <f t="shared" si="382"/>
        <v>8974</v>
      </c>
      <c r="E753" s="9">
        <f t="shared" si="382"/>
        <v>0</v>
      </c>
      <c r="F753" s="9">
        <f t="shared" si="382"/>
        <v>0</v>
      </c>
      <c r="G753" s="9">
        <f t="shared" si="382"/>
        <v>0</v>
      </c>
      <c r="H753" s="9">
        <f t="shared" si="382"/>
        <v>5635</v>
      </c>
      <c r="I753" s="9">
        <f t="shared" si="382"/>
        <v>3339</v>
      </c>
      <c r="J753" s="9">
        <f t="shared" si="382"/>
        <v>8974</v>
      </c>
      <c r="K753" s="404" t="s">
        <v>1368</v>
      </c>
    </row>
    <row r="754" spans="1:12" ht="20.25" customHeight="1" x14ac:dyDescent="0.2">
      <c r="A754" s="8" t="s">
        <v>1344</v>
      </c>
      <c r="B754" s="9">
        <v>791</v>
      </c>
      <c r="C754" s="9">
        <v>216</v>
      </c>
      <c r="D754" s="9">
        <v>1007</v>
      </c>
      <c r="E754" s="9">
        <v>0</v>
      </c>
      <c r="F754" s="9">
        <v>0</v>
      </c>
      <c r="G754" s="9">
        <v>0</v>
      </c>
      <c r="H754" s="9">
        <f>SUM(B754,E754)</f>
        <v>791</v>
      </c>
      <c r="I754" s="9">
        <f t="shared" ref="I754:J754" si="383">SUM(C754,F754)</f>
        <v>216</v>
      </c>
      <c r="J754" s="9">
        <f t="shared" si="383"/>
        <v>1007</v>
      </c>
      <c r="K754" s="404" t="s">
        <v>856</v>
      </c>
    </row>
    <row r="755" spans="1:12" ht="20.25" customHeight="1" x14ac:dyDescent="0.2">
      <c r="A755" s="8" t="s">
        <v>1446</v>
      </c>
      <c r="B755" s="9">
        <v>134</v>
      </c>
      <c r="C755" s="9">
        <v>226</v>
      </c>
      <c r="D755" s="9">
        <v>360</v>
      </c>
      <c r="E755" s="9">
        <v>0</v>
      </c>
      <c r="F755" s="9">
        <v>0</v>
      </c>
      <c r="G755" s="9">
        <v>0</v>
      </c>
      <c r="H755" s="9">
        <f t="shared" ref="H755:H758" si="384">SUM(B755,E755)</f>
        <v>134</v>
      </c>
      <c r="I755" s="9">
        <f t="shared" ref="I755:I758" si="385">SUM(C755,F755)</f>
        <v>226</v>
      </c>
      <c r="J755" s="9">
        <f t="shared" ref="J755:J758" si="386">SUM(D755,G755)</f>
        <v>360</v>
      </c>
      <c r="K755" s="297" t="s">
        <v>1554</v>
      </c>
    </row>
    <row r="756" spans="1:12" ht="20.25" customHeight="1" x14ac:dyDescent="0.2">
      <c r="A756" s="8" t="s">
        <v>1345</v>
      </c>
      <c r="B756" s="9">
        <v>1952</v>
      </c>
      <c r="C756" s="9">
        <v>657</v>
      </c>
      <c r="D756" s="9">
        <v>2609</v>
      </c>
      <c r="E756" s="9">
        <f t="shared" ref="E756:G757" si="387">SUM(E755,E750,E737,E727,E721,E708,E702,E698)</f>
        <v>0</v>
      </c>
      <c r="F756" s="9">
        <f t="shared" si="387"/>
        <v>0</v>
      </c>
      <c r="G756" s="9">
        <f t="shared" si="387"/>
        <v>0</v>
      </c>
      <c r="H756" s="9">
        <f t="shared" si="384"/>
        <v>1952</v>
      </c>
      <c r="I756" s="9">
        <f t="shared" si="385"/>
        <v>657</v>
      </c>
      <c r="J756" s="9">
        <f t="shared" si="386"/>
        <v>2609</v>
      </c>
      <c r="K756" s="404" t="s">
        <v>1346</v>
      </c>
    </row>
    <row r="757" spans="1:12" ht="20.25" customHeight="1" x14ac:dyDescent="0.2">
      <c r="A757" s="8" t="s">
        <v>939</v>
      </c>
      <c r="B757" s="9">
        <v>1690</v>
      </c>
      <c r="C757" s="9">
        <v>1824</v>
      </c>
      <c r="D757" s="9">
        <v>3514</v>
      </c>
      <c r="E757" s="9">
        <f t="shared" si="387"/>
        <v>0</v>
      </c>
      <c r="F757" s="9">
        <f t="shared" si="387"/>
        <v>0</v>
      </c>
      <c r="G757" s="9">
        <f t="shared" si="387"/>
        <v>0</v>
      </c>
      <c r="H757" s="9">
        <f t="shared" si="384"/>
        <v>1690</v>
      </c>
      <c r="I757" s="9">
        <f t="shared" si="385"/>
        <v>1824</v>
      </c>
      <c r="J757" s="9">
        <f t="shared" si="386"/>
        <v>3514</v>
      </c>
      <c r="K757" s="404" t="s">
        <v>234</v>
      </c>
    </row>
    <row r="758" spans="1:12" ht="20.25" customHeight="1" x14ac:dyDescent="0.2">
      <c r="A758" s="8" t="s">
        <v>523</v>
      </c>
      <c r="B758" s="9">
        <v>1085</v>
      </c>
      <c r="C758" s="9">
        <v>416</v>
      </c>
      <c r="D758" s="9">
        <v>1501</v>
      </c>
      <c r="E758" s="9">
        <v>0</v>
      </c>
      <c r="F758" s="9">
        <v>0</v>
      </c>
      <c r="G758" s="9">
        <v>0</v>
      </c>
      <c r="H758" s="9">
        <f t="shared" si="384"/>
        <v>1085</v>
      </c>
      <c r="I758" s="9">
        <f t="shared" si="385"/>
        <v>416</v>
      </c>
      <c r="J758" s="9">
        <f t="shared" si="386"/>
        <v>1501</v>
      </c>
      <c r="K758" s="404" t="s">
        <v>240</v>
      </c>
    </row>
    <row r="759" spans="1:12" ht="20.25" customHeight="1" x14ac:dyDescent="0.2">
      <c r="A759" s="308" t="s">
        <v>1523</v>
      </c>
      <c r="B759" s="9">
        <f>SUM(B754:B758)</f>
        <v>5652</v>
      </c>
      <c r="C759" s="650">
        <f t="shared" ref="C759:J759" si="388">SUM(C754:C758)</f>
        <v>3339</v>
      </c>
      <c r="D759" s="650">
        <f t="shared" si="388"/>
        <v>8991</v>
      </c>
      <c r="E759" s="650">
        <f t="shared" si="388"/>
        <v>0</v>
      </c>
      <c r="F759" s="650">
        <f t="shared" si="388"/>
        <v>0</v>
      </c>
      <c r="G759" s="650">
        <f t="shared" si="388"/>
        <v>0</v>
      </c>
      <c r="H759" s="650">
        <f t="shared" si="388"/>
        <v>5652</v>
      </c>
      <c r="I759" s="650">
        <f t="shared" si="388"/>
        <v>3339</v>
      </c>
      <c r="J759" s="650">
        <f t="shared" si="388"/>
        <v>8991</v>
      </c>
      <c r="K759" s="297" t="s">
        <v>1566</v>
      </c>
    </row>
    <row r="760" spans="1:12" ht="20.25" customHeight="1" x14ac:dyDescent="0.2">
      <c r="A760" s="308" t="s">
        <v>1370</v>
      </c>
      <c r="B760" s="9">
        <v>1570</v>
      </c>
      <c r="C760" s="9">
        <v>2023</v>
      </c>
      <c r="D760" s="9">
        <v>3593</v>
      </c>
      <c r="E760" s="326">
        <f t="shared" ref="E760:E762" si="389">SUM(E755:E759)</f>
        <v>0</v>
      </c>
      <c r="F760" s="326">
        <f t="shared" ref="F760:F762" si="390">SUM(F755:F759)</f>
        <v>0</v>
      </c>
      <c r="G760" s="326">
        <f t="shared" ref="G760:G762" si="391">SUM(G755:G759)</f>
        <v>0</v>
      </c>
      <c r="H760" s="9">
        <f>SUM(B760,E760)</f>
        <v>1570</v>
      </c>
      <c r="I760" s="9">
        <f t="shared" ref="I760:J760" si="392">SUM(C760,F760)</f>
        <v>2023</v>
      </c>
      <c r="J760" s="9">
        <f t="shared" si="392"/>
        <v>3593</v>
      </c>
      <c r="K760" s="404" t="s">
        <v>1371</v>
      </c>
    </row>
    <row r="761" spans="1:12" ht="20.25" customHeight="1" x14ac:dyDescent="0.2">
      <c r="A761" s="308" t="s">
        <v>1372</v>
      </c>
      <c r="B761" s="9">
        <v>375</v>
      </c>
      <c r="C761" s="9">
        <v>134</v>
      </c>
      <c r="D761" s="9">
        <v>509</v>
      </c>
      <c r="E761" s="326">
        <f t="shared" si="389"/>
        <v>0</v>
      </c>
      <c r="F761" s="326">
        <f t="shared" si="390"/>
        <v>0</v>
      </c>
      <c r="G761" s="326">
        <f t="shared" si="391"/>
        <v>0</v>
      </c>
      <c r="H761" s="9">
        <f t="shared" ref="H761:H762" si="393">SUM(B761,E761)</f>
        <v>375</v>
      </c>
      <c r="I761" s="9">
        <f t="shared" ref="I761:I762" si="394">SUM(C761,F761)</f>
        <v>134</v>
      </c>
      <c r="J761" s="9">
        <f t="shared" ref="J761:J762" si="395">SUM(D761,G761)</f>
        <v>509</v>
      </c>
      <c r="K761" s="404" t="s">
        <v>1373</v>
      </c>
    </row>
    <row r="762" spans="1:12" ht="20.25" customHeight="1" thickBot="1" x14ac:dyDescent="0.25">
      <c r="A762" s="426" t="s">
        <v>1374</v>
      </c>
      <c r="B762" s="12">
        <v>207</v>
      </c>
      <c r="C762" s="12">
        <v>229</v>
      </c>
      <c r="D762" s="12">
        <v>436</v>
      </c>
      <c r="E762" s="587">
        <f t="shared" si="389"/>
        <v>0</v>
      </c>
      <c r="F762" s="587">
        <f t="shared" si="390"/>
        <v>0</v>
      </c>
      <c r="G762" s="587">
        <f t="shared" si="391"/>
        <v>0</v>
      </c>
      <c r="H762" s="12">
        <f t="shared" si="393"/>
        <v>207</v>
      </c>
      <c r="I762" s="12">
        <f t="shared" si="394"/>
        <v>229</v>
      </c>
      <c r="J762" s="12">
        <f t="shared" si="395"/>
        <v>436</v>
      </c>
      <c r="K762" s="13" t="s">
        <v>1375</v>
      </c>
    </row>
    <row r="763" spans="1:12" s="851" customFormat="1" ht="20.25" customHeight="1" thickTop="1" x14ac:dyDescent="0.2">
      <c r="A763" s="307"/>
      <c r="B763" s="848"/>
      <c r="C763" s="848"/>
      <c r="D763" s="848"/>
      <c r="E763" s="858"/>
      <c r="F763" s="858"/>
      <c r="G763" s="858"/>
      <c r="H763" s="848"/>
      <c r="I763" s="848"/>
      <c r="J763" s="848"/>
      <c r="K763" s="869"/>
      <c r="L763" s="67"/>
    </row>
    <row r="764" spans="1:12" s="868" customFormat="1" ht="20.25" customHeight="1" x14ac:dyDescent="0.2">
      <c r="A764" s="307"/>
      <c r="B764" s="863"/>
      <c r="C764" s="863"/>
      <c r="D764" s="863"/>
      <c r="E764" s="875"/>
      <c r="F764" s="875"/>
      <c r="G764" s="875"/>
      <c r="H764" s="863"/>
      <c r="I764" s="863"/>
      <c r="J764" s="863"/>
      <c r="K764" s="869"/>
      <c r="L764" s="67"/>
    </row>
    <row r="765" spans="1:12" ht="17.25" customHeight="1" thickBot="1" x14ac:dyDescent="0.25">
      <c r="A765" s="878" t="s">
        <v>2643</v>
      </c>
      <c r="B765" s="435"/>
      <c r="C765" s="435"/>
      <c r="D765" s="435"/>
      <c r="E765" s="435"/>
      <c r="F765" s="435"/>
      <c r="G765" s="435"/>
      <c r="H765" s="435"/>
      <c r="I765" s="435"/>
      <c r="J765" s="435"/>
      <c r="K765" s="620" t="s">
        <v>2714</v>
      </c>
    </row>
    <row r="766" spans="1:12" ht="17.25" customHeight="1" thickTop="1" x14ac:dyDescent="0.25">
      <c r="A766" s="992" t="s">
        <v>196</v>
      </c>
      <c r="B766" s="1003" t="s">
        <v>1</v>
      </c>
      <c r="C766" s="1003"/>
      <c r="D766" s="1003"/>
      <c r="E766" s="1003" t="s">
        <v>2</v>
      </c>
      <c r="F766" s="1003"/>
      <c r="G766" s="1003"/>
      <c r="H766" s="1003" t="s">
        <v>4</v>
      </c>
      <c r="I766" s="1003"/>
      <c r="J766" s="1003"/>
      <c r="K766" s="992" t="s">
        <v>197</v>
      </c>
    </row>
    <row r="767" spans="1:12" ht="20.25" customHeight="1" x14ac:dyDescent="0.25">
      <c r="A767" s="993"/>
      <c r="B767" s="1004" t="s">
        <v>6</v>
      </c>
      <c r="C767" s="1004"/>
      <c r="D767" s="1004"/>
      <c r="E767" s="1004" t="s">
        <v>7</v>
      </c>
      <c r="F767" s="1004"/>
      <c r="G767" s="1004"/>
      <c r="H767" s="1004" t="s">
        <v>9</v>
      </c>
      <c r="I767" s="1004"/>
      <c r="J767" s="1004"/>
      <c r="K767" s="993"/>
    </row>
    <row r="768" spans="1:12" ht="17.25" customHeight="1" x14ac:dyDescent="0.25">
      <c r="A768" s="993"/>
      <c r="B768" s="867" t="s">
        <v>554</v>
      </c>
      <c r="C768" s="867" t="s">
        <v>112</v>
      </c>
      <c r="D768" s="867" t="s">
        <v>12</v>
      </c>
      <c r="E768" s="867" t="s">
        <v>554</v>
      </c>
      <c r="F768" s="867" t="s">
        <v>112</v>
      </c>
      <c r="G768" s="867" t="s">
        <v>12</v>
      </c>
      <c r="H768" s="867" t="s">
        <v>554</v>
      </c>
      <c r="I768" s="867" t="s">
        <v>112</v>
      </c>
      <c r="J768" s="867" t="s">
        <v>12</v>
      </c>
      <c r="K768" s="993"/>
    </row>
    <row r="769" spans="1:12" ht="20.25" customHeight="1" thickBot="1" x14ac:dyDescent="0.3">
      <c r="A769" s="994"/>
      <c r="B769" s="4" t="s">
        <v>13</v>
      </c>
      <c r="C769" s="4" t="s">
        <v>14</v>
      </c>
      <c r="D769" s="4" t="s">
        <v>9</v>
      </c>
      <c r="E769" s="4" t="s">
        <v>13</v>
      </c>
      <c r="F769" s="4" t="s">
        <v>14</v>
      </c>
      <c r="G769" s="4" t="s">
        <v>9</v>
      </c>
      <c r="H769" s="4" t="s">
        <v>13</v>
      </c>
      <c r="I769" s="4" t="s">
        <v>14</v>
      </c>
      <c r="J769" s="4" t="s">
        <v>9</v>
      </c>
      <c r="K769" s="994"/>
    </row>
    <row r="770" spans="1:12" ht="20.25" customHeight="1" x14ac:dyDescent="0.2">
      <c r="A770" s="308" t="s">
        <v>1376</v>
      </c>
      <c r="B770" s="9">
        <v>1095</v>
      </c>
      <c r="C770" s="9">
        <v>668</v>
      </c>
      <c r="D770" s="9">
        <v>1763</v>
      </c>
      <c r="E770" s="9">
        <v>0</v>
      </c>
      <c r="F770" s="9">
        <v>1</v>
      </c>
      <c r="G770" s="9">
        <v>1</v>
      </c>
      <c r="H770" s="9">
        <f>SUM(B770,E770)</f>
        <v>1095</v>
      </c>
      <c r="I770" s="9">
        <f t="shared" ref="I770:J770" si="396">SUM(C770,F770)</f>
        <v>669</v>
      </c>
      <c r="J770" s="9">
        <f t="shared" si="396"/>
        <v>1764</v>
      </c>
      <c r="K770" s="404" t="s">
        <v>1377</v>
      </c>
    </row>
    <row r="771" spans="1:12" ht="20.25" customHeight="1" x14ac:dyDescent="0.2">
      <c r="A771" s="308" t="s">
        <v>1378</v>
      </c>
      <c r="B771" s="9">
        <v>471</v>
      </c>
      <c r="C771" s="9">
        <v>258</v>
      </c>
      <c r="D771" s="9">
        <v>729</v>
      </c>
      <c r="E771" s="9">
        <v>0</v>
      </c>
      <c r="F771" s="9">
        <v>0</v>
      </c>
      <c r="G771" s="9">
        <v>0</v>
      </c>
      <c r="H771" s="9">
        <f t="shared" ref="H771:H778" si="397">SUM(B771,E771)</f>
        <v>471</v>
      </c>
      <c r="I771" s="9">
        <f t="shared" ref="I771:I778" si="398">SUM(C771,F771)</f>
        <v>258</v>
      </c>
      <c r="J771" s="9">
        <f t="shared" ref="J771:J778" si="399">SUM(D771,G771)</f>
        <v>729</v>
      </c>
      <c r="K771" s="404" t="s">
        <v>1379</v>
      </c>
    </row>
    <row r="772" spans="1:12" ht="20.25" customHeight="1" x14ac:dyDescent="0.2">
      <c r="A772" s="308" t="s">
        <v>1380</v>
      </c>
      <c r="B772" s="9">
        <v>321</v>
      </c>
      <c r="C772" s="9">
        <v>365</v>
      </c>
      <c r="D772" s="9">
        <v>686</v>
      </c>
      <c r="E772" s="9">
        <v>0</v>
      </c>
      <c r="F772" s="9">
        <v>0</v>
      </c>
      <c r="G772" s="9">
        <v>0</v>
      </c>
      <c r="H772" s="9">
        <f t="shared" si="397"/>
        <v>321</v>
      </c>
      <c r="I772" s="9">
        <f t="shared" si="398"/>
        <v>365</v>
      </c>
      <c r="J772" s="9">
        <f t="shared" si="399"/>
        <v>686</v>
      </c>
      <c r="K772" s="404" t="s">
        <v>1381</v>
      </c>
    </row>
    <row r="773" spans="1:12" ht="20.25" customHeight="1" x14ac:dyDescent="0.2">
      <c r="A773" s="308" t="s">
        <v>1382</v>
      </c>
      <c r="B773" s="9">
        <v>3962</v>
      </c>
      <c r="C773" s="9">
        <v>2304</v>
      </c>
      <c r="D773" s="9">
        <v>6266</v>
      </c>
      <c r="E773" s="9">
        <v>0</v>
      </c>
      <c r="F773" s="9">
        <v>0</v>
      </c>
      <c r="G773" s="9">
        <v>0</v>
      </c>
      <c r="H773" s="9">
        <f t="shared" si="397"/>
        <v>3962</v>
      </c>
      <c r="I773" s="9">
        <f t="shared" si="398"/>
        <v>2304</v>
      </c>
      <c r="J773" s="9">
        <f t="shared" si="399"/>
        <v>6266</v>
      </c>
      <c r="K773" s="404" t="s">
        <v>1383</v>
      </c>
    </row>
    <row r="774" spans="1:12" s="645" customFormat="1" ht="20.25" customHeight="1" x14ac:dyDescent="0.2">
      <c r="A774" s="440" t="s">
        <v>1169</v>
      </c>
      <c r="B774" s="650">
        <v>0</v>
      </c>
      <c r="C774" s="18">
        <v>0</v>
      </c>
      <c r="D774" s="18">
        <v>0</v>
      </c>
      <c r="E774" s="650">
        <v>0</v>
      </c>
      <c r="F774" s="650">
        <v>0</v>
      </c>
      <c r="G774" s="650">
        <v>0</v>
      </c>
      <c r="H774" s="650">
        <f t="shared" si="397"/>
        <v>0</v>
      </c>
      <c r="I774" s="650">
        <f t="shared" si="398"/>
        <v>0</v>
      </c>
      <c r="J774" s="650">
        <f t="shared" si="399"/>
        <v>0</v>
      </c>
      <c r="K774" s="19" t="s">
        <v>1384</v>
      </c>
      <c r="L774" s="67"/>
    </row>
    <row r="775" spans="1:12" ht="20.25" customHeight="1" x14ac:dyDescent="0.2">
      <c r="A775" s="652" t="s">
        <v>1385</v>
      </c>
      <c r="B775" s="9">
        <v>1647</v>
      </c>
      <c r="C775" s="18">
        <v>891</v>
      </c>
      <c r="D775" s="18">
        <v>2538</v>
      </c>
      <c r="E775" s="9">
        <v>0</v>
      </c>
      <c r="F775" s="9">
        <v>0</v>
      </c>
      <c r="G775" s="9">
        <v>0</v>
      </c>
      <c r="H775" s="9">
        <f t="shared" si="397"/>
        <v>1647</v>
      </c>
      <c r="I775" s="9">
        <f t="shared" si="398"/>
        <v>891</v>
      </c>
      <c r="J775" s="9">
        <f t="shared" si="399"/>
        <v>2538</v>
      </c>
      <c r="K775" s="19" t="s">
        <v>1386</v>
      </c>
    </row>
    <row r="776" spans="1:12" ht="20.25" customHeight="1" x14ac:dyDescent="0.2">
      <c r="A776" s="440" t="s">
        <v>1387</v>
      </c>
      <c r="B776" s="9">
        <v>1019</v>
      </c>
      <c r="C776" s="18">
        <v>1181</v>
      </c>
      <c r="D776" s="18">
        <v>2200</v>
      </c>
      <c r="E776" s="9">
        <v>0</v>
      </c>
      <c r="F776" s="9">
        <v>0</v>
      </c>
      <c r="G776" s="9">
        <v>0</v>
      </c>
      <c r="H776" s="9">
        <f t="shared" si="397"/>
        <v>1019</v>
      </c>
      <c r="I776" s="9">
        <f t="shared" si="398"/>
        <v>1181</v>
      </c>
      <c r="J776" s="9">
        <f t="shared" si="399"/>
        <v>2200</v>
      </c>
      <c r="K776" s="19" t="s">
        <v>1388</v>
      </c>
    </row>
    <row r="777" spans="1:12" ht="20.25" customHeight="1" x14ac:dyDescent="0.2">
      <c r="A777" s="308" t="s">
        <v>1389</v>
      </c>
      <c r="B777" s="9">
        <v>6821</v>
      </c>
      <c r="C777" s="9">
        <v>4333</v>
      </c>
      <c r="D777" s="9">
        <v>11154</v>
      </c>
      <c r="E777" s="9">
        <v>3</v>
      </c>
      <c r="F777" s="9">
        <v>3</v>
      </c>
      <c r="G777" s="9">
        <v>6</v>
      </c>
      <c r="H777" s="9">
        <f t="shared" si="397"/>
        <v>6824</v>
      </c>
      <c r="I777" s="9">
        <f t="shared" si="398"/>
        <v>4336</v>
      </c>
      <c r="J777" s="9">
        <f t="shared" si="399"/>
        <v>11160</v>
      </c>
      <c r="K777" s="404" t="s">
        <v>1390</v>
      </c>
    </row>
    <row r="778" spans="1:12" ht="20.25" customHeight="1" x14ac:dyDescent="0.2">
      <c r="A778" s="308" t="s">
        <v>1391</v>
      </c>
      <c r="B778" s="9">
        <v>1689</v>
      </c>
      <c r="C778" s="9">
        <v>1291</v>
      </c>
      <c r="D778" s="9">
        <v>2980</v>
      </c>
      <c r="E778" s="9">
        <v>0</v>
      </c>
      <c r="F778" s="9">
        <v>0</v>
      </c>
      <c r="G778" s="9">
        <v>0</v>
      </c>
      <c r="H778" s="9">
        <f t="shared" si="397"/>
        <v>1689</v>
      </c>
      <c r="I778" s="9">
        <f t="shared" si="398"/>
        <v>1291</v>
      </c>
      <c r="J778" s="9">
        <f t="shared" si="399"/>
        <v>2980</v>
      </c>
      <c r="K778" s="404" t="s">
        <v>1392</v>
      </c>
    </row>
    <row r="779" spans="1:12" ht="20.25" customHeight="1" x14ac:dyDescent="0.2">
      <c r="A779" s="308" t="s">
        <v>1393</v>
      </c>
      <c r="B779" s="9"/>
      <c r="C779" s="9"/>
      <c r="D779" s="9"/>
      <c r="E779" s="9"/>
      <c r="F779" s="9"/>
      <c r="G779" s="9"/>
      <c r="H779" s="9"/>
      <c r="I779" s="9"/>
      <c r="J779" s="9"/>
      <c r="K779" s="404" t="s">
        <v>1394</v>
      </c>
    </row>
    <row r="780" spans="1:12" ht="20.25" customHeight="1" x14ac:dyDescent="0.2">
      <c r="A780" s="8" t="s">
        <v>790</v>
      </c>
      <c r="B780" s="9">
        <v>465</v>
      </c>
      <c r="C780" s="9">
        <v>596</v>
      </c>
      <c r="D780" s="9">
        <v>1061</v>
      </c>
      <c r="E780" s="9">
        <v>0</v>
      </c>
      <c r="F780" s="9">
        <v>0</v>
      </c>
      <c r="G780" s="9">
        <v>0</v>
      </c>
      <c r="H780" s="9">
        <f>SUM(B780,E780)</f>
        <v>465</v>
      </c>
      <c r="I780" s="9">
        <f t="shared" ref="I780:J780" si="400">SUM(C780,F780)</f>
        <v>596</v>
      </c>
      <c r="J780" s="9">
        <f t="shared" si="400"/>
        <v>1061</v>
      </c>
      <c r="K780" s="404" t="s">
        <v>204</v>
      </c>
    </row>
    <row r="781" spans="1:12" ht="20.25" customHeight="1" x14ac:dyDescent="0.2">
      <c r="A781" s="8" t="s">
        <v>404</v>
      </c>
      <c r="B781" s="9">
        <v>289</v>
      </c>
      <c r="C781" s="9">
        <v>353</v>
      </c>
      <c r="D781" s="9">
        <v>642</v>
      </c>
      <c r="E781" s="9">
        <v>0</v>
      </c>
      <c r="F781" s="9">
        <v>1</v>
      </c>
      <c r="G781" s="9">
        <v>1</v>
      </c>
      <c r="H781" s="9">
        <f t="shared" ref="H781:H788" si="401">SUM(B781,E781)</f>
        <v>289</v>
      </c>
      <c r="I781" s="9">
        <f t="shared" ref="I781:I788" si="402">SUM(C781,F781)</f>
        <v>354</v>
      </c>
      <c r="J781" s="9">
        <f t="shared" ref="J781:J788" si="403">SUM(D781,G781)</f>
        <v>643</v>
      </c>
      <c r="K781" s="404" t="s">
        <v>206</v>
      </c>
    </row>
    <row r="782" spans="1:12" ht="20.25" customHeight="1" x14ac:dyDescent="0.2">
      <c r="A782" s="8" t="s">
        <v>207</v>
      </c>
      <c r="B782" s="9">
        <v>125</v>
      </c>
      <c r="C782" s="9">
        <v>24</v>
      </c>
      <c r="D782" s="9">
        <v>149</v>
      </c>
      <c r="E782" s="9">
        <v>0</v>
      </c>
      <c r="F782" s="9">
        <v>0</v>
      </c>
      <c r="G782" s="9">
        <v>0</v>
      </c>
      <c r="H782" s="9">
        <f t="shared" si="401"/>
        <v>125</v>
      </c>
      <c r="I782" s="9">
        <f t="shared" si="402"/>
        <v>24</v>
      </c>
      <c r="J782" s="9">
        <f t="shared" si="403"/>
        <v>149</v>
      </c>
      <c r="K782" s="404" t="s">
        <v>208</v>
      </c>
    </row>
    <row r="783" spans="1:12" ht="20.25" customHeight="1" x14ac:dyDescent="0.2">
      <c r="A783" s="8" t="s">
        <v>209</v>
      </c>
      <c r="B783" s="9">
        <v>80</v>
      </c>
      <c r="C783" s="9">
        <v>10</v>
      </c>
      <c r="D783" s="9">
        <v>90</v>
      </c>
      <c r="E783" s="9">
        <v>0</v>
      </c>
      <c r="F783" s="9">
        <v>0</v>
      </c>
      <c r="G783" s="9">
        <v>0</v>
      </c>
      <c r="H783" s="9">
        <f t="shared" si="401"/>
        <v>80</v>
      </c>
      <c r="I783" s="9">
        <f t="shared" si="402"/>
        <v>10</v>
      </c>
      <c r="J783" s="9">
        <f t="shared" si="403"/>
        <v>90</v>
      </c>
      <c r="K783" s="404" t="s">
        <v>210</v>
      </c>
    </row>
    <row r="784" spans="1:12" ht="20.25" customHeight="1" x14ac:dyDescent="0.2">
      <c r="A784" s="8" t="s">
        <v>1396</v>
      </c>
      <c r="B784" s="9">
        <v>288</v>
      </c>
      <c r="C784" s="9">
        <v>58</v>
      </c>
      <c r="D784" s="9">
        <v>346</v>
      </c>
      <c r="E784" s="9">
        <v>0</v>
      </c>
      <c r="F784" s="9">
        <v>0</v>
      </c>
      <c r="G784" s="9">
        <v>0</v>
      </c>
      <c r="H784" s="9">
        <f t="shared" si="401"/>
        <v>288</v>
      </c>
      <c r="I784" s="9">
        <f t="shared" si="402"/>
        <v>58</v>
      </c>
      <c r="J784" s="9">
        <f t="shared" si="403"/>
        <v>346</v>
      </c>
      <c r="K784" s="404" t="s">
        <v>1525</v>
      </c>
    </row>
    <row r="785" spans="1:12" ht="20.25" customHeight="1" x14ac:dyDescent="0.2">
      <c r="A785" s="8" t="s">
        <v>1398</v>
      </c>
      <c r="B785" s="9">
        <v>1071</v>
      </c>
      <c r="C785" s="9">
        <v>761</v>
      </c>
      <c r="D785" s="9">
        <v>1832</v>
      </c>
      <c r="E785" s="9">
        <v>0</v>
      </c>
      <c r="F785" s="9">
        <v>0</v>
      </c>
      <c r="G785" s="9">
        <v>0</v>
      </c>
      <c r="H785" s="9">
        <f t="shared" si="401"/>
        <v>1071</v>
      </c>
      <c r="I785" s="9">
        <f t="shared" si="402"/>
        <v>761</v>
      </c>
      <c r="J785" s="9">
        <f t="shared" si="403"/>
        <v>1832</v>
      </c>
      <c r="K785" s="404" t="s">
        <v>1567</v>
      </c>
    </row>
    <row r="786" spans="1:12" ht="20.25" customHeight="1" x14ac:dyDescent="0.2">
      <c r="A786" s="8" t="s">
        <v>1400</v>
      </c>
      <c r="B786" s="9">
        <v>165</v>
      </c>
      <c r="C786" s="9">
        <v>70</v>
      </c>
      <c r="D786" s="9">
        <v>235</v>
      </c>
      <c r="E786" s="9">
        <v>0</v>
      </c>
      <c r="F786" s="9">
        <v>0</v>
      </c>
      <c r="G786" s="9">
        <v>0</v>
      </c>
      <c r="H786" s="9">
        <f t="shared" si="401"/>
        <v>165</v>
      </c>
      <c r="I786" s="9">
        <f t="shared" si="402"/>
        <v>70</v>
      </c>
      <c r="J786" s="9">
        <f t="shared" si="403"/>
        <v>235</v>
      </c>
      <c r="K786" s="404" t="s">
        <v>1346</v>
      </c>
    </row>
    <row r="787" spans="1:12" ht="20.25" customHeight="1" x14ac:dyDescent="0.2">
      <c r="A787" s="8" t="s">
        <v>309</v>
      </c>
      <c r="B787" s="9">
        <v>268</v>
      </c>
      <c r="C787" s="9">
        <v>177</v>
      </c>
      <c r="D787" s="9">
        <v>445</v>
      </c>
      <c r="E787" s="9">
        <v>0</v>
      </c>
      <c r="F787" s="9">
        <v>0</v>
      </c>
      <c r="G787" s="9">
        <v>0</v>
      </c>
      <c r="H787" s="9">
        <f t="shared" si="401"/>
        <v>268</v>
      </c>
      <c r="I787" s="9">
        <f t="shared" si="402"/>
        <v>177</v>
      </c>
      <c r="J787" s="9">
        <f t="shared" si="403"/>
        <v>445</v>
      </c>
      <c r="K787" s="211" t="s">
        <v>1401</v>
      </c>
    </row>
    <row r="788" spans="1:12" ht="20.25" customHeight="1" x14ac:dyDescent="0.2">
      <c r="A788" s="308" t="s">
        <v>1402</v>
      </c>
      <c r="B788" s="9">
        <v>174</v>
      </c>
      <c r="C788" s="9">
        <v>52</v>
      </c>
      <c r="D788" s="9">
        <v>226</v>
      </c>
      <c r="E788" s="9">
        <v>0</v>
      </c>
      <c r="F788" s="9">
        <v>0</v>
      </c>
      <c r="G788" s="9">
        <v>0</v>
      </c>
      <c r="H788" s="9">
        <f t="shared" si="401"/>
        <v>174</v>
      </c>
      <c r="I788" s="9">
        <f t="shared" si="402"/>
        <v>52</v>
      </c>
      <c r="J788" s="9">
        <f t="shared" si="403"/>
        <v>226</v>
      </c>
      <c r="K788" s="404" t="s">
        <v>1528</v>
      </c>
    </row>
    <row r="789" spans="1:12" ht="20.25" customHeight="1" x14ac:dyDescent="0.2">
      <c r="A789" s="308" t="s">
        <v>1568</v>
      </c>
      <c r="B789" s="9">
        <f>SUM(B780:B788)</f>
        <v>2925</v>
      </c>
      <c r="C789" s="9">
        <f t="shared" ref="C789:J789" si="404">SUM(C780:C788)</f>
        <v>2101</v>
      </c>
      <c r="D789" s="9">
        <f t="shared" si="404"/>
        <v>5026</v>
      </c>
      <c r="E789" s="9">
        <f t="shared" si="404"/>
        <v>0</v>
      </c>
      <c r="F789" s="9">
        <f t="shared" si="404"/>
        <v>1</v>
      </c>
      <c r="G789" s="9">
        <f t="shared" si="404"/>
        <v>1</v>
      </c>
      <c r="H789" s="9">
        <f t="shared" si="404"/>
        <v>2925</v>
      </c>
      <c r="I789" s="9">
        <f t="shared" si="404"/>
        <v>2102</v>
      </c>
      <c r="J789" s="9">
        <f t="shared" si="404"/>
        <v>5027</v>
      </c>
      <c r="K789" s="404" t="s">
        <v>1405</v>
      </c>
    </row>
    <row r="790" spans="1:12" ht="20.25" customHeight="1" x14ac:dyDescent="0.2">
      <c r="A790" s="308" t="s">
        <v>1406</v>
      </c>
      <c r="B790" s="9">
        <v>1502</v>
      </c>
      <c r="C790" s="9">
        <v>1210</v>
      </c>
      <c r="D790" s="9">
        <v>2712</v>
      </c>
      <c r="E790" s="9">
        <v>0</v>
      </c>
      <c r="F790" s="9">
        <v>0</v>
      </c>
      <c r="G790" s="9">
        <v>0</v>
      </c>
      <c r="H790" s="9">
        <f>SUM(B790,E790)</f>
        <v>1502</v>
      </c>
      <c r="I790" s="9">
        <f t="shared" ref="I790:J791" si="405">SUM(C790,F790)</f>
        <v>1210</v>
      </c>
      <c r="J790" s="9">
        <f t="shared" si="405"/>
        <v>2712</v>
      </c>
      <c r="K790" s="404" t="s">
        <v>1407</v>
      </c>
    </row>
    <row r="791" spans="1:12" ht="20.25" customHeight="1" thickBot="1" x14ac:dyDescent="0.25">
      <c r="A791" s="426" t="s">
        <v>1408</v>
      </c>
      <c r="B791" s="12">
        <v>795</v>
      </c>
      <c r="C791" s="12">
        <v>886</v>
      </c>
      <c r="D791" s="12">
        <v>1681</v>
      </c>
      <c r="E791" s="12">
        <v>0</v>
      </c>
      <c r="F791" s="12">
        <v>0</v>
      </c>
      <c r="G791" s="12">
        <v>0</v>
      </c>
      <c r="H791" s="12">
        <f>SUM(B791,E791)</f>
        <v>795</v>
      </c>
      <c r="I791" s="12">
        <f t="shared" si="405"/>
        <v>886</v>
      </c>
      <c r="J791" s="12">
        <f t="shared" si="405"/>
        <v>1681</v>
      </c>
      <c r="K791" s="13" t="s">
        <v>1409</v>
      </c>
    </row>
    <row r="792" spans="1:12" s="851" customFormat="1" ht="20.25" customHeight="1" thickTop="1" x14ac:dyDescent="0.2">
      <c r="A792" s="307"/>
      <c r="B792" s="848"/>
      <c r="C792" s="848"/>
      <c r="D792" s="848"/>
      <c r="E792" s="848"/>
      <c r="F792" s="848"/>
      <c r="G792" s="848"/>
      <c r="H792" s="848"/>
      <c r="I792" s="848"/>
      <c r="J792" s="848"/>
      <c r="K792" s="855"/>
      <c r="L792" s="67"/>
    </row>
    <row r="793" spans="1:12" s="868" customFormat="1" ht="20.25" customHeight="1" x14ac:dyDescent="0.2">
      <c r="A793" s="307"/>
      <c r="B793" s="863"/>
      <c r="C793" s="863"/>
      <c r="D793" s="863"/>
      <c r="E793" s="863"/>
      <c r="F793" s="863"/>
      <c r="G793" s="863"/>
      <c r="H793" s="863"/>
      <c r="I793" s="863"/>
      <c r="J793" s="863"/>
      <c r="K793" s="869"/>
      <c r="L793" s="67"/>
    </row>
    <row r="794" spans="1:12" s="868" customFormat="1" ht="20.25" customHeight="1" x14ac:dyDescent="0.2">
      <c r="A794" s="307"/>
      <c r="B794" s="863"/>
      <c r="C794" s="863"/>
      <c r="D794" s="863"/>
      <c r="E794" s="863"/>
      <c r="F794" s="863"/>
      <c r="G794" s="863"/>
      <c r="H794" s="863"/>
      <c r="I794" s="863"/>
      <c r="J794" s="863"/>
      <c r="K794" s="869"/>
      <c r="L794" s="67"/>
    </row>
    <row r="795" spans="1:12" s="67" customFormat="1" ht="17.25" customHeight="1" thickBot="1" x14ac:dyDescent="0.25">
      <c r="A795" s="323" t="s">
        <v>2643</v>
      </c>
      <c r="B795" s="435"/>
      <c r="C795" s="435"/>
      <c r="D795" s="435"/>
      <c r="E795" s="435"/>
      <c r="F795" s="435"/>
      <c r="G795" s="435"/>
      <c r="H795" s="435"/>
      <c r="I795" s="435"/>
      <c r="J795" s="435"/>
      <c r="K795" s="413" t="s">
        <v>2714</v>
      </c>
    </row>
    <row r="796" spans="1:12" ht="17.25" customHeight="1" thickTop="1" x14ac:dyDescent="0.25">
      <c r="A796" s="992" t="s">
        <v>196</v>
      </c>
      <c r="B796" s="1003" t="s">
        <v>1</v>
      </c>
      <c r="C796" s="1003"/>
      <c r="D796" s="1003"/>
      <c r="E796" s="1003" t="s">
        <v>2</v>
      </c>
      <c r="F796" s="1003"/>
      <c r="G796" s="1003"/>
      <c r="H796" s="1003" t="s">
        <v>4</v>
      </c>
      <c r="I796" s="1003"/>
      <c r="J796" s="1003"/>
      <c r="K796" s="992" t="s">
        <v>197</v>
      </c>
    </row>
    <row r="797" spans="1:12" ht="20.25" customHeight="1" x14ac:dyDescent="0.25">
      <c r="A797" s="993"/>
      <c r="B797" s="1004" t="s">
        <v>6</v>
      </c>
      <c r="C797" s="1004"/>
      <c r="D797" s="1004"/>
      <c r="E797" s="1004" t="s">
        <v>7</v>
      </c>
      <c r="F797" s="1004"/>
      <c r="G797" s="1004"/>
      <c r="H797" s="1004" t="s">
        <v>9</v>
      </c>
      <c r="I797" s="1004"/>
      <c r="J797" s="1004"/>
      <c r="K797" s="993"/>
    </row>
    <row r="798" spans="1:12" ht="17.25" customHeight="1" x14ac:dyDescent="0.25">
      <c r="A798" s="993"/>
      <c r="B798" s="655" t="s">
        <v>554</v>
      </c>
      <c r="C798" s="655" t="s">
        <v>112</v>
      </c>
      <c r="D798" s="655" t="s">
        <v>12</v>
      </c>
      <c r="E798" s="655" t="s">
        <v>554</v>
      </c>
      <c r="F798" s="655" t="s">
        <v>112</v>
      </c>
      <c r="G798" s="655" t="s">
        <v>12</v>
      </c>
      <c r="H798" s="655" t="s">
        <v>554</v>
      </c>
      <c r="I798" s="655" t="s">
        <v>112</v>
      </c>
      <c r="J798" s="655" t="s">
        <v>12</v>
      </c>
      <c r="K798" s="993"/>
    </row>
    <row r="799" spans="1:12" ht="20.25" customHeight="1" thickBot="1" x14ac:dyDescent="0.3">
      <c r="A799" s="994"/>
      <c r="B799" s="4" t="s">
        <v>13</v>
      </c>
      <c r="C799" s="4" t="s">
        <v>14</v>
      </c>
      <c r="D799" s="4" t="s">
        <v>9</v>
      </c>
      <c r="E799" s="4" t="s">
        <v>13</v>
      </c>
      <c r="F799" s="4" t="s">
        <v>14</v>
      </c>
      <c r="G799" s="4" t="s">
        <v>9</v>
      </c>
      <c r="H799" s="4" t="s">
        <v>13</v>
      </c>
      <c r="I799" s="4" t="s">
        <v>14</v>
      </c>
      <c r="J799" s="4" t="s">
        <v>9</v>
      </c>
      <c r="K799" s="994"/>
    </row>
    <row r="800" spans="1:12" ht="20.25" customHeight="1" x14ac:dyDescent="0.2">
      <c r="A800" s="308" t="s">
        <v>1410</v>
      </c>
      <c r="B800" s="9">
        <v>713</v>
      </c>
      <c r="C800" s="9">
        <v>683</v>
      </c>
      <c r="D800" s="9">
        <v>1396</v>
      </c>
      <c r="E800" s="9">
        <v>0</v>
      </c>
      <c r="F800" s="9">
        <v>0</v>
      </c>
      <c r="G800" s="9">
        <v>0</v>
      </c>
      <c r="H800" s="9">
        <f>SUM(B800,E800)</f>
        <v>713</v>
      </c>
      <c r="I800" s="9">
        <f t="shared" ref="I800:J800" si="406">SUM(C800,F800)</f>
        <v>683</v>
      </c>
      <c r="J800" s="9">
        <f t="shared" si="406"/>
        <v>1396</v>
      </c>
      <c r="K800" s="404" t="s">
        <v>1411</v>
      </c>
    </row>
    <row r="801" spans="1:11" ht="20.25" customHeight="1" x14ac:dyDescent="0.2">
      <c r="A801" s="308" t="s">
        <v>1412</v>
      </c>
      <c r="B801" s="9">
        <v>1781</v>
      </c>
      <c r="C801" s="9">
        <v>1217</v>
      </c>
      <c r="D801" s="9">
        <v>2998</v>
      </c>
      <c r="E801" s="9">
        <v>1</v>
      </c>
      <c r="F801" s="9">
        <v>0</v>
      </c>
      <c r="G801" s="9">
        <v>1</v>
      </c>
      <c r="H801" s="9">
        <f>SUM(B801,E801)</f>
        <v>1782</v>
      </c>
      <c r="I801" s="9">
        <f t="shared" ref="I801" si="407">SUM(C801,F801)</f>
        <v>1217</v>
      </c>
      <c r="J801" s="9">
        <f t="shared" ref="J801" si="408">SUM(D801,G801)</f>
        <v>2999</v>
      </c>
      <c r="K801" s="404" t="s">
        <v>1413</v>
      </c>
    </row>
    <row r="802" spans="1:11" ht="20.25" customHeight="1" x14ac:dyDescent="0.2">
      <c r="A802" s="308" t="s">
        <v>1414</v>
      </c>
      <c r="B802" s="9"/>
      <c r="C802" s="9"/>
      <c r="D802" s="9"/>
      <c r="E802" s="9"/>
      <c r="F802" s="9"/>
      <c r="G802" s="9"/>
      <c r="H802" s="9"/>
      <c r="I802" s="9"/>
      <c r="J802" s="9"/>
      <c r="K802" s="404" t="s">
        <v>1415</v>
      </c>
    </row>
    <row r="803" spans="1:11" ht="20.25" customHeight="1" x14ac:dyDescent="0.2">
      <c r="A803" s="422" t="s">
        <v>1335</v>
      </c>
      <c r="B803" s="21">
        <v>240</v>
      </c>
      <c r="C803" s="21">
        <v>373</v>
      </c>
      <c r="D803" s="21">
        <v>613</v>
      </c>
      <c r="E803" s="21">
        <v>0</v>
      </c>
      <c r="F803" s="21">
        <v>0</v>
      </c>
      <c r="G803" s="21">
        <v>0</v>
      </c>
      <c r="H803" s="21">
        <f>SUM(B803,E803)</f>
        <v>240</v>
      </c>
      <c r="I803" s="21">
        <f t="shared" ref="I803:J803" si="409">SUM(C803,F803)</f>
        <v>373</v>
      </c>
      <c r="J803" s="21">
        <f t="shared" si="409"/>
        <v>613</v>
      </c>
      <c r="K803" s="404" t="s">
        <v>204</v>
      </c>
    </row>
    <row r="804" spans="1:11" ht="20.25" customHeight="1" x14ac:dyDescent="0.2">
      <c r="A804" s="422" t="s">
        <v>1333</v>
      </c>
      <c r="B804" s="21">
        <v>237</v>
      </c>
      <c r="C804" s="21">
        <v>508</v>
      </c>
      <c r="D804" s="21">
        <v>745</v>
      </c>
      <c r="E804" s="21">
        <v>0</v>
      </c>
      <c r="F804" s="21">
        <v>0</v>
      </c>
      <c r="G804" s="21">
        <v>0</v>
      </c>
      <c r="H804" s="21">
        <f t="shared" ref="H804:H810" si="410">SUM(B804,E804)</f>
        <v>237</v>
      </c>
      <c r="I804" s="21">
        <f t="shared" ref="I804:I810" si="411">SUM(C804,F804)</f>
        <v>508</v>
      </c>
      <c r="J804" s="21">
        <f t="shared" ref="J804:J810" si="412">SUM(D804,G804)</f>
        <v>745</v>
      </c>
      <c r="K804" s="404" t="s">
        <v>206</v>
      </c>
    </row>
    <row r="805" spans="1:11" ht="20.25" customHeight="1" x14ac:dyDescent="0.2">
      <c r="A805" s="422" t="s">
        <v>1416</v>
      </c>
      <c r="B805" s="21">
        <v>701</v>
      </c>
      <c r="C805" s="21">
        <v>168</v>
      </c>
      <c r="D805" s="21">
        <v>869</v>
      </c>
      <c r="E805" s="21">
        <v>1</v>
      </c>
      <c r="F805" s="21">
        <v>1</v>
      </c>
      <c r="G805" s="21">
        <v>2</v>
      </c>
      <c r="H805" s="21">
        <f t="shared" si="410"/>
        <v>702</v>
      </c>
      <c r="I805" s="21">
        <f t="shared" si="411"/>
        <v>169</v>
      </c>
      <c r="J805" s="21">
        <f t="shared" si="412"/>
        <v>871</v>
      </c>
      <c r="K805" s="404" t="s">
        <v>1525</v>
      </c>
    </row>
    <row r="806" spans="1:11" ht="20.25" customHeight="1" x14ac:dyDescent="0.2">
      <c r="A806" s="422" t="s">
        <v>1417</v>
      </c>
      <c r="B806" s="21">
        <v>838</v>
      </c>
      <c r="C806" s="21">
        <v>871</v>
      </c>
      <c r="D806" s="21">
        <v>1709</v>
      </c>
      <c r="E806" s="21">
        <v>0</v>
      </c>
      <c r="F806" s="21">
        <v>1</v>
      </c>
      <c r="G806" s="21">
        <v>1</v>
      </c>
      <c r="H806" s="21">
        <f t="shared" si="410"/>
        <v>838</v>
      </c>
      <c r="I806" s="21">
        <f t="shared" si="411"/>
        <v>872</v>
      </c>
      <c r="J806" s="21">
        <f t="shared" si="412"/>
        <v>1710</v>
      </c>
      <c r="K806" s="404" t="s">
        <v>1567</v>
      </c>
    </row>
    <row r="807" spans="1:11" ht="20.25" customHeight="1" x14ac:dyDescent="0.2">
      <c r="A807" s="422" t="s">
        <v>1418</v>
      </c>
      <c r="B807" s="21">
        <v>720</v>
      </c>
      <c r="C807" s="21">
        <v>427</v>
      </c>
      <c r="D807" s="21">
        <v>1147</v>
      </c>
      <c r="E807" s="21">
        <v>0</v>
      </c>
      <c r="F807" s="21">
        <v>0</v>
      </c>
      <c r="G807" s="21">
        <v>0</v>
      </c>
      <c r="H807" s="21">
        <f t="shared" si="410"/>
        <v>720</v>
      </c>
      <c r="I807" s="21">
        <f t="shared" si="411"/>
        <v>427</v>
      </c>
      <c r="J807" s="21">
        <f t="shared" si="412"/>
        <v>1147</v>
      </c>
      <c r="K807" s="404" t="s">
        <v>1569</v>
      </c>
    </row>
    <row r="808" spans="1:11" ht="20.25" customHeight="1" x14ac:dyDescent="0.2">
      <c r="A808" s="422" t="s">
        <v>1420</v>
      </c>
      <c r="B808" s="21">
        <v>790</v>
      </c>
      <c r="C808" s="21">
        <v>585</v>
      </c>
      <c r="D808" s="21">
        <v>1375</v>
      </c>
      <c r="E808" s="21">
        <v>0</v>
      </c>
      <c r="F808" s="21">
        <v>1</v>
      </c>
      <c r="G808" s="21">
        <v>1</v>
      </c>
      <c r="H808" s="21">
        <f t="shared" si="410"/>
        <v>790</v>
      </c>
      <c r="I808" s="21">
        <f t="shared" si="411"/>
        <v>586</v>
      </c>
      <c r="J808" s="21">
        <f t="shared" si="412"/>
        <v>1376</v>
      </c>
      <c r="K808" s="404" t="s">
        <v>1570</v>
      </c>
    </row>
    <row r="809" spans="1:11" ht="20.25" customHeight="1" x14ac:dyDescent="0.2">
      <c r="A809" s="422" t="s">
        <v>1422</v>
      </c>
      <c r="B809" s="21">
        <v>331</v>
      </c>
      <c r="C809" s="21">
        <v>112</v>
      </c>
      <c r="D809" s="21">
        <v>443</v>
      </c>
      <c r="E809" s="21">
        <v>0</v>
      </c>
      <c r="F809" s="21">
        <v>0</v>
      </c>
      <c r="G809" s="21">
        <v>0</v>
      </c>
      <c r="H809" s="21">
        <f t="shared" si="410"/>
        <v>331</v>
      </c>
      <c r="I809" s="21">
        <f t="shared" si="411"/>
        <v>112</v>
      </c>
      <c r="J809" s="21">
        <f t="shared" si="412"/>
        <v>443</v>
      </c>
      <c r="K809" s="404" t="s">
        <v>1571</v>
      </c>
    </row>
    <row r="810" spans="1:11" ht="20.25" customHeight="1" x14ac:dyDescent="0.2">
      <c r="A810" s="422" t="s">
        <v>1423</v>
      </c>
      <c r="B810" s="21">
        <v>435</v>
      </c>
      <c r="C810" s="21">
        <v>293</v>
      </c>
      <c r="D810" s="21">
        <v>728</v>
      </c>
      <c r="E810" s="21">
        <v>0</v>
      </c>
      <c r="F810" s="21">
        <v>1</v>
      </c>
      <c r="G810" s="21">
        <v>1</v>
      </c>
      <c r="H810" s="21">
        <f t="shared" si="410"/>
        <v>435</v>
      </c>
      <c r="I810" s="21">
        <f t="shared" si="411"/>
        <v>294</v>
      </c>
      <c r="J810" s="21">
        <f t="shared" si="412"/>
        <v>729</v>
      </c>
      <c r="K810" s="404" t="s">
        <v>1572</v>
      </c>
    </row>
    <row r="811" spans="1:11" ht="20.25" customHeight="1" x14ac:dyDescent="0.2">
      <c r="A811" s="422" t="s">
        <v>1425</v>
      </c>
      <c r="B811" s="21">
        <f>SUM(B803:B810)</f>
        <v>4292</v>
      </c>
      <c r="C811" s="21">
        <f t="shared" ref="C811:J811" si="413">SUM(C803:C810)</f>
        <v>3337</v>
      </c>
      <c r="D811" s="21">
        <f t="shared" si="413"/>
        <v>7629</v>
      </c>
      <c r="E811" s="21">
        <f t="shared" si="413"/>
        <v>1</v>
      </c>
      <c r="F811" s="21">
        <f t="shared" si="413"/>
        <v>4</v>
      </c>
      <c r="G811" s="21">
        <f t="shared" si="413"/>
        <v>5</v>
      </c>
      <c r="H811" s="21">
        <f t="shared" si="413"/>
        <v>4293</v>
      </c>
      <c r="I811" s="21">
        <f t="shared" si="413"/>
        <v>3341</v>
      </c>
      <c r="J811" s="21">
        <f t="shared" si="413"/>
        <v>7634</v>
      </c>
      <c r="K811" s="404" t="s">
        <v>1573</v>
      </c>
    </row>
    <row r="812" spans="1:11" ht="20.25" customHeight="1" x14ac:dyDescent="0.2">
      <c r="A812" s="422" t="s">
        <v>1427</v>
      </c>
      <c r="B812" s="21">
        <v>789</v>
      </c>
      <c r="C812" s="21">
        <v>521</v>
      </c>
      <c r="D812" s="21">
        <v>1310</v>
      </c>
      <c r="E812" s="21">
        <v>0</v>
      </c>
      <c r="F812" s="21">
        <v>0</v>
      </c>
      <c r="G812" s="21">
        <v>0</v>
      </c>
      <c r="H812" s="21">
        <f>SUM(B812,E812)</f>
        <v>789</v>
      </c>
      <c r="I812" s="21">
        <f t="shared" ref="I812:J812" si="414">SUM(C812,F812)</f>
        <v>521</v>
      </c>
      <c r="J812" s="21">
        <f t="shared" si="414"/>
        <v>1310</v>
      </c>
      <c r="K812" s="22" t="s">
        <v>1532</v>
      </c>
    </row>
    <row r="813" spans="1:11" ht="20.25" customHeight="1" x14ac:dyDescent="0.2">
      <c r="A813" s="422" t="s">
        <v>1429</v>
      </c>
      <c r="B813" s="21">
        <v>2046</v>
      </c>
      <c r="C813" s="21">
        <v>1455</v>
      </c>
      <c r="D813" s="21">
        <v>3501</v>
      </c>
      <c r="E813" s="21">
        <v>0</v>
      </c>
      <c r="F813" s="21">
        <v>0</v>
      </c>
      <c r="G813" s="21">
        <v>0</v>
      </c>
      <c r="H813" s="21">
        <f t="shared" ref="H813:H820" si="415">SUM(B813,E813)</f>
        <v>2046</v>
      </c>
      <c r="I813" s="21">
        <f t="shared" ref="I813:I820" si="416">SUM(C813,F813)</f>
        <v>1455</v>
      </c>
      <c r="J813" s="21">
        <f t="shared" ref="J813:J820" si="417">SUM(D813,G813)</f>
        <v>3501</v>
      </c>
      <c r="K813" s="22" t="s">
        <v>1430</v>
      </c>
    </row>
    <row r="814" spans="1:11" ht="20.25" customHeight="1" x14ac:dyDescent="0.2">
      <c r="A814" s="422" t="s">
        <v>1431</v>
      </c>
      <c r="B814" s="21">
        <v>165</v>
      </c>
      <c r="C814" s="21">
        <v>182</v>
      </c>
      <c r="D814" s="21">
        <v>347</v>
      </c>
      <c r="E814" s="21">
        <v>0</v>
      </c>
      <c r="F814" s="21">
        <v>0</v>
      </c>
      <c r="G814" s="21">
        <v>0</v>
      </c>
      <c r="H814" s="21">
        <f t="shared" si="415"/>
        <v>165</v>
      </c>
      <c r="I814" s="21">
        <f t="shared" si="416"/>
        <v>182</v>
      </c>
      <c r="J814" s="21">
        <f t="shared" si="417"/>
        <v>347</v>
      </c>
      <c r="K814" s="22" t="s">
        <v>1432</v>
      </c>
    </row>
    <row r="815" spans="1:11" ht="20.25" customHeight="1" x14ac:dyDescent="0.2">
      <c r="A815" s="308" t="s">
        <v>1433</v>
      </c>
      <c r="B815" s="21">
        <v>234</v>
      </c>
      <c r="C815" s="21">
        <v>77</v>
      </c>
      <c r="D815" s="9">
        <v>311</v>
      </c>
      <c r="E815" s="21">
        <v>0</v>
      </c>
      <c r="F815" s="21">
        <v>0</v>
      </c>
      <c r="G815" s="21">
        <v>0</v>
      </c>
      <c r="H815" s="21">
        <f t="shared" si="415"/>
        <v>234</v>
      </c>
      <c r="I815" s="21">
        <f t="shared" si="416"/>
        <v>77</v>
      </c>
      <c r="J815" s="21">
        <f t="shared" si="417"/>
        <v>311</v>
      </c>
      <c r="K815" s="404" t="s">
        <v>1434</v>
      </c>
    </row>
    <row r="816" spans="1:11" ht="20.25" customHeight="1" x14ac:dyDescent="0.2">
      <c r="A816" s="308" t="s">
        <v>1574</v>
      </c>
      <c r="B816" s="21">
        <v>1137</v>
      </c>
      <c r="C816" s="21">
        <v>1384</v>
      </c>
      <c r="D816" s="9">
        <v>2521</v>
      </c>
      <c r="E816" s="21">
        <v>0</v>
      </c>
      <c r="F816" s="21">
        <v>0</v>
      </c>
      <c r="G816" s="21">
        <v>0</v>
      </c>
      <c r="H816" s="21">
        <f t="shared" si="415"/>
        <v>1137</v>
      </c>
      <c r="I816" s="21">
        <f t="shared" si="416"/>
        <v>1384</v>
      </c>
      <c r="J816" s="21">
        <f t="shared" si="417"/>
        <v>2521</v>
      </c>
      <c r="K816" s="404" t="s">
        <v>1575</v>
      </c>
    </row>
    <row r="817" spans="1:12" ht="20.25" customHeight="1" x14ac:dyDescent="0.2">
      <c r="A817" s="308" t="s">
        <v>1437</v>
      </c>
      <c r="B817" s="21">
        <v>205</v>
      </c>
      <c r="C817" s="21">
        <v>148</v>
      </c>
      <c r="D817" s="9">
        <v>353</v>
      </c>
      <c r="E817" s="21">
        <v>0</v>
      </c>
      <c r="F817" s="21">
        <v>0</v>
      </c>
      <c r="G817" s="21">
        <v>0</v>
      </c>
      <c r="H817" s="21">
        <f t="shared" si="415"/>
        <v>205</v>
      </c>
      <c r="I817" s="21">
        <f t="shared" si="416"/>
        <v>148</v>
      </c>
      <c r="J817" s="21">
        <f t="shared" si="417"/>
        <v>353</v>
      </c>
      <c r="K817" s="404" t="s">
        <v>1438</v>
      </c>
    </row>
    <row r="818" spans="1:12" ht="20.25" customHeight="1" x14ac:dyDescent="0.2">
      <c r="A818" s="308" t="s">
        <v>1439</v>
      </c>
      <c r="B818" s="21">
        <v>1402</v>
      </c>
      <c r="C818" s="21">
        <v>931</v>
      </c>
      <c r="D818" s="9">
        <v>2333</v>
      </c>
      <c r="E818" s="21">
        <v>0</v>
      </c>
      <c r="F818" s="21">
        <v>0</v>
      </c>
      <c r="G818" s="21">
        <v>0</v>
      </c>
      <c r="H818" s="21">
        <f t="shared" si="415"/>
        <v>1402</v>
      </c>
      <c r="I818" s="21">
        <f t="shared" si="416"/>
        <v>931</v>
      </c>
      <c r="J818" s="21">
        <f t="shared" si="417"/>
        <v>2333</v>
      </c>
      <c r="K818" s="404" t="s">
        <v>1440</v>
      </c>
    </row>
    <row r="819" spans="1:12" s="645" customFormat="1" ht="20.25" customHeight="1" x14ac:dyDescent="0.2">
      <c r="A819" s="422" t="s">
        <v>2333</v>
      </c>
      <c r="B819" s="21"/>
      <c r="C819" s="21"/>
      <c r="D819" s="21"/>
      <c r="E819" s="21"/>
      <c r="F819" s="21"/>
      <c r="G819" s="21"/>
      <c r="H819" s="21"/>
      <c r="I819" s="21"/>
      <c r="J819" s="21"/>
      <c r="K819" s="22" t="s">
        <v>1441</v>
      </c>
      <c r="L819" s="67"/>
    </row>
    <row r="820" spans="1:12" ht="20.25" customHeight="1" thickBot="1" x14ac:dyDescent="0.25">
      <c r="A820" s="426" t="s">
        <v>1442</v>
      </c>
      <c r="B820" s="21">
        <v>2596</v>
      </c>
      <c r="C820" s="21">
        <v>1566</v>
      </c>
      <c r="D820" s="12">
        <v>4162</v>
      </c>
      <c r="E820" s="21">
        <v>0</v>
      </c>
      <c r="F820" s="21">
        <v>0</v>
      </c>
      <c r="G820" s="21">
        <v>0</v>
      </c>
      <c r="H820" s="21">
        <f t="shared" si="415"/>
        <v>2596</v>
      </c>
      <c r="I820" s="21">
        <f t="shared" si="416"/>
        <v>1566</v>
      </c>
      <c r="J820" s="21">
        <f t="shared" si="417"/>
        <v>4162</v>
      </c>
      <c r="K820" s="13" t="s">
        <v>1443</v>
      </c>
    </row>
    <row r="821" spans="1:12" ht="12.75" customHeight="1" thickTop="1" x14ac:dyDescent="0.2">
      <c r="A821" s="293"/>
      <c r="B821" s="293"/>
      <c r="C821" s="293"/>
      <c r="D821" s="293"/>
      <c r="E821" s="293"/>
      <c r="F821" s="293"/>
      <c r="G821" s="293"/>
      <c r="H821" s="293"/>
      <c r="I821" s="293"/>
      <c r="J821" s="293"/>
      <c r="K821" s="294"/>
    </row>
    <row r="822" spans="1:12" ht="2.25" hidden="1" customHeight="1" x14ac:dyDescent="0.2">
      <c r="A822" s="14"/>
      <c r="B822" s="14"/>
      <c r="C822" s="14"/>
      <c r="D822" s="14"/>
      <c r="E822" s="14"/>
      <c r="F822" s="14"/>
      <c r="G822" s="14"/>
      <c r="H822" s="14"/>
      <c r="I822" s="14"/>
      <c r="J822" s="14"/>
      <c r="K822" s="458"/>
    </row>
    <row r="823" spans="1:12" s="868" customFormat="1" ht="7.5" customHeight="1" x14ac:dyDescent="0.2">
      <c r="A823" s="878"/>
      <c r="B823" s="878"/>
      <c r="C823" s="878"/>
      <c r="D823" s="878"/>
      <c r="E823" s="878"/>
      <c r="F823" s="878"/>
      <c r="G823" s="878"/>
      <c r="H823" s="878"/>
      <c r="I823" s="878"/>
      <c r="J823" s="878"/>
      <c r="K823" s="869"/>
      <c r="L823" s="67"/>
    </row>
    <row r="824" spans="1:12" s="868" customFormat="1" ht="20.25" customHeight="1" x14ac:dyDescent="0.2">
      <c r="A824" s="878"/>
      <c r="B824" s="878"/>
      <c r="C824" s="878"/>
      <c r="D824" s="878"/>
      <c r="E824" s="878"/>
      <c r="F824" s="878"/>
      <c r="G824" s="878"/>
      <c r="H824" s="878"/>
      <c r="I824" s="878"/>
      <c r="J824" s="878"/>
      <c r="K824" s="869"/>
      <c r="L824" s="67"/>
    </row>
    <row r="825" spans="1:12" s="868" customFormat="1" ht="7.5" customHeight="1" x14ac:dyDescent="0.2">
      <c r="A825" s="878"/>
      <c r="B825" s="878"/>
      <c r="C825" s="878"/>
      <c r="D825" s="878"/>
      <c r="E825" s="878"/>
      <c r="F825" s="878"/>
      <c r="G825" s="878"/>
      <c r="H825" s="878"/>
      <c r="I825" s="878"/>
      <c r="J825" s="878"/>
      <c r="K825" s="869"/>
      <c r="L825" s="67"/>
    </row>
    <row r="826" spans="1:12" s="868" customFormat="1" ht="7.5" customHeight="1" x14ac:dyDescent="0.2">
      <c r="A826" s="878"/>
      <c r="B826" s="878"/>
      <c r="C826" s="878"/>
      <c r="D826" s="878"/>
      <c r="E826" s="878"/>
      <c r="F826" s="878"/>
      <c r="G826" s="878"/>
      <c r="H826" s="878"/>
      <c r="I826" s="878"/>
      <c r="J826" s="878"/>
      <c r="K826" s="869"/>
      <c r="L826" s="67"/>
    </row>
    <row r="827" spans="1:12" ht="23.25" customHeight="1" thickBot="1" x14ac:dyDescent="0.25">
      <c r="A827" s="323" t="s">
        <v>2643</v>
      </c>
      <c r="K827" s="413" t="s">
        <v>2714</v>
      </c>
    </row>
    <row r="828" spans="1:12" ht="17.25" customHeight="1" thickTop="1" x14ac:dyDescent="0.25">
      <c r="A828" s="992" t="s">
        <v>196</v>
      </c>
      <c r="B828" s="1003" t="s">
        <v>1</v>
      </c>
      <c r="C828" s="1003"/>
      <c r="D828" s="1003"/>
      <c r="E828" s="1003" t="s">
        <v>2</v>
      </c>
      <c r="F828" s="1003"/>
      <c r="G828" s="1003"/>
      <c r="H828" s="1003" t="s">
        <v>4</v>
      </c>
      <c r="I828" s="1003"/>
      <c r="J828" s="1003"/>
      <c r="K828" s="992" t="s">
        <v>197</v>
      </c>
    </row>
    <row r="829" spans="1:12" ht="20.25" customHeight="1" x14ac:dyDescent="0.25">
      <c r="A829" s="993"/>
      <c r="B829" s="1004" t="s">
        <v>6</v>
      </c>
      <c r="C829" s="1004"/>
      <c r="D829" s="1004"/>
      <c r="E829" s="1004" t="s">
        <v>7</v>
      </c>
      <c r="F829" s="1004"/>
      <c r="G829" s="1004"/>
      <c r="H829" s="1004" t="s">
        <v>9</v>
      </c>
      <c r="I829" s="1004"/>
      <c r="J829" s="1004"/>
      <c r="K829" s="993"/>
    </row>
    <row r="830" spans="1:12" ht="17.25" customHeight="1" x14ac:dyDescent="0.25">
      <c r="A830" s="993"/>
      <c r="B830" s="655" t="s">
        <v>554</v>
      </c>
      <c r="C830" s="655" t="s">
        <v>112</v>
      </c>
      <c r="D830" s="655" t="s">
        <v>12</v>
      </c>
      <c r="E830" s="655" t="s">
        <v>554</v>
      </c>
      <c r="F830" s="655" t="s">
        <v>112</v>
      </c>
      <c r="G830" s="655" t="s">
        <v>12</v>
      </c>
      <c r="H830" s="655" t="s">
        <v>554</v>
      </c>
      <c r="I830" s="655" t="s">
        <v>112</v>
      </c>
      <c r="J830" s="655" t="s">
        <v>12</v>
      </c>
      <c r="K830" s="993"/>
    </row>
    <row r="831" spans="1:12" ht="20.25" customHeight="1" thickBot="1" x14ac:dyDescent="0.3">
      <c r="A831" s="994"/>
      <c r="B831" s="4" t="s">
        <v>13</v>
      </c>
      <c r="C831" s="4" t="s">
        <v>14</v>
      </c>
      <c r="D831" s="4" t="s">
        <v>9</v>
      </c>
      <c r="E831" s="4" t="s">
        <v>13</v>
      </c>
      <c r="F831" s="4" t="s">
        <v>14</v>
      </c>
      <c r="G831" s="4" t="s">
        <v>9</v>
      </c>
      <c r="H831" s="4" t="s">
        <v>13</v>
      </c>
      <c r="I831" s="4" t="s">
        <v>14</v>
      </c>
      <c r="J831" s="4" t="s">
        <v>9</v>
      </c>
      <c r="K831" s="994"/>
    </row>
    <row r="832" spans="1:12" ht="20.25" customHeight="1" x14ac:dyDescent="0.2">
      <c r="A832" s="308" t="s">
        <v>2334</v>
      </c>
      <c r="B832" s="8"/>
      <c r="C832" s="8"/>
      <c r="D832" s="8"/>
      <c r="E832" s="8"/>
      <c r="F832" s="8"/>
      <c r="G832" s="8"/>
      <c r="H832" s="8"/>
      <c r="I832" s="8"/>
      <c r="J832" s="8"/>
      <c r="K832" s="407" t="s">
        <v>1445</v>
      </c>
    </row>
    <row r="833" spans="1:11" ht="20.25" customHeight="1" x14ac:dyDescent="0.2">
      <c r="A833" s="8" t="s">
        <v>790</v>
      </c>
      <c r="B833" s="9">
        <v>152</v>
      </c>
      <c r="C833" s="9">
        <v>161</v>
      </c>
      <c r="D833" s="9">
        <v>313</v>
      </c>
      <c r="E833" s="9">
        <v>0</v>
      </c>
      <c r="F833" s="9">
        <v>0</v>
      </c>
      <c r="G833" s="9">
        <v>0</v>
      </c>
      <c r="H833" s="9">
        <f>SUM(B833,E833)</f>
        <v>152</v>
      </c>
      <c r="I833" s="9">
        <f t="shared" ref="I833:J833" si="418">SUM(C833,F833)</f>
        <v>161</v>
      </c>
      <c r="J833" s="9">
        <f t="shared" si="418"/>
        <v>313</v>
      </c>
      <c r="K833" s="404" t="s">
        <v>204</v>
      </c>
    </row>
    <row r="834" spans="1:11" ht="20.25" customHeight="1" x14ac:dyDescent="0.2">
      <c r="A834" s="8" t="s">
        <v>404</v>
      </c>
      <c r="B834" s="9">
        <v>179</v>
      </c>
      <c r="C834" s="9">
        <v>269</v>
      </c>
      <c r="D834" s="9">
        <v>448</v>
      </c>
      <c r="E834" s="9">
        <v>0</v>
      </c>
      <c r="F834" s="9">
        <v>0</v>
      </c>
      <c r="G834" s="9">
        <v>0</v>
      </c>
      <c r="H834" s="9">
        <f t="shared" ref="H834:H836" si="419">SUM(B834,E834)</f>
        <v>179</v>
      </c>
      <c r="I834" s="9">
        <f t="shared" ref="I834:I836" si="420">SUM(C834,F834)</f>
        <v>269</v>
      </c>
      <c r="J834" s="9">
        <f t="shared" ref="J834:J836" si="421">SUM(D834,G834)</f>
        <v>448</v>
      </c>
      <c r="K834" s="404" t="s">
        <v>206</v>
      </c>
    </row>
    <row r="835" spans="1:11" ht="20.25" customHeight="1" x14ac:dyDescent="0.2">
      <c r="A835" s="8" t="s">
        <v>516</v>
      </c>
      <c r="B835" s="9">
        <v>143</v>
      </c>
      <c r="C835" s="9">
        <v>124</v>
      </c>
      <c r="D835" s="9">
        <v>267</v>
      </c>
      <c r="E835" s="9">
        <v>0</v>
      </c>
      <c r="F835" s="9">
        <v>0</v>
      </c>
      <c r="G835" s="9">
        <v>0</v>
      </c>
      <c r="H835" s="9">
        <f t="shared" si="419"/>
        <v>143</v>
      </c>
      <c r="I835" s="9">
        <f t="shared" si="420"/>
        <v>124</v>
      </c>
      <c r="J835" s="9">
        <f t="shared" si="421"/>
        <v>267</v>
      </c>
      <c r="K835" s="404" t="s">
        <v>208</v>
      </c>
    </row>
    <row r="836" spans="1:11" ht="20.25" customHeight="1" x14ac:dyDescent="0.2">
      <c r="A836" s="8" t="s">
        <v>1576</v>
      </c>
      <c r="B836" s="9">
        <v>145</v>
      </c>
      <c r="C836" s="9">
        <v>169</v>
      </c>
      <c r="D836" s="9">
        <v>314</v>
      </c>
      <c r="E836" s="9">
        <v>0</v>
      </c>
      <c r="F836" s="9">
        <v>0</v>
      </c>
      <c r="G836" s="9">
        <v>0</v>
      </c>
      <c r="H836" s="9">
        <f t="shared" si="419"/>
        <v>145</v>
      </c>
      <c r="I836" s="9">
        <f t="shared" si="420"/>
        <v>169</v>
      </c>
      <c r="J836" s="9">
        <f t="shared" si="421"/>
        <v>314</v>
      </c>
      <c r="K836" s="297" t="s">
        <v>1554</v>
      </c>
    </row>
    <row r="837" spans="1:11" ht="27" customHeight="1" x14ac:dyDescent="0.2">
      <c r="A837" s="420" t="s">
        <v>1577</v>
      </c>
      <c r="B837" s="326">
        <f>SUM(B833:B836)</f>
        <v>619</v>
      </c>
      <c r="C837" s="326">
        <f t="shared" ref="C837:J837" si="422">SUM(C833:C836)</f>
        <v>723</v>
      </c>
      <c r="D837" s="326">
        <f t="shared" si="422"/>
        <v>1342</v>
      </c>
      <c r="E837" s="326">
        <f t="shared" si="422"/>
        <v>0</v>
      </c>
      <c r="F837" s="326">
        <f t="shared" si="422"/>
        <v>0</v>
      </c>
      <c r="G837" s="326">
        <f t="shared" si="422"/>
        <v>0</v>
      </c>
      <c r="H837" s="326">
        <f t="shared" si="422"/>
        <v>619</v>
      </c>
      <c r="I837" s="326">
        <f t="shared" si="422"/>
        <v>723</v>
      </c>
      <c r="J837" s="326">
        <f t="shared" si="422"/>
        <v>1342</v>
      </c>
      <c r="K837" s="407" t="s">
        <v>1578</v>
      </c>
    </row>
    <row r="838" spans="1:11" ht="20.25" customHeight="1" x14ac:dyDescent="0.2">
      <c r="A838" s="308" t="s">
        <v>1163</v>
      </c>
      <c r="B838" s="326">
        <v>108</v>
      </c>
      <c r="C838" s="326">
        <v>108</v>
      </c>
      <c r="D838" s="326">
        <v>216</v>
      </c>
      <c r="E838" s="326">
        <v>0</v>
      </c>
      <c r="F838" s="326">
        <v>0</v>
      </c>
      <c r="G838" s="326">
        <v>0</v>
      </c>
      <c r="H838" s="326">
        <f>SUM(B838,E838)</f>
        <v>108</v>
      </c>
      <c r="I838" s="326">
        <f t="shared" ref="I838:J838" si="423">SUM(C838,F838)</f>
        <v>108</v>
      </c>
      <c r="J838" s="326">
        <f t="shared" si="423"/>
        <v>216</v>
      </c>
      <c r="K838" s="297" t="s">
        <v>1449</v>
      </c>
    </row>
    <row r="839" spans="1:11" ht="20.25" customHeight="1" x14ac:dyDescent="0.2">
      <c r="A839" s="421" t="s">
        <v>1450</v>
      </c>
      <c r="B839" s="326">
        <v>488</v>
      </c>
      <c r="C839" s="326">
        <v>306</v>
      </c>
      <c r="D839" s="326">
        <v>794</v>
      </c>
      <c r="E839" s="326">
        <v>0</v>
      </c>
      <c r="F839" s="326">
        <v>0</v>
      </c>
      <c r="G839" s="326">
        <v>0</v>
      </c>
      <c r="H839" s="326">
        <f>SUM(B839,E839)</f>
        <v>488</v>
      </c>
      <c r="I839" s="326">
        <f t="shared" ref="I839" si="424">SUM(C839,F839)</f>
        <v>306</v>
      </c>
      <c r="J839" s="326">
        <f t="shared" ref="J839" si="425">SUM(D839,G839)</f>
        <v>794</v>
      </c>
      <c r="K839" s="297" t="s">
        <v>1451</v>
      </c>
    </row>
    <row r="840" spans="1:11" ht="20.25" customHeight="1" x14ac:dyDescent="0.2">
      <c r="A840" s="308" t="s">
        <v>1158</v>
      </c>
      <c r="B840" s="326"/>
      <c r="C840" s="326"/>
      <c r="D840" s="326"/>
      <c r="E840" s="326"/>
      <c r="F840" s="326"/>
      <c r="G840" s="326"/>
      <c r="H840" s="326"/>
      <c r="I840" s="326"/>
      <c r="J840" s="326"/>
      <c r="K840" s="297" t="s">
        <v>1452</v>
      </c>
    </row>
    <row r="841" spans="1:11" ht="20.25" customHeight="1" x14ac:dyDescent="0.2">
      <c r="A841" s="308" t="s">
        <v>203</v>
      </c>
      <c r="B841" s="326">
        <v>299</v>
      </c>
      <c r="C841" s="326">
        <v>444</v>
      </c>
      <c r="D841" s="326">
        <v>743</v>
      </c>
      <c r="E841" s="326">
        <v>0</v>
      </c>
      <c r="F841" s="326">
        <v>0</v>
      </c>
      <c r="G841" s="326">
        <v>0</v>
      </c>
      <c r="H841" s="326">
        <f>SUM(B841,E841)</f>
        <v>299</v>
      </c>
      <c r="I841" s="326">
        <f t="shared" ref="I841:J841" si="426">SUM(C841,F841)</f>
        <v>444</v>
      </c>
      <c r="J841" s="326">
        <f t="shared" si="426"/>
        <v>743</v>
      </c>
      <c r="K841" s="297" t="s">
        <v>204</v>
      </c>
    </row>
    <row r="842" spans="1:11" ht="20.25" customHeight="1" x14ac:dyDescent="0.2">
      <c r="A842" s="308" t="s">
        <v>404</v>
      </c>
      <c r="B842" s="326">
        <v>332</v>
      </c>
      <c r="C842" s="326">
        <v>508</v>
      </c>
      <c r="D842" s="326">
        <v>840</v>
      </c>
      <c r="E842" s="326">
        <v>0</v>
      </c>
      <c r="F842" s="326">
        <v>0</v>
      </c>
      <c r="G842" s="326">
        <v>0</v>
      </c>
      <c r="H842" s="326">
        <f t="shared" ref="H842:H847" si="427">SUM(B842,E842)</f>
        <v>332</v>
      </c>
      <c r="I842" s="326">
        <f t="shared" ref="I842:I847" si="428">SUM(C842,F842)</f>
        <v>508</v>
      </c>
      <c r="J842" s="326">
        <f t="shared" ref="J842:J847" si="429">SUM(D842,G842)</f>
        <v>840</v>
      </c>
      <c r="K842" s="297" t="s">
        <v>206</v>
      </c>
    </row>
    <row r="843" spans="1:11" ht="20.25" customHeight="1" x14ac:dyDescent="0.2">
      <c r="A843" s="308" t="s">
        <v>255</v>
      </c>
      <c r="B843" s="326">
        <v>69</v>
      </c>
      <c r="C843" s="326">
        <v>37</v>
      </c>
      <c r="D843" s="326">
        <v>106</v>
      </c>
      <c r="E843" s="326">
        <v>0</v>
      </c>
      <c r="F843" s="326">
        <v>0</v>
      </c>
      <c r="G843" s="326">
        <v>0</v>
      </c>
      <c r="H843" s="326">
        <f t="shared" si="427"/>
        <v>69</v>
      </c>
      <c r="I843" s="326">
        <f t="shared" si="428"/>
        <v>37</v>
      </c>
      <c r="J843" s="326">
        <f t="shared" si="429"/>
        <v>106</v>
      </c>
      <c r="K843" s="404" t="s">
        <v>429</v>
      </c>
    </row>
    <row r="844" spans="1:11" ht="20.25" customHeight="1" x14ac:dyDescent="0.2">
      <c r="A844" s="308" t="s">
        <v>1446</v>
      </c>
      <c r="B844" s="326">
        <v>437</v>
      </c>
      <c r="C844" s="326">
        <v>705</v>
      </c>
      <c r="D844" s="326">
        <v>1142</v>
      </c>
      <c r="E844" s="326">
        <v>0</v>
      </c>
      <c r="F844" s="326">
        <v>0</v>
      </c>
      <c r="G844" s="326">
        <v>0</v>
      </c>
      <c r="H844" s="326">
        <f t="shared" si="427"/>
        <v>437</v>
      </c>
      <c r="I844" s="326">
        <f t="shared" si="428"/>
        <v>705</v>
      </c>
      <c r="J844" s="326">
        <f t="shared" si="429"/>
        <v>1142</v>
      </c>
      <c r="K844" s="297" t="s">
        <v>1554</v>
      </c>
    </row>
    <row r="845" spans="1:11" ht="20.25" customHeight="1" x14ac:dyDescent="0.2">
      <c r="A845" s="308" t="s">
        <v>221</v>
      </c>
      <c r="B845" s="326">
        <v>253</v>
      </c>
      <c r="C845" s="326">
        <v>207</v>
      </c>
      <c r="D845" s="326">
        <v>460</v>
      </c>
      <c r="E845" s="326">
        <v>0</v>
      </c>
      <c r="F845" s="326">
        <v>0</v>
      </c>
      <c r="G845" s="326">
        <v>0</v>
      </c>
      <c r="H845" s="326">
        <f t="shared" si="427"/>
        <v>253</v>
      </c>
      <c r="I845" s="326">
        <f t="shared" si="428"/>
        <v>207</v>
      </c>
      <c r="J845" s="326">
        <f t="shared" si="429"/>
        <v>460</v>
      </c>
      <c r="K845" s="404" t="s">
        <v>1569</v>
      </c>
    </row>
    <row r="846" spans="1:11" ht="20.25" customHeight="1" x14ac:dyDescent="0.2">
      <c r="A846" s="422" t="s">
        <v>523</v>
      </c>
      <c r="B846" s="326">
        <v>244</v>
      </c>
      <c r="C846" s="326">
        <v>123</v>
      </c>
      <c r="D846" s="326">
        <v>367</v>
      </c>
      <c r="E846" s="326">
        <v>0</v>
      </c>
      <c r="F846" s="326">
        <v>0</v>
      </c>
      <c r="G846" s="326">
        <v>0</v>
      </c>
      <c r="H846" s="326">
        <f t="shared" si="427"/>
        <v>244</v>
      </c>
      <c r="I846" s="326">
        <f t="shared" si="428"/>
        <v>123</v>
      </c>
      <c r="J846" s="326">
        <f t="shared" si="429"/>
        <v>367</v>
      </c>
      <c r="K846" s="404" t="s">
        <v>240</v>
      </c>
    </row>
    <row r="847" spans="1:11" ht="20.25" customHeight="1" x14ac:dyDescent="0.2">
      <c r="A847" s="307" t="s">
        <v>1107</v>
      </c>
      <c r="B847" s="326">
        <v>70</v>
      </c>
      <c r="C847" s="582">
        <v>62</v>
      </c>
      <c r="D847" s="582">
        <v>132</v>
      </c>
      <c r="E847" s="326">
        <v>0</v>
      </c>
      <c r="F847" s="326">
        <v>0</v>
      </c>
      <c r="G847" s="326">
        <v>0</v>
      </c>
      <c r="H847" s="326">
        <f t="shared" si="427"/>
        <v>70</v>
      </c>
      <c r="I847" s="326">
        <f t="shared" si="428"/>
        <v>62</v>
      </c>
      <c r="J847" s="326">
        <f t="shared" si="429"/>
        <v>132</v>
      </c>
      <c r="K847" s="423" t="s">
        <v>1108</v>
      </c>
    </row>
    <row r="848" spans="1:11" ht="20.25" customHeight="1" x14ac:dyDescent="0.2">
      <c r="A848" s="308" t="s">
        <v>1159</v>
      </c>
      <c r="B848" s="326">
        <f>SUM(B841:B847)</f>
        <v>1704</v>
      </c>
      <c r="C848" s="326">
        <f>SUM(C841:C847)</f>
        <v>2086</v>
      </c>
      <c r="D848" s="326">
        <f>SUM(D841:D847)</f>
        <v>3790</v>
      </c>
      <c r="E848" s="326">
        <v>0</v>
      </c>
      <c r="F848" s="326">
        <v>0</v>
      </c>
      <c r="G848" s="326">
        <v>0</v>
      </c>
      <c r="H848" s="326">
        <f>SUM(H841:H847)</f>
        <v>1704</v>
      </c>
      <c r="I848" s="326">
        <f>SUM(I841:I847)</f>
        <v>2086</v>
      </c>
      <c r="J848" s="326">
        <f>SUM(J841:J847)</f>
        <v>3790</v>
      </c>
      <c r="K848" s="297" t="s">
        <v>1455</v>
      </c>
    </row>
    <row r="849" spans="1:11" ht="20.25" customHeight="1" x14ac:dyDescent="0.2">
      <c r="A849" s="307" t="s">
        <v>1173</v>
      </c>
      <c r="B849" s="326">
        <v>408</v>
      </c>
      <c r="C849" s="596">
        <v>310</v>
      </c>
      <c r="D849" s="596">
        <v>718</v>
      </c>
      <c r="E849" s="596">
        <v>0</v>
      </c>
      <c r="F849" s="596">
        <v>0</v>
      </c>
      <c r="G849" s="596">
        <v>0</v>
      </c>
      <c r="H849" s="596">
        <f>SUM(B849,E849)</f>
        <v>408</v>
      </c>
      <c r="I849" s="596">
        <f t="shared" ref="I849:J849" si="430">SUM(C849,F849)</f>
        <v>310</v>
      </c>
      <c r="J849" s="596">
        <f t="shared" si="430"/>
        <v>718</v>
      </c>
      <c r="K849" s="19" t="s">
        <v>1456</v>
      </c>
    </row>
    <row r="850" spans="1:11" ht="20.25" customHeight="1" x14ac:dyDescent="0.2">
      <c r="A850" s="308" t="s">
        <v>1164</v>
      </c>
      <c r="B850" s="9"/>
      <c r="C850" s="9"/>
      <c r="D850" s="9"/>
      <c r="E850" s="9"/>
      <c r="F850" s="9"/>
      <c r="G850" s="9"/>
      <c r="H850" s="9"/>
      <c r="I850" s="9"/>
      <c r="J850" s="9"/>
      <c r="K850" s="404" t="s">
        <v>1457</v>
      </c>
    </row>
    <row r="851" spans="1:11" ht="20.25" customHeight="1" x14ac:dyDescent="0.2">
      <c r="A851" s="8" t="s">
        <v>203</v>
      </c>
      <c r="B851" s="9">
        <v>125</v>
      </c>
      <c r="C851" s="9">
        <v>147</v>
      </c>
      <c r="D851" s="9">
        <v>272</v>
      </c>
      <c r="E851" s="9">
        <v>0</v>
      </c>
      <c r="F851" s="9">
        <v>0</v>
      </c>
      <c r="G851" s="9">
        <v>0</v>
      </c>
      <c r="H851" s="9">
        <f>SUM(B851,E851)</f>
        <v>125</v>
      </c>
      <c r="I851" s="9">
        <f t="shared" ref="I851:J851" si="431">SUM(C851,F851)</f>
        <v>147</v>
      </c>
      <c r="J851" s="9">
        <f t="shared" si="431"/>
        <v>272</v>
      </c>
      <c r="K851" s="404" t="s">
        <v>204</v>
      </c>
    </row>
    <row r="852" spans="1:11" ht="20.25" customHeight="1" thickBot="1" x14ac:dyDescent="0.25">
      <c r="A852" s="11" t="s">
        <v>404</v>
      </c>
      <c r="B852" s="12">
        <v>312</v>
      </c>
      <c r="C852" s="12">
        <v>471</v>
      </c>
      <c r="D852" s="12">
        <v>783</v>
      </c>
      <c r="E852" s="9">
        <v>0</v>
      </c>
      <c r="F852" s="9">
        <v>0</v>
      </c>
      <c r="G852" s="9">
        <v>0</v>
      </c>
      <c r="H852" s="9">
        <f>SUM(B852,E852)</f>
        <v>312</v>
      </c>
      <c r="I852" s="9">
        <f t="shared" ref="I852" si="432">SUM(C852,F852)</f>
        <v>471</v>
      </c>
      <c r="J852" s="9">
        <f t="shared" ref="J852" si="433">SUM(D852,G852)</f>
        <v>783</v>
      </c>
      <c r="K852" s="13" t="s">
        <v>206</v>
      </c>
    </row>
    <row r="853" spans="1:11" ht="20.25" customHeight="1" thickTop="1" x14ac:dyDescent="0.2">
      <c r="A853" s="462"/>
      <c r="B853" s="462"/>
      <c r="C853" s="462"/>
      <c r="D853" s="462"/>
      <c r="E853" s="462"/>
      <c r="F853" s="462"/>
      <c r="G853" s="462"/>
      <c r="H853" s="462"/>
      <c r="I853" s="462"/>
      <c r="J853" s="462"/>
      <c r="K853" s="461"/>
    </row>
    <row r="854" spans="1:11" ht="23.25" customHeight="1" thickBot="1" x14ac:dyDescent="0.25">
      <c r="A854" s="323" t="s">
        <v>2643</v>
      </c>
      <c r="K854" s="413" t="s">
        <v>2714</v>
      </c>
    </row>
    <row r="855" spans="1:11" ht="17.25" customHeight="1" thickTop="1" x14ac:dyDescent="0.25">
      <c r="A855" s="992" t="s">
        <v>196</v>
      </c>
      <c r="B855" s="1003" t="s">
        <v>1</v>
      </c>
      <c r="C855" s="1003"/>
      <c r="D855" s="1003"/>
      <c r="E855" s="1003" t="s">
        <v>2</v>
      </c>
      <c r="F855" s="1003"/>
      <c r="G855" s="1003"/>
      <c r="H855" s="1003" t="s">
        <v>4</v>
      </c>
      <c r="I855" s="1003"/>
      <c r="J855" s="1003"/>
      <c r="K855" s="992" t="s">
        <v>197</v>
      </c>
    </row>
    <row r="856" spans="1:11" ht="20.25" customHeight="1" x14ac:dyDescent="0.25">
      <c r="A856" s="993"/>
      <c r="B856" s="1004" t="s">
        <v>6</v>
      </c>
      <c r="C856" s="1004"/>
      <c r="D856" s="1004"/>
      <c r="E856" s="1004" t="s">
        <v>7</v>
      </c>
      <c r="F856" s="1004"/>
      <c r="G856" s="1004"/>
      <c r="H856" s="1004" t="s">
        <v>9</v>
      </c>
      <c r="I856" s="1004"/>
      <c r="J856" s="1004"/>
      <c r="K856" s="993"/>
    </row>
    <row r="857" spans="1:11" ht="17.25" customHeight="1" x14ac:dyDescent="0.25">
      <c r="A857" s="993"/>
      <c r="B857" s="655" t="s">
        <v>554</v>
      </c>
      <c r="C857" s="655" t="s">
        <v>112</v>
      </c>
      <c r="D857" s="655" t="s">
        <v>12</v>
      </c>
      <c r="E857" s="655" t="s">
        <v>554</v>
      </c>
      <c r="F857" s="655" t="s">
        <v>112</v>
      </c>
      <c r="G857" s="655" t="s">
        <v>12</v>
      </c>
      <c r="H857" s="655" t="s">
        <v>554</v>
      </c>
      <c r="I857" s="655" t="s">
        <v>112</v>
      </c>
      <c r="J857" s="655" t="s">
        <v>12</v>
      </c>
      <c r="K857" s="993"/>
    </row>
    <row r="858" spans="1:11" ht="20.25" customHeight="1" thickBot="1" x14ac:dyDescent="0.3">
      <c r="A858" s="994"/>
      <c r="B858" s="4" t="s">
        <v>13</v>
      </c>
      <c r="C858" s="4" t="s">
        <v>14</v>
      </c>
      <c r="D858" s="4" t="s">
        <v>9</v>
      </c>
      <c r="E858" s="4" t="s">
        <v>13</v>
      </c>
      <c r="F858" s="4" t="s">
        <v>14</v>
      </c>
      <c r="G858" s="4" t="s">
        <v>9</v>
      </c>
      <c r="H858" s="4" t="s">
        <v>13</v>
      </c>
      <c r="I858" s="4" t="s">
        <v>14</v>
      </c>
      <c r="J858" s="4" t="s">
        <v>9</v>
      </c>
      <c r="K858" s="994"/>
    </row>
    <row r="859" spans="1:11" ht="20.25" customHeight="1" x14ac:dyDescent="0.2">
      <c r="A859" s="8" t="s">
        <v>516</v>
      </c>
      <c r="B859" s="9">
        <v>222</v>
      </c>
      <c r="C859" s="9">
        <v>108</v>
      </c>
      <c r="D859" s="9">
        <v>330</v>
      </c>
      <c r="E859" s="9">
        <v>0</v>
      </c>
      <c r="F859" s="9">
        <v>0</v>
      </c>
      <c r="G859" s="9">
        <v>0</v>
      </c>
      <c r="H859" s="9">
        <f>SUM(B859,E859)</f>
        <v>222</v>
      </c>
      <c r="I859" s="9">
        <f t="shared" ref="I859:J859" si="434">SUM(C859,F859)</f>
        <v>108</v>
      </c>
      <c r="J859" s="9">
        <f t="shared" si="434"/>
        <v>330</v>
      </c>
      <c r="K859" s="404" t="s">
        <v>208</v>
      </c>
    </row>
    <row r="860" spans="1:11" ht="20.25" customHeight="1" x14ac:dyDescent="0.2">
      <c r="A860" s="8" t="s">
        <v>1165</v>
      </c>
      <c r="B860" s="9">
        <v>228</v>
      </c>
      <c r="C860" s="9">
        <v>274</v>
      </c>
      <c r="D860" s="9">
        <v>502</v>
      </c>
      <c r="E860" s="9">
        <v>0</v>
      </c>
      <c r="F860" s="9">
        <v>0</v>
      </c>
      <c r="G860" s="9">
        <v>0</v>
      </c>
      <c r="H860" s="9">
        <f t="shared" ref="H860:H862" si="435">SUM(B860,E860)</f>
        <v>228</v>
      </c>
      <c r="I860" s="9">
        <f t="shared" ref="I860:I862" si="436">SUM(C860,F860)</f>
        <v>274</v>
      </c>
      <c r="J860" s="9">
        <f t="shared" ref="J860:J862" si="437">SUM(D860,G860)</f>
        <v>502</v>
      </c>
      <c r="K860" s="404" t="s">
        <v>1458</v>
      </c>
    </row>
    <row r="861" spans="1:11" ht="20.25" customHeight="1" x14ac:dyDescent="0.2">
      <c r="A861" s="8" t="s">
        <v>523</v>
      </c>
      <c r="B861" s="9">
        <v>295</v>
      </c>
      <c r="C861" s="9">
        <v>226</v>
      </c>
      <c r="D861" s="9">
        <v>521</v>
      </c>
      <c r="E861" s="9">
        <v>1</v>
      </c>
      <c r="F861" s="9">
        <v>0</v>
      </c>
      <c r="G861" s="9">
        <v>1</v>
      </c>
      <c r="H861" s="9">
        <f t="shared" si="435"/>
        <v>296</v>
      </c>
      <c r="I861" s="9">
        <f t="shared" si="436"/>
        <v>226</v>
      </c>
      <c r="J861" s="9">
        <f t="shared" si="437"/>
        <v>522</v>
      </c>
      <c r="K861" s="404" t="s">
        <v>240</v>
      </c>
    </row>
    <row r="862" spans="1:11" ht="20.25" customHeight="1" x14ac:dyDescent="0.2">
      <c r="A862" s="8" t="s">
        <v>1166</v>
      </c>
      <c r="B862" s="9">
        <v>202</v>
      </c>
      <c r="C862" s="9">
        <v>149</v>
      </c>
      <c r="D862" s="9">
        <v>351</v>
      </c>
      <c r="E862" s="9">
        <v>0</v>
      </c>
      <c r="F862" s="9">
        <v>0</v>
      </c>
      <c r="G862" s="9">
        <v>0</v>
      </c>
      <c r="H862" s="9">
        <f t="shared" si="435"/>
        <v>202</v>
      </c>
      <c r="I862" s="9">
        <f t="shared" si="436"/>
        <v>149</v>
      </c>
      <c r="J862" s="9">
        <f t="shared" si="437"/>
        <v>351</v>
      </c>
      <c r="K862" s="404" t="s">
        <v>1535</v>
      </c>
    </row>
    <row r="863" spans="1:11" ht="20.25" customHeight="1" x14ac:dyDescent="0.2">
      <c r="A863" s="308" t="s">
        <v>1167</v>
      </c>
      <c r="B863" s="9">
        <f>SUM(B859:B862,B851:B852)</f>
        <v>1384</v>
      </c>
      <c r="C863" s="326">
        <f t="shared" ref="C863:J863" si="438">SUM(C859:C862,C851:C852)</f>
        <v>1375</v>
      </c>
      <c r="D863" s="326">
        <f t="shared" si="438"/>
        <v>2759</v>
      </c>
      <c r="E863" s="326">
        <f t="shared" si="438"/>
        <v>1</v>
      </c>
      <c r="F863" s="326">
        <f t="shared" si="438"/>
        <v>0</v>
      </c>
      <c r="G863" s="326">
        <f t="shared" si="438"/>
        <v>1</v>
      </c>
      <c r="H863" s="326">
        <f t="shared" si="438"/>
        <v>1385</v>
      </c>
      <c r="I863" s="326">
        <f t="shared" si="438"/>
        <v>1375</v>
      </c>
      <c r="J863" s="326">
        <f t="shared" si="438"/>
        <v>2760</v>
      </c>
      <c r="K863" s="297" t="s">
        <v>1460</v>
      </c>
    </row>
    <row r="864" spans="1:11" ht="20.25" customHeight="1" x14ac:dyDescent="0.2">
      <c r="A864" s="308" t="s">
        <v>1461</v>
      </c>
      <c r="B864" s="9"/>
      <c r="C864" s="9"/>
      <c r="D864" s="9"/>
      <c r="E864" s="9"/>
      <c r="F864" s="9"/>
      <c r="G864" s="9"/>
      <c r="H864" s="9"/>
      <c r="I864" s="9"/>
      <c r="J864" s="9"/>
      <c r="K864" s="404" t="s">
        <v>1462</v>
      </c>
    </row>
    <row r="865" spans="1:12" ht="20.25" customHeight="1" x14ac:dyDescent="0.2">
      <c r="A865" s="8" t="s">
        <v>516</v>
      </c>
      <c r="B865" s="9">
        <v>310</v>
      </c>
      <c r="C865" s="9">
        <v>133</v>
      </c>
      <c r="D865" s="9">
        <v>443</v>
      </c>
      <c r="E865" s="9">
        <v>0</v>
      </c>
      <c r="F865" s="9">
        <v>0</v>
      </c>
      <c r="G865" s="9">
        <v>0</v>
      </c>
      <c r="H865" s="9">
        <f>SUM(B865,E865)</f>
        <v>310</v>
      </c>
      <c r="I865" s="9">
        <f t="shared" ref="I865:J865" si="439">SUM(C865,F865)</f>
        <v>133</v>
      </c>
      <c r="J865" s="9">
        <f t="shared" si="439"/>
        <v>443</v>
      </c>
      <c r="K865" s="404" t="s">
        <v>208</v>
      </c>
    </row>
    <row r="866" spans="1:12" ht="20.25" customHeight="1" x14ac:dyDescent="0.2">
      <c r="A866" s="8" t="s">
        <v>255</v>
      </c>
      <c r="B866" s="9">
        <v>331</v>
      </c>
      <c r="C866" s="9">
        <v>168</v>
      </c>
      <c r="D866" s="9">
        <v>499</v>
      </c>
      <c r="E866" s="9">
        <v>0</v>
      </c>
      <c r="F866" s="9">
        <v>0</v>
      </c>
      <c r="G866" s="9">
        <v>0</v>
      </c>
      <c r="H866" s="9">
        <f t="shared" ref="H866:H869" si="440">SUM(B866,E866)</f>
        <v>331</v>
      </c>
      <c r="I866" s="9">
        <f t="shared" ref="I866:I869" si="441">SUM(C866,F866)</f>
        <v>168</v>
      </c>
      <c r="J866" s="9">
        <f t="shared" ref="J866:J869" si="442">SUM(D866,G866)</f>
        <v>499</v>
      </c>
      <c r="K866" s="404" t="s">
        <v>210</v>
      </c>
    </row>
    <row r="867" spans="1:12" ht="20.25" customHeight="1" x14ac:dyDescent="0.2">
      <c r="A867" s="8" t="s">
        <v>221</v>
      </c>
      <c r="B867" s="9">
        <v>439</v>
      </c>
      <c r="C867" s="9">
        <v>264</v>
      </c>
      <c r="D867" s="9">
        <v>703</v>
      </c>
      <c r="E867" s="9">
        <v>0</v>
      </c>
      <c r="F867" s="9">
        <v>0</v>
      </c>
      <c r="G867" s="9">
        <v>0</v>
      </c>
      <c r="H867" s="9">
        <f t="shared" si="440"/>
        <v>439</v>
      </c>
      <c r="I867" s="9">
        <f t="shared" si="441"/>
        <v>264</v>
      </c>
      <c r="J867" s="9">
        <f t="shared" si="442"/>
        <v>703</v>
      </c>
      <c r="K867" s="404" t="s">
        <v>1463</v>
      </c>
    </row>
    <row r="868" spans="1:12" ht="20.25" customHeight="1" x14ac:dyDescent="0.2">
      <c r="A868" s="8" t="s">
        <v>523</v>
      </c>
      <c r="B868" s="9">
        <v>322</v>
      </c>
      <c r="C868" s="9">
        <v>106</v>
      </c>
      <c r="D868" s="9">
        <v>428</v>
      </c>
      <c r="E868" s="9">
        <v>0</v>
      </c>
      <c r="F868" s="9">
        <v>0</v>
      </c>
      <c r="G868" s="9">
        <v>0</v>
      </c>
      <c r="H868" s="9">
        <f t="shared" si="440"/>
        <v>322</v>
      </c>
      <c r="I868" s="9">
        <f t="shared" si="441"/>
        <v>106</v>
      </c>
      <c r="J868" s="9">
        <f t="shared" si="442"/>
        <v>428</v>
      </c>
      <c r="K868" s="404" t="s">
        <v>240</v>
      </c>
    </row>
    <row r="869" spans="1:12" ht="20.25" customHeight="1" x14ac:dyDescent="0.2">
      <c r="A869" s="8" t="s">
        <v>1536</v>
      </c>
      <c r="B869" s="9">
        <v>55</v>
      </c>
      <c r="C869" s="9">
        <v>91</v>
      </c>
      <c r="D869" s="9">
        <v>146</v>
      </c>
      <c r="E869" s="9">
        <v>0</v>
      </c>
      <c r="F869" s="9">
        <v>0</v>
      </c>
      <c r="G869" s="9">
        <v>0</v>
      </c>
      <c r="H869" s="9">
        <f t="shared" si="440"/>
        <v>55</v>
      </c>
      <c r="I869" s="9">
        <f t="shared" si="441"/>
        <v>91</v>
      </c>
      <c r="J869" s="9">
        <f t="shared" si="442"/>
        <v>146</v>
      </c>
      <c r="K869" s="297" t="s">
        <v>1506</v>
      </c>
    </row>
    <row r="870" spans="1:12" ht="20.25" customHeight="1" x14ac:dyDescent="0.2">
      <c r="A870" s="308" t="s">
        <v>1464</v>
      </c>
      <c r="B870" s="9">
        <f>SUM(B865:B869)</f>
        <v>1457</v>
      </c>
      <c r="C870" s="9">
        <f t="shared" ref="C870:J870" si="443">SUM(C865:C869)</f>
        <v>762</v>
      </c>
      <c r="D870" s="9">
        <f t="shared" si="443"/>
        <v>2219</v>
      </c>
      <c r="E870" s="9">
        <f t="shared" si="443"/>
        <v>0</v>
      </c>
      <c r="F870" s="9">
        <f t="shared" si="443"/>
        <v>0</v>
      </c>
      <c r="G870" s="9">
        <f t="shared" si="443"/>
        <v>0</v>
      </c>
      <c r="H870" s="9">
        <f t="shared" si="443"/>
        <v>1457</v>
      </c>
      <c r="I870" s="9">
        <f t="shared" si="443"/>
        <v>762</v>
      </c>
      <c r="J870" s="9">
        <f t="shared" si="443"/>
        <v>2219</v>
      </c>
      <c r="K870" s="404" t="s">
        <v>1465</v>
      </c>
    </row>
    <row r="871" spans="1:12" ht="20.25" customHeight="1" x14ac:dyDescent="0.2">
      <c r="A871" s="308" t="s">
        <v>1466</v>
      </c>
      <c r="B871" s="9"/>
      <c r="C871" s="9"/>
      <c r="D871" s="9"/>
      <c r="E871" s="9"/>
      <c r="F871" s="9"/>
      <c r="G871" s="9"/>
      <c r="H871" s="9"/>
      <c r="I871" s="9"/>
      <c r="J871" s="9"/>
      <c r="K871" s="404" t="s">
        <v>1467</v>
      </c>
    </row>
    <row r="872" spans="1:12" ht="20.25" customHeight="1" x14ac:dyDescent="0.2">
      <c r="A872" s="308" t="s">
        <v>939</v>
      </c>
      <c r="B872" s="9">
        <v>8</v>
      </c>
      <c r="C872" s="9">
        <v>9</v>
      </c>
      <c r="D872" s="9">
        <v>17</v>
      </c>
      <c r="E872" s="9">
        <v>0</v>
      </c>
      <c r="F872" s="9">
        <v>0</v>
      </c>
      <c r="G872" s="9">
        <v>0</v>
      </c>
      <c r="H872" s="9">
        <f>SUM(B872,E872)</f>
        <v>8</v>
      </c>
      <c r="I872" s="9">
        <f t="shared" ref="I872:J872" si="444">SUM(C872,F872)</f>
        <v>9</v>
      </c>
      <c r="J872" s="9">
        <f t="shared" si="444"/>
        <v>17</v>
      </c>
      <c r="K872" s="404" t="s">
        <v>234</v>
      </c>
    </row>
    <row r="873" spans="1:12" ht="20.25" customHeight="1" x14ac:dyDescent="0.2">
      <c r="A873" s="308" t="s">
        <v>239</v>
      </c>
      <c r="B873" s="9">
        <v>11</v>
      </c>
      <c r="C873" s="9">
        <v>18</v>
      </c>
      <c r="D873" s="9">
        <v>29</v>
      </c>
      <c r="E873" s="9">
        <v>0</v>
      </c>
      <c r="F873" s="9">
        <v>0</v>
      </c>
      <c r="G873" s="9">
        <v>0</v>
      </c>
      <c r="H873" s="9">
        <f t="shared" ref="H873:H874" si="445">SUM(B873,E873)</f>
        <v>11</v>
      </c>
      <c r="I873" s="9">
        <f t="shared" ref="I873:I874" si="446">SUM(C873,F873)</f>
        <v>18</v>
      </c>
      <c r="J873" s="9">
        <f t="shared" ref="J873:J874" si="447">SUM(D873,G873)</f>
        <v>29</v>
      </c>
      <c r="K873" s="404" t="s">
        <v>240</v>
      </c>
    </row>
    <row r="874" spans="1:12" ht="20.25" customHeight="1" x14ac:dyDescent="0.2">
      <c r="A874" s="308" t="s">
        <v>701</v>
      </c>
      <c r="B874" s="9">
        <v>29</v>
      </c>
      <c r="C874" s="9">
        <v>67</v>
      </c>
      <c r="D874" s="9">
        <v>96</v>
      </c>
      <c r="E874" s="9">
        <v>0</v>
      </c>
      <c r="F874" s="9">
        <v>0</v>
      </c>
      <c r="G874" s="9">
        <v>0</v>
      </c>
      <c r="H874" s="9">
        <f t="shared" si="445"/>
        <v>29</v>
      </c>
      <c r="I874" s="9">
        <f t="shared" si="446"/>
        <v>67</v>
      </c>
      <c r="J874" s="9">
        <f t="shared" si="447"/>
        <v>96</v>
      </c>
      <c r="K874" s="404" t="s">
        <v>1579</v>
      </c>
    </row>
    <row r="875" spans="1:12" ht="20.25" customHeight="1" x14ac:dyDescent="0.2">
      <c r="A875" s="308" t="s">
        <v>1469</v>
      </c>
      <c r="B875" s="9">
        <f>SUM(B872:B874)</f>
        <v>48</v>
      </c>
      <c r="C875" s="9">
        <f t="shared" ref="C875:J875" si="448">SUM(C872:C874)</f>
        <v>94</v>
      </c>
      <c r="D875" s="9">
        <f t="shared" si="448"/>
        <v>142</v>
      </c>
      <c r="E875" s="9">
        <f t="shared" si="448"/>
        <v>0</v>
      </c>
      <c r="F875" s="9">
        <f t="shared" si="448"/>
        <v>0</v>
      </c>
      <c r="G875" s="9">
        <f t="shared" si="448"/>
        <v>0</v>
      </c>
      <c r="H875" s="9">
        <f t="shared" si="448"/>
        <v>48</v>
      </c>
      <c r="I875" s="9">
        <f t="shared" si="448"/>
        <v>94</v>
      </c>
      <c r="J875" s="9">
        <f t="shared" si="448"/>
        <v>142</v>
      </c>
      <c r="K875" s="404" t="s">
        <v>1470</v>
      </c>
    </row>
    <row r="876" spans="1:12" ht="20.25" customHeight="1" x14ac:dyDescent="0.2">
      <c r="A876" s="308" t="s">
        <v>1471</v>
      </c>
      <c r="B876" s="9">
        <v>364</v>
      </c>
      <c r="C876" s="9">
        <v>577</v>
      </c>
      <c r="D876" s="9">
        <v>941</v>
      </c>
      <c r="E876" s="9">
        <v>0</v>
      </c>
      <c r="F876" s="9">
        <v>0</v>
      </c>
      <c r="G876" s="9">
        <v>0</v>
      </c>
      <c r="H876" s="9">
        <f>SUM(B876,E876)</f>
        <v>364</v>
      </c>
      <c r="I876" s="9">
        <f t="shared" ref="I876:J876" si="449">SUM(C876,F876)</f>
        <v>577</v>
      </c>
      <c r="J876" s="9">
        <f t="shared" si="449"/>
        <v>941</v>
      </c>
      <c r="K876" s="404" t="s">
        <v>1472</v>
      </c>
    </row>
    <row r="877" spans="1:12" ht="20.25" customHeight="1" x14ac:dyDescent="0.2">
      <c r="A877" s="308" t="s">
        <v>1473</v>
      </c>
      <c r="B877" s="9"/>
      <c r="C877" s="9"/>
      <c r="D877" s="9"/>
      <c r="E877" s="9"/>
      <c r="F877" s="9"/>
      <c r="G877" s="9"/>
      <c r="H877" s="9"/>
      <c r="I877" s="9"/>
      <c r="J877" s="9"/>
      <c r="K877" s="404" t="s">
        <v>1474</v>
      </c>
    </row>
    <row r="878" spans="1:12" ht="20.25" customHeight="1" thickBot="1" x14ac:dyDescent="0.25">
      <c r="A878" s="11" t="s">
        <v>426</v>
      </c>
      <c r="B878" s="12">
        <v>428</v>
      </c>
      <c r="C878" s="12">
        <v>369</v>
      </c>
      <c r="D878" s="12">
        <f>SUM(B878:C878)</f>
        <v>797</v>
      </c>
      <c r="E878" s="12">
        <v>0</v>
      </c>
      <c r="F878" s="12">
        <v>0</v>
      </c>
      <c r="G878" s="12">
        <v>0</v>
      </c>
      <c r="H878" s="12">
        <f>SUM(B878,E878)</f>
        <v>428</v>
      </c>
      <c r="I878" s="12">
        <f t="shared" ref="I878:J878" si="450">SUM(C878,F878)</f>
        <v>369</v>
      </c>
      <c r="J878" s="12">
        <f t="shared" si="450"/>
        <v>797</v>
      </c>
      <c r="K878" s="13" t="s">
        <v>200</v>
      </c>
    </row>
    <row r="879" spans="1:12" ht="20.25" customHeight="1" thickTop="1" x14ac:dyDescent="0.2">
      <c r="A879" s="14"/>
      <c r="B879" s="14"/>
      <c r="C879" s="14"/>
      <c r="D879" s="14"/>
      <c r="E879" s="14"/>
      <c r="F879" s="14"/>
      <c r="G879" s="14"/>
      <c r="H879" s="14"/>
      <c r="I879" s="14"/>
      <c r="J879" s="14"/>
      <c r="K879" s="406"/>
    </row>
    <row r="880" spans="1:12" s="868" customFormat="1" ht="20.25" customHeight="1" x14ac:dyDescent="0.2">
      <c r="A880" s="878"/>
      <c r="B880" s="878"/>
      <c r="C880" s="878"/>
      <c r="D880" s="878"/>
      <c r="E880" s="878"/>
      <c r="F880" s="878"/>
      <c r="G880" s="878"/>
      <c r="H880" s="878"/>
      <c r="I880" s="878"/>
      <c r="J880" s="878"/>
      <c r="K880" s="869"/>
      <c r="L880" s="67"/>
    </row>
    <row r="881" spans="1:12" s="645" customFormat="1" ht="34.5" customHeight="1" x14ac:dyDescent="0.2">
      <c r="A881" s="649"/>
      <c r="B881" s="649"/>
      <c r="C881" s="649"/>
      <c r="D881" s="649"/>
      <c r="E881" s="649"/>
      <c r="F881" s="649"/>
      <c r="G881" s="649"/>
      <c r="H881" s="649"/>
      <c r="I881" s="649"/>
      <c r="J881" s="649"/>
      <c r="K881" s="647"/>
      <c r="L881" s="67"/>
    </row>
    <row r="882" spans="1:12" ht="18" customHeight="1" thickBot="1" x14ac:dyDescent="0.25">
      <c r="A882" s="323" t="s">
        <v>2643</v>
      </c>
      <c r="K882" s="413" t="s">
        <v>2714</v>
      </c>
    </row>
    <row r="883" spans="1:12" ht="17.25" customHeight="1" thickTop="1" x14ac:dyDescent="0.25">
      <c r="A883" s="992" t="s">
        <v>196</v>
      </c>
      <c r="B883" s="1003" t="s">
        <v>1</v>
      </c>
      <c r="C883" s="1003"/>
      <c r="D883" s="1003"/>
      <c r="E883" s="1003" t="s">
        <v>2</v>
      </c>
      <c r="F883" s="1003"/>
      <c r="G883" s="1003"/>
      <c r="H883" s="1003" t="s">
        <v>4</v>
      </c>
      <c r="I883" s="1003"/>
      <c r="J883" s="1003"/>
      <c r="K883" s="992" t="s">
        <v>197</v>
      </c>
    </row>
    <row r="884" spans="1:12" ht="20.25" customHeight="1" x14ac:dyDescent="0.25">
      <c r="A884" s="993"/>
      <c r="B884" s="1004" t="s">
        <v>6</v>
      </c>
      <c r="C884" s="1004"/>
      <c r="D884" s="1004"/>
      <c r="E884" s="1004" t="s">
        <v>7</v>
      </c>
      <c r="F884" s="1004"/>
      <c r="G884" s="1004"/>
      <c r="H884" s="1004" t="s">
        <v>9</v>
      </c>
      <c r="I884" s="1004"/>
      <c r="J884" s="1004"/>
      <c r="K884" s="993"/>
    </row>
    <row r="885" spans="1:12" ht="17.25" customHeight="1" x14ac:dyDescent="0.25">
      <c r="A885" s="993"/>
      <c r="B885" s="655" t="s">
        <v>554</v>
      </c>
      <c r="C885" s="655" t="s">
        <v>112</v>
      </c>
      <c r="D885" s="655" t="s">
        <v>12</v>
      </c>
      <c r="E885" s="655" t="s">
        <v>554</v>
      </c>
      <c r="F885" s="655" t="s">
        <v>112</v>
      </c>
      <c r="G885" s="655" t="s">
        <v>12</v>
      </c>
      <c r="H885" s="655" t="s">
        <v>554</v>
      </c>
      <c r="I885" s="655" t="s">
        <v>112</v>
      </c>
      <c r="J885" s="655" t="s">
        <v>12</v>
      </c>
      <c r="K885" s="993"/>
    </row>
    <row r="886" spans="1:12" ht="28.5" customHeight="1" thickBot="1" x14ac:dyDescent="0.3">
      <c r="A886" s="994"/>
      <c r="B886" s="4" t="s">
        <v>13</v>
      </c>
      <c r="C886" s="4" t="s">
        <v>14</v>
      </c>
      <c r="D886" s="4" t="s">
        <v>9</v>
      </c>
      <c r="E886" s="4" t="s">
        <v>13</v>
      </c>
      <c r="F886" s="4" t="s">
        <v>14</v>
      </c>
      <c r="G886" s="4" t="s">
        <v>9</v>
      </c>
      <c r="H886" s="4" t="s">
        <v>13</v>
      </c>
      <c r="I886" s="4" t="s">
        <v>14</v>
      </c>
      <c r="J886" s="4" t="s">
        <v>9</v>
      </c>
      <c r="K886" s="994"/>
    </row>
    <row r="887" spans="1:12" ht="17.25" customHeight="1" x14ac:dyDescent="0.2">
      <c r="A887" s="8" t="s">
        <v>203</v>
      </c>
      <c r="B887" s="9">
        <v>222</v>
      </c>
      <c r="C887" s="9">
        <v>325</v>
      </c>
      <c r="D887" s="9">
        <v>547</v>
      </c>
      <c r="E887" s="9">
        <v>0</v>
      </c>
      <c r="F887" s="9">
        <v>0</v>
      </c>
      <c r="G887" s="9">
        <v>0</v>
      </c>
      <c r="H887" s="9">
        <f>SUM(B887,E887)</f>
        <v>222</v>
      </c>
      <c r="I887" s="9">
        <f t="shared" ref="I887:J888" si="451">SUM(C887,F887)</f>
        <v>325</v>
      </c>
      <c r="J887" s="9">
        <f t="shared" si="451"/>
        <v>547</v>
      </c>
      <c r="K887" s="404" t="s">
        <v>204</v>
      </c>
    </row>
    <row r="888" spans="1:12" s="579" customFormat="1" ht="17.25" customHeight="1" x14ac:dyDescent="0.2">
      <c r="A888" s="463" t="s">
        <v>404</v>
      </c>
      <c r="B888" s="9">
        <v>42</v>
      </c>
      <c r="C888" s="9">
        <v>36</v>
      </c>
      <c r="D888" s="9">
        <v>78</v>
      </c>
      <c r="E888" s="9">
        <v>0</v>
      </c>
      <c r="F888" s="9">
        <v>0</v>
      </c>
      <c r="G888" s="9">
        <v>0</v>
      </c>
      <c r="H888" s="9">
        <f t="shared" ref="H888" si="452">SUM(B888,E888)</f>
        <v>42</v>
      </c>
      <c r="I888" s="9">
        <f t="shared" si="451"/>
        <v>36</v>
      </c>
      <c r="J888" s="9">
        <f t="shared" si="451"/>
        <v>78</v>
      </c>
      <c r="K888" s="581" t="s">
        <v>206</v>
      </c>
      <c r="L888" s="67"/>
    </row>
    <row r="889" spans="1:12" ht="17.25" customHeight="1" x14ac:dyDescent="0.2">
      <c r="A889" s="8" t="s">
        <v>516</v>
      </c>
      <c r="B889" s="9">
        <v>237</v>
      </c>
      <c r="C889" s="9">
        <v>55</v>
      </c>
      <c r="D889" s="9">
        <v>292</v>
      </c>
      <c r="E889" s="9">
        <v>0</v>
      </c>
      <c r="F889" s="9">
        <v>0</v>
      </c>
      <c r="G889" s="9">
        <v>0</v>
      </c>
      <c r="H889" s="9">
        <f t="shared" ref="H889" si="453">SUM(B889,E889)</f>
        <v>237</v>
      </c>
      <c r="I889" s="9">
        <f t="shared" ref="I889" si="454">SUM(C889,F889)</f>
        <v>55</v>
      </c>
      <c r="J889" s="9">
        <f t="shared" ref="J889" si="455">SUM(D889,G889)</f>
        <v>292</v>
      </c>
      <c r="K889" s="404" t="s">
        <v>208</v>
      </c>
    </row>
    <row r="890" spans="1:12" ht="17.25" customHeight="1" x14ac:dyDescent="0.2">
      <c r="A890" s="308" t="s">
        <v>1475</v>
      </c>
      <c r="B890" s="9">
        <f>SUM(B887:B889,B878)</f>
        <v>929</v>
      </c>
      <c r="C890" s="9">
        <f t="shared" ref="C890:J890" si="456">SUM(C887:C889,C878)</f>
        <v>785</v>
      </c>
      <c r="D890" s="9">
        <f t="shared" si="456"/>
        <v>1714</v>
      </c>
      <c r="E890" s="9">
        <f t="shared" si="456"/>
        <v>0</v>
      </c>
      <c r="F890" s="9">
        <f t="shared" si="456"/>
        <v>0</v>
      </c>
      <c r="G890" s="9">
        <f t="shared" si="456"/>
        <v>0</v>
      </c>
      <c r="H890" s="9">
        <f t="shared" si="456"/>
        <v>929</v>
      </c>
      <c r="I890" s="9">
        <f t="shared" si="456"/>
        <v>785</v>
      </c>
      <c r="J890" s="9">
        <f t="shared" si="456"/>
        <v>1714</v>
      </c>
      <c r="K890" s="404" t="s">
        <v>1476</v>
      </c>
    </row>
    <row r="891" spans="1:12" ht="17.25" customHeight="1" x14ac:dyDescent="0.2">
      <c r="A891" s="308" t="s">
        <v>1477</v>
      </c>
      <c r="B891" s="9">
        <v>867</v>
      </c>
      <c r="C891" s="9">
        <v>1246</v>
      </c>
      <c r="D891" s="9">
        <v>2113</v>
      </c>
      <c r="E891" s="9">
        <f>SUM(E887:E890,E878)</f>
        <v>0</v>
      </c>
      <c r="F891" s="9">
        <f>SUM(F887:F890,F878)</f>
        <v>0</v>
      </c>
      <c r="G891" s="9">
        <f>SUM(G887:G890,G878)</f>
        <v>0</v>
      </c>
      <c r="H891" s="9">
        <f>SUM(B891,E891)</f>
        <v>867</v>
      </c>
      <c r="I891" s="9">
        <f t="shared" ref="I891:J891" si="457">SUM(C891,F891)</f>
        <v>1246</v>
      </c>
      <c r="J891" s="9">
        <f t="shared" si="457"/>
        <v>2113</v>
      </c>
      <c r="K891" s="404" t="s">
        <v>1580</v>
      </c>
    </row>
    <row r="892" spans="1:12" ht="17.25" customHeight="1" x14ac:dyDescent="0.2">
      <c r="A892" s="308" t="s">
        <v>1479</v>
      </c>
      <c r="B892" s="9"/>
      <c r="C892" s="9"/>
      <c r="D892" s="9"/>
      <c r="E892" s="9"/>
      <c r="F892" s="9"/>
      <c r="G892" s="9"/>
      <c r="H892" s="9"/>
      <c r="I892" s="9"/>
      <c r="J892" s="9"/>
      <c r="K892" s="404" t="s">
        <v>1480</v>
      </c>
    </row>
    <row r="893" spans="1:12" ht="17.25" customHeight="1" x14ac:dyDescent="0.2">
      <c r="A893" s="308" t="s">
        <v>203</v>
      </c>
      <c r="B893" s="9">
        <v>277</v>
      </c>
      <c r="C893" s="9">
        <v>396</v>
      </c>
      <c r="D893" s="9">
        <v>673</v>
      </c>
      <c r="E893" s="9">
        <v>0</v>
      </c>
      <c r="F893" s="9">
        <v>0</v>
      </c>
      <c r="G893" s="9">
        <v>0</v>
      </c>
      <c r="H893" s="9">
        <f>SUM(B893,E893)</f>
        <v>277</v>
      </c>
      <c r="I893" s="9">
        <f t="shared" ref="I893:J893" si="458">SUM(C893,F893)</f>
        <v>396</v>
      </c>
      <c r="J893" s="9">
        <f t="shared" si="458"/>
        <v>673</v>
      </c>
      <c r="K893" s="404" t="s">
        <v>204</v>
      </c>
    </row>
    <row r="894" spans="1:12" ht="17.25" customHeight="1" x14ac:dyDescent="0.2">
      <c r="A894" s="308" t="s">
        <v>404</v>
      </c>
      <c r="B894" s="9">
        <v>306</v>
      </c>
      <c r="C894" s="9">
        <v>395</v>
      </c>
      <c r="D894" s="9">
        <v>701</v>
      </c>
      <c r="E894" s="9">
        <v>0</v>
      </c>
      <c r="F894" s="9">
        <v>0</v>
      </c>
      <c r="G894" s="9">
        <v>0</v>
      </c>
      <c r="H894" s="9">
        <f t="shared" ref="H894:H897" si="459">SUM(B894,E894)</f>
        <v>306</v>
      </c>
      <c r="I894" s="9">
        <f t="shared" ref="I894:I897" si="460">SUM(C894,F894)</f>
        <v>395</v>
      </c>
      <c r="J894" s="9">
        <f t="shared" ref="J894:J897" si="461">SUM(D894,G894)</f>
        <v>701</v>
      </c>
      <c r="K894" s="404" t="s">
        <v>206</v>
      </c>
    </row>
    <row r="895" spans="1:12" ht="17.25" customHeight="1" x14ac:dyDescent="0.2">
      <c r="A895" s="308" t="s">
        <v>1481</v>
      </c>
      <c r="B895" s="9">
        <v>108</v>
      </c>
      <c r="C895" s="9">
        <v>49</v>
      </c>
      <c r="D895" s="9">
        <v>157</v>
      </c>
      <c r="E895" s="9">
        <v>0</v>
      </c>
      <c r="F895" s="9">
        <v>0</v>
      </c>
      <c r="G895" s="9">
        <v>0</v>
      </c>
      <c r="H895" s="9">
        <f t="shared" si="459"/>
        <v>108</v>
      </c>
      <c r="I895" s="9">
        <f t="shared" si="460"/>
        <v>49</v>
      </c>
      <c r="J895" s="9">
        <f t="shared" si="461"/>
        <v>157</v>
      </c>
      <c r="K895" s="404" t="s">
        <v>1482</v>
      </c>
    </row>
    <row r="896" spans="1:12" ht="17.25" customHeight="1" x14ac:dyDescent="0.2">
      <c r="A896" s="308" t="s">
        <v>1533</v>
      </c>
      <c r="B896" s="9">
        <v>497</v>
      </c>
      <c r="C896" s="9">
        <v>587</v>
      </c>
      <c r="D896" s="9">
        <v>1084</v>
      </c>
      <c r="E896" s="9">
        <v>0</v>
      </c>
      <c r="F896" s="9">
        <v>0</v>
      </c>
      <c r="G896" s="9">
        <v>0</v>
      </c>
      <c r="H896" s="9">
        <f t="shared" si="459"/>
        <v>497</v>
      </c>
      <c r="I896" s="9">
        <f t="shared" si="460"/>
        <v>587</v>
      </c>
      <c r="J896" s="9">
        <f t="shared" si="461"/>
        <v>1084</v>
      </c>
      <c r="K896" s="297" t="s">
        <v>1554</v>
      </c>
    </row>
    <row r="897" spans="1:12" ht="17.25" customHeight="1" x14ac:dyDescent="0.2">
      <c r="A897" s="308" t="s">
        <v>778</v>
      </c>
      <c r="B897" s="9">
        <v>244</v>
      </c>
      <c r="C897" s="9">
        <v>36</v>
      </c>
      <c r="D897" s="9">
        <v>280</v>
      </c>
      <c r="E897" s="9">
        <v>0</v>
      </c>
      <c r="F897" s="9">
        <v>0</v>
      </c>
      <c r="G897" s="9">
        <v>0</v>
      </c>
      <c r="H897" s="9">
        <f t="shared" si="459"/>
        <v>244</v>
      </c>
      <c r="I897" s="9">
        <f t="shared" si="460"/>
        <v>36</v>
      </c>
      <c r="J897" s="9">
        <f t="shared" si="461"/>
        <v>280</v>
      </c>
      <c r="K897" s="404" t="s">
        <v>1483</v>
      </c>
    </row>
    <row r="898" spans="1:12" ht="17.25" customHeight="1" x14ac:dyDescent="0.2">
      <c r="A898" s="308" t="s">
        <v>1484</v>
      </c>
      <c r="B898" s="9">
        <f>SUM(B893:B897)</f>
        <v>1432</v>
      </c>
      <c r="C898" s="9">
        <f t="shared" ref="C898:J898" si="462">SUM(C893:C897)</f>
        <v>1463</v>
      </c>
      <c r="D898" s="9">
        <f t="shared" si="462"/>
        <v>2895</v>
      </c>
      <c r="E898" s="9">
        <f t="shared" si="462"/>
        <v>0</v>
      </c>
      <c r="F898" s="9">
        <f t="shared" si="462"/>
        <v>0</v>
      </c>
      <c r="G898" s="9">
        <f t="shared" si="462"/>
        <v>0</v>
      </c>
      <c r="H898" s="9">
        <f t="shared" si="462"/>
        <v>1432</v>
      </c>
      <c r="I898" s="9">
        <f t="shared" si="462"/>
        <v>1463</v>
      </c>
      <c r="J898" s="9">
        <f t="shared" si="462"/>
        <v>2895</v>
      </c>
      <c r="K898" s="404" t="s">
        <v>1485</v>
      </c>
    </row>
    <row r="899" spans="1:12" ht="17.25" customHeight="1" x14ac:dyDescent="0.2">
      <c r="A899" s="422" t="s">
        <v>1486</v>
      </c>
      <c r="B899" s="9">
        <v>21</v>
      </c>
      <c r="C899" s="21">
        <v>7</v>
      </c>
      <c r="D899" s="21">
        <v>28</v>
      </c>
      <c r="E899" s="21">
        <v>0</v>
      </c>
      <c r="F899" s="21">
        <v>0</v>
      </c>
      <c r="G899" s="21">
        <v>0</v>
      </c>
      <c r="H899" s="21">
        <f>SUM(B899,E899)</f>
        <v>21</v>
      </c>
      <c r="I899" s="21">
        <f t="shared" ref="I899:J899" si="463">SUM(C899,F899)</f>
        <v>7</v>
      </c>
      <c r="J899" s="21">
        <f t="shared" si="463"/>
        <v>28</v>
      </c>
      <c r="K899" s="22" t="s">
        <v>1487</v>
      </c>
    </row>
    <row r="900" spans="1:12" ht="17.25" customHeight="1" x14ac:dyDescent="0.2">
      <c r="A900" s="307" t="s">
        <v>1488</v>
      </c>
      <c r="B900" s="9">
        <v>218</v>
      </c>
      <c r="C900" s="578">
        <v>63</v>
      </c>
      <c r="D900" s="578">
        <v>281</v>
      </c>
      <c r="E900" s="21">
        <v>0</v>
      </c>
      <c r="F900" s="21">
        <v>0</v>
      </c>
      <c r="G900" s="21">
        <v>0</v>
      </c>
      <c r="H900" s="21">
        <f t="shared" ref="H900:H901" si="464">SUM(B900,E900)</f>
        <v>218</v>
      </c>
      <c r="I900" s="21">
        <f t="shared" ref="I900:I901" si="465">SUM(C900,F900)</f>
        <v>63</v>
      </c>
      <c r="J900" s="21">
        <f t="shared" ref="J900:J901" si="466">SUM(D900,G900)</f>
        <v>281</v>
      </c>
      <c r="K900" s="22" t="s">
        <v>1489</v>
      </c>
    </row>
    <row r="901" spans="1:12" ht="17.25" customHeight="1" x14ac:dyDescent="0.2">
      <c r="A901" s="307" t="s">
        <v>1490</v>
      </c>
      <c r="B901" s="9">
        <v>44</v>
      </c>
      <c r="C901" s="578">
        <v>7</v>
      </c>
      <c r="D901" s="578">
        <v>51</v>
      </c>
      <c r="E901" s="21">
        <v>0</v>
      </c>
      <c r="F901" s="21">
        <v>0</v>
      </c>
      <c r="G901" s="21">
        <v>0</v>
      </c>
      <c r="H901" s="21">
        <f t="shared" si="464"/>
        <v>44</v>
      </c>
      <c r="I901" s="21">
        <f t="shared" si="465"/>
        <v>7</v>
      </c>
      <c r="J901" s="21">
        <f t="shared" si="466"/>
        <v>51</v>
      </c>
      <c r="K901" s="406" t="s">
        <v>1491</v>
      </c>
    </row>
    <row r="902" spans="1:12" s="579" customFormat="1" ht="17.25" customHeight="1" x14ac:dyDescent="0.2">
      <c r="A902" s="308" t="s">
        <v>2298</v>
      </c>
      <c r="B902" s="9"/>
      <c r="C902" s="9"/>
      <c r="D902" s="9"/>
      <c r="E902" s="9"/>
      <c r="F902" s="9"/>
      <c r="G902" s="9"/>
      <c r="H902" s="9"/>
      <c r="I902" s="9"/>
      <c r="J902" s="9"/>
      <c r="K902" s="581" t="s">
        <v>2299</v>
      </c>
      <c r="L902" s="67"/>
    </row>
    <row r="903" spans="1:12" s="579" customFormat="1" ht="17.25" customHeight="1" x14ac:dyDescent="0.2">
      <c r="A903" s="308" t="s">
        <v>404</v>
      </c>
      <c r="B903" s="9">
        <v>0</v>
      </c>
      <c r="C903" s="9">
        <v>242</v>
      </c>
      <c r="D903" s="9">
        <v>242</v>
      </c>
      <c r="E903" s="9">
        <v>0</v>
      </c>
      <c r="F903" s="9">
        <v>0</v>
      </c>
      <c r="G903" s="9">
        <v>0</v>
      </c>
      <c r="H903" s="9">
        <f t="shared" ref="H903:H905" si="467">SUM(B903,E903)</f>
        <v>0</v>
      </c>
      <c r="I903" s="9">
        <f t="shared" ref="I903:I905" si="468">SUM(C903,F903)</f>
        <v>242</v>
      </c>
      <c r="J903" s="9">
        <f t="shared" ref="J903:J905" si="469">SUM(D903,G903)</f>
        <v>242</v>
      </c>
      <c r="K903" s="581" t="s">
        <v>206</v>
      </c>
      <c r="L903" s="67"/>
    </row>
    <row r="904" spans="1:12" s="579" customFormat="1" ht="17.25" customHeight="1" x14ac:dyDescent="0.2">
      <c r="A904" s="463" t="s">
        <v>1446</v>
      </c>
      <c r="B904" s="9">
        <v>0</v>
      </c>
      <c r="C904" s="9">
        <v>349</v>
      </c>
      <c r="D904" s="9">
        <v>349</v>
      </c>
      <c r="E904" s="9">
        <v>0</v>
      </c>
      <c r="F904" s="9">
        <v>0</v>
      </c>
      <c r="G904" s="9">
        <v>0</v>
      </c>
      <c r="H904" s="9">
        <f t="shared" si="467"/>
        <v>0</v>
      </c>
      <c r="I904" s="9">
        <f t="shared" si="468"/>
        <v>349</v>
      </c>
      <c r="J904" s="9">
        <f t="shared" si="469"/>
        <v>349</v>
      </c>
      <c r="K904" s="414" t="s">
        <v>1447</v>
      </c>
      <c r="L904" s="67"/>
    </row>
    <row r="905" spans="1:12" s="579" customFormat="1" ht="17.25" customHeight="1" x14ac:dyDescent="0.2">
      <c r="A905" s="463" t="s">
        <v>309</v>
      </c>
      <c r="B905" s="9">
        <v>0</v>
      </c>
      <c r="C905" s="9">
        <v>252</v>
      </c>
      <c r="D905" s="9">
        <v>252</v>
      </c>
      <c r="E905" s="9">
        <v>0</v>
      </c>
      <c r="F905" s="9">
        <v>0</v>
      </c>
      <c r="G905" s="9">
        <v>0</v>
      </c>
      <c r="H905" s="9">
        <f t="shared" si="467"/>
        <v>0</v>
      </c>
      <c r="I905" s="9">
        <f t="shared" si="468"/>
        <v>252</v>
      </c>
      <c r="J905" s="9">
        <f t="shared" si="469"/>
        <v>252</v>
      </c>
      <c r="K905" s="211" t="s">
        <v>1401</v>
      </c>
      <c r="L905" s="67"/>
    </row>
    <row r="906" spans="1:12" s="579" customFormat="1" ht="17.25" customHeight="1" x14ac:dyDescent="0.2">
      <c r="A906" s="463" t="s">
        <v>2305</v>
      </c>
      <c r="B906" s="9">
        <f>SUM(B903:B905)</f>
        <v>0</v>
      </c>
      <c r="C906" s="9">
        <f t="shared" ref="C906:J906" si="470">SUM(C903:C905)</f>
        <v>843</v>
      </c>
      <c r="D906" s="9">
        <f t="shared" si="470"/>
        <v>843</v>
      </c>
      <c r="E906" s="9">
        <f t="shared" si="470"/>
        <v>0</v>
      </c>
      <c r="F906" s="9">
        <f t="shared" si="470"/>
        <v>0</v>
      </c>
      <c r="G906" s="9">
        <f t="shared" si="470"/>
        <v>0</v>
      </c>
      <c r="H906" s="9">
        <f t="shared" si="470"/>
        <v>0</v>
      </c>
      <c r="I906" s="9">
        <f t="shared" si="470"/>
        <v>843</v>
      </c>
      <c r="J906" s="9">
        <f t="shared" si="470"/>
        <v>843</v>
      </c>
      <c r="K906" s="581" t="s">
        <v>2300</v>
      </c>
      <c r="L906" s="67"/>
    </row>
    <row r="907" spans="1:12" s="579" customFormat="1" ht="17.25" customHeight="1" x14ac:dyDescent="0.2">
      <c r="A907" s="308" t="s">
        <v>2301</v>
      </c>
      <c r="B907" s="9"/>
      <c r="C907" s="9"/>
      <c r="D907" s="9"/>
      <c r="E907" s="9"/>
      <c r="F907" s="9"/>
      <c r="G907" s="9"/>
      <c r="H907" s="9"/>
      <c r="I907" s="9"/>
      <c r="J907" s="9"/>
      <c r="K907" s="581" t="s">
        <v>2302</v>
      </c>
      <c r="L907" s="67"/>
    </row>
    <row r="908" spans="1:12" s="579" customFormat="1" ht="17.25" customHeight="1" x14ac:dyDescent="0.2">
      <c r="A908" s="463" t="s">
        <v>1446</v>
      </c>
      <c r="B908" s="9">
        <v>37</v>
      </c>
      <c r="C908" s="9">
        <v>16</v>
      </c>
      <c r="D908" s="9">
        <v>53</v>
      </c>
      <c r="E908" s="9">
        <v>0</v>
      </c>
      <c r="F908" s="9">
        <v>0</v>
      </c>
      <c r="G908" s="9">
        <v>0</v>
      </c>
      <c r="H908" s="9">
        <f t="shared" ref="H908:H909" si="471">SUM(B908,E908)</f>
        <v>37</v>
      </c>
      <c r="I908" s="9">
        <f t="shared" ref="I908:I909" si="472">SUM(C908,F908)</f>
        <v>16</v>
      </c>
      <c r="J908" s="9">
        <f t="shared" ref="J908:J909" si="473">SUM(D908,G908)</f>
        <v>53</v>
      </c>
      <c r="K908" s="414" t="s">
        <v>1447</v>
      </c>
      <c r="L908" s="67"/>
    </row>
    <row r="909" spans="1:12" s="579" customFormat="1" ht="17.25" customHeight="1" x14ac:dyDescent="0.2">
      <c r="A909" s="463" t="s">
        <v>778</v>
      </c>
      <c r="B909" s="9">
        <v>5</v>
      </c>
      <c r="C909" s="9">
        <v>2</v>
      </c>
      <c r="D909" s="9">
        <v>7</v>
      </c>
      <c r="E909" s="9">
        <v>0</v>
      </c>
      <c r="F909" s="9">
        <v>0</v>
      </c>
      <c r="G909" s="9">
        <v>0</v>
      </c>
      <c r="H909" s="9">
        <f t="shared" si="471"/>
        <v>5</v>
      </c>
      <c r="I909" s="9">
        <f t="shared" si="472"/>
        <v>2</v>
      </c>
      <c r="J909" s="9">
        <f t="shared" si="473"/>
        <v>7</v>
      </c>
      <c r="K909" s="581" t="s">
        <v>1483</v>
      </c>
      <c r="L909" s="67"/>
    </row>
    <row r="910" spans="1:12" s="579" customFormat="1" ht="17.25" customHeight="1" thickBot="1" x14ac:dyDescent="0.25">
      <c r="A910" s="463" t="s">
        <v>2304</v>
      </c>
      <c r="B910" s="9">
        <f>SUM(B908:B909)</f>
        <v>42</v>
      </c>
      <c r="C910" s="9">
        <f t="shared" ref="C910:J910" si="474">SUM(C908:C909)</f>
        <v>18</v>
      </c>
      <c r="D910" s="9">
        <f t="shared" si="474"/>
        <v>60</v>
      </c>
      <c r="E910" s="9">
        <f t="shared" si="474"/>
        <v>0</v>
      </c>
      <c r="F910" s="9">
        <f t="shared" si="474"/>
        <v>0</v>
      </c>
      <c r="G910" s="9">
        <f t="shared" si="474"/>
        <v>0</v>
      </c>
      <c r="H910" s="9">
        <f t="shared" si="474"/>
        <v>42</v>
      </c>
      <c r="I910" s="9">
        <f t="shared" si="474"/>
        <v>18</v>
      </c>
      <c r="J910" s="9">
        <f t="shared" si="474"/>
        <v>60</v>
      </c>
      <c r="K910" s="581" t="s">
        <v>2303</v>
      </c>
      <c r="L910" s="67"/>
    </row>
    <row r="911" spans="1:12" ht="17.25" customHeight="1" thickBot="1" x14ac:dyDescent="0.25">
      <c r="A911" s="23" t="s">
        <v>90</v>
      </c>
      <c r="B911" s="23">
        <f t="shared" ref="B911:J911" si="475">SUM(B910,B906,B901,B900,B899,B898,B891,B890,B876,B875,B870,B863,B849,B848,B839,B838,B837,B811:B820,B800:B801,B789:B791,B775:B778,B770:B773,B759:B762,B689,B688,B670,B660,B659,B658,B599:B608,B598)</f>
        <v>83019</v>
      </c>
      <c r="C911" s="23">
        <f t="shared" si="475"/>
        <v>63171</v>
      </c>
      <c r="D911" s="23">
        <f t="shared" si="475"/>
        <v>146190</v>
      </c>
      <c r="E911" s="23">
        <f t="shared" si="475"/>
        <v>18</v>
      </c>
      <c r="F911" s="23">
        <f t="shared" si="475"/>
        <v>24</v>
      </c>
      <c r="G911" s="23">
        <f t="shared" si="475"/>
        <v>42</v>
      </c>
      <c r="H911" s="23">
        <f t="shared" si="475"/>
        <v>83037</v>
      </c>
      <c r="I911" s="23">
        <f t="shared" si="475"/>
        <v>63195</v>
      </c>
      <c r="J911" s="23">
        <f t="shared" si="475"/>
        <v>146232</v>
      </c>
      <c r="K911" s="405" t="s">
        <v>91</v>
      </c>
    </row>
    <row r="912" spans="1:12" s="645" customFormat="1" ht="17.25" customHeight="1" thickTop="1" x14ac:dyDescent="0.2">
      <c r="A912" s="649"/>
      <c r="B912" s="649"/>
      <c r="C912" s="649"/>
      <c r="D912" s="649"/>
      <c r="E912" s="649"/>
      <c r="F912" s="649"/>
      <c r="G912" s="649"/>
      <c r="H912" s="649"/>
      <c r="I912" s="649"/>
      <c r="J912" s="649"/>
      <c r="K912" s="647"/>
      <c r="L912" s="67"/>
    </row>
    <row r="913" spans="1:12" s="868" customFormat="1" ht="17.25" customHeight="1" x14ac:dyDescent="0.2">
      <c r="A913" s="878"/>
      <c r="B913" s="878"/>
      <c r="C913" s="878"/>
      <c r="D913" s="878"/>
      <c r="E913" s="878"/>
      <c r="F913" s="878"/>
      <c r="G913" s="878"/>
      <c r="H913" s="878"/>
      <c r="I913" s="878"/>
      <c r="J913" s="878"/>
      <c r="K913" s="869"/>
      <c r="L913" s="67"/>
    </row>
    <row r="914" spans="1:12" s="868" customFormat="1" ht="17.25" customHeight="1" x14ac:dyDescent="0.2">
      <c r="A914" s="878"/>
      <c r="B914" s="878"/>
      <c r="C914" s="878"/>
      <c r="D914" s="878"/>
      <c r="E914" s="878"/>
      <c r="F914" s="878"/>
      <c r="G914" s="878"/>
      <c r="H914" s="878"/>
      <c r="I914" s="878"/>
      <c r="J914" s="878"/>
      <c r="K914" s="869"/>
      <c r="L914" s="67"/>
    </row>
    <row r="915" spans="1:12" s="868" customFormat="1" ht="17.25" customHeight="1" x14ac:dyDescent="0.2">
      <c r="A915" s="878"/>
      <c r="B915" s="878"/>
      <c r="C915" s="878"/>
      <c r="D915" s="878"/>
      <c r="E915" s="878"/>
      <c r="F915" s="878"/>
      <c r="G915" s="878"/>
      <c r="H915" s="878"/>
      <c r="I915" s="878"/>
      <c r="J915" s="878"/>
      <c r="K915" s="869"/>
      <c r="L915" s="67"/>
    </row>
    <row r="916" spans="1:12" ht="20.25" customHeight="1" thickBot="1" x14ac:dyDescent="0.25">
      <c r="A916" s="323" t="s">
        <v>1720</v>
      </c>
      <c r="B916" s="607"/>
      <c r="C916" s="607"/>
      <c r="D916" s="607"/>
      <c r="E916" s="607"/>
      <c r="F916" s="607"/>
      <c r="G916" s="607"/>
      <c r="H916" s="607"/>
      <c r="I916" s="607"/>
      <c r="J916" s="607"/>
      <c r="K916" s="413" t="s">
        <v>2715</v>
      </c>
    </row>
    <row r="917" spans="1:12" ht="20.25" customHeight="1" thickTop="1" x14ac:dyDescent="0.25">
      <c r="A917" s="992" t="s">
        <v>196</v>
      </c>
      <c r="B917" s="1003" t="s">
        <v>1</v>
      </c>
      <c r="C917" s="1003"/>
      <c r="D917" s="1003"/>
      <c r="E917" s="1003" t="s">
        <v>2</v>
      </c>
      <c r="F917" s="1003"/>
      <c r="G917" s="1003"/>
      <c r="H917" s="1003" t="s">
        <v>4</v>
      </c>
      <c r="I917" s="1003"/>
      <c r="J917" s="1003"/>
      <c r="K917" s="992" t="s">
        <v>197</v>
      </c>
    </row>
    <row r="918" spans="1:12" ht="20.25" customHeight="1" x14ac:dyDescent="0.25">
      <c r="A918" s="993"/>
      <c r="B918" s="1004" t="s">
        <v>6</v>
      </c>
      <c r="C918" s="1004"/>
      <c r="D918" s="1004"/>
      <c r="E918" s="1004" t="s">
        <v>7</v>
      </c>
      <c r="F918" s="1004"/>
      <c r="G918" s="1004"/>
      <c r="H918" s="1004" t="s">
        <v>9</v>
      </c>
      <c r="I918" s="1004"/>
      <c r="J918" s="1004"/>
      <c r="K918" s="993"/>
    </row>
    <row r="919" spans="1:12" ht="20.25" customHeight="1" x14ac:dyDescent="0.25">
      <c r="A919" s="993"/>
      <c r="B919" s="655" t="s">
        <v>554</v>
      </c>
      <c r="C919" s="655" t="s">
        <v>112</v>
      </c>
      <c r="D919" s="655" t="s">
        <v>12</v>
      </c>
      <c r="E919" s="655" t="s">
        <v>554</v>
      </c>
      <c r="F919" s="655" t="s">
        <v>112</v>
      </c>
      <c r="G919" s="655" t="s">
        <v>12</v>
      </c>
      <c r="H919" s="655" t="s">
        <v>554</v>
      </c>
      <c r="I919" s="655" t="s">
        <v>112</v>
      </c>
      <c r="J919" s="655" t="s">
        <v>12</v>
      </c>
      <c r="K919" s="993"/>
    </row>
    <row r="920" spans="1:12" ht="20.25" customHeight="1" thickBot="1" x14ac:dyDescent="0.3">
      <c r="A920" s="994"/>
      <c r="B920" s="4" t="s">
        <v>13</v>
      </c>
      <c r="C920" s="4" t="s">
        <v>14</v>
      </c>
      <c r="D920" s="4" t="s">
        <v>9</v>
      </c>
      <c r="E920" s="4" t="s">
        <v>13</v>
      </c>
      <c r="F920" s="4" t="s">
        <v>14</v>
      </c>
      <c r="G920" s="4" t="s">
        <v>9</v>
      </c>
      <c r="H920" s="4" t="s">
        <v>13</v>
      </c>
      <c r="I920" s="4" t="s">
        <v>14</v>
      </c>
      <c r="J920" s="4" t="s">
        <v>9</v>
      </c>
      <c r="K920" s="994"/>
    </row>
    <row r="921" spans="1:12" ht="20.25" customHeight="1" x14ac:dyDescent="0.2">
      <c r="A921" s="8" t="s">
        <v>402</v>
      </c>
      <c r="B921" s="8"/>
      <c r="C921" s="8"/>
      <c r="D921" s="8"/>
      <c r="E921" s="8"/>
      <c r="F921" s="8"/>
      <c r="G921" s="8"/>
      <c r="H921" s="8"/>
      <c r="I921" s="8"/>
      <c r="J921" s="8"/>
      <c r="K921" s="404" t="s">
        <v>93</v>
      </c>
    </row>
    <row r="922" spans="1:12" ht="20.25" customHeight="1" x14ac:dyDescent="0.2">
      <c r="A922" s="8" t="s">
        <v>1263</v>
      </c>
      <c r="B922" s="9">
        <v>873</v>
      </c>
      <c r="C922" s="9">
        <v>323</v>
      </c>
      <c r="D922" s="9">
        <v>1196</v>
      </c>
      <c r="E922" s="9">
        <v>2</v>
      </c>
      <c r="F922" s="9">
        <v>0</v>
      </c>
      <c r="G922" s="9">
        <v>2</v>
      </c>
      <c r="H922" s="9">
        <f>SUM(B922,E922)</f>
        <v>875</v>
      </c>
      <c r="I922" s="9">
        <f t="shared" ref="I922:J922" si="476">SUM(C922,F922)</f>
        <v>323</v>
      </c>
      <c r="J922" s="9">
        <f t="shared" si="476"/>
        <v>1198</v>
      </c>
      <c r="K922" s="404" t="s">
        <v>1264</v>
      </c>
    </row>
    <row r="923" spans="1:12" ht="20.25" customHeight="1" x14ac:dyDescent="0.2">
      <c r="A923" s="8" t="s">
        <v>1265</v>
      </c>
      <c r="B923" s="9">
        <v>988</v>
      </c>
      <c r="C923" s="9">
        <v>347</v>
      </c>
      <c r="D923" s="9">
        <v>1335</v>
      </c>
      <c r="E923" s="9">
        <v>0</v>
      </c>
      <c r="F923" s="9">
        <v>0</v>
      </c>
      <c r="G923" s="9">
        <v>0</v>
      </c>
      <c r="H923" s="9">
        <f t="shared" ref="H923:H929" si="477">SUM(B923,E923)</f>
        <v>988</v>
      </c>
      <c r="I923" s="9">
        <f t="shared" ref="I923:I929" si="478">SUM(C923,F923)</f>
        <v>347</v>
      </c>
      <c r="J923" s="9">
        <f t="shared" ref="J923:J929" si="479">SUM(D923,G923)</f>
        <v>1335</v>
      </c>
      <c r="K923" s="404" t="s">
        <v>1266</v>
      </c>
    </row>
    <row r="924" spans="1:12" ht="20.25" customHeight="1" x14ac:dyDescent="0.2">
      <c r="A924" s="8" t="s">
        <v>1267</v>
      </c>
      <c r="B924" s="9">
        <v>983</v>
      </c>
      <c r="C924" s="9">
        <v>393</v>
      </c>
      <c r="D924" s="9">
        <v>1376</v>
      </c>
      <c r="E924" s="9">
        <v>0</v>
      </c>
      <c r="F924" s="9">
        <v>0</v>
      </c>
      <c r="G924" s="9">
        <v>0</v>
      </c>
      <c r="H924" s="9">
        <f t="shared" si="477"/>
        <v>983</v>
      </c>
      <c r="I924" s="9">
        <f t="shared" si="478"/>
        <v>393</v>
      </c>
      <c r="J924" s="9">
        <f t="shared" si="479"/>
        <v>1376</v>
      </c>
      <c r="K924" s="404" t="s">
        <v>1268</v>
      </c>
    </row>
    <row r="925" spans="1:12" ht="20.25" customHeight="1" x14ac:dyDescent="0.2">
      <c r="A925" s="8" t="s">
        <v>1269</v>
      </c>
      <c r="B925" s="9">
        <v>615</v>
      </c>
      <c r="C925" s="9">
        <v>286</v>
      </c>
      <c r="D925" s="9">
        <v>901</v>
      </c>
      <c r="E925" s="9">
        <v>3</v>
      </c>
      <c r="F925" s="9">
        <v>0</v>
      </c>
      <c r="G925" s="9">
        <v>3</v>
      </c>
      <c r="H925" s="9">
        <f t="shared" si="477"/>
        <v>618</v>
      </c>
      <c r="I925" s="9">
        <f t="shared" si="478"/>
        <v>286</v>
      </c>
      <c r="J925" s="9">
        <f t="shared" si="479"/>
        <v>904</v>
      </c>
      <c r="K925" s="404" t="s">
        <v>1270</v>
      </c>
    </row>
    <row r="926" spans="1:12" ht="20.25" customHeight="1" x14ac:dyDescent="0.2">
      <c r="A926" s="8" t="s">
        <v>1273</v>
      </c>
      <c r="B926" s="9">
        <v>916</v>
      </c>
      <c r="C926" s="9">
        <v>150</v>
      </c>
      <c r="D926" s="9">
        <v>1066</v>
      </c>
      <c r="E926" s="9">
        <v>0</v>
      </c>
      <c r="F926" s="9">
        <v>0</v>
      </c>
      <c r="G926" s="9">
        <v>0</v>
      </c>
      <c r="H926" s="9">
        <f t="shared" si="477"/>
        <v>916</v>
      </c>
      <c r="I926" s="9">
        <f t="shared" si="478"/>
        <v>150</v>
      </c>
      <c r="J926" s="9">
        <f t="shared" si="479"/>
        <v>1066</v>
      </c>
      <c r="K926" s="404" t="s">
        <v>1274</v>
      </c>
    </row>
    <row r="927" spans="1:12" ht="20.25" customHeight="1" x14ac:dyDescent="0.2">
      <c r="A927" s="8" t="s">
        <v>1275</v>
      </c>
      <c r="B927" s="9">
        <v>723</v>
      </c>
      <c r="C927" s="9">
        <v>208</v>
      </c>
      <c r="D927" s="9">
        <v>931</v>
      </c>
      <c r="E927" s="9">
        <v>0</v>
      </c>
      <c r="F927" s="9">
        <v>0</v>
      </c>
      <c r="G927" s="9">
        <v>0</v>
      </c>
      <c r="H927" s="9">
        <f t="shared" si="477"/>
        <v>723</v>
      </c>
      <c r="I927" s="9">
        <f t="shared" si="478"/>
        <v>208</v>
      </c>
      <c r="J927" s="9">
        <f t="shared" si="479"/>
        <v>931</v>
      </c>
      <c r="K927" s="404" t="s">
        <v>1276</v>
      </c>
    </row>
    <row r="928" spans="1:12" ht="20.25" customHeight="1" x14ac:dyDescent="0.2">
      <c r="A928" s="8" t="s">
        <v>1277</v>
      </c>
      <c r="B928" s="9">
        <v>209</v>
      </c>
      <c r="C928" s="9">
        <v>28</v>
      </c>
      <c r="D928" s="9">
        <v>237</v>
      </c>
      <c r="E928" s="9">
        <v>0</v>
      </c>
      <c r="F928" s="9">
        <v>0</v>
      </c>
      <c r="G928" s="9">
        <v>0</v>
      </c>
      <c r="H928" s="9">
        <f t="shared" si="477"/>
        <v>209</v>
      </c>
      <c r="I928" s="9">
        <f t="shared" si="478"/>
        <v>28</v>
      </c>
      <c r="J928" s="9">
        <f t="shared" si="479"/>
        <v>237</v>
      </c>
      <c r="K928" s="404" t="s">
        <v>1278</v>
      </c>
    </row>
    <row r="929" spans="1:12" ht="20.25" customHeight="1" x14ac:dyDescent="0.2">
      <c r="A929" s="8" t="s">
        <v>1279</v>
      </c>
      <c r="B929" s="9">
        <v>1517</v>
      </c>
      <c r="C929" s="9">
        <v>265</v>
      </c>
      <c r="D929" s="9">
        <v>1782</v>
      </c>
      <c r="E929" s="9">
        <v>0</v>
      </c>
      <c r="F929" s="9">
        <v>0</v>
      </c>
      <c r="G929" s="9"/>
      <c r="H929" s="9">
        <f t="shared" si="477"/>
        <v>1517</v>
      </c>
      <c r="I929" s="9">
        <f t="shared" si="478"/>
        <v>265</v>
      </c>
      <c r="J929" s="9">
        <f t="shared" si="479"/>
        <v>1782</v>
      </c>
      <c r="K929" s="404" t="s">
        <v>1280</v>
      </c>
    </row>
    <row r="930" spans="1:12" ht="20.25" customHeight="1" x14ac:dyDescent="0.2">
      <c r="A930" s="8" t="s">
        <v>1281</v>
      </c>
      <c r="B930" s="9">
        <v>1428</v>
      </c>
      <c r="C930" s="9">
        <v>444</v>
      </c>
      <c r="D930" s="9">
        <v>1872</v>
      </c>
      <c r="E930" s="9">
        <v>4</v>
      </c>
      <c r="F930" s="9">
        <v>1</v>
      </c>
      <c r="G930" s="9">
        <v>5</v>
      </c>
      <c r="H930" s="9">
        <f t="shared" ref="H930" si="480">SUM(B930,E930)</f>
        <v>1432</v>
      </c>
      <c r="I930" s="9">
        <f t="shared" ref="I930" si="481">SUM(C930,F930)</f>
        <v>445</v>
      </c>
      <c r="J930" s="9">
        <f t="shared" ref="J930" si="482">SUM(D930,G930)</f>
        <v>1877</v>
      </c>
      <c r="K930" s="404" t="s">
        <v>1282</v>
      </c>
    </row>
    <row r="931" spans="1:12" ht="20.25" customHeight="1" x14ac:dyDescent="0.2">
      <c r="A931" s="308" t="s">
        <v>1581</v>
      </c>
      <c r="B931" s="9"/>
      <c r="C931" s="9"/>
      <c r="D931" s="326"/>
      <c r="E931" s="326"/>
      <c r="F931" s="326"/>
      <c r="G931" s="326"/>
      <c r="H931" s="326"/>
      <c r="I931" s="326"/>
      <c r="J931" s="326"/>
      <c r="K931" s="297" t="s">
        <v>1295</v>
      </c>
    </row>
    <row r="932" spans="1:12" ht="20.25" customHeight="1" x14ac:dyDescent="0.2">
      <c r="A932" s="8" t="s">
        <v>1286</v>
      </c>
      <c r="B932" s="9">
        <v>300</v>
      </c>
      <c r="C932" s="9">
        <v>16</v>
      </c>
      <c r="D932" s="9">
        <v>316</v>
      </c>
      <c r="E932" s="9">
        <v>0</v>
      </c>
      <c r="F932" s="9">
        <v>0</v>
      </c>
      <c r="G932" s="9">
        <v>0</v>
      </c>
      <c r="H932" s="9">
        <f>SUM(B932,E932)</f>
        <v>300</v>
      </c>
      <c r="I932" s="9">
        <f t="shared" ref="I932:J932" si="483">SUM(C932,F932)</f>
        <v>16</v>
      </c>
      <c r="J932" s="9">
        <f t="shared" si="483"/>
        <v>316</v>
      </c>
      <c r="K932" s="404" t="s">
        <v>1494</v>
      </c>
    </row>
    <row r="933" spans="1:12" ht="20.25" customHeight="1" x14ac:dyDescent="0.2">
      <c r="A933" s="8" t="s">
        <v>1582</v>
      </c>
      <c r="B933" s="9">
        <v>117</v>
      </c>
      <c r="C933" s="9">
        <v>73</v>
      </c>
      <c r="D933" s="9">
        <v>190</v>
      </c>
      <c r="E933" s="9">
        <v>0</v>
      </c>
      <c r="F933" s="9">
        <v>0</v>
      </c>
      <c r="G933" s="9">
        <v>0</v>
      </c>
      <c r="H933" s="9">
        <f t="shared" ref="H933:H937" si="484">SUM(B933,E933)</f>
        <v>117</v>
      </c>
      <c r="I933" s="9">
        <f t="shared" ref="I933:I937" si="485">SUM(C933,F933)</f>
        <v>73</v>
      </c>
      <c r="J933" s="9">
        <f t="shared" ref="J933:J937" si="486">SUM(D933,G933)</f>
        <v>190</v>
      </c>
      <c r="K933" s="404" t="s">
        <v>1289</v>
      </c>
    </row>
    <row r="934" spans="1:12" ht="20.25" customHeight="1" x14ac:dyDescent="0.2">
      <c r="A934" s="8" t="s">
        <v>1290</v>
      </c>
      <c r="B934" s="9">
        <v>190</v>
      </c>
      <c r="C934" s="9">
        <v>46</v>
      </c>
      <c r="D934" s="9">
        <v>236</v>
      </c>
      <c r="E934" s="9">
        <v>0</v>
      </c>
      <c r="F934" s="9">
        <v>0</v>
      </c>
      <c r="G934" s="9">
        <v>0</v>
      </c>
      <c r="H934" s="9">
        <f t="shared" si="484"/>
        <v>190</v>
      </c>
      <c r="I934" s="9">
        <f t="shared" si="485"/>
        <v>46</v>
      </c>
      <c r="J934" s="9">
        <f t="shared" si="486"/>
        <v>236</v>
      </c>
      <c r="K934" s="404" t="s">
        <v>1495</v>
      </c>
    </row>
    <row r="935" spans="1:12" ht="20.25" customHeight="1" x14ac:dyDescent="0.2">
      <c r="A935" s="8" t="s">
        <v>1292</v>
      </c>
      <c r="B935" s="9">
        <v>177</v>
      </c>
      <c r="C935" s="9">
        <v>21</v>
      </c>
      <c r="D935" s="9">
        <v>198</v>
      </c>
      <c r="E935" s="9">
        <v>0</v>
      </c>
      <c r="F935" s="9">
        <v>0</v>
      </c>
      <c r="G935" s="9">
        <v>0</v>
      </c>
      <c r="H935" s="9">
        <f t="shared" si="484"/>
        <v>177</v>
      </c>
      <c r="I935" s="9">
        <f t="shared" si="485"/>
        <v>21</v>
      </c>
      <c r="J935" s="9">
        <f t="shared" si="486"/>
        <v>198</v>
      </c>
      <c r="K935" s="404" t="s">
        <v>1496</v>
      </c>
    </row>
    <row r="936" spans="1:12" ht="20.25" customHeight="1" x14ac:dyDescent="0.2">
      <c r="A936" s="8" t="s">
        <v>1294</v>
      </c>
      <c r="B936" s="9">
        <v>374</v>
      </c>
      <c r="C936" s="9">
        <v>31</v>
      </c>
      <c r="D936" s="9">
        <v>405</v>
      </c>
      <c r="E936" s="9">
        <v>0</v>
      </c>
      <c r="F936" s="9">
        <v>0</v>
      </c>
      <c r="G936" s="9">
        <v>0</v>
      </c>
      <c r="H936" s="9">
        <f t="shared" si="484"/>
        <v>374</v>
      </c>
      <c r="I936" s="9">
        <f t="shared" si="485"/>
        <v>31</v>
      </c>
      <c r="J936" s="9">
        <f t="shared" si="486"/>
        <v>405</v>
      </c>
      <c r="K936" s="404" t="s">
        <v>1497</v>
      </c>
    </row>
    <row r="937" spans="1:12" ht="20.25" customHeight="1" x14ac:dyDescent="0.2">
      <c r="A937" s="8" t="s">
        <v>1296</v>
      </c>
      <c r="B937" s="9">
        <v>93</v>
      </c>
      <c r="C937" s="9">
        <v>72</v>
      </c>
      <c r="D937" s="9">
        <v>165</v>
      </c>
      <c r="E937" s="9">
        <v>0</v>
      </c>
      <c r="F937" s="9">
        <v>0</v>
      </c>
      <c r="G937" s="9">
        <v>0</v>
      </c>
      <c r="H937" s="9">
        <f t="shared" si="484"/>
        <v>93</v>
      </c>
      <c r="I937" s="9">
        <f t="shared" si="485"/>
        <v>72</v>
      </c>
      <c r="J937" s="9">
        <f t="shared" si="486"/>
        <v>165</v>
      </c>
      <c r="K937" s="404" t="s">
        <v>1305</v>
      </c>
    </row>
    <row r="938" spans="1:12" ht="20.25" customHeight="1" thickBot="1" x14ac:dyDescent="0.25">
      <c r="A938" s="426" t="s">
        <v>1583</v>
      </c>
      <c r="B938" s="587">
        <f>SUM(B932:B937)</f>
        <v>1251</v>
      </c>
      <c r="C938" s="587">
        <f t="shared" ref="C938:J938" si="487">SUM(C932:C937)</f>
        <v>259</v>
      </c>
      <c r="D938" s="587">
        <f t="shared" si="487"/>
        <v>1510</v>
      </c>
      <c r="E938" s="587">
        <f t="shared" si="487"/>
        <v>0</v>
      </c>
      <c r="F938" s="587">
        <f t="shared" si="487"/>
        <v>0</v>
      </c>
      <c r="G938" s="587">
        <f t="shared" si="487"/>
        <v>0</v>
      </c>
      <c r="H938" s="587">
        <f t="shared" si="487"/>
        <v>1251</v>
      </c>
      <c r="I938" s="587">
        <f t="shared" si="487"/>
        <v>259</v>
      </c>
      <c r="J938" s="587">
        <f t="shared" si="487"/>
        <v>1510</v>
      </c>
      <c r="K938" s="427" t="s">
        <v>1584</v>
      </c>
    </row>
    <row r="939" spans="1:12" ht="20.25" customHeight="1" thickTop="1" x14ac:dyDescent="0.2">
      <c r="A939" s="307"/>
      <c r="B939" s="307"/>
      <c r="C939" s="307"/>
      <c r="D939" s="307"/>
      <c r="E939" s="307"/>
      <c r="F939" s="307"/>
      <c r="G939" s="307"/>
      <c r="H939" s="307"/>
      <c r="I939" s="307"/>
      <c r="J939" s="307"/>
      <c r="K939" s="56"/>
    </row>
    <row r="940" spans="1:12" s="868" customFormat="1" ht="20.25" customHeight="1" x14ac:dyDescent="0.2">
      <c r="A940" s="307"/>
      <c r="B940" s="307"/>
      <c r="C940" s="307"/>
      <c r="D940" s="307"/>
      <c r="E940" s="307"/>
      <c r="F940" s="307"/>
      <c r="G940" s="307"/>
      <c r="H940" s="307"/>
      <c r="I940" s="307"/>
      <c r="J940" s="307"/>
      <c r="K940" s="56"/>
      <c r="L940" s="67"/>
    </row>
    <row r="941" spans="1:12" s="868" customFormat="1" ht="20.25" customHeight="1" x14ac:dyDescent="0.2">
      <c r="A941" s="307"/>
      <c r="B941" s="307"/>
      <c r="C941" s="307"/>
      <c r="D941" s="307"/>
      <c r="E941" s="307"/>
      <c r="F941" s="307"/>
      <c r="G941" s="307"/>
      <c r="H941" s="307"/>
      <c r="I941" s="307"/>
      <c r="J941" s="307"/>
      <c r="K941" s="56"/>
      <c r="L941" s="67"/>
    </row>
    <row r="942" spans="1:12" ht="20.25" customHeight="1" x14ac:dyDescent="0.2">
      <c r="A942" s="307"/>
      <c r="B942" s="307"/>
      <c r="C942" s="307"/>
      <c r="D942" s="307"/>
      <c r="E942" s="307"/>
      <c r="F942" s="307"/>
      <c r="G942" s="307"/>
      <c r="H942" s="307"/>
      <c r="I942" s="307"/>
      <c r="J942" s="307"/>
      <c r="K942" s="56"/>
    </row>
    <row r="943" spans="1:12" ht="20.25" customHeight="1" x14ac:dyDescent="0.2">
      <c r="A943" s="307"/>
      <c r="B943" s="307"/>
      <c r="C943" s="307"/>
      <c r="D943" s="307"/>
      <c r="E943" s="307"/>
      <c r="F943" s="307"/>
      <c r="G943" s="307"/>
      <c r="H943" s="307"/>
      <c r="I943" s="307"/>
      <c r="J943" s="307"/>
      <c r="K943" s="56"/>
    </row>
    <row r="944" spans="1:12" ht="15" customHeight="1" x14ac:dyDescent="0.2">
      <c r="A944" s="307"/>
      <c r="B944" s="307"/>
      <c r="C944" s="307"/>
      <c r="D944" s="307"/>
      <c r="E944" s="307"/>
      <c r="F944" s="307"/>
      <c r="G944" s="307"/>
      <c r="H944" s="307"/>
      <c r="I944" s="307"/>
      <c r="J944" s="307"/>
      <c r="K944" s="56"/>
    </row>
    <row r="945" spans="1:11" ht="20.25" customHeight="1" thickBot="1" x14ac:dyDescent="0.25">
      <c r="A945" s="323" t="s">
        <v>1720</v>
      </c>
      <c r="K945" s="413" t="s">
        <v>2716</v>
      </c>
    </row>
    <row r="946" spans="1:11" ht="20.25" customHeight="1" thickTop="1" x14ac:dyDescent="0.25">
      <c r="A946" s="992" t="s">
        <v>196</v>
      </c>
      <c r="B946" s="1003" t="s">
        <v>1</v>
      </c>
      <c r="C946" s="1003"/>
      <c r="D946" s="1003"/>
      <c r="E946" s="1003" t="s">
        <v>2</v>
      </c>
      <c r="F946" s="1003"/>
      <c r="G946" s="1003"/>
      <c r="H946" s="1003" t="s">
        <v>4</v>
      </c>
      <c r="I946" s="1003"/>
      <c r="J946" s="1003"/>
      <c r="K946" s="992" t="s">
        <v>197</v>
      </c>
    </row>
    <row r="947" spans="1:11" ht="20.25" customHeight="1" x14ac:dyDescent="0.25">
      <c r="A947" s="993"/>
      <c r="B947" s="1004" t="s">
        <v>6</v>
      </c>
      <c r="C947" s="1004"/>
      <c r="D947" s="1004"/>
      <c r="E947" s="1004" t="s">
        <v>7</v>
      </c>
      <c r="F947" s="1004"/>
      <c r="G947" s="1004"/>
      <c r="H947" s="1004" t="s">
        <v>9</v>
      </c>
      <c r="I947" s="1004"/>
      <c r="J947" s="1004"/>
      <c r="K947" s="993"/>
    </row>
    <row r="948" spans="1:11" ht="20.25" customHeight="1" x14ac:dyDescent="0.25">
      <c r="A948" s="993"/>
      <c r="B948" s="655" t="s">
        <v>554</v>
      </c>
      <c r="C948" s="655" t="s">
        <v>112</v>
      </c>
      <c r="D948" s="655" t="s">
        <v>12</v>
      </c>
      <c r="E948" s="655" t="s">
        <v>554</v>
      </c>
      <c r="F948" s="655" t="s">
        <v>112</v>
      </c>
      <c r="G948" s="655" t="s">
        <v>12</v>
      </c>
      <c r="H948" s="655" t="s">
        <v>554</v>
      </c>
      <c r="I948" s="655" t="s">
        <v>112</v>
      </c>
      <c r="J948" s="655" t="s">
        <v>12</v>
      </c>
      <c r="K948" s="993"/>
    </row>
    <row r="949" spans="1:11" ht="20.25" customHeight="1" thickBot="1" x14ac:dyDescent="0.3">
      <c r="A949" s="994"/>
      <c r="B949" s="4" t="s">
        <v>13</v>
      </c>
      <c r="C949" s="4" t="s">
        <v>14</v>
      </c>
      <c r="D949" s="4" t="s">
        <v>9</v>
      </c>
      <c r="E949" s="4" t="s">
        <v>13</v>
      </c>
      <c r="F949" s="4" t="s">
        <v>14</v>
      </c>
      <c r="G949" s="4" t="s">
        <v>9</v>
      </c>
      <c r="H949" s="4" t="s">
        <v>13</v>
      </c>
      <c r="I949" s="4" t="s">
        <v>14</v>
      </c>
      <c r="J949" s="4" t="s">
        <v>9</v>
      </c>
      <c r="K949" s="994"/>
    </row>
    <row r="950" spans="1:11" ht="20.25" customHeight="1" x14ac:dyDescent="0.2">
      <c r="A950" s="308" t="s">
        <v>1300</v>
      </c>
      <c r="B950" s="308"/>
      <c r="C950" s="308"/>
      <c r="D950" s="308"/>
      <c r="E950" s="308"/>
      <c r="F950" s="308"/>
      <c r="G950" s="308"/>
      <c r="H950" s="308"/>
      <c r="I950" s="308"/>
      <c r="J950" s="308"/>
      <c r="K950" s="297" t="s">
        <v>1295</v>
      </c>
    </row>
    <row r="951" spans="1:11" ht="20.25" customHeight="1" x14ac:dyDescent="0.2">
      <c r="A951" s="308" t="s">
        <v>1302</v>
      </c>
      <c r="B951" s="9">
        <v>55</v>
      </c>
      <c r="C951" s="9">
        <v>5</v>
      </c>
      <c r="D951" s="9">
        <v>60</v>
      </c>
      <c r="E951" s="9">
        <v>0</v>
      </c>
      <c r="F951" s="9">
        <v>0</v>
      </c>
      <c r="G951" s="9">
        <v>0</v>
      </c>
      <c r="H951" s="9">
        <f>SUM(B951,E951)</f>
        <v>55</v>
      </c>
      <c r="I951" s="9">
        <f t="shared" ref="I951:J951" si="488">SUM(C951,F951)</f>
        <v>5</v>
      </c>
      <c r="J951" s="9">
        <f t="shared" si="488"/>
        <v>60</v>
      </c>
      <c r="K951" s="404" t="s">
        <v>1585</v>
      </c>
    </row>
    <row r="952" spans="1:11" ht="20.25" customHeight="1" x14ac:dyDescent="0.2">
      <c r="A952" s="308" t="s">
        <v>1290</v>
      </c>
      <c r="B952" s="9">
        <v>7</v>
      </c>
      <c r="C952" s="9">
        <v>3</v>
      </c>
      <c r="D952" s="9">
        <v>10</v>
      </c>
      <c r="E952" s="9">
        <v>0</v>
      </c>
      <c r="F952" s="9">
        <v>0</v>
      </c>
      <c r="G952" s="9">
        <v>0</v>
      </c>
      <c r="H952" s="9">
        <f t="shared" ref="H952:H954" si="489">SUM(B952,E952)</f>
        <v>7</v>
      </c>
      <c r="I952" s="9">
        <f t="shared" ref="I952:I954" si="490">SUM(C952,F952)</f>
        <v>3</v>
      </c>
      <c r="J952" s="9">
        <f t="shared" ref="J952:J954" si="491">SUM(D952,G952)</f>
        <v>10</v>
      </c>
      <c r="K952" s="404" t="s">
        <v>1497</v>
      </c>
    </row>
    <row r="953" spans="1:11" ht="20.25" customHeight="1" x14ac:dyDescent="0.2">
      <c r="A953" s="308" t="s">
        <v>1294</v>
      </c>
      <c r="B953" s="9">
        <v>159</v>
      </c>
      <c r="C953" s="9">
        <v>27</v>
      </c>
      <c r="D953" s="9">
        <v>186</v>
      </c>
      <c r="E953" s="9">
        <v>0</v>
      </c>
      <c r="F953" s="9">
        <v>0</v>
      </c>
      <c r="G953" s="9">
        <v>0</v>
      </c>
      <c r="H953" s="9">
        <f t="shared" si="489"/>
        <v>159</v>
      </c>
      <c r="I953" s="9">
        <f t="shared" si="490"/>
        <v>27</v>
      </c>
      <c r="J953" s="9">
        <f t="shared" si="491"/>
        <v>186</v>
      </c>
      <c r="K953" s="404" t="s">
        <v>1305</v>
      </c>
    </row>
    <row r="954" spans="1:11" ht="20.25" customHeight="1" x14ac:dyDescent="0.2">
      <c r="A954" s="308" t="s">
        <v>1296</v>
      </c>
      <c r="B954" s="9">
        <v>103</v>
      </c>
      <c r="C954" s="9">
        <v>55</v>
      </c>
      <c r="D954" s="9">
        <v>158</v>
      </c>
      <c r="E954" s="9">
        <v>0</v>
      </c>
      <c r="F954" s="9">
        <v>0</v>
      </c>
      <c r="G954" s="9">
        <v>0</v>
      </c>
      <c r="H954" s="9">
        <f t="shared" si="489"/>
        <v>103</v>
      </c>
      <c r="I954" s="9">
        <f t="shared" si="490"/>
        <v>55</v>
      </c>
      <c r="J954" s="9">
        <f t="shared" si="491"/>
        <v>158</v>
      </c>
      <c r="K954" s="404" t="s">
        <v>1305</v>
      </c>
    </row>
    <row r="955" spans="1:11" ht="20.25" customHeight="1" x14ac:dyDescent="0.2">
      <c r="A955" s="308" t="s">
        <v>1306</v>
      </c>
      <c r="B955" s="9">
        <f>SUM(B951:B954)</f>
        <v>324</v>
      </c>
      <c r="C955" s="9">
        <f t="shared" ref="C955:J955" si="492">SUM(C951:C954)</f>
        <v>90</v>
      </c>
      <c r="D955" s="9">
        <f t="shared" si="492"/>
        <v>414</v>
      </c>
      <c r="E955" s="9">
        <f t="shared" si="492"/>
        <v>0</v>
      </c>
      <c r="F955" s="9">
        <f t="shared" si="492"/>
        <v>0</v>
      </c>
      <c r="G955" s="9">
        <f t="shared" si="492"/>
        <v>0</v>
      </c>
      <c r="H955" s="9">
        <f t="shared" si="492"/>
        <v>324</v>
      </c>
      <c r="I955" s="9">
        <f t="shared" si="492"/>
        <v>90</v>
      </c>
      <c r="J955" s="9">
        <f t="shared" si="492"/>
        <v>414</v>
      </c>
      <c r="K955" s="297" t="s">
        <v>1584</v>
      </c>
    </row>
    <row r="956" spans="1:11" ht="20.25" customHeight="1" x14ac:dyDescent="0.2">
      <c r="A956" s="308" t="s">
        <v>1308</v>
      </c>
      <c r="B956" s="9"/>
      <c r="C956" s="9"/>
      <c r="D956" s="9"/>
      <c r="E956" s="9"/>
      <c r="F956" s="9"/>
      <c r="G956" s="9"/>
      <c r="H956" s="9"/>
      <c r="I956" s="9"/>
      <c r="J956" s="9"/>
      <c r="K956" s="297" t="s">
        <v>1295</v>
      </c>
    </row>
    <row r="957" spans="1:11" ht="20.25" customHeight="1" x14ac:dyDescent="0.2">
      <c r="A957" s="308" t="s">
        <v>1302</v>
      </c>
      <c r="B957" s="9">
        <v>120</v>
      </c>
      <c r="C957" s="9">
        <v>10</v>
      </c>
      <c r="D957" s="9">
        <v>130</v>
      </c>
      <c r="E957" s="9">
        <v>0</v>
      </c>
      <c r="F957" s="9">
        <v>0</v>
      </c>
      <c r="G957" s="9">
        <v>0</v>
      </c>
      <c r="H957" s="9">
        <f>SUM(B957,E957)</f>
        <v>120</v>
      </c>
      <c r="I957" s="9">
        <f>SUM(C957,F957)</f>
        <v>10</v>
      </c>
      <c r="J957" s="9">
        <f>SUM(D957,G957)</f>
        <v>130</v>
      </c>
      <c r="K957" s="404" t="s">
        <v>1585</v>
      </c>
    </row>
    <row r="958" spans="1:11" ht="20.25" customHeight="1" x14ac:dyDescent="0.2">
      <c r="A958" s="8" t="s">
        <v>1290</v>
      </c>
      <c r="B958" s="9">
        <v>25</v>
      </c>
      <c r="C958" s="9">
        <v>29</v>
      </c>
      <c r="D958" s="9">
        <v>54</v>
      </c>
      <c r="E958" s="9">
        <v>0</v>
      </c>
      <c r="F958" s="9">
        <v>0</v>
      </c>
      <c r="G958" s="9">
        <v>0</v>
      </c>
      <c r="H958" s="9">
        <f t="shared" ref="H958:H960" si="493">SUM(B958,E958)</f>
        <v>25</v>
      </c>
      <c r="I958" s="9">
        <f t="shared" ref="I958:I960" si="494">SUM(C958,F958)</f>
        <v>29</v>
      </c>
      <c r="J958" s="9">
        <f t="shared" ref="J958:J960" si="495">SUM(D958,G958)</f>
        <v>54</v>
      </c>
      <c r="K958" s="404" t="s">
        <v>1495</v>
      </c>
    </row>
    <row r="959" spans="1:11" ht="20.25" customHeight="1" x14ac:dyDescent="0.2">
      <c r="A959" s="8" t="s">
        <v>1294</v>
      </c>
      <c r="B959" s="9">
        <v>135</v>
      </c>
      <c r="C959" s="9">
        <v>9</v>
      </c>
      <c r="D959" s="9">
        <v>144</v>
      </c>
      <c r="E959" s="9">
        <v>0</v>
      </c>
      <c r="F959" s="9">
        <v>0</v>
      </c>
      <c r="G959" s="9">
        <v>0</v>
      </c>
      <c r="H959" s="9">
        <f t="shared" si="493"/>
        <v>135</v>
      </c>
      <c r="I959" s="9">
        <f t="shared" si="494"/>
        <v>9</v>
      </c>
      <c r="J959" s="9">
        <f t="shared" si="495"/>
        <v>144</v>
      </c>
      <c r="K959" s="211" t="s">
        <v>1304</v>
      </c>
    </row>
    <row r="960" spans="1:11" ht="20.25" customHeight="1" x14ac:dyDescent="0.2">
      <c r="A960" s="8" t="s">
        <v>1296</v>
      </c>
      <c r="B960" s="9">
        <v>195</v>
      </c>
      <c r="C960" s="9">
        <v>63</v>
      </c>
      <c r="D960" s="9">
        <v>258</v>
      </c>
      <c r="E960" s="9">
        <v>0</v>
      </c>
      <c r="F960" s="9">
        <v>0</v>
      </c>
      <c r="G960" s="9">
        <v>0</v>
      </c>
      <c r="H960" s="9">
        <f t="shared" si="493"/>
        <v>195</v>
      </c>
      <c r="I960" s="9">
        <f t="shared" si="494"/>
        <v>63</v>
      </c>
      <c r="J960" s="9">
        <f t="shared" si="495"/>
        <v>258</v>
      </c>
      <c r="K960" s="404" t="s">
        <v>1305</v>
      </c>
    </row>
    <row r="961" spans="1:12" ht="20.25" customHeight="1" x14ac:dyDescent="0.2">
      <c r="A961" s="8" t="s">
        <v>1310</v>
      </c>
      <c r="B961" s="9">
        <f>SUM(B957:B960)</f>
        <v>475</v>
      </c>
      <c r="C961" s="9">
        <f t="shared" ref="C961:J961" si="496">SUM(C957:C960)</f>
        <v>111</v>
      </c>
      <c r="D961" s="9">
        <f t="shared" si="496"/>
        <v>586</v>
      </c>
      <c r="E961" s="9">
        <f t="shared" si="496"/>
        <v>0</v>
      </c>
      <c r="F961" s="9">
        <f t="shared" si="496"/>
        <v>0</v>
      </c>
      <c r="G961" s="9">
        <f t="shared" si="496"/>
        <v>0</v>
      </c>
      <c r="H961" s="9">
        <f t="shared" si="496"/>
        <v>475</v>
      </c>
      <c r="I961" s="9">
        <f t="shared" si="496"/>
        <v>111</v>
      </c>
      <c r="J961" s="9">
        <f t="shared" si="496"/>
        <v>586</v>
      </c>
      <c r="K961" s="297" t="s">
        <v>1584</v>
      </c>
    </row>
    <row r="962" spans="1:12" ht="20.25" customHeight="1" x14ac:dyDescent="0.2">
      <c r="A962" s="8" t="s">
        <v>1586</v>
      </c>
      <c r="B962" s="9">
        <f>SUM(B961,B955,B938)</f>
        <v>2050</v>
      </c>
      <c r="C962" s="9">
        <f t="shared" ref="C962:J962" si="497">SUM(C961,C955,C938)</f>
        <v>460</v>
      </c>
      <c r="D962" s="9">
        <f t="shared" si="497"/>
        <v>2510</v>
      </c>
      <c r="E962" s="9">
        <f t="shared" si="497"/>
        <v>0</v>
      </c>
      <c r="F962" s="9">
        <f t="shared" si="497"/>
        <v>0</v>
      </c>
      <c r="G962" s="9">
        <f t="shared" si="497"/>
        <v>0</v>
      </c>
      <c r="H962" s="9">
        <f t="shared" si="497"/>
        <v>2050</v>
      </c>
      <c r="I962" s="9">
        <f t="shared" si="497"/>
        <v>460</v>
      </c>
      <c r="J962" s="9">
        <f t="shared" si="497"/>
        <v>2510</v>
      </c>
      <c r="K962" s="404" t="s">
        <v>1539</v>
      </c>
    </row>
    <row r="963" spans="1:12" ht="20.25" customHeight="1" x14ac:dyDescent="0.2">
      <c r="A963" s="8" t="s">
        <v>1302</v>
      </c>
      <c r="B963" s="9">
        <v>475</v>
      </c>
      <c r="C963" s="9">
        <v>31</v>
      </c>
      <c r="D963" s="9">
        <v>506</v>
      </c>
      <c r="E963" s="9">
        <v>0</v>
      </c>
      <c r="F963" s="9">
        <v>0</v>
      </c>
      <c r="G963" s="9">
        <v>0</v>
      </c>
      <c r="H963" s="9">
        <f>SUM(B963,E963)</f>
        <v>475</v>
      </c>
      <c r="I963" s="9">
        <f t="shared" ref="I963:J963" si="498">SUM(C963,F963)</f>
        <v>31</v>
      </c>
      <c r="J963" s="9">
        <f t="shared" si="498"/>
        <v>506</v>
      </c>
      <c r="K963" s="404" t="s">
        <v>1585</v>
      </c>
    </row>
    <row r="964" spans="1:12" ht="20.25" customHeight="1" x14ac:dyDescent="0.2">
      <c r="A964" s="8" t="s">
        <v>1288</v>
      </c>
      <c r="B964" s="9">
        <v>117</v>
      </c>
      <c r="C964" s="9">
        <v>73</v>
      </c>
      <c r="D964" s="9">
        <v>190</v>
      </c>
      <c r="E964" s="9">
        <v>0</v>
      </c>
      <c r="F964" s="9">
        <v>0</v>
      </c>
      <c r="G964" s="9">
        <v>0</v>
      </c>
      <c r="H964" s="9">
        <f t="shared" ref="H964:H968" si="499">SUM(B964,E964)</f>
        <v>117</v>
      </c>
      <c r="I964" s="9">
        <f t="shared" ref="I964:I968" si="500">SUM(C964,F964)</f>
        <v>73</v>
      </c>
      <c r="J964" s="9">
        <f t="shared" ref="J964:J968" si="501">SUM(D964,G964)</f>
        <v>190</v>
      </c>
      <c r="K964" s="404" t="s">
        <v>1289</v>
      </c>
    </row>
    <row r="965" spans="1:12" ht="20.25" customHeight="1" x14ac:dyDescent="0.2">
      <c r="A965" s="8" t="s">
        <v>1290</v>
      </c>
      <c r="B965" s="9">
        <v>222</v>
      </c>
      <c r="C965" s="9">
        <v>78</v>
      </c>
      <c r="D965" s="9">
        <v>300</v>
      </c>
      <c r="E965" s="9">
        <v>0</v>
      </c>
      <c r="F965" s="9">
        <v>0</v>
      </c>
      <c r="G965" s="9">
        <v>0</v>
      </c>
      <c r="H965" s="9">
        <f t="shared" si="499"/>
        <v>222</v>
      </c>
      <c r="I965" s="9">
        <f t="shared" si="500"/>
        <v>78</v>
      </c>
      <c r="J965" s="9">
        <f t="shared" si="501"/>
        <v>300</v>
      </c>
      <c r="K965" s="404" t="s">
        <v>1495</v>
      </c>
    </row>
    <row r="966" spans="1:12" ht="20.25" customHeight="1" x14ac:dyDescent="0.2">
      <c r="A966" s="8" t="s">
        <v>1292</v>
      </c>
      <c r="B966" s="9">
        <v>177</v>
      </c>
      <c r="C966" s="9">
        <v>21</v>
      </c>
      <c r="D966" s="9">
        <v>198</v>
      </c>
      <c r="E966" s="9">
        <v>0</v>
      </c>
      <c r="F966" s="9">
        <v>0</v>
      </c>
      <c r="G966" s="9">
        <v>0</v>
      </c>
      <c r="H966" s="9">
        <f t="shared" si="499"/>
        <v>177</v>
      </c>
      <c r="I966" s="9">
        <f t="shared" si="500"/>
        <v>21</v>
      </c>
      <c r="J966" s="9">
        <f t="shared" si="501"/>
        <v>198</v>
      </c>
      <c r="K966" s="404" t="s">
        <v>1496</v>
      </c>
    </row>
    <row r="967" spans="1:12" ht="20.25" customHeight="1" x14ac:dyDescent="0.2">
      <c r="A967" s="8" t="s">
        <v>1294</v>
      </c>
      <c r="B967" s="9">
        <v>668</v>
      </c>
      <c r="C967" s="9">
        <v>67</v>
      </c>
      <c r="D967" s="9">
        <v>735</v>
      </c>
      <c r="E967" s="9">
        <v>0</v>
      </c>
      <c r="F967" s="9">
        <v>0</v>
      </c>
      <c r="G967" s="9">
        <v>0</v>
      </c>
      <c r="H967" s="9">
        <f t="shared" si="499"/>
        <v>668</v>
      </c>
      <c r="I967" s="9">
        <f t="shared" si="500"/>
        <v>67</v>
      </c>
      <c r="J967" s="9">
        <f t="shared" si="501"/>
        <v>735</v>
      </c>
      <c r="K967" s="404" t="s">
        <v>1497</v>
      </c>
    </row>
    <row r="968" spans="1:12" ht="20.25" customHeight="1" x14ac:dyDescent="0.2">
      <c r="A968" s="8" t="s">
        <v>1296</v>
      </c>
      <c r="B968" s="9">
        <v>391</v>
      </c>
      <c r="C968" s="9">
        <v>190</v>
      </c>
      <c r="D968" s="9">
        <v>581</v>
      </c>
      <c r="E968" s="9">
        <v>0</v>
      </c>
      <c r="F968" s="9">
        <v>0</v>
      </c>
      <c r="G968" s="9">
        <v>0</v>
      </c>
      <c r="H968" s="9">
        <f t="shared" si="499"/>
        <v>391</v>
      </c>
      <c r="I968" s="9">
        <f t="shared" si="500"/>
        <v>190</v>
      </c>
      <c r="J968" s="9">
        <f t="shared" si="501"/>
        <v>581</v>
      </c>
      <c r="K968" s="297" t="s">
        <v>1506</v>
      </c>
    </row>
    <row r="969" spans="1:12" ht="20.25" customHeight="1" thickBot="1" x14ac:dyDescent="0.25">
      <c r="A969" s="11" t="s">
        <v>1586</v>
      </c>
      <c r="B969" s="9">
        <f>SUM(B963:B968)</f>
        <v>2050</v>
      </c>
      <c r="C969" s="9">
        <f t="shared" ref="C969:J969" si="502">SUM(C963:C968)</f>
        <v>460</v>
      </c>
      <c r="D969" s="9">
        <f t="shared" si="502"/>
        <v>2510</v>
      </c>
      <c r="E969" s="9">
        <f t="shared" si="502"/>
        <v>0</v>
      </c>
      <c r="F969" s="9">
        <f t="shared" si="502"/>
        <v>0</v>
      </c>
      <c r="G969" s="9">
        <f t="shared" si="502"/>
        <v>0</v>
      </c>
      <c r="H969" s="9">
        <f t="shared" si="502"/>
        <v>2050</v>
      </c>
      <c r="I969" s="9">
        <f t="shared" si="502"/>
        <v>460</v>
      </c>
      <c r="J969" s="9">
        <f t="shared" si="502"/>
        <v>2510</v>
      </c>
      <c r="K969" s="13" t="s">
        <v>1539</v>
      </c>
    </row>
    <row r="970" spans="1:12" ht="20.25" customHeight="1" thickTop="1" x14ac:dyDescent="0.2">
      <c r="A970" s="462"/>
      <c r="B970" s="462"/>
      <c r="C970" s="462"/>
      <c r="D970" s="462"/>
      <c r="E970" s="462"/>
      <c r="F970" s="462"/>
      <c r="G970" s="462"/>
      <c r="H970" s="462"/>
      <c r="I970" s="462"/>
      <c r="J970" s="462"/>
      <c r="K970" s="461"/>
    </row>
    <row r="971" spans="1:12" s="868" customFormat="1" ht="20.25" customHeight="1" x14ac:dyDescent="0.2">
      <c r="A971" s="878"/>
      <c r="B971" s="878"/>
      <c r="C971" s="878"/>
      <c r="D971" s="878"/>
      <c r="E971" s="878"/>
      <c r="F971" s="878"/>
      <c r="G971" s="878"/>
      <c r="H971" s="878"/>
      <c r="I971" s="878"/>
      <c r="J971" s="878"/>
      <c r="K971" s="869"/>
      <c r="L971" s="67"/>
    </row>
    <row r="972" spans="1:12" s="868" customFormat="1" ht="20.25" customHeight="1" x14ac:dyDescent="0.2">
      <c r="A972" s="878"/>
      <c r="B972" s="878"/>
      <c r="C972" s="878"/>
      <c r="D972" s="878"/>
      <c r="E972" s="878"/>
      <c r="F972" s="878"/>
      <c r="G972" s="878"/>
      <c r="H972" s="878"/>
      <c r="I972" s="878"/>
      <c r="J972" s="878"/>
      <c r="K972" s="869"/>
      <c r="L972" s="67"/>
    </row>
    <row r="973" spans="1:12" s="428" customFormat="1" ht="18" customHeight="1" x14ac:dyDescent="0.2">
      <c r="A973" s="307"/>
      <c r="B973" s="307"/>
      <c r="C973" s="307"/>
      <c r="D973" s="307"/>
      <c r="E973" s="307"/>
      <c r="F973" s="307"/>
      <c r="G973" s="307"/>
      <c r="H973" s="307"/>
      <c r="I973" s="307"/>
      <c r="J973" s="307"/>
      <c r="K973" s="56"/>
      <c r="L973" s="885"/>
    </row>
    <row r="974" spans="1:12" ht="23.25" customHeight="1" thickBot="1" x14ac:dyDescent="0.25">
      <c r="A974" s="323" t="s">
        <v>2643</v>
      </c>
      <c r="K974" s="413" t="s">
        <v>2714</v>
      </c>
    </row>
    <row r="975" spans="1:12" ht="18.75" customHeight="1" thickTop="1" x14ac:dyDescent="0.25">
      <c r="A975" s="992" t="s">
        <v>196</v>
      </c>
      <c r="B975" s="1003" t="s">
        <v>1</v>
      </c>
      <c r="C975" s="1003"/>
      <c r="D975" s="1003"/>
      <c r="E975" s="1003" t="s">
        <v>2</v>
      </c>
      <c r="F975" s="1003"/>
      <c r="G975" s="1003"/>
      <c r="H975" s="1003" t="s">
        <v>4</v>
      </c>
      <c r="I975" s="1003"/>
      <c r="J975" s="1003"/>
      <c r="K975" s="992" t="s">
        <v>197</v>
      </c>
    </row>
    <row r="976" spans="1:12" ht="18.75" customHeight="1" x14ac:dyDescent="0.25">
      <c r="A976" s="993"/>
      <c r="B976" s="1004" t="s">
        <v>6</v>
      </c>
      <c r="C976" s="1004"/>
      <c r="D976" s="1004"/>
      <c r="E976" s="1004" t="s">
        <v>7</v>
      </c>
      <c r="F976" s="1004"/>
      <c r="G976" s="1004"/>
      <c r="H976" s="1004" t="s">
        <v>9</v>
      </c>
      <c r="I976" s="1004"/>
      <c r="J976" s="1004"/>
      <c r="K976" s="993"/>
    </row>
    <row r="977" spans="1:11" ht="18.75" customHeight="1" x14ac:dyDescent="0.25">
      <c r="A977" s="993"/>
      <c r="B977" s="655" t="s">
        <v>554</v>
      </c>
      <c r="C977" s="655" t="s">
        <v>112</v>
      </c>
      <c r="D977" s="655" t="s">
        <v>12</v>
      </c>
      <c r="E977" s="655" t="s">
        <v>554</v>
      </c>
      <c r="F977" s="655" t="s">
        <v>112</v>
      </c>
      <c r="G977" s="655" t="s">
        <v>12</v>
      </c>
      <c r="H977" s="655" t="s">
        <v>554</v>
      </c>
      <c r="I977" s="655" t="s">
        <v>112</v>
      </c>
      <c r="J977" s="655" t="s">
        <v>12</v>
      </c>
      <c r="K977" s="993"/>
    </row>
    <row r="978" spans="1:11" ht="18.75" customHeight="1" thickBot="1" x14ac:dyDescent="0.3">
      <c r="A978" s="994"/>
      <c r="B978" s="4" t="s">
        <v>13</v>
      </c>
      <c r="C978" s="4" t="s">
        <v>14</v>
      </c>
      <c r="D978" s="4" t="s">
        <v>9</v>
      </c>
      <c r="E978" s="4" t="s">
        <v>13</v>
      </c>
      <c r="F978" s="4" t="s">
        <v>14</v>
      </c>
      <c r="G978" s="4" t="s">
        <v>9</v>
      </c>
      <c r="H978" s="4" t="s">
        <v>13</v>
      </c>
      <c r="I978" s="4" t="s">
        <v>14</v>
      </c>
      <c r="J978" s="4" t="s">
        <v>9</v>
      </c>
      <c r="K978" s="994"/>
    </row>
    <row r="979" spans="1:11" ht="18.75" customHeight="1" x14ac:dyDescent="0.2">
      <c r="A979" s="17" t="s">
        <v>1315</v>
      </c>
      <c r="B979" s="588">
        <v>1821</v>
      </c>
      <c r="C979" s="9">
        <v>1668</v>
      </c>
      <c r="D979" s="18">
        <v>3489</v>
      </c>
      <c r="E979" s="18">
        <v>0</v>
      </c>
      <c r="F979" s="18">
        <v>0</v>
      </c>
      <c r="G979" s="18">
        <v>0</v>
      </c>
      <c r="H979" s="18">
        <f t="shared" ref="H979:J980" si="503">SUM(B979,E979)</f>
        <v>1821</v>
      </c>
      <c r="I979" s="18">
        <f t="shared" si="503"/>
        <v>1668</v>
      </c>
      <c r="J979" s="18">
        <f t="shared" si="503"/>
        <v>3489</v>
      </c>
      <c r="K979" s="429" t="s">
        <v>1297</v>
      </c>
    </row>
    <row r="980" spans="1:11" ht="18.75" customHeight="1" x14ac:dyDescent="0.2">
      <c r="A980" s="8" t="s">
        <v>1317</v>
      </c>
      <c r="B980" s="595">
        <v>391</v>
      </c>
      <c r="C980" s="18">
        <v>136</v>
      </c>
      <c r="D980" s="18">
        <v>527</v>
      </c>
      <c r="E980" s="18">
        <v>0</v>
      </c>
      <c r="F980" s="18">
        <v>0</v>
      </c>
      <c r="G980" s="18">
        <v>0</v>
      </c>
      <c r="H980" s="18">
        <f t="shared" si="503"/>
        <v>391</v>
      </c>
      <c r="I980" s="18">
        <f t="shared" si="503"/>
        <v>136</v>
      </c>
      <c r="J980" s="18">
        <f t="shared" si="503"/>
        <v>527</v>
      </c>
      <c r="K980" s="297" t="s">
        <v>1502</v>
      </c>
    </row>
    <row r="981" spans="1:11" ht="18.75" customHeight="1" x14ac:dyDescent="0.2">
      <c r="A981" s="308" t="s">
        <v>1587</v>
      </c>
      <c r="B981" s="595"/>
      <c r="C981" s="18"/>
      <c r="D981" s="18"/>
      <c r="E981" s="18"/>
      <c r="F981" s="18"/>
      <c r="G981" s="18"/>
      <c r="H981" s="18"/>
      <c r="I981" s="18"/>
      <c r="J981" s="18"/>
      <c r="K981" s="297" t="s">
        <v>1320</v>
      </c>
    </row>
    <row r="982" spans="1:11" ht="18.75" customHeight="1" x14ac:dyDescent="0.2">
      <c r="A982" s="8" t="s">
        <v>1286</v>
      </c>
      <c r="B982" s="588">
        <v>93</v>
      </c>
      <c r="C982" s="9">
        <v>15</v>
      </c>
      <c r="D982" s="18">
        <v>108</v>
      </c>
      <c r="E982" s="18">
        <v>0</v>
      </c>
      <c r="F982" s="18">
        <v>0</v>
      </c>
      <c r="G982" s="18">
        <v>0</v>
      </c>
      <c r="H982" s="18">
        <f>SUM(B982,E982)</f>
        <v>93</v>
      </c>
      <c r="I982" s="18">
        <f t="shared" ref="I982:J982" si="504">SUM(C982,F982)</f>
        <v>15</v>
      </c>
      <c r="J982" s="18">
        <f t="shared" si="504"/>
        <v>108</v>
      </c>
      <c r="K982" s="404" t="s">
        <v>1494</v>
      </c>
    </row>
    <row r="983" spans="1:11" ht="18.75" customHeight="1" x14ac:dyDescent="0.2">
      <c r="A983" s="8" t="s">
        <v>1545</v>
      </c>
      <c r="B983" s="588">
        <v>272</v>
      </c>
      <c r="C983" s="9">
        <v>265</v>
      </c>
      <c r="D983" s="18">
        <v>537</v>
      </c>
      <c r="E983" s="18">
        <v>0</v>
      </c>
      <c r="F983" s="18">
        <v>0</v>
      </c>
      <c r="G983" s="18">
        <v>0</v>
      </c>
      <c r="H983" s="18">
        <f t="shared" ref="H983:H987" si="505">SUM(B983,E983)</f>
        <v>272</v>
      </c>
      <c r="I983" s="18">
        <f t="shared" ref="I983:I987" si="506">SUM(C983,F983)</f>
        <v>265</v>
      </c>
      <c r="J983" s="18">
        <f t="shared" ref="J983:J987" si="507">SUM(D983,G983)</f>
        <v>537</v>
      </c>
      <c r="K983" s="297" t="s">
        <v>1355</v>
      </c>
    </row>
    <row r="984" spans="1:11" ht="18.75" customHeight="1" x14ac:dyDescent="0.2">
      <c r="A984" s="8" t="s">
        <v>523</v>
      </c>
      <c r="B984" s="588">
        <v>56</v>
      </c>
      <c r="C984" s="9">
        <v>10</v>
      </c>
      <c r="D984" s="9">
        <v>66</v>
      </c>
      <c r="E984" s="9">
        <v>0</v>
      </c>
      <c r="F984" s="9">
        <v>0</v>
      </c>
      <c r="G984" s="9">
        <v>0</v>
      </c>
      <c r="H984" s="9">
        <f t="shared" si="505"/>
        <v>56</v>
      </c>
      <c r="I984" s="9">
        <f t="shared" si="506"/>
        <v>10</v>
      </c>
      <c r="J984" s="9">
        <f t="shared" si="507"/>
        <v>66</v>
      </c>
      <c r="K984" s="404" t="s">
        <v>240</v>
      </c>
    </row>
    <row r="985" spans="1:11" ht="18.75" customHeight="1" x14ac:dyDescent="0.2">
      <c r="A985" s="8" t="s">
        <v>1546</v>
      </c>
      <c r="B985" s="588">
        <v>52</v>
      </c>
      <c r="C985" s="9">
        <v>13</v>
      </c>
      <c r="D985" s="9">
        <v>65</v>
      </c>
      <c r="E985" s="9">
        <v>0</v>
      </c>
      <c r="F985" s="9">
        <v>0</v>
      </c>
      <c r="G985" s="9">
        <v>0</v>
      </c>
      <c r="H985" s="9">
        <f t="shared" si="505"/>
        <v>52</v>
      </c>
      <c r="I985" s="9">
        <f t="shared" si="506"/>
        <v>13</v>
      </c>
      <c r="J985" s="9">
        <f t="shared" si="507"/>
        <v>65</v>
      </c>
      <c r="K985" s="404" t="s">
        <v>1494</v>
      </c>
    </row>
    <row r="986" spans="1:11" ht="18.75" customHeight="1" x14ac:dyDescent="0.2">
      <c r="A986" s="8" t="s">
        <v>1548</v>
      </c>
      <c r="B986" s="588">
        <v>40</v>
      </c>
      <c r="C986" s="9">
        <v>8</v>
      </c>
      <c r="D986" s="9">
        <v>48</v>
      </c>
      <c r="E986" s="9">
        <v>0</v>
      </c>
      <c r="F986" s="9">
        <v>0</v>
      </c>
      <c r="G986" s="9">
        <v>0</v>
      </c>
      <c r="H986" s="9">
        <f t="shared" si="505"/>
        <v>40</v>
      </c>
      <c r="I986" s="9">
        <f t="shared" si="506"/>
        <v>8</v>
      </c>
      <c r="J986" s="9">
        <f t="shared" si="507"/>
        <v>48</v>
      </c>
      <c r="K986" s="404" t="s">
        <v>1496</v>
      </c>
    </row>
    <row r="987" spans="1:11" ht="18.75" customHeight="1" x14ac:dyDescent="0.2">
      <c r="A987" s="8" t="s">
        <v>1549</v>
      </c>
      <c r="B987" s="588">
        <v>32</v>
      </c>
      <c r="C987" s="9">
        <v>28</v>
      </c>
      <c r="D987" s="9">
        <v>60</v>
      </c>
      <c r="E987" s="9">
        <v>0</v>
      </c>
      <c r="F987" s="9">
        <v>0</v>
      </c>
      <c r="G987" s="9">
        <v>0</v>
      </c>
      <c r="H987" s="9">
        <f t="shared" si="505"/>
        <v>32</v>
      </c>
      <c r="I987" s="9">
        <f t="shared" si="506"/>
        <v>28</v>
      </c>
      <c r="J987" s="9">
        <f t="shared" si="507"/>
        <v>60</v>
      </c>
      <c r="K987" s="404" t="s">
        <v>1550</v>
      </c>
    </row>
    <row r="988" spans="1:11" ht="18.75" customHeight="1" x14ac:dyDescent="0.2">
      <c r="A988" s="8" t="s">
        <v>1551</v>
      </c>
      <c r="B988" s="588">
        <f>SUM(B982:B987)</f>
        <v>545</v>
      </c>
      <c r="C988" s="9">
        <f t="shared" ref="C988:J988" si="508">SUM(C982:C987)</f>
        <v>339</v>
      </c>
      <c r="D988" s="9">
        <f t="shared" si="508"/>
        <v>884</v>
      </c>
      <c r="E988" s="9">
        <f t="shared" si="508"/>
        <v>0</v>
      </c>
      <c r="F988" s="9">
        <f t="shared" si="508"/>
        <v>0</v>
      </c>
      <c r="G988" s="9">
        <f t="shared" si="508"/>
        <v>0</v>
      </c>
      <c r="H988" s="9">
        <f t="shared" si="508"/>
        <v>545</v>
      </c>
      <c r="I988" s="9">
        <f t="shared" si="508"/>
        <v>339</v>
      </c>
      <c r="J988" s="9">
        <f t="shared" si="508"/>
        <v>884</v>
      </c>
      <c r="K988" s="414" t="s">
        <v>1325</v>
      </c>
    </row>
    <row r="989" spans="1:11" ht="18.75" customHeight="1" x14ac:dyDescent="0.2">
      <c r="A989" s="8" t="s">
        <v>1588</v>
      </c>
      <c r="B989" s="588"/>
      <c r="C989" s="9"/>
      <c r="D989" s="9"/>
      <c r="E989" s="9"/>
      <c r="F989" s="9"/>
      <c r="G989" s="9"/>
      <c r="H989" s="9"/>
      <c r="I989" s="9"/>
      <c r="J989" s="9"/>
      <c r="K989" s="297" t="s">
        <v>1327</v>
      </c>
    </row>
    <row r="990" spans="1:11" ht="18.75" customHeight="1" x14ac:dyDescent="0.2">
      <c r="A990" s="8" t="s">
        <v>1328</v>
      </c>
      <c r="B990" s="588">
        <v>90</v>
      </c>
      <c r="C990" s="9">
        <v>32</v>
      </c>
      <c r="D990" s="9">
        <v>122</v>
      </c>
      <c r="E990" s="9">
        <v>0</v>
      </c>
      <c r="F990" s="9">
        <v>1</v>
      </c>
      <c r="G990" s="9">
        <v>1</v>
      </c>
      <c r="H990" s="9">
        <f>SUM(B990,E990)</f>
        <v>90</v>
      </c>
      <c r="I990" s="9">
        <f t="shared" ref="I990:J990" si="509">SUM(C990,F990)</f>
        <v>33</v>
      </c>
      <c r="J990" s="9">
        <f t="shared" si="509"/>
        <v>123</v>
      </c>
      <c r="K990" s="297" t="s">
        <v>1329</v>
      </c>
    </row>
    <row r="991" spans="1:11" ht="18.75" customHeight="1" x14ac:dyDescent="0.2">
      <c r="A991" s="8" t="s">
        <v>1552</v>
      </c>
      <c r="B991" s="588">
        <v>151</v>
      </c>
      <c r="C991" s="9">
        <v>52</v>
      </c>
      <c r="D991" s="9">
        <v>203</v>
      </c>
      <c r="E991" s="9">
        <v>0</v>
      </c>
      <c r="F991" s="9">
        <v>0</v>
      </c>
      <c r="G991" s="9">
        <v>0</v>
      </c>
      <c r="H991" s="9">
        <f t="shared" ref="H991:H992" si="510">SUM(B991,E991)</f>
        <v>151</v>
      </c>
      <c r="I991" s="9">
        <f t="shared" ref="I991:I992" si="511">SUM(C991,F991)</f>
        <v>52</v>
      </c>
      <c r="J991" s="9">
        <f t="shared" ref="J991:J992" si="512">SUM(D991,G991)</f>
        <v>203</v>
      </c>
      <c r="K991" s="297" t="s">
        <v>1506</v>
      </c>
    </row>
    <row r="992" spans="1:11" ht="18.75" customHeight="1" x14ac:dyDescent="0.2">
      <c r="A992" s="8" t="s">
        <v>1331</v>
      </c>
      <c r="B992" s="588">
        <v>102</v>
      </c>
      <c r="C992" s="9">
        <v>23</v>
      </c>
      <c r="D992" s="9">
        <v>125</v>
      </c>
      <c r="E992" s="9">
        <v>0</v>
      </c>
      <c r="F992" s="9">
        <v>0</v>
      </c>
      <c r="G992" s="9">
        <v>0</v>
      </c>
      <c r="H992" s="9">
        <f t="shared" si="510"/>
        <v>102</v>
      </c>
      <c r="I992" s="9">
        <f t="shared" si="511"/>
        <v>23</v>
      </c>
      <c r="J992" s="9">
        <f t="shared" si="512"/>
        <v>125</v>
      </c>
      <c r="K992" s="404" t="s">
        <v>1332</v>
      </c>
    </row>
    <row r="993" spans="1:12" ht="18.75" customHeight="1" x14ac:dyDescent="0.2">
      <c r="A993" s="8" t="s">
        <v>1338</v>
      </c>
      <c r="B993" s="588">
        <f>SUM(B990:B992)</f>
        <v>343</v>
      </c>
      <c r="C993" s="9">
        <f t="shared" ref="C993:J993" si="513">SUM(C990:C992)</f>
        <v>107</v>
      </c>
      <c r="D993" s="9">
        <f t="shared" si="513"/>
        <v>450</v>
      </c>
      <c r="E993" s="9">
        <f t="shared" si="513"/>
        <v>0</v>
      </c>
      <c r="F993" s="9">
        <f t="shared" si="513"/>
        <v>1</v>
      </c>
      <c r="G993" s="9">
        <f t="shared" si="513"/>
        <v>1</v>
      </c>
      <c r="H993" s="9">
        <f t="shared" si="513"/>
        <v>343</v>
      </c>
      <c r="I993" s="9">
        <f t="shared" si="513"/>
        <v>108</v>
      </c>
      <c r="J993" s="9">
        <f t="shared" si="513"/>
        <v>451</v>
      </c>
      <c r="K993" s="297" t="s">
        <v>1339</v>
      </c>
    </row>
    <row r="994" spans="1:12" ht="18.75" customHeight="1" x14ac:dyDescent="0.2">
      <c r="A994" s="8" t="s">
        <v>1589</v>
      </c>
      <c r="B994" s="588">
        <v>391</v>
      </c>
      <c r="C994" s="9">
        <v>307</v>
      </c>
      <c r="D994" s="9">
        <v>698</v>
      </c>
      <c r="E994" s="9">
        <v>1</v>
      </c>
      <c r="F994" s="9">
        <v>0</v>
      </c>
      <c r="G994" s="9">
        <v>1</v>
      </c>
      <c r="H994" s="9">
        <f>SUM(B994,E994)</f>
        <v>392</v>
      </c>
      <c r="I994" s="9">
        <f t="shared" ref="I994:J994" si="514">SUM(C994,F994)</f>
        <v>307</v>
      </c>
      <c r="J994" s="9">
        <f t="shared" si="514"/>
        <v>699</v>
      </c>
      <c r="K994" s="404" t="s">
        <v>1341</v>
      </c>
    </row>
    <row r="995" spans="1:12" ht="18.75" customHeight="1" x14ac:dyDescent="0.2">
      <c r="A995" s="8" t="s">
        <v>1342</v>
      </c>
      <c r="B995" s="588"/>
      <c r="C995" s="9"/>
      <c r="D995" s="18"/>
      <c r="E995" s="18"/>
      <c r="F995" s="18"/>
      <c r="G995" s="18"/>
      <c r="H995" s="18"/>
      <c r="I995" s="18"/>
      <c r="J995" s="18"/>
      <c r="K995" s="19" t="s">
        <v>1557</v>
      </c>
    </row>
    <row r="996" spans="1:12" ht="18.75" customHeight="1" x14ac:dyDescent="0.2">
      <c r="A996" s="8" t="s">
        <v>1344</v>
      </c>
      <c r="B996" s="595">
        <v>208</v>
      </c>
      <c r="C996" s="18">
        <v>33</v>
      </c>
      <c r="D996" s="18">
        <v>241</v>
      </c>
      <c r="E996" s="18">
        <v>0</v>
      </c>
      <c r="F996" s="18">
        <v>0</v>
      </c>
      <c r="G996" s="18">
        <v>0</v>
      </c>
      <c r="H996" s="18">
        <f>SUM(B996,E996)</f>
        <v>208</v>
      </c>
      <c r="I996" s="18">
        <f t="shared" ref="I996:J996" si="515">SUM(C996,F996)</f>
        <v>33</v>
      </c>
      <c r="J996" s="18">
        <f t="shared" si="515"/>
        <v>241</v>
      </c>
      <c r="K996" s="404" t="s">
        <v>856</v>
      </c>
    </row>
    <row r="997" spans="1:12" ht="18.75" customHeight="1" x14ac:dyDescent="0.2">
      <c r="A997" s="8" t="s">
        <v>1345</v>
      </c>
      <c r="B997" s="595">
        <v>381</v>
      </c>
      <c r="C997" s="18">
        <v>108</v>
      </c>
      <c r="D997" s="18">
        <v>489</v>
      </c>
      <c r="E997" s="18">
        <v>0</v>
      </c>
      <c r="F997" s="18">
        <v>0</v>
      </c>
      <c r="G997" s="18">
        <v>0</v>
      </c>
      <c r="H997" s="18">
        <f t="shared" ref="H997:H999" si="516">SUM(B997,E997)</f>
        <v>381</v>
      </c>
      <c r="I997" s="18">
        <f t="shared" ref="I997:I999" si="517">SUM(C997,F997)</f>
        <v>108</v>
      </c>
      <c r="J997" s="18">
        <f t="shared" ref="J997:J999" si="518">SUM(D997,G997)</f>
        <v>489</v>
      </c>
      <c r="K997" s="404" t="s">
        <v>1346</v>
      </c>
    </row>
    <row r="998" spans="1:12" ht="16.5" customHeight="1" x14ac:dyDescent="0.2">
      <c r="A998" s="8" t="s">
        <v>939</v>
      </c>
      <c r="B998" s="588">
        <v>769</v>
      </c>
      <c r="C998" s="9">
        <v>454</v>
      </c>
      <c r="D998" s="18">
        <v>1223</v>
      </c>
      <c r="E998" s="18">
        <v>0</v>
      </c>
      <c r="F998" s="18">
        <v>0</v>
      </c>
      <c r="G998" s="18">
        <v>0</v>
      </c>
      <c r="H998" s="18">
        <f t="shared" si="516"/>
        <v>769</v>
      </c>
      <c r="I998" s="18">
        <f t="shared" si="517"/>
        <v>454</v>
      </c>
      <c r="J998" s="18">
        <f t="shared" si="518"/>
        <v>1223</v>
      </c>
      <c r="K998" s="404" t="s">
        <v>234</v>
      </c>
    </row>
    <row r="999" spans="1:12" ht="16.5" customHeight="1" x14ac:dyDescent="0.2">
      <c r="A999" s="20" t="s">
        <v>523</v>
      </c>
      <c r="B999" s="653">
        <v>550</v>
      </c>
      <c r="C999" s="21">
        <v>147</v>
      </c>
      <c r="D999" s="644">
        <v>697</v>
      </c>
      <c r="E999" s="644">
        <v>0</v>
      </c>
      <c r="F999" s="644">
        <v>0</v>
      </c>
      <c r="G999" s="644">
        <v>0</v>
      </c>
      <c r="H999" s="644">
        <f t="shared" si="516"/>
        <v>550</v>
      </c>
      <c r="I999" s="644">
        <f t="shared" si="517"/>
        <v>147</v>
      </c>
      <c r="J999" s="644">
        <f t="shared" si="518"/>
        <v>697</v>
      </c>
      <c r="K999" s="22" t="s">
        <v>240</v>
      </c>
    </row>
    <row r="1000" spans="1:12" ht="18.75" customHeight="1" thickBot="1" x14ac:dyDescent="0.25">
      <c r="A1000" s="11" t="s">
        <v>1558</v>
      </c>
      <c r="B1000" s="12">
        <f>SUM(B996:B999)</f>
        <v>1908</v>
      </c>
      <c r="C1000" s="12">
        <f t="shared" ref="C1000:J1000" si="519">SUM(C996:C999)</f>
        <v>742</v>
      </c>
      <c r="D1000" s="12">
        <f t="shared" si="519"/>
        <v>2650</v>
      </c>
      <c r="E1000" s="12">
        <f t="shared" si="519"/>
        <v>0</v>
      </c>
      <c r="F1000" s="12">
        <f t="shared" si="519"/>
        <v>0</v>
      </c>
      <c r="G1000" s="12">
        <f t="shared" si="519"/>
        <v>0</v>
      </c>
      <c r="H1000" s="12">
        <f t="shared" si="519"/>
        <v>1908</v>
      </c>
      <c r="I1000" s="12">
        <f t="shared" si="519"/>
        <v>742</v>
      </c>
      <c r="J1000" s="12">
        <f t="shared" si="519"/>
        <v>2650</v>
      </c>
      <c r="K1000" s="13" t="s">
        <v>1559</v>
      </c>
    </row>
    <row r="1001" spans="1:12" ht="18.75" customHeight="1" thickTop="1" x14ac:dyDescent="0.2">
      <c r="A1001" s="14"/>
      <c r="B1001" s="14"/>
      <c r="C1001" s="14"/>
      <c r="D1001" s="14"/>
      <c r="E1001" s="14"/>
      <c r="F1001" s="14"/>
      <c r="G1001" s="14"/>
      <c r="H1001" s="14"/>
      <c r="I1001" s="14"/>
      <c r="J1001" s="14"/>
      <c r="K1001" s="406"/>
    </row>
    <row r="1002" spans="1:12" s="868" customFormat="1" ht="18.75" customHeight="1" x14ac:dyDescent="0.2">
      <c r="A1002" s="878"/>
      <c r="B1002" s="878"/>
      <c r="C1002" s="878"/>
      <c r="D1002" s="878"/>
      <c r="E1002" s="878"/>
      <c r="F1002" s="878"/>
      <c r="G1002" s="878"/>
      <c r="H1002" s="878"/>
      <c r="I1002" s="878"/>
      <c r="J1002" s="878"/>
      <c r="K1002" s="869"/>
      <c r="L1002" s="67"/>
    </row>
    <row r="1003" spans="1:12" s="868" customFormat="1" ht="18.75" customHeight="1" x14ac:dyDescent="0.2">
      <c r="A1003" s="878"/>
      <c r="B1003" s="878"/>
      <c r="C1003" s="878"/>
      <c r="D1003" s="878"/>
      <c r="E1003" s="878"/>
      <c r="F1003" s="878"/>
      <c r="G1003" s="878"/>
      <c r="H1003" s="878"/>
      <c r="I1003" s="878"/>
      <c r="J1003" s="878"/>
      <c r="K1003" s="869"/>
      <c r="L1003" s="67"/>
    </row>
    <row r="1004" spans="1:12" ht="18.75" customHeight="1" x14ac:dyDescent="0.2">
      <c r="A1004" s="14"/>
      <c r="B1004" s="14"/>
      <c r="C1004" s="14"/>
      <c r="D1004" s="14"/>
      <c r="E1004" s="14"/>
      <c r="F1004" s="14"/>
      <c r="G1004" s="14"/>
      <c r="H1004" s="14"/>
      <c r="I1004" s="14"/>
      <c r="J1004" s="14"/>
      <c r="K1004" s="406"/>
    </row>
    <row r="1005" spans="1:12" ht="23.25" customHeight="1" thickBot="1" x14ac:dyDescent="0.25">
      <c r="A1005" s="323" t="s">
        <v>2643</v>
      </c>
      <c r="K1005" s="413" t="s">
        <v>2714</v>
      </c>
    </row>
    <row r="1006" spans="1:12" ht="18.75" customHeight="1" thickTop="1" x14ac:dyDescent="0.25">
      <c r="A1006" s="992" t="s">
        <v>196</v>
      </c>
      <c r="B1006" s="1003" t="s">
        <v>1</v>
      </c>
      <c r="C1006" s="1003"/>
      <c r="D1006" s="1003"/>
      <c r="E1006" s="1003" t="s">
        <v>2</v>
      </c>
      <c r="F1006" s="1003"/>
      <c r="G1006" s="1003"/>
      <c r="H1006" s="1003" t="s">
        <v>4</v>
      </c>
      <c r="I1006" s="1003"/>
      <c r="J1006" s="1003"/>
      <c r="K1006" s="992" t="s">
        <v>197</v>
      </c>
    </row>
    <row r="1007" spans="1:12" ht="18.75" customHeight="1" x14ac:dyDescent="0.25">
      <c r="A1007" s="993"/>
      <c r="B1007" s="1004" t="s">
        <v>6</v>
      </c>
      <c r="C1007" s="1004"/>
      <c r="D1007" s="1004"/>
      <c r="E1007" s="1004" t="s">
        <v>7</v>
      </c>
      <c r="F1007" s="1004"/>
      <c r="G1007" s="1004"/>
      <c r="H1007" s="1004" t="s">
        <v>9</v>
      </c>
      <c r="I1007" s="1004"/>
      <c r="J1007" s="1004"/>
      <c r="K1007" s="993"/>
    </row>
    <row r="1008" spans="1:12" ht="18.75" customHeight="1" x14ac:dyDescent="0.25">
      <c r="A1008" s="993"/>
      <c r="B1008" s="655" t="s">
        <v>554</v>
      </c>
      <c r="C1008" s="655" t="s">
        <v>112</v>
      </c>
      <c r="D1008" s="655" t="s">
        <v>12</v>
      </c>
      <c r="E1008" s="655" t="s">
        <v>554</v>
      </c>
      <c r="F1008" s="655" t="s">
        <v>112</v>
      </c>
      <c r="G1008" s="655" t="s">
        <v>12</v>
      </c>
      <c r="H1008" s="655" t="s">
        <v>554</v>
      </c>
      <c r="I1008" s="655" t="s">
        <v>112</v>
      </c>
      <c r="J1008" s="655" t="s">
        <v>12</v>
      </c>
      <c r="K1008" s="993"/>
    </row>
    <row r="1009" spans="1:11" ht="18.75" customHeight="1" thickBot="1" x14ac:dyDescent="0.3">
      <c r="A1009" s="994"/>
      <c r="B1009" s="4" t="s">
        <v>13</v>
      </c>
      <c r="C1009" s="4" t="s">
        <v>14</v>
      </c>
      <c r="D1009" s="4" t="s">
        <v>9</v>
      </c>
      <c r="E1009" s="4" t="s">
        <v>13</v>
      </c>
      <c r="F1009" s="4" t="s">
        <v>14</v>
      </c>
      <c r="G1009" s="4" t="s">
        <v>9</v>
      </c>
      <c r="H1009" s="4" t="s">
        <v>13</v>
      </c>
      <c r="I1009" s="4" t="s">
        <v>14</v>
      </c>
      <c r="J1009" s="4" t="s">
        <v>9</v>
      </c>
      <c r="K1009" s="994"/>
    </row>
    <row r="1010" spans="1:11" ht="23.25" customHeight="1" x14ac:dyDescent="0.2">
      <c r="A1010" s="418" t="s">
        <v>1349</v>
      </c>
      <c r="B1010" s="17"/>
      <c r="C1010" s="17"/>
      <c r="D1010" s="17"/>
      <c r="E1010" s="17"/>
      <c r="F1010" s="17"/>
      <c r="G1010" s="17"/>
      <c r="H1010" s="17"/>
      <c r="I1010" s="17"/>
      <c r="J1010" s="17"/>
      <c r="K1010" s="19" t="s">
        <v>1350</v>
      </c>
    </row>
    <row r="1011" spans="1:11" ht="20.25" customHeight="1" x14ac:dyDescent="0.2">
      <c r="A1011" s="8" t="s">
        <v>939</v>
      </c>
      <c r="B1011" s="588">
        <v>101</v>
      </c>
      <c r="C1011" s="9">
        <v>39</v>
      </c>
      <c r="D1011" s="18">
        <v>140</v>
      </c>
      <c r="E1011" s="18">
        <v>0</v>
      </c>
      <c r="F1011" s="18">
        <v>0</v>
      </c>
      <c r="G1011" s="18">
        <v>0</v>
      </c>
      <c r="H1011" s="18">
        <f>SUM(B1011,E1011)</f>
        <v>101</v>
      </c>
      <c r="I1011" s="18">
        <f t="shared" ref="I1011:J1011" si="520">SUM(C1011,F1011)</f>
        <v>39</v>
      </c>
      <c r="J1011" s="18">
        <f t="shared" si="520"/>
        <v>140</v>
      </c>
      <c r="K1011" s="404" t="s">
        <v>234</v>
      </c>
    </row>
    <row r="1012" spans="1:11" ht="20.25" customHeight="1" x14ac:dyDescent="0.2">
      <c r="A1012" s="8" t="s">
        <v>239</v>
      </c>
      <c r="B1012" s="595">
        <v>72</v>
      </c>
      <c r="C1012" s="18">
        <v>12</v>
      </c>
      <c r="D1012" s="18">
        <v>84</v>
      </c>
      <c r="E1012" s="18">
        <v>0</v>
      </c>
      <c r="F1012" s="18">
        <v>0</v>
      </c>
      <c r="G1012" s="18">
        <v>0</v>
      </c>
      <c r="H1012" s="18">
        <f>SUM(B1012,E1012)</f>
        <v>72</v>
      </c>
      <c r="I1012" s="18">
        <f t="shared" ref="I1012" si="521">SUM(C1012,F1012)</f>
        <v>12</v>
      </c>
      <c r="J1012" s="18">
        <f t="shared" ref="J1012" si="522">SUM(D1012,G1012)</f>
        <v>84</v>
      </c>
      <c r="K1012" s="404" t="s">
        <v>240</v>
      </c>
    </row>
    <row r="1013" spans="1:11" ht="20.25" customHeight="1" x14ac:dyDescent="0.2">
      <c r="A1013" s="60" t="s">
        <v>1509</v>
      </c>
      <c r="B1013" s="595">
        <f>SUM(B1011:B1012)</f>
        <v>173</v>
      </c>
      <c r="C1013" s="18">
        <f t="shared" ref="C1013:J1013" si="523">SUM(C1011:C1012)</f>
        <v>51</v>
      </c>
      <c r="D1013" s="18">
        <f t="shared" si="523"/>
        <v>224</v>
      </c>
      <c r="E1013" s="18">
        <f t="shared" si="523"/>
        <v>0</v>
      </c>
      <c r="F1013" s="18">
        <f t="shared" si="523"/>
        <v>0</v>
      </c>
      <c r="G1013" s="18">
        <f t="shared" si="523"/>
        <v>0</v>
      </c>
      <c r="H1013" s="18">
        <f t="shared" si="523"/>
        <v>173</v>
      </c>
      <c r="I1013" s="18">
        <f t="shared" si="523"/>
        <v>51</v>
      </c>
      <c r="J1013" s="18">
        <f t="shared" si="523"/>
        <v>224</v>
      </c>
      <c r="K1013" s="404" t="s">
        <v>1510</v>
      </c>
    </row>
    <row r="1014" spans="1:11" ht="20.25" customHeight="1" x14ac:dyDescent="0.2">
      <c r="A1014" s="60" t="s">
        <v>1352</v>
      </c>
      <c r="B1014" s="588"/>
      <c r="C1014" s="9"/>
      <c r="D1014" s="18"/>
      <c r="E1014" s="18"/>
      <c r="F1014" s="18"/>
      <c r="G1014" s="18"/>
      <c r="H1014" s="18"/>
      <c r="I1014" s="18"/>
      <c r="J1014" s="18"/>
      <c r="K1014" s="404" t="s">
        <v>1353</v>
      </c>
    </row>
    <row r="1015" spans="1:11" ht="20.25" customHeight="1" x14ac:dyDescent="0.2">
      <c r="A1015" s="60" t="s">
        <v>1446</v>
      </c>
      <c r="B1015" s="588">
        <v>46</v>
      </c>
      <c r="C1015" s="9">
        <v>44</v>
      </c>
      <c r="D1015" s="18">
        <v>90</v>
      </c>
      <c r="E1015" s="18">
        <v>0</v>
      </c>
      <c r="F1015" s="18">
        <v>0</v>
      </c>
      <c r="G1015" s="18">
        <v>0</v>
      </c>
      <c r="H1015" s="18">
        <f>SUM(B1015,E1015)</f>
        <v>46</v>
      </c>
      <c r="I1015" s="18">
        <f t="shared" ref="I1015:J1015" si="524">SUM(C1015,F1015)</f>
        <v>44</v>
      </c>
      <c r="J1015" s="18">
        <f t="shared" si="524"/>
        <v>90</v>
      </c>
      <c r="K1015" s="297" t="s">
        <v>1554</v>
      </c>
    </row>
    <row r="1016" spans="1:11" ht="20.25" customHeight="1" x14ac:dyDescent="0.2">
      <c r="A1016" s="60" t="s">
        <v>1345</v>
      </c>
      <c r="B1016" s="588">
        <v>79</v>
      </c>
      <c r="C1016" s="9">
        <v>43</v>
      </c>
      <c r="D1016" s="9">
        <v>122</v>
      </c>
      <c r="E1016" s="9">
        <v>0</v>
      </c>
      <c r="F1016" s="9">
        <v>0</v>
      </c>
      <c r="G1016" s="9">
        <v>0</v>
      </c>
      <c r="H1016" s="9">
        <f t="shared" ref="H1016:H1018" si="525">SUM(B1016,E1016)</f>
        <v>79</v>
      </c>
      <c r="I1016" s="9">
        <f t="shared" ref="I1016:I1018" si="526">SUM(C1016,F1016)</f>
        <v>43</v>
      </c>
      <c r="J1016" s="9">
        <f t="shared" ref="J1016:J1018" si="527">SUM(D1016,G1016)</f>
        <v>122</v>
      </c>
      <c r="K1016" s="404" t="s">
        <v>1346</v>
      </c>
    </row>
    <row r="1017" spans="1:11" ht="20.25" customHeight="1" x14ac:dyDescent="0.2">
      <c r="A1017" s="8" t="s">
        <v>939</v>
      </c>
      <c r="B1017" s="588">
        <v>225</v>
      </c>
      <c r="C1017" s="9">
        <v>107</v>
      </c>
      <c r="D1017" s="9">
        <v>332</v>
      </c>
      <c r="E1017" s="9">
        <v>0</v>
      </c>
      <c r="F1017" s="9">
        <v>0</v>
      </c>
      <c r="G1017" s="9">
        <v>0</v>
      </c>
      <c r="H1017" s="9">
        <f t="shared" si="525"/>
        <v>225</v>
      </c>
      <c r="I1017" s="9">
        <f t="shared" si="526"/>
        <v>107</v>
      </c>
      <c r="J1017" s="9">
        <f t="shared" si="527"/>
        <v>332</v>
      </c>
      <c r="K1017" s="404" t="s">
        <v>234</v>
      </c>
    </row>
    <row r="1018" spans="1:11" ht="20.25" customHeight="1" x14ac:dyDescent="0.2">
      <c r="A1018" s="8" t="s">
        <v>523</v>
      </c>
      <c r="B1018" s="588">
        <v>240</v>
      </c>
      <c r="C1018" s="9">
        <v>18</v>
      </c>
      <c r="D1018" s="9">
        <v>258</v>
      </c>
      <c r="E1018" s="9"/>
      <c r="F1018" s="9"/>
      <c r="G1018" s="9"/>
      <c r="H1018" s="9">
        <f t="shared" si="525"/>
        <v>240</v>
      </c>
      <c r="I1018" s="9">
        <f t="shared" si="526"/>
        <v>18</v>
      </c>
      <c r="J1018" s="9">
        <f t="shared" si="527"/>
        <v>258</v>
      </c>
      <c r="K1018" s="404" t="s">
        <v>240</v>
      </c>
    </row>
    <row r="1019" spans="1:11" ht="20.25" customHeight="1" x14ac:dyDescent="0.2">
      <c r="A1019" s="60" t="s">
        <v>1560</v>
      </c>
      <c r="B1019" s="588">
        <f>SUM(B1015:B1018)</f>
        <v>590</v>
      </c>
      <c r="C1019" s="9">
        <f t="shared" ref="C1019:J1019" si="528">SUM(C1015:C1018)</f>
        <v>212</v>
      </c>
      <c r="D1019" s="9">
        <f t="shared" si="528"/>
        <v>802</v>
      </c>
      <c r="E1019" s="9">
        <f t="shared" si="528"/>
        <v>0</v>
      </c>
      <c r="F1019" s="9">
        <f t="shared" si="528"/>
        <v>0</v>
      </c>
      <c r="G1019" s="9">
        <f t="shared" si="528"/>
        <v>0</v>
      </c>
      <c r="H1019" s="9">
        <f t="shared" si="528"/>
        <v>590</v>
      </c>
      <c r="I1019" s="9">
        <f t="shared" si="528"/>
        <v>212</v>
      </c>
      <c r="J1019" s="9">
        <f t="shared" si="528"/>
        <v>802</v>
      </c>
      <c r="K1019" s="404" t="s">
        <v>1512</v>
      </c>
    </row>
    <row r="1020" spans="1:11" ht="20.25" customHeight="1" x14ac:dyDescent="0.2">
      <c r="A1020" s="8" t="s">
        <v>1356</v>
      </c>
      <c r="B1020" s="588"/>
      <c r="C1020" s="9"/>
      <c r="D1020" s="9"/>
      <c r="E1020" s="9"/>
      <c r="F1020" s="9"/>
      <c r="G1020" s="9"/>
      <c r="H1020" s="9"/>
      <c r="I1020" s="9"/>
      <c r="J1020" s="9"/>
      <c r="K1020" s="404" t="s">
        <v>1357</v>
      </c>
    </row>
    <row r="1021" spans="1:11" ht="20.25" customHeight="1" x14ac:dyDescent="0.2">
      <c r="A1021" s="8" t="s">
        <v>1344</v>
      </c>
      <c r="B1021" s="588">
        <v>80</v>
      </c>
      <c r="C1021" s="9">
        <v>15</v>
      </c>
      <c r="D1021" s="9">
        <v>95</v>
      </c>
      <c r="E1021" s="9">
        <v>0</v>
      </c>
      <c r="F1021" s="9">
        <v>0</v>
      </c>
      <c r="G1021" s="9">
        <v>0</v>
      </c>
      <c r="H1021" s="9">
        <f>SUM(B1021,E1021)</f>
        <v>80</v>
      </c>
      <c r="I1021" s="9">
        <f t="shared" ref="I1021:J1021" si="529">SUM(C1021,F1021)</f>
        <v>15</v>
      </c>
      <c r="J1021" s="9">
        <f t="shared" si="529"/>
        <v>95</v>
      </c>
      <c r="K1021" s="404" t="s">
        <v>856</v>
      </c>
    </row>
    <row r="1022" spans="1:11" ht="20.25" customHeight="1" x14ac:dyDescent="0.2">
      <c r="A1022" s="60" t="s">
        <v>1446</v>
      </c>
      <c r="B1022" s="588">
        <v>73</v>
      </c>
      <c r="C1022" s="9">
        <v>84</v>
      </c>
      <c r="D1022" s="9">
        <v>157</v>
      </c>
      <c r="E1022" s="9">
        <v>0</v>
      </c>
      <c r="F1022" s="9">
        <v>0</v>
      </c>
      <c r="G1022" s="9">
        <v>0</v>
      </c>
      <c r="H1022" s="9">
        <f t="shared" ref="H1022:H1024" si="530">SUM(B1022,E1022)</f>
        <v>73</v>
      </c>
      <c r="I1022" s="9">
        <f t="shared" ref="I1022:I1025" si="531">SUM(C1022,F1022)</f>
        <v>84</v>
      </c>
      <c r="J1022" s="9">
        <f t="shared" ref="J1022:J1025" si="532">SUM(D1022,G1022)</f>
        <v>157</v>
      </c>
      <c r="K1022" s="297" t="s">
        <v>1554</v>
      </c>
    </row>
    <row r="1023" spans="1:11" ht="20.25" customHeight="1" x14ac:dyDescent="0.2">
      <c r="A1023" s="8" t="s">
        <v>1345</v>
      </c>
      <c r="B1023" s="588">
        <v>27</v>
      </c>
      <c r="C1023" s="9">
        <v>3</v>
      </c>
      <c r="D1023" s="9">
        <v>30</v>
      </c>
      <c r="E1023" s="9">
        <v>0</v>
      </c>
      <c r="F1023" s="9">
        <v>0</v>
      </c>
      <c r="G1023" s="9">
        <v>0</v>
      </c>
      <c r="H1023" s="9">
        <f t="shared" si="530"/>
        <v>27</v>
      </c>
      <c r="I1023" s="9">
        <f t="shared" si="531"/>
        <v>3</v>
      </c>
      <c r="J1023" s="9">
        <f t="shared" si="532"/>
        <v>30</v>
      </c>
      <c r="K1023" s="404" t="s">
        <v>1346</v>
      </c>
    </row>
    <row r="1024" spans="1:11" ht="20.25" customHeight="1" x14ac:dyDescent="0.2">
      <c r="A1024" s="8" t="s">
        <v>939</v>
      </c>
      <c r="B1024" s="588">
        <v>153</v>
      </c>
      <c r="C1024" s="9">
        <v>36</v>
      </c>
      <c r="D1024" s="9">
        <v>189</v>
      </c>
      <c r="E1024" s="9">
        <v>0</v>
      </c>
      <c r="F1024" s="9">
        <v>0</v>
      </c>
      <c r="G1024" s="9">
        <v>0</v>
      </c>
      <c r="H1024" s="9">
        <f t="shared" si="530"/>
        <v>153</v>
      </c>
      <c r="I1024" s="9">
        <f t="shared" si="531"/>
        <v>36</v>
      </c>
      <c r="J1024" s="9">
        <f t="shared" si="532"/>
        <v>189</v>
      </c>
      <c r="K1024" s="404" t="s">
        <v>234</v>
      </c>
    </row>
    <row r="1025" spans="1:12" ht="20.25" customHeight="1" x14ac:dyDescent="0.2">
      <c r="A1025" s="8" t="s">
        <v>523</v>
      </c>
      <c r="B1025" s="588">
        <v>124</v>
      </c>
      <c r="C1025" s="9">
        <v>17</v>
      </c>
      <c r="D1025" s="9">
        <v>141</v>
      </c>
      <c r="E1025" s="9">
        <v>0</v>
      </c>
      <c r="F1025" s="9">
        <v>0</v>
      </c>
      <c r="G1025" s="9">
        <v>0</v>
      </c>
      <c r="H1025" s="9">
        <f>SUM(B1025,E1025)</f>
        <v>124</v>
      </c>
      <c r="I1025" s="9">
        <f t="shared" si="531"/>
        <v>17</v>
      </c>
      <c r="J1025" s="9">
        <f t="shared" si="532"/>
        <v>141</v>
      </c>
      <c r="K1025" s="404" t="s">
        <v>240</v>
      </c>
    </row>
    <row r="1026" spans="1:12" ht="27" customHeight="1" thickBot="1" x14ac:dyDescent="0.25">
      <c r="A1026" s="11" t="s">
        <v>1590</v>
      </c>
      <c r="B1026" s="12">
        <f>SUM(B1021:B1025)</f>
        <v>457</v>
      </c>
      <c r="C1026" s="12">
        <f t="shared" ref="C1026:J1026" si="533">SUM(C1021:C1025)</f>
        <v>155</v>
      </c>
      <c r="D1026" s="12">
        <f t="shared" si="533"/>
        <v>612</v>
      </c>
      <c r="E1026" s="12">
        <f t="shared" si="533"/>
        <v>0</v>
      </c>
      <c r="F1026" s="12">
        <f t="shared" si="533"/>
        <v>0</v>
      </c>
      <c r="G1026" s="12">
        <f t="shared" si="533"/>
        <v>0</v>
      </c>
      <c r="H1026" s="12">
        <f t="shared" si="533"/>
        <v>457</v>
      </c>
      <c r="I1026" s="12">
        <f t="shared" si="533"/>
        <v>155</v>
      </c>
      <c r="J1026" s="12">
        <f t="shared" si="533"/>
        <v>612</v>
      </c>
      <c r="K1026" s="13" t="s">
        <v>1514</v>
      </c>
    </row>
    <row r="1027" spans="1:12" ht="20.25" customHeight="1" thickTop="1" x14ac:dyDescent="0.2">
      <c r="A1027" s="14"/>
      <c r="B1027" s="14"/>
      <c r="C1027" s="14"/>
      <c r="D1027" s="14"/>
      <c r="E1027" s="14"/>
      <c r="F1027" s="14"/>
      <c r="G1027" s="14"/>
      <c r="H1027" s="14"/>
      <c r="I1027" s="14"/>
      <c r="J1027" s="14"/>
      <c r="K1027" s="406"/>
    </row>
    <row r="1028" spans="1:12" ht="20.25" customHeight="1" x14ac:dyDescent="0.2">
      <c r="A1028" s="14"/>
      <c r="B1028" s="14"/>
      <c r="C1028" s="14"/>
      <c r="D1028" s="14"/>
      <c r="E1028" s="14"/>
      <c r="F1028" s="14"/>
      <c r="G1028" s="14"/>
      <c r="H1028" s="14"/>
      <c r="I1028" s="14"/>
      <c r="J1028" s="14"/>
      <c r="K1028" s="406"/>
    </row>
    <row r="1029" spans="1:12" s="868" customFormat="1" ht="20.25" customHeight="1" x14ac:dyDescent="0.2">
      <c r="A1029" s="878"/>
      <c r="B1029" s="878"/>
      <c r="C1029" s="878"/>
      <c r="D1029" s="878"/>
      <c r="E1029" s="878"/>
      <c r="F1029" s="878"/>
      <c r="G1029" s="878"/>
      <c r="H1029" s="878"/>
      <c r="I1029" s="878"/>
      <c r="J1029" s="878"/>
      <c r="K1029" s="869"/>
      <c r="L1029" s="67"/>
    </row>
    <row r="1030" spans="1:12" s="868" customFormat="1" ht="20.25" customHeight="1" x14ac:dyDescent="0.2">
      <c r="A1030" s="878"/>
      <c r="B1030" s="878"/>
      <c r="C1030" s="878"/>
      <c r="D1030" s="878"/>
      <c r="E1030" s="878"/>
      <c r="F1030" s="878"/>
      <c r="G1030" s="878"/>
      <c r="H1030" s="878"/>
      <c r="I1030" s="878"/>
      <c r="J1030" s="878"/>
      <c r="K1030" s="869"/>
      <c r="L1030" s="67"/>
    </row>
    <row r="1031" spans="1:12" ht="20.25" customHeight="1" x14ac:dyDescent="0.2">
      <c r="A1031" s="14"/>
      <c r="B1031" s="14"/>
      <c r="C1031" s="14"/>
      <c r="D1031" s="14"/>
      <c r="E1031" s="14"/>
      <c r="F1031" s="14"/>
      <c r="G1031" s="14"/>
      <c r="H1031" s="14"/>
      <c r="I1031" s="14"/>
      <c r="J1031" s="14"/>
      <c r="K1031" s="406"/>
    </row>
    <row r="1032" spans="1:12" ht="20.25" customHeight="1" x14ac:dyDescent="0.2">
      <c r="A1032" s="14"/>
      <c r="B1032" s="14"/>
      <c r="C1032" s="14"/>
      <c r="D1032" s="14"/>
      <c r="E1032" s="14"/>
      <c r="F1032" s="14"/>
      <c r="G1032" s="14"/>
      <c r="H1032" s="14"/>
      <c r="I1032" s="14"/>
      <c r="J1032" s="14"/>
      <c r="K1032" s="406"/>
    </row>
    <row r="1033" spans="1:12" ht="23.25" customHeight="1" thickBot="1" x14ac:dyDescent="0.25">
      <c r="A1033" s="323" t="s">
        <v>2643</v>
      </c>
      <c r="K1033" s="413" t="s">
        <v>2714</v>
      </c>
    </row>
    <row r="1034" spans="1:12" ht="20.25" customHeight="1" thickTop="1" x14ac:dyDescent="0.25">
      <c r="A1034" s="992" t="s">
        <v>196</v>
      </c>
      <c r="B1034" s="1003" t="s">
        <v>1</v>
      </c>
      <c r="C1034" s="1003"/>
      <c r="D1034" s="1003"/>
      <c r="E1034" s="1003" t="s">
        <v>2</v>
      </c>
      <c r="F1034" s="1003"/>
      <c r="G1034" s="1003"/>
      <c r="H1034" s="1003" t="s">
        <v>4</v>
      </c>
      <c r="I1034" s="1003"/>
      <c r="J1034" s="1003"/>
      <c r="K1034" s="992" t="s">
        <v>197</v>
      </c>
    </row>
    <row r="1035" spans="1:12" ht="20.25" customHeight="1" x14ac:dyDescent="0.25">
      <c r="A1035" s="993"/>
      <c r="B1035" s="1004" t="s">
        <v>6</v>
      </c>
      <c r="C1035" s="1004"/>
      <c r="D1035" s="1004"/>
      <c r="E1035" s="1004" t="s">
        <v>7</v>
      </c>
      <c r="F1035" s="1004"/>
      <c r="G1035" s="1004"/>
      <c r="H1035" s="1004" t="s">
        <v>9</v>
      </c>
      <c r="I1035" s="1004"/>
      <c r="J1035" s="1004"/>
      <c r="K1035" s="993"/>
    </row>
    <row r="1036" spans="1:12" ht="20.25" customHeight="1" x14ac:dyDescent="0.25">
      <c r="A1036" s="993"/>
      <c r="B1036" s="655" t="s">
        <v>554</v>
      </c>
      <c r="C1036" s="655" t="s">
        <v>112</v>
      </c>
      <c r="D1036" s="655" t="s">
        <v>12</v>
      </c>
      <c r="E1036" s="655" t="s">
        <v>554</v>
      </c>
      <c r="F1036" s="655" t="s">
        <v>112</v>
      </c>
      <c r="G1036" s="655" t="s">
        <v>12</v>
      </c>
      <c r="H1036" s="655" t="s">
        <v>554</v>
      </c>
      <c r="I1036" s="655" t="s">
        <v>112</v>
      </c>
      <c r="J1036" s="655" t="s">
        <v>12</v>
      </c>
      <c r="K1036" s="993"/>
    </row>
    <row r="1037" spans="1:12" ht="20.25" customHeight="1" thickBot="1" x14ac:dyDescent="0.3">
      <c r="A1037" s="994"/>
      <c r="B1037" s="4" t="s">
        <v>13</v>
      </c>
      <c r="C1037" s="4" t="s">
        <v>14</v>
      </c>
      <c r="D1037" s="4" t="s">
        <v>9</v>
      </c>
      <c r="E1037" s="4" t="s">
        <v>13</v>
      </c>
      <c r="F1037" s="4" t="s">
        <v>14</v>
      </c>
      <c r="G1037" s="4" t="s">
        <v>9</v>
      </c>
      <c r="H1037" s="4" t="s">
        <v>13</v>
      </c>
      <c r="I1037" s="4" t="s">
        <v>14</v>
      </c>
      <c r="J1037" s="4" t="s">
        <v>9</v>
      </c>
      <c r="K1037" s="994"/>
    </row>
    <row r="1038" spans="1:12" ht="20.25" customHeight="1" x14ac:dyDescent="0.2">
      <c r="A1038" s="8" t="s">
        <v>1359</v>
      </c>
      <c r="B1038" s="8"/>
      <c r="C1038" s="8"/>
      <c r="D1038" s="8"/>
      <c r="E1038" s="8"/>
      <c r="F1038" s="8"/>
      <c r="G1038" s="8"/>
      <c r="H1038" s="8"/>
      <c r="I1038" s="8"/>
      <c r="J1038" s="8"/>
      <c r="K1038" s="404" t="s">
        <v>1360</v>
      </c>
    </row>
    <row r="1039" spans="1:12" ht="20.25" customHeight="1" x14ac:dyDescent="0.2">
      <c r="A1039" s="8" t="s">
        <v>1344</v>
      </c>
      <c r="B1039" s="588">
        <v>274</v>
      </c>
      <c r="C1039" s="9">
        <v>25</v>
      </c>
      <c r="D1039" s="18">
        <v>299</v>
      </c>
      <c r="E1039" s="18">
        <v>0</v>
      </c>
      <c r="F1039" s="18">
        <v>0</v>
      </c>
      <c r="G1039" s="18">
        <v>0</v>
      </c>
      <c r="H1039" s="18">
        <f>SUM(B1039,E1039)</f>
        <v>274</v>
      </c>
      <c r="I1039" s="18">
        <f t="shared" ref="I1039:J1039" si="534">SUM(C1039,F1039)</f>
        <v>25</v>
      </c>
      <c r="J1039" s="18">
        <f t="shared" si="534"/>
        <v>299</v>
      </c>
      <c r="K1039" s="404" t="s">
        <v>856</v>
      </c>
    </row>
    <row r="1040" spans="1:12" ht="20.25" customHeight="1" x14ac:dyDescent="0.2">
      <c r="A1040" s="20" t="s">
        <v>1345</v>
      </c>
      <c r="B1040" s="595">
        <v>34</v>
      </c>
      <c r="C1040" s="18">
        <v>10</v>
      </c>
      <c r="D1040" s="18">
        <v>44</v>
      </c>
      <c r="E1040" s="18">
        <v>0</v>
      </c>
      <c r="F1040" s="18">
        <v>0</v>
      </c>
      <c r="G1040" s="18">
        <v>0</v>
      </c>
      <c r="H1040" s="18">
        <f t="shared" ref="H1040:H1042" si="535">SUM(B1040,E1040)</f>
        <v>34</v>
      </c>
      <c r="I1040" s="18">
        <f t="shared" ref="I1040:I1042" si="536">SUM(C1040,F1040)</f>
        <v>10</v>
      </c>
      <c r="J1040" s="18">
        <f t="shared" ref="J1040:J1042" si="537">SUM(D1040,G1040)</f>
        <v>44</v>
      </c>
      <c r="K1040" s="404" t="s">
        <v>1346</v>
      </c>
    </row>
    <row r="1041" spans="1:11" ht="20.25" customHeight="1" x14ac:dyDescent="0.2">
      <c r="A1041" s="8" t="s">
        <v>939</v>
      </c>
      <c r="B1041" s="595">
        <v>189</v>
      </c>
      <c r="C1041" s="18">
        <v>31</v>
      </c>
      <c r="D1041" s="18">
        <v>220</v>
      </c>
      <c r="E1041" s="18">
        <v>0</v>
      </c>
      <c r="F1041" s="18">
        <v>0</v>
      </c>
      <c r="G1041" s="18">
        <v>0</v>
      </c>
      <c r="H1041" s="18">
        <f t="shared" si="535"/>
        <v>189</v>
      </c>
      <c r="I1041" s="18">
        <f t="shared" si="536"/>
        <v>31</v>
      </c>
      <c r="J1041" s="18">
        <f t="shared" si="537"/>
        <v>220</v>
      </c>
      <c r="K1041" s="404" t="s">
        <v>234</v>
      </c>
    </row>
    <row r="1042" spans="1:11" ht="20.25" customHeight="1" x14ac:dyDescent="0.2">
      <c r="A1042" s="20" t="s">
        <v>523</v>
      </c>
      <c r="B1042" s="588">
        <v>81</v>
      </c>
      <c r="C1042" s="9">
        <v>16</v>
      </c>
      <c r="D1042" s="18">
        <v>97</v>
      </c>
      <c r="E1042" s="18">
        <v>0</v>
      </c>
      <c r="F1042" s="18">
        <v>0</v>
      </c>
      <c r="G1042" s="18">
        <v>0</v>
      </c>
      <c r="H1042" s="18">
        <f t="shared" si="535"/>
        <v>81</v>
      </c>
      <c r="I1042" s="18">
        <f t="shared" si="536"/>
        <v>16</v>
      </c>
      <c r="J1042" s="18">
        <f t="shared" si="537"/>
        <v>97</v>
      </c>
      <c r="K1042" s="22" t="s">
        <v>240</v>
      </c>
    </row>
    <row r="1043" spans="1:11" ht="20.25" customHeight="1" x14ac:dyDescent="0.2">
      <c r="A1043" s="8" t="s">
        <v>1591</v>
      </c>
      <c r="B1043" s="588">
        <f>SUM(B1039:B1042)</f>
        <v>578</v>
      </c>
      <c r="C1043" s="9">
        <f t="shared" ref="C1043:J1043" si="538">SUM(C1039:C1042)</f>
        <v>82</v>
      </c>
      <c r="D1043" s="18">
        <f t="shared" si="538"/>
        <v>660</v>
      </c>
      <c r="E1043" s="18">
        <f t="shared" si="538"/>
        <v>0</v>
      </c>
      <c r="F1043" s="18">
        <f t="shared" si="538"/>
        <v>0</v>
      </c>
      <c r="G1043" s="18">
        <f t="shared" si="538"/>
        <v>0</v>
      </c>
      <c r="H1043" s="18">
        <f t="shared" si="538"/>
        <v>578</v>
      </c>
      <c r="I1043" s="18">
        <f t="shared" si="538"/>
        <v>82</v>
      </c>
      <c r="J1043" s="18">
        <f t="shared" si="538"/>
        <v>660</v>
      </c>
      <c r="K1043" s="404" t="s">
        <v>1516</v>
      </c>
    </row>
    <row r="1044" spans="1:11" ht="20.25" customHeight="1" x14ac:dyDescent="0.2">
      <c r="A1044" s="418" t="s">
        <v>1361</v>
      </c>
      <c r="B1044" s="588"/>
      <c r="C1044" s="9"/>
      <c r="D1044" s="9"/>
      <c r="E1044" s="9"/>
      <c r="F1044" s="9"/>
      <c r="G1044" s="9"/>
      <c r="H1044" s="9"/>
      <c r="I1044" s="9"/>
      <c r="J1044" s="9"/>
      <c r="K1044" s="19" t="s">
        <v>1362</v>
      </c>
    </row>
    <row r="1045" spans="1:11" ht="20.25" customHeight="1" x14ac:dyDescent="0.2">
      <c r="A1045" s="8" t="s">
        <v>1344</v>
      </c>
      <c r="B1045" s="588">
        <v>429</v>
      </c>
      <c r="C1045" s="9">
        <v>29</v>
      </c>
      <c r="D1045" s="9">
        <v>458</v>
      </c>
      <c r="E1045" s="9">
        <v>0</v>
      </c>
      <c r="F1045" s="9">
        <v>0</v>
      </c>
      <c r="G1045" s="9">
        <v>0</v>
      </c>
      <c r="H1045" s="9">
        <f>SUM(B1045,E1045)</f>
        <v>429</v>
      </c>
      <c r="I1045" s="9">
        <f t="shared" ref="I1045:J1045" si="539">SUM(C1045,F1045)</f>
        <v>29</v>
      </c>
      <c r="J1045" s="9">
        <f t="shared" si="539"/>
        <v>458</v>
      </c>
      <c r="K1045" s="404" t="s">
        <v>856</v>
      </c>
    </row>
    <row r="1046" spans="1:11" ht="20.25" customHeight="1" x14ac:dyDescent="0.2">
      <c r="A1046" s="20" t="s">
        <v>1345</v>
      </c>
      <c r="B1046" s="588">
        <v>24</v>
      </c>
      <c r="C1046" s="9">
        <v>8</v>
      </c>
      <c r="D1046" s="9">
        <v>32</v>
      </c>
      <c r="E1046" s="9">
        <v>0</v>
      </c>
      <c r="F1046" s="9">
        <v>0</v>
      </c>
      <c r="G1046" s="9">
        <v>0</v>
      </c>
      <c r="H1046" s="9">
        <f t="shared" ref="H1046:H1048" si="540">SUM(B1046,E1046)</f>
        <v>24</v>
      </c>
      <c r="I1046" s="9">
        <f t="shared" ref="I1046:I1048" si="541">SUM(C1046,F1046)</f>
        <v>8</v>
      </c>
      <c r="J1046" s="9">
        <f t="shared" ref="J1046:J1048" si="542">SUM(D1046,G1046)</f>
        <v>32</v>
      </c>
      <c r="K1046" s="404" t="s">
        <v>1526</v>
      </c>
    </row>
    <row r="1047" spans="1:11" ht="20.25" customHeight="1" x14ac:dyDescent="0.2">
      <c r="A1047" s="8" t="s">
        <v>939</v>
      </c>
      <c r="B1047" s="588">
        <v>120</v>
      </c>
      <c r="C1047" s="9">
        <v>38</v>
      </c>
      <c r="D1047" s="9">
        <v>158</v>
      </c>
      <c r="E1047" s="9">
        <v>0</v>
      </c>
      <c r="F1047" s="9">
        <v>0</v>
      </c>
      <c r="G1047" s="9">
        <v>0</v>
      </c>
      <c r="H1047" s="9">
        <f t="shared" si="540"/>
        <v>120</v>
      </c>
      <c r="I1047" s="9">
        <f t="shared" si="541"/>
        <v>38</v>
      </c>
      <c r="J1047" s="9">
        <f t="shared" si="542"/>
        <v>158</v>
      </c>
      <c r="K1047" s="404" t="s">
        <v>234</v>
      </c>
    </row>
    <row r="1048" spans="1:11" ht="20.25" customHeight="1" x14ac:dyDescent="0.2">
      <c r="A1048" s="8" t="s">
        <v>239</v>
      </c>
      <c r="B1048" s="588">
        <v>99</v>
      </c>
      <c r="C1048" s="9">
        <v>22</v>
      </c>
      <c r="D1048" s="9">
        <v>121</v>
      </c>
      <c r="E1048" s="9">
        <v>0</v>
      </c>
      <c r="F1048" s="9">
        <v>0</v>
      </c>
      <c r="G1048" s="9">
        <v>0</v>
      </c>
      <c r="H1048" s="9">
        <f t="shared" si="540"/>
        <v>99</v>
      </c>
      <c r="I1048" s="9">
        <f t="shared" si="541"/>
        <v>22</v>
      </c>
      <c r="J1048" s="9">
        <f t="shared" si="542"/>
        <v>121</v>
      </c>
      <c r="K1048" s="404" t="s">
        <v>240</v>
      </c>
    </row>
    <row r="1049" spans="1:11" ht="20.25" customHeight="1" x14ac:dyDescent="0.2">
      <c r="A1049" s="8" t="s">
        <v>1347</v>
      </c>
      <c r="B1049" s="588">
        <f>SUM(B1045:B1048)</f>
        <v>672</v>
      </c>
      <c r="C1049" s="9">
        <f t="shared" ref="C1049:J1049" si="543">SUM(C1045:C1048)</f>
        <v>97</v>
      </c>
      <c r="D1049" s="9">
        <f t="shared" si="543"/>
        <v>769</v>
      </c>
      <c r="E1049" s="9">
        <f t="shared" si="543"/>
        <v>0</v>
      </c>
      <c r="F1049" s="9">
        <f t="shared" si="543"/>
        <v>0</v>
      </c>
      <c r="G1049" s="9">
        <f t="shared" si="543"/>
        <v>0</v>
      </c>
      <c r="H1049" s="9">
        <f t="shared" si="543"/>
        <v>672</v>
      </c>
      <c r="I1049" s="9">
        <f t="shared" si="543"/>
        <v>97</v>
      </c>
      <c r="J1049" s="9">
        <f t="shared" si="543"/>
        <v>769</v>
      </c>
      <c r="K1049" s="404" t="s">
        <v>1592</v>
      </c>
    </row>
    <row r="1050" spans="1:11" ht="20.25" customHeight="1" x14ac:dyDescent="0.2">
      <c r="A1050" s="8" t="s">
        <v>1363</v>
      </c>
      <c r="B1050" s="588"/>
      <c r="C1050" s="9"/>
      <c r="D1050" s="9"/>
      <c r="E1050" s="9"/>
      <c r="F1050" s="9"/>
      <c r="G1050" s="9"/>
      <c r="H1050" s="9"/>
      <c r="I1050" s="9"/>
      <c r="J1050" s="9"/>
      <c r="K1050" s="404" t="s">
        <v>1364</v>
      </c>
    </row>
    <row r="1051" spans="1:11" ht="20.25" customHeight="1" x14ac:dyDescent="0.2">
      <c r="A1051" s="8" t="s">
        <v>1344</v>
      </c>
      <c r="B1051" s="588">
        <v>302</v>
      </c>
      <c r="C1051" s="9">
        <v>13</v>
      </c>
      <c r="D1051" s="9">
        <v>315</v>
      </c>
      <c r="E1051" s="9">
        <v>0</v>
      </c>
      <c r="F1051" s="9">
        <v>0</v>
      </c>
      <c r="G1051" s="9">
        <v>0</v>
      </c>
      <c r="H1051" s="9">
        <f>SUM(B1051,E1051)</f>
        <v>302</v>
      </c>
      <c r="I1051" s="9">
        <f t="shared" ref="I1051:J1051" si="544">SUM(C1051,F1051)</f>
        <v>13</v>
      </c>
      <c r="J1051" s="9">
        <f t="shared" si="544"/>
        <v>315</v>
      </c>
      <c r="K1051" s="404" t="s">
        <v>856</v>
      </c>
    </row>
    <row r="1052" spans="1:11" ht="20.25" customHeight="1" x14ac:dyDescent="0.2">
      <c r="A1052" s="8" t="s">
        <v>1345</v>
      </c>
      <c r="B1052" s="588">
        <v>297</v>
      </c>
      <c r="C1052" s="9">
        <v>54</v>
      </c>
      <c r="D1052" s="9">
        <v>351</v>
      </c>
      <c r="E1052" s="9">
        <v>0</v>
      </c>
      <c r="F1052" s="9">
        <v>0</v>
      </c>
      <c r="G1052" s="9">
        <v>0</v>
      </c>
      <c r="H1052" s="9">
        <f t="shared" ref="H1052:H1054" si="545">SUM(B1052,E1052)</f>
        <v>297</v>
      </c>
      <c r="I1052" s="9">
        <f t="shared" ref="I1052:I1054" si="546">SUM(C1052,F1052)</f>
        <v>54</v>
      </c>
      <c r="J1052" s="9">
        <f t="shared" ref="J1052:J1054" si="547">SUM(D1052,G1052)</f>
        <v>351</v>
      </c>
      <c r="K1052" s="404" t="s">
        <v>1346</v>
      </c>
    </row>
    <row r="1053" spans="1:11" ht="20.25" customHeight="1" x14ac:dyDescent="0.2">
      <c r="A1053" s="8" t="s">
        <v>939</v>
      </c>
      <c r="B1053" s="588">
        <v>222</v>
      </c>
      <c r="C1053" s="9">
        <v>51</v>
      </c>
      <c r="D1053" s="9">
        <v>273</v>
      </c>
      <c r="E1053" s="9">
        <v>0</v>
      </c>
      <c r="F1053" s="9">
        <v>0</v>
      </c>
      <c r="G1053" s="9">
        <v>0</v>
      </c>
      <c r="H1053" s="9">
        <f t="shared" si="545"/>
        <v>222</v>
      </c>
      <c r="I1053" s="9">
        <f t="shared" si="546"/>
        <v>51</v>
      </c>
      <c r="J1053" s="9">
        <f t="shared" si="547"/>
        <v>273</v>
      </c>
      <c r="K1053" s="404" t="s">
        <v>234</v>
      </c>
    </row>
    <row r="1054" spans="1:11" ht="20.25" customHeight="1" x14ac:dyDescent="0.2">
      <c r="A1054" s="8" t="s">
        <v>523</v>
      </c>
      <c r="B1054" s="588">
        <v>64</v>
      </c>
      <c r="C1054" s="9">
        <v>9</v>
      </c>
      <c r="D1054" s="9">
        <v>73</v>
      </c>
      <c r="E1054" s="9">
        <v>0</v>
      </c>
      <c r="F1054" s="9">
        <v>0</v>
      </c>
      <c r="G1054" s="9">
        <v>0</v>
      </c>
      <c r="H1054" s="9">
        <f t="shared" si="545"/>
        <v>64</v>
      </c>
      <c r="I1054" s="9">
        <f t="shared" si="546"/>
        <v>9</v>
      </c>
      <c r="J1054" s="9">
        <f t="shared" si="547"/>
        <v>73</v>
      </c>
      <c r="K1054" s="404" t="s">
        <v>240</v>
      </c>
    </row>
    <row r="1055" spans="1:11" ht="20.25" customHeight="1" thickBot="1" x14ac:dyDescent="0.25">
      <c r="A1055" s="11" t="s">
        <v>1519</v>
      </c>
      <c r="B1055" s="12">
        <f>SUM(B1051:B1054)</f>
        <v>885</v>
      </c>
      <c r="C1055" s="12">
        <f t="shared" ref="C1055:J1055" si="548">SUM(C1051:C1054)</f>
        <v>127</v>
      </c>
      <c r="D1055" s="12">
        <f t="shared" si="548"/>
        <v>1012</v>
      </c>
      <c r="E1055" s="12">
        <f t="shared" si="548"/>
        <v>0</v>
      </c>
      <c r="F1055" s="12">
        <f t="shared" si="548"/>
        <v>0</v>
      </c>
      <c r="G1055" s="12">
        <f t="shared" si="548"/>
        <v>0</v>
      </c>
      <c r="H1055" s="12">
        <f t="shared" si="548"/>
        <v>885</v>
      </c>
      <c r="I1055" s="12">
        <f t="shared" si="548"/>
        <v>127</v>
      </c>
      <c r="J1055" s="12">
        <f t="shared" si="548"/>
        <v>1012</v>
      </c>
      <c r="K1055" s="13" t="s">
        <v>1520</v>
      </c>
    </row>
    <row r="1056" spans="1:11" ht="20.25" customHeight="1" thickTop="1" x14ac:dyDescent="0.2">
      <c r="A1056" s="14"/>
      <c r="B1056" s="14"/>
      <c r="C1056" s="14"/>
      <c r="D1056" s="14"/>
      <c r="E1056" s="14"/>
      <c r="F1056" s="14"/>
      <c r="G1056" s="14"/>
      <c r="H1056" s="14"/>
      <c r="I1056" s="14"/>
      <c r="J1056" s="14"/>
      <c r="K1056" s="406"/>
    </row>
    <row r="1057" spans="1:12" ht="20.25" customHeight="1" x14ac:dyDescent="0.2">
      <c r="A1057" s="14"/>
      <c r="B1057" s="14"/>
      <c r="C1057" s="14"/>
      <c r="D1057" s="14"/>
      <c r="E1057" s="14"/>
      <c r="F1057" s="14"/>
      <c r="G1057" s="14"/>
      <c r="H1057" s="14"/>
      <c r="I1057" s="14"/>
      <c r="J1057" s="14"/>
      <c r="K1057" s="406"/>
    </row>
    <row r="1058" spans="1:12" s="851" customFormat="1" ht="20.25" customHeight="1" x14ac:dyDescent="0.2">
      <c r="A1058" s="859"/>
      <c r="B1058" s="859"/>
      <c r="C1058" s="859"/>
      <c r="D1058" s="859"/>
      <c r="E1058" s="859"/>
      <c r="F1058" s="859"/>
      <c r="G1058" s="859"/>
      <c r="H1058" s="859"/>
      <c r="I1058" s="859"/>
      <c r="J1058" s="859"/>
      <c r="K1058" s="855"/>
      <c r="L1058" s="67"/>
    </row>
    <row r="1059" spans="1:12" ht="20.25" customHeight="1" x14ac:dyDescent="0.2">
      <c r="A1059" s="14"/>
      <c r="B1059" s="14"/>
      <c r="C1059" s="14"/>
      <c r="D1059" s="14"/>
      <c r="E1059" s="14"/>
      <c r="F1059" s="14"/>
      <c r="G1059" s="14"/>
      <c r="H1059" s="14"/>
      <c r="I1059" s="14"/>
      <c r="J1059" s="14"/>
      <c r="K1059" s="406"/>
    </row>
    <row r="1060" spans="1:12" ht="23.25" customHeight="1" thickBot="1" x14ac:dyDescent="0.25">
      <c r="A1060" s="323" t="s">
        <v>2643</v>
      </c>
      <c r="K1060" s="413" t="s">
        <v>2714</v>
      </c>
    </row>
    <row r="1061" spans="1:12" ht="20.25" customHeight="1" thickTop="1" x14ac:dyDescent="0.25">
      <c r="A1061" s="992" t="s">
        <v>196</v>
      </c>
      <c r="B1061" s="1003" t="s">
        <v>1</v>
      </c>
      <c r="C1061" s="1003"/>
      <c r="D1061" s="1003"/>
      <c r="E1061" s="1003" t="s">
        <v>2</v>
      </c>
      <c r="F1061" s="1003"/>
      <c r="G1061" s="1003"/>
      <c r="H1061" s="1003" t="s">
        <v>4</v>
      </c>
      <c r="I1061" s="1003"/>
      <c r="J1061" s="1003"/>
      <c r="K1061" s="992" t="s">
        <v>197</v>
      </c>
    </row>
    <row r="1062" spans="1:12" ht="20.25" customHeight="1" x14ac:dyDescent="0.25">
      <c r="A1062" s="993"/>
      <c r="B1062" s="1004" t="s">
        <v>6</v>
      </c>
      <c r="C1062" s="1004"/>
      <c r="D1062" s="1004"/>
      <c r="E1062" s="1004" t="s">
        <v>7</v>
      </c>
      <c r="F1062" s="1004"/>
      <c r="G1062" s="1004"/>
      <c r="H1062" s="1004" t="s">
        <v>9</v>
      </c>
      <c r="I1062" s="1004"/>
      <c r="J1062" s="1004"/>
      <c r="K1062" s="993"/>
    </row>
    <row r="1063" spans="1:12" ht="20.25" customHeight="1" x14ac:dyDescent="0.25">
      <c r="A1063" s="993"/>
      <c r="B1063" s="655" t="s">
        <v>554</v>
      </c>
      <c r="C1063" s="655" t="s">
        <v>112</v>
      </c>
      <c r="D1063" s="655" t="s">
        <v>12</v>
      </c>
      <c r="E1063" s="655" t="s">
        <v>554</v>
      </c>
      <c r="F1063" s="655" t="s">
        <v>112</v>
      </c>
      <c r="G1063" s="655" t="s">
        <v>12</v>
      </c>
      <c r="H1063" s="655" t="s">
        <v>554</v>
      </c>
      <c r="I1063" s="655" t="s">
        <v>112</v>
      </c>
      <c r="J1063" s="655" t="s">
        <v>12</v>
      </c>
      <c r="K1063" s="993"/>
    </row>
    <row r="1064" spans="1:12" ht="20.25" customHeight="1" thickBot="1" x14ac:dyDescent="0.3">
      <c r="A1064" s="994"/>
      <c r="B1064" s="4" t="s">
        <v>13</v>
      </c>
      <c r="C1064" s="4" t="s">
        <v>14</v>
      </c>
      <c r="D1064" s="4" t="s">
        <v>9</v>
      </c>
      <c r="E1064" s="4" t="s">
        <v>13</v>
      </c>
      <c r="F1064" s="4" t="s">
        <v>14</v>
      </c>
      <c r="G1064" s="4" t="s">
        <v>9</v>
      </c>
      <c r="H1064" s="4" t="s">
        <v>13</v>
      </c>
      <c r="I1064" s="4" t="s">
        <v>14</v>
      </c>
      <c r="J1064" s="4" t="s">
        <v>9</v>
      </c>
      <c r="K1064" s="994"/>
    </row>
    <row r="1065" spans="1:12" ht="24" customHeight="1" x14ac:dyDescent="0.2">
      <c r="A1065" s="418" t="s">
        <v>1365</v>
      </c>
      <c r="B1065" s="17"/>
      <c r="C1065" s="17"/>
      <c r="D1065" s="17"/>
      <c r="E1065" s="17"/>
      <c r="F1065" s="17"/>
      <c r="G1065" s="17"/>
      <c r="H1065" s="17"/>
      <c r="I1065" s="17"/>
      <c r="J1065" s="17"/>
      <c r="K1065" s="19" t="s">
        <v>1366</v>
      </c>
    </row>
    <row r="1066" spans="1:12" ht="20.25" customHeight="1" x14ac:dyDescent="0.2">
      <c r="A1066" s="8" t="s">
        <v>1344</v>
      </c>
      <c r="B1066" s="588">
        <v>65</v>
      </c>
      <c r="C1066" s="9">
        <v>1</v>
      </c>
      <c r="D1066" s="18">
        <v>66</v>
      </c>
      <c r="E1066" s="18">
        <v>0</v>
      </c>
      <c r="F1066" s="18">
        <v>0</v>
      </c>
      <c r="G1066" s="18">
        <v>0</v>
      </c>
      <c r="H1066" s="18">
        <f>SUM(B1066,E1066)</f>
        <v>65</v>
      </c>
      <c r="I1066" s="18">
        <f t="shared" ref="I1066:J1066" si="549">SUM(C1066,F1066)</f>
        <v>1</v>
      </c>
      <c r="J1066" s="18">
        <f t="shared" si="549"/>
        <v>66</v>
      </c>
      <c r="K1066" s="404" t="s">
        <v>856</v>
      </c>
    </row>
    <row r="1067" spans="1:12" ht="20.25" customHeight="1" x14ac:dyDescent="0.2">
      <c r="A1067" s="8" t="s">
        <v>939</v>
      </c>
      <c r="B1067" s="595">
        <v>246</v>
      </c>
      <c r="C1067" s="18">
        <v>140</v>
      </c>
      <c r="D1067" s="18">
        <v>386</v>
      </c>
      <c r="E1067" s="18">
        <v>0</v>
      </c>
      <c r="F1067" s="18">
        <v>0</v>
      </c>
      <c r="G1067" s="18">
        <v>0</v>
      </c>
      <c r="H1067" s="18">
        <f t="shared" ref="H1067:H1068" si="550">SUM(B1067,E1067)</f>
        <v>246</v>
      </c>
      <c r="I1067" s="18">
        <f t="shared" ref="I1067:I1068" si="551">SUM(C1067,F1067)</f>
        <v>140</v>
      </c>
      <c r="J1067" s="18">
        <f t="shared" ref="J1067:J1068" si="552">SUM(D1067,G1067)</f>
        <v>386</v>
      </c>
      <c r="K1067" s="404" t="s">
        <v>234</v>
      </c>
    </row>
    <row r="1068" spans="1:12" ht="20.25" customHeight="1" x14ac:dyDescent="0.2">
      <c r="A1068" s="8" t="s">
        <v>239</v>
      </c>
      <c r="B1068" s="595">
        <v>95</v>
      </c>
      <c r="C1068" s="18">
        <v>11</v>
      </c>
      <c r="D1068" s="18">
        <v>106</v>
      </c>
      <c r="E1068" s="18">
        <v>0</v>
      </c>
      <c r="F1068" s="18">
        <v>0</v>
      </c>
      <c r="G1068" s="18">
        <v>0</v>
      </c>
      <c r="H1068" s="18">
        <f t="shared" si="550"/>
        <v>95</v>
      </c>
      <c r="I1068" s="18">
        <f t="shared" si="551"/>
        <v>11</v>
      </c>
      <c r="J1068" s="18">
        <f t="shared" si="552"/>
        <v>106</v>
      </c>
      <c r="K1068" s="404" t="s">
        <v>240</v>
      </c>
    </row>
    <row r="1069" spans="1:12" ht="20.25" customHeight="1" x14ac:dyDescent="0.2">
      <c r="A1069" s="8" t="s">
        <v>1593</v>
      </c>
      <c r="B1069" s="588">
        <f>SUM(B1066:B1068)</f>
        <v>406</v>
      </c>
      <c r="C1069" s="9">
        <f t="shared" ref="C1069:J1069" si="553">SUM(C1066:C1068)</f>
        <v>152</v>
      </c>
      <c r="D1069" s="18">
        <f t="shared" si="553"/>
        <v>558</v>
      </c>
      <c r="E1069" s="18">
        <f t="shared" si="553"/>
        <v>0</v>
      </c>
      <c r="F1069" s="18">
        <f t="shared" si="553"/>
        <v>0</v>
      </c>
      <c r="G1069" s="18">
        <f t="shared" si="553"/>
        <v>0</v>
      </c>
      <c r="H1069" s="18">
        <f t="shared" si="553"/>
        <v>406</v>
      </c>
      <c r="I1069" s="18">
        <f t="shared" si="553"/>
        <v>152</v>
      </c>
      <c r="J1069" s="18">
        <f t="shared" si="553"/>
        <v>558</v>
      </c>
      <c r="K1069" s="404" t="s">
        <v>1522</v>
      </c>
    </row>
    <row r="1070" spans="1:12" ht="20.25" customHeight="1" x14ac:dyDescent="0.2">
      <c r="A1070" s="8" t="s">
        <v>1367</v>
      </c>
      <c r="B1070" s="588">
        <f>SUM(B1069,B1055,B1049,B1043,B1026,B1019,B1013,B1000)</f>
        <v>5669</v>
      </c>
      <c r="C1070" s="9">
        <f t="shared" ref="C1070:J1070" si="554">SUM(C1069,C1055,C1049,C1043,C1026,C1019,C1013,C1000)</f>
        <v>1618</v>
      </c>
      <c r="D1070" s="18">
        <f t="shared" si="554"/>
        <v>7287</v>
      </c>
      <c r="E1070" s="18">
        <f t="shared" si="554"/>
        <v>0</v>
      </c>
      <c r="F1070" s="18">
        <f t="shared" si="554"/>
        <v>0</v>
      </c>
      <c r="G1070" s="18">
        <f t="shared" si="554"/>
        <v>0</v>
      </c>
      <c r="H1070" s="18">
        <f t="shared" si="554"/>
        <v>5669</v>
      </c>
      <c r="I1070" s="18">
        <f t="shared" si="554"/>
        <v>1618</v>
      </c>
      <c r="J1070" s="18">
        <f t="shared" si="554"/>
        <v>7287</v>
      </c>
      <c r="K1070" s="404" t="s">
        <v>1368</v>
      </c>
    </row>
    <row r="1071" spans="1:12" ht="20.25" customHeight="1" x14ac:dyDescent="0.2">
      <c r="A1071" s="8" t="s">
        <v>1344</v>
      </c>
      <c r="B1071" s="588">
        <v>1358</v>
      </c>
      <c r="C1071" s="9">
        <v>116</v>
      </c>
      <c r="D1071" s="9">
        <v>1474</v>
      </c>
      <c r="E1071" s="9">
        <v>0</v>
      </c>
      <c r="F1071" s="9">
        <v>0</v>
      </c>
      <c r="G1071" s="9">
        <v>0</v>
      </c>
      <c r="H1071" s="9">
        <f>SUM(B1071,E1071)</f>
        <v>1358</v>
      </c>
      <c r="I1071" s="9">
        <f t="shared" ref="I1071:J1071" si="555">SUM(C1071,F1071)</f>
        <v>116</v>
      </c>
      <c r="J1071" s="9">
        <f t="shared" si="555"/>
        <v>1474</v>
      </c>
      <c r="K1071" s="404" t="s">
        <v>856</v>
      </c>
    </row>
    <row r="1072" spans="1:12" ht="20.25" customHeight="1" x14ac:dyDescent="0.2">
      <c r="A1072" s="60" t="s">
        <v>1446</v>
      </c>
      <c r="B1072" s="588">
        <v>119</v>
      </c>
      <c r="C1072" s="9">
        <v>128</v>
      </c>
      <c r="D1072" s="9">
        <v>247</v>
      </c>
      <c r="E1072" s="9">
        <v>0</v>
      </c>
      <c r="F1072" s="9">
        <v>0</v>
      </c>
      <c r="G1072" s="9">
        <v>0</v>
      </c>
      <c r="H1072" s="9">
        <f t="shared" ref="H1072:H1075" si="556">SUM(B1072,E1072)</f>
        <v>119</v>
      </c>
      <c r="I1072" s="9">
        <f t="shared" ref="I1072:I1075" si="557">SUM(C1072,F1072)</f>
        <v>128</v>
      </c>
      <c r="J1072" s="9">
        <f t="shared" ref="J1072:J1075" si="558">SUM(D1072,G1072)</f>
        <v>247</v>
      </c>
      <c r="K1072" s="297" t="s">
        <v>1554</v>
      </c>
    </row>
    <row r="1073" spans="1:12" ht="20.25" customHeight="1" x14ac:dyDescent="0.2">
      <c r="A1073" s="8" t="s">
        <v>1345</v>
      </c>
      <c r="B1073" s="588">
        <v>842</v>
      </c>
      <c r="C1073" s="9">
        <v>226</v>
      </c>
      <c r="D1073" s="9">
        <v>1068</v>
      </c>
      <c r="E1073" s="9">
        <v>0</v>
      </c>
      <c r="F1073" s="9">
        <v>0</v>
      </c>
      <c r="G1073" s="9">
        <v>0</v>
      </c>
      <c r="H1073" s="9">
        <f t="shared" si="556"/>
        <v>842</v>
      </c>
      <c r="I1073" s="9">
        <f t="shared" si="557"/>
        <v>226</v>
      </c>
      <c r="J1073" s="9">
        <f t="shared" si="558"/>
        <v>1068</v>
      </c>
      <c r="K1073" s="404" t="s">
        <v>1346</v>
      </c>
    </row>
    <row r="1074" spans="1:12" ht="20.25" customHeight="1" x14ac:dyDescent="0.2">
      <c r="A1074" s="8" t="s">
        <v>939</v>
      </c>
      <c r="B1074" s="588">
        <v>2025</v>
      </c>
      <c r="C1074" s="9">
        <v>896</v>
      </c>
      <c r="D1074" s="9">
        <v>2921</v>
      </c>
      <c r="E1074" s="9">
        <v>0</v>
      </c>
      <c r="F1074" s="9">
        <v>0</v>
      </c>
      <c r="G1074" s="9">
        <v>0</v>
      </c>
      <c r="H1074" s="9">
        <f t="shared" si="556"/>
        <v>2025</v>
      </c>
      <c r="I1074" s="9">
        <f t="shared" si="557"/>
        <v>896</v>
      </c>
      <c r="J1074" s="9">
        <f t="shared" si="558"/>
        <v>2921</v>
      </c>
      <c r="K1074" s="404" t="s">
        <v>234</v>
      </c>
    </row>
    <row r="1075" spans="1:12" ht="20.25" customHeight="1" x14ac:dyDescent="0.2">
      <c r="A1075" s="8" t="s">
        <v>239</v>
      </c>
      <c r="B1075" s="588">
        <v>1325</v>
      </c>
      <c r="C1075" s="9">
        <v>252</v>
      </c>
      <c r="D1075" s="9">
        <v>1577</v>
      </c>
      <c r="E1075" s="9">
        <v>0</v>
      </c>
      <c r="F1075" s="9">
        <v>0</v>
      </c>
      <c r="G1075" s="9">
        <v>0</v>
      </c>
      <c r="H1075" s="9">
        <f t="shared" si="556"/>
        <v>1325</v>
      </c>
      <c r="I1075" s="9">
        <f t="shared" si="557"/>
        <v>252</v>
      </c>
      <c r="J1075" s="9">
        <f t="shared" si="558"/>
        <v>1577</v>
      </c>
      <c r="K1075" s="404" t="s">
        <v>240</v>
      </c>
    </row>
    <row r="1076" spans="1:12" ht="20.25" customHeight="1" x14ac:dyDescent="0.2">
      <c r="A1076" s="308" t="s">
        <v>1594</v>
      </c>
      <c r="B1076" s="588">
        <f>SUM(B1071:B1075)</f>
        <v>5669</v>
      </c>
      <c r="C1076" s="9">
        <f t="shared" ref="C1076:J1076" si="559">SUM(C1071:C1075)</f>
        <v>1618</v>
      </c>
      <c r="D1076" s="9">
        <f t="shared" si="559"/>
        <v>7287</v>
      </c>
      <c r="E1076" s="9">
        <f t="shared" si="559"/>
        <v>0</v>
      </c>
      <c r="F1076" s="9">
        <f t="shared" si="559"/>
        <v>0</v>
      </c>
      <c r="G1076" s="9">
        <f t="shared" si="559"/>
        <v>0</v>
      </c>
      <c r="H1076" s="9">
        <f t="shared" si="559"/>
        <v>5669</v>
      </c>
      <c r="I1076" s="9">
        <f t="shared" si="559"/>
        <v>1618</v>
      </c>
      <c r="J1076" s="9">
        <f t="shared" si="559"/>
        <v>7287</v>
      </c>
      <c r="K1076" s="297" t="s">
        <v>1348</v>
      </c>
    </row>
    <row r="1077" spans="1:12" ht="20.25" customHeight="1" x14ac:dyDescent="0.2">
      <c r="A1077" s="8" t="s">
        <v>1370</v>
      </c>
      <c r="B1077" s="588">
        <v>542</v>
      </c>
      <c r="C1077" s="9">
        <v>267</v>
      </c>
      <c r="D1077" s="9">
        <v>809</v>
      </c>
      <c r="E1077" s="9">
        <v>0</v>
      </c>
      <c r="F1077" s="9">
        <v>0</v>
      </c>
      <c r="G1077" s="9">
        <v>0</v>
      </c>
      <c r="H1077" s="9">
        <f>SUM(B1077,E1077)</f>
        <v>542</v>
      </c>
      <c r="I1077" s="9">
        <f t="shared" ref="I1077:J1077" si="560">SUM(C1077,F1077)</f>
        <v>267</v>
      </c>
      <c r="J1077" s="9">
        <f t="shared" si="560"/>
        <v>809</v>
      </c>
      <c r="K1077" s="404" t="s">
        <v>1371</v>
      </c>
    </row>
    <row r="1078" spans="1:12" ht="20.25" customHeight="1" x14ac:dyDescent="0.2">
      <c r="A1078" s="8" t="s">
        <v>1372</v>
      </c>
      <c r="B1078" s="588">
        <v>227</v>
      </c>
      <c r="C1078" s="9">
        <v>31</v>
      </c>
      <c r="D1078" s="9">
        <v>258</v>
      </c>
      <c r="E1078" s="9">
        <v>0</v>
      </c>
      <c r="F1078" s="9">
        <v>0</v>
      </c>
      <c r="G1078" s="9">
        <v>0</v>
      </c>
      <c r="H1078" s="9">
        <f t="shared" ref="H1078:H1083" si="561">SUM(B1078,E1078)</f>
        <v>227</v>
      </c>
      <c r="I1078" s="9">
        <f t="shared" ref="I1078:I1083" si="562">SUM(C1078,F1078)</f>
        <v>31</v>
      </c>
      <c r="J1078" s="9">
        <f t="shared" ref="J1078:J1083" si="563">SUM(D1078,G1078)</f>
        <v>258</v>
      </c>
      <c r="K1078" s="404" t="s">
        <v>1373</v>
      </c>
    </row>
    <row r="1079" spans="1:12" ht="20.25" customHeight="1" x14ac:dyDescent="0.2">
      <c r="A1079" s="8" t="s">
        <v>1374</v>
      </c>
      <c r="B1079" s="588">
        <v>60</v>
      </c>
      <c r="C1079" s="9">
        <v>32</v>
      </c>
      <c r="D1079" s="9">
        <v>92</v>
      </c>
      <c r="E1079" s="9">
        <v>0</v>
      </c>
      <c r="F1079" s="9">
        <v>0</v>
      </c>
      <c r="G1079" s="9">
        <v>0</v>
      </c>
      <c r="H1079" s="9">
        <f t="shared" si="561"/>
        <v>60</v>
      </c>
      <c r="I1079" s="9">
        <f t="shared" si="562"/>
        <v>32</v>
      </c>
      <c r="J1079" s="9">
        <f t="shared" si="563"/>
        <v>92</v>
      </c>
      <c r="K1079" s="404" t="s">
        <v>1375</v>
      </c>
    </row>
    <row r="1080" spans="1:12" ht="20.25" customHeight="1" x14ac:dyDescent="0.2">
      <c r="A1080" s="8" t="s">
        <v>1376</v>
      </c>
      <c r="B1080" s="588">
        <v>778</v>
      </c>
      <c r="C1080" s="9">
        <v>222</v>
      </c>
      <c r="D1080" s="9">
        <v>1000</v>
      </c>
      <c r="E1080" s="9">
        <v>0</v>
      </c>
      <c r="F1080" s="9">
        <v>0</v>
      </c>
      <c r="G1080" s="9">
        <v>0</v>
      </c>
      <c r="H1080" s="9">
        <f t="shared" si="561"/>
        <v>778</v>
      </c>
      <c r="I1080" s="9">
        <f t="shared" si="562"/>
        <v>222</v>
      </c>
      <c r="J1080" s="9">
        <f t="shared" si="563"/>
        <v>1000</v>
      </c>
      <c r="K1080" s="404" t="s">
        <v>1377</v>
      </c>
    </row>
    <row r="1081" spans="1:12" ht="20.25" customHeight="1" x14ac:dyDescent="0.2">
      <c r="A1081" s="8" t="s">
        <v>1378</v>
      </c>
      <c r="B1081" s="588">
        <v>119</v>
      </c>
      <c r="C1081" s="9">
        <v>15</v>
      </c>
      <c r="D1081" s="9">
        <v>134</v>
      </c>
      <c r="E1081" s="9">
        <v>0</v>
      </c>
      <c r="F1081" s="9">
        <v>0</v>
      </c>
      <c r="G1081" s="9">
        <v>0</v>
      </c>
      <c r="H1081" s="9">
        <f t="shared" si="561"/>
        <v>119</v>
      </c>
      <c r="I1081" s="9">
        <f t="shared" si="562"/>
        <v>15</v>
      </c>
      <c r="J1081" s="9">
        <f t="shared" si="563"/>
        <v>134</v>
      </c>
      <c r="K1081" s="404" t="s">
        <v>1379</v>
      </c>
    </row>
    <row r="1082" spans="1:12" ht="20.25" customHeight="1" x14ac:dyDescent="0.2">
      <c r="A1082" s="8" t="s">
        <v>1380</v>
      </c>
      <c r="B1082" s="588">
        <v>460</v>
      </c>
      <c r="C1082" s="9">
        <v>230</v>
      </c>
      <c r="D1082" s="9">
        <v>690</v>
      </c>
      <c r="E1082" s="9">
        <v>0</v>
      </c>
      <c r="F1082" s="9">
        <v>0</v>
      </c>
      <c r="G1082" s="9">
        <v>0</v>
      </c>
      <c r="H1082" s="9">
        <f t="shared" si="561"/>
        <v>460</v>
      </c>
      <c r="I1082" s="9">
        <f t="shared" si="562"/>
        <v>230</v>
      </c>
      <c r="J1082" s="9">
        <f t="shared" si="563"/>
        <v>690</v>
      </c>
      <c r="K1082" s="404" t="s">
        <v>1381</v>
      </c>
    </row>
    <row r="1083" spans="1:12" ht="20.25" customHeight="1" thickBot="1" x14ac:dyDescent="0.25">
      <c r="A1083" s="11" t="s">
        <v>1382</v>
      </c>
      <c r="B1083" s="12">
        <v>3493</v>
      </c>
      <c r="C1083" s="12">
        <v>1002</v>
      </c>
      <c r="D1083" s="12">
        <v>4495</v>
      </c>
      <c r="E1083" s="12">
        <v>1</v>
      </c>
      <c r="F1083" s="12">
        <v>0</v>
      </c>
      <c r="G1083" s="12">
        <v>1</v>
      </c>
      <c r="H1083" s="12">
        <f t="shared" si="561"/>
        <v>3494</v>
      </c>
      <c r="I1083" s="12">
        <f t="shared" si="562"/>
        <v>1002</v>
      </c>
      <c r="J1083" s="12">
        <f t="shared" si="563"/>
        <v>4496</v>
      </c>
      <c r="K1083" s="13" t="s">
        <v>1383</v>
      </c>
    </row>
    <row r="1084" spans="1:12" ht="20.25" customHeight="1" thickTop="1" x14ac:dyDescent="0.2">
      <c r="A1084" s="14"/>
      <c r="B1084" s="14"/>
      <c r="C1084" s="14"/>
      <c r="D1084" s="14"/>
      <c r="E1084" s="14"/>
      <c r="F1084" s="14"/>
      <c r="G1084" s="14"/>
      <c r="H1084" s="14"/>
      <c r="I1084" s="14"/>
      <c r="J1084" s="14"/>
      <c r="K1084" s="406"/>
    </row>
    <row r="1085" spans="1:12" s="868" customFormat="1" ht="20.25" customHeight="1" x14ac:dyDescent="0.2">
      <c r="A1085" s="878"/>
      <c r="B1085" s="878"/>
      <c r="C1085" s="878"/>
      <c r="D1085" s="878"/>
      <c r="E1085" s="878"/>
      <c r="F1085" s="878"/>
      <c r="G1085" s="878"/>
      <c r="H1085" s="878"/>
      <c r="I1085" s="878"/>
      <c r="J1085" s="878"/>
      <c r="K1085" s="869"/>
      <c r="L1085" s="67"/>
    </row>
    <row r="1086" spans="1:12" s="868" customFormat="1" ht="20.25" customHeight="1" x14ac:dyDescent="0.2">
      <c r="A1086" s="878"/>
      <c r="B1086" s="878"/>
      <c r="C1086" s="878"/>
      <c r="D1086" s="878"/>
      <c r="E1086" s="878"/>
      <c r="F1086" s="878"/>
      <c r="G1086" s="878"/>
      <c r="H1086" s="878"/>
      <c r="I1086" s="878"/>
      <c r="J1086" s="878"/>
      <c r="K1086" s="869"/>
      <c r="L1086" s="67"/>
    </row>
    <row r="1087" spans="1:12" s="487" customFormat="1" ht="20.25" customHeight="1" x14ac:dyDescent="0.2">
      <c r="A1087" s="496"/>
      <c r="B1087" s="496"/>
      <c r="C1087" s="496"/>
      <c r="D1087" s="496"/>
      <c r="E1087" s="496"/>
      <c r="F1087" s="496"/>
      <c r="G1087" s="496"/>
      <c r="H1087" s="496"/>
      <c r="I1087" s="496"/>
      <c r="J1087" s="496"/>
      <c r="K1087" s="491"/>
      <c r="L1087" s="67"/>
    </row>
    <row r="1088" spans="1:12" s="487" customFormat="1" ht="20.25" customHeight="1" x14ac:dyDescent="0.2">
      <c r="A1088" s="496"/>
      <c r="B1088" s="496"/>
      <c r="C1088" s="496"/>
      <c r="D1088" s="496"/>
      <c r="E1088" s="496"/>
      <c r="F1088" s="496"/>
      <c r="G1088" s="496"/>
      <c r="H1088" s="496"/>
      <c r="I1088" s="496"/>
      <c r="J1088" s="496"/>
      <c r="K1088" s="491"/>
      <c r="L1088" s="67"/>
    </row>
    <row r="1089" spans="1:11" ht="23.25" customHeight="1" thickBot="1" x14ac:dyDescent="0.25">
      <c r="A1089" s="323" t="s">
        <v>2643</v>
      </c>
      <c r="K1089" s="413" t="s">
        <v>2714</v>
      </c>
    </row>
    <row r="1090" spans="1:11" ht="20.25" customHeight="1" thickTop="1" x14ac:dyDescent="0.25">
      <c r="A1090" s="992" t="s">
        <v>196</v>
      </c>
      <c r="B1090" s="1003" t="s">
        <v>1</v>
      </c>
      <c r="C1090" s="1003"/>
      <c r="D1090" s="1003"/>
      <c r="E1090" s="1003" t="s">
        <v>2</v>
      </c>
      <c r="F1090" s="1003"/>
      <c r="G1090" s="1003"/>
      <c r="H1090" s="1003" t="s">
        <v>4</v>
      </c>
      <c r="I1090" s="1003"/>
      <c r="J1090" s="1003"/>
      <c r="K1090" s="992" t="s">
        <v>197</v>
      </c>
    </row>
    <row r="1091" spans="1:11" ht="20.25" customHeight="1" x14ac:dyDescent="0.25">
      <c r="A1091" s="993"/>
      <c r="B1091" s="1004" t="s">
        <v>6</v>
      </c>
      <c r="C1091" s="1004"/>
      <c r="D1091" s="1004"/>
      <c r="E1091" s="1004" t="s">
        <v>7</v>
      </c>
      <c r="F1091" s="1004"/>
      <c r="G1091" s="1004"/>
      <c r="H1091" s="1004" t="s">
        <v>9</v>
      </c>
      <c r="I1091" s="1004"/>
      <c r="J1091" s="1004"/>
      <c r="K1091" s="993"/>
    </row>
    <row r="1092" spans="1:11" ht="20.25" customHeight="1" x14ac:dyDescent="0.25">
      <c r="A1092" s="993"/>
      <c r="B1092" s="655" t="s">
        <v>554</v>
      </c>
      <c r="C1092" s="655" t="s">
        <v>112</v>
      </c>
      <c r="D1092" s="655" t="s">
        <v>12</v>
      </c>
      <c r="E1092" s="655" t="s">
        <v>554</v>
      </c>
      <c r="F1092" s="655" t="s">
        <v>112</v>
      </c>
      <c r="G1092" s="655" t="s">
        <v>12</v>
      </c>
      <c r="H1092" s="655" t="s">
        <v>554</v>
      </c>
      <c r="I1092" s="655" t="s">
        <v>112</v>
      </c>
      <c r="J1092" s="655" t="s">
        <v>12</v>
      </c>
      <c r="K1092" s="993"/>
    </row>
    <row r="1093" spans="1:11" ht="20.25" customHeight="1" thickBot="1" x14ac:dyDescent="0.3">
      <c r="A1093" s="994"/>
      <c r="B1093" s="4" t="s">
        <v>13</v>
      </c>
      <c r="C1093" s="4" t="s">
        <v>14</v>
      </c>
      <c r="D1093" s="4" t="s">
        <v>9</v>
      </c>
      <c r="E1093" s="4" t="s">
        <v>13</v>
      </c>
      <c r="F1093" s="4" t="s">
        <v>14</v>
      </c>
      <c r="G1093" s="4" t="s">
        <v>9</v>
      </c>
      <c r="H1093" s="4" t="s">
        <v>13</v>
      </c>
      <c r="I1093" s="4" t="s">
        <v>14</v>
      </c>
      <c r="J1093" s="4" t="s">
        <v>9</v>
      </c>
      <c r="K1093" s="994"/>
    </row>
    <row r="1094" spans="1:11" ht="20.25" customHeight="1" x14ac:dyDescent="0.2">
      <c r="A1094" s="418" t="s">
        <v>1169</v>
      </c>
      <c r="B1094" s="588">
        <v>896</v>
      </c>
      <c r="C1094" s="9">
        <v>250</v>
      </c>
      <c r="D1094" s="18">
        <v>1146</v>
      </c>
      <c r="E1094" s="18">
        <v>0</v>
      </c>
      <c r="F1094" s="18">
        <v>0</v>
      </c>
      <c r="G1094" s="18">
        <v>0</v>
      </c>
      <c r="H1094" s="18">
        <f>SUM(B1094,E1094)</f>
        <v>896</v>
      </c>
      <c r="I1094" s="18">
        <f t="shared" ref="I1094:J1094" si="564">SUM(C1094,F1094)</f>
        <v>250</v>
      </c>
      <c r="J1094" s="18">
        <f t="shared" si="564"/>
        <v>1146</v>
      </c>
      <c r="K1094" s="404" t="s">
        <v>1384</v>
      </c>
    </row>
    <row r="1095" spans="1:11" ht="20.25" customHeight="1" x14ac:dyDescent="0.2">
      <c r="A1095" s="418" t="s">
        <v>1385</v>
      </c>
      <c r="B1095" s="595">
        <v>1084</v>
      </c>
      <c r="C1095" s="18">
        <v>330</v>
      </c>
      <c r="D1095" s="18">
        <v>1414</v>
      </c>
      <c r="E1095" s="18">
        <v>0</v>
      </c>
      <c r="F1095" s="18">
        <v>0</v>
      </c>
      <c r="G1095" s="18">
        <v>0</v>
      </c>
      <c r="H1095" s="18">
        <f t="shared" ref="H1095:H1098" si="565">SUM(B1095,E1095)</f>
        <v>1084</v>
      </c>
      <c r="I1095" s="18">
        <f t="shared" ref="I1095:I1098" si="566">SUM(C1095,F1095)</f>
        <v>330</v>
      </c>
      <c r="J1095" s="18">
        <f t="shared" ref="J1095:J1098" si="567">SUM(D1095,G1095)</f>
        <v>1414</v>
      </c>
      <c r="K1095" s="404" t="s">
        <v>1386</v>
      </c>
    </row>
    <row r="1096" spans="1:11" ht="20.25" customHeight="1" x14ac:dyDescent="0.2">
      <c r="A1096" s="17" t="s">
        <v>1387</v>
      </c>
      <c r="B1096" s="595">
        <v>602</v>
      </c>
      <c r="C1096" s="18">
        <v>294</v>
      </c>
      <c r="D1096" s="18">
        <v>896</v>
      </c>
      <c r="E1096" s="18">
        <v>0</v>
      </c>
      <c r="F1096" s="18">
        <v>0</v>
      </c>
      <c r="G1096" s="18">
        <v>0</v>
      </c>
      <c r="H1096" s="18">
        <f t="shared" si="565"/>
        <v>602</v>
      </c>
      <c r="I1096" s="18">
        <f t="shared" si="566"/>
        <v>294</v>
      </c>
      <c r="J1096" s="18">
        <f t="shared" si="567"/>
        <v>896</v>
      </c>
      <c r="K1096" s="19" t="s">
        <v>1388</v>
      </c>
    </row>
    <row r="1097" spans="1:11" ht="20.25" customHeight="1" x14ac:dyDescent="0.2">
      <c r="A1097" s="8" t="s">
        <v>1389</v>
      </c>
      <c r="B1097" s="588">
        <v>2928</v>
      </c>
      <c r="C1097" s="9">
        <v>1158</v>
      </c>
      <c r="D1097" s="18">
        <v>4086</v>
      </c>
      <c r="E1097" s="18">
        <v>0</v>
      </c>
      <c r="F1097" s="18">
        <v>0</v>
      </c>
      <c r="G1097" s="18">
        <v>0</v>
      </c>
      <c r="H1097" s="18">
        <f t="shared" si="565"/>
        <v>2928</v>
      </c>
      <c r="I1097" s="18">
        <f t="shared" si="566"/>
        <v>1158</v>
      </c>
      <c r="J1097" s="18">
        <f t="shared" si="567"/>
        <v>4086</v>
      </c>
      <c r="K1097" s="404" t="s">
        <v>1390</v>
      </c>
    </row>
    <row r="1098" spans="1:11" ht="20.25" customHeight="1" x14ac:dyDescent="0.2">
      <c r="A1098" s="8" t="s">
        <v>1391</v>
      </c>
      <c r="B1098" s="588">
        <v>405</v>
      </c>
      <c r="C1098" s="9">
        <v>147</v>
      </c>
      <c r="D1098" s="18">
        <v>552</v>
      </c>
      <c r="E1098" s="18">
        <v>0</v>
      </c>
      <c r="F1098" s="18">
        <v>0</v>
      </c>
      <c r="G1098" s="18">
        <v>0</v>
      </c>
      <c r="H1098" s="18">
        <f t="shared" si="565"/>
        <v>405</v>
      </c>
      <c r="I1098" s="18">
        <f t="shared" si="566"/>
        <v>147</v>
      </c>
      <c r="J1098" s="18">
        <f t="shared" si="567"/>
        <v>552</v>
      </c>
      <c r="K1098" s="404" t="s">
        <v>1392</v>
      </c>
    </row>
    <row r="1099" spans="1:11" ht="20.25" customHeight="1" x14ac:dyDescent="0.2">
      <c r="A1099" s="8" t="s">
        <v>1393</v>
      </c>
      <c r="B1099" s="588"/>
      <c r="C1099" s="9"/>
      <c r="D1099" s="9"/>
      <c r="E1099" s="9"/>
      <c r="F1099" s="9"/>
      <c r="G1099" s="9"/>
      <c r="H1099" s="9"/>
      <c r="I1099" s="9"/>
      <c r="J1099" s="9"/>
      <c r="K1099" s="404" t="s">
        <v>1394</v>
      </c>
    </row>
    <row r="1100" spans="1:11" ht="20.25" customHeight="1" x14ac:dyDescent="0.2">
      <c r="A1100" s="8" t="s">
        <v>207</v>
      </c>
      <c r="B1100" s="588">
        <v>197</v>
      </c>
      <c r="C1100" s="9">
        <v>59</v>
      </c>
      <c r="D1100" s="9">
        <v>256</v>
      </c>
      <c r="E1100" s="9">
        <v>0</v>
      </c>
      <c r="F1100" s="9">
        <v>0</v>
      </c>
      <c r="G1100" s="9">
        <v>0</v>
      </c>
      <c r="H1100" s="9">
        <f>SUM(B1100,E1100)</f>
        <v>197</v>
      </c>
      <c r="I1100" s="9">
        <f t="shared" ref="I1100:J1100" si="568">SUM(C1100,F1100)</f>
        <v>59</v>
      </c>
      <c r="J1100" s="9">
        <f t="shared" si="568"/>
        <v>256</v>
      </c>
      <c r="K1100" s="404" t="s">
        <v>208</v>
      </c>
    </row>
    <row r="1101" spans="1:11" ht="20.25" customHeight="1" x14ac:dyDescent="0.2">
      <c r="A1101" s="8" t="s">
        <v>209</v>
      </c>
      <c r="B1101" s="588">
        <v>211</v>
      </c>
      <c r="C1101" s="9">
        <v>9</v>
      </c>
      <c r="D1101" s="9">
        <v>220</v>
      </c>
      <c r="E1101" s="9">
        <v>0</v>
      </c>
      <c r="F1101" s="9">
        <v>0</v>
      </c>
      <c r="G1101" s="9">
        <v>0</v>
      </c>
      <c r="H1101" s="9">
        <f t="shared" ref="H1101:H1105" si="569">SUM(B1101,E1101)</f>
        <v>211</v>
      </c>
      <c r="I1101" s="9">
        <f t="shared" ref="I1101:I1105" si="570">SUM(C1101,F1101)</f>
        <v>9</v>
      </c>
      <c r="J1101" s="9">
        <f t="shared" ref="J1101:J1105" si="571">SUM(D1101,G1101)</f>
        <v>220</v>
      </c>
      <c r="K1101" s="404" t="s">
        <v>210</v>
      </c>
    </row>
    <row r="1102" spans="1:11" ht="20.25" customHeight="1" x14ac:dyDescent="0.2">
      <c r="A1102" s="8" t="s">
        <v>1396</v>
      </c>
      <c r="B1102" s="588">
        <v>161</v>
      </c>
      <c r="C1102" s="9">
        <v>27</v>
      </c>
      <c r="D1102" s="9">
        <v>188</v>
      </c>
      <c r="E1102" s="9">
        <v>0</v>
      </c>
      <c r="F1102" s="9">
        <v>0</v>
      </c>
      <c r="G1102" s="9">
        <v>0</v>
      </c>
      <c r="H1102" s="9">
        <f t="shared" si="569"/>
        <v>161</v>
      </c>
      <c r="I1102" s="9">
        <f t="shared" si="570"/>
        <v>27</v>
      </c>
      <c r="J1102" s="9">
        <f t="shared" si="571"/>
        <v>188</v>
      </c>
      <c r="K1102" s="404" t="s">
        <v>1525</v>
      </c>
    </row>
    <row r="1103" spans="1:11" ht="20.25" customHeight="1" x14ac:dyDescent="0.2">
      <c r="A1103" s="8" t="s">
        <v>1398</v>
      </c>
      <c r="B1103" s="588">
        <v>319</v>
      </c>
      <c r="C1103" s="9">
        <v>124</v>
      </c>
      <c r="D1103" s="9">
        <v>443</v>
      </c>
      <c r="E1103" s="9">
        <v>0</v>
      </c>
      <c r="F1103" s="9">
        <v>0</v>
      </c>
      <c r="G1103" s="9">
        <v>0</v>
      </c>
      <c r="H1103" s="9">
        <f t="shared" si="569"/>
        <v>319</v>
      </c>
      <c r="I1103" s="9">
        <f t="shared" si="570"/>
        <v>124</v>
      </c>
      <c r="J1103" s="9">
        <f t="shared" si="571"/>
        <v>443</v>
      </c>
      <c r="K1103" s="404" t="s">
        <v>1289</v>
      </c>
    </row>
    <row r="1104" spans="1:11" ht="20.25" customHeight="1" x14ac:dyDescent="0.2">
      <c r="A1104" s="8" t="s">
        <v>1400</v>
      </c>
      <c r="B1104" s="588">
        <v>129</v>
      </c>
      <c r="C1104" s="9">
        <v>31</v>
      </c>
      <c r="D1104" s="9">
        <v>160</v>
      </c>
      <c r="E1104" s="9">
        <v>0</v>
      </c>
      <c r="F1104" s="9">
        <v>0</v>
      </c>
      <c r="G1104" s="9">
        <v>0</v>
      </c>
      <c r="H1104" s="9">
        <f t="shared" si="569"/>
        <v>129</v>
      </c>
      <c r="I1104" s="9">
        <f t="shared" si="570"/>
        <v>31</v>
      </c>
      <c r="J1104" s="9">
        <f t="shared" si="571"/>
        <v>160</v>
      </c>
      <c r="K1104" s="404" t="s">
        <v>1346</v>
      </c>
    </row>
    <row r="1105" spans="1:12" ht="20.25" customHeight="1" x14ac:dyDescent="0.2">
      <c r="A1105" s="8" t="s">
        <v>309</v>
      </c>
      <c r="B1105" s="588">
        <v>131</v>
      </c>
      <c r="C1105" s="9">
        <v>36</v>
      </c>
      <c r="D1105" s="9">
        <v>167</v>
      </c>
      <c r="E1105" s="9">
        <v>0</v>
      </c>
      <c r="F1105" s="9">
        <v>0</v>
      </c>
      <c r="G1105" s="9">
        <v>0</v>
      </c>
      <c r="H1105" s="9">
        <f t="shared" si="569"/>
        <v>131</v>
      </c>
      <c r="I1105" s="9">
        <f t="shared" si="570"/>
        <v>36</v>
      </c>
      <c r="J1105" s="9">
        <f t="shared" si="571"/>
        <v>167</v>
      </c>
      <c r="K1105" s="404" t="s">
        <v>1495</v>
      </c>
    </row>
    <row r="1106" spans="1:12" ht="20.25" customHeight="1" x14ac:dyDescent="0.2">
      <c r="A1106" s="8" t="s">
        <v>1402</v>
      </c>
      <c r="B1106" s="588">
        <v>554</v>
      </c>
      <c r="C1106" s="9">
        <v>58</v>
      </c>
      <c r="D1106" s="9">
        <v>612</v>
      </c>
      <c r="E1106" s="9">
        <f t="shared" ref="E1106:G1106" si="572">SUM(E1100:E1105)</f>
        <v>0</v>
      </c>
      <c r="F1106" s="9">
        <f t="shared" si="572"/>
        <v>0</v>
      </c>
      <c r="G1106" s="9">
        <f t="shared" si="572"/>
        <v>0</v>
      </c>
      <c r="H1106" s="9">
        <f t="shared" ref="H1106" si="573">SUM(B1106,E1106)</f>
        <v>554</v>
      </c>
      <c r="I1106" s="9">
        <f t="shared" ref="I1106" si="574">SUM(C1106,F1106)</f>
        <v>58</v>
      </c>
      <c r="J1106" s="9">
        <f t="shared" ref="J1106" si="575">SUM(D1106,G1106)</f>
        <v>612</v>
      </c>
      <c r="K1106" s="404" t="s">
        <v>1528</v>
      </c>
    </row>
    <row r="1107" spans="1:12" ht="20.25" customHeight="1" x14ac:dyDescent="0.2">
      <c r="A1107" s="8" t="s">
        <v>1595</v>
      </c>
      <c r="B1107" s="588">
        <f>SUM(B1100:B1106)</f>
        <v>1702</v>
      </c>
      <c r="C1107" s="9">
        <f t="shared" ref="C1107:J1107" si="576">SUM(C1100:C1106)</f>
        <v>344</v>
      </c>
      <c r="D1107" s="9">
        <f t="shared" si="576"/>
        <v>2046</v>
      </c>
      <c r="E1107" s="9">
        <f t="shared" si="576"/>
        <v>0</v>
      </c>
      <c r="F1107" s="9">
        <f t="shared" si="576"/>
        <v>0</v>
      </c>
      <c r="G1107" s="9">
        <f t="shared" si="576"/>
        <v>0</v>
      </c>
      <c r="H1107" s="9">
        <f t="shared" si="576"/>
        <v>1702</v>
      </c>
      <c r="I1107" s="9">
        <f t="shared" si="576"/>
        <v>344</v>
      </c>
      <c r="J1107" s="9">
        <f t="shared" si="576"/>
        <v>2046</v>
      </c>
      <c r="K1107" s="404" t="s">
        <v>1596</v>
      </c>
    </row>
    <row r="1108" spans="1:12" ht="20.25" customHeight="1" x14ac:dyDescent="0.2">
      <c r="A1108" s="8" t="s">
        <v>1406</v>
      </c>
      <c r="B1108" s="588">
        <v>1120</v>
      </c>
      <c r="C1108" s="9">
        <v>349</v>
      </c>
      <c r="D1108" s="9">
        <v>1469</v>
      </c>
      <c r="E1108" s="9">
        <v>0</v>
      </c>
      <c r="F1108" s="9">
        <v>0</v>
      </c>
      <c r="G1108" s="9">
        <v>0</v>
      </c>
      <c r="H1108" s="9">
        <f>SUM(B1108,E1108)</f>
        <v>1120</v>
      </c>
      <c r="I1108" s="9">
        <f t="shared" ref="I1108:J1108" si="577">SUM(C1108,F1108)</f>
        <v>349</v>
      </c>
      <c r="J1108" s="9">
        <f t="shared" si="577"/>
        <v>1469</v>
      </c>
      <c r="K1108" s="404" t="s">
        <v>1407</v>
      </c>
    </row>
    <row r="1109" spans="1:12" ht="20.25" customHeight="1" x14ac:dyDescent="0.2">
      <c r="A1109" s="8" t="s">
        <v>1408</v>
      </c>
      <c r="B1109" s="588">
        <v>749</v>
      </c>
      <c r="C1109" s="9">
        <v>308</v>
      </c>
      <c r="D1109" s="9">
        <v>1057</v>
      </c>
      <c r="E1109" s="9">
        <v>1</v>
      </c>
      <c r="F1109" s="9">
        <v>1</v>
      </c>
      <c r="G1109" s="9">
        <v>2</v>
      </c>
      <c r="H1109" s="9">
        <f t="shared" ref="H1109:H1111" si="578">SUM(B1109,E1109)</f>
        <v>750</v>
      </c>
      <c r="I1109" s="9">
        <f t="shared" ref="I1109:I1111" si="579">SUM(C1109,F1109)</f>
        <v>309</v>
      </c>
      <c r="J1109" s="9">
        <f t="shared" ref="J1109:J1111" si="580">SUM(D1109,G1109)</f>
        <v>1059</v>
      </c>
      <c r="K1109" s="404" t="s">
        <v>1409</v>
      </c>
    </row>
    <row r="1110" spans="1:12" ht="20.25" customHeight="1" x14ac:dyDescent="0.2">
      <c r="A1110" s="8" t="s">
        <v>1410</v>
      </c>
      <c r="B1110" s="588">
        <v>1460</v>
      </c>
      <c r="C1110" s="9">
        <v>362</v>
      </c>
      <c r="D1110" s="9">
        <v>1822</v>
      </c>
      <c r="E1110" s="9">
        <v>0</v>
      </c>
      <c r="F1110" s="9">
        <v>0</v>
      </c>
      <c r="G1110" s="9">
        <v>0</v>
      </c>
      <c r="H1110" s="9">
        <f t="shared" si="578"/>
        <v>1460</v>
      </c>
      <c r="I1110" s="9">
        <f t="shared" si="579"/>
        <v>362</v>
      </c>
      <c r="J1110" s="9">
        <f t="shared" si="580"/>
        <v>1822</v>
      </c>
      <c r="K1110" s="404" t="s">
        <v>1411</v>
      </c>
    </row>
    <row r="1111" spans="1:12" ht="20.25" customHeight="1" x14ac:dyDescent="0.2">
      <c r="A1111" s="8" t="s">
        <v>1412</v>
      </c>
      <c r="B1111" s="588">
        <v>504</v>
      </c>
      <c r="C1111" s="9">
        <v>132</v>
      </c>
      <c r="D1111" s="9">
        <v>636</v>
      </c>
      <c r="E1111" s="9">
        <v>0</v>
      </c>
      <c r="F1111" s="9">
        <v>0</v>
      </c>
      <c r="G1111" s="9">
        <v>0</v>
      </c>
      <c r="H1111" s="9">
        <f t="shared" si="578"/>
        <v>504</v>
      </c>
      <c r="I1111" s="9">
        <f t="shared" si="579"/>
        <v>132</v>
      </c>
      <c r="J1111" s="9">
        <f t="shared" si="580"/>
        <v>636</v>
      </c>
      <c r="K1111" s="404" t="s">
        <v>1413</v>
      </c>
    </row>
    <row r="1112" spans="1:12" ht="20.25" customHeight="1" x14ac:dyDescent="0.2">
      <c r="A1112" s="8" t="s">
        <v>1414</v>
      </c>
      <c r="B1112" s="9"/>
      <c r="C1112" s="9"/>
      <c r="D1112" s="9"/>
      <c r="E1112" s="9"/>
      <c r="F1112" s="9"/>
      <c r="G1112" s="9"/>
      <c r="H1112" s="9"/>
      <c r="I1112" s="9"/>
      <c r="J1112" s="9"/>
      <c r="K1112" s="404" t="s">
        <v>1415</v>
      </c>
    </row>
    <row r="1113" spans="1:12" ht="20.25" customHeight="1" thickBot="1" x14ac:dyDescent="0.25">
      <c r="A1113" s="11" t="s">
        <v>1416</v>
      </c>
      <c r="B1113" s="12">
        <v>162</v>
      </c>
      <c r="C1113" s="12">
        <v>16</v>
      </c>
      <c r="D1113" s="12">
        <v>178</v>
      </c>
      <c r="E1113" s="12">
        <v>0</v>
      </c>
      <c r="F1113" s="12">
        <v>0</v>
      </c>
      <c r="G1113" s="12">
        <v>0</v>
      </c>
      <c r="H1113" s="12">
        <f>SUM(B1113,E1113)</f>
        <v>162</v>
      </c>
      <c r="I1113" s="12">
        <f t="shared" ref="I1113:J1113" si="581">SUM(C1113,F1113)</f>
        <v>16</v>
      </c>
      <c r="J1113" s="12">
        <f t="shared" si="581"/>
        <v>178</v>
      </c>
      <c r="K1113" s="13" t="s">
        <v>1525</v>
      </c>
    </row>
    <row r="1114" spans="1:12" ht="20.25" customHeight="1" thickTop="1" x14ac:dyDescent="0.2">
      <c r="A1114" s="495"/>
      <c r="B1114" s="495"/>
      <c r="C1114" s="495"/>
      <c r="D1114" s="495"/>
      <c r="E1114" s="495"/>
      <c r="F1114" s="495"/>
      <c r="G1114" s="495"/>
      <c r="H1114" s="495"/>
      <c r="I1114" s="495"/>
      <c r="J1114" s="495"/>
      <c r="K1114" s="497"/>
    </row>
    <row r="1115" spans="1:12" ht="20.25" customHeight="1" x14ac:dyDescent="0.2">
      <c r="A1115" s="712"/>
      <c r="B1115" s="712"/>
      <c r="C1115" s="712"/>
      <c r="D1115" s="712"/>
      <c r="E1115" s="712"/>
      <c r="F1115" s="712"/>
      <c r="G1115" s="712"/>
      <c r="H1115" s="712"/>
      <c r="I1115" s="712"/>
      <c r="J1115" s="712"/>
      <c r="K1115" s="708"/>
    </row>
    <row r="1116" spans="1:12" s="868" customFormat="1" ht="20.25" customHeight="1" x14ac:dyDescent="0.2">
      <c r="A1116" s="878"/>
      <c r="B1116" s="878"/>
      <c r="C1116" s="878"/>
      <c r="D1116" s="878"/>
      <c r="E1116" s="878"/>
      <c r="F1116" s="878"/>
      <c r="G1116" s="878"/>
      <c r="H1116" s="878"/>
      <c r="I1116" s="878"/>
      <c r="J1116" s="878"/>
      <c r="K1116" s="869"/>
      <c r="L1116" s="67"/>
    </row>
    <row r="1117" spans="1:12" s="868" customFormat="1" ht="20.25" customHeight="1" x14ac:dyDescent="0.2">
      <c r="A1117" s="878"/>
      <c r="B1117" s="878"/>
      <c r="C1117" s="878"/>
      <c r="D1117" s="878"/>
      <c r="E1117" s="878"/>
      <c r="F1117" s="878"/>
      <c r="G1117" s="878"/>
      <c r="H1117" s="878"/>
      <c r="I1117" s="878"/>
      <c r="J1117" s="878"/>
      <c r="K1117" s="869"/>
      <c r="L1117" s="67"/>
    </row>
    <row r="1118" spans="1:12" ht="23.25" customHeight="1" thickBot="1" x14ac:dyDescent="0.25">
      <c r="A1118" s="323" t="s">
        <v>2643</v>
      </c>
      <c r="B1118" s="607"/>
      <c r="C1118" s="607"/>
      <c r="D1118" s="607"/>
      <c r="E1118" s="607"/>
      <c r="F1118" s="607"/>
      <c r="G1118" s="607"/>
      <c r="H1118" s="607"/>
      <c r="I1118" s="607"/>
      <c r="J1118" s="607"/>
      <c r="K1118" s="413" t="s">
        <v>2714</v>
      </c>
    </row>
    <row r="1119" spans="1:12" ht="20.25" customHeight="1" thickTop="1" x14ac:dyDescent="0.25">
      <c r="A1119" s="992" t="s">
        <v>196</v>
      </c>
      <c r="B1119" s="1003" t="s">
        <v>1</v>
      </c>
      <c r="C1119" s="1003"/>
      <c r="D1119" s="1003"/>
      <c r="E1119" s="1003" t="s">
        <v>2</v>
      </c>
      <c r="F1119" s="1003"/>
      <c r="G1119" s="1003"/>
      <c r="H1119" s="1003" t="s">
        <v>4</v>
      </c>
      <c r="I1119" s="1003"/>
      <c r="J1119" s="1003"/>
      <c r="K1119" s="992" t="s">
        <v>197</v>
      </c>
    </row>
    <row r="1120" spans="1:12" ht="20.25" customHeight="1" x14ac:dyDescent="0.25">
      <c r="A1120" s="993"/>
      <c r="B1120" s="1004" t="s">
        <v>6</v>
      </c>
      <c r="C1120" s="1004"/>
      <c r="D1120" s="1004"/>
      <c r="E1120" s="1004" t="s">
        <v>7</v>
      </c>
      <c r="F1120" s="1004"/>
      <c r="G1120" s="1004"/>
      <c r="H1120" s="1004" t="s">
        <v>9</v>
      </c>
      <c r="I1120" s="1004"/>
      <c r="J1120" s="1004"/>
      <c r="K1120" s="993"/>
    </row>
    <row r="1121" spans="1:15" ht="20.25" customHeight="1" x14ac:dyDescent="0.25">
      <c r="A1121" s="993"/>
      <c r="B1121" s="655" t="s">
        <v>554</v>
      </c>
      <c r="C1121" s="655" t="s">
        <v>112</v>
      </c>
      <c r="D1121" s="655" t="s">
        <v>12</v>
      </c>
      <c r="E1121" s="655" t="s">
        <v>554</v>
      </c>
      <c r="F1121" s="655" t="s">
        <v>112</v>
      </c>
      <c r="G1121" s="655" t="s">
        <v>12</v>
      </c>
      <c r="H1121" s="655" t="s">
        <v>554</v>
      </c>
      <c r="I1121" s="655" t="s">
        <v>112</v>
      </c>
      <c r="J1121" s="655" t="s">
        <v>12</v>
      </c>
      <c r="K1121" s="993"/>
    </row>
    <row r="1122" spans="1:15" ht="20.25" customHeight="1" thickBot="1" x14ac:dyDescent="0.3">
      <c r="A1122" s="994"/>
      <c r="B1122" s="4" t="s">
        <v>13</v>
      </c>
      <c r="C1122" s="4" t="s">
        <v>14</v>
      </c>
      <c r="D1122" s="4" t="s">
        <v>9</v>
      </c>
      <c r="E1122" s="4" t="s">
        <v>13</v>
      </c>
      <c r="F1122" s="4" t="s">
        <v>14</v>
      </c>
      <c r="G1122" s="4" t="s">
        <v>9</v>
      </c>
      <c r="H1122" s="4" t="s">
        <v>13</v>
      </c>
      <c r="I1122" s="4" t="s">
        <v>14</v>
      </c>
      <c r="J1122" s="4" t="s">
        <v>9</v>
      </c>
      <c r="K1122" s="994"/>
      <c r="M1122" s="67"/>
      <c r="N1122" s="67"/>
      <c r="O1122" s="67"/>
    </row>
    <row r="1123" spans="1:15" s="101" customFormat="1" ht="20.25" customHeight="1" x14ac:dyDescent="0.2">
      <c r="A1123" s="8" t="s">
        <v>1417</v>
      </c>
      <c r="B1123" s="326">
        <v>323</v>
      </c>
      <c r="C1123" s="326">
        <v>223</v>
      </c>
      <c r="D1123" s="326">
        <v>546</v>
      </c>
      <c r="E1123" s="326">
        <v>0</v>
      </c>
      <c r="F1123" s="326">
        <v>0</v>
      </c>
      <c r="G1123" s="326">
        <v>0</v>
      </c>
      <c r="H1123" s="326">
        <f>SUM(B1123,E1123)</f>
        <v>323</v>
      </c>
      <c r="I1123" s="326">
        <f t="shared" ref="I1123:J1123" si="582">SUM(C1123,F1123)</f>
        <v>223</v>
      </c>
      <c r="J1123" s="326">
        <f t="shared" si="582"/>
        <v>546</v>
      </c>
      <c r="K1123" s="404" t="s">
        <v>1289</v>
      </c>
      <c r="L1123" s="67"/>
      <c r="M1123" s="67"/>
      <c r="N1123" s="67"/>
      <c r="O1123" s="67"/>
    </row>
    <row r="1124" spans="1:15" ht="20.25" customHeight="1" x14ac:dyDescent="0.2">
      <c r="A1124" s="17" t="s">
        <v>1418</v>
      </c>
      <c r="B1124" s="9">
        <v>97</v>
      </c>
      <c r="C1124" s="9">
        <v>75</v>
      </c>
      <c r="D1124" s="9">
        <v>172</v>
      </c>
      <c r="E1124" s="9">
        <v>0</v>
      </c>
      <c r="F1124" s="9">
        <v>0</v>
      </c>
      <c r="G1124" s="9">
        <v>0</v>
      </c>
      <c r="H1124" s="9">
        <f t="shared" ref="H1124:H1127" si="583">SUM(B1124,E1124)</f>
        <v>97</v>
      </c>
      <c r="I1124" s="9">
        <f t="shared" ref="I1124:I1127" si="584">SUM(C1124,F1124)</f>
        <v>75</v>
      </c>
      <c r="J1124" s="9">
        <f t="shared" ref="J1124:J1127" si="585">SUM(D1124,G1124)</f>
        <v>172</v>
      </c>
      <c r="K1124" s="19" t="s">
        <v>1569</v>
      </c>
      <c r="M1124" s="67"/>
      <c r="N1124" s="67"/>
      <c r="O1124" s="67"/>
    </row>
    <row r="1125" spans="1:15" ht="20.25" customHeight="1" x14ac:dyDescent="0.2">
      <c r="A1125" s="8" t="s">
        <v>1420</v>
      </c>
      <c r="B1125" s="9">
        <v>401</v>
      </c>
      <c r="C1125" s="9">
        <v>172</v>
      </c>
      <c r="D1125" s="9">
        <v>573</v>
      </c>
      <c r="E1125" s="9">
        <v>0</v>
      </c>
      <c r="F1125" s="9">
        <v>0</v>
      </c>
      <c r="G1125" s="9">
        <v>0</v>
      </c>
      <c r="H1125" s="9">
        <f t="shared" si="583"/>
        <v>401</v>
      </c>
      <c r="I1125" s="9">
        <f t="shared" si="584"/>
        <v>172</v>
      </c>
      <c r="J1125" s="9">
        <f t="shared" si="585"/>
        <v>573</v>
      </c>
      <c r="K1125" s="404" t="s">
        <v>1495</v>
      </c>
    </row>
    <row r="1126" spans="1:15" ht="20.25" customHeight="1" x14ac:dyDescent="0.2">
      <c r="A1126" s="8" t="s">
        <v>1422</v>
      </c>
      <c r="B1126" s="9">
        <v>196</v>
      </c>
      <c r="C1126" s="9">
        <v>49</v>
      </c>
      <c r="D1126" s="9">
        <v>245</v>
      </c>
      <c r="E1126" s="9">
        <v>0</v>
      </c>
      <c r="F1126" s="9">
        <v>0</v>
      </c>
      <c r="G1126" s="9">
        <v>0</v>
      </c>
      <c r="H1126" s="9">
        <f t="shared" si="583"/>
        <v>196</v>
      </c>
      <c r="I1126" s="9">
        <f t="shared" si="584"/>
        <v>49</v>
      </c>
      <c r="J1126" s="9">
        <f t="shared" si="585"/>
        <v>245</v>
      </c>
      <c r="K1126" s="404" t="s">
        <v>1496</v>
      </c>
    </row>
    <row r="1127" spans="1:15" ht="20.25" customHeight="1" x14ac:dyDescent="0.2">
      <c r="A1127" s="8" t="s">
        <v>1423</v>
      </c>
      <c r="B1127" s="9">
        <v>369</v>
      </c>
      <c r="C1127" s="9">
        <v>147</v>
      </c>
      <c r="D1127" s="9">
        <v>516</v>
      </c>
      <c r="E1127" s="9">
        <v>0</v>
      </c>
      <c r="F1127" s="9">
        <v>0</v>
      </c>
      <c r="G1127" s="9">
        <v>0</v>
      </c>
      <c r="H1127" s="9">
        <f t="shared" si="583"/>
        <v>369</v>
      </c>
      <c r="I1127" s="9">
        <f t="shared" si="584"/>
        <v>147</v>
      </c>
      <c r="J1127" s="9">
        <f t="shared" si="585"/>
        <v>516</v>
      </c>
      <c r="K1127" s="22" t="s">
        <v>524</v>
      </c>
    </row>
    <row r="1128" spans="1:15" ht="20.25" customHeight="1" x14ac:dyDescent="0.2">
      <c r="A1128" s="8" t="s">
        <v>1425</v>
      </c>
      <c r="B1128" s="9">
        <f>SUM(B1123:B1127,B1113)</f>
        <v>1548</v>
      </c>
      <c r="C1128" s="9">
        <f t="shared" ref="C1128:J1128" si="586">SUM(C1123:C1127,C1113)</f>
        <v>682</v>
      </c>
      <c r="D1128" s="9">
        <f t="shared" si="586"/>
        <v>2230</v>
      </c>
      <c r="E1128" s="9">
        <f t="shared" si="586"/>
        <v>0</v>
      </c>
      <c r="F1128" s="9">
        <f t="shared" si="586"/>
        <v>0</v>
      </c>
      <c r="G1128" s="9">
        <f t="shared" si="586"/>
        <v>0</v>
      </c>
      <c r="H1128" s="9">
        <f t="shared" si="586"/>
        <v>1548</v>
      </c>
      <c r="I1128" s="9">
        <f t="shared" si="586"/>
        <v>682</v>
      </c>
      <c r="J1128" s="9">
        <f t="shared" si="586"/>
        <v>2230</v>
      </c>
      <c r="K1128" s="404" t="s">
        <v>1426</v>
      </c>
    </row>
    <row r="1129" spans="1:15" ht="20.100000000000001" customHeight="1" x14ac:dyDescent="0.2">
      <c r="A1129" s="8" t="s">
        <v>1427</v>
      </c>
      <c r="B1129" s="21">
        <v>1214</v>
      </c>
      <c r="C1129" s="21">
        <v>173</v>
      </c>
      <c r="D1129" s="21">
        <v>1387</v>
      </c>
      <c r="E1129" s="9">
        <f t="shared" ref="E1129:G1130" si="587">SUM(E1124:E1128,E1114)</f>
        <v>0</v>
      </c>
      <c r="F1129" s="9">
        <f t="shared" si="587"/>
        <v>0</v>
      </c>
      <c r="G1129" s="9">
        <f t="shared" si="587"/>
        <v>0</v>
      </c>
      <c r="H1129" s="9">
        <f>SUM(B1129,E1129)</f>
        <v>1214</v>
      </c>
      <c r="I1129" s="9">
        <f t="shared" ref="I1129:J1129" si="588">SUM(C1129,F1129)</f>
        <v>173</v>
      </c>
      <c r="J1129" s="9">
        <f t="shared" si="588"/>
        <v>1387</v>
      </c>
      <c r="K1129" s="22" t="s">
        <v>1532</v>
      </c>
    </row>
    <row r="1130" spans="1:15" ht="20.100000000000001" customHeight="1" x14ac:dyDescent="0.2">
      <c r="A1130" s="8" t="s">
        <v>1429</v>
      </c>
      <c r="B1130" s="592">
        <v>733</v>
      </c>
      <c r="C1130" s="326">
        <v>329</v>
      </c>
      <c r="D1130" s="326">
        <v>1062</v>
      </c>
      <c r="E1130" s="326">
        <f t="shared" si="587"/>
        <v>0</v>
      </c>
      <c r="F1130" s="326">
        <f t="shared" si="587"/>
        <v>0</v>
      </c>
      <c r="G1130" s="326">
        <f t="shared" si="587"/>
        <v>0</v>
      </c>
      <c r="H1130" s="326">
        <f t="shared" ref="H1130:H1136" si="589">SUM(B1130,E1130)</f>
        <v>733</v>
      </c>
      <c r="I1130" s="326">
        <f t="shared" ref="I1130:I1136" si="590">SUM(C1130,F1130)</f>
        <v>329</v>
      </c>
      <c r="J1130" s="326">
        <f t="shared" ref="J1130:J1136" si="591">SUM(D1130,G1130)</f>
        <v>1062</v>
      </c>
      <c r="K1130" s="22" t="s">
        <v>1430</v>
      </c>
    </row>
    <row r="1131" spans="1:15" ht="20.100000000000001" customHeight="1" x14ac:dyDescent="0.2">
      <c r="A1131" s="8" t="s">
        <v>1431</v>
      </c>
      <c r="B1131" s="592">
        <v>134</v>
      </c>
      <c r="C1131" s="326">
        <v>87</v>
      </c>
      <c r="D1131" s="326">
        <v>221</v>
      </c>
      <c r="E1131" s="326">
        <f t="shared" ref="E1131:E1132" si="592">SUM(E1126:E1130,E1118)</f>
        <v>0</v>
      </c>
      <c r="F1131" s="326">
        <f t="shared" ref="F1131:F1132" si="593">SUM(F1126:F1130,F1118)</f>
        <v>0</v>
      </c>
      <c r="G1131" s="326">
        <f t="shared" ref="G1131:G1132" si="594">SUM(G1126:G1130,G1118)</f>
        <v>0</v>
      </c>
      <c r="H1131" s="326">
        <f t="shared" si="589"/>
        <v>134</v>
      </c>
      <c r="I1131" s="326">
        <f t="shared" si="590"/>
        <v>87</v>
      </c>
      <c r="J1131" s="326">
        <f t="shared" si="591"/>
        <v>221</v>
      </c>
      <c r="K1131" s="22" t="s">
        <v>1432</v>
      </c>
    </row>
    <row r="1132" spans="1:15" ht="20.100000000000001" customHeight="1" x14ac:dyDescent="0.2">
      <c r="A1132" s="8" t="s">
        <v>1433</v>
      </c>
      <c r="B1132" s="9">
        <v>231</v>
      </c>
      <c r="C1132" s="9">
        <v>38</v>
      </c>
      <c r="D1132" s="9">
        <v>269</v>
      </c>
      <c r="E1132" s="9">
        <f t="shared" si="592"/>
        <v>0</v>
      </c>
      <c r="F1132" s="9">
        <f t="shared" si="593"/>
        <v>0</v>
      </c>
      <c r="G1132" s="9">
        <f t="shared" si="594"/>
        <v>0</v>
      </c>
      <c r="H1132" s="9">
        <f t="shared" si="589"/>
        <v>231</v>
      </c>
      <c r="I1132" s="9">
        <f t="shared" si="590"/>
        <v>38</v>
      </c>
      <c r="J1132" s="9">
        <f t="shared" si="591"/>
        <v>269</v>
      </c>
      <c r="K1132" s="404" t="s">
        <v>1434</v>
      </c>
    </row>
    <row r="1133" spans="1:15" ht="20.100000000000001" customHeight="1" x14ac:dyDescent="0.2">
      <c r="A1133" s="8" t="s">
        <v>1437</v>
      </c>
      <c r="B1133" s="9">
        <v>694</v>
      </c>
      <c r="C1133" s="9">
        <v>130</v>
      </c>
      <c r="D1133" s="9">
        <v>824</v>
      </c>
      <c r="E1133" s="9">
        <f t="shared" ref="E1133" si="595">SUM(E1128:E1132,E1120)</f>
        <v>0</v>
      </c>
      <c r="F1133" s="9">
        <f t="shared" ref="F1133" si="596">SUM(F1128:F1132,F1120)</f>
        <v>0</v>
      </c>
      <c r="G1133" s="9">
        <f t="shared" ref="G1133" si="597">SUM(G1128:G1132,G1120)</f>
        <v>0</v>
      </c>
      <c r="H1133" s="9">
        <f t="shared" si="589"/>
        <v>694</v>
      </c>
      <c r="I1133" s="9">
        <f t="shared" si="590"/>
        <v>130</v>
      </c>
      <c r="J1133" s="9">
        <f t="shared" si="591"/>
        <v>824</v>
      </c>
      <c r="K1133" s="404" t="s">
        <v>1438</v>
      </c>
    </row>
    <row r="1134" spans="1:15" ht="20.100000000000001" customHeight="1" x14ac:dyDescent="0.2">
      <c r="A1134" s="8" t="s">
        <v>1439</v>
      </c>
      <c r="B1134" s="9">
        <v>1455</v>
      </c>
      <c r="C1134" s="9">
        <v>563</v>
      </c>
      <c r="D1134" s="9">
        <v>2018</v>
      </c>
      <c r="E1134" s="9">
        <v>2</v>
      </c>
      <c r="F1134" s="9">
        <v>1</v>
      </c>
      <c r="G1134" s="9">
        <v>3</v>
      </c>
      <c r="H1134" s="9">
        <f t="shared" si="589"/>
        <v>1457</v>
      </c>
      <c r="I1134" s="9">
        <f t="shared" si="590"/>
        <v>564</v>
      </c>
      <c r="J1134" s="9">
        <f t="shared" si="591"/>
        <v>2021</v>
      </c>
      <c r="K1134" s="404" t="s">
        <v>1440</v>
      </c>
    </row>
    <row r="1135" spans="1:15" ht="20.100000000000001" customHeight="1" x14ac:dyDescent="0.2">
      <c r="A1135" s="308" t="s">
        <v>1171</v>
      </c>
      <c r="B1135" s="9">
        <v>182</v>
      </c>
      <c r="C1135" s="9">
        <v>68</v>
      </c>
      <c r="D1135" s="9">
        <v>250</v>
      </c>
      <c r="E1135" s="9">
        <v>0</v>
      </c>
      <c r="F1135" s="9">
        <v>0</v>
      </c>
      <c r="G1135" s="9">
        <v>0</v>
      </c>
      <c r="H1135" s="9">
        <f t="shared" si="589"/>
        <v>182</v>
      </c>
      <c r="I1135" s="9">
        <f t="shared" si="590"/>
        <v>68</v>
      </c>
      <c r="J1135" s="9">
        <f t="shared" si="591"/>
        <v>250</v>
      </c>
      <c r="K1135" s="404" t="s">
        <v>1441</v>
      </c>
    </row>
    <row r="1136" spans="1:15" ht="20.100000000000001" customHeight="1" x14ac:dyDescent="0.2">
      <c r="A1136" s="8" t="s">
        <v>1442</v>
      </c>
      <c r="B1136" s="592">
        <v>1593</v>
      </c>
      <c r="C1136" s="326">
        <v>416</v>
      </c>
      <c r="D1136" s="326">
        <v>2009</v>
      </c>
      <c r="E1136" s="326">
        <v>0</v>
      </c>
      <c r="F1136" s="326">
        <v>0</v>
      </c>
      <c r="G1136" s="326">
        <v>0</v>
      </c>
      <c r="H1136" s="326">
        <f t="shared" si="589"/>
        <v>1593</v>
      </c>
      <c r="I1136" s="326">
        <f t="shared" si="590"/>
        <v>416</v>
      </c>
      <c r="J1136" s="326">
        <f t="shared" si="591"/>
        <v>2009</v>
      </c>
      <c r="K1136" s="404" t="s">
        <v>1443</v>
      </c>
    </row>
    <row r="1137" spans="1:11" ht="20.100000000000001" customHeight="1" x14ac:dyDescent="0.2">
      <c r="A1137" s="8" t="s">
        <v>1444</v>
      </c>
      <c r="B1137" s="18"/>
      <c r="C1137" s="18"/>
      <c r="D1137" s="18"/>
      <c r="E1137" s="18"/>
      <c r="F1137" s="18"/>
      <c r="G1137" s="18"/>
      <c r="H1137" s="18"/>
      <c r="I1137" s="18"/>
      <c r="J1137" s="18"/>
      <c r="K1137" s="407" t="s">
        <v>1597</v>
      </c>
    </row>
    <row r="1138" spans="1:11" ht="20.25" customHeight="1" x14ac:dyDescent="0.2">
      <c r="A1138" s="8" t="s">
        <v>516</v>
      </c>
      <c r="B1138" s="9">
        <v>287</v>
      </c>
      <c r="C1138" s="9">
        <v>193</v>
      </c>
      <c r="D1138" s="9">
        <v>480</v>
      </c>
      <c r="E1138" s="9">
        <v>0</v>
      </c>
      <c r="F1138" s="9">
        <v>0</v>
      </c>
      <c r="G1138" s="9">
        <v>0</v>
      </c>
      <c r="H1138" s="9">
        <f>SUM(B1138,E1138)</f>
        <v>287</v>
      </c>
      <c r="I1138" s="9">
        <f t="shared" ref="I1138:J1138" si="598">SUM(C1138,F1138)</f>
        <v>193</v>
      </c>
      <c r="J1138" s="9">
        <f t="shared" si="598"/>
        <v>480</v>
      </c>
      <c r="K1138" s="404" t="s">
        <v>208</v>
      </c>
    </row>
    <row r="1139" spans="1:11" ht="20.25" customHeight="1" x14ac:dyDescent="0.2">
      <c r="A1139" s="60" t="s">
        <v>1446</v>
      </c>
      <c r="B1139" s="9">
        <v>110</v>
      </c>
      <c r="C1139" s="9">
        <v>81</v>
      </c>
      <c r="D1139" s="9">
        <v>191</v>
      </c>
      <c r="E1139" s="9">
        <v>0</v>
      </c>
      <c r="F1139" s="9">
        <v>0</v>
      </c>
      <c r="G1139" s="9">
        <v>0</v>
      </c>
      <c r="H1139" s="9">
        <f t="shared" ref="H1139:H1141" si="599">SUM(B1139,E1139)</f>
        <v>110</v>
      </c>
      <c r="I1139" s="9">
        <f t="shared" ref="I1139:I1141" si="600">SUM(C1139,F1139)</f>
        <v>81</v>
      </c>
      <c r="J1139" s="9">
        <f t="shared" ref="J1139:J1141" si="601">SUM(D1139,G1139)</f>
        <v>191</v>
      </c>
      <c r="K1139" s="297" t="s">
        <v>1554</v>
      </c>
    </row>
    <row r="1140" spans="1:11" ht="28.5" customHeight="1" x14ac:dyDescent="0.2">
      <c r="A1140" s="420" t="s">
        <v>1162</v>
      </c>
      <c r="B1140" s="9">
        <f>SUM(B1138:B1139)</f>
        <v>397</v>
      </c>
      <c r="C1140" s="9">
        <f t="shared" ref="C1140:J1140" si="602">SUM(C1138:C1139)</f>
        <v>274</v>
      </c>
      <c r="D1140" s="9">
        <f t="shared" si="602"/>
        <v>671</v>
      </c>
      <c r="E1140" s="9">
        <f t="shared" si="602"/>
        <v>0</v>
      </c>
      <c r="F1140" s="9">
        <f t="shared" si="602"/>
        <v>0</v>
      </c>
      <c r="G1140" s="9">
        <f t="shared" si="602"/>
        <v>0</v>
      </c>
      <c r="H1140" s="9">
        <f t="shared" si="602"/>
        <v>397</v>
      </c>
      <c r="I1140" s="9">
        <f t="shared" si="602"/>
        <v>274</v>
      </c>
      <c r="J1140" s="9">
        <f t="shared" si="602"/>
        <v>671</v>
      </c>
      <c r="K1140" s="297" t="s">
        <v>1598</v>
      </c>
    </row>
    <row r="1141" spans="1:11" ht="20.100000000000001" customHeight="1" thickBot="1" x14ac:dyDescent="0.25">
      <c r="A1141" s="426" t="s">
        <v>1163</v>
      </c>
      <c r="B1141" s="594">
        <v>327</v>
      </c>
      <c r="C1141" s="587">
        <v>107</v>
      </c>
      <c r="D1141" s="587">
        <v>434</v>
      </c>
      <c r="E1141" s="587">
        <v>0</v>
      </c>
      <c r="F1141" s="587">
        <v>0</v>
      </c>
      <c r="G1141" s="587">
        <v>0</v>
      </c>
      <c r="H1141" s="587">
        <f t="shared" si="599"/>
        <v>327</v>
      </c>
      <c r="I1141" s="587">
        <f t="shared" si="600"/>
        <v>107</v>
      </c>
      <c r="J1141" s="587">
        <f t="shared" si="601"/>
        <v>434</v>
      </c>
      <c r="K1141" s="427" t="s">
        <v>1449</v>
      </c>
    </row>
    <row r="1142" spans="1:11" ht="20.100000000000001" customHeight="1" thickTop="1" x14ac:dyDescent="0.2">
      <c r="A1142" s="468"/>
      <c r="B1142" s="307"/>
      <c r="C1142" s="307"/>
      <c r="D1142" s="307"/>
      <c r="E1142" s="307"/>
      <c r="F1142" s="307"/>
      <c r="G1142" s="307"/>
      <c r="H1142" s="307"/>
      <c r="I1142" s="307"/>
      <c r="J1142" s="307"/>
      <c r="K1142" s="56"/>
    </row>
    <row r="1143" spans="1:11" ht="20.100000000000001" customHeight="1" x14ac:dyDescent="0.2">
      <c r="A1143" s="468"/>
      <c r="B1143" s="307"/>
      <c r="C1143" s="307"/>
      <c r="D1143" s="307"/>
      <c r="E1143" s="307"/>
      <c r="F1143" s="307"/>
      <c r="G1143" s="307"/>
      <c r="H1143" s="307"/>
      <c r="I1143" s="307"/>
      <c r="J1143" s="307"/>
      <c r="K1143" s="56"/>
    </row>
    <row r="1144" spans="1:11" ht="23.25" customHeight="1" thickBot="1" x14ac:dyDescent="0.25">
      <c r="A1144" s="323" t="s">
        <v>2643</v>
      </c>
      <c r="K1144" s="413" t="s">
        <v>2714</v>
      </c>
    </row>
    <row r="1145" spans="1:11" ht="20.100000000000001" customHeight="1" thickTop="1" x14ac:dyDescent="0.25">
      <c r="A1145" s="992" t="s">
        <v>196</v>
      </c>
      <c r="B1145" s="1003" t="s">
        <v>1</v>
      </c>
      <c r="C1145" s="1003"/>
      <c r="D1145" s="1003"/>
      <c r="E1145" s="1003" t="s">
        <v>2</v>
      </c>
      <c r="F1145" s="1003"/>
      <c r="G1145" s="1003"/>
      <c r="H1145" s="1003" t="s">
        <v>4</v>
      </c>
      <c r="I1145" s="1003"/>
      <c r="J1145" s="1003"/>
      <c r="K1145" s="992" t="s">
        <v>197</v>
      </c>
    </row>
    <row r="1146" spans="1:11" ht="20.100000000000001" customHeight="1" x14ac:dyDescent="0.25">
      <c r="A1146" s="993"/>
      <c r="B1146" s="1004" t="s">
        <v>6</v>
      </c>
      <c r="C1146" s="1004"/>
      <c r="D1146" s="1004"/>
      <c r="E1146" s="1004" t="s">
        <v>7</v>
      </c>
      <c r="F1146" s="1004"/>
      <c r="G1146" s="1004"/>
      <c r="H1146" s="1004" t="s">
        <v>9</v>
      </c>
      <c r="I1146" s="1004"/>
      <c r="J1146" s="1004"/>
      <c r="K1146" s="993"/>
    </row>
    <row r="1147" spans="1:11" ht="20.100000000000001" customHeight="1" x14ac:dyDescent="0.25">
      <c r="A1147" s="993"/>
      <c r="B1147" s="655" t="s">
        <v>554</v>
      </c>
      <c r="C1147" s="655" t="s">
        <v>112</v>
      </c>
      <c r="D1147" s="655" t="s">
        <v>12</v>
      </c>
      <c r="E1147" s="655" t="s">
        <v>554</v>
      </c>
      <c r="F1147" s="655" t="s">
        <v>112</v>
      </c>
      <c r="G1147" s="655" t="s">
        <v>12</v>
      </c>
      <c r="H1147" s="655" t="s">
        <v>554</v>
      </c>
      <c r="I1147" s="655" t="s">
        <v>112</v>
      </c>
      <c r="J1147" s="655" t="s">
        <v>12</v>
      </c>
      <c r="K1147" s="993"/>
    </row>
    <row r="1148" spans="1:11" ht="20.100000000000001" customHeight="1" thickBot="1" x14ac:dyDescent="0.3">
      <c r="A1148" s="994"/>
      <c r="B1148" s="4" t="s">
        <v>13</v>
      </c>
      <c r="C1148" s="4" t="s">
        <v>14</v>
      </c>
      <c r="D1148" s="4" t="s">
        <v>9</v>
      </c>
      <c r="E1148" s="4" t="s">
        <v>13</v>
      </c>
      <c r="F1148" s="4" t="s">
        <v>14</v>
      </c>
      <c r="G1148" s="4" t="s">
        <v>9</v>
      </c>
      <c r="H1148" s="4" t="s">
        <v>13</v>
      </c>
      <c r="I1148" s="4" t="s">
        <v>14</v>
      </c>
      <c r="J1148" s="4" t="s">
        <v>9</v>
      </c>
      <c r="K1148" s="994"/>
    </row>
    <row r="1149" spans="1:11" ht="20.100000000000001" customHeight="1" x14ac:dyDescent="0.2">
      <c r="A1149" s="421" t="s">
        <v>1450</v>
      </c>
      <c r="B1149" s="326">
        <v>356</v>
      </c>
      <c r="C1149" s="326">
        <v>146</v>
      </c>
      <c r="D1149" s="326">
        <v>502</v>
      </c>
      <c r="E1149" s="326">
        <v>0</v>
      </c>
      <c r="F1149" s="326">
        <v>0</v>
      </c>
      <c r="G1149" s="326">
        <v>0</v>
      </c>
      <c r="H1149" s="326">
        <f>SUM(B1149,E1149)</f>
        <v>356</v>
      </c>
      <c r="I1149" s="326">
        <f t="shared" ref="I1149:J1149" si="603">SUM(C1149,F1149)</f>
        <v>146</v>
      </c>
      <c r="J1149" s="326">
        <f t="shared" si="603"/>
        <v>502</v>
      </c>
      <c r="K1149" s="297" t="s">
        <v>1451</v>
      </c>
    </row>
    <row r="1150" spans="1:11" ht="20.100000000000001" customHeight="1" x14ac:dyDescent="0.2">
      <c r="A1150" s="8" t="s">
        <v>1158</v>
      </c>
      <c r="B1150" s="9"/>
      <c r="C1150" s="9"/>
      <c r="D1150" s="9"/>
      <c r="E1150" s="9"/>
      <c r="F1150" s="9"/>
      <c r="G1150" s="9"/>
      <c r="H1150" s="9"/>
      <c r="I1150" s="9"/>
      <c r="J1150" s="9"/>
      <c r="K1150" s="404" t="s">
        <v>1452</v>
      </c>
    </row>
    <row r="1151" spans="1:11" ht="20.100000000000001" customHeight="1" x14ac:dyDescent="0.2">
      <c r="A1151" s="8" t="s">
        <v>255</v>
      </c>
      <c r="B1151" s="9">
        <v>15</v>
      </c>
      <c r="C1151" s="9">
        <v>5</v>
      </c>
      <c r="D1151" s="9">
        <v>20</v>
      </c>
      <c r="E1151" s="9">
        <v>0</v>
      </c>
      <c r="F1151" s="9">
        <v>0</v>
      </c>
      <c r="G1151" s="9">
        <v>0</v>
      </c>
      <c r="H1151" s="9">
        <f>SUM(B1151,E1151)</f>
        <v>15</v>
      </c>
      <c r="I1151" s="9">
        <f t="shared" ref="I1151:J1151" si="604">SUM(C1151,F1151)</f>
        <v>5</v>
      </c>
      <c r="J1151" s="9">
        <f t="shared" si="604"/>
        <v>20</v>
      </c>
      <c r="K1151" s="404" t="s">
        <v>210</v>
      </c>
    </row>
    <row r="1152" spans="1:11" ht="20.100000000000001" customHeight="1" x14ac:dyDescent="0.2">
      <c r="A1152" s="60" t="s">
        <v>1533</v>
      </c>
      <c r="B1152" s="9">
        <v>284</v>
      </c>
      <c r="C1152" s="9">
        <v>360</v>
      </c>
      <c r="D1152" s="9">
        <v>644</v>
      </c>
      <c r="E1152" s="9">
        <v>0</v>
      </c>
      <c r="F1152" s="9">
        <v>0</v>
      </c>
      <c r="G1152" s="9">
        <v>0</v>
      </c>
      <c r="H1152" s="9">
        <f t="shared" ref="H1152:H1155" si="605">SUM(B1152,E1152)</f>
        <v>284</v>
      </c>
      <c r="I1152" s="9">
        <f t="shared" ref="I1152:I1155" si="606">SUM(C1152,F1152)</f>
        <v>360</v>
      </c>
      <c r="J1152" s="9">
        <f t="shared" ref="J1152:J1155" si="607">SUM(D1152,G1152)</f>
        <v>644</v>
      </c>
      <c r="K1152" s="297" t="s">
        <v>1554</v>
      </c>
    </row>
    <row r="1153" spans="1:11" ht="20.100000000000001" customHeight="1" x14ac:dyDescent="0.2">
      <c r="A1153" s="8" t="s">
        <v>1599</v>
      </c>
      <c r="B1153" s="9">
        <v>69</v>
      </c>
      <c r="C1153" s="9">
        <v>70</v>
      </c>
      <c r="D1153" s="9">
        <v>139</v>
      </c>
      <c r="E1153" s="9">
        <v>0</v>
      </c>
      <c r="F1153" s="9">
        <v>0</v>
      </c>
      <c r="G1153" s="9">
        <v>0</v>
      </c>
      <c r="H1153" s="9">
        <f t="shared" si="605"/>
        <v>69</v>
      </c>
      <c r="I1153" s="9">
        <f t="shared" si="606"/>
        <v>70</v>
      </c>
      <c r="J1153" s="9">
        <f t="shared" si="607"/>
        <v>139</v>
      </c>
      <c r="K1153" s="404" t="s">
        <v>1463</v>
      </c>
    </row>
    <row r="1154" spans="1:11" ht="20.100000000000001" customHeight="1" x14ac:dyDescent="0.2">
      <c r="A1154" s="60" t="s">
        <v>523</v>
      </c>
      <c r="B1154" s="9">
        <v>112</v>
      </c>
      <c r="C1154" s="9">
        <v>46</v>
      </c>
      <c r="D1154" s="9">
        <v>158</v>
      </c>
      <c r="E1154" s="9">
        <v>0</v>
      </c>
      <c r="F1154" s="9">
        <v>0</v>
      </c>
      <c r="G1154" s="9">
        <v>0</v>
      </c>
      <c r="H1154" s="9">
        <f t="shared" si="605"/>
        <v>112</v>
      </c>
      <c r="I1154" s="9">
        <f t="shared" si="606"/>
        <v>46</v>
      </c>
      <c r="J1154" s="9">
        <f t="shared" si="607"/>
        <v>158</v>
      </c>
      <c r="K1154" s="404" t="s">
        <v>240</v>
      </c>
    </row>
    <row r="1155" spans="1:11" ht="20.100000000000001" customHeight="1" x14ac:dyDescent="0.2">
      <c r="A1155" s="20" t="s">
        <v>1107</v>
      </c>
      <c r="B1155" s="21">
        <v>31</v>
      </c>
      <c r="C1155" s="21">
        <v>22</v>
      </c>
      <c r="D1155" s="21">
        <v>53</v>
      </c>
      <c r="E1155" s="9">
        <v>0</v>
      </c>
      <c r="F1155" s="9">
        <v>0</v>
      </c>
      <c r="G1155" s="9">
        <v>0</v>
      </c>
      <c r="H1155" s="9">
        <f t="shared" si="605"/>
        <v>31</v>
      </c>
      <c r="I1155" s="9">
        <f t="shared" si="606"/>
        <v>22</v>
      </c>
      <c r="J1155" s="9">
        <f t="shared" si="607"/>
        <v>53</v>
      </c>
      <c r="K1155" s="423" t="s">
        <v>1108</v>
      </c>
    </row>
    <row r="1156" spans="1:11" ht="20.100000000000001" customHeight="1" x14ac:dyDescent="0.2">
      <c r="A1156" s="308" t="s">
        <v>1159</v>
      </c>
      <c r="B1156" s="592">
        <f>SUM(B1151:B1155)</f>
        <v>511</v>
      </c>
      <c r="C1156" s="326">
        <f t="shared" ref="C1156:J1156" si="608">SUM(C1151:C1155)</f>
        <v>503</v>
      </c>
      <c r="D1156" s="326">
        <f t="shared" si="608"/>
        <v>1014</v>
      </c>
      <c r="E1156" s="326">
        <f t="shared" si="608"/>
        <v>0</v>
      </c>
      <c r="F1156" s="326">
        <f t="shared" si="608"/>
        <v>0</v>
      </c>
      <c r="G1156" s="326">
        <f t="shared" si="608"/>
        <v>0</v>
      </c>
      <c r="H1156" s="326">
        <f t="shared" si="608"/>
        <v>511</v>
      </c>
      <c r="I1156" s="326">
        <f t="shared" si="608"/>
        <v>503</v>
      </c>
      <c r="J1156" s="326">
        <f t="shared" si="608"/>
        <v>1014</v>
      </c>
      <c r="K1156" s="297" t="s">
        <v>1455</v>
      </c>
    </row>
    <row r="1157" spans="1:11" ht="20.100000000000001" customHeight="1" x14ac:dyDescent="0.2">
      <c r="A1157" s="307" t="s">
        <v>1173</v>
      </c>
      <c r="B1157" s="592">
        <v>426</v>
      </c>
      <c r="C1157" s="326">
        <v>186</v>
      </c>
      <c r="D1157" s="326">
        <v>612</v>
      </c>
      <c r="E1157" s="326">
        <v>0</v>
      </c>
      <c r="F1157" s="326">
        <v>0</v>
      </c>
      <c r="G1157" s="326">
        <v>0</v>
      </c>
      <c r="H1157" s="326">
        <f>SUM(B1157,E1157)</f>
        <v>426</v>
      </c>
      <c r="I1157" s="326">
        <f t="shared" ref="I1157:J1157" si="609">SUM(C1157,F1157)</f>
        <v>186</v>
      </c>
      <c r="J1157" s="326">
        <f t="shared" si="609"/>
        <v>612</v>
      </c>
      <c r="K1157" s="404" t="s">
        <v>1534</v>
      </c>
    </row>
    <row r="1158" spans="1:11" ht="20.100000000000001" customHeight="1" x14ac:dyDescent="0.2">
      <c r="A1158" s="8" t="s">
        <v>1164</v>
      </c>
      <c r="B1158" s="9"/>
      <c r="C1158" s="9"/>
      <c r="D1158" s="9"/>
      <c r="E1158" s="9"/>
      <c r="F1158" s="9"/>
      <c r="G1158" s="9"/>
      <c r="H1158" s="9"/>
      <c r="I1158" s="9"/>
      <c r="J1158" s="9"/>
      <c r="K1158" s="404" t="s">
        <v>1457</v>
      </c>
    </row>
    <row r="1159" spans="1:11" ht="20.100000000000001" customHeight="1" x14ac:dyDescent="0.2">
      <c r="A1159" s="8" t="s">
        <v>1165</v>
      </c>
      <c r="B1159" s="9">
        <v>6</v>
      </c>
      <c r="C1159" s="9">
        <v>16</v>
      </c>
      <c r="D1159" s="9">
        <v>22</v>
      </c>
      <c r="E1159" s="9">
        <v>0</v>
      </c>
      <c r="F1159" s="9">
        <v>0</v>
      </c>
      <c r="G1159" s="9">
        <v>0</v>
      </c>
      <c r="H1159" s="9">
        <f>SUM(B1159,E1159)</f>
        <v>6</v>
      </c>
      <c r="I1159" s="9">
        <f t="shared" ref="I1159:J1159" si="610">SUM(C1159,F1159)</f>
        <v>16</v>
      </c>
      <c r="J1159" s="9">
        <f t="shared" si="610"/>
        <v>22</v>
      </c>
      <c r="K1159" s="404" t="s">
        <v>1458</v>
      </c>
    </row>
    <row r="1160" spans="1:11" ht="20.100000000000001" customHeight="1" x14ac:dyDescent="0.2">
      <c r="A1160" s="8" t="s">
        <v>1166</v>
      </c>
      <c r="B1160" s="9">
        <v>128</v>
      </c>
      <c r="C1160" s="9">
        <v>82</v>
      </c>
      <c r="D1160" s="9">
        <v>210</v>
      </c>
      <c r="E1160" s="9">
        <v>0</v>
      </c>
      <c r="F1160" s="9">
        <v>0</v>
      </c>
      <c r="G1160" s="9">
        <v>0</v>
      </c>
      <c r="H1160" s="9">
        <f t="shared" ref="H1160:H1161" si="611">SUM(B1160,E1160)</f>
        <v>128</v>
      </c>
      <c r="I1160" s="9">
        <f t="shared" ref="I1160:I1161" si="612">SUM(C1160,F1160)</f>
        <v>82</v>
      </c>
      <c r="J1160" s="9">
        <f t="shared" ref="J1160:J1161" si="613">SUM(D1160,G1160)</f>
        <v>210</v>
      </c>
      <c r="K1160" s="404" t="s">
        <v>1535</v>
      </c>
    </row>
    <row r="1161" spans="1:11" ht="20.100000000000001" customHeight="1" x14ac:dyDescent="0.2">
      <c r="A1161" s="8" t="s">
        <v>523</v>
      </c>
      <c r="B1161" s="9">
        <v>113</v>
      </c>
      <c r="C1161" s="9">
        <v>49</v>
      </c>
      <c r="D1161" s="9">
        <v>162</v>
      </c>
      <c r="E1161" s="9">
        <v>0</v>
      </c>
      <c r="F1161" s="9">
        <v>0</v>
      </c>
      <c r="G1161" s="9">
        <v>0</v>
      </c>
      <c r="H1161" s="9">
        <f t="shared" si="611"/>
        <v>113</v>
      </c>
      <c r="I1161" s="9">
        <f t="shared" si="612"/>
        <v>49</v>
      </c>
      <c r="J1161" s="9">
        <f t="shared" si="613"/>
        <v>162</v>
      </c>
      <c r="K1161" s="404" t="s">
        <v>240</v>
      </c>
    </row>
    <row r="1162" spans="1:11" ht="20.100000000000001" customHeight="1" x14ac:dyDescent="0.2">
      <c r="A1162" s="308" t="s">
        <v>1167</v>
      </c>
      <c r="B1162" s="592">
        <f>SUM(B1159:B1161)</f>
        <v>247</v>
      </c>
      <c r="C1162" s="326">
        <f t="shared" ref="C1162:J1162" si="614">SUM(C1159:C1161)</f>
        <v>147</v>
      </c>
      <c r="D1162" s="326">
        <f t="shared" si="614"/>
        <v>394</v>
      </c>
      <c r="E1162" s="326">
        <f t="shared" si="614"/>
        <v>0</v>
      </c>
      <c r="F1162" s="326">
        <f t="shared" si="614"/>
        <v>0</v>
      </c>
      <c r="G1162" s="326">
        <f t="shared" si="614"/>
        <v>0</v>
      </c>
      <c r="H1162" s="326">
        <f t="shared" si="614"/>
        <v>247</v>
      </c>
      <c r="I1162" s="326">
        <f t="shared" si="614"/>
        <v>147</v>
      </c>
      <c r="J1162" s="326">
        <f t="shared" si="614"/>
        <v>394</v>
      </c>
      <c r="K1162" s="297" t="s">
        <v>1460</v>
      </c>
    </row>
    <row r="1163" spans="1:11" ht="20.100000000000001" customHeight="1" x14ac:dyDescent="0.2">
      <c r="A1163" s="17" t="s">
        <v>1461</v>
      </c>
      <c r="B1163" s="18"/>
      <c r="C1163" s="18"/>
      <c r="D1163" s="18"/>
      <c r="E1163" s="18"/>
      <c r="F1163" s="18"/>
      <c r="G1163" s="18"/>
      <c r="H1163" s="18"/>
      <c r="I1163" s="18"/>
      <c r="J1163" s="18"/>
      <c r="K1163" s="19" t="s">
        <v>1462</v>
      </c>
    </row>
    <row r="1164" spans="1:11" ht="20.100000000000001" customHeight="1" x14ac:dyDescent="0.2">
      <c r="A1164" s="8" t="s">
        <v>255</v>
      </c>
      <c r="B1164" s="9">
        <v>126</v>
      </c>
      <c r="C1164" s="9">
        <v>4</v>
      </c>
      <c r="D1164" s="9">
        <v>130</v>
      </c>
      <c r="E1164" s="9">
        <v>0</v>
      </c>
      <c r="F1164" s="9">
        <v>0</v>
      </c>
      <c r="G1164" s="9">
        <v>0</v>
      </c>
      <c r="H1164" s="9">
        <f>SUM(B1164,E1164)</f>
        <v>126</v>
      </c>
      <c r="I1164" s="9">
        <f t="shared" ref="I1164:J1164" si="615">SUM(C1164,F1164)</f>
        <v>4</v>
      </c>
      <c r="J1164" s="9">
        <f t="shared" si="615"/>
        <v>130</v>
      </c>
      <c r="K1164" s="404" t="s">
        <v>210</v>
      </c>
    </row>
    <row r="1165" spans="1:11" ht="20.100000000000001" customHeight="1" x14ac:dyDescent="0.2">
      <c r="A1165" s="8" t="s">
        <v>221</v>
      </c>
      <c r="B1165" s="9">
        <v>130</v>
      </c>
      <c r="C1165" s="9">
        <v>39</v>
      </c>
      <c r="D1165" s="9">
        <v>169</v>
      </c>
      <c r="E1165" s="9">
        <v>0</v>
      </c>
      <c r="F1165" s="9">
        <v>0</v>
      </c>
      <c r="G1165" s="9">
        <v>0</v>
      </c>
      <c r="H1165" s="9">
        <f t="shared" ref="H1165:H1167" si="616">SUM(B1165,E1165)</f>
        <v>130</v>
      </c>
      <c r="I1165" s="9">
        <f t="shared" ref="I1165:I1167" si="617">SUM(C1165,F1165)</f>
        <v>39</v>
      </c>
      <c r="J1165" s="9">
        <f t="shared" ref="J1165:J1167" si="618">SUM(D1165,G1165)</f>
        <v>169</v>
      </c>
      <c r="K1165" s="404" t="s">
        <v>1463</v>
      </c>
    </row>
    <row r="1166" spans="1:11" ht="20.100000000000001" customHeight="1" x14ac:dyDescent="0.2">
      <c r="A1166" s="8" t="s">
        <v>523</v>
      </c>
      <c r="B1166" s="9">
        <v>172</v>
      </c>
      <c r="C1166" s="9">
        <v>44</v>
      </c>
      <c r="D1166" s="9">
        <v>216</v>
      </c>
      <c r="E1166" s="9">
        <v>0</v>
      </c>
      <c r="F1166" s="9">
        <v>0</v>
      </c>
      <c r="G1166" s="9">
        <v>0</v>
      </c>
      <c r="H1166" s="9">
        <f t="shared" si="616"/>
        <v>172</v>
      </c>
      <c r="I1166" s="9">
        <f t="shared" si="617"/>
        <v>44</v>
      </c>
      <c r="J1166" s="9">
        <f t="shared" si="618"/>
        <v>216</v>
      </c>
      <c r="K1166" s="404" t="s">
        <v>240</v>
      </c>
    </row>
    <row r="1167" spans="1:11" ht="20.100000000000001" customHeight="1" x14ac:dyDescent="0.2">
      <c r="A1167" s="8" t="s">
        <v>1600</v>
      </c>
      <c r="B1167" s="9">
        <v>40</v>
      </c>
      <c r="C1167" s="9">
        <v>53</v>
      </c>
      <c r="D1167" s="9">
        <v>93</v>
      </c>
      <c r="E1167" s="9">
        <v>0</v>
      </c>
      <c r="F1167" s="9">
        <v>0</v>
      </c>
      <c r="G1167" s="9">
        <v>0</v>
      </c>
      <c r="H1167" s="9">
        <f t="shared" si="616"/>
        <v>40</v>
      </c>
      <c r="I1167" s="9">
        <f t="shared" si="617"/>
        <v>53</v>
      </c>
      <c r="J1167" s="9">
        <f t="shared" si="618"/>
        <v>93</v>
      </c>
      <c r="K1167" s="404"/>
    </row>
    <row r="1168" spans="1:11" ht="20.100000000000001" customHeight="1" thickBot="1" x14ac:dyDescent="0.25">
      <c r="A1168" s="11" t="s">
        <v>1464</v>
      </c>
      <c r="B1168" s="593">
        <f t="shared" ref="B1168:J1168" si="619">B1167+B1166+B1165+B1164</f>
        <v>468</v>
      </c>
      <c r="C1168" s="12">
        <f t="shared" si="619"/>
        <v>140</v>
      </c>
      <c r="D1168" s="12">
        <f t="shared" si="619"/>
        <v>608</v>
      </c>
      <c r="E1168" s="12">
        <f t="shared" si="619"/>
        <v>0</v>
      </c>
      <c r="F1168" s="12">
        <f t="shared" si="619"/>
        <v>0</v>
      </c>
      <c r="G1168" s="12">
        <f t="shared" si="619"/>
        <v>0</v>
      </c>
      <c r="H1168" s="12">
        <f t="shared" si="619"/>
        <v>468</v>
      </c>
      <c r="I1168" s="12">
        <f t="shared" si="619"/>
        <v>140</v>
      </c>
      <c r="J1168" s="12">
        <f t="shared" si="619"/>
        <v>608</v>
      </c>
      <c r="K1168" s="13" t="s">
        <v>1465</v>
      </c>
    </row>
    <row r="1169" spans="1:12" ht="20.100000000000001" customHeight="1" thickTop="1" x14ac:dyDescent="0.2">
      <c r="A1169" s="462"/>
      <c r="B1169" s="462"/>
      <c r="C1169" s="462"/>
      <c r="D1169" s="462"/>
      <c r="E1169" s="462"/>
      <c r="F1169" s="462"/>
      <c r="G1169" s="462"/>
      <c r="H1169" s="462"/>
      <c r="I1169" s="462"/>
      <c r="J1169" s="462"/>
      <c r="K1169" s="461"/>
    </row>
    <row r="1170" spans="1:12" ht="20.100000000000001" customHeight="1" x14ac:dyDescent="0.2">
      <c r="A1170" s="14"/>
      <c r="B1170" s="14"/>
      <c r="C1170" s="14"/>
      <c r="D1170" s="14"/>
      <c r="E1170" s="14"/>
      <c r="F1170" s="14"/>
      <c r="G1170" s="14"/>
      <c r="H1170" s="14"/>
      <c r="I1170" s="14"/>
      <c r="J1170" s="14"/>
      <c r="K1170" s="458"/>
    </row>
    <row r="1171" spans="1:12" s="457" customFormat="1" ht="20.100000000000001" customHeight="1" x14ac:dyDescent="0.2">
      <c r="A1171" s="14"/>
      <c r="B1171" s="14"/>
      <c r="C1171" s="14"/>
      <c r="D1171" s="14"/>
      <c r="E1171" s="14"/>
      <c r="F1171" s="14"/>
      <c r="G1171" s="14"/>
      <c r="H1171" s="14"/>
      <c r="I1171" s="14"/>
      <c r="J1171" s="14"/>
      <c r="K1171" s="458"/>
      <c r="L1171" s="67"/>
    </row>
    <row r="1172" spans="1:12" ht="23.25" customHeight="1" thickBot="1" x14ac:dyDescent="0.25">
      <c r="A1172" s="323" t="s">
        <v>2643</v>
      </c>
      <c r="K1172" s="413" t="s">
        <v>2714</v>
      </c>
    </row>
    <row r="1173" spans="1:12" ht="20.100000000000001" customHeight="1" thickTop="1" x14ac:dyDescent="0.25">
      <c r="A1173" s="992" t="s">
        <v>196</v>
      </c>
      <c r="B1173" s="1003" t="s">
        <v>1</v>
      </c>
      <c r="C1173" s="1003"/>
      <c r="D1173" s="1003"/>
      <c r="E1173" s="1003" t="s">
        <v>2</v>
      </c>
      <c r="F1173" s="1003"/>
      <c r="G1173" s="1003"/>
      <c r="H1173" s="1003" t="s">
        <v>4</v>
      </c>
      <c r="I1173" s="1003"/>
      <c r="J1173" s="1003"/>
      <c r="K1173" s="992" t="s">
        <v>197</v>
      </c>
    </row>
    <row r="1174" spans="1:12" ht="20.100000000000001" customHeight="1" x14ac:dyDescent="0.25">
      <c r="A1174" s="993"/>
      <c r="B1174" s="1004" t="s">
        <v>6</v>
      </c>
      <c r="C1174" s="1004"/>
      <c r="D1174" s="1004"/>
      <c r="E1174" s="1004" t="s">
        <v>7</v>
      </c>
      <c r="F1174" s="1004"/>
      <c r="G1174" s="1004"/>
      <c r="H1174" s="1004" t="s">
        <v>9</v>
      </c>
      <c r="I1174" s="1004"/>
      <c r="J1174" s="1004"/>
      <c r="K1174" s="993"/>
    </row>
    <row r="1175" spans="1:12" ht="20.100000000000001" customHeight="1" x14ac:dyDescent="0.25">
      <c r="A1175" s="993"/>
      <c r="B1175" s="655" t="s">
        <v>554</v>
      </c>
      <c r="C1175" s="655" t="s">
        <v>112</v>
      </c>
      <c r="D1175" s="655" t="s">
        <v>12</v>
      </c>
      <c r="E1175" s="655" t="s">
        <v>554</v>
      </c>
      <c r="F1175" s="655" t="s">
        <v>112</v>
      </c>
      <c r="G1175" s="655" t="s">
        <v>12</v>
      </c>
      <c r="H1175" s="655" t="s">
        <v>554</v>
      </c>
      <c r="I1175" s="655" t="s">
        <v>112</v>
      </c>
      <c r="J1175" s="655" t="s">
        <v>12</v>
      </c>
      <c r="K1175" s="993"/>
    </row>
    <row r="1176" spans="1:12" ht="20.100000000000001" customHeight="1" thickBot="1" x14ac:dyDescent="0.3">
      <c r="A1176" s="994"/>
      <c r="B1176" s="4" t="s">
        <v>13</v>
      </c>
      <c r="C1176" s="4" t="s">
        <v>14</v>
      </c>
      <c r="D1176" s="4" t="s">
        <v>9</v>
      </c>
      <c r="E1176" s="4" t="s">
        <v>13</v>
      </c>
      <c r="F1176" s="4" t="s">
        <v>14</v>
      </c>
      <c r="G1176" s="4" t="s">
        <v>9</v>
      </c>
      <c r="H1176" s="4" t="s">
        <v>13</v>
      </c>
      <c r="I1176" s="4" t="s">
        <v>14</v>
      </c>
      <c r="J1176" s="4" t="s">
        <v>9</v>
      </c>
      <c r="K1176" s="994"/>
    </row>
    <row r="1177" spans="1:12" ht="20.100000000000001" customHeight="1" x14ac:dyDescent="0.2">
      <c r="A1177" s="8" t="s">
        <v>1466</v>
      </c>
      <c r="B1177" s="8"/>
      <c r="C1177" s="8"/>
      <c r="D1177" s="8"/>
      <c r="E1177" s="8"/>
      <c r="F1177" s="8"/>
      <c r="G1177" s="8"/>
      <c r="H1177" s="8"/>
      <c r="I1177" s="8"/>
      <c r="J1177" s="8"/>
      <c r="K1177" s="404" t="s">
        <v>1467</v>
      </c>
    </row>
    <row r="1178" spans="1:12" ht="20.100000000000001" customHeight="1" x14ac:dyDescent="0.2">
      <c r="A1178" s="8" t="s">
        <v>939</v>
      </c>
      <c r="B1178" s="9">
        <v>47</v>
      </c>
      <c r="C1178" s="9">
        <v>8</v>
      </c>
      <c r="D1178" s="9">
        <v>55</v>
      </c>
      <c r="E1178" s="9">
        <v>0</v>
      </c>
      <c r="F1178" s="9">
        <v>0</v>
      </c>
      <c r="G1178" s="9">
        <v>0</v>
      </c>
      <c r="H1178" s="9">
        <f>SUM(B1178,E1178)</f>
        <v>47</v>
      </c>
      <c r="I1178" s="9">
        <f t="shared" ref="I1178:J1178" si="620">SUM(C1178,F1178)</f>
        <v>8</v>
      </c>
      <c r="J1178" s="9">
        <f t="shared" si="620"/>
        <v>55</v>
      </c>
      <c r="K1178" s="404" t="s">
        <v>234</v>
      </c>
    </row>
    <row r="1179" spans="1:12" ht="20.100000000000001" customHeight="1" x14ac:dyDescent="0.2">
      <c r="A1179" s="8" t="s">
        <v>239</v>
      </c>
      <c r="B1179" s="9">
        <v>17</v>
      </c>
      <c r="C1179" s="9">
        <v>6</v>
      </c>
      <c r="D1179" s="9">
        <v>23</v>
      </c>
      <c r="E1179" s="9">
        <v>0</v>
      </c>
      <c r="F1179" s="9">
        <v>0</v>
      </c>
      <c r="G1179" s="9">
        <v>0</v>
      </c>
      <c r="H1179" s="9">
        <f t="shared" ref="H1179:H1180" si="621">SUM(B1179,E1179)</f>
        <v>17</v>
      </c>
      <c r="I1179" s="9">
        <f t="shared" ref="I1179:I1180" si="622">SUM(C1179,F1179)</f>
        <v>6</v>
      </c>
      <c r="J1179" s="9">
        <f t="shared" ref="J1179:J1180" si="623">SUM(D1179,G1179)</f>
        <v>23</v>
      </c>
      <c r="K1179" s="404" t="s">
        <v>240</v>
      </c>
    </row>
    <row r="1180" spans="1:12" ht="20.100000000000001" customHeight="1" x14ac:dyDescent="0.2">
      <c r="A1180" s="8" t="s">
        <v>701</v>
      </c>
      <c r="B1180" s="9">
        <v>42</v>
      </c>
      <c r="C1180" s="9">
        <v>20</v>
      </c>
      <c r="D1180" s="9">
        <v>62</v>
      </c>
      <c r="E1180" s="9">
        <v>0</v>
      </c>
      <c r="F1180" s="9">
        <v>0</v>
      </c>
      <c r="G1180" s="9">
        <v>0</v>
      </c>
      <c r="H1180" s="9">
        <f t="shared" si="621"/>
        <v>42</v>
      </c>
      <c r="I1180" s="9">
        <f t="shared" si="622"/>
        <v>20</v>
      </c>
      <c r="J1180" s="9">
        <f t="shared" si="623"/>
        <v>62</v>
      </c>
      <c r="K1180" s="419" t="s">
        <v>1468</v>
      </c>
    </row>
    <row r="1181" spans="1:12" ht="20.100000000000001" customHeight="1" x14ac:dyDescent="0.2">
      <c r="A1181" s="8" t="s">
        <v>1469</v>
      </c>
      <c r="B1181" s="588">
        <f>SUM(B1178:B1180)</f>
        <v>106</v>
      </c>
      <c r="C1181" s="9">
        <f t="shared" ref="C1181:J1181" si="624">SUM(C1178:C1180)</f>
        <v>34</v>
      </c>
      <c r="D1181" s="9">
        <f t="shared" si="624"/>
        <v>140</v>
      </c>
      <c r="E1181" s="9">
        <f t="shared" si="624"/>
        <v>0</v>
      </c>
      <c r="F1181" s="9">
        <f t="shared" si="624"/>
        <v>0</v>
      </c>
      <c r="G1181" s="9">
        <f t="shared" si="624"/>
        <v>0</v>
      </c>
      <c r="H1181" s="9">
        <f t="shared" si="624"/>
        <v>106</v>
      </c>
      <c r="I1181" s="9">
        <f t="shared" si="624"/>
        <v>34</v>
      </c>
      <c r="J1181" s="9">
        <f t="shared" si="624"/>
        <v>140</v>
      </c>
      <c r="K1181" s="404" t="s">
        <v>1470</v>
      </c>
    </row>
    <row r="1182" spans="1:12" ht="20.100000000000001" customHeight="1" x14ac:dyDescent="0.2">
      <c r="A1182" s="8" t="s">
        <v>1471</v>
      </c>
      <c r="B1182" s="588">
        <v>67</v>
      </c>
      <c r="C1182" s="9">
        <v>49</v>
      </c>
      <c r="D1182" s="9">
        <v>116</v>
      </c>
      <c r="E1182" s="9">
        <f t="shared" ref="E1182:E1183" si="625">SUM(E1179:E1181)</f>
        <v>0</v>
      </c>
      <c r="F1182" s="9">
        <f t="shared" ref="F1182:F1183" si="626">SUM(F1179:F1181)</f>
        <v>0</v>
      </c>
      <c r="G1182" s="9">
        <v>0</v>
      </c>
      <c r="H1182" s="9">
        <f>SUM(B1182,E1182)</f>
        <v>67</v>
      </c>
      <c r="I1182" s="9">
        <f t="shared" ref="I1182:J1182" si="627">SUM(C1182,F1182)</f>
        <v>49</v>
      </c>
      <c r="J1182" s="9">
        <f t="shared" si="627"/>
        <v>116</v>
      </c>
      <c r="K1182" s="404" t="s">
        <v>1472</v>
      </c>
    </row>
    <row r="1183" spans="1:12" s="432" customFormat="1" ht="20.100000000000001" customHeight="1" x14ac:dyDescent="0.2">
      <c r="A1183" s="430" t="s">
        <v>1477</v>
      </c>
      <c r="B1183" s="589">
        <v>158</v>
      </c>
      <c r="C1183" s="590">
        <v>68</v>
      </c>
      <c r="D1183" s="590">
        <v>226</v>
      </c>
      <c r="E1183" s="9">
        <f t="shared" si="625"/>
        <v>0</v>
      </c>
      <c r="F1183" s="9">
        <f t="shared" si="626"/>
        <v>0</v>
      </c>
      <c r="G1183" s="590">
        <v>0</v>
      </c>
      <c r="H1183" s="9">
        <f>SUM(B1183,E1183)</f>
        <v>158</v>
      </c>
      <c r="I1183" s="9">
        <f t="shared" ref="I1183" si="628">SUM(C1183,F1183)</f>
        <v>68</v>
      </c>
      <c r="J1183" s="9">
        <f t="shared" ref="J1183" si="629">SUM(D1183,G1183)</f>
        <v>226</v>
      </c>
      <c r="K1183" s="431" t="s">
        <v>1580</v>
      </c>
      <c r="L1183" s="886"/>
    </row>
    <row r="1184" spans="1:12" ht="20.100000000000001" customHeight="1" x14ac:dyDescent="0.2">
      <c r="A1184" s="8" t="s">
        <v>1479</v>
      </c>
      <c r="B1184" s="21"/>
      <c r="C1184" s="9"/>
      <c r="D1184" s="9"/>
      <c r="E1184" s="9"/>
      <c r="F1184" s="9"/>
      <c r="G1184" s="9"/>
      <c r="H1184" s="9"/>
      <c r="I1184" s="9"/>
      <c r="J1184" s="9"/>
      <c r="K1184" s="404" t="s">
        <v>1480</v>
      </c>
    </row>
    <row r="1185" spans="1:12" ht="20.100000000000001" customHeight="1" x14ac:dyDescent="0.2">
      <c r="A1185" s="8" t="s">
        <v>1481</v>
      </c>
      <c r="B1185" s="9">
        <v>379</v>
      </c>
      <c r="C1185" s="9">
        <v>3</v>
      </c>
      <c r="D1185" s="9">
        <v>382</v>
      </c>
      <c r="E1185" s="9">
        <v>0</v>
      </c>
      <c r="F1185" s="9">
        <v>0</v>
      </c>
      <c r="G1185" s="9">
        <v>0</v>
      </c>
      <c r="H1185" s="9">
        <f>SUM(B1185,E1185)</f>
        <v>379</v>
      </c>
      <c r="I1185" s="9">
        <f t="shared" ref="I1185:J1185" si="630">SUM(C1185,F1185)</f>
        <v>3</v>
      </c>
      <c r="J1185" s="9">
        <f t="shared" si="630"/>
        <v>382</v>
      </c>
      <c r="K1185" s="404" t="s">
        <v>1482</v>
      </c>
    </row>
    <row r="1186" spans="1:12" ht="20.100000000000001" customHeight="1" x14ac:dyDescent="0.2">
      <c r="A1186" s="8" t="s">
        <v>1533</v>
      </c>
      <c r="B1186" s="9">
        <v>288</v>
      </c>
      <c r="C1186" s="9">
        <v>267</v>
      </c>
      <c r="D1186" s="9">
        <v>555</v>
      </c>
      <c r="E1186" s="9">
        <v>0</v>
      </c>
      <c r="F1186" s="9">
        <v>0</v>
      </c>
      <c r="G1186" s="9">
        <v>0</v>
      </c>
      <c r="H1186" s="9">
        <f t="shared" ref="H1186:H1187" si="631">SUM(B1186,E1186)</f>
        <v>288</v>
      </c>
      <c r="I1186" s="9">
        <f t="shared" ref="I1186:I1187" si="632">SUM(C1186,F1186)</f>
        <v>267</v>
      </c>
      <c r="J1186" s="9">
        <f t="shared" ref="J1186:J1187" si="633">SUM(D1186,G1186)</f>
        <v>555</v>
      </c>
      <c r="K1186" s="297" t="s">
        <v>1554</v>
      </c>
    </row>
    <row r="1187" spans="1:12" ht="20.100000000000001" customHeight="1" x14ac:dyDescent="0.2">
      <c r="A1187" s="8" t="s">
        <v>778</v>
      </c>
      <c r="B1187" s="9">
        <v>208</v>
      </c>
      <c r="C1187" s="9">
        <v>18</v>
      </c>
      <c r="D1187" s="9">
        <v>226</v>
      </c>
      <c r="E1187" s="9">
        <v>0</v>
      </c>
      <c r="F1187" s="9">
        <v>0</v>
      </c>
      <c r="G1187" s="9">
        <v>0</v>
      </c>
      <c r="H1187" s="9">
        <f t="shared" si="631"/>
        <v>208</v>
      </c>
      <c r="I1187" s="9">
        <f t="shared" si="632"/>
        <v>18</v>
      </c>
      <c r="J1187" s="9">
        <f t="shared" si="633"/>
        <v>226</v>
      </c>
      <c r="K1187" s="404"/>
    </row>
    <row r="1188" spans="1:12" ht="20.100000000000001" customHeight="1" x14ac:dyDescent="0.2">
      <c r="A1188" s="8" t="s">
        <v>1484</v>
      </c>
      <c r="B1188" s="588">
        <f>SUM(B1185:B1187)</f>
        <v>875</v>
      </c>
      <c r="C1188" s="9">
        <f t="shared" ref="C1188:J1188" si="634">SUM(C1185:C1187)</f>
        <v>288</v>
      </c>
      <c r="D1188" s="9">
        <f t="shared" si="634"/>
        <v>1163</v>
      </c>
      <c r="E1188" s="9">
        <f t="shared" si="634"/>
        <v>0</v>
      </c>
      <c r="F1188" s="9">
        <f t="shared" si="634"/>
        <v>0</v>
      </c>
      <c r="G1188" s="9">
        <f t="shared" si="634"/>
        <v>0</v>
      </c>
      <c r="H1188" s="9">
        <f t="shared" si="634"/>
        <v>875</v>
      </c>
      <c r="I1188" s="9">
        <f t="shared" si="634"/>
        <v>288</v>
      </c>
      <c r="J1188" s="9">
        <f t="shared" si="634"/>
        <v>1163</v>
      </c>
      <c r="K1188" s="404" t="s">
        <v>1485</v>
      </c>
    </row>
    <row r="1189" spans="1:12" ht="20.100000000000001" customHeight="1" x14ac:dyDescent="0.2">
      <c r="A1189" s="8" t="s">
        <v>1488</v>
      </c>
      <c r="B1189" s="588">
        <v>738</v>
      </c>
      <c r="C1189" s="9">
        <v>23</v>
      </c>
      <c r="D1189" s="9">
        <v>761</v>
      </c>
      <c r="E1189" s="9">
        <v>0</v>
      </c>
      <c r="F1189" s="9">
        <v>0</v>
      </c>
      <c r="G1189" s="9">
        <v>0</v>
      </c>
      <c r="H1189" s="9">
        <f>SUM(B1189,E1189)</f>
        <v>738</v>
      </c>
      <c r="I1189" s="9">
        <f t="shared" ref="I1189:J1189" si="635">SUM(C1189,F1189)</f>
        <v>23</v>
      </c>
      <c r="J1189" s="9">
        <f t="shared" si="635"/>
        <v>761</v>
      </c>
      <c r="K1189" s="22" t="s">
        <v>1489</v>
      </c>
    </row>
    <row r="1190" spans="1:12" ht="20.100000000000001" customHeight="1" x14ac:dyDescent="0.2">
      <c r="A1190" s="20" t="s">
        <v>1490</v>
      </c>
      <c r="B1190" s="653">
        <v>227</v>
      </c>
      <c r="C1190" s="21">
        <v>4</v>
      </c>
      <c r="D1190" s="21">
        <v>231</v>
      </c>
      <c r="E1190" s="21">
        <v>0</v>
      </c>
      <c r="F1190" s="21">
        <v>0</v>
      </c>
      <c r="G1190" s="21">
        <v>0</v>
      </c>
      <c r="H1190" s="21">
        <f>SUM(B1190,E1190)</f>
        <v>227</v>
      </c>
      <c r="I1190" s="21">
        <f t="shared" ref="I1190" si="636">SUM(C1190,F1190)</f>
        <v>4</v>
      </c>
      <c r="J1190" s="21">
        <f t="shared" ref="J1190" si="637">SUM(D1190,G1190)</f>
        <v>231</v>
      </c>
      <c r="K1190" s="406" t="s">
        <v>1491</v>
      </c>
    </row>
    <row r="1191" spans="1:12" ht="20.100000000000001" customHeight="1" thickBot="1" x14ac:dyDescent="0.25">
      <c r="A1191" s="40" t="s">
        <v>126</v>
      </c>
      <c r="B1191" s="683">
        <f t="shared" ref="B1191:J1191" si="638">SUM(B1190,B1189,B1188,B1183,B1182,B1181,B1168,B1162,B1157,B1156,B1149,B1141,B1140,B1136,B1135,B1134,B1133,B1132,B1131,B1130,B1129,B1128,B1111,B1110,B1109,B1108,B1107,B1098,B1097,B1096,B1095,B1094,B1083,B1082,B1081,B1080,B1079,B1078,B1077,B1076,B994,B993,B988,B980,B979,B969,B930,B929,B928,B927,B926,B925,B924,B923,B922)</f>
        <v>49278</v>
      </c>
      <c r="C1191" s="683">
        <f t="shared" si="638"/>
        <v>17007</v>
      </c>
      <c r="D1191" s="683">
        <f t="shared" si="638"/>
        <v>66285</v>
      </c>
      <c r="E1191" s="683">
        <f t="shared" si="638"/>
        <v>14</v>
      </c>
      <c r="F1191" s="683">
        <f t="shared" si="638"/>
        <v>4</v>
      </c>
      <c r="G1191" s="683">
        <f t="shared" si="638"/>
        <v>18</v>
      </c>
      <c r="H1191" s="683">
        <f t="shared" si="638"/>
        <v>49292</v>
      </c>
      <c r="I1191" s="683">
        <f t="shared" si="638"/>
        <v>17011</v>
      </c>
      <c r="J1191" s="683">
        <f t="shared" si="638"/>
        <v>66303</v>
      </c>
      <c r="K1191" s="42" t="s">
        <v>103</v>
      </c>
    </row>
    <row r="1192" spans="1:12" ht="20.100000000000001" customHeight="1" thickBot="1" x14ac:dyDescent="0.25">
      <c r="A1192" s="23" t="s">
        <v>104</v>
      </c>
      <c r="B1192" s="591">
        <f t="shared" ref="B1192:J1192" si="639">SUM(B1191,B911)</f>
        <v>132297</v>
      </c>
      <c r="C1192" s="591">
        <f t="shared" si="639"/>
        <v>80178</v>
      </c>
      <c r="D1192" s="591">
        <f t="shared" si="639"/>
        <v>212475</v>
      </c>
      <c r="E1192" s="591">
        <f t="shared" si="639"/>
        <v>32</v>
      </c>
      <c r="F1192" s="591">
        <f t="shared" si="639"/>
        <v>28</v>
      </c>
      <c r="G1192" s="591">
        <f t="shared" si="639"/>
        <v>60</v>
      </c>
      <c r="H1192" s="591">
        <f t="shared" si="639"/>
        <v>132329</v>
      </c>
      <c r="I1192" s="591">
        <f t="shared" si="639"/>
        <v>80206</v>
      </c>
      <c r="J1192" s="591">
        <f t="shared" si="639"/>
        <v>212535</v>
      </c>
      <c r="K1192" s="405" t="s">
        <v>833</v>
      </c>
    </row>
    <row r="1193" spans="1:12" ht="20.100000000000001" customHeight="1" thickTop="1" x14ac:dyDescent="0.2"/>
    <row r="1194" spans="1:12" ht="20.100000000000001" customHeight="1" x14ac:dyDescent="0.2"/>
    <row r="1195" spans="1:12" s="868" customFormat="1" ht="20.100000000000001" customHeight="1" x14ac:dyDescent="0.2">
      <c r="B1195" s="412"/>
      <c r="C1195" s="412"/>
      <c r="D1195" s="412"/>
      <c r="E1195" s="412"/>
      <c r="F1195" s="412"/>
      <c r="G1195" s="412"/>
      <c r="H1195" s="412"/>
      <c r="I1195" s="412"/>
      <c r="J1195" s="412"/>
      <c r="L1195" s="67"/>
    </row>
    <row r="1196" spans="1:12" s="868" customFormat="1" ht="20.100000000000001" customHeight="1" x14ac:dyDescent="0.2">
      <c r="B1196" s="412"/>
      <c r="C1196" s="412"/>
      <c r="D1196" s="412"/>
      <c r="E1196" s="412"/>
      <c r="F1196" s="412"/>
      <c r="G1196" s="412"/>
      <c r="H1196" s="412"/>
      <c r="I1196" s="412"/>
      <c r="J1196" s="412"/>
      <c r="L1196" s="67"/>
    </row>
    <row r="1197" spans="1:12" s="868" customFormat="1" ht="20.100000000000001" customHeight="1" x14ac:dyDescent="0.2">
      <c r="B1197" s="412"/>
      <c r="C1197" s="412"/>
      <c r="D1197" s="412"/>
      <c r="E1197" s="412"/>
      <c r="F1197" s="412"/>
      <c r="G1197" s="412"/>
      <c r="H1197" s="412"/>
      <c r="I1197" s="412"/>
      <c r="J1197" s="412"/>
      <c r="L1197" s="67"/>
    </row>
    <row r="1198" spans="1:12" s="851" customFormat="1" ht="20.100000000000001" customHeight="1" x14ac:dyDescent="0.2">
      <c r="B1198" s="412"/>
      <c r="C1198" s="412"/>
      <c r="D1198" s="412"/>
      <c r="E1198" s="412"/>
      <c r="F1198" s="412"/>
      <c r="G1198" s="412"/>
      <c r="H1198" s="412"/>
      <c r="I1198" s="412"/>
      <c r="J1198" s="412"/>
      <c r="L1198" s="67"/>
    </row>
    <row r="1199" spans="1:12" s="851" customFormat="1" ht="20.100000000000001" customHeight="1" x14ac:dyDescent="0.2">
      <c r="B1199" s="412"/>
      <c r="C1199" s="412"/>
      <c r="D1199" s="412"/>
      <c r="E1199" s="412"/>
      <c r="F1199" s="412"/>
      <c r="G1199" s="412"/>
      <c r="H1199" s="412"/>
      <c r="I1199" s="412"/>
      <c r="J1199" s="412"/>
      <c r="L1199" s="67"/>
    </row>
    <row r="1200" spans="1:12" ht="20.100000000000001" customHeight="1" x14ac:dyDescent="0.2"/>
    <row r="1201" spans="1:11" ht="30.75" customHeight="1" x14ac:dyDescent="0.2"/>
    <row r="1202" spans="1:11" ht="21.75" customHeight="1" x14ac:dyDescent="0.2">
      <c r="A1202" s="995" t="s">
        <v>2318</v>
      </c>
      <c r="B1202" s="995"/>
      <c r="C1202" s="995"/>
      <c r="D1202" s="995"/>
      <c r="E1202" s="995"/>
      <c r="F1202" s="995"/>
      <c r="G1202" s="995"/>
      <c r="H1202" s="995"/>
      <c r="I1202" s="995"/>
      <c r="J1202" s="995"/>
      <c r="K1202" s="995"/>
    </row>
    <row r="1203" spans="1:11" ht="21.75" customHeight="1" x14ac:dyDescent="0.2">
      <c r="A1203" s="999" t="s">
        <v>2319</v>
      </c>
      <c r="B1203" s="999"/>
      <c r="C1203" s="999"/>
      <c r="D1203" s="999"/>
      <c r="E1203" s="999"/>
      <c r="F1203" s="999"/>
      <c r="G1203" s="999"/>
      <c r="H1203" s="999"/>
      <c r="I1203" s="999"/>
      <c r="J1203" s="999"/>
      <c r="K1203" s="999"/>
    </row>
    <row r="1204" spans="1:11" ht="21.75" customHeight="1" thickBot="1" x14ac:dyDescent="0.25">
      <c r="A1204" s="310" t="s">
        <v>2644</v>
      </c>
      <c r="B1204" s="433"/>
      <c r="K1204" s="28" t="s">
        <v>2645</v>
      </c>
    </row>
    <row r="1205" spans="1:11" ht="18" customHeight="1" thickTop="1" x14ac:dyDescent="0.25">
      <c r="A1205" s="992" t="s">
        <v>196</v>
      </c>
      <c r="B1205" s="1003" t="s">
        <v>1</v>
      </c>
      <c r="C1205" s="1003"/>
      <c r="D1205" s="1003"/>
      <c r="E1205" s="1003" t="s">
        <v>2</v>
      </c>
      <c r="F1205" s="1003"/>
      <c r="G1205" s="1003"/>
      <c r="H1205" s="1003" t="s">
        <v>4</v>
      </c>
      <c r="I1205" s="1003"/>
      <c r="J1205" s="1003"/>
      <c r="K1205" s="992" t="s">
        <v>197</v>
      </c>
    </row>
    <row r="1206" spans="1:11" ht="18" customHeight="1" x14ac:dyDescent="0.25">
      <c r="A1206" s="993"/>
      <c r="B1206" s="1004" t="s">
        <v>6</v>
      </c>
      <c r="C1206" s="1004"/>
      <c r="D1206" s="1004"/>
      <c r="E1206" s="1004" t="s">
        <v>7</v>
      </c>
      <c r="F1206" s="1004"/>
      <c r="G1206" s="1004"/>
      <c r="H1206" s="1004" t="s">
        <v>9</v>
      </c>
      <c r="I1206" s="1004"/>
      <c r="J1206" s="1004"/>
      <c r="K1206" s="993"/>
    </row>
    <row r="1207" spans="1:11" ht="18" customHeight="1" x14ac:dyDescent="0.25">
      <c r="A1207" s="993"/>
      <c r="B1207" s="655" t="s">
        <v>554</v>
      </c>
      <c r="C1207" s="655" t="s">
        <v>112</v>
      </c>
      <c r="D1207" s="655" t="s">
        <v>12</v>
      </c>
      <c r="E1207" s="655" t="s">
        <v>554</v>
      </c>
      <c r="F1207" s="655" t="s">
        <v>112</v>
      </c>
      <c r="G1207" s="655" t="s">
        <v>12</v>
      </c>
      <c r="H1207" s="655" t="s">
        <v>554</v>
      </c>
      <c r="I1207" s="655" t="s">
        <v>112</v>
      </c>
      <c r="J1207" s="655" t="s">
        <v>12</v>
      </c>
      <c r="K1207" s="993"/>
    </row>
    <row r="1208" spans="1:11" ht="18" customHeight="1" thickBot="1" x14ac:dyDescent="0.3">
      <c r="A1208" s="994"/>
      <c r="B1208" s="4" t="s">
        <v>13</v>
      </c>
      <c r="C1208" s="4" t="s">
        <v>14</v>
      </c>
      <c r="D1208" s="4" t="s">
        <v>9</v>
      </c>
      <c r="E1208" s="4" t="s">
        <v>13</v>
      </c>
      <c r="F1208" s="4" t="s">
        <v>14</v>
      </c>
      <c r="G1208" s="4" t="s">
        <v>9</v>
      </c>
      <c r="H1208" s="4" t="s">
        <v>13</v>
      </c>
      <c r="I1208" s="4" t="s">
        <v>14</v>
      </c>
      <c r="J1208" s="4" t="s">
        <v>9</v>
      </c>
      <c r="K1208" s="994"/>
    </row>
    <row r="1209" spans="1:11" ht="18" customHeight="1" x14ac:dyDescent="0.2">
      <c r="A1209" s="463" t="s">
        <v>403</v>
      </c>
      <c r="B1209" s="8"/>
      <c r="C1209" s="8"/>
      <c r="D1209" s="8"/>
      <c r="E1209" s="8"/>
      <c r="F1209" s="8"/>
      <c r="G1209" s="8"/>
      <c r="H1209" s="8"/>
      <c r="I1209" s="8"/>
      <c r="J1209" s="8"/>
      <c r="K1209" s="404" t="s">
        <v>16</v>
      </c>
    </row>
    <row r="1210" spans="1:11" ht="18" customHeight="1" x14ac:dyDescent="0.2">
      <c r="A1210" s="8" t="s">
        <v>1261</v>
      </c>
      <c r="B1210" s="463">
        <v>71</v>
      </c>
      <c r="C1210" s="463">
        <v>46</v>
      </c>
      <c r="D1210" s="463">
        <v>117</v>
      </c>
      <c r="E1210" s="463">
        <v>0</v>
      </c>
      <c r="F1210" s="463">
        <v>0</v>
      </c>
      <c r="G1210" s="463">
        <v>0</v>
      </c>
      <c r="H1210" s="8">
        <f>SUM(B1210,E1210)</f>
        <v>71</v>
      </c>
      <c r="I1210" s="463">
        <f t="shared" ref="I1210:J1210" si="640">SUM(C1210,F1210)</f>
        <v>46</v>
      </c>
      <c r="J1210" s="463">
        <f t="shared" si="640"/>
        <v>117</v>
      </c>
      <c r="K1210" s="404" t="s">
        <v>1262</v>
      </c>
    </row>
    <row r="1211" spans="1:11" ht="18" customHeight="1" x14ac:dyDescent="0.2">
      <c r="A1211" s="8" t="s">
        <v>1263</v>
      </c>
      <c r="B1211" s="463">
        <v>70</v>
      </c>
      <c r="C1211" s="463">
        <v>48</v>
      </c>
      <c r="D1211" s="463">
        <v>118</v>
      </c>
      <c r="E1211" s="463">
        <v>0</v>
      </c>
      <c r="F1211" s="463">
        <v>0</v>
      </c>
      <c r="G1211" s="463">
        <v>0</v>
      </c>
      <c r="H1211" s="463">
        <f t="shared" ref="H1211:H1220" si="641">SUM(B1211,E1211)</f>
        <v>70</v>
      </c>
      <c r="I1211" s="463">
        <f t="shared" ref="I1211:I1220" si="642">SUM(C1211,F1211)</f>
        <v>48</v>
      </c>
      <c r="J1211" s="463">
        <f t="shared" ref="J1211:J1220" si="643">SUM(D1211,G1211)</f>
        <v>118</v>
      </c>
      <c r="K1211" s="404" t="s">
        <v>1264</v>
      </c>
    </row>
    <row r="1212" spans="1:11" ht="18" customHeight="1" x14ac:dyDescent="0.2">
      <c r="A1212" s="8" t="s">
        <v>1265</v>
      </c>
      <c r="B1212" s="463">
        <v>143</v>
      </c>
      <c r="C1212" s="463">
        <v>83</v>
      </c>
      <c r="D1212" s="463">
        <v>226</v>
      </c>
      <c r="E1212" s="463">
        <v>0</v>
      </c>
      <c r="F1212" s="463">
        <v>1</v>
      </c>
      <c r="G1212" s="463">
        <v>1</v>
      </c>
      <c r="H1212" s="463">
        <f t="shared" si="641"/>
        <v>143</v>
      </c>
      <c r="I1212" s="463">
        <f t="shared" si="642"/>
        <v>84</v>
      </c>
      <c r="J1212" s="463">
        <f t="shared" si="643"/>
        <v>227</v>
      </c>
      <c r="K1212" s="404" t="s">
        <v>1266</v>
      </c>
    </row>
    <row r="1213" spans="1:11" ht="18" customHeight="1" x14ac:dyDescent="0.2">
      <c r="A1213" s="8" t="s">
        <v>1267</v>
      </c>
      <c r="B1213" s="463">
        <v>86</v>
      </c>
      <c r="C1213" s="463">
        <v>34</v>
      </c>
      <c r="D1213" s="463">
        <v>120</v>
      </c>
      <c r="E1213" s="463">
        <v>0</v>
      </c>
      <c r="F1213" s="463">
        <v>1</v>
      </c>
      <c r="G1213" s="463">
        <v>1</v>
      </c>
      <c r="H1213" s="463">
        <f t="shared" si="641"/>
        <v>86</v>
      </c>
      <c r="I1213" s="463">
        <f t="shared" si="642"/>
        <v>35</v>
      </c>
      <c r="J1213" s="463">
        <f t="shared" si="643"/>
        <v>121</v>
      </c>
      <c r="K1213" s="404" t="s">
        <v>1268</v>
      </c>
    </row>
    <row r="1214" spans="1:11" ht="18" customHeight="1" x14ac:dyDescent="0.2">
      <c r="A1214" s="8" t="s">
        <v>1269</v>
      </c>
      <c r="B1214" s="463">
        <v>50</v>
      </c>
      <c r="C1214" s="463">
        <v>31</v>
      </c>
      <c r="D1214" s="463">
        <v>81</v>
      </c>
      <c r="E1214" s="463">
        <v>0</v>
      </c>
      <c r="F1214" s="463">
        <v>0</v>
      </c>
      <c r="G1214" s="463">
        <v>0</v>
      </c>
      <c r="H1214" s="463">
        <f t="shared" si="641"/>
        <v>50</v>
      </c>
      <c r="I1214" s="463">
        <f t="shared" si="642"/>
        <v>31</v>
      </c>
      <c r="J1214" s="463">
        <f t="shared" si="643"/>
        <v>81</v>
      </c>
      <c r="K1214" s="404" t="s">
        <v>1270</v>
      </c>
    </row>
    <row r="1215" spans="1:11" ht="18" customHeight="1" x14ac:dyDescent="0.2">
      <c r="A1215" s="8" t="s">
        <v>1271</v>
      </c>
      <c r="B1215" s="463">
        <v>20</v>
      </c>
      <c r="C1215" s="463">
        <v>19</v>
      </c>
      <c r="D1215" s="463">
        <v>39</v>
      </c>
      <c r="E1215" s="463">
        <v>0</v>
      </c>
      <c r="F1215" s="463">
        <v>0</v>
      </c>
      <c r="G1215" s="463">
        <v>0</v>
      </c>
      <c r="H1215" s="463">
        <f t="shared" si="641"/>
        <v>20</v>
      </c>
      <c r="I1215" s="463">
        <f t="shared" si="642"/>
        <v>19</v>
      </c>
      <c r="J1215" s="463">
        <f t="shared" si="643"/>
        <v>39</v>
      </c>
      <c r="K1215" s="404" t="s">
        <v>1272</v>
      </c>
    </row>
    <row r="1216" spans="1:11" ht="18" customHeight="1" x14ac:dyDescent="0.2">
      <c r="A1216" s="8" t="s">
        <v>1273</v>
      </c>
      <c r="B1216" s="463">
        <v>65</v>
      </c>
      <c r="C1216" s="463">
        <v>18</v>
      </c>
      <c r="D1216" s="463">
        <v>83</v>
      </c>
      <c r="E1216" s="463">
        <v>0</v>
      </c>
      <c r="F1216" s="463">
        <v>0</v>
      </c>
      <c r="G1216" s="463">
        <v>0</v>
      </c>
      <c r="H1216" s="463">
        <f t="shared" si="641"/>
        <v>65</v>
      </c>
      <c r="I1216" s="463">
        <f t="shared" si="642"/>
        <v>18</v>
      </c>
      <c r="J1216" s="463">
        <f t="shared" si="643"/>
        <v>83</v>
      </c>
      <c r="K1216" s="404" t="s">
        <v>1274</v>
      </c>
    </row>
    <row r="1217" spans="1:12" ht="18" customHeight="1" x14ac:dyDescent="0.2">
      <c r="A1217" s="8" t="s">
        <v>1275</v>
      </c>
      <c r="B1217" s="463">
        <v>48</v>
      </c>
      <c r="C1217" s="463">
        <v>4</v>
      </c>
      <c r="D1217" s="463">
        <v>52</v>
      </c>
      <c r="E1217" s="463">
        <v>1</v>
      </c>
      <c r="F1217" s="463">
        <v>0</v>
      </c>
      <c r="G1217" s="463">
        <v>1</v>
      </c>
      <c r="H1217" s="463">
        <f t="shared" si="641"/>
        <v>49</v>
      </c>
      <c r="I1217" s="463">
        <f t="shared" si="642"/>
        <v>4</v>
      </c>
      <c r="J1217" s="463">
        <f t="shared" si="643"/>
        <v>53</v>
      </c>
      <c r="K1217" s="404" t="s">
        <v>1276</v>
      </c>
    </row>
    <row r="1218" spans="1:12" ht="18" customHeight="1" x14ac:dyDescent="0.2">
      <c r="A1218" s="8" t="s">
        <v>1277</v>
      </c>
      <c r="B1218" s="463">
        <v>53</v>
      </c>
      <c r="C1218" s="463">
        <v>26</v>
      </c>
      <c r="D1218" s="463">
        <v>79</v>
      </c>
      <c r="E1218" s="463">
        <v>0</v>
      </c>
      <c r="F1218" s="463">
        <v>0</v>
      </c>
      <c r="G1218" s="463">
        <v>0</v>
      </c>
      <c r="H1218" s="463">
        <f t="shared" si="641"/>
        <v>53</v>
      </c>
      <c r="I1218" s="463">
        <f t="shared" si="642"/>
        <v>26</v>
      </c>
      <c r="J1218" s="463">
        <f t="shared" si="643"/>
        <v>79</v>
      </c>
      <c r="K1218" s="404" t="s">
        <v>1278</v>
      </c>
    </row>
    <row r="1219" spans="1:12" ht="18" customHeight="1" x14ac:dyDescent="0.2">
      <c r="A1219" s="8" t="s">
        <v>1279</v>
      </c>
      <c r="B1219" s="463">
        <v>95</v>
      </c>
      <c r="C1219" s="463">
        <v>16</v>
      </c>
      <c r="D1219" s="463">
        <v>111</v>
      </c>
      <c r="E1219" s="463">
        <v>1</v>
      </c>
      <c r="F1219" s="463">
        <v>0</v>
      </c>
      <c r="G1219" s="463">
        <v>1</v>
      </c>
      <c r="H1219" s="463">
        <f t="shared" si="641"/>
        <v>96</v>
      </c>
      <c r="I1219" s="463">
        <f t="shared" si="642"/>
        <v>16</v>
      </c>
      <c r="J1219" s="463">
        <f t="shared" si="643"/>
        <v>112</v>
      </c>
      <c r="K1219" s="404" t="s">
        <v>1280</v>
      </c>
    </row>
    <row r="1220" spans="1:12" ht="18" customHeight="1" x14ac:dyDescent="0.2">
      <c r="A1220" s="8" t="s">
        <v>1281</v>
      </c>
      <c r="B1220" s="463">
        <v>175</v>
      </c>
      <c r="C1220" s="463">
        <v>91</v>
      </c>
      <c r="D1220" s="463">
        <v>266</v>
      </c>
      <c r="E1220" s="463">
        <v>0</v>
      </c>
      <c r="F1220" s="463">
        <v>0</v>
      </c>
      <c r="G1220" s="463">
        <v>0</v>
      </c>
      <c r="H1220" s="463">
        <f t="shared" si="641"/>
        <v>175</v>
      </c>
      <c r="I1220" s="463">
        <f t="shared" si="642"/>
        <v>91</v>
      </c>
      <c r="J1220" s="463">
        <f t="shared" si="643"/>
        <v>266</v>
      </c>
      <c r="K1220" s="404" t="s">
        <v>1282</v>
      </c>
    </row>
    <row r="1221" spans="1:12" s="705" customFormat="1" ht="18" customHeight="1" x14ac:dyDescent="0.2">
      <c r="A1221" s="463" t="s">
        <v>1283</v>
      </c>
      <c r="B1221" s="463"/>
      <c r="C1221" s="463"/>
      <c r="D1221" s="463"/>
      <c r="E1221" s="463"/>
      <c r="F1221" s="463"/>
      <c r="G1221" s="463"/>
      <c r="H1221" s="463"/>
      <c r="I1221" s="463"/>
      <c r="J1221" s="463"/>
      <c r="K1221" s="707" t="s">
        <v>1284</v>
      </c>
      <c r="L1221" s="67"/>
    </row>
    <row r="1222" spans="1:12" s="705" customFormat="1" ht="18" customHeight="1" x14ac:dyDescent="0.2">
      <c r="A1222" s="463" t="s">
        <v>790</v>
      </c>
      <c r="B1222" s="463">
        <v>12</v>
      </c>
      <c r="C1222" s="463">
        <v>8</v>
      </c>
      <c r="D1222" s="463">
        <v>20</v>
      </c>
      <c r="E1222" s="463">
        <v>0</v>
      </c>
      <c r="F1222" s="463">
        <v>0</v>
      </c>
      <c r="G1222" s="463">
        <v>0</v>
      </c>
      <c r="H1222" s="463">
        <f>SUM(B1222,E1222)</f>
        <v>12</v>
      </c>
      <c r="I1222" s="463">
        <f t="shared" ref="I1222:J1222" si="644">SUM(C1222,F1222)</f>
        <v>8</v>
      </c>
      <c r="J1222" s="463">
        <f t="shared" si="644"/>
        <v>20</v>
      </c>
      <c r="K1222" s="707" t="s">
        <v>1285</v>
      </c>
      <c r="L1222" s="67"/>
    </row>
    <row r="1223" spans="1:12" s="705" customFormat="1" ht="18" customHeight="1" x14ac:dyDescent="0.2">
      <c r="A1223" s="463" t="s">
        <v>404</v>
      </c>
      <c r="B1223" s="463">
        <v>18</v>
      </c>
      <c r="C1223" s="463">
        <v>10</v>
      </c>
      <c r="D1223" s="463">
        <v>28</v>
      </c>
      <c r="E1223" s="463">
        <v>0</v>
      </c>
      <c r="F1223" s="463">
        <v>0</v>
      </c>
      <c r="G1223" s="463">
        <v>0</v>
      </c>
      <c r="H1223" s="463">
        <f t="shared" ref="H1223:H1229" si="645">SUM(B1223,E1223)</f>
        <v>18</v>
      </c>
      <c r="I1223" s="463">
        <f t="shared" ref="I1223:I1229" si="646">SUM(C1223,F1223)</f>
        <v>10</v>
      </c>
      <c r="J1223" s="463">
        <f t="shared" ref="J1223:J1229" si="647">SUM(D1223,G1223)</f>
        <v>28</v>
      </c>
      <c r="K1223" s="707" t="s">
        <v>206</v>
      </c>
      <c r="L1223" s="67"/>
    </row>
    <row r="1224" spans="1:12" s="705" customFormat="1" ht="18" customHeight="1" x14ac:dyDescent="0.2">
      <c r="A1224" s="463" t="s">
        <v>1286</v>
      </c>
      <c r="B1224" s="463">
        <v>33</v>
      </c>
      <c r="C1224" s="463">
        <v>5</v>
      </c>
      <c r="D1224" s="463">
        <v>38</v>
      </c>
      <c r="E1224" s="463">
        <v>0</v>
      </c>
      <c r="F1224" s="463">
        <v>0</v>
      </c>
      <c r="G1224" s="463">
        <v>0</v>
      </c>
      <c r="H1224" s="463">
        <f t="shared" si="645"/>
        <v>33</v>
      </c>
      <c r="I1224" s="463">
        <f t="shared" si="646"/>
        <v>5</v>
      </c>
      <c r="J1224" s="463">
        <f t="shared" si="647"/>
        <v>38</v>
      </c>
      <c r="K1224" s="707" t="s">
        <v>1287</v>
      </c>
      <c r="L1224" s="67"/>
    </row>
    <row r="1225" spans="1:12" s="705" customFormat="1" ht="18" customHeight="1" x14ac:dyDescent="0.2">
      <c r="A1225" s="463" t="s">
        <v>1288</v>
      </c>
      <c r="B1225" s="463">
        <v>22</v>
      </c>
      <c r="C1225" s="463">
        <v>16</v>
      </c>
      <c r="D1225" s="463">
        <v>38</v>
      </c>
      <c r="E1225" s="463">
        <v>0</v>
      </c>
      <c r="F1225" s="463">
        <v>0</v>
      </c>
      <c r="G1225" s="463">
        <v>0</v>
      </c>
      <c r="H1225" s="463">
        <f t="shared" si="645"/>
        <v>22</v>
      </c>
      <c r="I1225" s="463">
        <f t="shared" si="646"/>
        <v>16</v>
      </c>
      <c r="J1225" s="463">
        <f t="shared" si="647"/>
        <v>38</v>
      </c>
      <c r="K1225" s="707" t="s">
        <v>1289</v>
      </c>
      <c r="L1225" s="67"/>
    </row>
    <row r="1226" spans="1:12" s="705" customFormat="1" ht="18" customHeight="1" x14ac:dyDescent="0.2">
      <c r="A1226" s="463" t="s">
        <v>1290</v>
      </c>
      <c r="B1226" s="463">
        <v>20</v>
      </c>
      <c r="C1226" s="463">
        <v>5</v>
      </c>
      <c r="D1226" s="463">
        <v>25</v>
      </c>
      <c r="E1226" s="463">
        <v>0</v>
      </c>
      <c r="F1226" s="463">
        <v>0</v>
      </c>
      <c r="G1226" s="463">
        <v>0</v>
      </c>
      <c r="H1226" s="463">
        <f t="shared" si="645"/>
        <v>20</v>
      </c>
      <c r="I1226" s="463">
        <f t="shared" si="646"/>
        <v>5</v>
      </c>
      <c r="J1226" s="463">
        <f t="shared" si="647"/>
        <v>25</v>
      </c>
      <c r="K1226" s="707" t="s">
        <v>1291</v>
      </c>
      <c r="L1226" s="67"/>
    </row>
    <row r="1227" spans="1:12" s="705" customFormat="1" ht="18" customHeight="1" x14ac:dyDescent="0.2">
      <c r="A1227" s="463" t="s">
        <v>1292</v>
      </c>
      <c r="B1227" s="463">
        <v>14</v>
      </c>
      <c r="C1227" s="463">
        <v>1</v>
      </c>
      <c r="D1227" s="463">
        <v>15</v>
      </c>
      <c r="E1227" s="463">
        <v>0</v>
      </c>
      <c r="F1227" s="463">
        <v>0</v>
      </c>
      <c r="G1227" s="463">
        <v>0</v>
      </c>
      <c r="H1227" s="463">
        <f t="shared" si="645"/>
        <v>14</v>
      </c>
      <c r="I1227" s="463">
        <f t="shared" si="646"/>
        <v>1</v>
      </c>
      <c r="J1227" s="463">
        <f t="shared" si="647"/>
        <v>15</v>
      </c>
      <c r="K1227" s="707" t="s">
        <v>1293</v>
      </c>
      <c r="L1227" s="67"/>
    </row>
    <row r="1228" spans="1:12" s="705" customFormat="1" ht="18" customHeight="1" x14ac:dyDescent="0.2">
      <c r="A1228" s="463" t="s">
        <v>1294</v>
      </c>
      <c r="B1228" s="463">
        <v>28</v>
      </c>
      <c r="C1228" s="463">
        <v>5</v>
      </c>
      <c r="D1228" s="463">
        <v>33</v>
      </c>
      <c r="E1228" s="463">
        <v>0</v>
      </c>
      <c r="F1228" s="463">
        <v>0</v>
      </c>
      <c r="G1228" s="463">
        <v>0</v>
      </c>
      <c r="H1228" s="463">
        <f t="shared" si="645"/>
        <v>28</v>
      </c>
      <c r="I1228" s="463">
        <f t="shared" si="646"/>
        <v>5</v>
      </c>
      <c r="J1228" s="463">
        <f t="shared" si="647"/>
        <v>33</v>
      </c>
      <c r="K1228" s="707" t="s">
        <v>1295</v>
      </c>
      <c r="L1228" s="67"/>
    </row>
    <row r="1229" spans="1:12" s="705" customFormat="1" ht="18" customHeight="1" x14ac:dyDescent="0.2">
      <c r="A1229" s="463" t="s">
        <v>1296</v>
      </c>
      <c r="B1229" s="463">
        <v>19</v>
      </c>
      <c r="C1229" s="463">
        <v>6</v>
      </c>
      <c r="D1229" s="463">
        <v>25</v>
      </c>
      <c r="E1229" s="463">
        <v>0</v>
      </c>
      <c r="F1229" s="463">
        <v>0</v>
      </c>
      <c r="G1229" s="463">
        <v>0</v>
      </c>
      <c r="H1229" s="463">
        <f t="shared" si="645"/>
        <v>19</v>
      </c>
      <c r="I1229" s="463">
        <f t="shared" si="646"/>
        <v>6</v>
      </c>
      <c r="J1229" s="463">
        <f t="shared" si="647"/>
        <v>25</v>
      </c>
      <c r="K1229" s="707" t="s">
        <v>1297</v>
      </c>
      <c r="L1229" s="67"/>
    </row>
    <row r="1230" spans="1:12" s="705" customFormat="1" ht="18" customHeight="1" thickBot="1" x14ac:dyDescent="0.25">
      <c r="A1230" s="11" t="s">
        <v>1298</v>
      </c>
      <c r="B1230" s="11">
        <f>SUM(B1222:B1229)</f>
        <v>166</v>
      </c>
      <c r="C1230" s="11">
        <f t="shared" ref="C1230:J1230" si="648">SUM(C1222:C1229)</f>
        <v>56</v>
      </c>
      <c r="D1230" s="11">
        <f t="shared" si="648"/>
        <v>222</v>
      </c>
      <c r="E1230" s="11">
        <f t="shared" si="648"/>
        <v>0</v>
      </c>
      <c r="F1230" s="11">
        <f t="shared" si="648"/>
        <v>0</v>
      </c>
      <c r="G1230" s="11">
        <f t="shared" si="648"/>
        <v>0</v>
      </c>
      <c r="H1230" s="11">
        <f t="shared" si="648"/>
        <v>166</v>
      </c>
      <c r="I1230" s="11">
        <f t="shared" si="648"/>
        <v>56</v>
      </c>
      <c r="J1230" s="11">
        <f t="shared" si="648"/>
        <v>222</v>
      </c>
      <c r="K1230" s="13" t="s">
        <v>1299</v>
      </c>
      <c r="L1230" s="67"/>
    </row>
    <row r="1231" spans="1:12" s="705" customFormat="1" ht="18" customHeight="1" thickTop="1" x14ac:dyDescent="0.2">
      <c r="A1231" s="711"/>
      <c r="B1231" s="711"/>
      <c r="C1231" s="711"/>
      <c r="D1231" s="711"/>
      <c r="E1231" s="711"/>
      <c r="F1231" s="711"/>
      <c r="G1231" s="711"/>
      <c r="H1231" s="711"/>
      <c r="I1231" s="711"/>
      <c r="J1231" s="711"/>
      <c r="K1231" s="713"/>
      <c r="L1231" s="67"/>
    </row>
    <row r="1232" spans="1:12" s="851" customFormat="1" ht="10.5" customHeight="1" x14ac:dyDescent="0.2">
      <c r="A1232" s="859"/>
      <c r="B1232" s="859"/>
      <c r="C1232" s="859"/>
      <c r="D1232" s="859"/>
      <c r="E1232" s="859"/>
      <c r="F1232" s="859"/>
      <c r="G1232" s="859"/>
      <c r="H1232" s="859"/>
      <c r="I1232" s="859"/>
      <c r="J1232" s="859"/>
      <c r="K1232" s="855"/>
      <c r="L1232" s="67"/>
    </row>
    <row r="1233" spans="1:12" s="705" customFormat="1" ht="17.25" customHeight="1" thickBot="1" x14ac:dyDescent="0.25">
      <c r="A1233" s="310" t="s">
        <v>2644</v>
      </c>
      <c r="B1233" s="433"/>
      <c r="C1233" s="412"/>
      <c r="D1233" s="412"/>
      <c r="E1233" s="412"/>
      <c r="F1233" s="412"/>
      <c r="G1233" s="412"/>
      <c r="H1233" s="412"/>
      <c r="I1233" s="412"/>
      <c r="J1233" s="412"/>
      <c r="K1233" s="28" t="s">
        <v>2645</v>
      </c>
      <c r="L1233" s="67"/>
    </row>
    <row r="1234" spans="1:12" s="705" customFormat="1" ht="18" customHeight="1" thickTop="1" x14ac:dyDescent="0.25">
      <c r="A1234" s="992" t="s">
        <v>196</v>
      </c>
      <c r="B1234" s="1003" t="s">
        <v>1</v>
      </c>
      <c r="C1234" s="1003"/>
      <c r="D1234" s="1003"/>
      <c r="E1234" s="1003" t="s">
        <v>2</v>
      </c>
      <c r="F1234" s="1003"/>
      <c r="G1234" s="1003"/>
      <c r="H1234" s="1003" t="s">
        <v>4</v>
      </c>
      <c r="I1234" s="1003"/>
      <c r="J1234" s="1003"/>
      <c r="K1234" s="992" t="s">
        <v>197</v>
      </c>
      <c r="L1234" s="67"/>
    </row>
    <row r="1235" spans="1:12" s="705" customFormat="1" ht="18" customHeight="1" x14ac:dyDescent="0.25">
      <c r="A1235" s="993"/>
      <c r="B1235" s="1004" t="s">
        <v>6</v>
      </c>
      <c r="C1235" s="1004"/>
      <c r="D1235" s="1004"/>
      <c r="E1235" s="1004" t="s">
        <v>7</v>
      </c>
      <c r="F1235" s="1004"/>
      <c r="G1235" s="1004"/>
      <c r="H1235" s="1004" t="s">
        <v>9</v>
      </c>
      <c r="I1235" s="1004"/>
      <c r="J1235" s="1004"/>
      <c r="K1235" s="993"/>
      <c r="L1235" s="67"/>
    </row>
    <row r="1236" spans="1:12" s="705" customFormat="1" ht="18" customHeight="1" x14ac:dyDescent="0.25">
      <c r="A1236" s="993"/>
      <c r="B1236" s="704" t="s">
        <v>554</v>
      </c>
      <c r="C1236" s="704" t="s">
        <v>112</v>
      </c>
      <c r="D1236" s="704" t="s">
        <v>12</v>
      </c>
      <c r="E1236" s="704" t="s">
        <v>554</v>
      </c>
      <c r="F1236" s="704" t="s">
        <v>112</v>
      </c>
      <c r="G1236" s="704" t="s">
        <v>12</v>
      </c>
      <c r="H1236" s="704" t="s">
        <v>554</v>
      </c>
      <c r="I1236" s="704" t="s">
        <v>112</v>
      </c>
      <c r="J1236" s="704" t="s">
        <v>12</v>
      </c>
      <c r="K1236" s="993"/>
      <c r="L1236" s="67"/>
    </row>
    <row r="1237" spans="1:12" s="705" customFormat="1" ht="18" customHeight="1" thickBot="1" x14ac:dyDescent="0.3">
      <c r="A1237" s="994"/>
      <c r="B1237" s="4" t="s">
        <v>13</v>
      </c>
      <c r="C1237" s="4" t="s">
        <v>14</v>
      </c>
      <c r="D1237" s="4" t="s">
        <v>9</v>
      </c>
      <c r="E1237" s="4" t="s">
        <v>13</v>
      </c>
      <c r="F1237" s="4" t="s">
        <v>14</v>
      </c>
      <c r="G1237" s="4" t="s">
        <v>9</v>
      </c>
      <c r="H1237" s="4" t="s">
        <v>13</v>
      </c>
      <c r="I1237" s="4" t="s">
        <v>14</v>
      </c>
      <c r="J1237" s="4" t="s">
        <v>9</v>
      </c>
      <c r="K1237" s="994"/>
      <c r="L1237" s="67"/>
    </row>
    <row r="1238" spans="1:12" s="415" customFormat="1" ht="18.95" customHeight="1" x14ac:dyDescent="0.2">
      <c r="A1238" s="463" t="s">
        <v>1300</v>
      </c>
      <c r="B1238" s="463"/>
      <c r="C1238" s="463"/>
      <c r="D1238" s="463"/>
      <c r="E1238" s="463"/>
      <c r="F1238" s="463"/>
      <c r="G1238" s="463"/>
      <c r="H1238" s="463"/>
      <c r="I1238" s="463"/>
      <c r="J1238" s="463"/>
      <c r="K1238" s="707" t="s">
        <v>1301</v>
      </c>
      <c r="L1238" s="883"/>
    </row>
    <row r="1239" spans="1:12" s="705" customFormat="1" ht="18.95" customHeight="1" x14ac:dyDescent="0.2">
      <c r="A1239" s="463" t="s">
        <v>1302</v>
      </c>
      <c r="B1239" s="714">
        <v>13</v>
      </c>
      <c r="C1239" s="714">
        <v>3</v>
      </c>
      <c r="D1239" s="714">
        <v>16</v>
      </c>
      <c r="E1239" s="714">
        <v>0</v>
      </c>
      <c r="F1239" s="714">
        <v>0</v>
      </c>
      <c r="G1239" s="714">
        <v>0</v>
      </c>
      <c r="H1239" s="714">
        <f>SUM(B1239,E1239)</f>
        <v>13</v>
      </c>
      <c r="I1239" s="714">
        <f t="shared" ref="I1239:J1239" si="649">SUM(C1239,F1239)</f>
        <v>3</v>
      </c>
      <c r="J1239" s="714">
        <f t="shared" si="649"/>
        <v>16</v>
      </c>
      <c r="K1239" s="707" t="s">
        <v>1303</v>
      </c>
      <c r="L1239" s="67"/>
    </row>
    <row r="1240" spans="1:12" s="705" customFormat="1" ht="18.95" customHeight="1" x14ac:dyDescent="0.2">
      <c r="A1240" s="463" t="s">
        <v>1288</v>
      </c>
      <c r="B1240" s="714">
        <v>9</v>
      </c>
      <c r="C1240" s="714">
        <v>8</v>
      </c>
      <c r="D1240" s="714">
        <v>17</v>
      </c>
      <c r="E1240" s="714">
        <v>0</v>
      </c>
      <c r="F1240" s="714">
        <v>0</v>
      </c>
      <c r="G1240" s="714">
        <v>0</v>
      </c>
      <c r="H1240" s="714">
        <f t="shared" ref="H1240:H1243" si="650">SUM(B1240,E1240)</f>
        <v>9</v>
      </c>
      <c r="I1240" s="714">
        <f t="shared" ref="I1240:I1243" si="651">SUM(C1240,F1240)</f>
        <v>8</v>
      </c>
      <c r="J1240" s="714">
        <f t="shared" ref="J1240:J1243" si="652">SUM(D1240,G1240)</f>
        <v>17</v>
      </c>
      <c r="K1240" s="211" t="s">
        <v>1289</v>
      </c>
      <c r="L1240" s="67"/>
    </row>
    <row r="1241" spans="1:12" s="705" customFormat="1" ht="18.95" customHeight="1" x14ac:dyDescent="0.2">
      <c r="A1241" s="463" t="s">
        <v>1290</v>
      </c>
      <c r="B1241" s="714">
        <v>7</v>
      </c>
      <c r="C1241" s="714">
        <v>6</v>
      </c>
      <c r="D1241" s="714">
        <v>13</v>
      </c>
      <c r="E1241" s="714">
        <v>0</v>
      </c>
      <c r="F1241" s="714">
        <v>0</v>
      </c>
      <c r="G1241" s="714">
        <v>0</v>
      </c>
      <c r="H1241" s="714">
        <f t="shared" si="650"/>
        <v>7</v>
      </c>
      <c r="I1241" s="714">
        <f t="shared" si="651"/>
        <v>6</v>
      </c>
      <c r="J1241" s="714">
        <f t="shared" si="652"/>
        <v>13</v>
      </c>
      <c r="K1241" s="211" t="s">
        <v>1291</v>
      </c>
      <c r="L1241" s="67"/>
    </row>
    <row r="1242" spans="1:12" s="705" customFormat="1" ht="18.95" customHeight="1" x14ac:dyDescent="0.2">
      <c r="A1242" s="463" t="s">
        <v>1294</v>
      </c>
      <c r="B1242" s="714">
        <v>15</v>
      </c>
      <c r="C1242" s="714">
        <v>1</v>
      </c>
      <c r="D1242" s="714">
        <v>16</v>
      </c>
      <c r="E1242" s="714">
        <v>0</v>
      </c>
      <c r="F1242" s="714">
        <v>0</v>
      </c>
      <c r="G1242" s="714">
        <v>0</v>
      </c>
      <c r="H1242" s="714">
        <f t="shared" si="650"/>
        <v>15</v>
      </c>
      <c r="I1242" s="714">
        <f t="shared" si="651"/>
        <v>1</v>
      </c>
      <c r="J1242" s="714">
        <f t="shared" si="652"/>
        <v>16</v>
      </c>
      <c r="K1242" s="211" t="s">
        <v>1304</v>
      </c>
      <c r="L1242" s="67"/>
    </row>
    <row r="1243" spans="1:12" s="705" customFormat="1" ht="18.95" customHeight="1" x14ac:dyDescent="0.2">
      <c r="A1243" s="463" t="s">
        <v>1296</v>
      </c>
      <c r="B1243" s="714">
        <v>11</v>
      </c>
      <c r="C1243" s="714">
        <v>5</v>
      </c>
      <c r="D1243" s="714">
        <v>16</v>
      </c>
      <c r="E1243" s="714">
        <v>0</v>
      </c>
      <c r="F1243" s="714">
        <v>0</v>
      </c>
      <c r="G1243" s="714">
        <v>0</v>
      </c>
      <c r="H1243" s="714">
        <f t="shared" si="650"/>
        <v>11</v>
      </c>
      <c r="I1243" s="714">
        <f t="shared" si="651"/>
        <v>5</v>
      </c>
      <c r="J1243" s="714">
        <f t="shared" si="652"/>
        <v>16</v>
      </c>
      <c r="K1243" s="707" t="s">
        <v>1305</v>
      </c>
      <c r="L1243" s="67"/>
    </row>
    <row r="1244" spans="1:12" s="705" customFormat="1" ht="18.95" customHeight="1" x14ac:dyDescent="0.2">
      <c r="A1244" s="463" t="s">
        <v>1306</v>
      </c>
      <c r="B1244" s="714">
        <f>SUM(B1239:B1243)</f>
        <v>55</v>
      </c>
      <c r="C1244" s="714">
        <f t="shared" ref="C1244:J1244" si="653">SUM(C1239:C1243)</f>
        <v>23</v>
      </c>
      <c r="D1244" s="714">
        <f t="shared" si="653"/>
        <v>78</v>
      </c>
      <c r="E1244" s="714">
        <f t="shared" si="653"/>
        <v>0</v>
      </c>
      <c r="F1244" s="714">
        <f t="shared" si="653"/>
        <v>0</v>
      </c>
      <c r="G1244" s="714">
        <f t="shared" si="653"/>
        <v>0</v>
      </c>
      <c r="H1244" s="714">
        <f t="shared" si="653"/>
        <v>55</v>
      </c>
      <c r="I1244" s="714">
        <f t="shared" si="653"/>
        <v>23</v>
      </c>
      <c r="J1244" s="714">
        <f t="shared" si="653"/>
        <v>78</v>
      </c>
      <c r="K1244" s="707" t="s">
        <v>1307</v>
      </c>
      <c r="L1244" s="67"/>
    </row>
    <row r="1245" spans="1:12" s="705" customFormat="1" ht="18.95" customHeight="1" x14ac:dyDescent="0.2">
      <c r="A1245" s="463" t="s">
        <v>1308</v>
      </c>
      <c r="B1245" s="714"/>
      <c r="C1245" s="714"/>
      <c r="D1245" s="714"/>
      <c r="E1245" s="714"/>
      <c r="F1245" s="714"/>
      <c r="G1245" s="714"/>
      <c r="H1245" s="714"/>
      <c r="I1245" s="714"/>
      <c r="J1245" s="714"/>
      <c r="K1245" s="707" t="s">
        <v>1309</v>
      </c>
      <c r="L1245" s="67"/>
    </row>
    <row r="1246" spans="1:12" s="705" customFormat="1" ht="18.95" customHeight="1" x14ac:dyDescent="0.2">
      <c r="A1246" s="463" t="s">
        <v>1302</v>
      </c>
      <c r="B1246" s="714">
        <v>9</v>
      </c>
      <c r="C1246" s="714">
        <v>6</v>
      </c>
      <c r="D1246" s="714">
        <v>15</v>
      </c>
      <c r="E1246" s="714">
        <v>0</v>
      </c>
      <c r="F1246" s="714">
        <v>0</v>
      </c>
      <c r="G1246" s="714">
        <v>0</v>
      </c>
      <c r="H1246" s="714">
        <f>SUM(B1246,E1246)</f>
        <v>9</v>
      </c>
      <c r="I1246" s="714">
        <f t="shared" ref="I1246:J1246" si="654">SUM(C1246,F1246)</f>
        <v>6</v>
      </c>
      <c r="J1246" s="714">
        <f t="shared" si="654"/>
        <v>15</v>
      </c>
      <c r="K1246" s="707" t="s">
        <v>1303</v>
      </c>
      <c r="L1246" s="67"/>
    </row>
    <row r="1247" spans="1:12" s="705" customFormat="1" ht="18.95" customHeight="1" x14ac:dyDescent="0.2">
      <c r="A1247" s="463" t="s">
        <v>1288</v>
      </c>
      <c r="B1247" s="714">
        <v>6</v>
      </c>
      <c r="C1247" s="714">
        <v>2</v>
      </c>
      <c r="D1247" s="714">
        <v>8</v>
      </c>
      <c r="E1247" s="714">
        <v>0</v>
      </c>
      <c r="F1247" s="714">
        <v>0</v>
      </c>
      <c r="G1247" s="714">
        <v>0</v>
      </c>
      <c r="H1247" s="714">
        <f t="shared" ref="H1247:H1250" si="655">SUM(B1247,E1247)</f>
        <v>6</v>
      </c>
      <c r="I1247" s="714">
        <f t="shared" ref="I1247:I1250" si="656">SUM(C1247,F1247)</f>
        <v>2</v>
      </c>
      <c r="J1247" s="714">
        <f t="shared" ref="J1247:J1250" si="657">SUM(D1247,G1247)</f>
        <v>8</v>
      </c>
      <c r="K1247" s="211" t="s">
        <v>1289</v>
      </c>
      <c r="L1247" s="67"/>
    </row>
    <row r="1248" spans="1:12" s="705" customFormat="1" ht="18.95" customHeight="1" x14ac:dyDescent="0.2">
      <c r="A1248" s="463" t="s">
        <v>1290</v>
      </c>
      <c r="B1248" s="714">
        <v>2</v>
      </c>
      <c r="C1248" s="714">
        <v>9</v>
      </c>
      <c r="D1248" s="714">
        <v>11</v>
      </c>
      <c r="E1248" s="714">
        <v>0</v>
      </c>
      <c r="F1248" s="714">
        <v>0</v>
      </c>
      <c r="G1248" s="714">
        <v>0</v>
      </c>
      <c r="H1248" s="714">
        <f t="shared" si="655"/>
        <v>2</v>
      </c>
      <c r="I1248" s="714">
        <f t="shared" si="656"/>
        <v>9</v>
      </c>
      <c r="J1248" s="714">
        <f t="shared" si="657"/>
        <v>11</v>
      </c>
      <c r="K1248" s="211" t="s">
        <v>1291</v>
      </c>
      <c r="L1248" s="67"/>
    </row>
    <row r="1249" spans="1:12" s="705" customFormat="1" ht="18" customHeight="1" x14ac:dyDescent="0.2">
      <c r="A1249" s="463" t="s">
        <v>1294</v>
      </c>
      <c r="B1249" s="714">
        <v>10</v>
      </c>
      <c r="C1249" s="714">
        <v>5</v>
      </c>
      <c r="D1249" s="714">
        <v>15</v>
      </c>
      <c r="E1249" s="714">
        <v>0</v>
      </c>
      <c r="F1249" s="714">
        <v>0</v>
      </c>
      <c r="G1249" s="714">
        <v>0</v>
      </c>
      <c r="H1249" s="714">
        <f t="shared" si="655"/>
        <v>10</v>
      </c>
      <c r="I1249" s="714">
        <f t="shared" si="656"/>
        <v>5</v>
      </c>
      <c r="J1249" s="714">
        <f t="shared" si="657"/>
        <v>15</v>
      </c>
      <c r="K1249" s="211" t="s">
        <v>1304</v>
      </c>
      <c r="L1249" s="67"/>
    </row>
    <row r="1250" spans="1:12" s="705" customFormat="1" ht="18" customHeight="1" x14ac:dyDescent="0.2">
      <c r="A1250" s="463" t="s">
        <v>1296</v>
      </c>
      <c r="B1250" s="714">
        <v>12</v>
      </c>
      <c r="C1250" s="714">
        <v>9</v>
      </c>
      <c r="D1250" s="714">
        <v>21</v>
      </c>
      <c r="E1250" s="714">
        <v>0</v>
      </c>
      <c r="F1250" s="714">
        <v>0</v>
      </c>
      <c r="G1250" s="714">
        <v>0</v>
      </c>
      <c r="H1250" s="714">
        <f t="shared" si="655"/>
        <v>12</v>
      </c>
      <c r="I1250" s="714">
        <f t="shared" si="656"/>
        <v>9</v>
      </c>
      <c r="J1250" s="714">
        <f t="shared" si="657"/>
        <v>21</v>
      </c>
      <c r="K1250" s="707" t="s">
        <v>1305</v>
      </c>
      <c r="L1250" s="67"/>
    </row>
    <row r="1251" spans="1:12" s="705" customFormat="1" ht="18" customHeight="1" x14ac:dyDescent="0.2">
      <c r="A1251" s="463" t="s">
        <v>1310</v>
      </c>
      <c r="B1251" s="714">
        <f>SUM(B1246:B1250)</f>
        <v>39</v>
      </c>
      <c r="C1251" s="714">
        <f t="shared" ref="C1251:J1251" si="658">SUM(C1246:C1250)</f>
        <v>31</v>
      </c>
      <c r="D1251" s="714">
        <f t="shared" si="658"/>
        <v>70</v>
      </c>
      <c r="E1251" s="714">
        <f t="shared" si="658"/>
        <v>0</v>
      </c>
      <c r="F1251" s="714">
        <f t="shared" si="658"/>
        <v>0</v>
      </c>
      <c r="G1251" s="714">
        <f t="shared" si="658"/>
        <v>0</v>
      </c>
      <c r="H1251" s="714">
        <f t="shared" si="658"/>
        <v>39</v>
      </c>
      <c r="I1251" s="714">
        <f t="shared" si="658"/>
        <v>31</v>
      </c>
      <c r="J1251" s="714">
        <f t="shared" si="658"/>
        <v>70</v>
      </c>
      <c r="K1251" s="707" t="s">
        <v>1311</v>
      </c>
      <c r="L1251" s="67"/>
    </row>
    <row r="1252" spans="1:12" ht="18" customHeight="1" x14ac:dyDescent="0.2">
      <c r="A1252" s="308" t="s">
        <v>1601</v>
      </c>
      <c r="B1252" s="308"/>
      <c r="C1252" s="308"/>
      <c r="D1252" s="308"/>
      <c r="E1252" s="308"/>
      <c r="F1252" s="308"/>
      <c r="G1252" s="308"/>
      <c r="H1252" s="463"/>
      <c r="I1252" s="463"/>
      <c r="J1252" s="463"/>
      <c r="K1252" s="297" t="s">
        <v>1295</v>
      </c>
    </row>
    <row r="1253" spans="1:12" s="705" customFormat="1" ht="18" customHeight="1" x14ac:dyDescent="0.2">
      <c r="A1253" s="308" t="s">
        <v>790</v>
      </c>
      <c r="B1253" s="326">
        <v>12</v>
      </c>
      <c r="C1253" s="326">
        <v>8</v>
      </c>
      <c r="D1253" s="326">
        <v>20</v>
      </c>
      <c r="E1253" s="326">
        <v>0</v>
      </c>
      <c r="F1253" s="326">
        <v>0</v>
      </c>
      <c r="G1253" s="326">
        <v>0</v>
      </c>
      <c r="H1253" s="714">
        <f>SUM(B1253,E1253)</f>
        <v>12</v>
      </c>
      <c r="I1253" s="714">
        <f t="shared" ref="I1253:J1253" si="659">SUM(C1253,F1253)</f>
        <v>8</v>
      </c>
      <c r="J1253" s="714">
        <f t="shared" si="659"/>
        <v>20</v>
      </c>
      <c r="K1253" s="297" t="s">
        <v>1285</v>
      </c>
      <c r="L1253" s="67"/>
    </row>
    <row r="1254" spans="1:12" s="705" customFormat="1" ht="18" customHeight="1" x14ac:dyDescent="0.2">
      <c r="A1254" s="308" t="s">
        <v>404</v>
      </c>
      <c r="B1254" s="326">
        <v>18</v>
      </c>
      <c r="C1254" s="326">
        <v>10</v>
      </c>
      <c r="D1254" s="326">
        <v>28</v>
      </c>
      <c r="E1254" s="326">
        <v>0</v>
      </c>
      <c r="F1254" s="326">
        <v>0</v>
      </c>
      <c r="G1254" s="326">
        <v>0</v>
      </c>
      <c r="H1254" s="714">
        <f t="shared" ref="H1254:H1260" si="660">SUM(B1254,E1254)</f>
        <v>18</v>
      </c>
      <c r="I1254" s="714">
        <f t="shared" ref="I1254:I1260" si="661">SUM(C1254,F1254)</f>
        <v>10</v>
      </c>
      <c r="J1254" s="714">
        <f t="shared" ref="J1254:J1260" si="662">SUM(D1254,G1254)</f>
        <v>28</v>
      </c>
      <c r="K1254" s="297" t="s">
        <v>206</v>
      </c>
      <c r="L1254" s="67"/>
    </row>
    <row r="1255" spans="1:12" s="705" customFormat="1" ht="18" customHeight="1" x14ac:dyDescent="0.2">
      <c r="A1255" s="308" t="s">
        <v>1302</v>
      </c>
      <c r="B1255" s="326">
        <v>55</v>
      </c>
      <c r="C1255" s="326">
        <v>14</v>
      </c>
      <c r="D1255" s="326">
        <v>69</v>
      </c>
      <c r="E1255" s="326">
        <v>0</v>
      </c>
      <c r="F1255" s="326">
        <v>0</v>
      </c>
      <c r="G1255" s="326">
        <v>0</v>
      </c>
      <c r="H1255" s="714">
        <f t="shared" si="660"/>
        <v>55</v>
      </c>
      <c r="I1255" s="714">
        <f t="shared" si="661"/>
        <v>14</v>
      </c>
      <c r="J1255" s="714">
        <f t="shared" si="662"/>
        <v>69</v>
      </c>
      <c r="K1255" s="297" t="s">
        <v>1303</v>
      </c>
      <c r="L1255" s="67"/>
    </row>
    <row r="1256" spans="1:12" ht="18" customHeight="1" x14ac:dyDescent="0.2">
      <c r="A1256" s="8" t="s">
        <v>1288</v>
      </c>
      <c r="B1256" s="714">
        <v>37</v>
      </c>
      <c r="C1256" s="714">
        <v>26</v>
      </c>
      <c r="D1256" s="714">
        <v>63</v>
      </c>
      <c r="E1256" s="714">
        <v>0</v>
      </c>
      <c r="F1256" s="714">
        <v>0</v>
      </c>
      <c r="G1256" s="714">
        <v>0</v>
      </c>
      <c r="H1256" s="714">
        <f t="shared" si="660"/>
        <v>37</v>
      </c>
      <c r="I1256" s="714">
        <f t="shared" si="661"/>
        <v>26</v>
      </c>
      <c r="J1256" s="714">
        <f t="shared" si="662"/>
        <v>63</v>
      </c>
      <c r="K1256" s="404" t="s">
        <v>1289</v>
      </c>
    </row>
    <row r="1257" spans="1:12" ht="18" customHeight="1" x14ac:dyDescent="0.2">
      <c r="A1257" s="8" t="s">
        <v>1290</v>
      </c>
      <c r="B1257" s="714">
        <v>29</v>
      </c>
      <c r="C1257" s="714">
        <v>20</v>
      </c>
      <c r="D1257" s="714">
        <v>49</v>
      </c>
      <c r="E1257" s="714">
        <v>0</v>
      </c>
      <c r="F1257" s="714">
        <v>0</v>
      </c>
      <c r="G1257" s="714">
        <v>0</v>
      </c>
      <c r="H1257" s="714">
        <f t="shared" si="660"/>
        <v>29</v>
      </c>
      <c r="I1257" s="714">
        <f t="shared" si="661"/>
        <v>20</v>
      </c>
      <c r="J1257" s="714">
        <f t="shared" si="662"/>
        <v>49</v>
      </c>
      <c r="K1257" s="404" t="s">
        <v>1291</v>
      </c>
    </row>
    <row r="1258" spans="1:12" ht="18" customHeight="1" x14ac:dyDescent="0.2">
      <c r="A1258" s="8" t="s">
        <v>1292</v>
      </c>
      <c r="B1258" s="714">
        <v>14</v>
      </c>
      <c r="C1258" s="714">
        <v>1</v>
      </c>
      <c r="D1258" s="714">
        <v>15</v>
      </c>
      <c r="E1258" s="714">
        <v>0</v>
      </c>
      <c r="F1258" s="714">
        <v>0</v>
      </c>
      <c r="G1258" s="714">
        <v>0</v>
      </c>
      <c r="H1258" s="714">
        <f t="shared" si="660"/>
        <v>14</v>
      </c>
      <c r="I1258" s="714">
        <f t="shared" si="661"/>
        <v>1</v>
      </c>
      <c r="J1258" s="714">
        <f t="shared" si="662"/>
        <v>15</v>
      </c>
      <c r="K1258" s="404" t="s">
        <v>1293</v>
      </c>
    </row>
    <row r="1259" spans="1:12" ht="18" customHeight="1" x14ac:dyDescent="0.2">
      <c r="A1259" s="8" t="s">
        <v>1294</v>
      </c>
      <c r="B1259" s="714">
        <v>53</v>
      </c>
      <c r="C1259" s="714">
        <v>11</v>
      </c>
      <c r="D1259" s="714">
        <v>64</v>
      </c>
      <c r="E1259" s="714">
        <v>0</v>
      </c>
      <c r="F1259" s="714">
        <v>0</v>
      </c>
      <c r="G1259" s="714">
        <v>0</v>
      </c>
      <c r="H1259" s="714">
        <f t="shared" si="660"/>
        <v>53</v>
      </c>
      <c r="I1259" s="714">
        <f t="shared" si="661"/>
        <v>11</v>
      </c>
      <c r="J1259" s="714">
        <f t="shared" si="662"/>
        <v>64</v>
      </c>
      <c r="K1259" s="404" t="s">
        <v>1304</v>
      </c>
    </row>
    <row r="1260" spans="1:12" ht="18" customHeight="1" x14ac:dyDescent="0.2">
      <c r="A1260" s="8" t="s">
        <v>1296</v>
      </c>
      <c r="B1260" s="714">
        <v>42</v>
      </c>
      <c r="C1260" s="714">
        <v>20</v>
      </c>
      <c r="D1260" s="714">
        <v>62</v>
      </c>
      <c r="E1260" s="714">
        <v>0</v>
      </c>
      <c r="F1260" s="714">
        <v>0</v>
      </c>
      <c r="G1260" s="714">
        <v>0</v>
      </c>
      <c r="H1260" s="714">
        <f t="shared" si="660"/>
        <v>42</v>
      </c>
      <c r="I1260" s="714">
        <f t="shared" si="661"/>
        <v>20</v>
      </c>
      <c r="J1260" s="714">
        <f t="shared" si="662"/>
        <v>62</v>
      </c>
      <c r="K1260" s="404" t="s">
        <v>1305</v>
      </c>
    </row>
    <row r="1261" spans="1:12" ht="18" customHeight="1" thickBot="1" x14ac:dyDescent="0.25">
      <c r="A1261" s="11" t="s">
        <v>1314</v>
      </c>
      <c r="B1261" s="12">
        <f>SUM(B1253:B1260)</f>
        <v>260</v>
      </c>
      <c r="C1261" s="12">
        <f t="shared" ref="C1261:J1261" si="663">SUM(C1253:C1260)</f>
        <v>110</v>
      </c>
      <c r="D1261" s="12">
        <f t="shared" si="663"/>
        <v>370</v>
      </c>
      <c r="E1261" s="12">
        <f t="shared" si="663"/>
        <v>0</v>
      </c>
      <c r="F1261" s="12">
        <f t="shared" si="663"/>
        <v>0</v>
      </c>
      <c r="G1261" s="12">
        <f t="shared" si="663"/>
        <v>0</v>
      </c>
      <c r="H1261" s="12">
        <f t="shared" si="663"/>
        <v>260</v>
      </c>
      <c r="I1261" s="12">
        <f t="shared" si="663"/>
        <v>110</v>
      </c>
      <c r="J1261" s="12">
        <f t="shared" si="663"/>
        <v>370</v>
      </c>
      <c r="K1261" s="13" t="s">
        <v>1313</v>
      </c>
    </row>
    <row r="1262" spans="1:12" ht="20.100000000000001" customHeight="1" thickTop="1" x14ac:dyDescent="0.2">
      <c r="A1262" s="307"/>
      <c r="B1262" s="307"/>
      <c r="C1262" s="307"/>
      <c r="D1262" s="307"/>
      <c r="E1262" s="307"/>
      <c r="F1262" s="307"/>
      <c r="G1262" s="307"/>
      <c r="H1262" s="307"/>
      <c r="I1262" s="307"/>
      <c r="J1262" s="307"/>
      <c r="K1262" s="56"/>
    </row>
    <row r="1263" spans="1:12" s="868" customFormat="1" ht="20.100000000000001" customHeight="1" x14ac:dyDescent="0.2">
      <c r="A1263" s="307"/>
      <c r="B1263" s="307"/>
      <c r="C1263" s="307"/>
      <c r="D1263" s="307"/>
      <c r="E1263" s="307"/>
      <c r="F1263" s="307"/>
      <c r="G1263" s="307"/>
      <c r="H1263" s="307"/>
      <c r="I1263" s="307"/>
      <c r="J1263" s="307"/>
      <c r="K1263" s="56"/>
      <c r="L1263" s="67"/>
    </row>
    <row r="1264" spans="1:12" s="868" customFormat="1" ht="20.100000000000001" customHeight="1" x14ac:dyDescent="0.2">
      <c r="A1264" s="307"/>
      <c r="B1264" s="307"/>
      <c r="C1264" s="307"/>
      <c r="D1264" s="307"/>
      <c r="E1264" s="307"/>
      <c r="F1264" s="307"/>
      <c r="G1264" s="307"/>
      <c r="H1264" s="307"/>
      <c r="I1264" s="307"/>
      <c r="J1264" s="307"/>
      <c r="K1264" s="56"/>
      <c r="L1264" s="67"/>
    </row>
    <row r="1265" spans="1:11" ht="20.100000000000001" customHeight="1" thickBot="1" x14ac:dyDescent="0.25">
      <c r="A1265" s="323" t="s">
        <v>2646</v>
      </c>
      <c r="D1265" s="434"/>
      <c r="E1265" s="435"/>
      <c r="F1265" s="434"/>
      <c r="K1265" s="413" t="s">
        <v>2717</v>
      </c>
    </row>
    <row r="1266" spans="1:11" ht="20.100000000000001" customHeight="1" thickTop="1" x14ac:dyDescent="0.25">
      <c r="A1266" s="992" t="s">
        <v>196</v>
      </c>
      <c r="B1266" s="1003" t="s">
        <v>1</v>
      </c>
      <c r="C1266" s="1003"/>
      <c r="D1266" s="1004"/>
      <c r="E1266" s="1003" t="s">
        <v>2</v>
      </c>
      <c r="F1266" s="1003"/>
      <c r="G1266" s="1003"/>
      <c r="H1266" s="1003" t="s">
        <v>4</v>
      </c>
      <c r="I1266" s="1003"/>
      <c r="J1266" s="1003"/>
      <c r="K1266" s="992" t="s">
        <v>197</v>
      </c>
    </row>
    <row r="1267" spans="1:11" ht="20.100000000000001" customHeight="1" x14ac:dyDescent="0.25">
      <c r="A1267" s="993"/>
      <c r="B1267" s="1004" t="s">
        <v>6</v>
      </c>
      <c r="C1267" s="1004"/>
      <c r="D1267" s="1004"/>
      <c r="E1267" s="1004" t="s">
        <v>7</v>
      </c>
      <c r="F1267" s="1004"/>
      <c r="G1267" s="1004"/>
      <c r="H1267" s="1004" t="s">
        <v>9</v>
      </c>
      <c r="I1267" s="1004"/>
      <c r="J1267" s="1004"/>
      <c r="K1267" s="993"/>
    </row>
    <row r="1268" spans="1:11" ht="20.100000000000001" customHeight="1" x14ac:dyDescent="0.25">
      <c r="A1268" s="993"/>
      <c r="B1268" s="655" t="s">
        <v>554</v>
      </c>
      <c r="C1268" s="655" t="s">
        <v>112</v>
      </c>
      <c r="D1268" s="655" t="s">
        <v>12</v>
      </c>
      <c r="E1268" s="655" t="s">
        <v>554</v>
      </c>
      <c r="F1268" s="655" t="s">
        <v>112</v>
      </c>
      <c r="G1268" s="655" t="s">
        <v>12</v>
      </c>
      <c r="H1268" s="655" t="s">
        <v>554</v>
      </c>
      <c r="I1268" s="655" t="s">
        <v>112</v>
      </c>
      <c r="J1268" s="655" t="s">
        <v>12</v>
      </c>
      <c r="K1268" s="993"/>
    </row>
    <row r="1269" spans="1:11" ht="20.100000000000001" customHeight="1" thickBot="1" x14ac:dyDescent="0.3">
      <c r="A1269" s="994"/>
      <c r="B1269" s="4" t="s">
        <v>13</v>
      </c>
      <c r="C1269" s="4" t="s">
        <v>14</v>
      </c>
      <c r="D1269" s="4" t="s">
        <v>9</v>
      </c>
      <c r="E1269" s="4" t="s">
        <v>13</v>
      </c>
      <c r="F1269" s="4" t="s">
        <v>14</v>
      </c>
      <c r="G1269" s="4" t="s">
        <v>9</v>
      </c>
      <c r="H1269" s="4" t="s">
        <v>13</v>
      </c>
      <c r="I1269" s="4" t="s">
        <v>14</v>
      </c>
      <c r="J1269" s="4" t="s">
        <v>9</v>
      </c>
      <c r="K1269" s="994"/>
    </row>
    <row r="1270" spans="1:11" ht="20.100000000000001" customHeight="1" x14ac:dyDescent="0.2">
      <c r="A1270" s="17" t="s">
        <v>1315</v>
      </c>
      <c r="B1270" s="18">
        <v>78</v>
      </c>
      <c r="C1270" s="18">
        <v>38</v>
      </c>
      <c r="D1270" s="18">
        <v>116</v>
      </c>
      <c r="E1270" s="18">
        <v>0</v>
      </c>
      <c r="F1270" s="18">
        <v>0</v>
      </c>
      <c r="G1270" s="18">
        <v>0</v>
      </c>
      <c r="H1270" s="18">
        <f>SUM(B1270,E1270)</f>
        <v>78</v>
      </c>
      <c r="I1270" s="18">
        <f t="shared" ref="I1270:J1270" si="664">SUM(C1270,F1270)</f>
        <v>38</v>
      </c>
      <c r="J1270" s="18">
        <f t="shared" si="664"/>
        <v>116</v>
      </c>
      <c r="K1270" s="19" t="s">
        <v>1297</v>
      </c>
    </row>
    <row r="1271" spans="1:11" ht="20.100000000000001" customHeight="1" x14ac:dyDescent="0.2">
      <c r="A1271" s="8" t="s">
        <v>1317</v>
      </c>
      <c r="B1271" s="714">
        <v>68</v>
      </c>
      <c r="C1271" s="714">
        <v>15</v>
      </c>
      <c r="D1271" s="714">
        <v>83</v>
      </c>
      <c r="E1271" s="714">
        <v>0</v>
      </c>
      <c r="F1271" s="714">
        <v>0</v>
      </c>
      <c r="G1271" s="714">
        <v>0</v>
      </c>
      <c r="H1271" s="18">
        <f>SUM(B1271,E1271)</f>
        <v>68</v>
      </c>
      <c r="I1271" s="18">
        <f t="shared" ref="I1271" si="665">SUM(C1271,F1271)</f>
        <v>15</v>
      </c>
      <c r="J1271" s="18">
        <f t="shared" ref="J1271" si="666">SUM(D1271,G1271)</f>
        <v>83</v>
      </c>
      <c r="K1271" s="404" t="s">
        <v>1502</v>
      </c>
    </row>
    <row r="1272" spans="1:11" ht="20.100000000000001" customHeight="1" x14ac:dyDescent="0.2">
      <c r="A1272" s="8" t="s">
        <v>1503</v>
      </c>
      <c r="B1272" s="8"/>
      <c r="C1272" s="8"/>
      <c r="D1272" s="8"/>
      <c r="E1272" s="8"/>
      <c r="F1272" s="8"/>
      <c r="G1272" s="8"/>
      <c r="H1272" s="8"/>
      <c r="I1272" s="8"/>
      <c r="J1272" s="8"/>
      <c r="K1272" s="404" t="s">
        <v>1320</v>
      </c>
    </row>
    <row r="1273" spans="1:11" ht="20.100000000000001" customHeight="1" x14ac:dyDescent="0.2">
      <c r="A1273" s="8" t="s">
        <v>790</v>
      </c>
      <c r="B1273" s="714">
        <v>23</v>
      </c>
      <c r="C1273" s="714">
        <v>11</v>
      </c>
      <c r="D1273" s="714">
        <v>34</v>
      </c>
      <c r="E1273" s="714">
        <v>0</v>
      </c>
      <c r="F1273" s="714">
        <v>0</v>
      </c>
      <c r="G1273" s="714">
        <v>0</v>
      </c>
      <c r="H1273" s="714">
        <f>SUM(B1273,E1273)</f>
        <v>23</v>
      </c>
      <c r="I1273" s="714">
        <f t="shared" ref="I1273:J1273" si="667">SUM(C1273,F1273)</f>
        <v>11</v>
      </c>
      <c r="J1273" s="714">
        <f t="shared" si="667"/>
        <v>34</v>
      </c>
      <c r="K1273" s="211" t="s">
        <v>1336</v>
      </c>
    </row>
    <row r="1274" spans="1:11" ht="20.100000000000001" customHeight="1" x14ac:dyDescent="0.2">
      <c r="A1274" s="8" t="s">
        <v>404</v>
      </c>
      <c r="B1274" s="714">
        <v>20</v>
      </c>
      <c r="C1274" s="714">
        <v>10</v>
      </c>
      <c r="D1274" s="714">
        <v>30</v>
      </c>
      <c r="E1274" s="714">
        <v>0</v>
      </c>
      <c r="F1274" s="714">
        <v>0</v>
      </c>
      <c r="G1274" s="714">
        <v>0</v>
      </c>
      <c r="H1274" s="714">
        <f t="shared" ref="H1274:H1280" si="668">SUM(B1274,E1274)</f>
        <v>20</v>
      </c>
      <c r="I1274" s="714">
        <f t="shared" ref="I1274:I1280" si="669">SUM(C1274,F1274)</f>
        <v>10</v>
      </c>
      <c r="J1274" s="714">
        <f t="shared" ref="J1274:J1280" si="670">SUM(D1274,G1274)</f>
        <v>30</v>
      </c>
      <c r="K1274" s="404" t="s">
        <v>206</v>
      </c>
    </row>
    <row r="1275" spans="1:11" ht="20.100000000000001" customHeight="1" x14ac:dyDescent="0.2">
      <c r="A1275" s="8" t="s">
        <v>1286</v>
      </c>
      <c r="B1275" s="714">
        <v>16</v>
      </c>
      <c r="C1275" s="714">
        <v>4</v>
      </c>
      <c r="D1275" s="714">
        <v>20</v>
      </c>
      <c r="E1275" s="714">
        <v>0</v>
      </c>
      <c r="F1275" s="714">
        <v>0</v>
      </c>
      <c r="G1275" s="714">
        <v>0</v>
      </c>
      <c r="H1275" s="714">
        <f t="shared" si="668"/>
        <v>16</v>
      </c>
      <c r="I1275" s="714">
        <f t="shared" si="669"/>
        <v>4</v>
      </c>
      <c r="J1275" s="714">
        <f t="shared" si="670"/>
        <v>20</v>
      </c>
      <c r="K1275" s="404" t="s">
        <v>1289</v>
      </c>
    </row>
    <row r="1276" spans="1:11" ht="20.100000000000001" customHeight="1" x14ac:dyDescent="0.2">
      <c r="A1276" s="8" t="s">
        <v>1545</v>
      </c>
      <c r="B1276" s="714">
        <v>28</v>
      </c>
      <c r="C1276" s="714">
        <v>13</v>
      </c>
      <c r="D1276" s="714">
        <v>41</v>
      </c>
      <c r="E1276" s="714">
        <v>0</v>
      </c>
      <c r="F1276" s="714">
        <v>0</v>
      </c>
      <c r="G1276" s="714">
        <v>0</v>
      </c>
      <c r="H1276" s="714">
        <f t="shared" si="668"/>
        <v>28</v>
      </c>
      <c r="I1276" s="714">
        <f t="shared" si="669"/>
        <v>13</v>
      </c>
      <c r="J1276" s="714">
        <f t="shared" si="670"/>
        <v>41</v>
      </c>
      <c r="K1276" s="211" t="s">
        <v>1323</v>
      </c>
    </row>
    <row r="1277" spans="1:11" ht="20.100000000000001" customHeight="1" x14ac:dyDescent="0.2">
      <c r="A1277" s="8" t="s">
        <v>523</v>
      </c>
      <c r="B1277" s="714">
        <v>16</v>
      </c>
      <c r="C1277" s="714">
        <v>6</v>
      </c>
      <c r="D1277" s="714">
        <v>22</v>
      </c>
      <c r="E1277" s="714">
        <v>0</v>
      </c>
      <c r="F1277" s="714">
        <v>0</v>
      </c>
      <c r="G1277" s="714">
        <v>0</v>
      </c>
      <c r="H1277" s="714">
        <f t="shared" si="668"/>
        <v>16</v>
      </c>
      <c r="I1277" s="714">
        <f t="shared" si="669"/>
        <v>6</v>
      </c>
      <c r="J1277" s="714">
        <f t="shared" si="670"/>
        <v>22</v>
      </c>
      <c r="K1277" s="404" t="s">
        <v>240</v>
      </c>
    </row>
    <row r="1278" spans="1:11" ht="20.100000000000001" customHeight="1" x14ac:dyDescent="0.2">
      <c r="A1278" s="8" t="s">
        <v>1546</v>
      </c>
      <c r="B1278" s="714">
        <v>3</v>
      </c>
      <c r="C1278" s="714">
        <v>0</v>
      </c>
      <c r="D1278" s="714">
        <v>3</v>
      </c>
      <c r="E1278" s="714">
        <v>0</v>
      </c>
      <c r="F1278" s="714">
        <v>0</v>
      </c>
      <c r="G1278" s="714">
        <v>0</v>
      </c>
      <c r="H1278" s="714">
        <f t="shared" si="668"/>
        <v>3</v>
      </c>
      <c r="I1278" s="714">
        <f t="shared" si="669"/>
        <v>0</v>
      </c>
      <c r="J1278" s="714">
        <f t="shared" si="670"/>
        <v>3</v>
      </c>
      <c r="K1278" s="414" t="s">
        <v>1603</v>
      </c>
    </row>
    <row r="1279" spans="1:11" ht="20.100000000000001" customHeight="1" x14ac:dyDescent="0.2">
      <c r="A1279" s="8" t="s">
        <v>1548</v>
      </c>
      <c r="B1279" s="714">
        <v>5</v>
      </c>
      <c r="C1279" s="714">
        <v>2</v>
      </c>
      <c r="D1279" s="714">
        <v>7</v>
      </c>
      <c r="E1279" s="714">
        <v>0</v>
      </c>
      <c r="F1279" s="714">
        <v>0</v>
      </c>
      <c r="G1279" s="714">
        <v>0</v>
      </c>
      <c r="H1279" s="714">
        <f t="shared" si="668"/>
        <v>5</v>
      </c>
      <c r="I1279" s="714">
        <f t="shared" si="669"/>
        <v>2</v>
      </c>
      <c r="J1279" s="714">
        <f t="shared" si="670"/>
        <v>7</v>
      </c>
      <c r="K1279" s="404" t="s">
        <v>1293</v>
      </c>
    </row>
    <row r="1280" spans="1:11" ht="20.100000000000001" customHeight="1" x14ac:dyDescent="0.2">
      <c r="A1280" s="8" t="s">
        <v>1549</v>
      </c>
      <c r="B1280" s="714">
        <v>6</v>
      </c>
      <c r="C1280" s="714">
        <v>4</v>
      </c>
      <c r="D1280" s="714">
        <v>10</v>
      </c>
      <c r="E1280" s="714">
        <v>0</v>
      </c>
      <c r="F1280" s="714">
        <v>0</v>
      </c>
      <c r="G1280" s="714">
        <v>0</v>
      </c>
      <c r="H1280" s="714">
        <f t="shared" si="668"/>
        <v>6</v>
      </c>
      <c r="I1280" s="714">
        <f t="shared" si="669"/>
        <v>4</v>
      </c>
      <c r="J1280" s="714">
        <f t="shared" si="670"/>
        <v>10</v>
      </c>
      <c r="K1280" s="404" t="s">
        <v>1550</v>
      </c>
    </row>
    <row r="1281" spans="1:12" ht="20.100000000000001" customHeight="1" x14ac:dyDescent="0.2">
      <c r="A1281" s="8" t="s">
        <v>1324</v>
      </c>
      <c r="B1281" s="714">
        <f>SUM(B1273:B1280)</f>
        <v>117</v>
      </c>
      <c r="C1281" s="714">
        <f t="shared" ref="C1281:J1281" si="671">SUM(C1273:C1280)</f>
        <v>50</v>
      </c>
      <c r="D1281" s="714">
        <f t="shared" si="671"/>
        <v>167</v>
      </c>
      <c r="E1281" s="714">
        <f t="shared" si="671"/>
        <v>0</v>
      </c>
      <c r="F1281" s="714">
        <f t="shared" si="671"/>
        <v>0</v>
      </c>
      <c r="G1281" s="714">
        <f t="shared" si="671"/>
        <v>0</v>
      </c>
      <c r="H1281" s="714">
        <f t="shared" si="671"/>
        <v>117</v>
      </c>
      <c r="I1281" s="714">
        <f t="shared" si="671"/>
        <v>50</v>
      </c>
      <c r="J1281" s="714">
        <f t="shared" si="671"/>
        <v>167</v>
      </c>
      <c r="K1281" s="414" t="s">
        <v>1325</v>
      </c>
    </row>
    <row r="1282" spans="1:12" ht="20.100000000000001" customHeight="1" x14ac:dyDescent="0.2">
      <c r="A1282" s="8" t="s">
        <v>1326</v>
      </c>
      <c r="B1282" s="8"/>
      <c r="C1282" s="8"/>
      <c r="D1282" s="8"/>
      <c r="E1282" s="8"/>
      <c r="F1282" s="8"/>
      <c r="G1282" s="8"/>
      <c r="H1282" s="8"/>
      <c r="I1282" s="8"/>
      <c r="J1282" s="8"/>
      <c r="K1282" s="404" t="s">
        <v>1327</v>
      </c>
    </row>
    <row r="1283" spans="1:12" ht="20.100000000000001" customHeight="1" x14ac:dyDescent="0.2">
      <c r="A1283" s="8" t="s">
        <v>1328</v>
      </c>
      <c r="B1283" s="714">
        <v>14</v>
      </c>
      <c r="C1283" s="714">
        <v>7</v>
      </c>
      <c r="D1283" s="714">
        <v>21</v>
      </c>
      <c r="E1283" s="714">
        <v>0</v>
      </c>
      <c r="F1283" s="714">
        <v>0</v>
      </c>
      <c r="G1283" s="714">
        <v>0</v>
      </c>
      <c r="H1283" s="714">
        <f>SUM(B1283,E1283)</f>
        <v>14</v>
      </c>
      <c r="I1283" s="714">
        <f t="shared" ref="I1283:J1283" si="672">SUM(C1283,F1283)</f>
        <v>7</v>
      </c>
      <c r="J1283" s="714">
        <f t="shared" si="672"/>
        <v>21</v>
      </c>
      <c r="K1283" s="404" t="s">
        <v>1329</v>
      </c>
    </row>
    <row r="1284" spans="1:12" ht="20.100000000000001" customHeight="1" x14ac:dyDescent="0.2">
      <c r="A1284" s="8" t="s">
        <v>1505</v>
      </c>
      <c r="B1284" s="714">
        <v>16</v>
      </c>
      <c r="C1284" s="714">
        <v>5</v>
      </c>
      <c r="D1284" s="714">
        <v>21</v>
      </c>
      <c r="E1284" s="714">
        <v>0</v>
      </c>
      <c r="F1284" s="714">
        <v>0</v>
      </c>
      <c r="G1284" s="714">
        <v>0</v>
      </c>
      <c r="H1284" s="714">
        <f t="shared" ref="H1284:H1288" si="673">SUM(B1284,E1284)</f>
        <v>16</v>
      </c>
      <c r="I1284" s="714">
        <f t="shared" ref="I1284:I1288" si="674">SUM(C1284,F1284)</f>
        <v>5</v>
      </c>
      <c r="J1284" s="714">
        <f t="shared" ref="J1284:J1288" si="675">SUM(D1284,G1284)</f>
        <v>21</v>
      </c>
      <c r="K1284" s="404" t="s">
        <v>1506</v>
      </c>
    </row>
    <row r="1285" spans="1:12" ht="20.100000000000001" customHeight="1" x14ac:dyDescent="0.2">
      <c r="A1285" s="8" t="s">
        <v>1331</v>
      </c>
      <c r="B1285" s="714">
        <v>13</v>
      </c>
      <c r="C1285" s="714">
        <v>1</v>
      </c>
      <c r="D1285" s="714">
        <v>14</v>
      </c>
      <c r="E1285" s="714">
        <v>0</v>
      </c>
      <c r="F1285" s="714">
        <v>0</v>
      </c>
      <c r="G1285" s="714">
        <v>0</v>
      </c>
      <c r="H1285" s="714">
        <f t="shared" si="673"/>
        <v>13</v>
      </c>
      <c r="I1285" s="714">
        <f t="shared" si="674"/>
        <v>1</v>
      </c>
      <c r="J1285" s="714">
        <f t="shared" si="675"/>
        <v>14</v>
      </c>
      <c r="K1285" s="404" t="s">
        <v>1332</v>
      </c>
    </row>
    <row r="1286" spans="1:12" ht="20.100000000000001" customHeight="1" x14ac:dyDescent="0.2">
      <c r="A1286" s="8" t="s">
        <v>1333</v>
      </c>
      <c r="B1286" s="714">
        <v>10</v>
      </c>
      <c r="C1286" s="714">
        <v>9</v>
      </c>
      <c r="D1286" s="714">
        <v>19</v>
      </c>
      <c r="E1286" s="714">
        <v>0</v>
      </c>
      <c r="F1286" s="714">
        <v>0</v>
      </c>
      <c r="G1286" s="714">
        <v>0</v>
      </c>
      <c r="H1286" s="714">
        <f t="shared" si="673"/>
        <v>10</v>
      </c>
      <c r="I1286" s="714">
        <f t="shared" si="674"/>
        <v>9</v>
      </c>
      <c r="J1286" s="714">
        <f t="shared" si="675"/>
        <v>19</v>
      </c>
      <c r="K1286" s="404" t="s">
        <v>1334</v>
      </c>
    </row>
    <row r="1287" spans="1:12" ht="20.100000000000001" customHeight="1" x14ac:dyDescent="0.2">
      <c r="A1287" s="8" t="s">
        <v>1335</v>
      </c>
      <c r="B1287" s="714">
        <v>10</v>
      </c>
      <c r="C1287" s="714">
        <v>0</v>
      </c>
      <c r="D1287" s="714">
        <v>10</v>
      </c>
      <c r="E1287" s="714">
        <v>0</v>
      </c>
      <c r="F1287" s="714">
        <v>0</v>
      </c>
      <c r="G1287" s="714">
        <v>0</v>
      </c>
      <c r="H1287" s="714">
        <f t="shared" si="673"/>
        <v>10</v>
      </c>
      <c r="I1287" s="714">
        <f t="shared" si="674"/>
        <v>0</v>
      </c>
      <c r="J1287" s="714">
        <f t="shared" si="675"/>
        <v>10</v>
      </c>
      <c r="K1287" s="404" t="s">
        <v>1336</v>
      </c>
    </row>
    <row r="1288" spans="1:12" ht="20.100000000000001" customHeight="1" x14ac:dyDescent="0.2">
      <c r="A1288" s="8" t="s">
        <v>1337</v>
      </c>
      <c r="B1288" s="714">
        <v>4</v>
      </c>
      <c r="C1288" s="714">
        <v>3</v>
      </c>
      <c r="D1288" s="714">
        <v>7</v>
      </c>
      <c r="E1288" s="714">
        <v>0</v>
      </c>
      <c r="F1288" s="714">
        <v>0</v>
      </c>
      <c r="G1288" s="714">
        <v>0</v>
      </c>
      <c r="H1288" s="714">
        <f t="shared" si="673"/>
        <v>4</v>
      </c>
      <c r="I1288" s="714">
        <f t="shared" si="674"/>
        <v>3</v>
      </c>
      <c r="J1288" s="714">
        <f t="shared" si="675"/>
        <v>7</v>
      </c>
      <c r="K1288" s="404" t="s">
        <v>1323</v>
      </c>
    </row>
    <row r="1289" spans="1:12" ht="20.100000000000001" customHeight="1" thickBot="1" x14ac:dyDescent="0.25">
      <c r="A1289" s="426" t="s">
        <v>1338</v>
      </c>
      <c r="B1289" s="587">
        <f>SUM(B1283:B1288)</f>
        <v>67</v>
      </c>
      <c r="C1289" s="587">
        <f t="shared" ref="C1289:J1289" si="676">SUM(C1283:C1288)</f>
        <v>25</v>
      </c>
      <c r="D1289" s="587">
        <f t="shared" si="676"/>
        <v>92</v>
      </c>
      <c r="E1289" s="587">
        <f t="shared" si="676"/>
        <v>0</v>
      </c>
      <c r="F1289" s="587">
        <f t="shared" si="676"/>
        <v>0</v>
      </c>
      <c r="G1289" s="587">
        <f t="shared" si="676"/>
        <v>0</v>
      </c>
      <c r="H1289" s="587">
        <f t="shared" si="676"/>
        <v>67</v>
      </c>
      <c r="I1289" s="587">
        <f t="shared" si="676"/>
        <v>25</v>
      </c>
      <c r="J1289" s="587">
        <f t="shared" si="676"/>
        <v>92</v>
      </c>
      <c r="K1289" s="427" t="s">
        <v>1339</v>
      </c>
    </row>
    <row r="1290" spans="1:12" ht="19.5" customHeight="1" thickTop="1" x14ac:dyDescent="0.2">
      <c r="A1290" s="307"/>
      <c r="B1290" s="307"/>
      <c r="C1290" s="307"/>
      <c r="D1290" s="307"/>
      <c r="E1290" s="307"/>
      <c r="F1290" s="307"/>
      <c r="G1290" s="307"/>
      <c r="H1290" s="307"/>
      <c r="I1290" s="307"/>
      <c r="J1290" s="307"/>
      <c r="K1290" s="56"/>
    </row>
    <row r="1291" spans="1:12" s="868" customFormat="1" ht="19.5" customHeight="1" x14ac:dyDescent="0.2">
      <c r="A1291" s="307"/>
      <c r="B1291" s="307"/>
      <c r="C1291" s="307"/>
      <c r="D1291" s="307"/>
      <c r="E1291" s="307"/>
      <c r="F1291" s="307"/>
      <c r="G1291" s="307"/>
      <c r="H1291" s="307"/>
      <c r="I1291" s="307"/>
      <c r="J1291" s="307"/>
      <c r="K1291" s="56"/>
      <c r="L1291" s="67"/>
    </row>
    <row r="1292" spans="1:12" s="868" customFormat="1" ht="19.5" customHeight="1" x14ac:dyDescent="0.2">
      <c r="A1292" s="307"/>
      <c r="B1292" s="307"/>
      <c r="C1292" s="307"/>
      <c r="D1292" s="307"/>
      <c r="E1292" s="307"/>
      <c r="F1292" s="307"/>
      <c r="G1292" s="307"/>
      <c r="H1292" s="307"/>
      <c r="I1292" s="307"/>
      <c r="J1292" s="307"/>
      <c r="K1292" s="56"/>
      <c r="L1292" s="67"/>
    </row>
    <row r="1293" spans="1:12" s="487" customFormat="1" ht="24" customHeight="1" x14ac:dyDescent="0.2">
      <c r="A1293" s="307"/>
      <c r="B1293" s="307"/>
      <c r="C1293" s="307"/>
      <c r="D1293" s="307"/>
      <c r="E1293" s="307"/>
      <c r="F1293" s="307"/>
      <c r="G1293" s="307"/>
      <c r="H1293" s="307"/>
      <c r="I1293" s="307"/>
      <c r="J1293" s="307"/>
      <c r="K1293" s="56"/>
      <c r="L1293" s="67"/>
    </row>
    <row r="1294" spans="1:12" ht="20.100000000000001" customHeight="1" thickBot="1" x14ac:dyDescent="0.25">
      <c r="A1294" s="712" t="s">
        <v>2646</v>
      </c>
      <c r="B1294" s="435"/>
      <c r="C1294" s="435"/>
      <c r="D1294" s="435"/>
      <c r="E1294" s="435"/>
      <c r="F1294" s="435"/>
      <c r="G1294" s="435"/>
      <c r="H1294" s="435"/>
      <c r="I1294" s="435"/>
      <c r="J1294" s="435"/>
      <c r="K1294" s="620" t="s">
        <v>2717</v>
      </c>
    </row>
    <row r="1295" spans="1:12" ht="18" customHeight="1" thickTop="1" x14ac:dyDescent="0.2">
      <c r="A1295" s="992" t="s">
        <v>196</v>
      </c>
      <c r="B1295" s="1049" t="s">
        <v>1</v>
      </c>
      <c r="C1295" s="1049"/>
      <c r="D1295" s="1049"/>
      <c r="E1295" s="1049" t="s">
        <v>2</v>
      </c>
      <c r="F1295" s="1049"/>
      <c r="G1295" s="1049"/>
      <c r="H1295" s="1049" t="s">
        <v>4</v>
      </c>
      <c r="I1295" s="1049"/>
      <c r="J1295" s="1049"/>
      <c r="K1295" s="992" t="s">
        <v>197</v>
      </c>
    </row>
    <row r="1296" spans="1:12" ht="17.25" customHeight="1" x14ac:dyDescent="0.2">
      <c r="A1296" s="993"/>
      <c r="B1296" s="1050" t="s">
        <v>6</v>
      </c>
      <c r="C1296" s="1050"/>
      <c r="D1296" s="1050"/>
      <c r="E1296" s="1050" t="s">
        <v>7</v>
      </c>
      <c r="F1296" s="1050"/>
      <c r="G1296" s="1050"/>
      <c r="H1296" s="1050" t="s">
        <v>9</v>
      </c>
      <c r="I1296" s="1050"/>
      <c r="J1296" s="1050"/>
      <c r="K1296" s="993"/>
    </row>
    <row r="1297" spans="1:12" ht="20.100000000000001" customHeight="1" x14ac:dyDescent="0.2">
      <c r="A1297" s="993"/>
      <c r="B1297" s="856" t="s">
        <v>554</v>
      </c>
      <c r="C1297" s="856" t="s">
        <v>112</v>
      </c>
      <c r="D1297" s="856" t="s">
        <v>12</v>
      </c>
      <c r="E1297" s="856" t="s">
        <v>554</v>
      </c>
      <c r="F1297" s="856" t="s">
        <v>112</v>
      </c>
      <c r="G1297" s="856" t="s">
        <v>12</v>
      </c>
      <c r="H1297" s="856" t="s">
        <v>554</v>
      </c>
      <c r="I1297" s="856" t="s">
        <v>112</v>
      </c>
      <c r="J1297" s="856" t="s">
        <v>12</v>
      </c>
      <c r="K1297" s="993"/>
    </row>
    <row r="1298" spans="1:12" ht="16.5" customHeight="1" thickBot="1" x14ac:dyDescent="0.25">
      <c r="A1298" s="994"/>
      <c r="B1298" s="857" t="s">
        <v>13</v>
      </c>
      <c r="C1298" s="857" t="s">
        <v>14</v>
      </c>
      <c r="D1298" s="857" t="s">
        <v>9</v>
      </c>
      <c r="E1298" s="857" t="s">
        <v>13</v>
      </c>
      <c r="F1298" s="857" t="s">
        <v>14</v>
      </c>
      <c r="G1298" s="857" t="s">
        <v>9</v>
      </c>
      <c r="H1298" s="857" t="s">
        <v>13</v>
      </c>
      <c r="I1298" s="857" t="s">
        <v>14</v>
      </c>
      <c r="J1298" s="857" t="s">
        <v>9</v>
      </c>
      <c r="K1298" s="994"/>
    </row>
    <row r="1299" spans="1:12" ht="18" customHeight="1" x14ac:dyDescent="0.2">
      <c r="A1299" s="8" t="s">
        <v>1340</v>
      </c>
      <c r="B1299" s="714">
        <v>26</v>
      </c>
      <c r="C1299" s="714">
        <v>16</v>
      </c>
      <c r="D1299" s="326">
        <v>42</v>
      </c>
      <c r="E1299" s="714">
        <v>0</v>
      </c>
      <c r="F1299" s="714">
        <v>0</v>
      </c>
      <c r="G1299" s="714">
        <v>0</v>
      </c>
      <c r="H1299" s="714">
        <f>SUM(B1299,E1299)</f>
        <v>26</v>
      </c>
      <c r="I1299" s="714">
        <f t="shared" ref="I1299:J1299" si="677">SUM(C1299,F1299)</f>
        <v>16</v>
      </c>
      <c r="J1299" s="714">
        <f t="shared" si="677"/>
        <v>42</v>
      </c>
      <c r="K1299" s="404" t="s">
        <v>1341</v>
      </c>
    </row>
    <row r="1300" spans="1:12" ht="18" customHeight="1" x14ac:dyDescent="0.2">
      <c r="A1300" s="8" t="s">
        <v>1605</v>
      </c>
      <c r="B1300" s="714"/>
      <c r="C1300" s="714"/>
      <c r="D1300" s="714"/>
      <c r="E1300" s="714"/>
      <c r="F1300" s="714"/>
      <c r="G1300" s="714"/>
      <c r="H1300" s="714"/>
      <c r="I1300" s="714"/>
      <c r="J1300" s="714"/>
      <c r="K1300" s="404" t="s">
        <v>1557</v>
      </c>
    </row>
    <row r="1301" spans="1:12" ht="18" customHeight="1" x14ac:dyDescent="0.2">
      <c r="A1301" s="8" t="s">
        <v>1344</v>
      </c>
      <c r="B1301" s="714">
        <v>14</v>
      </c>
      <c r="C1301" s="714">
        <v>6</v>
      </c>
      <c r="D1301" s="714">
        <v>20</v>
      </c>
      <c r="E1301" s="714">
        <v>0</v>
      </c>
      <c r="F1301" s="714">
        <v>0</v>
      </c>
      <c r="G1301" s="714">
        <v>0</v>
      </c>
      <c r="H1301" s="714">
        <f>SUM(B1301,E1301)</f>
        <v>14</v>
      </c>
      <c r="I1301" s="714">
        <f t="shared" ref="I1301:J1301" si="678">SUM(C1301,F1301)</f>
        <v>6</v>
      </c>
      <c r="J1301" s="714">
        <f t="shared" si="678"/>
        <v>20</v>
      </c>
      <c r="K1301" s="404" t="s">
        <v>856</v>
      </c>
    </row>
    <row r="1302" spans="1:12" ht="18" customHeight="1" x14ac:dyDescent="0.2">
      <c r="A1302" s="8" t="s">
        <v>1345</v>
      </c>
      <c r="B1302" s="714">
        <v>25</v>
      </c>
      <c r="C1302" s="714">
        <v>14</v>
      </c>
      <c r="D1302" s="714">
        <v>39</v>
      </c>
      <c r="E1302" s="714">
        <v>0</v>
      </c>
      <c r="F1302" s="714">
        <v>0</v>
      </c>
      <c r="G1302" s="714">
        <v>0</v>
      </c>
      <c r="H1302" s="714">
        <f t="shared" ref="H1302:H1305" si="679">SUM(B1302,E1302)</f>
        <v>25</v>
      </c>
      <c r="I1302" s="714">
        <f t="shared" ref="I1302:I1305" si="680">SUM(C1302,F1302)</f>
        <v>14</v>
      </c>
      <c r="J1302" s="714">
        <f t="shared" ref="J1302:J1305" si="681">SUM(D1302,G1302)</f>
        <v>39</v>
      </c>
      <c r="K1302" s="404" t="s">
        <v>1346</v>
      </c>
    </row>
    <row r="1303" spans="1:12" ht="15.75" customHeight="1" x14ac:dyDescent="0.2">
      <c r="A1303" s="8" t="s">
        <v>939</v>
      </c>
      <c r="B1303" s="714">
        <v>39</v>
      </c>
      <c r="C1303" s="714">
        <v>24</v>
      </c>
      <c r="D1303" s="714">
        <v>63</v>
      </c>
      <c r="E1303" s="714">
        <v>0</v>
      </c>
      <c r="F1303" s="714">
        <v>0</v>
      </c>
      <c r="G1303" s="714">
        <v>0</v>
      </c>
      <c r="H1303" s="714">
        <f t="shared" si="679"/>
        <v>39</v>
      </c>
      <c r="I1303" s="714">
        <f t="shared" si="680"/>
        <v>24</v>
      </c>
      <c r="J1303" s="714">
        <f t="shared" si="681"/>
        <v>63</v>
      </c>
      <c r="K1303" s="404" t="s">
        <v>234</v>
      </c>
    </row>
    <row r="1304" spans="1:12" ht="18" customHeight="1" x14ac:dyDescent="0.2">
      <c r="A1304" s="8" t="s">
        <v>523</v>
      </c>
      <c r="B1304" s="714">
        <v>14</v>
      </c>
      <c r="C1304" s="714">
        <v>8</v>
      </c>
      <c r="D1304" s="714">
        <v>22</v>
      </c>
      <c r="E1304" s="714">
        <v>0</v>
      </c>
      <c r="F1304" s="714">
        <v>0</v>
      </c>
      <c r="G1304" s="714">
        <v>0</v>
      </c>
      <c r="H1304" s="714">
        <f t="shared" si="679"/>
        <v>14</v>
      </c>
      <c r="I1304" s="714">
        <f t="shared" si="680"/>
        <v>8</v>
      </c>
      <c r="J1304" s="714">
        <f t="shared" si="681"/>
        <v>22</v>
      </c>
      <c r="K1304" s="404" t="s">
        <v>240</v>
      </c>
    </row>
    <row r="1305" spans="1:12" ht="18" customHeight="1" x14ac:dyDescent="0.2">
      <c r="A1305" s="8" t="s">
        <v>769</v>
      </c>
      <c r="B1305" s="714">
        <v>5</v>
      </c>
      <c r="C1305" s="714">
        <v>1</v>
      </c>
      <c r="D1305" s="714">
        <v>6</v>
      </c>
      <c r="E1305" s="714">
        <v>0</v>
      </c>
      <c r="F1305" s="714">
        <v>0</v>
      </c>
      <c r="G1305" s="714">
        <v>0</v>
      </c>
      <c r="H1305" s="714">
        <f t="shared" si="679"/>
        <v>5</v>
      </c>
      <c r="I1305" s="714">
        <f t="shared" si="680"/>
        <v>1</v>
      </c>
      <c r="J1305" s="714">
        <f t="shared" si="681"/>
        <v>6</v>
      </c>
      <c r="K1305" s="404" t="s">
        <v>1604</v>
      </c>
    </row>
    <row r="1306" spans="1:12" ht="18" customHeight="1" x14ac:dyDescent="0.2">
      <c r="A1306" s="8" t="s">
        <v>1347</v>
      </c>
      <c r="B1306" s="714">
        <f>SUM(B1301:B1305)</f>
        <v>97</v>
      </c>
      <c r="C1306" s="714">
        <f t="shared" ref="C1306:J1306" si="682">SUM(C1301:C1305)</f>
        <v>53</v>
      </c>
      <c r="D1306" s="714">
        <f t="shared" si="682"/>
        <v>150</v>
      </c>
      <c r="E1306" s="714">
        <f t="shared" si="682"/>
        <v>0</v>
      </c>
      <c r="F1306" s="714">
        <f t="shared" si="682"/>
        <v>0</v>
      </c>
      <c r="G1306" s="714">
        <f t="shared" si="682"/>
        <v>0</v>
      </c>
      <c r="H1306" s="714">
        <f t="shared" si="682"/>
        <v>97</v>
      </c>
      <c r="I1306" s="714">
        <f t="shared" si="682"/>
        <v>53</v>
      </c>
      <c r="J1306" s="714">
        <f t="shared" si="682"/>
        <v>150</v>
      </c>
      <c r="K1306" s="404" t="s">
        <v>1559</v>
      </c>
    </row>
    <row r="1307" spans="1:12" ht="18" customHeight="1" x14ac:dyDescent="0.2">
      <c r="A1307" s="60" t="s">
        <v>1349</v>
      </c>
      <c r="B1307" s="714"/>
      <c r="C1307" s="714"/>
      <c r="D1307" s="714"/>
      <c r="E1307" s="714"/>
      <c r="F1307" s="714"/>
      <c r="G1307" s="714"/>
      <c r="H1307" s="714"/>
      <c r="I1307" s="714"/>
      <c r="J1307" s="714"/>
      <c r="K1307" s="404" t="s">
        <v>1350</v>
      </c>
    </row>
    <row r="1308" spans="1:12" ht="18" customHeight="1" x14ac:dyDescent="0.2">
      <c r="A1308" s="8" t="s">
        <v>939</v>
      </c>
      <c r="B1308" s="714">
        <v>7</v>
      </c>
      <c r="C1308" s="714">
        <v>4</v>
      </c>
      <c r="D1308" s="714">
        <v>11</v>
      </c>
      <c r="E1308" s="714">
        <v>0</v>
      </c>
      <c r="F1308" s="714">
        <v>0</v>
      </c>
      <c r="G1308" s="714">
        <v>0</v>
      </c>
      <c r="H1308" s="714">
        <f>SUM(B1308,E1308)</f>
        <v>7</v>
      </c>
      <c r="I1308" s="714">
        <f t="shared" ref="I1308:J1308" si="683">SUM(C1308,F1308)</f>
        <v>4</v>
      </c>
      <c r="J1308" s="714">
        <f t="shared" si="683"/>
        <v>11</v>
      </c>
      <c r="K1308" s="404" t="s">
        <v>234</v>
      </c>
    </row>
    <row r="1309" spans="1:12" ht="18" customHeight="1" x14ac:dyDescent="0.2">
      <c r="A1309" s="8" t="s">
        <v>239</v>
      </c>
      <c r="B1309" s="714">
        <v>9</v>
      </c>
      <c r="C1309" s="714"/>
      <c r="D1309" s="714">
        <v>9</v>
      </c>
      <c r="E1309" s="714">
        <v>0</v>
      </c>
      <c r="F1309" s="714">
        <v>0</v>
      </c>
      <c r="G1309" s="714">
        <v>0</v>
      </c>
      <c r="H1309" s="714">
        <f>SUM(B1309,E1309)</f>
        <v>9</v>
      </c>
      <c r="I1309" s="714">
        <f t="shared" ref="I1309" si="684">SUM(C1309,F1309)</f>
        <v>0</v>
      </c>
      <c r="J1309" s="714">
        <f t="shared" ref="J1309" si="685">SUM(D1309,G1309)</f>
        <v>9</v>
      </c>
      <c r="K1309" s="404" t="s">
        <v>240</v>
      </c>
    </row>
    <row r="1310" spans="1:12" ht="18" customHeight="1" x14ac:dyDescent="0.2">
      <c r="A1310" s="60" t="s">
        <v>1509</v>
      </c>
      <c r="B1310" s="714">
        <f>SUM(B1308:B1309)</f>
        <v>16</v>
      </c>
      <c r="C1310" s="714">
        <f t="shared" ref="C1310:J1310" si="686">SUM(C1308:C1309)</f>
        <v>4</v>
      </c>
      <c r="D1310" s="714">
        <f t="shared" si="686"/>
        <v>20</v>
      </c>
      <c r="E1310" s="714">
        <f t="shared" si="686"/>
        <v>0</v>
      </c>
      <c r="F1310" s="714">
        <f t="shared" si="686"/>
        <v>0</v>
      </c>
      <c r="G1310" s="714">
        <f t="shared" si="686"/>
        <v>0</v>
      </c>
      <c r="H1310" s="714">
        <f t="shared" si="686"/>
        <v>16</v>
      </c>
      <c r="I1310" s="714">
        <f t="shared" si="686"/>
        <v>4</v>
      </c>
      <c r="J1310" s="714">
        <f t="shared" si="686"/>
        <v>20</v>
      </c>
      <c r="K1310" s="404" t="s">
        <v>1348</v>
      </c>
    </row>
    <row r="1311" spans="1:12" ht="18" customHeight="1" x14ac:dyDescent="0.2">
      <c r="A1311" s="60" t="s">
        <v>1352</v>
      </c>
      <c r="B1311" s="714"/>
      <c r="C1311" s="714"/>
      <c r="D1311" s="714"/>
      <c r="E1311" s="714"/>
      <c r="F1311" s="714"/>
      <c r="G1311" s="714"/>
      <c r="H1311" s="714"/>
      <c r="I1311" s="714"/>
      <c r="J1311" s="714"/>
      <c r="K1311" s="404" t="s">
        <v>1353</v>
      </c>
    </row>
    <row r="1312" spans="1:12" s="705" customFormat="1" ht="18" customHeight="1" x14ac:dyDescent="0.2">
      <c r="A1312" s="60" t="s">
        <v>1446</v>
      </c>
      <c r="B1312" s="714">
        <v>0</v>
      </c>
      <c r="C1312" s="714">
        <v>2</v>
      </c>
      <c r="D1312" s="714">
        <v>2</v>
      </c>
      <c r="E1312" s="714">
        <v>0</v>
      </c>
      <c r="F1312" s="714">
        <v>0</v>
      </c>
      <c r="G1312" s="714">
        <v>0</v>
      </c>
      <c r="H1312" s="714">
        <f>SUM(B1312,E1312)</f>
        <v>0</v>
      </c>
      <c r="I1312" s="714">
        <f t="shared" ref="I1312:J1312" si="687">SUM(C1312,F1312)</f>
        <v>2</v>
      </c>
      <c r="J1312" s="714">
        <f t="shared" si="687"/>
        <v>2</v>
      </c>
      <c r="K1312" s="707" t="s">
        <v>1447</v>
      </c>
      <c r="L1312" s="67"/>
    </row>
    <row r="1313" spans="1:12" ht="18" customHeight="1" x14ac:dyDescent="0.2">
      <c r="A1313" s="8" t="s">
        <v>1345</v>
      </c>
      <c r="B1313" s="714">
        <v>3</v>
      </c>
      <c r="C1313" s="714">
        <v>0</v>
      </c>
      <c r="D1313" s="714">
        <v>3</v>
      </c>
      <c r="E1313" s="714">
        <v>0</v>
      </c>
      <c r="F1313" s="714">
        <v>0</v>
      </c>
      <c r="G1313" s="714">
        <v>0</v>
      </c>
      <c r="H1313" s="714">
        <f>SUM(B1313,E1313)</f>
        <v>3</v>
      </c>
      <c r="I1313" s="714">
        <f t="shared" ref="I1313:I1314" si="688">SUM(C1313,F1313)</f>
        <v>0</v>
      </c>
      <c r="J1313" s="714">
        <f t="shared" ref="J1313:J1314" si="689">SUM(D1313,G1313)</f>
        <v>3</v>
      </c>
      <c r="K1313" s="404" t="s">
        <v>1346</v>
      </c>
    </row>
    <row r="1314" spans="1:12" s="705" customFormat="1" ht="18" customHeight="1" x14ac:dyDescent="0.2">
      <c r="A1314" s="463" t="s">
        <v>939</v>
      </c>
      <c r="B1314" s="714">
        <v>3</v>
      </c>
      <c r="C1314" s="714">
        <v>1</v>
      </c>
      <c r="D1314" s="714">
        <v>4</v>
      </c>
      <c r="E1314" s="714">
        <v>0</v>
      </c>
      <c r="F1314" s="714">
        <v>0</v>
      </c>
      <c r="G1314" s="714">
        <v>0</v>
      </c>
      <c r="H1314" s="714">
        <f>SUM(B1314,E1314)</f>
        <v>3</v>
      </c>
      <c r="I1314" s="714">
        <f t="shared" si="688"/>
        <v>1</v>
      </c>
      <c r="J1314" s="714">
        <f t="shared" si="689"/>
        <v>4</v>
      </c>
      <c r="K1314" s="707" t="s">
        <v>234</v>
      </c>
      <c r="L1314" s="67"/>
    </row>
    <row r="1315" spans="1:12" s="705" customFormat="1" ht="15.75" customHeight="1" x14ac:dyDescent="0.2">
      <c r="A1315" s="463" t="s">
        <v>239</v>
      </c>
      <c r="B1315" s="714">
        <v>1</v>
      </c>
      <c r="C1315" s="714">
        <v>0</v>
      </c>
      <c r="D1315" s="714">
        <v>1</v>
      </c>
      <c r="E1315" s="714">
        <v>0</v>
      </c>
      <c r="F1315" s="714">
        <v>0</v>
      </c>
      <c r="G1315" s="714">
        <v>0</v>
      </c>
      <c r="H1315" s="714">
        <f>SUM(B1315,E1315)</f>
        <v>1</v>
      </c>
      <c r="I1315" s="714">
        <f t="shared" ref="I1315" si="690">SUM(C1315,F1315)</f>
        <v>0</v>
      </c>
      <c r="J1315" s="714">
        <f t="shared" ref="J1315" si="691">SUM(D1315,G1315)</f>
        <v>1</v>
      </c>
      <c r="K1315" s="707" t="s">
        <v>240</v>
      </c>
      <c r="L1315" s="67"/>
    </row>
    <row r="1316" spans="1:12" s="438" customFormat="1" ht="18" customHeight="1" x14ac:dyDescent="0.2">
      <c r="A1316" s="436" t="s">
        <v>1560</v>
      </c>
      <c r="B1316" s="718">
        <f>SUM(B1312:B1315)</f>
        <v>7</v>
      </c>
      <c r="C1316" s="718">
        <f t="shared" ref="C1316:J1316" si="692">SUM(C1312:C1315)</f>
        <v>3</v>
      </c>
      <c r="D1316" s="718">
        <f t="shared" si="692"/>
        <v>10</v>
      </c>
      <c r="E1316" s="718">
        <f t="shared" si="692"/>
        <v>0</v>
      </c>
      <c r="F1316" s="718">
        <f t="shared" si="692"/>
        <v>0</v>
      </c>
      <c r="G1316" s="718">
        <f t="shared" si="692"/>
        <v>0</v>
      </c>
      <c r="H1316" s="718">
        <f t="shared" si="692"/>
        <v>7</v>
      </c>
      <c r="I1316" s="718">
        <f t="shared" si="692"/>
        <v>3</v>
      </c>
      <c r="J1316" s="718">
        <f t="shared" si="692"/>
        <v>10</v>
      </c>
      <c r="K1316" s="437" t="s">
        <v>1606</v>
      </c>
      <c r="L1316" s="887"/>
    </row>
    <row r="1317" spans="1:12" s="438" customFormat="1" ht="18" customHeight="1" x14ac:dyDescent="0.2">
      <c r="A1317" s="436" t="s">
        <v>1607</v>
      </c>
      <c r="B1317" s="718"/>
      <c r="C1317" s="718"/>
      <c r="D1317" s="718"/>
      <c r="E1317" s="718"/>
      <c r="F1317" s="718"/>
      <c r="G1317" s="718"/>
      <c r="H1317" s="714"/>
      <c r="I1317" s="714"/>
      <c r="J1317" s="714"/>
      <c r="K1317" s="437"/>
      <c r="L1317" s="887"/>
    </row>
    <row r="1318" spans="1:12" ht="18" customHeight="1" x14ac:dyDescent="0.2">
      <c r="A1318" s="8" t="s">
        <v>1344</v>
      </c>
      <c r="B1318" s="714">
        <v>8</v>
      </c>
      <c r="C1318" s="714">
        <v>0</v>
      </c>
      <c r="D1318" s="714">
        <v>8</v>
      </c>
      <c r="E1318" s="714">
        <v>0</v>
      </c>
      <c r="F1318" s="714">
        <v>0</v>
      </c>
      <c r="G1318" s="714">
        <v>0</v>
      </c>
      <c r="H1318" s="714">
        <f>SUM(B1318,E1318)</f>
        <v>8</v>
      </c>
      <c r="I1318" s="714">
        <f t="shared" ref="I1318:J1318" si="693">SUM(C1318,F1318)</f>
        <v>0</v>
      </c>
      <c r="J1318" s="714">
        <f t="shared" si="693"/>
        <v>8</v>
      </c>
      <c r="K1318" s="404" t="s">
        <v>856</v>
      </c>
    </row>
    <row r="1319" spans="1:12" ht="18" customHeight="1" x14ac:dyDescent="0.2">
      <c r="A1319" s="8" t="s">
        <v>1446</v>
      </c>
      <c r="B1319" s="714">
        <v>3</v>
      </c>
      <c r="C1319" s="714">
        <v>5</v>
      </c>
      <c r="D1319" s="714">
        <v>8</v>
      </c>
      <c r="E1319" s="714">
        <v>0</v>
      </c>
      <c r="F1319" s="714">
        <v>0</v>
      </c>
      <c r="G1319" s="714">
        <v>0</v>
      </c>
      <c r="H1319" s="714">
        <f t="shared" ref="H1319:H1322" si="694">SUM(B1319,E1319)</f>
        <v>3</v>
      </c>
      <c r="I1319" s="714">
        <f t="shared" ref="I1319:I1322" si="695">SUM(C1319,F1319)</f>
        <v>5</v>
      </c>
      <c r="J1319" s="714">
        <f t="shared" ref="J1319:J1322" si="696">SUM(D1319,G1319)</f>
        <v>8</v>
      </c>
      <c r="K1319" s="404" t="s">
        <v>1447</v>
      </c>
    </row>
    <row r="1320" spans="1:12" ht="15" customHeight="1" x14ac:dyDescent="0.2">
      <c r="A1320" s="8" t="s">
        <v>1345</v>
      </c>
      <c r="B1320" s="714">
        <v>3</v>
      </c>
      <c r="C1320" s="714">
        <v>3</v>
      </c>
      <c r="D1320" s="714">
        <v>6</v>
      </c>
      <c r="E1320" s="714">
        <v>0</v>
      </c>
      <c r="F1320" s="714">
        <v>0</v>
      </c>
      <c r="G1320" s="714">
        <v>0</v>
      </c>
      <c r="H1320" s="714">
        <f t="shared" si="694"/>
        <v>3</v>
      </c>
      <c r="I1320" s="714">
        <f t="shared" si="695"/>
        <v>3</v>
      </c>
      <c r="J1320" s="714">
        <f t="shared" si="696"/>
        <v>6</v>
      </c>
      <c r="K1320" s="404" t="s">
        <v>1346</v>
      </c>
    </row>
    <row r="1321" spans="1:12" ht="18" customHeight="1" x14ac:dyDescent="0.2">
      <c r="A1321" s="8" t="s">
        <v>939</v>
      </c>
      <c r="B1321" s="714">
        <v>11</v>
      </c>
      <c r="C1321" s="714">
        <v>8</v>
      </c>
      <c r="D1321" s="714">
        <v>19</v>
      </c>
      <c r="E1321" s="714">
        <v>0</v>
      </c>
      <c r="F1321" s="714">
        <v>0</v>
      </c>
      <c r="G1321" s="714">
        <v>0</v>
      </c>
      <c r="H1321" s="714">
        <f t="shared" si="694"/>
        <v>11</v>
      </c>
      <c r="I1321" s="714">
        <f t="shared" si="695"/>
        <v>8</v>
      </c>
      <c r="J1321" s="714">
        <f t="shared" si="696"/>
        <v>19</v>
      </c>
      <c r="K1321" s="404" t="s">
        <v>234</v>
      </c>
    </row>
    <row r="1322" spans="1:12" ht="16.5" customHeight="1" x14ac:dyDescent="0.2">
      <c r="A1322" s="8" t="s">
        <v>523</v>
      </c>
      <c r="B1322" s="714">
        <v>6</v>
      </c>
      <c r="C1322" s="714">
        <v>1</v>
      </c>
      <c r="D1322" s="714">
        <v>7</v>
      </c>
      <c r="E1322" s="714">
        <v>0</v>
      </c>
      <c r="F1322" s="714">
        <v>0</v>
      </c>
      <c r="G1322" s="714">
        <v>0</v>
      </c>
      <c r="H1322" s="714">
        <f t="shared" si="694"/>
        <v>6</v>
      </c>
      <c r="I1322" s="714">
        <f t="shared" si="695"/>
        <v>1</v>
      </c>
      <c r="J1322" s="714">
        <f t="shared" si="696"/>
        <v>7</v>
      </c>
      <c r="K1322" s="404" t="s">
        <v>240</v>
      </c>
    </row>
    <row r="1323" spans="1:12" ht="18" customHeight="1" thickBot="1" x14ac:dyDescent="0.25">
      <c r="A1323" s="453" t="s">
        <v>1608</v>
      </c>
      <c r="B1323" s="12">
        <f t="shared" ref="B1323:J1323" si="697">SUM(B1318:B1322)</f>
        <v>31</v>
      </c>
      <c r="C1323" s="12">
        <f t="shared" si="697"/>
        <v>17</v>
      </c>
      <c r="D1323" s="12">
        <f t="shared" si="697"/>
        <v>48</v>
      </c>
      <c r="E1323" s="12">
        <f t="shared" si="697"/>
        <v>0</v>
      </c>
      <c r="F1323" s="12">
        <f t="shared" si="697"/>
        <v>0</v>
      </c>
      <c r="G1323" s="12">
        <f t="shared" si="697"/>
        <v>0</v>
      </c>
      <c r="H1323" s="12">
        <f t="shared" si="697"/>
        <v>31</v>
      </c>
      <c r="I1323" s="12">
        <f t="shared" si="697"/>
        <v>17</v>
      </c>
      <c r="J1323" s="12">
        <f t="shared" si="697"/>
        <v>48</v>
      </c>
      <c r="K1323" s="13" t="s">
        <v>1609</v>
      </c>
    </row>
    <row r="1324" spans="1:12" s="851" customFormat="1" ht="18" customHeight="1" thickTop="1" x14ac:dyDescent="0.2">
      <c r="A1324" s="882"/>
      <c r="B1324" s="848"/>
      <c r="C1324" s="848"/>
      <c r="D1324" s="848"/>
      <c r="E1324" s="848"/>
      <c r="F1324" s="848"/>
      <c r="G1324" s="848"/>
      <c r="H1324" s="848"/>
      <c r="I1324" s="848"/>
      <c r="J1324" s="848"/>
      <c r="K1324" s="855"/>
      <c r="L1324" s="67"/>
    </row>
    <row r="1325" spans="1:12" ht="23.25" customHeight="1" thickBot="1" x14ac:dyDescent="0.25">
      <c r="A1325" s="859" t="s">
        <v>2646</v>
      </c>
      <c r="B1325" s="435"/>
      <c r="C1325" s="435"/>
      <c r="D1325" s="435"/>
      <c r="E1325" s="435"/>
      <c r="F1325" s="435"/>
      <c r="G1325" s="435"/>
      <c r="H1325" s="435"/>
      <c r="I1325" s="435"/>
      <c r="J1325" s="435"/>
      <c r="K1325" s="620" t="s">
        <v>1825</v>
      </c>
    </row>
    <row r="1326" spans="1:12" ht="20.100000000000001" customHeight="1" thickTop="1" x14ac:dyDescent="0.25">
      <c r="A1326" s="992" t="s">
        <v>196</v>
      </c>
      <c r="B1326" s="1003" t="s">
        <v>1</v>
      </c>
      <c r="C1326" s="1003"/>
      <c r="D1326" s="1003"/>
      <c r="E1326" s="1003" t="s">
        <v>2</v>
      </c>
      <c r="F1326" s="1003"/>
      <c r="G1326" s="1003"/>
      <c r="H1326" s="1003" t="s">
        <v>4</v>
      </c>
      <c r="I1326" s="1003"/>
      <c r="J1326" s="1003"/>
      <c r="K1326" s="992" t="s">
        <v>197</v>
      </c>
    </row>
    <row r="1327" spans="1:12" ht="20.100000000000001" customHeight="1" x14ac:dyDescent="0.25">
      <c r="A1327" s="993"/>
      <c r="B1327" s="1004" t="s">
        <v>6</v>
      </c>
      <c r="C1327" s="1004"/>
      <c r="D1327" s="1004"/>
      <c r="E1327" s="1004" t="s">
        <v>7</v>
      </c>
      <c r="F1327" s="1004"/>
      <c r="G1327" s="1004"/>
      <c r="H1327" s="1004" t="s">
        <v>9</v>
      </c>
      <c r="I1327" s="1004"/>
      <c r="J1327" s="1004"/>
      <c r="K1327" s="993"/>
    </row>
    <row r="1328" spans="1:12" ht="20.100000000000001" customHeight="1" x14ac:dyDescent="0.25">
      <c r="A1328" s="993"/>
      <c r="B1328" s="850" t="s">
        <v>554</v>
      </c>
      <c r="C1328" s="850" t="s">
        <v>112</v>
      </c>
      <c r="D1328" s="850" t="s">
        <v>12</v>
      </c>
      <c r="E1328" s="850" t="s">
        <v>554</v>
      </c>
      <c r="F1328" s="850" t="s">
        <v>112</v>
      </c>
      <c r="G1328" s="850" t="s">
        <v>12</v>
      </c>
      <c r="H1328" s="850" t="s">
        <v>554</v>
      </c>
      <c r="I1328" s="850" t="s">
        <v>112</v>
      </c>
      <c r="J1328" s="850" t="s">
        <v>12</v>
      </c>
      <c r="K1328" s="993"/>
    </row>
    <row r="1329" spans="1:11" ht="20.100000000000001" customHeight="1" thickBot="1" x14ac:dyDescent="0.3">
      <c r="A1329" s="994"/>
      <c r="B1329" s="4" t="s">
        <v>13</v>
      </c>
      <c r="C1329" s="4" t="s">
        <v>14</v>
      </c>
      <c r="D1329" s="4" t="s">
        <v>9</v>
      </c>
      <c r="E1329" s="4" t="s">
        <v>13</v>
      </c>
      <c r="F1329" s="4" t="s">
        <v>14</v>
      </c>
      <c r="G1329" s="4" t="s">
        <v>9</v>
      </c>
      <c r="H1329" s="4" t="s">
        <v>13</v>
      </c>
      <c r="I1329" s="4" t="s">
        <v>14</v>
      </c>
      <c r="J1329" s="4" t="s">
        <v>9</v>
      </c>
      <c r="K1329" s="994"/>
    </row>
    <row r="1330" spans="1:11" ht="20.100000000000001" customHeight="1" x14ac:dyDescent="0.2">
      <c r="A1330" s="8" t="s">
        <v>1359</v>
      </c>
      <c r="B1330" s="8"/>
      <c r="C1330" s="8"/>
      <c r="D1330" s="8"/>
      <c r="E1330" s="8"/>
      <c r="F1330" s="8"/>
      <c r="G1330" s="8"/>
      <c r="H1330" s="8"/>
      <c r="I1330" s="8"/>
      <c r="J1330" s="8"/>
      <c r="K1330" s="404" t="s">
        <v>1360</v>
      </c>
    </row>
    <row r="1331" spans="1:11" ht="20.100000000000001" customHeight="1" x14ac:dyDescent="0.2">
      <c r="A1331" s="8" t="s">
        <v>1344</v>
      </c>
      <c r="B1331" s="714">
        <v>12</v>
      </c>
      <c r="C1331" s="714">
        <v>6</v>
      </c>
      <c r="D1331" s="714">
        <v>18</v>
      </c>
      <c r="E1331" s="714">
        <v>0</v>
      </c>
      <c r="F1331" s="714">
        <v>0</v>
      </c>
      <c r="G1331" s="714">
        <v>0</v>
      </c>
      <c r="H1331" s="714">
        <f>SUM(B1331,E1331)</f>
        <v>12</v>
      </c>
      <c r="I1331" s="714">
        <f t="shared" ref="I1331:J1331" si="698">SUM(C1331,F1331)</f>
        <v>6</v>
      </c>
      <c r="J1331" s="714">
        <f t="shared" si="698"/>
        <v>18</v>
      </c>
      <c r="K1331" s="404" t="s">
        <v>856</v>
      </c>
    </row>
    <row r="1332" spans="1:11" ht="20.100000000000001" customHeight="1" x14ac:dyDescent="0.2">
      <c r="A1332" s="8" t="s">
        <v>1345</v>
      </c>
      <c r="B1332" s="714">
        <v>18</v>
      </c>
      <c r="C1332" s="714">
        <v>0</v>
      </c>
      <c r="D1332" s="714">
        <v>18</v>
      </c>
      <c r="E1332" s="714">
        <v>0</v>
      </c>
      <c r="F1332" s="714">
        <v>0</v>
      </c>
      <c r="G1332" s="714">
        <v>0</v>
      </c>
      <c r="H1332" s="714">
        <f t="shared" ref="H1332:H1334" si="699">SUM(B1332,E1332)</f>
        <v>18</v>
      </c>
      <c r="I1332" s="714">
        <f t="shared" ref="I1332:I1334" si="700">SUM(C1332,F1332)</f>
        <v>0</v>
      </c>
      <c r="J1332" s="714">
        <f t="shared" ref="J1332:J1334" si="701">SUM(D1332,G1332)</f>
        <v>18</v>
      </c>
      <c r="K1332" s="404" t="s">
        <v>1346</v>
      </c>
    </row>
    <row r="1333" spans="1:11" ht="20.100000000000001" customHeight="1" x14ac:dyDescent="0.2">
      <c r="A1333" s="8" t="s">
        <v>939</v>
      </c>
      <c r="B1333" s="714">
        <v>14</v>
      </c>
      <c r="C1333" s="714">
        <v>2</v>
      </c>
      <c r="D1333" s="714">
        <v>16</v>
      </c>
      <c r="E1333" s="714">
        <v>0</v>
      </c>
      <c r="F1333" s="714">
        <v>0</v>
      </c>
      <c r="G1333" s="714">
        <v>0</v>
      </c>
      <c r="H1333" s="714">
        <f t="shared" si="699"/>
        <v>14</v>
      </c>
      <c r="I1333" s="714">
        <f t="shared" si="700"/>
        <v>2</v>
      </c>
      <c r="J1333" s="714">
        <f t="shared" si="701"/>
        <v>16</v>
      </c>
      <c r="K1333" s="404" t="s">
        <v>234</v>
      </c>
    </row>
    <row r="1334" spans="1:11" ht="20.100000000000001" customHeight="1" x14ac:dyDescent="0.2">
      <c r="A1334" s="8" t="s">
        <v>239</v>
      </c>
      <c r="B1334" s="714">
        <v>7</v>
      </c>
      <c r="C1334" s="714">
        <v>3</v>
      </c>
      <c r="D1334" s="714">
        <v>10</v>
      </c>
      <c r="E1334" s="714">
        <v>0</v>
      </c>
      <c r="F1334" s="714">
        <v>0</v>
      </c>
      <c r="G1334" s="714">
        <v>0</v>
      </c>
      <c r="H1334" s="714">
        <f t="shared" si="699"/>
        <v>7</v>
      </c>
      <c r="I1334" s="714">
        <f t="shared" si="700"/>
        <v>3</v>
      </c>
      <c r="J1334" s="714">
        <f t="shared" si="701"/>
        <v>10</v>
      </c>
      <c r="K1334" s="404" t="s">
        <v>1346</v>
      </c>
    </row>
    <row r="1335" spans="1:11" ht="20.100000000000001" customHeight="1" x14ac:dyDescent="0.2">
      <c r="A1335" s="436" t="s">
        <v>1610</v>
      </c>
      <c r="B1335" s="714">
        <f>SUM(B1331:B1334)</f>
        <v>51</v>
      </c>
      <c r="C1335" s="714">
        <f t="shared" ref="C1335:J1335" si="702">SUM(C1331:C1334)</f>
        <v>11</v>
      </c>
      <c r="D1335" s="714">
        <f t="shared" si="702"/>
        <v>62</v>
      </c>
      <c r="E1335" s="714">
        <f t="shared" si="702"/>
        <v>0</v>
      </c>
      <c r="F1335" s="714">
        <f t="shared" si="702"/>
        <v>0</v>
      </c>
      <c r="G1335" s="714">
        <f t="shared" si="702"/>
        <v>0</v>
      </c>
      <c r="H1335" s="714">
        <f t="shared" si="702"/>
        <v>51</v>
      </c>
      <c r="I1335" s="714">
        <f t="shared" si="702"/>
        <v>11</v>
      </c>
      <c r="J1335" s="714">
        <f t="shared" si="702"/>
        <v>62</v>
      </c>
      <c r="K1335" s="404" t="s">
        <v>1516</v>
      </c>
    </row>
    <row r="1336" spans="1:11" ht="20.100000000000001" customHeight="1" x14ac:dyDescent="0.2">
      <c r="A1336" s="8" t="s">
        <v>1361</v>
      </c>
      <c r="B1336" s="714"/>
      <c r="C1336" s="714"/>
      <c r="D1336" s="714"/>
      <c r="E1336" s="714"/>
      <c r="F1336" s="714"/>
      <c r="G1336" s="714"/>
      <c r="H1336" s="714"/>
      <c r="I1336" s="714"/>
      <c r="J1336" s="714"/>
      <c r="K1336" s="404" t="s">
        <v>1362</v>
      </c>
    </row>
    <row r="1337" spans="1:11" ht="20.100000000000001" customHeight="1" x14ac:dyDescent="0.2">
      <c r="A1337" s="8" t="s">
        <v>1344</v>
      </c>
      <c r="B1337" s="714">
        <v>4</v>
      </c>
      <c r="C1337" s="714">
        <v>1</v>
      </c>
      <c r="D1337" s="714">
        <v>5</v>
      </c>
      <c r="E1337" s="714">
        <v>0</v>
      </c>
      <c r="F1337" s="714">
        <v>0</v>
      </c>
      <c r="G1337" s="714">
        <v>0</v>
      </c>
      <c r="H1337" s="714">
        <f>SUM(B1337,E1337)</f>
        <v>4</v>
      </c>
      <c r="I1337" s="714">
        <f t="shared" ref="I1337:J1337" si="703">SUM(C1337,F1337)</f>
        <v>1</v>
      </c>
      <c r="J1337" s="714">
        <f t="shared" si="703"/>
        <v>5</v>
      </c>
      <c r="K1337" s="404" t="s">
        <v>856</v>
      </c>
    </row>
    <row r="1338" spans="1:11" ht="20.100000000000001" customHeight="1" x14ac:dyDescent="0.2">
      <c r="A1338" s="8" t="s">
        <v>1446</v>
      </c>
      <c r="B1338" s="714">
        <v>5</v>
      </c>
      <c r="C1338" s="714">
        <v>3</v>
      </c>
      <c r="D1338" s="714">
        <v>8</v>
      </c>
      <c r="E1338" s="714">
        <v>1</v>
      </c>
      <c r="F1338" s="714">
        <v>0</v>
      </c>
      <c r="G1338" s="714">
        <v>1</v>
      </c>
      <c r="H1338" s="714">
        <f t="shared" ref="H1338:H1341" si="704">SUM(B1338,E1338)</f>
        <v>6</v>
      </c>
      <c r="I1338" s="714">
        <f t="shared" ref="I1338:I1341" si="705">SUM(C1338,F1338)</f>
        <v>3</v>
      </c>
      <c r="J1338" s="714">
        <f t="shared" ref="J1338:J1341" si="706">SUM(D1338,G1338)</f>
        <v>9</v>
      </c>
      <c r="K1338" s="404" t="s">
        <v>1447</v>
      </c>
    </row>
    <row r="1339" spans="1:11" ht="20.100000000000001" customHeight="1" x14ac:dyDescent="0.2">
      <c r="A1339" s="8" t="s">
        <v>1345</v>
      </c>
      <c r="B1339" s="714">
        <v>5</v>
      </c>
      <c r="C1339" s="714">
        <v>1</v>
      </c>
      <c r="D1339" s="714">
        <v>6</v>
      </c>
      <c r="E1339" s="714">
        <v>0</v>
      </c>
      <c r="F1339" s="714">
        <v>0</v>
      </c>
      <c r="G1339" s="714">
        <v>0</v>
      </c>
      <c r="H1339" s="714">
        <f t="shared" si="704"/>
        <v>5</v>
      </c>
      <c r="I1339" s="714">
        <f t="shared" si="705"/>
        <v>1</v>
      </c>
      <c r="J1339" s="714">
        <f t="shared" si="706"/>
        <v>6</v>
      </c>
      <c r="K1339" s="404" t="s">
        <v>1346</v>
      </c>
    </row>
    <row r="1340" spans="1:11" ht="20.100000000000001" customHeight="1" x14ac:dyDescent="0.2">
      <c r="A1340" s="8" t="s">
        <v>939</v>
      </c>
      <c r="B1340" s="714">
        <v>11</v>
      </c>
      <c r="C1340" s="714">
        <v>4</v>
      </c>
      <c r="D1340" s="714">
        <v>15</v>
      </c>
      <c r="E1340" s="714">
        <v>0</v>
      </c>
      <c r="F1340" s="714">
        <v>0</v>
      </c>
      <c r="G1340" s="714">
        <v>0</v>
      </c>
      <c r="H1340" s="714">
        <f t="shared" si="704"/>
        <v>11</v>
      </c>
      <c r="I1340" s="714">
        <f t="shared" si="705"/>
        <v>4</v>
      </c>
      <c r="J1340" s="714">
        <f t="shared" si="706"/>
        <v>15</v>
      </c>
      <c r="K1340" s="404" t="s">
        <v>234</v>
      </c>
    </row>
    <row r="1341" spans="1:11" ht="20.100000000000001" customHeight="1" x14ac:dyDescent="0.2">
      <c r="A1341" s="8" t="s">
        <v>239</v>
      </c>
      <c r="B1341" s="714">
        <v>5</v>
      </c>
      <c r="C1341" s="714">
        <v>0</v>
      </c>
      <c r="D1341" s="714">
        <v>5</v>
      </c>
      <c r="E1341" s="714">
        <v>0</v>
      </c>
      <c r="F1341" s="714">
        <v>0</v>
      </c>
      <c r="G1341" s="714">
        <v>0</v>
      </c>
      <c r="H1341" s="714">
        <f t="shared" si="704"/>
        <v>5</v>
      </c>
      <c r="I1341" s="714">
        <f t="shared" si="705"/>
        <v>0</v>
      </c>
      <c r="J1341" s="714">
        <f t="shared" si="706"/>
        <v>5</v>
      </c>
      <c r="K1341" s="404" t="s">
        <v>240</v>
      </c>
    </row>
    <row r="1342" spans="1:11" ht="20.100000000000001" customHeight="1" x14ac:dyDescent="0.2">
      <c r="A1342" s="8" t="s">
        <v>1517</v>
      </c>
      <c r="B1342" s="714">
        <f>SUM(B1337:B1341)</f>
        <v>30</v>
      </c>
      <c r="C1342" s="714">
        <f t="shared" ref="C1342:J1342" si="707">SUM(C1337:C1341)</f>
        <v>9</v>
      </c>
      <c r="D1342" s="714">
        <f t="shared" si="707"/>
        <v>39</v>
      </c>
      <c r="E1342" s="714">
        <f t="shared" si="707"/>
        <v>1</v>
      </c>
      <c r="F1342" s="714">
        <f t="shared" si="707"/>
        <v>0</v>
      </c>
      <c r="G1342" s="714">
        <f t="shared" si="707"/>
        <v>1</v>
      </c>
      <c r="H1342" s="714">
        <f t="shared" si="707"/>
        <v>31</v>
      </c>
      <c r="I1342" s="714">
        <f t="shared" si="707"/>
        <v>9</v>
      </c>
      <c r="J1342" s="714">
        <f t="shared" si="707"/>
        <v>40</v>
      </c>
      <c r="K1342" s="404" t="s">
        <v>1518</v>
      </c>
    </row>
    <row r="1343" spans="1:11" ht="20.100000000000001" customHeight="1" x14ac:dyDescent="0.2">
      <c r="A1343" s="8" t="s">
        <v>1363</v>
      </c>
      <c r="B1343" s="714"/>
      <c r="C1343" s="714"/>
      <c r="D1343" s="714"/>
      <c r="E1343" s="714"/>
      <c r="F1343" s="714"/>
      <c r="G1343" s="714"/>
      <c r="H1343" s="714"/>
      <c r="I1343" s="714"/>
      <c r="J1343" s="714"/>
      <c r="K1343" s="404" t="s">
        <v>1364</v>
      </c>
    </row>
    <row r="1344" spans="1:11" ht="20.100000000000001" customHeight="1" x14ac:dyDescent="0.2">
      <c r="A1344" s="8" t="s">
        <v>1344</v>
      </c>
      <c r="B1344" s="714">
        <v>6</v>
      </c>
      <c r="C1344" s="714">
        <v>1</v>
      </c>
      <c r="D1344" s="714">
        <v>7</v>
      </c>
      <c r="E1344" s="714">
        <v>0</v>
      </c>
      <c r="F1344" s="714">
        <v>0</v>
      </c>
      <c r="G1344" s="714">
        <v>0</v>
      </c>
      <c r="H1344" s="714">
        <f>SUM(B1344,E1344)</f>
        <v>6</v>
      </c>
      <c r="I1344" s="714">
        <f t="shared" ref="I1344:J1344" si="708">SUM(C1344,F1344)</f>
        <v>1</v>
      </c>
      <c r="J1344" s="714">
        <f t="shared" si="708"/>
        <v>7</v>
      </c>
      <c r="K1344" s="404" t="s">
        <v>856</v>
      </c>
    </row>
    <row r="1345" spans="1:12" ht="20.100000000000001" customHeight="1" x14ac:dyDescent="0.2">
      <c r="A1345" s="8" t="s">
        <v>1345</v>
      </c>
      <c r="B1345" s="714">
        <v>13</v>
      </c>
      <c r="C1345" s="714"/>
      <c r="D1345" s="714">
        <v>13</v>
      </c>
      <c r="E1345" s="714">
        <v>0</v>
      </c>
      <c r="F1345" s="714">
        <v>0</v>
      </c>
      <c r="G1345" s="714">
        <v>0</v>
      </c>
      <c r="H1345" s="714">
        <f t="shared" ref="H1345:H1347" si="709">SUM(B1345,E1345)</f>
        <v>13</v>
      </c>
      <c r="I1345" s="714">
        <f t="shared" ref="I1345:I1347" si="710">SUM(C1345,F1345)</f>
        <v>0</v>
      </c>
      <c r="J1345" s="714">
        <f t="shared" ref="J1345:J1347" si="711">SUM(D1345,G1345)</f>
        <v>13</v>
      </c>
      <c r="K1345" s="404" t="s">
        <v>1346</v>
      </c>
    </row>
    <row r="1346" spans="1:12" ht="20.100000000000001" customHeight="1" x14ac:dyDescent="0.2">
      <c r="A1346" s="8" t="s">
        <v>939</v>
      </c>
      <c r="B1346" s="714">
        <v>16</v>
      </c>
      <c r="C1346" s="714">
        <v>1</v>
      </c>
      <c r="D1346" s="714">
        <v>17</v>
      </c>
      <c r="E1346" s="714">
        <v>0</v>
      </c>
      <c r="F1346" s="714">
        <v>0</v>
      </c>
      <c r="G1346" s="714">
        <v>0</v>
      </c>
      <c r="H1346" s="714">
        <f t="shared" si="709"/>
        <v>16</v>
      </c>
      <c r="I1346" s="714">
        <f t="shared" si="710"/>
        <v>1</v>
      </c>
      <c r="J1346" s="714">
        <f t="shared" si="711"/>
        <v>17</v>
      </c>
      <c r="K1346" s="404" t="s">
        <v>234</v>
      </c>
    </row>
    <row r="1347" spans="1:12" ht="20.100000000000001" customHeight="1" x14ac:dyDescent="0.2">
      <c r="A1347" s="8" t="s">
        <v>239</v>
      </c>
      <c r="B1347" s="714">
        <v>7</v>
      </c>
      <c r="C1347" s="714">
        <v>0</v>
      </c>
      <c r="D1347" s="714">
        <v>7</v>
      </c>
      <c r="E1347" s="714">
        <v>0</v>
      </c>
      <c r="F1347" s="714">
        <v>0</v>
      </c>
      <c r="G1347" s="714">
        <v>0</v>
      </c>
      <c r="H1347" s="714">
        <f t="shared" si="709"/>
        <v>7</v>
      </c>
      <c r="I1347" s="714">
        <f t="shared" si="710"/>
        <v>0</v>
      </c>
      <c r="J1347" s="714">
        <f t="shared" si="711"/>
        <v>7</v>
      </c>
      <c r="K1347" s="404" t="s">
        <v>240</v>
      </c>
    </row>
    <row r="1348" spans="1:12" ht="18.75" customHeight="1" thickBot="1" x14ac:dyDescent="0.25">
      <c r="A1348" s="11" t="s">
        <v>1519</v>
      </c>
      <c r="B1348" s="12">
        <f>SUM(B1344:B1347)</f>
        <v>42</v>
      </c>
      <c r="C1348" s="12">
        <f t="shared" ref="C1348:J1348" si="712">SUM(C1344:C1347)</f>
        <v>2</v>
      </c>
      <c r="D1348" s="12">
        <f t="shared" si="712"/>
        <v>44</v>
      </c>
      <c r="E1348" s="12">
        <f t="shared" si="712"/>
        <v>0</v>
      </c>
      <c r="F1348" s="12">
        <f t="shared" si="712"/>
        <v>0</v>
      </c>
      <c r="G1348" s="12">
        <f t="shared" si="712"/>
        <v>0</v>
      </c>
      <c r="H1348" s="12">
        <f t="shared" si="712"/>
        <v>42</v>
      </c>
      <c r="I1348" s="12">
        <f t="shared" si="712"/>
        <v>2</v>
      </c>
      <c r="J1348" s="12">
        <f t="shared" si="712"/>
        <v>44</v>
      </c>
      <c r="K1348" s="13" t="s">
        <v>1520</v>
      </c>
    </row>
    <row r="1349" spans="1:12" ht="18.75" customHeight="1" thickTop="1" x14ac:dyDescent="0.2">
      <c r="A1349" s="14"/>
      <c r="B1349" s="14"/>
      <c r="C1349" s="14"/>
      <c r="D1349" s="14"/>
      <c r="E1349" s="14"/>
      <c r="F1349" s="14"/>
      <c r="G1349" s="14"/>
      <c r="H1349" s="14"/>
      <c r="I1349" s="14"/>
      <c r="J1349" s="14"/>
      <c r="K1349" s="458"/>
    </row>
    <row r="1350" spans="1:12" s="868" customFormat="1" ht="18.75" customHeight="1" x14ac:dyDescent="0.2">
      <c r="A1350" s="878"/>
      <c r="B1350" s="878"/>
      <c r="C1350" s="878"/>
      <c r="D1350" s="878"/>
      <c r="E1350" s="878"/>
      <c r="F1350" s="878"/>
      <c r="G1350" s="878"/>
      <c r="H1350" s="878"/>
      <c r="I1350" s="878"/>
      <c r="J1350" s="878"/>
      <c r="K1350" s="869"/>
      <c r="L1350" s="67"/>
    </row>
    <row r="1351" spans="1:12" s="868" customFormat="1" ht="18.75" customHeight="1" x14ac:dyDescent="0.2">
      <c r="A1351" s="878"/>
      <c r="B1351" s="878"/>
      <c r="C1351" s="878"/>
      <c r="D1351" s="878"/>
      <c r="E1351" s="878"/>
      <c r="F1351" s="878"/>
      <c r="G1351" s="878"/>
      <c r="H1351" s="878"/>
      <c r="I1351" s="878"/>
      <c r="J1351" s="878"/>
      <c r="K1351" s="869"/>
      <c r="L1351" s="67"/>
    </row>
    <row r="1352" spans="1:12" ht="18.75" customHeight="1" x14ac:dyDescent="0.2">
      <c r="A1352" s="14"/>
      <c r="B1352" s="14"/>
      <c r="C1352" s="14"/>
      <c r="D1352" s="14"/>
      <c r="E1352" s="14"/>
      <c r="F1352" s="14"/>
      <c r="G1352" s="14"/>
      <c r="H1352" s="14"/>
      <c r="I1352" s="14"/>
      <c r="J1352" s="14"/>
      <c r="K1352" s="458"/>
    </row>
    <row r="1353" spans="1:12" s="457" customFormat="1" ht="18.75" customHeight="1" x14ac:dyDescent="0.2">
      <c r="A1353" s="14"/>
      <c r="B1353" s="14"/>
      <c r="C1353" s="14"/>
      <c r="D1353" s="14"/>
      <c r="E1353" s="14"/>
      <c r="F1353" s="14"/>
      <c r="G1353" s="14"/>
      <c r="H1353" s="14"/>
      <c r="I1353" s="14"/>
      <c r="J1353" s="14"/>
      <c r="K1353" s="458"/>
      <c r="L1353" s="67"/>
    </row>
    <row r="1354" spans="1:12" ht="24.75" customHeight="1" thickBot="1" x14ac:dyDescent="0.25">
      <c r="A1354" s="323" t="s">
        <v>2646</v>
      </c>
      <c r="D1354" s="434"/>
      <c r="E1354" s="435"/>
      <c r="F1354" s="434"/>
      <c r="K1354" s="413" t="s">
        <v>2717</v>
      </c>
    </row>
    <row r="1355" spans="1:12" ht="20.100000000000001" customHeight="1" thickTop="1" x14ac:dyDescent="0.25">
      <c r="A1355" s="992" t="s">
        <v>196</v>
      </c>
      <c r="B1355" s="1003" t="s">
        <v>1</v>
      </c>
      <c r="C1355" s="1003"/>
      <c r="D1355" s="1003"/>
      <c r="E1355" s="1003" t="s">
        <v>2</v>
      </c>
      <c r="F1355" s="1003"/>
      <c r="G1355" s="1003"/>
      <c r="H1355" s="1003" t="s">
        <v>4</v>
      </c>
      <c r="I1355" s="1003"/>
      <c r="J1355" s="1003"/>
      <c r="K1355" s="992" t="s">
        <v>197</v>
      </c>
    </row>
    <row r="1356" spans="1:12" ht="20.100000000000001" customHeight="1" x14ac:dyDescent="0.25">
      <c r="A1356" s="993"/>
      <c r="B1356" s="1004" t="s">
        <v>6</v>
      </c>
      <c r="C1356" s="1004"/>
      <c r="D1356" s="1004"/>
      <c r="E1356" s="1004" t="s">
        <v>7</v>
      </c>
      <c r="F1356" s="1004"/>
      <c r="G1356" s="1004"/>
      <c r="H1356" s="1004" t="s">
        <v>9</v>
      </c>
      <c r="I1356" s="1004"/>
      <c r="J1356" s="1004"/>
      <c r="K1356" s="993"/>
    </row>
    <row r="1357" spans="1:12" ht="20.100000000000001" customHeight="1" x14ac:dyDescent="0.25">
      <c r="A1357" s="993"/>
      <c r="B1357" s="655" t="s">
        <v>554</v>
      </c>
      <c r="C1357" s="655" t="s">
        <v>112</v>
      </c>
      <c r="D1357" s="655" t="s">
        <v>12</v>
      </c>
      <c r="E1357" s="655" t="s">
        <v>554</v>
      </c>
      <c r="F1357" s="655" t="s">
        <v>112</v>
      </c>
      <c r="G1357" s="655" t="s">
        <v>12</v>
      </c>
      <c r="H1357" s="655" t="s">
        <v>554</v>
      </c>
      <c r="I1357" s="655" t="s">
        <v>112</v>
      </c>
      <c r="J1357" s="655" t="s">
        <v>12</v>
      </c>
      <c r="K1357" s="993"/>
    </row>
    <row r="1358" spans="1:12" ht="20.100000000000001" customHeight="1" thickBot="1" x14ac:dyDescent="0.3">
      <c r="A1358" s="994"/>
      <c r="B1358" s="4" t="s">
        <v>13</v>
      </c>
      <c r="C1358" s="4" t="s">
        <v>14</v>
      </c>
      <c r="D1358" s="4" t="s">
        <v>9</v>
      </c>
      <c r="E1358" s="4" t="s">
        <v>13</v>
      </c>
      <c r="F1358" s="4" t="s">
        <v>14</v>
      </c>
      <c r="G1358" s="4" t="s">
        <v>9</v>
      </c>
      <c r="H1358" s="4" t="s">
        <v>13</v>
      </c>
      <c r="I1358" s="4" t="s">
        <v>14</v>
      </c>
      <c r="J1358" s="4" t="s">
        <v>9</v>
      </c>
      <c r="K1358" s="994"/>
    </row>
    <row r="1359" spans="1:12" ht="20.100000000000001" customHeight="1" x14ac:dyDescent="0.2">
      <c r="A1359" s="60" t="s">
        <v>1365</v>
      </c>
      <c r="B1359" s="8"/>
      <c r="C1359" s="8"/>
      <c r="D1359" s="8"/>
      <c r="E1359" s="8"/>
      <c r="F1359" s="8"/>
      <c r="G1359" s="8"/>
      <c r="H1359" s="8"/>
      <c r="I1359" s="8"/>
      <c r="J1359" s="8"/>
      <c r="K1359" s="404" t="s">
        <v>1366</v>
      </c>
    </row>
    <row r="1360" spans="1:12" ht="20.100000000000001" customHeight="1" x14ac:dyDescent="0.2">
      <c r="A1360" s="8" t="s">
        <v>1344</v>
      </c>
      <c r="B1360" s="714">
        <v>5</v>
      </c>
      <c r="C1360" s="714">
        <v>2</v>
      </c>
      <c r="D1360" s="714">
        <v>7</v>
      </c>
      <c r="E1360" s="714">
        <v>0</v>
      </c>
      <c r="F1360" s="714">
        <v>0</v>
      </c>
      <c r="G1360" s="714">
        <v>0</v>
      </c>
      <c r="H1360" s="714">
        <f>SUM(B1360,E1360)</f>
        <v>5</v>
      </c>
      <c r="I1360" s="714">
        <f t="shared" ref="I1360:J1360" si="713">SUM(C1360,F1360)</f>
        <v>2</v>
      </c>
      <c r="J1360" s="714">
        <f t="shared" si="713"/>
        <v>7</v>
      </c>
      <c r="K1360" s="404" t="s">
        <v>856</v>
      </c>
    </row>
    <row r="1361" spans="1:12" ht="20.100000000000001" customHeight="1" x14ac:dyDescent="0.2">
      <c r="A1361" s="8" t="s">
        <v>939</v>
      </c>
      <c r="B1361" s="714">
        <v>18</v>
      </c>
      <c r="C1361" s="714">
        <v>1</v>
      </c>
      <c r="D1361" s="714">
        <v>19</v>
      </c>
      <c r="E1361" s="714">
        <v>0</v>
      </c>
      <c r="F1361" s="714">
        <v>0</v>
      </c>
      <c r="G1361" s="714">
        <v>0</v>
      </c>
      <c r="H1361" s="714">
        <f t="shared" ref="H1361:H1362" si="714">SUM(B1361,E1361)</f>
        <v>18</v>
      </c>
      <c r="I1361" s="714">
        <f t="shared" ref="I1361:I1362" si="715">SUM(C1361,F1361)</f>
        <v>1</v>
      </c>
      <c r="J1361" s="714">
        <f t="shared" ref="J1361:J1362" si="716">SUM(D1361,G1361)</f>
        <v>19</v>
      </c>
      <c r="K1361" s="404" t="s">
        <v>856</v>
      </c>
    </row>
    <row r="1362" spans="1:12" ht="20.100000000000001" customHeight="1" x14ac:dyDescent="0.2">
      <c r="A1362" s="20" t="s">
        <v>523</v>
      </c>
      <c r="B1362" s="714">
        <v>4</v>
      </c>
      <c r="C1362" s="714">
        <v>1</v>
      </c>
      <c r="D1362" s="714">
        <v>5</v>
      </c>
      <c r="E1362" s="714">
        <v>0</v>
      </c>
      <c r="F1362" s="714">
        <v>0</v>
      </c>
      <c r="G1362" s="714">
        <v>0</v>
      </c>
      <c r="H1362" s="714">
        <f t="shared" si="714"/>
        <v>4</v>
      </c>
      <c r="I1362" s="714">
        <f t="shared" si="715"/>
        <v>1</v>
      </c>
      <c r="J1362" s="714">
        <f t="shared" si="716"/>
        <v>5</v>
      </c>
      <c r="K1362" s="22" t="s">
        <v>240</v>
      </c>
    </row>
    <row r="1363" spans="1:12" ht="20.100000000000001" customHeight="1" x14ac:dyDescent="0.2">
      <c r="A1363" s="8" t="s">
        <v>1593</v>
      </c>
      <c r="B1363" s="714">
        <f>SUM(B1360:B1362)</f>
        <v>27</v>
      </c>
      <c r="C1363" s="714">
        <f t="shared" ref="C1363:J1363" si="717">SUM(C1360:C1362)</f>
        <v>4</v>
      </c>
      <c r="D1363" s="714">
        <f t="shared" si="717"/>
        <v>31</v>
      </c>
      <c r="E1363" s="714">
        <f t="shared" si="717"/>
        <v>0</v>
      </c>
      <c r="F1363" s="714">
        <f t="shared" si="717"/>
        <v>0</v>
      </c>
      <c r="G1363" s="714">
        <f t="shared" si="717"/>
        <v>0</v>
      </c>
      <c r="H1363" s="714">
        <f t="shared" si="717"/>
        <v>27</v>
      </c>
      <c r="I1363" s="714">
        <f t="shared" si="717"/>
        <v>4</v>
      </c>
      <c r="J1363" s="714">
        <f t="shared" si="717"/>
        <v>31</v>
      </c>
      <c r="K1363" s="404" t="s">
        <v>1522</v>
      </c>
    </row>
    <row r="1364" spans="1:12" ht="20.100000000000001" customHeight="1" x14ac:dyDescent="0.2">
      <c r="A1364" s="17" t="s">
        <v>1367</v>
      </c>
      <c r="B1364" s="714"/>
      <c r="C1364" s="714"/>
      <c r="D1364" s="714"/>
      <c r="E1364" s="714"/>
      <c r="F1364" s="714"/>
      <c r="G1364" s="714"/>
      <c r="H1364" s="714"/>
      <c r="I1364" s="714"/>
      <c r="J1364" s="714"/>
      <c r="K1364" s="19" t="s">
        <v>1368</v>
      </c>
    </row>
    <row r="1365" spans="1:12" ht="20.100000000000001" customHeight="1" x14ac:dyDescent="0.2">
      <c r="A1365" s="8" t="s">
        <v>1344</v>
      </c>
      <c r="B1365" s="714">
        <v>49</v>
      </c>
      <c r="C1365" s="714">
        <v>16</v>
      </c>
      <c r="D1365" s="714">
        <v>65</v>
      </c>
      <c r="E1365" s="714">
        <v>0</v>
      </c>
      <c r="F1365" s="714">
        <v>0</v>
      </c>
      <c r="G1365" s="714">
        <v>0</v>
      </c>
      <c r="H1365" s="714">
        <f>SUM(B1365,E1365)</f>
        <v>49</v>
      </c>
      <c r="I1365" s="714">
        <f t="shared" ref="I1365:J1365" si="718">SUM(C1365,F1365)</f>
        <v>16</v>
      </c>
      <c r="J1365" s="714">
        <f t="shared" si="718"/>
        <v>65</v>
      </c>
      <c r="K1365" s="404" t="s">
        <v>856</v>
      </c>
    </row>
    <row r="1366" spans="1:12" ht="20.100000000000001" customHeight="1" x14ac:dyDescent="0.2">
      <c r="A1366" s="8" t="s">
        <v>1446</v>
      </c>
      <c r="B1366" s="714">
        <v>8</v>
      </c>
      <c r="C1366" s="714">
        <v>10</v>
      </c>
      <c r="D1366" s="714">
        <v>18</v>
      </c>
      <c r="E1366" s="714">
        <v>1</v>
      </c>
      <c r="F1366" s="714">
        <v>0</v>
      </c>
      <c r="G1366" s="714">
        <v>1</v>
      </c>
      <c r="H1366" s="714">
        <f t="shared" ref="H1366:H1370" si="719">SUM(B1366,E1366)</f>
        <v>9</v>
      </c>
      <c r="I1366" s="714">
        <f t="shared" ref="I1366:I1370" si="720">SUM(C1366,F1366)</f>
        <v>10</v>
      </c>
      <c r="J1366" s="714">
        <f t="shared" ref="J1366:J1370" si="721">SUM(D1366,G1366)</f>
        <v>19</v>
      </c>
      <c r="K1366" s="404" t="s">
        <v>1447</v>
      </c>
    </row>
    <row r="1367" spans="1:12" ht="20.100000000000001" customHeight="1" x14ac:dyDescent="0.2">
      <c r="A1367" s="8" t="s">
        <v>1400</v>
      </c>
      <c r="B1367" s="714">
        <v>67</v>
      </c>
      <c r="C1367" s="714">
        <v>18</v>
      </c>
      <c r="D1367" s="714">
        <v>85</v>
      </c>
      <c r="E1367" s="714">
        <v>0</v>
      </c>
      <c r="F1367" s="714">
        <v>0</v>
      </c>
      <c r="G1367" s="714">
        <v>0</v>
      </c>
      <c r="H1367" s="714">
        <f t="shared" si="719"/>
        <v>67</v>
      </c>
      <c r="I1367" s="714">
        <f t="shared" si="720"/>
        <v>18</v>
      </c>
      <c r="J1367" s="714">
        <f t="shared" si="721"/>
        <v>85</v>
      </c>
      <c r="K1367" s="404" t="s">
        <v>1346</v>
      </c>
    </row>
    <row r="1368" spans="1:12" s="705" customFormat="1" ht="20.100000000000001" customHeight="1" x14ac:dyDescent="0.2">
      <c r="A1368" s="463" t="s">
        <v>939</v>
      </c>
      <c r="B1368" s="714">
        <v>119</v>
      </c>
      <c r="C1368" s="714">
        <v>45</v>
      </c>
      <c r="D1368" s="714">
        <v>164</v>
      </c>
      <c r="E1368" s="714">
        <v>0</v>
      </c>
      <c r="F1368" s="714">
        <v>0</v>
      </c>
      <c r="G1368" s="714">
        <v>0</v>
      </c>
      <c r="H1368" s="714">
        <f t="shared" si="719"/>
        <v>119</v>
      </c>
      <c r="I1368" s="714">
        <f t="shared" si="720"/>
        <v>45</v>
      </c>
      <c r="J1368" s="714">
        <f t="shared" si="721"/>
        <v>164</v>
      </c>
      <c r="K1368" s="707" t="s">
        <v>234</v>
      </c>
      <c r="L1368" s="67"/>
    </row>
    <row r="1369" spans="1:12" ht="20.100000000000001" customHeight="1" x14ac:dyDescent="0.2">
      <c r="A1369" s="8" t="s">
        <v>523</v>
      </c>
      <c r="B1369" s="714">
        <v>53</v>
      </c>
      <c r="C1369" s="714">
        <v>13</v>
      </c>
      <c r="D1369" s="714">
        <v>66</v>
      </c>
      <c r="E1369" s="714">
        <v>0</v>
      </c>
      <c r="F1369" s="714">
        <v>0</v>
      </c>
      <c r="G1369" s="714">
        <v>0</v>
      </c>
      <c r="H1369" s="714">
        <f t="shared" si="719"/>
        <v>53</v>
      </c>
      <c r="I1369" s="714">
        <f t="shared" si="720"/>
        <v>13</v>
      </c>
      <c r="J1369" s="714">
        <f t="shared" si="721"/>
        <v>66</v>
      </c>
      <c r="K1369" s="404" t="s">
        <v>240</v>
      </c>
    </row>
    <row r="1370" spans="1:12" ht="20.100000000000001" customHeight="1" x14ac:dyDescent="0.2">
      <c r="A1370" s="8" t="s">
        <v>769</v>
      </c>
      <c r="B1370" s="714">
        <v>5</v>
      </c>
      <c r="C1370" s="714">
        <v>1</v>
      </c>
      <c r="D1370" s="714">
        <v>6</v>
      </c>
      <c r="E1370" s="714">
        <v>0</v>
      </c>
      <c r="F1370" s="714">
        <v>0</v>
      </c>
      <c r="G1370" s="714">
        <v>0</v>
      </c>
      <c r="H1370" s="714">
        <f t="shared" si="719"/>
        <v>5</v>
      </c>
      <c r="I1370" s="714">
        <f t="shared" si="720"/>
        <v>1</v>
      </c>
      <c r="J1370" s="714">
        <f t="shared" si="721"/>
        <v>6</v>
      </c>
      <c r="K1370" s="404" t="s">
        <v>1604</v>
      </c>
    </row>
    <row r="1371" spans="1:12" ht="20.100000000000001" customHeight="1" x14ac:dyDescent="0.2">
      <c r="A1371" s="8" t="s">
        <v>1594</v>
      </c>
      <c r="B1371" s="326">
        <f>SUM(B1365:B1370)</f>
        <v>301</v>
      </c>
      <c r="C1371" s="326">
        <f t="shared" ref="C1371:J1371" si="722">SUM(C1365:C1370)</f>
        <v>103</v>
      </c>
      <c r="D1371" s="326">
        <f t="shared" si="722"/>
        <v>404</v>
      </c>
      <c r="E1371" s="326">
        <f t="shared" si="722"/>
        <v>1</v>
      </c>
      <c r="F1371" s="326">
        <f t="shared" si="722"/>
        <v>0</v>
      </c>
      <c r="G1371" s="326">
        <f t="shared" si="722"/>
        <v>1</v>
      </c>
      <c r="H1371" s="326">
        <f t="shared" si="722"/>
        <v>302</v>
      </c>
      <c r="I1371" s="326">
        <f t="shared" si="722"/>
        <v>103</v>
      </c>
      <c r="J1371" s="326">
        <f t="shared" si="722"/>
        <v>405</v>
      </c>
      <c r="K1371" s="297" t="s">
        <v>1348</v>
      </c>
    </row>
    <row r="1372" spans="1:12" ht="20.100000000000001" customHeight="1" x14ac:dyDescent="0.2">
      <c r="A1372" s="8" t="s">
        <v>1370</v>
      </c>
      <c r="B1372" s="714">
        <v>98</v>
      </c>
      <c r="C1372" s="714">
        <v>41</v>
      </c>
      <c r="D1372" s="714">
        <v>139</v>
      </c>
      <c r="E1372" s="714">
        <v>1</v>
      </c>
      <c r="F1372" s="714">
        <v>0</v>
      </c>
      <c r="G1372" s="714">
        <v>1</v>
      </c>
      <c r="H1372" s="714">
        <f>SUM(B1372,E1372)</f>
        <v>99</v>
      </c>
      <c r="I1372" s="714">
        <f t="shared" ref="I1372:J1372" si="723">SUM(C1372,F1372)</f>
        <v>41</v>
      </c>
      <c r="J1372" s="714">
        <f t="shared" si="723"/>
        <v>140</v>
      </c>
      <c r="K1372" s="404" t="s">
        <v>1371</v>
      </c>
    </row>
    <row r="1373" spans="1:12" ht="20.100000000000001" customHeight="1" x14ac:dyDescent="0.2">
      <c r="A1373" s="8" t="s">
        <v>1372</v>
      </c>
      <c r="B1373" s="714">
        <v>48</v>
      </c>
      <c r="C1373" s="714">
        <v>11</v>
      </c>
      <c r="D1373" s="714">
        <v>59</v>
      </c>
      <c r="E1373" s="714">
        <v>0</v>
      </c>
      <c r="F1373" s="714">
        <v>0</v>
      </c>
      <c r="G1373" s="714">
        <v>0</v>
      </c>
      <c r="H1373" s="714">
        <f t="shared" ref="H1373:H1379" si="724">SUM(B1373,E1373)</f>
        <v>48</v>
      </c>
      <c r="I1373" s="714">
        <f t="shared" ref="I1373:I1379" si="725">SUM(C1373,F1373)</f>
        <v>11</v>
      </c>
      <c r="J1373" s="714">
        <f t="shared" ref="J1373:J1379" si="726">SUM(D1373,G1373)</f>
        <v>59</v>
      </c>
      <c r="K1373" s="404" t="s">
        <v>1373</v>
      </c>
    </row>
    <row r="1374" spans="1:12" ht="20.100000000000001" customHeight="1" x14ac:dyDescent="0.2">
      <c r="A1374" s="8" t="s">
        <v>1374</v>
      </c>
      <c r="B1374" s="714">
        <v>11</v>
      </c>
      <c r="C1374" s="714">
        <v>9</v>
      </c>
      <c r="D1374" s="714">
        <v>20</v>
      </c>
      <c r="E1374" s="714">
        <v>0</v>
      </c>
      <c r="F1374" s="714">
        <v>0</v>
      </c>
      <c r="G1374" s="714">
        <v>0</v>
      </c>
      <c r="H1374" s="714">
        <f t="shared" si="724"/>
        <v>11</v>
      </c>
      <c r="I1374" s="714">
        <f t="shared" si="725"/>
        <v>9</v>
      </c>
      <c r="J1374" s="714">
        <f t="shared" si="726"/>
        <v>20</v>
      </c>
      <c r="K1374" s="404" t="s">
        <v>1375</v>
      </c>
    </row>
    <row r="1375" spans="1:12" ht="20.100000000000001" customHeight="1" x14ac:dyDescent="0.2">
      <c r="A1375" s="8" t="s">
        <v>1376</v>
      </c>
      <c r="B1375" s="714">
        <v>48</v>
      </c>
      <c r="C1375" s="714">
        <v>10</v>
      </c>
      <c r="D1375" s="714">
        <v>58</v>
      </c>
      <c r="E1375" s="714">
        <v>0</v>
      </c>
      <c r="F1375" s="714">
        <v>0</v>
      </c>
      <c r="G1375" s="714">
        <v>0</v>
      </c>
      <c r="H1375" s="714">
        <f t="shared" si="724"/>
        <v>48</v>
      </c>
      <c r="I1375" s="714">
        <f t="shared" si="725"/>
        <v>10</v>
      </c>
      <c r="J1375" s="714">
        <f t="shared" si="726"/>
        <v>58</v>
      </c>
      <c r="K1375" s="404" t="s">
        <v>1377</v>
      </c>
    </row>
    <row r="1376" spans="1:12" ht="20.100000000000001" customHeight="1" x14ac:dyDescent="0.2">
      <c r="A1376" s="8" t="s">
        <v>1378</v>
      </c>
      <c r="B1376" s="714">
        <v>50</v>
      </c>
      <c r="C1376" s="714">
        <v>12</v>
      </c>
      <c r="D1376" s="714">
        <v>62</v>
      </c>
      <c r="E1376" s="714">
        <v>0</v>
      </c>
      <c r="F1376" s="714">
        <v>0</v>
      </c>
      <c r="G1376" s="714">
        <v>0</v>
      </c>
      <c r="H1376" s="714">
        <f t="shared" si="724"/>
        <v>50</v>
      </c>
      <c r="I1376" s="714">
        <f t="shared" si="725"/>
        <v>12</v>
      </c>
      <c r="J1376" s="714">
        <f t="shared" si="726"/>
        <v>62</v>
      </c>
      <c r="K1376" s="404" t="s">
        <v>1379</v>
      </c>
    </row>
    <row r="1377" spans="1:12" ht="20.100000000000001" customHeight="1" x14ac:dyDescent="0.2">
      <c r="A1377" s="8" t="s">
        <v>1380</v>
      </c>
      <c r="B1377" s="714">
        <v>33</v>
      </c>
      <c r="C1377" s="714">
        <v>11</v>
      </c>
      <c r="D1377" s="714">
        <v>44</v>
      </c>
      <c r="E1377" s="714">
        <v>0</v>
      </c>
      <c r="F1377" s="714">
        <v>0</v>
      </c>
      <c r="G1377" s="714">
        <v>0</v>
      </c>
      <c r="H1377" s="714">
        <f t="shared" si="724"/>
        <v>33</v>
      </c>
      <c r="I1377" s="714">
        <f t="shared" si="725"/>
        <v>11</v>
      </c>
      <c r="J1377" s="714">
        <f t="shared" si="726"/>
        <v>44</v>
      </c>
      <c r="K1377" s="404" t="s">
        <v>1381</v>
      </c>
    </row>
    <row r="1378" spans="1:12" ht="20.100000000000001" customHeight="1" x14ac:dyDescent="0.2">
      <c r="A1378" s="20" t="s">
        <v>1382</v>
      </c>
      <c r="B1378" s="21">
        <v>142</v>
      </c>
      <c r="C1378" s="21">
        <v>101</v>
      </c>
      <c r="D1378" s="21">
        <v>243</v>
      </c>
      <c r="E1378" s="21">
        <v>1</v>
      </c>
      <c r="F1378" s="21">
        <v>0</v>
      </c>
      <c r="G1378" s="21">
        <v>1</v>
      </c>
      <c r="H1378" s="21">
        <f t="shared" si="724"/>
        <v>143</v>
      </c>
      <c r="I1378" s="21">
        <f t="shared" si="725"/>
        <v>101</v>
      </c>
      <c r="J1378" s="21">
        <f t="shared" si="726"/>
        <v>244</v>
      </c>
      <c r="K1378" s="22" t="s">
        <v>1383</v>
      </c>
    </row>
    <row r="1379" spans="1:12" ht="20.100000000000001" customHeight="1" thickBot="1" x14ac:dyDescent="0.25">
      <c r="A1379" s="11" t="s">
        <v>1169</v>
      </c>
      <c r="B1379" s="12">
        <v>0</v>
      </c>
      <c r="C1379" s="12">
        <v>0</v>
      </c>
      <c r="D1379" s="12">
        <v>0</v>
      </c>
      <c r="E1379" s="12">
        <v>0</v>
      </c>
      <c r="F1379" s="12">
        <v>0</v>
      </c>
      <c r="G1379" s="12">
        <v>0</v>
      </c>
      <c r="H1379" s="12">
        <f t="shared" si="724"/>
        <v>0</v>
      </c>
      <c r="I1379" s="12">
        <f t="shared" si="725"/>
        <v>0</v>
      </c>
      <c r="J1379" s="12">
        <f t="shared" si="726"/>
        <v>0</v>
      </c>
      <c r="K1379" s="13" t="s">
        <v>1384</v>
      </c>
    </row>
    <row r="1380" spans="1:12" ht="20.100000000000001" customHeight="1" thickTop="1" x14ac:dyDescent="0.2">
      <c r="A1380" s="14"/>
      <c r="B1380" s="14"/>
      <c r="C1380" s="14"/>
      <c r="D1380" s="14"/>
      <c r="E1380" s="14"/>
      <c r="F1380" s="14"/>
      <c r="G1380" s="14"/>
      <c r="H1380" s="14"/>
      <c r="I1380" s="14"/>
      <c r="J1380" s="14"/>
      <c r="K1380" s="458"/>
    </row>
    <row r="1381" spans="1:12" s="868" customFormat="1" ht="20.100000000000001" customHeight="1" x14ac:dyDescent="0.2">
      <c r="A1381" s="878"/>
      <c r="B1381" s="878"/>
      <c r="C1381" s="878"/>
      <c r="D1381" s="878"/>
      <c r="E1381" s="878"/>
      <c r="F1381" s="878"/>
      <c r="G1381" s="878"/>
      <c r="H1381" s="878"/>
      <c r="I1381" s="878"/>
      <c r="J1381" s="878"/>
      <c r="K1381" s="869"/>
      <c r="L1381" s="67"/>
    </row>
    <row r="1382" spans="1:12" s="868" customFormat="1" ht="20.100000000000001" customHeight="1" x14ac:dyDescent="0.2">
      <c r="A1382" s="878"/>
      <c r="B1382" s="878"/>
      <c r="C1382" s="878"/>
      <c r="D1382" s="878"/>
      <c r="E1382" s="878"/>
      <c r="F1382" s="878"/>
      <c r="G1382" s="878"/>
      <c r="H1382" s="878"/>
      <c r="I1382" s="878"/>
      <c r="J1382" s="878"/>
      <c r="K1382" s="869"/>
      <c r="L1382" s="67"/>
    </row>
    <row r="1383" spans="1:12" ht="25.5" customHeight="1" thickBot="1" x14ac:dyDescent="0.25">
      <c r="A1383" s="323" t="s">
        <v>2646</v>
      </c>
      <c r="D1383" s="434"/>
      <c r="E1383" s="435"/>
      <c r="F1383" s="434"/>
      <c r="K1383" s="413" t="s">
        <v>2717</v>
      </c>
    </row>
    <row r="1384" spans="1:12" ht="20.100000000000001" customHeight="1" thickTop="1" x14ac:dyDescent="0.25">
      <c r="A1384" s="992" t="s">
        <v>196</v>
      </c>
      <c r="B1384" s="1003" t="s">
        <v>1</v>
      </c>
      <c r="C1384" s="1003"/>
      <c r="D1384" s="1003"/>
      <c r="E1384" s="1003" t="s">
        <v>2</v>
      </c>
      <c r="F1384" s="1003"/>
      <c r="G1384" s="1003"/>
      <c r="H1384" s="1003" t="s">
        <v>4</v>
      </c>
      <c r="I1384" s="1003"/>
      <c r="J1384" s="1003"/>
      <c r="K1384" s="992" t="s">
        <v>197</v>
      </c>
    </row>
    <row r="1385" spans="1:12" ht="20.100000000000001" customHeight="1" x14ac:dyDescent="0.25">
      <c r="A1385" s="993"/>
      <c r="B1385" s="1004" t="s">
        <v>6</v>
      </c>
      <c r="C1385" s="1004"/>
      <c r="D1385" s="1004"/>
      <c r="E1385" s="1004" t="s">
        <v>7</v>
      </c>
      <c r="F1385" s="1004"/>
      <c r="G1385" s="1004"/>
      <c r="H1385" s="1004" t="s">
        <v>9</v>
      </c>
      <c r="I1385" s="1004"/>
      <c r="J1385" s="1004"/>
      <c r="K1385" s="993"/>
    </row>
    <row r="1386" spans="1:12" ht="20.100000000000001" customHeight="1" x14ac:dyDescent="0.25">
      <c r="A1386" s="993"/>
      <c r="B1386" s="655" t="s">
        <v>554</v>
      </c>
      <c r="C1386" s="655" t="s">
        <v>112</v>
      </c>
      <c r="D1386" s="655" t="s">
        <v>12</v>
      </c>
      <c r="E1386" s="655" t="s">
        <v>554</v>
      </c>
      <c r="F1386" s="655" t="s">
        <v>112</v>
      </c>
      <c r="G1386" s="655" t="s">
        <v>12</v>
      </c>
      <c r="H1386" s="655" t="s">
        <v>554</v>
      </c>
      <c r="I1386" s="655" t="s">
        <v>112</v>
      </c>
      <c r="J1386" s="655" t="s">
        <v>12</v>
      </c>
      <c r="K1386" s="993"/>
    </row>
    <row r="1387" spans="1:12" ht="20.100000000000001" customHeight="1" thickBot="1" x14ac:dyDescent="0.3">
      <c r="A1387" s="994"/>
      <c r="B1387" s="4" t="s">
        <v>13</v>
      </c>
      <c r="C1387" s="4" t="s">
        <v>14</v>
      </c>
      <c r="D1387" s="4" t="s">
        <v>9</v>
      </c>
      <c r="E1387" s="4" t="s">
        <v>13</v>
      </c>
      <c r="F1387" s="4" t="s">
        <v>14</v>
      </c>
      <c r="G1387" s="4" t="s">
        <v>9</v>
      </c>
      <c r="H1387" s="4" t="s">
        <v>13</v>
      </c>
      <c r="I1387" s="4" t="s">
        <v>14</v>
      </c>
      <c r="J1387" s="4" t="s">
        <v>9</v>
      </c>
      <c r="K1387" s="994"/>
    </row>
    <row r="1388" spans="1:12" ht="20.100000000000001" customHeight="1" x14ac:dyDescent="0.2">
      <c r="A1388" s="8" t="s">
        <v>1385</v>
      </c>
      <c r="B1388" s="18">
        <v>96</v>
      </c>
      <c r="C1388" s="18">
        <v>45</v>
      </c>
      <c r="D1388" s="18">
        <v>141</v>
      </c>
      <c r="E1388" s="18">
        <v>0</v>
      </c>
      <c r="F1388" s="18">
        <v>0</v>
      </c>
      <c r="G1388" s="18">
        <v>0</v>
      </c>
      <c r="H1388" s="18">
        <f>SUM(B1388,E1388)</f>
        <v>96</v>
      </c>
      <c r="I1388" s="18">
        <f t="shared" ref="I1388:J1388" si="727">SUM(C1388,F1388)</f>
        <v>45</v>
      </c>
      <c r="J1388" s="18">
        <f t="shared" si="727"/>
        <v>141</v>
      </c>
      <c r="K1388" s="404" t="s">
        <v>1611</v>
      </c>
    </row>
    <row r="1389" spans="1:12" ht="20.100000000000001" customHeight="1" x14ac:dyDescent="0.2">
      <c r="A1389" s="8" t="s">
        <v>1387</v>
      </c>
      <c r="B1389" s="18">
        <v>44</v>
      </c>
      <c r="C1389" s="18">
        <v>53</v>
      </c>
      <c r="D1389" s="18">
        <v>97</v>
      </c>
      <c r="E1389" s="18">
        <v>1</v>
      </c>
      <c r="F1389" s="18">
        <v>0</v>
      </c>
      <c r="G1389" s="18">
        <v>1</v>
      </c>
      <c r="H1389" s="18">
        <f t="shared" ref="H1389:H1391" si="728">SUM(B1389,E1389)</f>
        <v>45</v>
      </c>
      <c r="I1389" s="18">
        <f t="shared" ref="I1389:I1391" si="729">SUM(C1389,F1389)</f>
        <v>53</v>
      </c>
      <c r="J1389" s="18">
        <f t="shared" ref="J1389:J1391" si="730">SUM(D1389,G1389)</f>
        <v>98</v>
      </c>
      <c r="K1389" s="19" t="s">
        <v>1388</v>
      </c>
    </row>
    <row r="1390" spans="1:12" ht="20.100000000000001" customHeight="1" x14ac:dyDescent="0.2">
      <c r="A1390" s="8" t="s">
        <v>1389</v>
      </c>
      <c r="B1390" s="714">
        <v>109</v>
      </c>
      <c r="C1390" s="714">
        <v>79</v>
      </c>
      <c r="D1390" s="714">
        <v>188</v>
      </c>
      <c r="E1390" s="714">
        <v>1</v>
      </c>
      <c r="F1390" s="714">
        <v>0</v>
      </c>
      <c r="G1390" s="714">
        <v>1</v>
      </c>
      <c r="H1390" s="18">
        <f t="shared" si="728"/>
        <v>110</v>
      </c>
      <c r="I1390" s="18">
        <f t="shared" si="729"/>
        <v>79</v>
      </c>
      <c r="J1390" s="18">
        <f t="shared" si="730"/>
        <v>189</v>
      </c>
      <c r="K1390" s="404" t="s">
        <v>1390</v>
      </c>
    </row>
    <row r="1391" spans="1:12" ht="20.100000000000001" customHeight="1" x14ac:dyDescent="0.2">
      <c r="A1391" s="8" t="s">
        <v>1391</v>
      </c>
      <c r="B1391" s="714">
        <v>66</v>
      </c>
      <c r="C1391" s="714">
        <v>66</v>
      </c>
      <c r="D1391" s="714">
        <v>132</v>
      </c>
      <c r="E1391" s="714">
        <v>0</v>
      </c>
      <c r="F1391" s="714">
        <v>0</v>
      </c>
      <c r="G1391" s="714">
        <v>0</v>
      </c>
      <c r="H1391" s="18">
        <f t="shared" si="728"/>
        <v>66</v>
      </c>
      <c r="I1391" s="18">
        <f t="shared" si="729"/>
        <v>66</v>
      </c>
      <c r="J1391" s="18">
        <f t="shared" si="730"/>
        <v>132</v>
      </c>
      <c r="K1391" s="404" t="s">
        <v>1392</v>
      </c>
    </row>
    <row r="1392" spans="1:12" ht="20.100000000000001" customHeight="1" x14ac:dyDescent="0.2">
      <c r="A1392" s="8" t="s">
        <v>1393</v>
      </c>
      <c r="B1392" s="714"/>
      <c r="C1392" s="714"/>
      <c r="D1392" s="714"/>
      <c r="E1392" s="714"/>
      <c r="F1392" s="714"/>
      <c r="G1392" s="714"/>
      <c r="H1392" s="714"/>
      <c r="I1392" s="714"/>
      <c r="J1392" s="714"/>
      <c r="K1392" s="404" t="s">
        <v>1394</v>
      </c>
    </row>
    <row r="1393" spans="1:12" ht="20.100000000000001" customHeight="1" x14ac:dyDescent="0.2">
      <c r="A1393" s="8" t="s">
        <v>790</v>
      </c>
      <c r="B1393" s="714">
        <v>26</v>
      </c>
      <c r="C1393" s="714">
        <v>9</v>
      </c>
      <c r="D1393" s="714">
        <v>35</v>
      </c>
      <c r="E1393" s="714">
        <v>3</v>
      </c>
      <c r="F1393" s="714">
        <v>0</v>
      </c>
      <c r="G1393" s="714">
        <v>3</v>
      </c>
      <c r="H1393" s="714">
        <f>SUM(B1393,E1393)</f>
        <v>29</v>
      </c>
      <c r="I1393" s="714">
        <f t="shared" ref="I1393:J1393" si="731">SUM(C1393,F1393)</f>
        <v>9</v>
      </c>
      <c r="J1393" s="714">
        <f t="shared" si="731"/>
        <v>38</v>
      </c>
      <c r="K1393" s="211" t="s">
        <v>1336</v>
      </c>
    </row>
    <row r="1394" spans="1:12" ht="20.100000000000001" customHeight="1" x14ac:dyDescent="0.2">
      <c r="A1394" s="8" t="s">
        <v>404</v>
      </c>
      <c r="B1394" s="714">
        <v>10</v>
      </c>
      <c r="C1394" s="714">
        <v>11</v>
      </c>
      <c r="D1394" s="714">
        <v>21</v>
      </c>
      <c r="E1394" s="714">
        <v>1</v>
      </c>
      <c r="F1394" s="714">
        <v>2</v>
      </c>
      <c r="G1394" s="714">
        <v>3</v>
      </c>
      <c r="H1394" s="714">
        <f t="shared" ref="H1394:H1401" si="732">SUM(B1394,E1394)</f>
        <v>11</v>
      </c>
      <c r="I1394" s="714">
        <f t="shared" ref="I1394:I1401" si="733">SUM(C1394,F1394)</f>
        <v>13</v>
      </c>
      <c r="J1394" s="714">
        <f t="shared" ref="J1394:J1401" si="734">SUM(D1394,G1394)</f>
        <v>24</v>
      </c>
      <c r="K1394" s="404" t="s">
        <v>206</v>
      </c>
    </row>
    <row r="1395" spans="1:12" ht="20.100000000000001" customHeight="1" x14ac:dyDescent="0.2">
      <c r="A1395" s="8" t="s">
        <v>207</v>
      </c>
      <c r="B1395" s="714">
        <v>4</v>
      </c>
      <c r="C1395" s="714">
        <v>4</v>
      </c>
      <c r="D1395" s="714">
        <v>8</v>
      </c>
      <c r="E1395" s="714">
        <v>0</v>
      </c>
      <c r="F1395" s="714">
        <v>0</v>
      </c>
      <c r="G1395" s="714">
        <v>0</v>
      </c>
      <c r="H1395" s="714">
        <f t="shared" si="732"/>
        <v>4</v>
      </c>
      <c r="I1395" s="714">
        <f t="shared" si="733"/>
        <v>4</v>
      </c>
      <c r="J1395" s="714">
        <f t="shared" si="734"/>
        <v>8</v>
      </c>
      <c r="K1395" s="404" t="s">
        <v>208</v>
      </c>
    </row>
    <row r="1396" spans="1:12" ht="20.100000000000001" customHeight="1" x14ac:dyDescent="0.2">
      <c r="A1396" s="8" t="s">
        <v>209</v>
      </c>
      <c r="B1396" s="714">
        <v>11</v>
      </c>
      <c r="C1396" s="714">
        <v>3</v>
      </c>
      <c r="D1396" s="714">
        <v>14</v>
      </c>
      <c r="E1396" s="714">
        <v>0</v>
      </c>
      <c r="F1396" s="714">
        <v>0</v>
      </c>
      <c r="G1396" s="714">
        <v>0</v>
      </c>
      <c r="H1396" s="714">
        <f t="shared" si="732"/>
        <v>11</v>
      </c>
      <c r="I1396" s="714">
        <f t="shared" si="733"/>
        <v>3</v>
      </c>
      <c r="J1396" s="714">
        <f t="shared" si="734"/>
        <v>14</v>
      </c>
      <c r="K1396" s="404" t="s">
        <v>1612</v>
      </c>
    </row>
    <row r="1397" spans="1:12" ht="20.100000000000001" customHeight="1" x14ac:dyDescent="0.2">
      <c r="A1397" s="8" t="s">
        <v>1396</v>
      </c>
      <c r="B1397" s="714">
        <v>20</v>
      </c>
      <c r="C1397" s="714">
        <v>0</v>
      </c>
      <c r="D1397" s="714">
        <v>20</v>
      </c>
      <c r="E1397" s="714">
        <v>0</v>
      </c>
      <c r="F1397" s="714">
        <v>0</v>
      </c>
      <c r="G1397" s="714">
        <v>0</v>
      </c>
      <c r="H1397" s="714">
        <f t="shared" si="732"/>
        <v>20</v>
      </c>
      <c r="I1397" s="714">
        <f t="shared" si="733"/>
        <v>0</v>
      </c>
      <c r="J1397" s="714">
        <f t="shared" si="734"/>
        <v>20</v>
      </c>
      <c r="K1397" s="404" t="s">
        <v>1613</v>
      </c>
    </row>
    <row r="1398" spans="1:12" ht="20.100000000000001" customHeight="1" x14ac:dyDescent="0.2">
      <c r="A1398" s="8" t="s">
        <v>1398</v>
      </c>
      <c r="B1398" s="714">
        <v>1</v>
      </c>
      <c r="C1398" s="714">
        <v>0</v>
      </c>
      <c r="D1398" s="714">
        <v>1</v>
      </c>
      <c r="E1398" s="714">
        <v>0</v>
      </c>
      <c r="F1398" s="714">
        <v>0</v>
      </c>
      <c r="G1398" s="714">
        <v>0</v>
      </c>
      <c r="H1398" s="714">
        <f t="shared" si="732"/>
        <v>1</v>
      </c>
      <c r="I1398" s="714">
        <f t="shared" si="733"/>
        <v>0</v>
      </c>
      <c r="J1398" s="714">
        <f t="shared" si="734"/>
        <v>1</v>
      </c>
      <c r="K1398" s="211" t="s">
        <v>1614</v>
      </c>
    </row>
    <row r="1399" spans="1:12" ht="20.100000000000001" customHeight="1" x14ac:dyDescent="0.2">
      <c r="A1399" s="8" t="s">
        <v>1400</v>
      </c>
      <c r="B1399" s="714">
        <v>14</v>
      </c>
      <c r="C1399" s="714">
        <v>4</v>
      </c>
      <c r="D1399" s="714">
        <v>18</v>
      </c>
      <c r="E1399" s="714">
        <v>0</v>
      </c>
      <c r="F1399" s="714">
        <v>0</v>
      </c>
      <c r="G1399" s="714">
        <v>0</v>
      </c>
      <c r="H1399" s="714">
        <f t="shared" si="732"/>
        <v>14</v>
      </c>
      <c r="I1399" s="714">
        <f t="shared" si="733"/>
        <v>4</v>
      </c>
      <c r="J1399" s="714">
        <f t="shared" si="734"/>
        <v>18</v>
      </c>
      <c r="K1399" s="404" t="s">
        <v>1346</v>
      </c>
    </row>
    <row r="1400" spans="1:12" ht="20.100000000000001" customHeight="1" x14ac:dyDescent="0.2">
      <c r="A1400" s="8" t="s">
        <v>309</v>
      </c>
      <c r="B1400" s="714">
        <v>15</v>
      </c>
      <c r="C1400" s="714">
        <v>5</v>
      </c>
      <c r="D1400" s="714">
        <v>20</v>
      </c>
      <c r="E1400" s="714">
        <v>0</v>
      </c>
      <c r="F1400" s="714">
        <v>0</v>
      </c>
      <c r="G1400" s="714">
        <v>0</v>
      </c>
      <c r="H1400" s="714">
        <f t="shared" si="732"/>
        <v>15</v>
      </c>
      <c r="I1400" s="714">
        <f t="shared" si="733"/>
        <v>5</v>
      </c>
      <c r="J1400" s="714">
        <f t="shared" si="734"/>
        <v>20</v>
      </c>
      <c r="K1400" s="404" t="s">
        <v>763</v>
      </c>
    </row>
    <row r="1401" spans="1:12" ht="20.100000000000001" customHeight="1" x14ac:dyDescent="0.2">
      <c r="A1401" s="8" t="s">
        <v>1402</v>
      </c>
      <c r="B1401" s="714">
        <v>15</v>
      </c>
      <c r="C1401" s="714">
        <v>3</v>
      </c>
      <c r="D1401" s="714">
        <v>18</v>
      </c>
      <c r="E1401" s="714">
        <v>0</v>
      </c>
      <c r="F1401" s="714">
        <v>0</v>
      </c>
      <c r="G1401" s="714">
        <v>0</v>
      </c>
      <c r="H1401" s="714">
        <f t="shared" si="732"/>
        <v>15</v>
      </c>
      <c r="I1401" s="714">
        <f t="shared" si="733"/>
        <v>3</v>
      </c>
      <c r="J1401" s="714">
        <f t="shared" si="734"/>
        <v>18</v>
      </c>
      <c r="K1401" s="404" t="s">
        <v>1403</v>
      </c>
    </row>
    <row r="1402" spans="1:12" ht="20.100000000000001" customHeight="1" x14ac:dyDescent="0.2">
      <c r="A1402" s="8" t="s">
        <v>1529</v>
      </c>
      <c r="B1402" s="714">
        <f>SUM(B1393:B1401)</f>
        <v>116</v>
      </c>
      <c r="C1402" s="714">
        <f t="shared" ref="C1402:J1402" si="735">SUM(C1393:C1401)</f>
        <v>39</v>
      </c>
      <c r="D1402" s="714">
        <f t="shared" si="735"/>
        <v>155</v>
      </c>
      <c r="E1402" s="714">
        <f t="shared" si="735"/>
        <v>4</v>
      </c>
      <c r="F1402" s="714">
        <f t="shared" si="735"/>
        <v>2</v>
      </c>
      <c r="G1402" s="714">
        <f t="shared" si="735"/>
        <v>6</v>
      </c>
      <c r="H1402" s="714">
        <f t="shared" si="735"/>
        <v>120</v>
      </c>
      <c r="I1402" s="714">
        <f t="shared" si="735"/>
        <v>41</v>
      </c>
      <c r="J1402" s="714">
        <f t="shared" si="735"/>
        <v>161</v>
      </c>
      <c r="K1402" s="404" t="s">
        <v>1405</v>
      </c>
    </row>
    <row r="1403" spans="1:12" ht="20.100000000000001" customHeight="1" x14ac:dyDescent="0.2">
      <c r="A1403" s="8" t="s">
        <v>1406</v>
      </c>
      <c r="B1403" s="714">
        <v>105</v>
      </c>
      <c r="C1403" s="714">
        <v>63</v>
      </c>
      <c r="D1403" s="714">
        <v>168</v>
      </c>
      <c r="E1403" s="714">
        <v>3</v>
      </c>
      <c r="F1403" s="714">
        <v>1</v>
      </c>
      <c r="G1403" s="714">
        <v>4</v>
      </c>
      <c r="H1403" s="714">
        <f>SUM(B1403,E1403)</f>
        <v>108</v>
      </c>
      <c r="I1403" s="714">
        <f t="shared" ref="I1403:J1403" si="736">SUM(C1403,F1403)</f>
        <v>64</v>
      </c>
      <c r="J1403" s="714">
        <f t="shared" si="736"/>
        <v>172</v>
      </c>
      <c r="K1403" s="404" t="s">
        <v>1407</v>
      </c>
    </row>
    <row r="1404" spans="1:12" ht="20.100000000000001" customHeight="1" x14ac:dyDescent="0.2">
      <c r="A1404" s="8" t="s">
        <v>1408</v>
      </c>
      <c r="B1404" s="714">
        <v>17</v>
      </c>
      <c r="C1404" s="714">
        <v>9</v>
      </c>
      <c r="D1404" s="714">
        <v>26</v>
      </c>
      <c r="E1404" s="714">
        <v>0</v>
      </c>
      <c r="F1404" s="714">
        <v>0</v>
      </c>
      <c r="G1404" s="714">
        <v>0</v>
      </c>
      <c r="H1404" s="714">
        <f t="shared" ref="H1404:H1406" si="737">SUM(B1404,E1404)</f>
        <v>17</v>
      </c>
      <c r="I1404" s="714">
        <f t="shared" ref="I1404:I1406" si="738">SUM(C1404,F1404)</f>
        <v>9</v>
      </c>
      <c r="J1404" s="714">
        <f t="shared" ref="J1404:J1406" si="739">SUM(D1404,G1404)</f>
        <v>26</v>
      </c>
      <c r="K1404" s="404" t="s">
        <v>1409</v>
      </c>
    </row>
    <row r="1405" spans="1:12" ht="20.100000000000001" customHeight="1" x14ac:dyDescent="0.2">
      <c r="A1405" s="8" t="s">
        <v>1410</v>
      </c>
      <c r="B1405" s="714">
        <v>45</v>
      </c>
      <c r="C1405" s="714">
        <v>18</v>
      </c>
      <c r="D1405" s="714">
        <v>63</v>
      </c>
      <c r="E1405" s="714">
        <v>5</v>
      </c>
      <c r="F1405" s="714">
        <v>0</v>
      </c>
      <c r="G1405" s="714">
        <v>5</v>
      </c>
      <c r="H1405" s="714">
        <f t="shared" si="737"/>
        <v>50</v>
      </c>
      <c r="I1405" s="714">
        <f t="shared" si="738"/>
        <v>18</v>
      </c>
      <c r="J1405" s="714">
        <f t="shared" si="739"/>
        <v>68</v>
      </c>
      <c r="K1405" s="404" t="s">
        <v>1411</v>
      </c>
    </row>
    <row r="1406" spans="1:12" ht="20.100000000000001" customHeight="1" thickBot="1" x14ac:dyDescent="0.25">
      <c r="A1406" s="11" t="s">
        <v>1412</v>
      </c>
      <c r="B1406" s="12">
        <v>88</v>
      </c>
      <c r="C1406" s="12">
        <v>38</v>
      </c>
      <c r="D1406" s="12">
        <v>126</v>
      </c>
      <c r="E1406" s="12">
        <v>0</v>
      </c>
      <c r="F1406" s="12">
        <v>0</v>
      </c>
      <c r="G1406" s="12">
        <v>0</v>
      </c>
      <c r="H1406" s="12">
        <f t="shared" si="737"/>
        <v>88</v>
      </c>
      <c r="I1406" s="12">
        <f t="shared" si="738"/>
        <v>38</v>
      </c>
      <c r="J1406" s="12">
        <f t="shared" si="739"/>
        <v>126</v>
      </c>
      <c r="K1406" s="13" t="s">
        <v>1413</v>
      </c>
    </row>
    <row r="1407" spans="1:12" ht="20.100000000000001" customHeight="1" thickTop="1" x14ac:dyDescent="0.2">
      <c r="A1407" s="14"/>
      <c r="B1407" s="14"/>
      <c r="C1407" s="14"/>
      <c r="D1407" s="14"/>
      <c r="E1407" s="14"/>
      <c r="F1407" s="14"/>
      <c r="G1407" s="14"/>
      <c r="H1407" s="14"/>
      <c r="I1407" s="14"/>
      <c r="J1407" s="14"/>
      <c r="K1407" s="458"/>
    </row>
    <row r="1408" spans="1:12" s="868" customFormat="1" ht="20.100000000000001" customHeight="1" x14ac:dyDescent="0.2">
      <c r="A1408" s="878"/>
      <c r="B1408" s="878"/>
      <c r="C1408" s="878"/>
      <c r="D1408" s="878"/>
      <c r="E1408" s="878"/>
      <c r="F1408" s="878"/>
      <c r="G1408" s="878"/>
      <c r="H1408" s="878"/>
      <c r="I1408" s="878"/>
      <c r="J1408" s="878"/>
      <c r="K1408" s="869"/>
      <c r="L1408" s="67"/>
    </row>
    <row r="1409" spans="1:12" s="868" customFormat="1" ht="20.100000000000001" customHeight="1" x14ac:dyDescent="0.2">
      <c r="A1409" s="878"/>
      <c r="B1409" s="878"/>
      <c r="C1409" s="878"/>
      <c r="D1409" s="878"/>
      <c r="E1409" s="878"/>
      <c r="F1409" s="878"/>
      <c r="G1409" s="878"/>
      <c r="H1409" s="878"/>
      <c r="I1409" s="878"/>
      <c r="J1409" s="878"/>
      <c r="K1409" s="869"/>
      <c r="L1409" s="67"/>
    </row>
    <row r="1410" spans="1:12" s="851" customFormat="1" ht="20.100000000000001" customHeight="1" x14ac:dyDescent="0.2">
      <c r="A1410" s="859"/>
      <c r="B1410" s="859"/>
      <c r="C1410" s="859"/>
      <c r="D1410" s="859"/>
      <c r="E1410" s="859"/>
      <c r="F1410" s="859"/>
      <c r="G1410" s="859"/>
      <c r="H1410" s="859"/>
      <c r="I1410" s="859"/>
      <c r="J1410" s="859"/>
      <c r="K1410" s="855"/>
      <c r="L1410" s="67"/>
    </row>
    <row r="1411" spans="1:12" ht="20.100000000000001" customHeight="1" x14ac:dyDescent="0.2">
      <c r="A1411" s="14"/>
      <c r="B1411" s="14"/>
      <c r="C1411" s="14"/>
      <c r="D1411" s="14"/>
      <c r="E1411" s="14"/>
      <c r="F1411" s="14"/>
      <c r="G1411" s="14"/>
      <c r="H1411" s="14"/>
      <c r="I1411" s="14"/>
      <c r="J1411" s="14"/>
      <c r="K1411" s="458"/>
    </row>
    <row r="1412" spans="1:12" ht="21" customHeight="1" thickBot="1" x14ac:dyDescent="0.25">
      <c r="A1412" s="323" t="s">
        <v>2646</v>
      </c>
      <c r="D1412" s="434"/>
      <c r="E1412" s="435"/>
      <c r="F1412" s="434"/>
      <c r="K1412" s="413" t="s">
        <v>2717</v>
      </c>
    </row>
    <row r="1413" spans="1:12" ht="17.25" customHeight="1" thickTop="1" x14ac:dyDescent="0.25">
      <c r="A1413" s="992" t="s">
        <v>196</v>
      </c>
      <c r="B1413" s="1003" t="s">
        <v>1</v>
      </c>
      <c r="C1413" s="1003"/>
      <c r="D1413" s="1003"/>
      <c r="E1413" s="1003" t="s">
        <v>2</v>
      </c>
      <c r="F1413" s="1003"/>
      <c r="G1413" s="1003"/>
      <c r="H1413" s="1003" t="s">
        <v>4</v>
      </c>
      <c r="I1413" s="1003"/>
      <c r="J1413" s="1003"/>
      <c r="K1413" s="992" t="s">
        <v>197</v>
      </c>
    </row>
    <row r="1414" spans="1:12" ht="17.25" customHeight="1" x14ac:dyDescent="0.25">
      <c r="A1414" s="993"/>
      <c r="B1414" s="1004" t="s">
        <v>6</v>
      </c>
      <c r="C1414" s="1004"/>
      <c r="D1414" s="1004"/>
      <c r="E1414" s="1004" t="s">
        <v>7</v>
      </c>
      <c r="F1414" s="1004"/>
      <c r="G1414" s="1004"/>
      <c r="H1414" s="1004" t="s">
        <v>9</v>
      </c>
      <c r="I1414" s="1004"/>
      <c r="J1414" s="1004"/>
      <c r="K1414" s="993"/>
    </row>
    <row r="1415" spans="1:12" ht="20.100000000000001" customHeight="1" x14ac:dyDescent="0.25">
      <c r="A1415" s="993"/>
      <c r="B1415" s="655" t="s">
        <v>554</v>
      </c>
      <c r="C1415" s="655" t="s">
        <v>112</v>
      </c>
      <c r="D1415" s="655" t="s">
        <v>12</v>
      </c>
      <c r="E1415" s="655" t="s">
        <v>554</v>
      </c>
      <c r="F1415" s="655" t="s">
        <v>112</v>
      </c>
      <c r="G1415" s="655" t="s">
        <v>12</v>
      </c>
      <c r="H1415" s="655" t="s">
        <v>554</v>
      </c>
      <c r="I1415" s="655" t="s">
        <v>112</v>
      </c>
      <c r="J1415" s="655" t="s">
        <v>12</v>
      </c>
      <c r="K1415" s="993"/>
    </row>
    <row r="1416" spans="1:12" ht="20.100000000000001" customHeight="1" thickBot="1" x14ac:dyDescent="0.3">
      <c r="A1416" s="994"/>
      <c r="B1416" s="4" t="s">
        <v>13</v>
      </c>
      <c r="C1416" s="4" t="s">
        <v>14</v>
      </c>
      <c r="D1416" s="4" t="s">
        <v>9</v>
      </c>
      <c r="E1416" s="4" t="s">
        <v>13</v>
      </c>
      <c r="F1416" s="4" t="s">
        <v>14</v>
      </c>
      <c r="G1416" s="4" t="s">
        <v>9</v>
      </c>
      <c r="H1416" s="4" t="s">
        <v>13</v>
      </c>
      <c r="I1416" s="4" t="s">
        <v>14</v>
      </c>
      <c r="J1416" s="4" t="s">
        <v>9</v>
      </c>
      <c r="K1416" s="994"/>
    </row>
    <row r="1417" spans="1:12" ht="19.5" customHeight="1" x14ac:dyDescent="0.2">
      <c r="A1417" s="8" t="s">
        <v>1414</v>
      </c>
      <c r="B1417" s="463"/>
      <c r="C1417" s="463"/>
      <c r="D1417" s="463"/>
      <c r="E1417" s="8"/>
      <c r="F1417" s="8"/>
      <c r="G1417" s="8"/>
      <c r="H1417" s="8"/>
      <c r="I1417" s="8"/>
      <c r="J1417" s="8"/>
      <c r="K1417" s="404" t="s">
        <v>1415</v>
      </c>
    </row>
    <row r="1418" spans="1:12" ht="19.5" customHeight="1" x14ac:dyDescent="0.2">
      <c r="A1418" s="8" t="s">
        <v>1335</v>
      </c>
      <c r="B1418" s="714">
        <v>8</v>
      </c>
      <c r="C1418" s="714">
        <v>10</v>
      </c>
      <c r="D1418" s="21">
        <v>18</v>
      </c>
      <c r="E1418" s="21">
        <v>0</v>
      </c>
      <c r="F1418" s="21">
        <v>0</v>
      </c>
      <c r="G1418" s="21">
        <v>0</v>
      </c>
      <c r="H1418" s="714">
        <f>SUM(B1418,E1418)</f>
        <v>8</v>
      </c>
      <c r="I1418" s="714">
        <f t="shared" ref="I1418:J1418" si="740">SUM(C1418,F1418)</f>
        <v>10</v>
      </c>
      <c r="J1418" s="714">
        <f t="shared" si="740"/>
        <v>18</v>
      </c>
      <c r="K1418" s="211" t="s">
        <v>1336</v>
      </c>
    </row>
    <row r="1419" spans="1:12" ht="19.5" customHeight="1" x14ac:dyDescent="0.2">
      <c r="A1419" s="8" t="s">
        <v>1333</v>
      </c>
      <c r="B1419" s="714">
        <v>3</v>
      </c>
      <c r="C1419" s="714">
        <v>2</v>
      </c>
      <c r="D1419" s="21">
        <v>5</v>
      </c>
      <c r="E1419" s="21">
        <v>0</v>
      </c>
      <c r="F1419" s="21">
        <v>0</v>
      </c>
      <c r="G1419" s="21">
        <v>0</v>
      </c>
      <c r="H1419" s="714">
        <f t="shared" ref="H1419:H1425" si="741">SUM(B1419,E1419)</f>
        <v>3</v>
      </c>
      <c r="I1419" s="714">
        <f t="shared" ref="I1419:I1425" si="742">SUM(C1419,F1419)</f>
        <v>2</v>
      </c>
      <c r="J1419" s="714">
        <f t="shared" ref="J1419:J1425" si="743">SUM(D1419,G1419)</f>
        <v>5</v>
      </c>
      <c r="K1419" s="404" t="s">
        <v>206</v>
      </c>
    </row>
    <row r="1420" spans="1:12" ht="19.5" customHeight="1" x14ac:dyDescent="0.2">
      <c r="A1420" s="8" t="s">
        <v>1416</v>
      </c>
      <c r="B1420" s="714">
        <v>15</v>
      </c>
      <c r="C1420" s="714">
        <v>14</v>
      </c>
      <c r="D1420" s="21">
        <v>29</v>
      </c>
      <c r="E1420" s="21">
        <v>0</v>
      </c>
      <c r="F1420" s="21">
        <v>0</v>
      </c>
      <c r="G1420" s="21">
        <v>0</v>
      </c>
      <c r="H1420" s="714">
        <f t="shared" si="741"/>
        <v>15</v>
      </c>
      <c r="I1420" s="714">
        <f t="shared" si="742"/>
        <v>14</v>
      </c>
      <c r="J1420" s="714">
        <f t="shared" si="743"/>
        <v>29</v>
      </c>
      <c r="K1420" s="404" t="s">
        <v>1397</v>
      </c>
    </row>
    <row r="1421" spans="1:12" ht="19.5" customHeight="1" x14ac:dyDescent="0.2">
      <c r="A1421" s="8" t="s">
        <v>1417</v>
      </c>
      <c r="B1421" s="714">
        <v>17</v>
      </c>
      <c r="C1421" s="714">
        <v>16</v>
      </c>
      <c r="D1421" s="21">
        <v>33</v>
      </c>
      <c r="E1421" s="21">
        <v>0</v>
      </c>
      <c r="F1421" s="21">
        <v>0</v>
      </c>
      <c r="G1421" s="21">
        <v>0</v>
      </c>
      <c r="H1421" s="714">
        <f t="shared" si="741"/>
        <v>17</v>
      </c>
      <c r="I1421" s="714">
        <f t="shared" si="742"/>
        <v>16</v>
      </c>
      <c r="J1421" s="714">
        <f t="shared" si="743"/>
        <v>33</v>
      </c>
      <c r="K1421" s="211" t="s">
        <v>1614</v>
      </c>
    </row>
    <row r="1422" spans="1:12" ht="19.5" customHeight="1" x14ac:dyDescent="0.2">
      <c r="A1422" s="8" t="s">
        <v>1418</v>
      </c>
      <c r="B1422" s="714">
        <v>7</v>
      </c>
      <c r="C1422" s="714">
        <v>8</v>
      </c>
      <c r="D1422" s="21">
        <v>15</v>
      </c>
      <c r="E1422" s="21">
        <v>0</v>
      </c>
      <c r="F1422" s="21">
        <v>0</v>
      </c>
      <c r="G1422" s="21">
        <v>0</v>
      </c>
      <c r="H1422" s="714">
        <f t="shared" si="741"/>
        <v>7</v>
      </c>
      <c r="I1422" s="714">
        <f t="shared" si="742"/>
        <v>8</v>
      </c>
      <c r="J1422" s="714">
        <f t="shared" si="743"/>
        <v>15</v>
      </c>
      <c r="K1422" s="404" t="s">
        <v>1463</v>
      </c>
    </row>
    <row r="1423" spans="1:12" ht="19.5" customHeight="1" x14ac:dyDescent="0.2">
      <c r="A1423" s="8" t="s">
        <v>1420</v>
      </c>
      <c r="B1423" s="714">
        <v>16</v>
      </c>
      <c r="C1423" s="714">
        <v>11</v>
      </c>
      <c r="D1423" s="21">
        <v>27</v>
      </c>
      <c r="E1423" s="21">
        <v>0</v>
      </c>
      <c r="F1423" s="21">
        <v>0</v>
      </c>
      <c r="G1423" s="21">
        <v>0</v>
      </c>
      <c r="H1423" s="714">
        <f t="shared" si="741"/>
        <v>16</v>
      </c>
      <c r="I1423" s="714">
        <f t="shared" si="742"/>
        <v>11</v>
      </c>
      <c r="J1423" s="714">
        <f t="shared" si="743"/>
        <v>27</v>
      </c>
      <c r="K1423" s="404" t="s">
        <v>763</v>
      </c>
    </row>
    <row r="1424" spans="1:12" ht="19.5" customHeight="1" x14ac:dyDescent="0.2">
      <c r="A1424" s="8" t="s">
        <v>1422</v>
      </c>
      <c r="B1424" s="714">
        <v>8</v>
      </c>
      <c r="C1424" s="714">
        <v>8</v>
      </c>
      <c r="D1424" s="21">
        <f>SUM(B1424:C1424)</f>
        <v>16</v>
      </c>
      <c r="E1424" s="21">
        <v>0</v>
      </c>
      <c r="F1424" s="21">
        <v>0</v>
      </c>
      <c r="G1424" s="21">
        <v>0</v>
      </c>
      <c r="H1424" s="714">
        <f t="shared" si="741"/>
        <v>8</v>
      </c>
      <c r="I1424" s="714">
        <f t="shared" si="742"/>
        <v>8</v>
      </c>
      <c r="J1424" s="714">
        <f t="shared" si="743"/>
        <v>16</v>
      </c>
      <c r="K1424" s="404" t="s">
        <v>1496</v>
      </c>
    </row>
    <row r="1425" spans="1:12" ht="19.5" customHeight="1" x14ac:dyDescent="0.2">
      <c r="A1425" s="8" t="s">
        <v>1423</v>
      </c>
      <c r="B1425" s="714">
        <v>5</v>
      </c>
      <c r="C1425" s="714">
        <v>4</v>
      </c>
      <c r="D1425" s="21">
        <v>9</v>
      </c>
      <c r="E1425" s="21">
        <v>0</v>
      </c>
      <c r="F1425" s="21">
        <v>0</v>
      </c>
      <c r="G1425" s="21">
        <v>0</v>
      </c>
      <c r="H1425" s="714">
        <f t="shared" si="741"/>
        <v>5</v>
      </c>
      <c r="I1425" s="714">
        <f t="shared" si="742"/>
        <v>4</v>
      </c>
      <c r="J1425" s="714">
        <f t="shared" si="743"/>
        <v>9</v>
      </c>
      <c r="K1425" s="22" t="s">
        <v>240</v>
      </c>
    </row>
    <row r="1426" spans="1:12" ht="19.5" customHeight="1" x14ac:dyDescent="0.2">
      <c r="A1426" s="8" t="s">
        <v>1615</v>
      </c>
      <c r="B1426" s="21">
        <f>SUM(B1418:B1425)</f>
        <v>79</v>
      </c>
      <c r="C1426" s="21">
        <f t="shared" ref="C1426:J1426" si="744">SUM(C1418:C1425)</f>
        <v>73</v>
      </c>
      <c r="D1426" s="21">
        <f t="shared" si="744"/>
        <v>152</v>
      </c>
      <c r="E1426" s="21">
        <f t="shared" si="744"/>
        <v>0</v>
      </c>
      <c r="F1426" s="21">
        <f t="shared" si="744"/>
        <v>0</v>
      </c>
      <c r="G1426" s="21">
        <f t="shared" si="744"/>
        <v>0</v>
      </c>
      <c r="H1426" s="21">
        <f t="shared" si="744"/>
        <v>79</v>
      </c>
      <c r="I1426" s="21">
        <f t="shared" si="744"/>
        <v>73</v>
      </c>
      <c r="J1426" s="21">
        <f t="shared" si="744"/>
        <v>152</v>
      </c>
      <c r="K1426" s="22" t="s">
        <v>1616</v>
      </c>
    </row>
    <row r="1427" spans="1:12" ht="19.5" customHeight="1" x14ac:dyDescent="0.2">
      <c r="A1427" s="8" t="s">
        <v>1427</v>
      </c>
      <c r="B1427" s="21">
        <v>46</v>
      </c>
      <c r="C1427" s="21">
        <v>17</v>
      </c>
      <c r="D1427" s="21">
        <v>63</v>
      </c>
      <c r="E1427" s="21">
        <v>0</v>
      </c>
      <c r="F1427" s="21">
        <v>0</v>
      </c>
      <c r="G1427" s="21">
        <v>0</v>
      </c>
      <c r="H1427" s="21">
        <f>SUM(B1427,E1427)</f>
        <v>46</v>
      </c>
      <c r="I1427" s="21">
        <f t="shared" ref="I1427:J1427" si="745">SUM(C1427,F1427)</f>
        <v>17</v>
      </c>
      <c r="J1427" s="21">
        <f t="shared" si="745"/>
        <v>63</v>
      </c>
      <c r="K1427" s="22" t="s">
        <v>1532</v>
      </c>
    </row>
    <row r="1428" spans="1:12" ht="19.5" customHeight="1" x14ac:dyDescent="0.2">
      <c r="A1428" s="8" t="s">
        <v>1429</v>
      </c>
      <c r="B1428" s="21">
        <v>122</v>
      </c>
      <c r="C1428" s="21">
        <v>81</v>
      </c>
      <c r="D1428" s="21">
        <v>203</v>
      </c>
      <c r="E1428" s="21">
        <v>2</v>
      </c>
      <c r="F1428" s="21">
        <v>0</v>
      </c>
      <c r="G1428" s="21">
        <v>2</v>
      </c>
      <c r="H1428" s="21">
        <f t="shared" ref="H1428:H1435" si="746">SUM(B1428,E1428)</f>
        <v>124</v>
      </c>
      <c r="I1428" s="21">
        <f t="shared" ref="I1428:I1435" si="747">SUM(C1428,F1428)</f>
        <v>81</v>
      </c>
      <c r="J1428" s="21">
        <f t="shared" ref="J1428:J1435" si="748">SUM(D1428,G1428)</f>
        <v>205</v>
      </c>
      <c r="K1428" s="22" t="s">
        <v>1430</v>
      </c>
    </row>
    <row r="1429" spans="1:12" ht="19.5" customHeight="1" x14ac:dyDescent="0.2">
      <c r="A1429" s="8" t="s">
        <v>1431</v>
      </c>
      <c r="B1429" s="21">
        <v>9</v>
      </c>
      <c r="C1429" s="21">
        <v>6</v>
      </c>
      <c r="D1429" s="21">
        <v>15</v>
      </c>
      <c r="E1429" s="21">
        <v>0</v>
      </c>
      <c r="F1429" s="21">
        <v>0</v>
      </c>
      <c r="G1429" s="21">
        <v>0</v>
      </c>
      <c r="H1429" s="21">
        <f t="shared" si="746"/>
        <v>9</v>
      </c>
      <c r="I1429" s="21">
        <f t="shared" si="747"/>
        <v>6</v>
      </c>
      <c r="J1429" s="21">
        <f t="shared" si="748"/>
        <v>15</v>
      </c>
      <c r="K1429" s="22" t="s">
        <v>1432</v>
      </c>
    </row>
    <row r="1430" spans="1:12" ht="19.5" customHeight="1" x14ac:dyDescent="0.2">
      <c r="A1430" s="8" t="s">
        <v>1433</v>
      </c>
      <c r="B1430" s="714">
        <v>20</v>
      </c>
      <c r="C1430" s="714">
        <v>3</v>
      </c>
      <c r="D1430" s="21">
        <v>23</v>
      </c>
      <c r="E1430" s="714">
        <v>0</v>
      </c>
      <c r="F1430" s="714">
        <v>0</v>
      </c>
      <c r="G1430" s="714">
        <v>0</v>
      </c>
      <c r="H1430" s="21">
        <f t="shared" si="746"/>
        <v>20</v>
      </c>
      <c r="I1430" s="21">
        <f t="shared" si="747"/>
        <v>3</v>
      </c>
      <c r="J1430" s="21">
        <f t="shared" si="748"/>
        <v>23</v>
      </c>
      <c r="K1430" s="404" t="s">
        <v>1434</v>
      </c>
    </row>
    <row r="1431" spans="1:12" ht="19.5" customHeight="1" x14ac:dyDescent="0.2">
      <c r="A1431" s="8" t="s">
        <v>1574</v>
      </c>
      <c r="B1431" s="714">
        <v>55</v>
      </c>
      <c r="C1431" s="714">
        <v>27</v>
      </c>
      <c r="D1431" s="21">
        <v>82</v>
      </c>
      <c r="E1431" s="714">
        <v>3</v>
      </c>
      <c r="F1431" s="714">
        <v>0</v>
      </c>
      <c r="G1431" s="714">
        <v>3</v>
      </c>
      <c r="H1431" s="21">
        <f t="shared" si="746"/>
        <v>58</v>
      </c>
      <c r="I1431" s="21">
        <f t="shared" si="747"/>
        <v>27</v>
      </c>
      <c r="J1431" s="21">
        <f t="shared" si="748"/>
        <v>85</v>
      </c>
      <c r="K1431" s="404" t="s">
        <v>1617</v>
      </c>
    </row>
    <row r="1432" spans="1:12" ht="19.5" customHeight="1" x14ac:dyDescent="0.2">
      <c r="A1432" s="8" t="s">
        <v>1437</v>
      </c>
      <c r="B1432" s="714">
        <v>24</v>
      </c>
      <c r="C1432" s="714">
        <v>10</v>
      </c>
      <c r="D1432" s="714">
        <v>34</v>
      </c>
      <c r="E1432" s="714">
        <v>1</v>
      </c>
      <c r="F1432" s="714">
        <v>0</v>
      </c>
      <c r="G1432" s="714">
        <v>1</v>
      </c>
      <c r="H1432" s="21">
        <f t="shared" si="746"/>
        <v>25</v>
      </c>
      <c r="I1432" s="21">
        <f t="shared" si="747"/>
        <v>10</v>
      </c>
      <c r="J1432" s="21">
        <f t="shared" si="748"/>
        <v>35</v>
      </c>
      <c r="K1432" s="404" t="s">
        <v>1438</v>
      </c>
    </row>
    <row r="1433" spans="1:12" ht="19.5" customHeight="1" x14ac:dyDescent="0.2">
      <c r="A1433" s="8" t="s">
        <v>1439</v>
      </c>
      <c r="B1433" s="714">
        <v>58</v>
      </c>
      <c r="C1433" s="714">
        <v>40</v>
      </c>
      <c r="D1433" s="714">
        <v>98</v>
      </c>
      <c r="E1433" s="714">
        <v>0</v>
      </c>
      <c r="F1433" s="714">
        <v>0</v>
      </c>
      <c r="G1433" s="714">
        <v>0</v>
      </c>
      <c r="H1433" s="21">
        <f t="shared" si="746"/>
        <v>58</v>
      </c>
      <c r="I1433" s="21">
        <f t="shared" si="747"/>
        <v>40</v>
      </c>
      <c r="J1433" s="21">
        <f t="shared" si="748"/>
        <v>98</v>
      </c>
      <c r="K1433" s="404" t="s">
        <v>1440</v>
      </c>
    </row>
    <row r="1434" spans="1:12" s="705" customFormat="1" ht="19.5" customHeight="1" x14ac:dyDescent="0.2">
      <c r="A1434" s="463" t="s">
        <v>2647</v>
      </c>
      <c r="B1434" s="714">
        <v>0</v>
      </c>
      <c r="C1434" s="714">
        <v>0</v>
      </c>
      <c r="D1434" s="714">
        <v>0</v>
      </c>
      <c r="E1434" s="714">
        <v>0</v>
      </c>
      <c r="F1434" s="714">
        <v>0</v>
      </c>
      <c r="G1434" s="714">
        <v>0</v>
      </c>
      <c r="H1434" s="21">
        <f t="shared" si="746"/>
        <v>0</v>
      </c>
      <c r="I1434" s="21">
        <f t="shared" si="747"/>
        <v>0</v>
      </c>
      <c r="J1434" s="21">
        <f t="shared" si="748"/>
        <v>0</v>
      </c>
      <c r="K1434" s="707" t="s">
        <v>2648</v>
      </c>
      <c r="L1434" s="67"/>
    </row>
    <row r="1435" spans="1:12" ht="19.5" customHeight="1" x14ac:dyDescent="0.2">
      <c r="A1435" s="8" t="s">
        <v>1442</v>
      </c>
      <c r="B1435" s="714">
        <v>20</v>
      </c>
      <c r="C1435" s="714">
        <v>4</v>
      </c>
      <c r="D1435" s="714">
        <v>24</v>
      </c>
      <c r="E1435" s="714">
        <v>1</v>
      </c>
      <c r="F1435" s="714">
        <v>0</v>
      </c>
      <c r="G1435" s="714">
        <v>1</v>
      </c>
      <c r="H1435" s="21">
        <f t="shared" si="746"/>
        <v>21</v>
      </c>
      <c r="I1435" s="21">
        <f t="shared" si="747"/>
        <v>4</v>
      </c>
      <c r="J1435" s="21">
        <f t="shared" si="748"/>
        <v>25</v>
      </c>
      <c r="K1435" s="404" t="s">
        <v>1443</v>
      </c>
    </row>
    <row r="1436" spans="1:12" ht="25.5" customHeight="1" x14ac:dyDescent="0.2">
      <c r="A1436" s="20" t="s">
        <v>1444</v>
      </c>
      <c r="B1436" s="702"/>
      <c r="C1436" s="702"/>
      <c r="D1436" s="21"/>
      <c r="E1436" s="21"/>
      <c r="F1436" s="21"/>
      <c r="G1436" s="21"/>
      <c r="H1436" s="21"/>
      <c r="I1436" s="21"/>
      <c r="J1436" s="21"/>
      <c r="K1436" s="36" t="s">
        <v>1445</v>
      </c>
    </row>
    <row r="1437" spans="1:12" s="67" customFormat="1" ht="19.5" customHeight="1" x14ac:dyDescent="0.2">
      <c r="A1437" s="463" t="s">
        <v>790</v>
      </c>
      <c r="B1437" s="714">
        <v>7</v>
      </c>
      <c r="C1437" s="714">
        <v>8</v>
      </c>
      <c r="D1437" s="714">
        <v>15</v>
      </c>
      <c r="E1437" s="714">
        <v>0</v>
      </c>
      <c r="F1437" s="714">
        <v>0</v>
      </c>
      <c r="G1437" s="714">
        <v>0</v>
      </c>
      <c r="H1437" s="714">
        <f>SUM(B1437,E1437)</f>
        <v>7</v>
      </c>
      <c r="I1437" s="714">
        <f t="shared" ref="I1437:J1437" si="749">SUM(C1437,F1437)</f>
        <v>8</v>
      </c>
      <c r="J1437" s="714">
        <f t="shared" si="749"/>
        <v>15</v>
      </c>
      <c r="K1437" s="459" t="s">
        <v>204</v>
      </c>
    </row>
    <row r="1438" spans="1:12" s="14" customFormat="1" ht="19.5" customHeight="1" thickBot="1" x14ac:dyDescent="0.25">
      <c r="A1438" s="11" t="s">
        <v>404</v>
      </c>
      <c r="B1438" s="12">
        <v>5</v>
      </c>
      <c r="C1438" s="12">
        <v>8</v>
      </c>
      <c r="D1438" s="12">
        <v>13</v>
      </c>
      <c r="E1438" s="12">
        <v>3</v>
      </c>
      <c r="F1438" s="12">
        <v>0</v>
      </c>
      <c r="G1438" s="12">
        <v>3</v>
      </c>
      <c r="H1438" s="12">
        <f>SUM(B1438,E1438)</f>
        <v>8</v>
      </c>
      <c r="I1438" s="12">
        <f t="shared" ref="I1438" si="750">SUM(C1438,F1438)</f>
        <v>8</v>
      </c>
      <c r="J1438" s="12">
        <f t="shared" ref="J1438" si="751">SUM(D1438,G1438)</f>
        <v>16</v>
      </c>
      <c r="K1438" s="13" t="s">
        <v>206</v>
      </c>
      <c r="L1438" s="878"/>
    </row>
    <row r="1439" spans="1:12" s="878" customFormat="1" ht="19.5" customHeight="1" thickTop="1" x14ac:dyDescent="0.2">
      <c r="B1439" s="863"/>
      <c r="C1439" s="863"/>
      <c r="D1439" s="863"/>
      <c r="E1439" s="863"/>
      <c r="F1439" s="863"/>
      <c r="G1439" s="863"/>
      <c r="H1439" s="863"/>
      <c r="I1439" s="863"/>
      <c r="J1439" s="863"/>
      <c r="K1439" s="869"/>
    </row>
    <row r="1440" spans="1:12" s="878" customFormat="1" ht="19.5" customHeight="1" x14ac:dyDescent="0.2">
      <c r="B1440" s="863"/>
      <c r="C1440" s="863"/>
      <c r="D1440" s="863"/>
      <c r="E1440" s="863"/>
      <c r="F1440" s="863"/>
      <c r="G1440" s="863"/>
      <c r="H1440" s="863"/>
      <c r="I1440" s="863"/>
      <c r="J1440" s="863"/>
      <c r="K1440" s="869"/>
    </row>
    <row r="1441" spans="1:12" s="878" customFormat="1" ht="12" customHeight="1" x14ac:dyDescent="0.2">
      <c r="B1441" s="863"/>
      <c r="C1441" s="863"/>
      <c r="D1441" s="863"/>
      <c r="E1441" s="863"/>
      <c r="F1441" s="863"/>
      <c r="G1441" s="863"/>
      <c r="H1441" s="863"/>
      <c r="I1441" s="863"/>
      <c r="J1441" s="863"/>
      <c r="K1441" s="869"/>
    </row>
    <row r="1442" spans="1:12" s="14" customFormat="1" ht="20.25" customHeight="1" x14ac:dyDescent="0.2">
      <c r="A1442" s="993"/>
      <c r="B1442" s="993"/>
      <c r="C1442" s="993"/>
      <c r="D1442" s="993"/>
      <c r="E1442" s="993"/>
      <c r="F1442" s="620"/>
      <c r="G1442" s="620"/>
      <c r="H1442" s="620"/>
      <c r="I1442" s="389"/>
      <c r="J1442" s="389"/>
      <c r="K1442" s="389"/>
      <c r="L1442" s="878"/>
    </row>
    <row r="1443" spans="1:12" ht="20.100000000000001" customHeight="1" thickBot="1" x14ac:dyDescent="0.25">
      <c r="A1443" s="323" t="s">
        <v>2646</v>
      </c>
      <c r="D1443" s="434"/>
      <c r="E1443" s="435"/>
      <c r="F1443" s="434"/>
      <c r="K1443" s="413" t="s">
        <v>2717</v>
      </c>
    </row>
    <row r="1444" spans="1:12" ht="20.25" customHeight="1" thickTop="1" x14ac:dyDescent="0.25">
      <c r="A1444" s="992" t="s">
        <v>196</v>
      </c>
      <c r="B1444" s="1003" t="s">
        <v>1</v>
      </c>
      <c r="C1444" s="1003"/>
      <c r="D1444" s="1003"/>
      <c r="E1444" s="1003" t="s">
        <v>2</v>
      </c>
      <c r="F1444" s="1003"/>
      <c r="G1444" s="1003"/>
      <c r="H1444" s="1003" t="s">
        <v>4</v>
      </c>
      <c r="I1444" s="1003"/>
      <c r="J1444" s="1003"/>
      <c r="K1444" s="992" t="s">
        <v>197</v>
      </c>
    </row>
    <row r="1445" spans="1:12" ht="20.25" customHeight="1" x14ac:dyDescent="0.25">
      <c r="A1445" s="993"/>
      <c r="B1445" s="1004" t="s">
        <v>6</v>
      </c>
      <c r="C1445" s="1004"/>
      <c r="D1445" s="1004"/>
      <c r="E1445" s="1004" t="s">
        <v>7</v>
      </c>
      <c r="F1445" s="1004"/>
      <c r="G1445" s="1004"/>
      <c r="H1445" s="1004" t="s">
        <v>9</v>
      </c>
      <c r="I1445" s="1004"/>
      <c r="J1445" s="1004"/>
      <c r="K1445" s="993"/>
    </row>
    <row r="1446" spans="1:12" ht="20.25" customHeight="1" x14ac:dyDescent="0.25">
      <c r="A1446" s="993"/>
      <c r="B1446" s="655" t="s">
        <v>554</v>
      </c>
      <c r="C1446" s="655" t="s">
        <v>112</v>
      </c>
      <c r="D1446" s="655" t="s">
        <v>12</v>
      </c>
      <c r="E1446" s="655" t="s">
        <v>554</v>
      </c>
      <c r="F1446" s="655" t="s">
        <v>112</v>
      </c>
      <c r="G1446" s="655" t="s">
        <v>12</v>
      </c>
      <c r="H1446" s="655" t="s">
        <v>554</v>
      </c>
      <c r="I1446" s="655" t="s">
        <v>112</v>
      </c>
      <c r="J1446" s="655" t="s">
        <v>12</v>
      </c>
      <c r="K1446" s="993"/>
    </row>
    <row r="1447" spans="1:12" ht="20.25" customHeight="1" thickBot="1" x14ac:dyDescent="0.3">
      <c r="A1447" s="993"/>
      <c r="B1447" s="655" t="s">
        <v>13</v>
      </c>
      <c r="C1447" s="655" t="s">
        <v>14</v>
      </c>
      <c r="D1447" s="655" t="s">
        <v>9</v>
      </c>
      <c r="E1447" s="655" t="s">
        <v>13</v>
      </c>
      <c r="F1447" s="655" t="s">
        <v>14</v>
      </c>
      <c r="G1447" s="655" t="s">
        <v>9</v>
      </c>
      <c r="H1447" s="655" t="s">
        <v>13</v>
      </c>
      <c r="I1447" s="655" t="s">
        <v>14</v>
      </c>
      <c r="J1447" s="655" t="s">
        <v>9</v>
      </c>
      <c r="K1447" s="993"/>
    </row>
    <row r="1448" spans="1:12" s="14" customFormat="1" ht="20.25" customHeight="1" x14ac:dyDescent="0.2">
      <c r="A1448" s="37" t="s">
        <v>516</v>
      </c>
      <c r="B1448" s="38">
        <v>8</v>
      </c>
      <c r="C1448" s="38">
        <v>3</v>
      </c>
      <c r="D1448" s="38">
        <v>11</v>
      </c>
      <c r="E1448" s="38">
        <v>0</v>
      </c>
      <c r="F1448" s="38">
        <v>2</v>
      </c>
      <c r="G1448" s="38">
        <v>2</v>
      </c>
      <c r="H1448" s="719">
        <f>SUM(B1448,E1448)</f>
        <v>8</v>
      </c>
      <c r="I1448" s="719">
        <f t="shared" ref="I1448:J1448" si="752">SUM(C1448,F1448)</f>
        <v>5</v>
      </c>
      <c r="J1448" s="719">
        <f t="shared" si="752"/>
        <v>13</v>
      </c>
      <c r="K1448" s="39" t="s">
        <v>208</v>
      </c>
      <c r="L1448" s="878"/>
    </row>
    <row r="1449" spans="1:12" s="14" customFormat="1" ht="20.25" customHeight="1" x14ac:dyDescent="0.2">
      <c r="A1449" s="463" t="s">
        <v>1453</v>
      </c>
      <c r="B1449" s="714">
        <v>4</v>
      </c>
      <c r="C1449" s="714">
        <v>4</v>
      </c>
      <c r="D1449" s="714">
        <v>8</v>
      </c>
      <c r="E1449" s="714">
        <v>0</v>
      </c>
      <c r="F1449" s="714">
        <v>0</v>
      </c>
      <c r="G1449" s="714">
        <v>0</v>
      </c>
      <c r="H1449" s="714">
        <f>SUM(B1449,E1449)</f>
        <v>4</v>
      </c>
      <c r="I1449" s="714">
        <f t="shared" ref="I1449" si="753">SUM(C1449,F1449)</f>
        <v>4</v>
      </c>
      <c r="J1449" s="714">
        <f t="shared" ref="J1449" si="754">SUM(D1449,G1449)</f>
        <v>8</v>
      </c>
      <c r="K1449" s="459" t="s">
        <v>1447</v>
      </c>
      <c r="L1449" s="878"/>
    </row>
    <row r="1450" spans="1:12" s="14" customFormat="1" ht="35.25" customHeight="1" x14ac:dyDescent="0.2">
      <c r="A1450" s="463" t="s">
        <v>1577</v>
      </c>
      <c r="B1450" s="714">
        <f>SUM(B1448:B1449,B1437:B1438)</f>
        <v>24</v>
      </c>
      <c r="C1450" s="714">
        <f t="shared" ref="C1450:J1450" si="755">SUM(C1448:C1449,C1437:C1438)</f>
        <v>23</v>
      </c>
      <c r="D1450" s="714">
        <f t="shared" si="755"/>
        <v>47</v>
      </c>
      <c r="E1450" s="714">
        <f t="shared" si="755"/>
        <v>3</v>
      </c>
      <c r="F1450" s="714">
        <f t="shared" si="755"/>
        <v>2</v>
      </c>
      <c r="G1450" s="714">
        <f t="shared" si="755"/>
        <v>5</v>
      </c>
      <c r="H1450" s="714">
        <f t="shared" si="755"/>
        <v>27</v>
      </c>
      <c r="I1450" s="714">
        <f t="shared" si="755"/>
        <v>25</v>
      </c>
      <c r="J1450" s="714">
        <f t="shared" si="755"/>
        <v>52</v>
      </c>
      <c r="K1450" s="460" t="s">
        <v>1448</v>
      </c>
      <c r="L1450" s="878"/>
    </row>
    <row r="1451" spans="1:12" s="14" customFormat="1" ht="20.25" customHeight="1" x14ac:dyDescent="0.2">
      <c r="A1451" s="463" t="s">
        <v>1163</v>
      </c>
      <c r="B1451" s="714">
        <v>3</v>
      </c>
      <c r="C1451" s="714">
        <v>3</v>
      </c>
      <c r="D1451" s="714">
        <v>6</v>
      </c>
      <c r="E1451" s="714">
        <v>0</v>
      </c>
      <c r="F1451" s="714">
        <v>0</v>
      </c>
      <c r="G1451" s="714">
        <v>0</v>
      </c>
      <c r="H1451" s="714">
        <f>SUM(B1451,E1451)</f>
        <v>3</v>
      </c>
      <c r="I1451" s="714">
        <f t="shared" ref="I1451:J1451" si="756">SUM(C1451,F1451)</f>
        <v>3</v>
      </c>
      <c r="J1451" s="714">
        <f t="shared" si="756"/>
        <v>6</v>
      </c>
      <c r="K1451" s="459" t="s">
        <v>1449</v>
      </c>
      <c r="L1451" s="878"/>
    </row>
    <row r="1452" spans="1:12" s="14" customFormat="1" ht="20.25" customHeight="1" x14ac:dyDescent="0.2">
      <c r="A1452" s="463" t="s">
        <v>1450</v>
      </c>
      <c r="B1452" s="714">
        <v>32</v>
      </c>
      <c r="C1452" s="714">
        <v>2</v>
      </c>
      <c r="D1452" s="714">
        <v>34</v>
      </c>
      <c r="E1452" s="714">
        <v>0</v>
      </c>
      <c r="F1452" s="714">
        <v>0</v>
      </c>
      <c r="G1452" s="714">
        <v>0</v>
      </c>
      <c r="H1452" s="714">
        <f>SUM(B1452,E1452)</f>
        <v>32</v>
      </c>
      <c r="I1452" s="714">
        <f t="shared" ref="I1452" si="757">SUM(C1452,F1452)</f>
        <v>2</v>
      </c>
      <c r="J1452" s="714">
        <f t="shared" ref="J1452" si="758">SUM(D1452,G1452)</f>
        <v>34</v>
      </c>
      <c r="K1452" s="459" t="s">
        <v>1451</v>
      </c>
      <c r="L1452" s="878"/>
    </row>
    <row r="1453" spans="1:12" s="67" customFormat="1" ht="20.25" customHeight="1" x14ac:dyDescent="0.2">
      <c r="A1453" s="463" t="s">
        <v>1158</v>
      </c>
      <c r="B1453" s="714"/>
      <c r="C1453" s="714"/>
      <c r="D1453" s="714"/>
      <c r="E1453" s="714"/>
      <c r="F1453" s="714"/>
      <c r="G1453" s="714"/>
      <c r="H1453" s="714"/>
      <c r="I1453" s="714"/>
      <c r="J1453" s="714"/>
      <c r="K1453" s="459" t="s">
        <v>1452</v>
      </c>
    </row>
    <row r="1454" spans="1:12" s="67" customFormat="1" ht="20.25" customHeight="1" x14ac:dyDescent="0.2">
      <c r="A1454" s="463" t="s">
        <v>203</v>
      </c>
      <c r="B1454" s="714">
        <v>19</v>
      </c>
      <c r="C1454" s="714">
        <v>30</v>
      </c>
      <c r="D1454" s="714">
        <v>49</v>
      </c>
      <c r="E1454" s="714">
        <v>0</v>
      </c>
      <c r="F1454" s="714">
        <v>0</v>
      </c>
      <c r="G1454" s="714">
        <v>0</v>
      </c>
      <c r="H1454" s="714">
        <f>SUM(B1454,E1454)</f>
        <v>19</v>
      </c>
      <c r="I1454" s="714">
        <f t="shared" ref="I1454:J1454" si="759">SUM(C1454,F1454)</f>
        <v>30</v>
      </c>
      <c r="J1454" s="714">
        <f t="shared" si="759"/>
        <v>49</v>
      </c>
      <c r="K1454" s="459" t="s">
        <v>204</v>
      </c>
    </row>
    <row r="1455" spans="1:12" s="67" customFormat="1" ht="20.25" customHeight="1" x14ac:dyDescent="0.2">
      <c r="A1455" s="463" t="s">
        <v>404</v>
      </c>
      <c r="B1455" s="714">
        <v>15</v>
      </c>
      <c r="C1455" s="714">
        <v>21</v>
      </c>
      <c r="D1455" s="714">
        <v>36</v>
      </c>
      <c r="E1455" s="714">
        <v>0</v>
      </c>
      <c r="F1455" s="714">
        <v>0</v>
      </c>
      <c r="G1455" s="714">
        <v>0</v>
      </c>
      <c r="H1455" s="714">
        <f t="shared" ref="H1455:H1461" si="760">SUM(B1455,E1455)</f>
        <v>15</v>
      </c>
      <c r="I1455" s="714">
        <f t="shared" ref="I1455:I1461" si="761">SUM(C1455,F1455)</f>
        <v>21</v>
      </c>
      <c r="J1455" s="714">
        <f t="shared" ref="J1455:J1461" si="762">SUM(D1455,G1455)</f>
        <v>36</v>
      </c>
      <c r="K1455" s="459" t="s">
        <v>206</v>
      </c>
    </row>
    <row r="1456" spans="1:12" ht="20.25" customHeight="1" x14ac:dyDescent="0.2">
      <c r="A1456" s="463" t="s">
        <v>255</v>
      </c>
      <c r="B1456" s="714">
        <v>24</v>
      </c>
      <c r="C1456" s="714">
        <v>9</v>
      </c>
      <c r="D1456" s="714">
        <v>33</v>
      </c>
      <c r="E1456" s="714">
        <v>0</v>
      </c>
      <c r="F1456" s="714">
        <v>0</v>
      </c>
      <c r="G1456" s="714">
        <v>0</v>
      </c>
      <c r="H1456" s="714">
        <f t="shared" si="760"/>
        <v>24</v>
      </c>
      <c r="I1456" s="714">
        <f t="shared" si="761"/>
        <v>9</v>
      </c>
      <c r="J1456" s="714">
        <f t="shared" si="762"/>
        <v>33</v>
      </c>
      <c r="K1456" s="459" t="s">
        <v>210</v>
      </c>
    </row>
    <row r="1457" spans="1:12" ht="20.25" customHeight="1" x14ac:dyDescent="0.2">
      <c r="A1457" s="8" t="s">
        <v>1446</v>
      </c>
      <c r="B1457" s="714">
        <v>16</v>
      </c>
      <c r="C1457" s="714">
        <v>17</v>
      </c>
      <c r="D1457" s="714">
        <v>33</v>
      </c>
      <c r="E1457" s="714">
        <v>0</v>
      </c>
      <c r="F1457" s="714">
        <v>0</v>
      </c>
      <c r="G1457" s="714">
        <v>0</v>
      </c>
      <c r="H1457" s="714">
        <f t="shared" si="760"/>
        <v>16</v>
      </c>
      <c r="I1457" s="714">
        <f t="shared" si="761"/>
        <v>17</v>
      </c>
      <c r="J1457" s="714">
        <f t="shared" si="762"/>
        <v>33</v>
      </c>
      <c r="K1457" s="404" t="s">
        <v>1447</v>
      </c>
    </row>
    <row r="1458" spans="1:12" ht="20.25" customHeight="1" x14ac:dyDescent="0.2">
      <c r="A1458" s="8" t="s">
        <v>221</v>
      </c>
      <c r="B1458" s="714">
        <v>16</v>
      </c>
      <c r="C1458" s="714">
        <v>5</v>
      </c>
      <c r="D1458" s="714">
        <v>21</v>
      </c>
      <c r="E1458" s="714">
        <v>0</v>
      </c>
      <c r="F1458" s="714">
        <v>0</v>
      </c>
      <c r="G1458" s="714">
        <v>0</v>
      </c>
      <c r="H1458" s="714">
        <f t="shared" si="760"/>
        <v>16</v>
      </c>
      <c r="I1458" s="714">
        <f t="shared" si="761"/>
        <v>5</v>
      </c>
      <c r="J1458" s="714">
        <f t="shared" si="762"/>
        <v>21</v>
      </c>
      <c r="K1458" s="404" t="s">
        <v>1463</v>
      </c>
    </row>
    <row r="1459" spans="1:12" ht="20.25" customHeight="1" x14ac:dyDescent="0.2">
      <c r="A1459" s="8" t="s">
        <v>523</v>
      </c>
      <c r="B1459" s="714">
        <v>8</v>
      </c>
      <c r="C1459" s="714">
        <v>3</v>
      </c>
      <c r="D1459" s="714">
        <v>11</v>
      </c>
      <c r="E1459" s="714">
        <v>0</v>
      </c>
      <c r="F1459" s="714">
        <v>0</v>
      </c>
      <c r="G1459" s="714">
        <v>0</v>
      </c>
      <c r="H1459" s="714">
        <f t="shared" si="760"/>
        <v>8</v>
      </c>
      <c r="I1459" s="714">
        <f t="shared" si="761"/>
        <v>3</v>
      </c>
      <c r="J1459" s="714">
        <f t="shared" si="762"/>
        <v>11</v>
      </c>
      <c r="K1459" s="404" t="s">
        <v>240</v>
      </c>
    </row>
    <row r="1460" spans="1:12" ht="20.25" customHeight="1" x14ac:dyDescent="0.2">
      <c r="A1460" s="8" t="s">
        <v>1107</v>
      </c>
      <c r="B1460" s="714">
        <v>9</v>
      </c>
      <c r="C1460" s="714">
        <v>5</v>
      </c>
      <c r="D1460" s="714">
        <v>14</v>
      </c>
      <c r="E1460" s="714">
        <v>0</v>
      </c>
      <c r="F1460" s="714">
        <v>0</v>
      </c>
      <c r="G1460" s="714">
        <v>0</v>
      </c>
      <c r="H1460" s="714">
        <f t="shared" si="760"/>
        <v>9</v>
      </c>
      <c r="I1460" s="714">
        <f t="shared" si="761"/>
        <v>5</v>
      </c>
      <c r="J1460" s="714">
        <f t="shared" si="762"/>
        <v>14</v>
      </c>
      <c r="K1460" s="297" t="s">
        <v>1108</v>
      </c>
    </row>
    <row r="1461" spans="1:12" ht="20.25" customHeight="1" x14ac:dyDescent="0.25">
      <c r="A1461" s="303" t="s">
        <v>769</v>
      </c>
      <c r="B1461" s="714">
        <v>1</v>
      </c>
      <c r="C1461" s="714">
        <v>4</v>
      </c>
      <c r="D1461" s="714">
        <v>5</v>
      </c>
      <c r="E1461" s="714">
        <v>0</v>
      </c>
      <c r="F1461" s="714">
        <v>0</v>
      </c>
      <c r="G1461" s="714">
        <v>0</v>
      </c>
      <c r="H1461" s="714">
        <f t="shared" si="760"/>
        <v>1</v>
      </c>
      <c r="I1461" s="714">
        <f t="shared" si="761"/>
        <v>4</v>
      </c>
      <c r="J1461" s="714">
        <f t="shared" si="762"/>
        <v>5</v>
      </c>
      <c r="K1461" s="404" t="s">
        <v>1604</v>
      </c>
    </row>
    <row r="1462" spans="1:12" ht="20.25" customHeight="1" x14ac:dyDescent="0.2">
      <c r="A1462" s="8" t="s">
        <v>1159</v>
      </c>
      <c r="B1462" s="714">
        <f>B1461+B1460+B1459+B1458+B1457+B1456+B1455+B1454</f>
        <v>108</v>
      </c>
      <c r="C1462" s="714">
        <f t="shared" ref="C1462:J1462" si="763">C1461+C1460+C1459+C1458+C1457+C1456+C1455+C1454</f>
        <v>94</v>
      </c>
      <c r="D1462" s="714">
        <f t="shared" si="763"/>
        <v>202</v>
      </c>
      <c r="E1462" s="714">
        <f t="shared" si="763"/>
        <v>0</v>
      </c>
      <c r="F1462" s="714">
        <f t="shared" si="763"/>
        <v>0</v>
      </c>
      <c r="G1462" s="714">
        <f t="shared" si="763"/>
        <v>0</v>
      </c>
      <c r="H1462" s="714">
        <f t="shared" si="763"/>
        <v>108</v>
      </c>
      <c r="I1462" s="714">
        <f t="shared" si="763"/>
        <v>94</v>
      </c>
      <c r="J1462" s="714">
        <f t="shared" si="763"/>
        <v>202</v>
      </c>
      <c r="K1462" s="404" t="s">
        <v>1455</v>
      </c>
    </row>
    <row r="1463" spans="1:12" ht="20.25" customHeight="1" x14ac:dyDescent="0.2">
      <c r="A1463" s="307" t="s">
        <v>1173</v>
      </c>
      <c r="B1463" s="326">
        <v>30</v>
      </c>
      <c r="C1463" s="326">
        <v>19</v>
      </c>
      <c r="D1463" s="326">
        <v>49</v>
      </c>
      <c r="E1463" s="714">
        <v>0</v>
      </c>
      <c r="F1463" s="714">
        <v>0</v>
      </c>
      <c r="G1463" s="714">
        <v>0</v>
      </c>
      <c r="H1463" s="326">
        <f>SUM(B1463,E1463)</f>
        <v>30</v>
      </c>
      <c r="I1463" s="326">
        <f t="shared" ref="I1463:J1463" si="764">SUM(C1463,F1463)</f>
        <v>19</v>
      </c>
      <c r="J1463" s="326">
        <f t="shared" si="764"/>
        <v>49</v>
      </c>
      <c r="K1463" s="404" t="s">
        <v>1534</v>
      </c>
    </row>
    <row r="1464" spans="1:12" ht="18" customHeight="1" x14ac:dyDescent="0.2">
      <c r="A1464" s="8" t="s">
        <v>1164</v>
      </c>
      <c r="B1464" s="714"/>
      <c r="C1464" s="714"/>
      <c r="D1464" s="714"/>
      <c r="E1464" s="714"/>
      <c r="F1464" s="714"/>
      <c r="G1464" s="714"/>
      <c r="H1464" s="714"/>
      <c r="I1464" s="714"/>
      <c r="J1464" s="714"/>
      <c r="K1464" s="404" t="s">
        <v>1457</v>
      </c>
    </row>
    <row r="1465" spans="1:12" ht="20.25" customHeight="1" x14ac:dyDescent="0.2">
      <c r="A1465" s="8" t="s">
        <v>203</v>
      </c>
      <c r="B1465" s="714">
        <v>9</v>
      </c>
      <c r="C1465" s="714">
        <v>8</v>
      </c>
      <c r="D1465" s="714">
        <v>17</v>
      </c>
      <c r="E1465" s="714">
        <v>0</v>
      </c>
      <c r="F1465" s="714">
        <v>0</v>
      </c>
      <c r="G1465" s="714">
        <v>0</v>
      </c>
      <c r="H1465" s="714">
        <f>SUM(B1465,E1465)</f>
        <v>9</v>
      </c>
      <c r="I1465" s="714">
        <f t="shared" ref="I1465:J1465" si="765">SUM(C1465,F1465)</f>
        <v>8</v>
      </c>
      <c r="J1465" s="714">
        <f t="shared" si="765"/>
        <v>17</v>
      </c>
      <c r="K1465" s="404" t="s">
        <v>204</v>
      </c>
    </row>
    <row r="1466" spans="1:12" ht="20.25" customHeight="1" x14ac:dyDescent="0.2">
      <c r="A1466" s="8" t="s">
        <v>404</v>
      </c>
      <c r="B1466" s="714">
        <v>12</v>
      </c>
      <c r="C1466" s="714">
        <v>11</v>
      </c>
      <c r="D1466" s="714">
        <v>23</v>
      </c>
      <c r="E1466" s="714">
        <v>2</v>
      </c>
      <c r="F1466" s="714">
        <v>0</v>
      </c>
      <c r="G1466" s="714">
        <v>2</v>
      </c>
      <c r="H1466" s="714">
        <f t="shared" ref="H1466:H1467" si="766">SUM(B1466,E1466)</f>
        <v>14</v>
      </c>
      <c r="I1466" s="714">
        <f t="shared" ref="I1466:I1467" si="767">SUM(C1466,F1466)</f>
        <v>11</v>
      </c>
      <c r="J1466" s="714">
        <f t="shared" ref="J1466:J1467" si="768">SUM(D1466,G1466)</f>
        <v>25</v>
      </c>
      <c r="K1466" s="404" t="s">
        <v>206</v>
      </c>
    </row>
    <row r="1467" spans="1:12" ht="20.25" customHeight="1" thickBot="1" x14ac:dyDescent="0.25">
      <c r="A1467" s="11" t="s">
        <v>516</v>
      </c>
      <c r="B1467" s="12">
        <v>5</v>
      </c>
      <c r="C1467" s="12">
        <v>7</v>
      </c>
      <c r="D1467" s="12">
        <v>12</v>
      </c>
      <c r="E1467" s="12">
        <v>0</v>
      </c>
      <c r="F1467" s="12">
        <v>0</v>
      </c>
      <c r="G1467" s="12">
        <v>0</v>
      </c>
      <c r="H1467" s="714">
        <f t="shared" si="766"/>
        <v>5</v>
      </c>
      <c r="I1467" s="714">
        <f t="shared" si="767"/>
        <v>7</v>
      </c>
      <c r="J1467" s="714">
        <f t="shared" si="768"/>
        <v>12</v>
      </c>
      <c r="K1467" s="13" t="s">
        <v>208</v>
      </c>
    </row>
    <row r="1468" spans="1:12" ht="11.25" customHeight="1" thickTop="1" x14ac:dyDescent="0.2">
      <c r="A1468" s="462"/>
      <c r="B1468" s="462"/>
      <c r="C1468" s="462"/>
      <c r="D1468" s="462"/>
      <c r="E1468" s="462"/>
      <c r="F1468" s="462"/>
      <c r="G1468" s="462"/>
      <c r="H1468" s="462"/>
      <c r="I1468" s="462"/>
      <c r="J1468" s="462"/>
      <c r="K1468" s="461"/>
    </row>
    <row r="1469" spans="1:12" s="868" customFormat="1" ht="11.25" customHeight="1" x14ac:dyDescent="0.2">
      <c r="A1469" s="878"/>
      <c r="B1469" s="878"/>
      <c r="C1469" s="878"/>
      <c r="D1469" s="878"/>
      <c r="E1469" s="878"/>
      <c r="F1469" s="878"/>
      <c r="G1469" s="878"/>
      <c r="H1469" s="878"/>
      <c r="I1469" s="878"/>
      <c r="J1469" s="878"/>
      <c r="K1469" s="869"/>
      <c r="L1469" s="67"/>
    </row>
    <row r="1470" spans="1:12" s="868" customFormat="1" ht="11.25" customHeight="1" x14ac:dyDescent="0.2">
      <c r="A1470" s="878"/>
      <c r="B1470" s="878"/>
      <c r="C1470" s="878"/>
      <c r="D1470" s="878"/>
      <c r="E1470" s="878"/>
      <c r="F1470" s="878"/>
      <c r="G1470" s="878"/>
      <c r="H1470" s="878"/>
      <c r="I1470" s="878"/>
      <c r="J1470" s="878"/>
      <c r="K1470" s="869"/>
      <c r="L1470" s="67"/>
    </row>
    <row r="1471" spans="1:12" s="464" customFormat="1" ht="11.25" customHeight="1" x14ac:dyDescent="0.2">
      <c r="A1471" s="14"/>
      <c r="B1471" s="14"/>
      <c r="C1471" s="14"/>
      <c r="D1471" s="14"/>
      <c r="E1471" s="14"/>
      <c r="F1471" s="14"/>
      <c r="G1471" s="14"/>
      <c r="H1471" s="14"/>
      <c r="I1471" s="14"/>
      <c r="J1471" s="14"/>
      <c r="K1471" s="465"/>
      <c r="L1471" s="67"/>
    </row>
    <row r="1472" spans="1:12" ht="21.75" customHeight="1" thickBot="1" x14ac:dyDescent="0.25">
      <c r="A1472" s="323" t="s">
        <v>2646</v>
      </c>
      <c r="D1472" s="434"/>
      <c r="E1472" s="435"/>
      <c r="F1472" s="434"/>
      <c r="K1472" s="413" t="s">
        <v>2717</v>
      </c>
    </row>
    <row r="1473" spans="1:12" ht="18" customHeight="1" thickTop="1" x14ac:dyDescent="0.25">
      <c r="A1473" s="992" t="s">
        <v>196</v>
      </c>
      <c r="B1473" s="1003" t="s">
        <v>1</v>
      </c>
      <c r="C1473" s="1003"/>
      <c r="D1473" s="1003"/>
      <c r="E1473" s="1003" t="s">
        <v>2</v>
      </c>
      <c r="F1473" s="1003"/>
      <c r="G1473" s="1003"/>
      <c r="H1473" s="1003" t="s">
        <v>4</v>
      </c>
      <c r="I1473" s="1003"/>
      <c r="J1473" s="1003"/>
      <c r="K1473" s="992" t="s">
        <v>197</v>
      </c>
    </row>
    <row r="1474" spans="1:12" ht="18" customHeight="1" x14ac:dyDescent="0.25">
      <c r="A1474" s="993"/>
      <c r="B1474" s="1004" t="s">
        <v>6</v>
      </c>
      <c r="C1474" s="1004"/>
      <c r="D1474" s="1004"/>
      <c r="E1474" s="1004" t="s">
        <v>7</v>
      </c>
      <c r="F1474" s="1004"/>
      <c r="G1474" s="1004"/>
      <c r="H1474" s="1004" t="s">
        <v>9</v>
      </c>
      <c r="I1474" s="1004"/>
      <c r="J1474" s="1004"/>
      <c r="K1474" s="993"/>
    </row>
    <row r="1475" spans="1:12" ht="18" customHeight="1" x14ac:dyDescent="0.25">
      <c r="A1475" s="993"/>
      <c r="B1475" s="655" t="s">
        <v>554</v>
      </c>
      <c r="C1475" s="655" t="s">
        <v>112</v>
      </c>
      <c r="D1475" s="655" t="s">
        <v>12</v>
      </c>
      <c r="E1475" s="655" t="s">
        <v>554</v>
      </c>
      <c r="F1475" s="655" t="s">
        <v>112</v>
      </c>
      <c r="G1475" s="655" t="s">
        <v>12</v>
      </c>
      <c r="H1475" s="655" t="s">
        <v>554</v>
      </c>
      <c r="I1475" s="655" t="s">
        <v>112</v>
      </c>
      <c r="J1475" s="655" t="s">
        <v>12</v>
      </c>
      <c r="K1475" s="993"/>
    </row>
    <row r="1476" spans="1:12" ht="18" customHeight="1" thickBot="1" x14ac:dyDescent="0.3">
      <c r="A1476" s="994"/>
      <c r="B1476" s="4" t="s">
        <v>13</v>
      </c>
      <c r="C1476" s="4" t="s">
        <v>14</v>
      </c>
      <c r="D1476" s="4" t="s">
        <v>9</v>
      </c>
      <c r="E1476" s="4" t="s">
        <v>13</v>
      </c>
      <c r="F1476" s="4" t="s">
        <v>14</v>
      </c>
      <c r="G1476" s="4" t="s">
        <v>9</v>
      </c>
      <c r="H1476" s="4" t="s">
        <v>13</v>
      </c>
      <c r="I1476" s="4" t="s">
        <v>14</v>
      </c>
      <c r="J1476" s="4" t="s">
        <v>9</v>
      </c>
      <c r="K1476" s="994"/>
    </row>
    <row r="1477" spans="1:12" ht="18" customHeight="1" x14ac:dyDescent="0.2">
      <c r="A1477" s="8" t="s">
        <v>1165</v>
      </c>
      <c r="B1477" s="714">
        <v>11</v>
      </c>
      <c r="C1477" s="714">
        <v>11</v>
      </c>
      <c r="D1477" s="714">
        <v>22</v>
      </c>
      <c r="E1477" s="714">
        <v>0</v>
      </c>
      <c r="F1477" s="714">
        <v>0</v>
      </c>
      <c r="G1477" s="714">
        <v>0</v>
      </c>
      <c r="H1477" s="714">
        <f>SUM(B1477,E1477)</f>
        <v>11</v>
      </c>
      <c r="I1477" s="714">
        <f t="shared" ref="I1477:J1477" si="769">SUM(C1477,F1477)</f>
        <v>11</v>
      </c>
      <c r="J1477" s="714">
        <f t="shared" si="769"/>
        <v>22</v>
      </c>
      <c r="K1477" s="404" t="s">
        <v>1458</v>
      </c>
    </row>
    <row r="1478" spans="1:12" ht="18" customHeight="1" x14ac:dyDescent="0.2">
      <c r="A1478" s="8" t="s">
        <v>523</v>
      </c>
      <c r="B1478" s="714">
        <v>13</v>
      </c>
      <c r="C1478" s="714">
        <v>4</v>
      </c>
      <c r="D1478" s="714">
        <v>17</v>
      </c>
      <c r="E1478" s="714">
        <v>0</v>
      </c>
      <c r="F1478" s="714">
        <v>0</v>
      </c>
      <c r="G1478" s="714">
        <v>0</v>
      </c>
      <c r="H1478" s="714">
        <f t="shared" ref="H1478:H1480" si="770">SUM(B1478,E1478)</f>
        <v>13</v>
      </c>
      <c r="I1478" s="714">
        <f t="shared" ref="I1478:I1480" si="771">SUM(C1478,F1478)</f>
        <v>4</v>
      </c>
      <c r="J1478" s="714">
        <f t="shared" ref="J1478:J1480" si="772">SUM(D1478,G1478)</f>
        <v>17</v>
      </c>
      <c r="K1478" s="404" t="s">
        <v>240</v>
      </c>
    </row>
    <row r="1479" spans="1:12" ht="18" customHeight="1" x14ac:dyDescent="0.2">
      <c r="A1479" s="8" t="s">
        <v>1166</v>
      </c>
      <c r="B1479" s="714">
        <v>18</v>
      </c>
      <c r="C1479" s="714">
        <v>4</v>
      </c>
      <c r="D1479" s="714">
        <v>22</v>
      </c>
      <c r="E1479" s="714">
        <v>0</v>
      </c>
      <c r="F1479" s="714">
        <v>0</v>
      </c>
      <c r="G1479" s="714">
        <v>0</v>
      </c>
      <c r="H1479" s="714">
        <f t="shared" si="770"/>
        <v>18</v>
      </c>
      <c r="I1479" s="714">
        <f t="shared" si="771"/>
        <v>4</v>
      </c>
      <c r="J1479" s="714">
        <f t="shared" si="772"/>
        <v>22</v>
      </c>
      <c r="K1479" s="404" t="s">
        <v>1535</v>
      </c>
    </row>
    <row r="1480" spans="1:12" s="705" customFormat="1" ht="18" customHeight="1" x14ac:dyDescent="0.2">
      <c r="A1480" s="463" t="s">
        <v>769</v>
      </c>
      <c r="B1480" s="714">
        <v>1</v>
      </c>
      <c r="C1480" s="714">
        <v>0</v>
      </c>
      <c r="D1480" s="714">
        <v>1</v>
      </c>
      <c r="E1480" s="714">
        <v>0</v>
      </c>
      <c r="F1480" s="714">
        <v>0</v>
      </c>
      <c r="G1480" s="714">
        <v>0</v>
      </c>
      <c r="H1480" s="714">
        <f t="shared" si="770"/>
        <v>1</v>
      </c>
      <c r="I1480" s="714">
        <f t="shared" si="771"/>
        <v>0</v>
      </c>
      <c r="J1480" s="714">
        <f t="shared" si="772"/>
        <v>1</v>
      </c>
      <c r="K1480" s="707" t="s">
        <v>1604</v>
      </c>
      <c r="L1480" s="67"/>
    </row>
    <row r="1481" spans="1:12" ht="18" customHeight="1" x14ac:dyDescent="0.2">
      <c r="A1481" s="308" t="s">
        <v>1167</v>
      </c>
      <c r="B1481" s="326">
        <f>SUM(B1477:B1480,B1465:B1467)</f>
        <v>69</v>
      </c>
      <c r="C1481" s="326">
        <f t="shared" ref="C1481:J1481" si="773">SUM(C1477:C1480,C1465:C1467)</f>
        <v>45</v>
      </c>
      <c r="D1481" s="326">
        <f t="shared" si="773"/>
        <v>114</v>
      </c>
      <c r="E1481" s="326">
        <f t="shared" si="773"/>
        <v>2</v>
      </c>
      <c r="F1481" s="326">
        <f t="shared" si="773"/>
        <v>0</v>
      </c>
      <c r="G1481" s="326">
        <f t="shared" si="773"/>
        <v>2</v>
      </c>
      <c r="H1481" s="326">
        <f t="shared" si="773"/>
        <v>71</v>
      </c>
      <c r="I1481" s="326">
        <f t="shared" si="773"/>
        <v>45</v>
      </c>
      <c r="J1481" s="326">
        <f t="shared" si="773"/>
        <v>116</v>
      </c>
      <c r="K1481" s="297" t="s">
        <v>1460</v>
      </c>
    </row>
    <row r="1482" spans="1:12" ht="18" customHeight="1" x14ac:dyDescent="0.2">
      <c r="A1482" s="8" t="s">
        <v>1461</v>
      </c>
      <c r="B1482" s="714"/>
      <c r="C1482" s="714"/>
      <c r="D1482" s="714"/>
      <c r="E1482" s="714"/>
      <c r="F1482" s="714"/>
      <c r="G1482" s="714"/>
      <c r="H1482" s="714"/>
      <c r="I1482" s="714"/>
      <c r="J1482" s="714"/>
      <c r="K1482" s="404" t="s">
        <v>1462</v>
      </c>
    </row>
    <row r="1483" spans="1:12" ht="18" customHeight="1" x14ac:dyDescent="0.2">
      <c r="A1483" s="8" t="s">
        <v>516</v>
      </c>
      <c r="B1483" s="714">
        <v>6</v>
      </c>
      <c r="C1483" s="714">
        <v>2</v>
      </c>
      <c r="D1483" s="714">
        <v>8</v>
      </c>
      <c r="E1483" s="714">
        <v>3</v>
      </c>
      <c r="F1483" s="714">
        <v>0</v>
      </c>
      <c r="G1483" s="714">
        <v>3</v>
      </c>
      <c r="H1483" s="714">
        <f>SUM(B1483,E1483)</f>
        <v>9</v>
      </c>
      <c r="I1483" s="714">
        <f t="shared" ref="I1483:J1483" si="774">SUM(C1483,F1483)</f>
        <v>2</v>
      </c>
      <c r="J1483" s="714">
        <f t="shared" si="774"/>
        <v>11</v>
      </c>
      <c r="K1483" s="404" t="s">
        <v>208</v>
      </c>
    </row>
    <row r="1484" spans="1:12" ht="18" customHeight="1" x14ac:dyDescent="0.2">
      <c r="A1484" s="8" t="s">
        <v>255</v>
      </c>
      <c r="B1484" s="714">
        <v>9</v>
      </c>
      <c r="C1484" s="714">
        <v>5</v>
      </c>
      <c r="D1484" s="714">
        <v>14</v>
      </c>
      <c r="E1484" s="714">
        <v>0</v>
      </c>
      <c r="F1484" s="714">
        <v>0</v>
      </c>
      <c r="G1484" s="714">
        <v>0</v>
      </c>
      <c r="H1484" s="714">
        <f t="shared" ref="H1484:H1488" si="775">SUM(B1484,E1484)</f>
        <v>9</v>
      </c>
      <c r="I1484" s="714">
        <f t="shared" ref="I1484:I1488" si="776">SUM(C1484,F1484)</f>
        <v>5</v>
      </c>
      <c r="J1484" s="714">
        <f t="shared" ref="J1484:J1488" si="777">SUM(D1484,G1484)</f>
        <v>14</v>
      </c>
      <c r="K1484" s="404" t="s">
        <v>210</v>
      </c>
    </row>
    <row r="1485" spans="1:12" ht="18" customHeight="1" x14ac:dyDescent="0.2">
      <c r="A1485" s="8" t="s">
        <v>1454</v>
      </c>
      <c r="B1485" s="714">
        <v>13</v>
      </c>
      <c r="C1485" s="714">
        <v>5</v>
      </c>
      <c r="D1485" s="714">
        <v>18</v>
      </c>
      <c r="E1485" s="714">
        <v>0</v>
      </c>
      <c r="F1485" s="714">
        <v>0</v>
      </c>
      <c r="G1485" s="714">
        <v>0</v>
      </c>
      <c r="H1485" s="714">
        <f t="shared" si="775"/>
        <v>13</v>
      </c>
      <c r="I1485" s="714">
        <f t="shared" si="776"/>
        <v>5</v>
      </c>
      <c r="J1485" s="714">
        <f t="shared" si="777"/>
        <v>18</v>
      </c>
      <c r="K1485" s="404" t="s">
        <v>1463</v>
      </c>
    </row>
    <row r="1486" spans="1:12" ht="18" customHeight="1" x14ac:dyDescent="0.2">
      <c r="A1486" s="8" t="s">
        <v>239</v>
      </c>
      <c r="B1486" s="714">
        <v>8</v>
      </c>
      <c r="C1486" s="714">
        <v>1</v>
      </c>
      <c r="D1486" s="714">
        <v>9</v>
      </c>
      <c r="E1486" s="714">
        <v>0</v>
      </c>
      <c r="F1486" s="714">
        <v>0</v>
      </c>
      <c r="G1486" s="714">
        <v>0</v>
      </c>
      <c r="H1486" s="714">
        <f t="shared" si="775"/>
        <v>8</v>
      </c>
      <c r="I1486" s="714">
        <f t="shared" si="776"/>
        <v>1</v>
      </c>
      <c r="J1486" s="714">
        <f t="shared" si="777"/>
        <v>9</v>
      </c>
      <c r="K1486" s="404" t="s">
        <v>240</v>
      </c>
    </row>
    <row r="1487" spans="1:12" ht="18" customHeight="1" x14ac:dyDescent="0.2">
      <c r="A1487" s="8" t="s">
        <v>1536</v>
      </c>
      <c r="B1487" s="714">
        <v>9</v>
      </c>
      <c r="C1487" s="714">
        <v>3</v>
      </c>
      <c r="D1487" s="714">
        <v>12</v>
      </c>
      <c r="E1487" s="714">
        <v>0</v>
      </c>
      <c r="F1487" s="714">
        <v>0</v>
      </c>
      <c r="G1487" s="714">
        <v>0</v>
      </c>
      <c r="H1487" s="714">
        <f t="shared" si="775"/>
        <v>9</v>
      </c>
      <c r="I1487" s="714">
        <f t="shared" si="776"/>
        <v>3</v>
      </c>
      <c r="J1487" s="714">
        <f t="shared" si="777"/>
        <v>12</v>
      </c>
      <c r="K1487" s="404" t="s">
        <v>1618</v>
      </c>
    </row>
    <row r="1488" spans="1:12" ht="18" customHeight="1" x14ac:dyDescent="0.2">
      <c r="A1488" s="8" t="s">
        <v>769</v>
      </c>
      <c r="B1488" s="714">
        <v>1</v>
      </c>
      <c r="C1488" s="714">
        <v>0</v>
      </c>
      <c r="D1488" s="714">
        <v>1</v>
      </c>
      <c r="E1488" s="714">
        <v>0</v>
      </c>
      <c r="F1488" s="714">
        <v>0</v>
      </c>
      <c r="G1488" s="714">
        <v>0</v>
      </c>
      <c r="H1488" s="714">
        <f t="shared" si="775"/>
        <v>1</v>
      </c>
      <c r="I1488" s="714">
        <f t="shared" si="776"/>
        <v>0</v>
      </c>
      <c r="J1488" s="714">
        <f t="shared" si="777"/>
        <v>1</v>
      </c>
      <c r="K1488" s="404" t="s">
        <v>1604</v>
      </c>
    </row>
    <row r="1489" spans="1:12" ht="18" customHeight="1" x14ac:dyDescent="0.2">
      <c r="A1489" s="8" t="s">
        <v>1619</v>
      </c>
      <c r="B1489" s="714">
        <f>B1488+B1487+B1486+B1485+B1484+B1483</f>
        <v>46</v>
      </c>
      <c r="C1489" s="714">
        <f t="shared" ref="C1489:J1489" si="778">C1488+C1487+C1486+C1485+C1484+C1483</f>
        <v>16</v>
      </c>
      <c r="D1489" s="714">
        <f t="shared" si="778"/>
        <v>62</v>
      </c>
      <c r="E1489" s="714">
        <f t="shared" si="778"/>
        <v>3</v>
      </c>
      <c r="F1489" s="714">
        <f t="shared" si="778"/>
        <v>0</v>
      </c>
      <c r="G1489" s="714">
        <f t="shared" si="778"/>
        <v>3</v>
      </c>
      <c r="H1489" s="714">
        <f t="shared" si="778"/>
        <v>49</v>
      </c>
      <c r="I1489" s="714">
        <f t="shared" si="778"/>
        <v>16</v>
      </c>
      <c r="J1489" s="714">
        <f t="shared" si="778"/>
        <v>65</v>
      </c>
      <c r="K1489" s="404" t="s">
        <v>1620</v>
      </c>
    </row>
    <row r="1490" spans="1:12" ht="18" customHeight="1" x14ac:dyDescent="0.2">
      <c r="A1490" s="8" t="s">
        <v>1466</v>
      </c>
      <c r="B1490" s="714"/>
      <c r="C1490" s="714"/>
      <c r="D1490" s="714"/>
      <c r="E1490" s="714"/>
      <c r="F1490" s="714"/>
      <c r="G1490" s="714"/>
      <c r="H1490" s="714"/>
      <c r="I1490" s="714"/>
      <c r="J1490" s="714"/>
      <c r="K1490" s="404" t="s">
        <v>1467</v>
      </c>
    </row>
    <row r="1491" spans="1:12" ht="18" customHeight="1" x14ac:dyDescent="0.2">
      <c r="A1491" s="8" t="s">
        <v>939</v>
      </c>
      <c r="B1491" s="714">
        <v>6</v>
      </c>
      <c r="C1491" s="714">
        <v>6</v>
      </c>
      <c r="D1491" s="714">
        <v>12</v>
      </c>
      <c r="E1491" s="714">
        <v>0</v>
      </c>
      <c r="F1491" s="714">
        <v>0</v>
      </c>
      <c r="G1491" s="714">
        <v>0</v>
      </c>
      <c r="H1491" s="714">
        <f>SUM(B1491,E1491)</f>
        <v>6</v>
      </c>
      <c r="I1491" s="714">
        <f t="shared" ref="I1491:J1491" si="779">SUM(C1491,F1491)</f>
        <v>6</v>
      </c>
      <c r="J1491" s="714">
        <f t="shared" si="779"/>
        <v>12</v>
      </c>
      <c r="K1491" s="404" t="s">
        <v>234</v>
      </c>
    </row>
    <row r="1492" spans="1:12" ht="18" customHeight="1" x14ac:dyDescent="0.2">
      <c r="A1492" s="8" t="s">
        <v>239</v>
      </c>
      <c r="B1492" s="714">
        <v>5</v>
      </c>
      <c r="C1492" s="714">
        <v>2</v>
      </c>
      <c r="D1492" s="714">
        <v>7</v>
      </c>
      <c r="E1492" s="714">
        <v>0</v>
      </c>
      <c r="F1492" s="714">
        <v>0</v>
      </c>
      <c r="G1492" s="714">
        <v>0</v>
      </c>
      <c r="H1492" s="714">
        <f t="shared" ref="H1492:H1493" si="780">SUM(B1492,E1492)</f>
        <v>5</v>
      </c>
      <c r="I1492" s="714">
        <f t="shared" ref="I1492:I1493" si="781">SUM(C1492,F1492)</f>
        <v>2</v>
      </c>
      <c r="J1492" s="714">
        <f t="shared" ref="J1492:J1493" si="782">SUM(D1492,G1492)</f>
        <v>7</v>
      </c>
      <c r="K1492" s="404" t="s">
        <v>240</v>
      </c>
    </row>
    <row r="1493" spans="1:12" ht="18" customHeight="1" x14ac:dyDescent="0.2">
      <c r="A1493" s="8" t="s">
        <v>701</v>
      </c>
      <c r="B1493" s="714">
        <v>7</v>
      </c>
      <c r="C1493" s="714">
        <v>4</v>
      </c>
      <c r="D1493" s="714">
        <v>11</v>
      </c>
      <c r="E1493" s="714">
        <v>0</v>
      </c>
      <c r="F1493" s="714">
        <v>0</v>
      </c>
      <c r="G1493" s="714">
        <v>0</v>
      </c>
      <c r="H1493" s="714">
        <f t="shared" si="780"/>
        <v>7</v>
      </c>
      <c r="I1493" s="714">
        <f t="shared" si="781"/>
        <v>4</v>
      </c>
      <c r="J1493" s="714">
        <f t="shared" si="782"/>
        <v>11</v>
      </c>
      <c r="K1493" s="419" t="s">
        <v>1468</v>
      </c>
    </row>
    <row r="1494" spans="1:12" ht="18" customHeight="1" x14ac:dyDescent="0.2">
      <c r="A1494" s="8" t="s">
        <v>1469</v>
      </c>
      <c r="B1494" s="714">
        <f>B1493+B1492+B1491</f>
        <v>18</v>
      </c>
      <c r="C1494" s="714">
        <f t="shared" ref="C1494:J1494" si="783">C1493+C1492+C1491</f>
        <v>12</v>
      </c>
      <c r="D1494" s="714">
        <f t="shared" si="783"/>
        <v>30</v>
      </c>
      <c r="E1494" s="714">
        <f t="shared" si="783"/>
        <v>0</v>
      </c>
      <c r="F1494" s="714">
        <f t="shared" si="783"/>
        <v>0</v>
      </c>
      <c r="G1494" s="714">
        <f t="shared" si="783"/>
        <v>0</v>
      </c>
      <c r="H1494" s="714">
        <f t="shared" si="783"/>
        <v>18</v>
      </c>
      <c r="I1494" s="714">
        <f t="shared" si="783"/>
        <v>12</v>
      </c>
      <c r="J1494" s="714">
        <f t="shared" si="783"/>
        <v>30</v>
      </c>
      <c r="K1494" s="404" t="s">
        <v>1470</v>
      </c>
    </row>
    <row r="1495" spans="1:12" ht="18" customHeight="1" x14ac:dyDescent="0.2">
      <c r="A1495" s="8" t="s">
        <v>1471</v>
      </c>
      <c r="B1495" s="714">
        <v>43</v>
      </c>
      <c r="C1495" s="714">
        <v>25</v>
      </c>
      <c r="D1495" s="714">
        <f>SUM(B1495:C1495)</f>
        <v>68</v>
      </c>
      <c r="E1495" s="714">
        <v>0</v>
      </c>
      <c r="F1495" s="714">
        <v>0</v>
      </c>
      <c r="G1495" s="714">
        <v>0</v>
      </c>
      <c r="H1495" s="714">
        <f>SUM(B1495,E1495)</f>
        <v>43</v>
      </c>
      <c r="I1495" s="714">
        <f t="shared" ref="I1495:J1495" si="784">SUM(C1495,F1495)</f>
        <v>25</v>
      </c>
      <c r="J1495" s="714">
        <f t="shared" si="784"/>
        <v>68</v>
      </c>
      <c r="K1495" s="404" t="s">
        <v>1472</v>
      </c>
    </row>
    <row r="1496" spans="1:12" ht="18" customHeight="1" x14ac:dyDescent="0.2">
      <c r="A1496" s="8" t="s">
        <v>1473</v>
      </c>
      <c r="B1496" s="714"/>
      <c r="C1496" s="714"/>
      <c r="D1496" s="714"/>
      <c r="E1496" s="714"/>
      <c r="F1496" s="714"/>
      <c r="G1496" s="714"/>
      <c r="H1496" s="714"/>
      <c r="I1496" s="714"/>
      <c r="J1496" s="714"/>
      <c r="K1496" s="404" t="s">
        <v>1474</v>
      </c>
    </row>
    <row r="1497" spans="1:12" ht="18" customHeight="1" x14ac:dyDescent="0.2">
      <c r="A1497" s="8" t="s">
        <v>426</v>
      </c>
      <c r="B1497" s="714">
        <v>19</v>
      </c>
      <c r="C1497" s="714">
        <v>8</v>
      </c>
      <c r="D1497" s="714">
        <v>27</v>
      </c>
      <c r="E1497" s="714">
        <v>0</v>
      </c>
      <c r="F1497" s="714">
        <v>0</v>
      </c>
      <c r="G1497" s="714">
        <v>0</v>
      </c>
      <c r="H1497" s="714">
        <f>SUM(B1497,E1497)</f>
        <v>19</v>
      </c>
      <c r="I1497" s="714">
        <f t="shared" ref="I1497:J1497" si="785">SUM(C1497,F1497)</f>
        <v>8</v>
      </c>
      <c r="J1497" s="714">
        <f t="shared" si="785"/>
        <v>27</v>
      </c>
      <c r="K1497" s="404" t="s">
        <v>200</v>
      </c>
    </row>
    <row r="1498" spans="1:12" ht="18" customHeight="1" x14ac:dyDescent="0.2">
      <c r="A1498" s="8" t="s">
        <v>203</v>
      </c>
      <c r="B1498" s="714">
        <v>20</v>
      </c>
      <c r="C1498" s="714">
        <v>5</v>
      </c>
      <c r="D1498" s="714">
        <v>25</v>
      </c>
      <c r="E1498" s="714">
        <v>0</v>
      </c>
      <c r="F1498" s="714">
        <v>0</v>
      </c>
      <c r="G1498" s="714">
        <v>0</v>
      </c>
      <c r="H1498" s="714">
        <f t="shared" ref="H1498:H1500" si="786">SUM(B1498,E1498)</f>
        <v>20</v>
      </c>
      <c r="I1498" s="714">
        <f t="shared" ref="I1498:I1500" si="787">SUM(C1498,F1498)</f>
        <v>5</v>
      </c>
      <c r="J1498" s="714">
        <f t="shared" ref="J1498:J1500" si="788">SUM(D1498,G1498)</f>
        <v>25</v>
      </c>
      <c r="K1498" s="404" t="s">
        <v>204</v>
      </c>
    </row>
    <row r="1499" spans="1:12" s="705" customFormat="1" ht="18" customHeight="1" x14ac:dyDescent="0.2">
      <c r="A1499" s="20" t="s">
        <v>404</v>
      </c>
      <c r="B1499" s="21">
        <v>7</v>
      </c>
      <c r="C1499" s="21">
        <v>3</v>
      </c>
      <c r="D1499" s="21">
        <v>10</v>
      </c>
      <c r="E1499" s="21">
        <v>0</v>
      </c>
      <c r="F1499" s="21">
        <v>0</v>
      </c>
      <c r="G1499" s="21">
        <v>0</v>
      </c>
      <c r="H1499" s="714">
        <f t="shared" si="786"/>
        <v>7</v>
      </c>
      <c r="I1499" s="714">
        <f t="shared" si="787"/>
        <v>3</v>
      </c>
      <c r="J1499" s="714">
        <f t="shared" si="788"/>
        <v>10</v>
      </c>
      <c r="K1499" s="22" t="s">
        <v>206</v>
      </c>
      <c r="L1499" s="67"/>
    </row>
    <row r="1500" spans="1:12" ht="18" customHeight="1" x14ac:dyDescent="0.2">
      <c r="A1500" s="20" t="s">
        <v>516</v>
      </c>
      <c r="B1500" s="21">
        <v>11</v>
      </c>
      <c r="C1500" s="21">
        <v>13</v>
      </c>
      <c r="D1500" s="21">
        <v>24</v>
      </c>
      <c r="E1500" s="21">
        <v>0</v>
      </c>
      <c r="F1500" s="21">
        <v>0</v>
      </c>
      <c r="G1500" s="21">
        <v>0</v>
      </c>
      <c r="H1500" s="714">
        <f t="shared" si="786"/>
        <v>11</v>
      </c>
      <c r="I1500" s="714">
        <f t="shared" si="787"/>
        <v>13</v>
      </c>
      <c r="J1500" s="714">
        <f t="shared" si="788"/>
        <v>24</v>
      </c>
      <c r="K1500" s="22" t="s">
        <v>208</v>
      </c>
    </row>
    <row r="1501" spans="1:12" ht="18" customHeight="1" thickBot="1" x14ac:dyDescent="0.25">
      <c r="A1501" s="11" t="s">
        <v>1475</v>
      </c>
      <c r="B1501" s="12">
        <f>SUM(B1497:B1500)</f>
        <v>57</v>
      </c>
      <c r="C1501" s="12">
        <f t="shared" ref="C1501:J1501" si="789">SUM(C1497:C1500)</f>
        <v>29</v>
      </c>
      <c r="D1501" s="12">
        <f t="shared" si="789"/>
        <v>86</v>
      </c>
      <c r="E1501" s="12">
        <f t="shared" si="789"/>
        <v>0</v>
      </c>
      <c r="F1501" s="12">
        <f t="shared" si="789"/>
        <v>0</v>
      </c>
      <c r="G1501" s="12">
        <f t="shared" si="789"/>
        <v>0</v>
      </c>
      <c r="H1501" s="12">
        <f t="shared" si="789"/>
        <v>57</v>
      </c>
      <c r="I1501" s="12">
        <f t="shared" si="789"/>
        <v>29</v>
      </c>
      <c r="J1501" s="12">
        <f t="shared" si="789"/>
        <v>86</v>
      </c>
      <c r="K1501" s="13" t="s">
        <v>1476</v>
      </c>
    </row>
    <row r="1502" spans="1:12" ht="7.5" customHeight="1" thickTop="1" x14ac:dyDescent="0.2">
      <c r="A1502" s="293"/>
      <c r="B1502" s="293"/>
      <c r="C1502" s="293"/>
      <c r="D1502" s="293"/>
      <c r="E1502" s="293"/>
      <c r="F1502" s="293"/>
      <c r="G1502" s="293"/>
      <c r="H1502" s="293"/>
      <c r="I1502" s="293"/>
      <c r="J1502" s="293"/>
      <c r="K1502" s="294"/>
    </row>
    <row r="1503" spans="1:12" s="868" customFormat="1" ht="17.25" customHeight="1" x14ac:dyDescent="0.2">
      <c r="A1503" s="878"/>
      <c r="B1503" s="878"/>
      <c r="C1503" s="878"/>
      <c r="D1503" s="878"/>
      <c r="E1503" s="878"/>
      <c r="F1503" s="878"/>
      <c r="G1503" s="878"/>
      <c r="H1503" s="878"/>
      <c r="I1503" s="878"/>
      <c r="J1503" s="878"/>
      <c r="K1503" s="869"/>
      <c r="L1503" s="67"/>
    </row>
    <row r="1504" spans="1:12" s="868" customFormat="1" ht="15.75" customHeight="1" x14ac:dyDescent="0.2">
      <c r="A1504" s="878"/>
      <c r="B1504" s="878"/>
      <c r="C1504" s="878"/>
      <c r="D1504" s="878"/>
      <c r="E1504" s="878"/>
      <c r="F1504" s="878"/>
      <c r="G1504" s="878"/>
      <c r="H1504" s="878"/>
      <c r="I1504" s="878"/>
      <c r="J1504" s="878"/>
      <c r="K1504" s="869"/>
      <c r="L1504" s="67"/>
    </row>
    <row r="1505" spans="1:12" s="868" customFormat="1" ht="7.5" customHeight="1" x14ac:dyDescent="0.2">
      <c r="A1505" s="878"/>
      <c r="B1505" s="878"/>
      <c r="C1505" s="878"/>
      <c r="D1505" s="878"/>
      <c r="E1505" s="878"/>
      <c r="F1505" s="878"/>
      <c r="G1505" s="878"/>
      <c r="H1505" s="878"/>
      <c r="I1505" s="878"/>
      <c r="J1505" s="878"/>
      <c r="K1505" s="869"/>
      <c r="L1505" s="67"/>
    </row>
    <row r="1506" spans="1:12" ht="17.25" customHeight="1" thickBot="1" x14ac:dyDescent="0.25">
      <c r="A1506" s="323" t="s">
        <v>2646</v>
      </c>
      <c r="D1506" s="434"/>
      <c r="E1506" s="435"/>
      <c r="F1506" s="434"/>
      <c r="K1506" s="413" t="s">
        <v>2717</v>
      </c>
    </row>
    <row r="1507" spans="1:12" ht="17.25" customHeight="1" thickTop="1" x14ac:dyDescent="0.25">
      <c r="A1507" s="992" t="s">
        <v>196</v>
      </c>
      <c r="B1507" s="1003" t="s">
        <v>1</v>
      </c>
      <c r="C1507" s="1003"/>
      <c r="D1507" s="1003"/>
      <c r="E1507" s="1003" t="s">
        <v>2</v>
      </c>
      <c r="F1507" s="1003"/>
      <c r="G1507" s="1003"/>
      <c r="H1507" s="1003" t="s">
        <v>4</v>
      </c>
      <c r="I1507" s="1003"/>
      <c r="J1507" s="1003"/>
      <c r="K1507" s="992" t="s">
        <v>197</v>
      </c>
    </row>
    <row r="1508" spans="1:12" ht="17.25" customHeight="1" x14ac:dyDescent="0.25">
      <c r="A1508" s="993"/>
      <c r="B1508" s="1004" t="s">
        <v>6</v>
      </c>
      <c r="C1508" s="1004"/>
      <c r="D1508" s="1004"/>
      <c r="E1508" s="1004" t="s">
        <v>7</v>
      </c>
      <c r="F1508" s="1004"/>
      <c r="G1508" s="1004"/>
      <c r="H1508" s="1004" t="s">
        <v>9</v>
      </c>
      <c r="I1508" s="1004"/>
      <c r="J1508" s="1004"/>
      <c r="K1508" s="993"/>
    </row>
    <row r="1509" spans="1:12" ht="17.25" customHeight="1" x14ac:dyDescent="0.25">
      <c r="A1509" s="993"/>
      <c r="B1509" s="655" t="s">
        <v>554</v>
      </c>
      <c r="C1509" s="655" t="s">
        <v>112</v>
      </c>
      <c r="D1509" s="655" t="s">
        <v>12</v>
      </c>
      <c r="E1509" s="655" t="s">
        <v>554</v>
      </c>
      <c r="F1509" s="655" t="s">
        <v>112</v>
      </c>
      <c r="G1509" s="655" t="s">
        <v>12</v>
      </c>
      <c r="H1509" s="655" t="s">
        <v>554</v>
      </c>
      <c r="I1509" s="655" t="s">
        <v>112</v>
      </c>
      <c r="J1509" s="655" t="s">
        <v>12</v>
      </c>
      <c r="K1509" s="993"/>
    </row>
    <row r="1510" spans="1:12" ht="20.25" customHeight="1" thickBot="1" x14ac:dyDescent="0.3">
      <c r="A1510" s="994"/>
      <c r="B1510" s="4" t="s">
        <v>13</v>
      </c>
      <c r="C1510" s="4" t="s">
        <v>14</v>
      </c>
      <c r="D1510" s="4" t="s">
        <v>9</v>
      </c>
      <c r="E1510" s="4" t="s">
        <v>13</v>
      </c>
      <c r="F1510" s="4" t="s">
        <v>14</v>
      </c>
      <c r="G1510" s="4" t="s">
        <v>9</v>
      </c>
      <c r="H1510" s="4" t="s">
        <v>13</v>
      </c>
      <c r="I1510" s="4" t="s">
        <v>14</v>
      </c>
      <c r="J1510" s="4" t="s">
        <v>9</v>
      </c>
      <c r="K1510" s="994"/>
    </row>
    <row r="1511" spans="1:12" ht="18.75" customHeight="1" x14ac:dyDescent="0.2">
      <c r="A1511" s="8" t="s">
        <v>1477</v>
      </c>
      <c r="B1511" s="714">
        <v>65</v>
      </c>
      <c r="C1511" s="714">
        <v>26</v>
      </c>
      <c r="D1511" s="714">
        <v>91</v>
      </c>
      <c r="E1511" s="714">
        <v>3</v>
      </c>
      <c r="F1511" s="714">
        <v>1</v>
      </c>
      <c r="G1511" s="714">
        <v>4</v>
      </c>
      <c r="H1511" s="714">
        <f>SUM(B1511,E1511)</f>
        <v>68</v>
      </c>
      <c r="I1511" s="714">
        <f t="shared" ref="I1511:J1511" si="790">SUM(C1511,F1511)</f>
        <v>27</v>
      </c>
      <c r="J1511" s="714">
        <f t="shared" si="790"/>
        <v>95</v>
      </c>
      <c r="K1511" s="404"/>
    </row>
    <row r="1512" spans="1:12" ht="18.75" customHeight="1" x14ac:dyDescent="0.2">
      <c r="A1512" s="8" t="s">
        <v>1479</v>
      </c>
      <c r="B1512" s="714"/>
      <c r="C1512" s="714"/>
      <c r="D1512" s="714"/>
      <c r="E1512" s="714"/>
      <c r="F1512" s="714"/>
      <c r="G1512" s="714"/>
      <c r="H1512" s="714"/>
      <c r="I1512" s="714"/>
      <c r="J1512" s="714"/>
      <c r="K1512" s="404" t="s">
        <v>1480</v>
      </c>
    </row>
    <row r="1513" spans="1:12" ht="18.75" customHeight="1" x14ac:dyDescent="0.2">
      <c r="A1513" s="8" t="s">
        <v>203</v>
      </c>
      <c r="B1513" s="714">
        <v>12</v>
      </c>
      <c r="C1513" s="714">
        <v>3</v>
      </c>
      <c r="D1513" s="714">
        <v>15</v>
      </c>
      <c r="E1513" s="714">
        <v>6</v>
      </c>
      <c r="F1513" s="714">
        <v>5</v>
      </c>
      <c r="G1513" s="714">
        <v>11</v>
      </c>
      <c r="H1513" s="714">
        <f>SUM(B1513,E1513)</f>
        <v>18</v>
      </c>
      <c r="I1513" s="714">
        <f t="shared" ref="I1513:J1513" si="791">SUM(C1513,F1513)</f>
        <v>8</v>
      </c>
      <c r="J1513" s="714">
        <f t="shared" si="791"/>
        <v>26</v>
      </c>
      <c r="K1513" s="404" t="s">
        <v>204</v>
      </c>
    </row>
    <row r="1514" spans="1:12" ht="18.75" customHeight="1" x14ac:dyDescent="0.2">
      <c r="A1514" s="8" t="s">
        <v>404</v>
      </c>
      <c r="B1514" s="714">
        <v>9</v>
      </c>
      <c r="C1514" s="714">
        <v>8</v>
      </c>
      <c r="D1514" s="714">
        <v>17</v>
      </c>
      <c r="E1514" s="714">
        <v>5</v>
      </c>
      <c r="F1514" s="714">
        <v>3</v>
      </c>
      <c r="G1514" s="714">
        <v>8</v>
      </c>
      <c r="H1514" s="714">
        <f t="shared" ref="H1514:H1517" si="792">SUM(B1514,E1514)</f>
        <v>14</v>
      </c>
      <c r="I1514" s="714">
        <f t="shared" ref="I1514:I1517" si="793">SUM(C1514,F1514)</f>
        <v>11</v>
      </c>
      <c r="J1514" s="714">
        <f t="shared" ref="J1514:J1517" si="794">SUM(D1514,G1514)</f>
        <v>25</v>
      </c>
      <c r="K1514" s="404" t="s">
        <v>206</v>
      </c>
    </row>
    <row r="1515" spans="1:12" ht="18.75" customHeight="1" x14ac:dyDescent="0.2">
      <c r="A1515" s="8" t="s">
        <v>1481</v>
      </c>
      <c r="B1515" s="714">
        <v>6</v>
      </c>
      <c r="C1515" s="714">
        <v>1</v>
      </c>
      <c r="D1515" s="714">
        <v>7</v>
      </c>
      <c r="E1515" s="714">
        <v>3</v>
      </c>
      <c r="F1515" s="714"/>
      <c r="G1515" s="714">
        <v>3</v>
      </c>
      <c r="H1515" s="714">
        <f t="shared" si="792"/>
        <v>9</v>
      </c>
      <c r="I1515" s="714">
        <f t="shared" si="793"/>
        <v>1</v>
      </c>
      <c r="J1515" s="714">
        <f t="shared" si="794"/>
        <v>10</v>
      </c>
      <c r="K1515" s="404" t="s">
        <v>1482</v>
      </c>
    </row>
    <row r="1516" spans="1:12" ht="18.75" customHeight="1" x14ac:dyDescent="0.2">
      <c r="A1516" s="8" t="s">
        <v>1621</v>
      </c>
      <c r="B1516" s="714">
        <v>25</v>
      </c>
      <c r="C1516" s="714">
        <v>12</v>
      </c>
      <c r="D1516" s="714">
        <v>37</v>
      </c>
      <c r="E1516" s="714">
        <v>2</v>
      </c>
      <c r="F1516" s="714">
        <v>3</v>
      </c>
      <c r="G1516" s="714">
        <v>5</v>
      </c>
      <c r="H1516" s="714">
        <f t="shared" si="792"/>
        <v>27</v>
      </c>
      <c r="I1516" s="714">
        <f t="shared" si="793"/>
        <v>15</v>
      </c>
      <c r="J1516" s="714">
        <f t="shared" si="794"/>
        <v>42</v>
      </c>
      <c r="K1516" s="404" t="s">
        <v>1447</v>
      </c>
    </row>
    <row r="1517" spans="1:12" ht="18.75" customHeight="1" x14ac:dyDescent="0.25">
      <c r="A1517" s="303" t="s">
        <v>229</v>
      </c>
      <c r="B1517" s="714">
        <v>6</v>
      </c>
      <c r="C1517" s="714">
        <v>1</v>
      </c>
      <c r="D1517" s="714">
        <v>7</v>
      </c>
      <c r="E1517" s="714">
        <v>0</v>
      </c>
      <c r="F1517" s="714">
        <v>0</v>
      </c>
      <c r="G1517" s="714">
        <v>0</v>
      </c>
      <c r="H1517" s="714">
        <f t="shared" si="792"/>
        <v>6</v>
      </c>
      <c r="I1517" s="714">
        <f t="shared" si="793"/>
        <v>1</v>
      </c>
      <c r="J1517" s="714">
        <f t="shared" si="794"/>
        <v>7</v>
      </c>
      <c r="K1517" s="404" t="s">
        <v>1483</v>
      </c>
    </row>
    <row r="1518" spans="1:12" ht="18.75" customHeight="1" x14ac:dyDescent="0.2">
      <c r="A1518" s="8" t="s">
        <v>1484</v>
      </c>
      <c r="B1518" s="714">
        <f>SUM(B1513:B1517)</f>
        <v>58</v>
      </c>
      <c r="C1518" s="714">
        <f t="shared" ref="C1518:J1518" si="795">SUM(C1513:C1517)</f>
        <v>25</v>
      </c>
      <c r="D1518" s="714">
        <f t="shared" si="795"/>
        <v>83</v>
      </c>
      <c r="E1518" s="714">
        <f t="shared" si="795"/>
        <v>16</v>
      </c>
      <c r="F1518" s="714">
        <f t="shared" si="795"/>
        <v>11</v>
      </c>
      <c r="G1518" s="714">
        <f t="shared" si="795"/>
        <v>27</v>
      </c>
      <c r="H1518" s="714">
        <f t="shared" si="795"/>
        <v>74</v>
      </c>
      <c r="I1518" s="714">
        <f t="shared" si="795"/>
        <v>36</v>
      </c>
      <c r="J1518" s="714">
        <f t="shared" si="795"/>
        <v>110</v>
      </c>
      <c r="K1518" s="404" t="s">
        <v>1485</v>
      </c>
    </row>
    <row r="1519" spans="1:12" ht="18.75" customHeight="1" x14ac:dyDescent="0.2">
      <c r="A1519" s="8" t="s">
        <v>1486</v>
      </c>
      <c r="B1519" s="714">
        <v>9</v>
      </c>
      <c r="C1519" s="714">
        <v>2</v>
      </c>
      <c r="D1519" s="714">
        <v>11</v>
      </c>
      <c r="E1519" s="714">
        <v>0</v>
      </c>
      <c r="F1519" s="714">
        <v>0</v>
      </c>
      <c r="G1519" s="714">
        <v>0</v>
      </c>
      <c r="H1519" s="714">
        <f>SUM(B1519,E1519)</f>
        <v>9</v>
      </c>
      <c r="I1519" s="714">
        <f t="shared" ref="I1519:J1519" si="796">SUM(C1519,F1519)</f>
        <v>2</v>
      </c>
      <c r="J1519" s="714">
        <f t="shared" si="796"/>
        <v>11</v>
      </c>
      <c r="K1519" s="404" t="s">
        <v>1487</v>
      </c>
    </row>
    <row r="1520" spans="1:12" ht="18.75" customHeight="1" x14ac:dyDescent="0.2">
      <c r="A1520" s="8" t="s">
        <v>1488</v>
      </c>
      <c r="B1520" s="714">
        <v>11</v>
      </c>
      <c r="C1520" s="714">
        <v>1</v>
      </c>
      <c r="D1520" s="714">
        <v>12</v>
      </c>
      <c r="E1520" s="714">
        <v>6</v>
      </c>
      <c r="F1520" s="714">
        <v>0</v>
      </c>
      <c r="G1520" s="714">
        <v>6</v>
      </c>
      <c r="H1520" s="714">
        <f t="shared" ref="H1520:H1521" si="797">SUM(B1520,E1520)</f>
        <v>17</v>
      </c>
      <c r="I1520" s="714">
        <f t="shared" ref="I1520:I1521" si="798">SUM(C1520,F1520)</f>
        <v>1</v>
      </c>
      <c r="J1520" s="714">
        <f t="shared" ref="J1520:J1521" si="799">SUM(D1520,G1520)</f>
        <v>18</v>
      </c>
      <c r="K1520" s="22" t="s">
        <v>1489</v>
      </c>
    </row>
    <row r="1521" spans="1:12" ht="18.75" customHeight="1" x14ac:dyDescent="0.2">
      <c r="A1521" s="20" t="s">
        <v>1490</v>
      </c>
      <c r="B1521" s="21">
        <v>6</v>
      </c>
      <c r="C1521" s="21">
        <v>1</v>
      </c>
      <c r="D1521" s="21">
        <v>7</v>
      </c>
      <c r="E1521" s="21">
        <v>0</v>
      </c>
      <c r="F1521" s="21">
        <v>0</v>
      </c>
      <c r="G1521" s="21">
        <v>0</v>
      </c>
      <c r="H1521" s="714">
        <f t="shared" si="797"/>
        <v>6</v>
      </c>
      <c r="I1521" s="714">
        <f t="shared" si="798"/>
        <v>1</v>
      </c>
      <c r="J1521" s="714">
        <f t="shared" si="799"/>
        <v>7</v>
      </c>
      <c r="K1521" s="406" t="s">
        <v>1491</v>
      </c>
    </row>
    <row r="1522" spans="1:12" ht="18.75" customHeight="1" x14ac:dyDescent="0.2">
      <c r="A1522" s="8" t="s">
        <v>90</v>
      </c>
      <c r="B1522" s="714">
        <f t="shared" ref="B1522:J1522" si="800">SUM(B1519:B1521,B1518,B1511,B1501,B1495,B1494,B1489,B1481,B1463,B1462,B1452,B1451,B1450,B1435,B1434,B1433,B1432,B1431,B1430,B1429,B1428,B1427,B1426,B1406,B1405,B1404,B1403,B1402,B1391,B1390,B1389,B1388,B1379,B1378,B1377,B1376,B1375,B1374,B1373,B1372,B1371,B1299,B1289,B1281,B1271,B1270,B1261,B1210:B1220)</f>
        <v>3921</v>
      </c>
      <c r="C1522" s="714">
        <f t="shared" si="800"/>
        <v>1962</v>
      </c>
      <c r="D1522" s="714">
        <f t="shared" si="800"/>
        <v>5883</v>
      </c>
      <c r="E1522" s="714">
        <f t="shared" si="800"/>
        <v>59</v>
      </c>
      <c r="F1522" s="714">
        <f t="shared" si="800"/>
        <v>19</v>
      </c>
      <c r="G1522" s="714">
        <f t="shared" si="800"/>
        <v>78</v>
      </c>
      <c r="H1522" s="714">
        <f t="shared" si="800"/>
        <v>3980</v>
      </c>
      <c r="I1522" s="714">
        <f t="shared" si="800"/>
        <v>1981</v>
      </c>
      <c r="J1522" s="714">
        <f t="shared" si="800"/>
        <v>5961</v>
      </c>
      <c r="K1522" s="404" t="s">
        <v>91</v>
      </c>
    </row>
    <row r="1523" spans="1:12" ht="18.75" customHeight="1" x14ac:dyDescent="0.2">
      <c r="A1523" s="418" t="s">
        <v>439</v>
      </c>
      <c r="B1523" s="18"/>
      <c r="C1523" s="18"/>
      <c r="D1523" s="18"/>
      <c r="E1523" s="18"/>
      <c r="F1523" s="18"/>
      <c r="G1523" s="18"/>
      <c r="H1523" s="18"/>
      <c r="I1523" s="18"/>
      <c r="J1523" s="18"/>
      <c r="K1523" s="19" t="s">
        <v>93</v>
      </c>
    </row>
    <row r="1524" spans="1:12" s="705" customFormat="1" ht="18.75" customHeight="1" x14ac:dyDescent="0.2">
      <c r="A1524" s="463" t="s">
        <v>1263</v>
      </c>
      <c r="B1524" s="18">
        <v>9</v>
      </c>
      <c r="C1524" s="18">
        <v>2</v>
      </c>
      <c r="D1524" s="18">
        <v>11</v>
      </c>
      <c r="E1524" s="18">
        <v>0</v>
      </c>
      <c r="F1524" s="18">
        <v>0</v>
      </c>
      <c r="G1524" s="18">
        <v>0</v>
      </c>
      <c r="H1524" s="18">
        <f>SUM(B1524,E1524)</f>
        <v>9</v>
      </c>
      <c r="I1524" s="18">
        <f t="shared" ref="I1524:J1524" si="801">SUM(C1524,F1524)</f>
        <v>2</v>
      </c>
      <c r="J1524" s="18">
        <f t="shared" si="801"/>
        <v>11</v>
      </c>
      <c r="K1524" s="707" t="s">
        <v>1264</v>
      </c>
      <c r="L1524" s="67"/>
    </row>
    <row r="1525" spans="1:12" s="705" customFormat="1" ht="18.75" customHeight="1" x14ac:dyDescent="0.2">
      <c r="A1525" s="463" t="s">
        <v>1267</v>
      </c>
      <c r="B1525" s="18">
        <v>23</v>
      </c>
      <c r="C1525" s="18">
        <v>2</v>
      </c>
      <c r="D1525" s="18">
        <v>25</v>
      </c>
      <c r="E1525" s="18">
        <v>0</v>
      </c>
      <c r="F1525" s="18">
        <v>0</v>
      </c>
      <c r="G1525" s="18">
        <v>0</v>
      </c>
      <c r="H1525" s="18">
        <f t="shared" ref="H1525:H1529" si="802">SUM(B1525,E1525)</f>
        <v>23</v>
      </c>
      <c r="I1525" s="18">
        <f t="shared" ref="I1525:I1529" si="803">SUM(C1525,F1525)</f>
        <v>2</v>
      </c>
      <c r="J1525" s="18">
        <f t="shared" ref="J1525:J1529" si="804">SUM(D1525,G1525)</f>
        <v>25</v>
      </c>
      <c r="K1525" s="707" t="s">
        <v>1268</v>
      </c>
      <c r="L1525" s="67"/>
    </row>
    <row r="1526" spans="1:12" s="705" customFormat="1" ht="18.75" customHeight="1" x14ac:dyDescent="0.2">
      <c r="A1526" s="17" t="s">
        <v>1271</v>
      </c>
      <c r="B1526" s="18">
        <v>5</v>
      </c>
      <c r="C1526" s="18">
        <v>1</v>
      </c>
      <c r="D1526" s="18">
        <v>6</v>
      </c>
      <c r="E1526" s="18">
        <v>0</v>
      </c>
      <c r="F1526" s="18">
        <v>0</v>
      </c>
      <c r="G1526" s="18">
        <v>0</v>
      </c>
      <c r="H1526" s="18">
        <f t="shared" si="802"/>
        <v>5</v>
      </c>
      <c r="I1526" s="18">
        <f t="shared" si="803"/>
        <v>1</v>
      </c>
      <c r="J1526" s="18">
        <f t="shared" si="804"/>
        <v>6</v>
      </c>
      <c r="K1526" s="707" t="s">
        <v>1272</v>
      </c>
      <c r="L1526" s="67"/>
    </row>
    <row r="1527" spans="1:12" ht="18.75" customHeight="1" x14ac:dyDescent="0.2">
      <c r="A1527" s="418" t="s">
        <v>1273</v>
      </c>
      <c r="B1527" s="18">
        <v>11</v>
      </c>
      <c r="C1527" s="18">
        <v>3</v>
      </c>
      <c r="D1527" s="18">
        <v>14</v>
      </c>
      <c r="E1527" s="18">
        <v>0</v>
      </c>
      <c r="F1527" s="18">
        <v>0</v>
      </c>
      <c r="G1527" s="18">
        <v>0</v>
      </c>
      <c r="H1527" s="18">
        <f t="shared" si="802"/>
        <v>11</v>
      </c>
      <c r="I1527" s="18">
        <f t="shared" si="803"/>
        <v>3</v>
      </c>
      <c r="J1527" s="18">
        <f t="shared" si="804"/>
        <v>14</v>
      </c>
      <c r="K1527" s="404" t="s">
        <v>1274</v>
      </c>
    </row>
    <row r="1528" spans="1:12" s="721" customFormat="1" ht="18.75" customHeight="1" x14ac:dyDescent="0.2">
      <c r="A1528" s="418" t="s">
        <v>2649</v>
      </c>
      <c r="B1528" s="18">
        <v>4</v>
      </c>
      <c r="C1528" s="18">
        <v>2</v>
      </c>
      <c r="D1528" s="18">
        <v>6</v>
      </c>
      <c r="E1528" s="18">
        <v>0</v>
      </c>
      <c r="F1528" s="18">
        <v>0</v>
      </c>
      <c r="G1528" s="18">
        <v>0</v>
      </c>
      <c r="H1528" s="18">
        <f t="shared" si="802"/>
        <v>4</v>
      </c>
      <c r="I1528" s="18">
        <f t="shared" si="803"/>
        <v>2</v>
      </c>
      <c r="J1528" s="18">
        <f t="shared" si="804"/>
        <v>6</v>
      </c>
      <c r="K1528" s="707" t="s">
        <v>1276</v>
      </c>
      <c r="L1528" s="67"/>
    </row>
    <row r="1529" spans="1:12" s="721" customFormat="1" ht="18.75" customHeight="1" x14ac:dyDescent="0.2">
      <c r="A1529" s="418" t="s">
        <v>1340</v>
      </c>
      <c r="B1529" s="18">
        <v>8</v>
      </c>
      <c r="C1529" s="18">
        <v>15</v>
      </c>
      <c r="D1529" s="18">
        <v>23</v>
      </c>
      <c r="E1529" s="18">
        <v>0</v>
      </c>
      <c r="F1529" s="18">
        <v>0</v>
      </c>
      <c r="G1529" s="18">
        <v>0</v>
      </c>
      <c r="H1529" s="18">
        <f t="shared" si="802"/>
        <v>8</v>
      </c>
      <c r="I1529" s="18">
        <f t="shared" si="803"/>
        <v>15</v>
      </c>
      <c r="J1529" s="18">
        <f t="shared" si="804"/>
        <v>23</v>
      </c>
      <c r="K1529" s="707" t="s">
        <v>1341</v>
      </c>
      <c r="L1529" s="67"/>
    </row>
    <row r="1530" spans="1:12" ht="18.75" customHeight="1" x14ac:dyDescent="0.2">
      <c r="A1530" s="418" t="s">
        <v>1622</v>
      </c>
      <c r="B1530" s="18"/>
      <c r="C1530" s="18"/>
      <c r="D1530" s="18"/>
      <c r="E1530" s="18"/>
      <c r="F1530" s="18"/>
      <c r="G1530" s="18"/>
      <c r="H1530" s="18"/>
      <c r="I1530" s="18"/>
      <c r="J1530" s="18"/>
      <c r="K1530" s="404" t="s">
        <v>1557</v>
      </c>
    </row>
    <row r="1531" spans="1:12" ht="18.75" customHeight="1" x14ac:dyDescent="0.2">
      <c r="A1531" s="418" t="s">
        <v>1344</v>
      </c>
      <c r="B1531" s="18">
        <v>3</v>
      </c>
      <c r="C1531" s="18">
        <v>7</v>
      </c>
      <c r="D1531" s="18">
        <v>10</v>
      </c>
      <c r="E1531" s="18">
        <v>0</v>
      </c>
      <c r="F1531" s="18">
        <v>0</v>
      </c>
      <c r="G1531" s="18">
        <v>0</v>
      </c>
      <c r="H1531" s="18">
        <f>SUM(B1531,E1531)</f>
        <v>3</v>
      </c>
      <c r="I1531" s="18">
        <f t="shared" ref="I1531:J1531" si="805">SUM(C1531,F1531)</f>
        <v>7</v>
      </c>
      <c r="J1531" s="18">
        <f t="shared" si="805"/>
        <v>10</v>
      </c>
      <c r="K1531" s="404" t="s">
        <v>856</v>
      </c>
    </row>
    <row r="1532" spans="1:12" ht="18.75" customHeight="1" x14ac:dyDescent="0.2">
      <c r="A1532" s="418" t="s">
        <v>1400</v>
      </c>
      <c r="B1532" s="18">
        <v>4</v>
      </c>
      <c r="C1532" s="18">
        <v>0</v>
      </c>
      <c r="D1532" s="18">
        <v>4</v>
      </c>
      <c r="E1532" s="18">
        <v>0</v>
      </c>
      <c r="F1532" s="18">
        <v>0</v>
      </c>
      <c r="G1532" s="18">
        <v>0</v>
      </c>
      <c r="H1532" s="18">
        <f t="shared" ref="H1532:H1533" si="806">SUM(B1532,E1532)</f>
        <v>4</v>
      </c>
      <c r="I1532" s="18">
        <f t="shared" ref="I1532:I1533" si="807">SUM(C1532,F1532)</f>
        <v>0</v>
      </c>
      <c r="J1532" s="18">
        <f t="shared" ref="J1532:J1533" si="808">SUM(D1532,G1532)</f>
        <v>4</v>
      </c>
      <c r="K1532" s="404" t="s">
        <v>1346</v>
      </c>
    </row>
    <row r="1533" spans="1:12" ht="18.75" customHeight="1" x14ac:dyDescent="0.2">
      <c r="A1533" s="418" t="s">
        <v>939</v>
      </c>
      <c r="B1533" s="714">
        <v>6</v>
      </c>
      <c r="C1533" s="714">
        <v>3</v>
      </c>
      <c r="D1533" s="326">
        <v>9</v>
      </c>
      <c r="E1533" s="18">
        <v>0</v>
      </c>
      <c r="F1533" s="18">
        <v>0</v>
      </c>
      <c r="G1533" s="18">
        <v>0</v>
      </c>
      <c r="H1533" s="18">
        <f t="shared" si="806"/>
        <v>6</v>
      </c>
      <c r="I1533" s="18">
        <f t="shared" si="807"/>
        <v>3</v>
      </c>
      <c r="J1533" s="18">
        <f t="shared" si="808"/>
        <v>9</v>
      </c>
      <c r="K1533" s="404" t="s">
        <v>234</v>
      </c>
    </row>
    <row r="1534" spans="1:12" ht="18.75" customHeight="1" thickBot="1" x14ac:dyDescent="0.25">
      <c r="A1534" s="439" t="s">
        <v>1623</v>
      </c>
      <c r="B1534" s="12">
        <f>SUM(B1531:B1533)</f>
        <v>13</v>
      </c>
      <c r="C1534" s="12">
        <f t="shared" ref="C1534:J1534" si="809">SUM(C1531:C1533)</f>
        <v>10</v>
      </c>
      <c r="D1534" s="12">
        <f t="shared" si="809"/>
        <v>23</v>
      </c>
      <c r="E1534" s="12">
        <f t="shared" si="809"/>
        <v>0</v>
      </c>
      <c r="F1534" s="12">
        <f t="shared" si="809"/>
        <v>0</v>
      </c>
      <c r="G1534" s="12">
        <f t="shared" si="809"/>
        <v>0</v>
      </c>
      <c r="H1534" s="12">
        <f t="shared" si="809"/>
        <v>13</v>
      </c>
      <c r="I1534" s="12">
        <f t="shared" si="809"/>
        <v>10</v>
      </c>
      <c r="J1534" s="12">
        <f t="shared" si="809"/>
        <v>23</v>
      </c>
      <c r="K1534" s="13" t="s">
        <v>1559</v>
      </c>
    </row>
    <row r="1535" spans="1:12" ht="10.5" customHeight="1" thickTop="1" x14ac:dyDescent="0.2">
      <c r="A1535" s="467"/>
      <c r="B1535" s="462"/>
      <c r="C1535" s="462"/>
      <c r="D1535" s="462"/>
      <c r="E1535" s="462"/>
      <c r="F1535" s="462"/>
      <c r="G1535" s="462"/>
      <c r="H1535" s="462"/>
      <c r="I1535" s="462"/>
      <c r="J1535" s="462"/>
      <c r="K1535" s="461"/>
    </row>
    <row r="1536" spans="1:12" s="868" customFormat="1" ht="10.5" customHeight="1" x14ac:dyDescent="0.2">
      <c r="A1536" s="83"/>
      <c r="B1536" s="878"/>
      <c r="C1536" s="878"/>
      <c r="D1536" s="878"/>
      <c r="E1536" s="878"/>
      <c r="F1536" s="878"/>
      <c r="G1536" s="878"/>
      <c r="H1536" s="878"/>
      <c r="I1536" s="878"/>
      <c r="J1536" s="878"/>
      <c r="K1536" s="869"/>
      <c r="L1536" s="67"/>
    </row>
    <row r="1537" spans="1:12" s="868" customFormat="1" ht="10.5" customHeight="1" x14ac:dyDescent="0.2">
      <c r="A1537" s="83"/>
      <c r="B1537" s="878"/>
      <c r="C1537" s="878"/>
      <c r="D1537" s="878"/>
      <c r="E1537" s="878"/>
      <c r="F1537" s="878"/>
      <c r="G1537" s="878"/>
      <c r="H1537" s="878"/>
      <c r="I1537" s="878"/>
      <c r="J1537" s="878"/>
      <c r="K1537" s="869"/>
      <c r="L1537" s="67"/>
    </row>
    <row r="1538" spans="1:12" ht="20.25" customHeight="1" thickBot="1" x14ac:dyDescent="0.25">
      <c r="A1538" s="323" t="s">
        <v>2646</v>
      </c>
      <c r="D1538" s="434"/>
      <c r="E1538" s="435"/>
      <c r="F1538" s="434"/>
      <c r="K1538" s="413" t="s">
        <v>2717</v>
      </c>
    </row>
    <row r="1539" spans="1:12" ht="15.75" customHeight="1" thickTop="1" x14ac:dyDescent="0.25">
      <c r="A1539" s="992" t="s">
        <v>196</v>
      </c>
      <c r="B1539" s="1003" t="s">
        <v>1</v>
      </c>
      <c r="C1539" s="1003"/>
      <c r="D1539" s="1003"/>
      <c r="E1539" s="1003" t="s">
        <v>2</v>
      </c>
      <c r="F1539" s="1003"/>
      <c r="G1539" s="1003"/>
      <c r="H1539" s="1003" t="s">
        <v>4</v>
      </c>
      <c r="I1539" s="1003"/>
      <c r="J1539" s="1003"/>
      <c r="K1539" s="992" t="s">
        <v>197</v>
      </c>
    </row>
    <row r="1540" spans="1:12" ht="17.25" customHeight="1" x14ac:dyDescent="0.25">
      <c r="A1540" s="993"/>
      <c r="B1540" s="1004" t="s">
        <v>6</v>
      </c>
      <c r="C1540" s="1004"/>
      <c r="D1540" s="1004"/>
      <c r="E1540" s="1004" t="s">
        <v>7</v>
      </c>
      <c r="F1540" s="1004"/>
      <c r="G1540" s="1004"/>
      <c r="H1540" s="1004" t="s">
        <v>9</v>
      </c>
      <c r="I1540" s="1004"/>
      <c r="J1540" s="1004"/>
      <c r="K1540" s="993"/>
    </row>
    <row r="1541" spans="1:12" ht="14.25" customHeight="1" x14ac:dyDescent="0.25">
      <c r="A1541" s="993"/>
      <c r="B1541" s="655" t="s">
        <v>554</v>
      </c>
      <c r="C1541" s="655" t="s">
        <v>112</v>
      </c>
      <c r="D1541" s="655" t="s">
        <v>12</v>
      </c>
      <c r="E1541" s="655" t="s">
        <v>554</v>
      </c>
      <c r="F1541" s="655" t="s">
        <v>112</v>
      </c>
      <c r="G1541" s="655" t="s">
        <v>12</v>
      </c>
      <c r="H1541" s="655" t="s">
        <v>554</v>
      </c>
      <c r="I1541" s="655" t="s">
        <v>112</v>
      </c>
      <c r="J1541" s="655" t="s">
        <v>12</v>
      </c>
      <c r="K1541" s="993"/>
    </row>
    <row r="1542" spans="1:12" ht="16.5" customHeight="1" thickBot="1" x14ac:dyDescent="0.3">
      <c r="A1542" s="994"/>
      <c r="B1542" s="4" t="s">
        <v>13</v>
      </c>
      <c r="C1542" s="4" t="s">
        <v>14</v>
      </c>
      <c r="D1542" s="4" t="s">
        <v>9</v>
      </c>
      <c r="E1542" s="4" t="s">
        <v>13</v>
      </c>
      <c r="F1542" s="4" t="s">
        <v>14</v>
      </c>
      <c r="G1542" s="4" t="s">
        <v>9</v>
      </c>
      <c r="H1542" s="4" t="s">
        <v>13</v>
      </c>
      <c r="I1542" s="4" t="s">
        <v>14</v>
      </c>
      <c r="J1542" s="4" t="s">
        <v>9</v>
      </c>
      <c r="K1542" s="994"/>
    </row>
    <row r="1543" spans="1:12" ht="18.75" customHeight="1" x14ac:dyDescent="0.2">
      <c r="A1543" s="418" t="s">
        <v>1624</v>
      </c>
      <c r="B1543" s="17"/>
      <c r="C1543" s="17"/>
      <c r="D1543" s="17"/>
      <c r="E1543" s="17"/>
      <c r="F1543" s="17"/>
      <c r="G1543" s="17"/>
      <c r="H1543" s="17"/>
      <c r="I1543" s="17"/>
      <c r="J1543" s="17"/>
      <c r="K1543" s="19" t="s">
        <v>1353</v>
      </c>
    </row>
    <row r="1544" spans="1:12" ht="18.75" customHeight="1" x14ac:dyDescent="0.2">
      <c r="A1544" s="418" t="s">
        <v>1446</v>
      </c>
      <c r="B1544" s="714">
        <v>5</v>
      </c>
      <c r="C1544" s="714">
        <v>4</v>
      </c>
      <c r="D1544" s="714">
        <v>9</v>
      </c>
      <c r="E1544" s="714">
        <v>0</v>
      </c>
      <c r="F1544" s="714">
        <v>0</v>
      </c>
      <c r="G1544" s="714">
        <v>0</v>
      </c>
      <c r="H1544" s="714">
        <f>SUM(B1544,E1544)</f>
        <v>5</v>
      </c>
      <c r="I1544" s="714">
        <f t="shared" ref="I1544:J1544" si="810">SUM(C1544,F1544)</f>
        <v>4</v>
      </c>
      <c r="J1544" s="714">
        <f t="shared" si="810"/>
        <v>9</v>
      </c>
      <c r="K1544" s="297" t="s">
        <v>1554</v>
      </c>
    </row>
    <row r="1545" spans="1:12" ht="18.75" customHeight="1" x14ac:dyDescent="0.2">
      <c r="A1545" s="418" t="s">
        <v>1345</v>
      </c>
      <c r="B1545" s="714">
        <v>7</v>
      </c>
      <c r="C1545" s="714">
        <v>1</v>
      </c>
      <c r="D1545" s="714">
        <v>8</v>
      </c>
      <c r="E1545" s="714">
        <v>0</v>
      </c>
      <c r="F1545" s="714">
        <v>0</v>
      </c>
      <c r="G1545" s="714">
        <v>0</v>
      </c>
      <c r="H1545" s="714">
        <f t="shared" ref="H1545:H1547" si="811">SUM(B1545,E1545)</f>
        <v>7</v>
      </c>
      <c r="I1545" s="714">
        <f t="shared" ref="I1545:I1547" si="812">SUM(C1545,F1545)</f>
        <v>1</v>
      </c>
      <c r="J1545" s="714">
        <f t="shared" ref="J1545:J1547" si="813">SUM(D1545,G1545)</f>
        <v>8</v>
      </c>
      <c r="K1545" s="404" t="s">
        <v>1346</v>
      </c>
    </row>
    <row r="1546" spans="1:12" ht="18.75" customHeight="1" x14ac:dyDescent="0.2">
      <c r="A1546" s="418" t="s">
        <v>939</v>
      </c>
      <c r="B1546" s="714">
        <v>12</v>
      </c>
      <c r="C1546" s="714">
        <v>3</v>
      </c>
      <c r="D1546" s="714">
        <v>15</v>
      </c>
      <c r="E1546" s="714">
        <v>0</v>
      </c>
      <c r="F1546" s="714">
        <v>0</v>
      </c>
      <c r="G1546" s="714">
        <v>0</v>
      </c>
      <c r="H1546" s="714">
        <f t="shared" si="811"/>
        <v>12</v>
      </c>
      <c r="I1546" s="714">
        <f t="shared" si="812"/>
        <v>3</v>
      </c>
      <c r="J1546" s="714">
        <f t="shared" si="813"/>
        <v>15</v>
      </c>
      <c r="K1546" s="404" t="s">
        <v>234</v>
      </c>
    </row>
    <row r="1547" spans="1:12" ht="18.75" customHeight="1" x14ac:dyDescent="0.2">
      <c r="A1547" s="418" t="s">
        <v>523</v>
      </c>
      <c r="B1547" s="714">
        <v>6</v>
      </c>
      <c r="C1547" s="714">
        <v>0</v>
      </c>
      <c r="D1547" s="714">
        <v>6</v>
      </c>
      <c r="E1547" s="714">
        <v>0</v>
      </c>
      <c r="F1547" s="714">
        <v>0</v>
      </c>
      <c r="G1547" s="714">
        <v>0</v>
      </c>
      <c r="H1547" s="714">
        <f t="shared" si="811"/>
        <v>6</v>
      </c>
      <c r="I1547" s="714">
        <f t="shared" si="812"/>
        <v>0</v>
      </c>
      <c r="J1547" s="714">
        <f t="shared" si="813"/>
        <v>6</v>
      </c>
      <c r="K1547" s="404" t="s">
        <v>240</v>
      </c>
    </row>
    <row r="1548" spans="1:12" ht="26.25" customHeight="1" x14ac:dyDescent="0.2">
      <c r="A1548" s="720" t="s">
        <v>1625</v>
      </c>
      <c r="B1548" s="295">
        <f>SUM(B1544:B1547)</f>
        <v>30</v>
      </c>
      <c r="C1548" s="295">
        <f t="shared" ref="C1548:J1548" si="814">SUM(C1544:C1547)</f>
        <v>8</v>
      </c>
      <c r="D1548" s="295">
        <f t="shared" si="814"/>
        <v>38</v>
      </c>
      <c r="E1548" s="295">
        <f t="shared" si="814"/>
        <v>0</v>
      </c>
      <c r="F1548" s="295">
        <f t="shared" si="814"/>
        <v>0</v>
      </c>
      <c r="G1548" s="295">
        <f t="shared" si="814"/>
        <v>0</v>
      </c>
      <c r="H1548" s="295">
        <f t="shared" si="814"/>
        <v>30</v>
      </c>
      <c r="I1548" s="295">
        <f t="shared" si="814"/>
        <v>8</v>
      </c>
      <c r="J1548" s="295">
        <f t="shared" si="814"/>
        <v>38</v>
      </c>
      <c r="K1548" s="404" t="s">
        <v>1512</v>
      </c>
    </row>
    <row r="1549" spans="1:12" s="438" customFormat="1" ht="18.75" customHeight="1" x14ac:dyDescent="0.2">
      <c r="A1549" s="436" t="s">
        <v>1607</v>
      </c>
      <c r="B1549" s="718"/>
      <c r="C1549" s="718"/>
      <c r="D1549" s="718"/>
      <c r="E1549" s="718"/>
      <c r="F1549" s="718"/>
      <c r="G1549" s="718"/>
      <c r="H1549" s="714"/>
      <c r="I1549" s="714"/>
      <c r="J1549" s="714"/>
      <c r="K1549" s="437"/>
      <c r="L1549" s="887"/>
    </row>
    <row r="1550" spans="1:12" s="721" customFormat="1" ht="18.75" customHeight="1" x14ac:dyDescent="0.2">
      <c r="A1550" s="463" t="s">
        <v>1344</v>
      </c>
      <c r="B1550" s="714">
        <v>4</v>
      </c>
      <c r="C1550" s="714">
        <v>0</v>
      </c>
      <c r="D1550" s="714">
        <v>4</v>
      </c>
      <c r="E1550" s="714">
        <v>0</v>
      </c>
      <c r="F1550" s="714">
        <v>0</v>
      </c>
      <c r="G1550" s="714">
        <v>0</v>
      </c>
      <c r="H1550" s="714">
        <f>SUM(B1550,E1550)</f>
        <v>4</v>
      </c>
      <c r="I1550" s="714">
        <f t="shared" ref="I1550:I1554" si="815">SUM(C1550,F1550)</f>
        <v>0</v>
      </c>
      <c r="J1550" s="714">
        <f t="shared" ref="J1550:J1554" si="816">SUM(D1550,G1550)</f>
        <v>4</v>
      </c>
      <c r="K1550" s="707" t="s">
        <v>856</v>
      </c>
      <c r="L1550" s="67"/>
    </row>
    <row r="1551" spans="1:12" s="721" customFormat="1" ht="18.75" customHeight="1" x14ac:dyDescent="0.2">
      <c r="A1551" s="463" t="s">
        <v>1446</v>
      </c>
      <c r="B1551" s="714">
        <v>1</v>
      </c>
      <c r="C1551" s="714">
        <v>5</v>
      </c>
      <c r="D1551" s="714">
        <v>6</v>
      </c>
      <c r="E1551" s="714">
        <v>0</v>
      </c>
      <c r="F1551" s="714">
        <v>0</v>
      </c>
      <c r="G1551" s="714">
        <v>0</v>
      </c>
      <c r="H1551" s="714">
        <f t="shared" ref="H1551:H1554" si="817">SUM(B1551,E1551)</f>
        <v>1</v>
      </c>
      <c r="I1551" s="714">
        <f t="shared" si="815"/>
        <v>5</v>
      </c>
      <c r="J1551" s="714">
        <f t="shared" si="816"/>
        <v>6</v>
      </c>
      <c r="K1551" s="707" t="s">
        <v>1447</v>
      </c>
      <c r="L1551" s="67"/>
    </row>
    <row r="1552" spans="1:12" s="721" customFormat="1" ht="18.75" customHeight="1" x14ac:dyDescent="0.2">
      <c r="A1552" s="463" t="s">
        <v>1345</v>
      </c>
      <c r="B1552" s="714">
        <v>5</v>
      </c>
      <c r="C1552" s="714">
        <v>0</v>
      </c>
      <c r="D1552" s="714">
        <v>5</v>
      </c>
      <c r="E1552" s="714">
        <v>0</v>
      </c>
      <c r="F1552" s="714">
        <v>0</v>
      </c>
      <c r="G1552" s="714">
        <v>0</v>
      </c>
      <c r="H1552" s="714">
        <f t="shared" si="817"/>
        <v>5</v>
      </c>
      <c r="I1552" s="714">
        <f t="shared" si="815"/>
        <v>0</v>
      </c>
      <c r="J1552" s="714">
        <f t="shared" si="816"/>
        <v>5</v>
      </c>
      <c r="K1552" s="707" t="s">
        <v>1346</v>
      </c>
      <c r="L1552" s="67"/>
    </row>
    <row r="1553" spans="1:12" s="721" customFormat="1" ht="18.75" customHeight="1" x14ac:dyDescent="0.2">
      <c r="A1553" s="463" t="s">
        <v>939</v>
      </c>
      <c r="B1553" s="714">
        <v>5</v>
      </c>
      <c r="C1553" s="714">
        <v>2</v>
      </c>
      <c r="D1553" s="714">
        <v>7</v>
      </c>
      <c r="E1553" s="714">
        <v>0</v>
      </c>
      <c r="F1553" s="714">
        <v>0</v>
      </c>
      <c r="G1553" s="714">
        <v>0</v>
      </c>
      <c r="H1553" s="714">
        <f t="shared" si="817"/>
        <v>5</v>
      </c>
      <c r="I1553" s="714">
        <f t="shared" si="815"/>
        <v>2</v>
      </c>
      <c r="J1553" s="714">
        <f t="shared" si="816"/>
        <v>7</v>
      </c>
      <c r="K1553" s="707" t="s">
        <v>234</v>
      </c>
      <c r="L1553" s="67"/>
    </row>
    <row r="1554" spans="1:12" s="721" customFormat="1" ht="18.75" customHeight="1" x14ac:dyDescent="0.2">
      <c r="A1554" s="463" t="s">
        <v>523</v>
      </c>
      <c r="B1554" s="714">
        <v>3</v>
      </c>
      <c r="C1554" s="714">
        <v>1</v>
      </c>
      <c r="D1554" s="714">
        <v>4</v>
      </c>
      <c r="E1554" s="714">
        <v>0</v>
      </c>
      <c r="F1554" s="714">
        <v>0</v>
      </c>
      <c r="G1554" s="714">
        <v>0</v>
      </c>
      <c r="H1554" s="714">
        <f t="shared" si="817"/>
        <v>3</v>
      </c>
      <c r="I1554" s="714">
        <f t="shared" si="815"/>
        <v>1</v>
      </c>
      <c r="J1554" s="714">
        <f t="shared" si="816"/>
        <v>4</v>
      </c>
      <c r="K1554" s="707" t="s">
        <v>240</v>
      </c>
      <c r="L1554" s="67"/>
    </row>
    <row r="1555" spans="1:12" s="721" customFormat="1" ht="18.75" customHeight="1" x14ac:dyDescent="0.2">
      <c r="A1555" s="436" t="s">
        <v>1608</v>
      </c>
      <c r="B1555" s="714">
        <f>SUM(B1550:B1554)</f>
        <v>18</v>
      </c>
      <c r="C1555" s="714">
        <f t="shared" ref="C1555:J1555" si="818">SUM(C1550:C1554)</f>
        <v>8</v>
      </c>
      <c r="D1555" s="714">
        <f t="shared" si="818"/>
        <v>26</v>
      </c>
      <c r="E1555" s="714">
        <f t="shared" si="818"/>
        <v>0</v>
      </c>
      <c r="F1555" s="714">
        <f t="shared" si="818"/>
        <v>0</v>
      </c>
      <c r="G1555" s="714">
        <f t="shared" si="818"/>
        <v>0</v>
      </c>
      <c r="H1555" s="714">
        <f t="shared" si="818"/>
        <v>18</v>
      </c>
      <c r="I1555" s="714">
        <f t="shared" si="818"/>
        <v>8</v>
      </c>
      <c r="J1555" s="714">
        <f t="shared" si="818"/>
        <v>26</v>
      </c>
      <c r="K1555" s="707" t="s">
        <v>1609</v>
      </c>
      <c r="L1555" s="67"/>
    </row>
    <row r="1556" spans="1:12" ht="18.75" customHeight="1" x14ac:dyDescent="0.2">
      <c r="A1556" s="418" t="s">
        <v>1626</v>
      </c>
      <c r="B1556" s="18"/>
      <c r="C1556" s="18"/>
      <c r="D1556" s="18"/>
      <c r="E1556" s="18"/>
      <c r="F1556" s="18"/>
      <c r="G1556" s="18"/>
      <c r="H1556" s="18"/>
      <c r="I1556" s="18"/>
      <c r="J1556" s="18"/>
      <c r="K1556" s="19" t="s">
        <v>1362</v>
      </c>
    </row>
    <row r="1557" spans="1:12" ht="18.75" customHeight="1" x14ac:dyDescent="0.2">
      <c r="A1557" s="418" t="s">
        <v>1344</v>
      </c>
      <c r="B1557" s="714">
        <v>4</v>
      </c>
      <c r="C1557" s="714">
        <v>1</v>
      </c>
      <c r="D1557" s="714">
        <v>5</v>
      </c>
      <c r="E1557" s="714">
        <v>0</v>
      </c>
      <c r="F1557" s="714">
        <v>0</v>
      </c>
      <c r="G1557" s="714">
        <v>0</v>
      </c>
      <c r="H1557" s="714">
        <f>SUM(B1557,E1557)</f>
        <v>4</v>
      </c>
      <c r="I1557" s="714">
        <f t="shared" ref="I1557:J1557" si="819">SUM(C1557,F1557)</f>
        <v>1</v>
      </c>
      <c r="J1557" s="714">
        <f t="shared" si="819"/>
        <v>5</v>
      </c>
      <c r="K1557" s="404" t="s">
        <v>856</v>
      </c>
    </row>
    <row r="1558" spans="1:12" ht="18.75" customHeight="1" x14ac:dyDescent="0.2">
      <c r="A1558" s="418" t="s">
        <v>1345</v>
      </c>
      <c r="B1558" s="714">
        <v>6</v>
      </c>
      <c r="C1558" s="714">
        <v>0</v>
      </c>
      <c r="D1558" s="714">
        <v>6</v>
      </c>
      <c r="E1558" s="714">
        <v>0</v>
      </c>
      <c r="F1558" s="714">
        <v>0</v>
      </c>
      <c r="G1558" s="714">
        <v>0</v>
      </c>
      <c r="H1558" s="714">
        <f t="shared" ref="H1558:H1560" si="820">SUM(B1558,E1558)</f>
        <v>6</v>
      </c>
      <c r="I1558" s="714">
        <f t="shared" ref="I1558:I1560" si="821">SUM(C1558,F1558)</f>
        <v>0</v>
      </c>
      <c r="J1558" s="714">
        <f t="shared" ref="J1558:J1560" si="822">SUM(D1558,G1558)</f>
        <v>6</v>
      </c>
      <c r="K1558" s="404" t="s">
        <v>1346</v>
      </c>
    </row>
    <row r="1559" spans="1:12" ht="18.75" customHeight="1" x14ac:dyDescent="0.2">
      <c r="A1559" s="8" t="s">
        <v>939</v>
      </c>
      <c r="B1559" s="714">
        <v>4</v>
      </c>
      <c r="C1559" s="714">
        <v>0</v>
      </c>
      <c r="D1559" s="714">
        <v>4</v>
      </c>
      <c r="E1559" s="714">
        <v>0</v>
      </c>
      <c r="F1559" s="714">
        <v>0</v>
      </c>
      <c r="G1559" s="714">
        <v>0</v>
      </c>
      <c r="H1559" s="714">
        <f t="shared" si="820"/>
        <v>4</v>
      </c>
      <c r="I1559" s="714">
        <f t="shared" si="821"/>
        <v>0</v>
      </c>
      <c r="J1559" s="714">
        <f t="shared" si="822"/>
        <v>4</v>
      </c>
      <c r="K1559" s="404" t="s">
        <v>234</v>
      </c>
    </row>
    <row r="1560" spans="1:12" ht="18.75" customHeight="1" x14ac:dyDescent="0.2">
      <c r="A1560" s="8" t="s">
        <v>523</v>
      </c>
      <c r="B1560" s="714">
        <v>4</v>
      </c>
      <c r="C1560" s="714">
        <v>1</v>
      </c>
      <c r="D1560" s="714">
        <v>5</v>
      </c>
      <c r="E1560" s="714">
        <v>0</v>
      </c>
      <c r="F1560" s="714">
        <v>0</v>
      </c>
      <c r="G1560" s="714">
        <v>0</v>
      </c>
      <c r="H1560" s="714">
        <f t="shared" si="820"/>
        <v>4</v>
      </c>
      <c r="I1560" s="714">
        <f t="shared" si="821"/>
        <v>1</v>
      </c>
      <c r="J1560" s="714">
        <f t="shared" si="822"/>
        <v>5</v>
      </c>
      <c r="K1560" s="404" t="s">
        <v>240</v>
      </c>
    </row>
    <row r="1561" spans="1:12" ht="18.75" customHeight="1" x14ac:dyDescent="0.2">
      <c r="A1561" s="463" t="s">
        <v>1627</v>
      </c>
      <c r="B1561" s="714">
        <f>SUM(B1557:B1560)</f>
        <v>18</v>
      </c>
      <c r="C1561" s="714">
        <f t="shared" ref="C1561:J1561" si="823">SUM(C1557:C1560)</f>
        <v>2</v>
      </c>
      <c r="D1561" s="714">
        <f t="shared" si="823"/>
        <v>20</v>
      </c>
      <c r="E1561" s="714">
        <f t="shared" si="823"/>
        <v>0</v>
      </c>
      <c r="F1561" s="714">
        <f t="shared" si="823"/>
        <v>0</v>
      </c>
      <c r="G1561" s="714">
        <f t="shared" si="823"/>
        <v>0</v>
      </c>
      <c r="H1561" s="714">
        <f t="shared" si="823"/>
        <v>18</v>
      </c>
      <c r="I1561" s="714">
        <f t="shared" si="823"/>
        <v>2</v>
      </c>
      <c r="J1561" s="714">
        <f t="shared" si="823"/>
        <v>20</v>
      </c>
      <c r="K1561" s="707" t="s">
        <v>1518</v>
      </c>
    </row>
    <row r="1562" spans="1:12" ht="18.75" customHeight="1" x14ac:dyDescent="0.2">
      <c r="A1562" s="17" t="s">
        <v>1628</v>
      </c>
      <c r="B1562" s="18"/>
      <c r="C1562" s="18"/>
      <c r="D1562" s="18"/>
      <c r="E1562" s="18"/>
      <c r="F1562" s="18"/>
      <c r="G1562" s="18"/>
      <c r="H1562" s="18"/>
      <c r="I1562" s="18"/>
      <c r="J1562" s="18"/>
      <c r="K1562" s="19" t="s">
        <v>1368</v>
      </c>
    </row>
    <row r="1563" spans="1:12" ht="18.75" customHeight="1" x14ac:dyDescent="0.2">
      <c r="A1563" s="8" t="s">
        <v>1344</v>
      </c>
      <c r="B1563" s="714">
        <v>11</v>
      </c>
      <c r="C1563" s="714">
        <v>8</v>
      </c>
      <c r="D1563" s="714">
        <v>19</v>
      </c>
      <c r="E1563" s="714">
        <v>0</v>
      </c>
      <c r="F1563" s="714">
        <v>0</v>
      </c>
      <c r="G1563" s="714">
        <v>0</v>
      </c>
      <c r="H1563" s="714">
        <f>SUM(B1563,E1563)</f>
        <v>11</v>
      </c>
      <c r="I1563" s="714">
        <f t="shared" ref="I1563:J1563" si="824">SUM(C1563,F1563)</f>
        <v>8</v>
      </c>
      <c r="J1563" s="714">
        <f t="shared" si="824"/>
        <v>19</v>
      </c>
      <c r="K1563" s="404" t="s">
        <v>856</v>
      </c>
    </row>
    <row r="1564" spans="1:12" ht="18.75" customHeight="1" x14ac:dyDescent="0.2">
      <c r="A1564" s="8" t="s">
        <v>1446</v>
      </c>
      <c r="B1564" s="714">
        <v>6</v>
      </c>
      <c r="C1564" s="714">
        <v>9</v>
      </c>
      <c r="D1564" s="714">
        <v>15</v>
      </c>
      <c r="E1564" s="714">
        <v>0</v>
      </c>
      <c r="F1564" s="714">
        <v>0</v>
      </c>
      <c r="G1564" s="714">
        <v>0</v>
      </c>
      <c r="H1564" s="714">
        <f t="shared" ref="H1564:H1576" si="825">SUM(B1564,E1564)</f>
        <v>6</v>
      </c>
      <c r="I1564" s="714">
        <f t="shared" ref="I1564:I1576" si="826">SUM(C1564,F1564)</f>
        <v>9</v>
      </c>
      <c r="J1564" s="714">
        <f t="shared" ref="J1564:J1576" si="827">SUM(D1564,G1564)</f>
        <v>15</v>
      </c>
      <c r="K1564" s="404" t="s">
        <v>1447</v>
      </c>
    </row>
    <row r="1565" spans="1:12" ht="18.75" customHeight="1" thickBot="1" x14ac:dyDescent="0.25">
      <c r="A1565" s="11" t="s">
        <v>1400</v>
      </c>
      <c r="B1565" s="12">
        <v>22</v>
      </c>
      <c r="C1565" s="12">
        <v>1</v>
      </c>
      <c r="D1565" s="12">
        <v>23</v>
      </c>
      <c r="E1565" s="12">
        <v>0</v>
      </c>
      <c r="F1565" s="12">
        <v>0</v>
      </c>
      <c r="G1565" s="12">
        <v>0</v>
      </c>
      <c r="H1565" s="12">
        <f t="shared" si="825"/>
        <v>22</v>
      </c>
      <c r="I1565" s="12">
        <f t="shared" si="826"/>
        <v>1</v>
      </c>
      <c r="J1565" s="12">
        <f t="shared" si="827"/>
        <v>23</v>
      </c>
      <c r="K1565" s="13" t="s">
        <v>1346</v>
      </c>
    </row>
    <row r="1566" spans="1:12" s="851" customFormat="1" ht="18.75" customHeight="1" thickTop="1" x14ac:dyDescent="0.2">
      <c r="A1566" s="859"/>
      <c r="B1566" s="848"/>
      <c r="C1566" s="848"/>
      <c r="D1566" s="848"/>
      <c r="E1566" s="848"/>
      <c r="F1566" s="848"/>
      <c r="G1566" s="848"/>
      <c r="H1566" s="848"/>
      <c r="I1566" s="848"/>
      <c r="J1566" s="848"/>
      <c r="K1566" s="855"/>
      <c r="L1566" s="67"/>
    </row>
    <row r="1567" spans="1:12" s="868" customFormat="1" ht="18.75" customHeight="1" x14ac:dyDescent="0.2">
      <c r="A1567" s="878"/>
      <c r="B1567" s="863"/>
      <c r="C1567" s="863"/>
      <c r="D1567" s="863"/>
      <c r="E1567" s="863"/>
      <c r="F1567" s="863"/>
      <c r="G1567" s="863"/>
      <c r="H1567" s="863"/>
      <c r="I1567" s="863"/>
      <c r="J1567" s="863"/>
      <c r="K1567" s="869"/>
      <c r="L1567" s="67"/>
    </row>
    <row r="1568" spans="1:12" s="868" customFormat="1" ht="18.75" customHeight="1" x14ac:dyDescent="0.2">
      <c r="A1568" s="878"/>
      <c r="B1568" s="863"/>
      <c r="C1568" s="863"/>
      <c r="D1568" s="863"/>
      <c r="E1568" s="863"/>
      <c r="F1568" s="863"/>
      <c r="G1568" s="863"/>
      <c r="H1568" s="863"/>
      <c r="I1568" s="863"/>
      <c r="J1568" s="863"/>
      <c r="K1568" s="869"/>
      <c r="L1568" s="67"/>
    </row>
    <row r="1569" spans="1:12" s="721" customFormat="1" ht="21" customHeight="1" thickBot="1" x14ac:dyDescent="0.25">
      <c r="A1569" s="859" t="s">
        <v>2646</v>
      </c>
      <c r="B1569" s="435"/>
      <c r="C1569" s="435"/>
      <c r="D1569" s="435"/>
      <c r="E1569" s="435"/>
      <c r="F1569" s="435"/>
      <c r="G1569" s="435"/>
      <c r="H1569" s="435"/>
      <c r="I1569" s="435"/>
      <c r="J1569" s="435"/>
      <c r="K1569" s="620" t="s">
        <v>2717</v>
      </c>
      <c r="L1569" s="67"/>
    </row>
    <row r="1570" spans="1:12" s="721" customFormat="1" ht="14.25" customHeight="1" thickTop="1" x14ac:dyDescent="0.25">
      <c r="A1570" s="992" t="s">
        <v>196</v>
      </c>
      <c r="B1570" s="1003" t="s">
        <v>1</v>
      </c>
      <c r="C1570" s="1003"/>
      <c r="D1570" s="1003"/>
      <c r="E1570" s="1003" t="s">
        <v>2</v>
      </c>
      <c r="F1570" s="1003"/>
      <c r="G1570" s="1003"/>
      <c r="H1570" s="1003" t="s">
        <v>4</v>
      </c>
      <c r="I1570" s="1003"/>
      <c r="J1570" s="1003"/>
      <c r="K1570" s="992" t="s">
        <v>197</v>
      </c>
      <c r="L1570" s="67"/>
    </row>
    <row r="1571" spans="1:12" s="721" customFormat="1" ht="14.25" customHeight="1" x14ac:dyDescent="0.25">
      <c r="A1571" s="993"/>
      <c r="B1571" s="1004" t="s">
        <v>6</v>
      </c>
      <c r="C1571" s="1004"/>
      <c r="D1571" s="1004"/>
      <c r="E1571" s="1004" t="s">
        <v>7</v>
      </c>
      <c r="F1571" s="1004"/>
      <c r="G1571" s="1004"/>
      <c r="H1571" s="1004" t="s">
        <v>9</v>
      </c>
      <c r="I1571" s="1004"/>
      <c r="J1571" s="1004"/>
      <c r="K1571" s="993"/>
      <c r="L1571" s="67"/>
    </row>
    <row r="1572" spans="1:12" s="721" customFormat="1" ht="14.25" customHeight="1" x14ac:dyDescent="0.25">
      <c r="A1572" s="993"/>
      <c r="B1572" s="850" t="s">
        <v>554</v>
      </c>
      <c r="C1572" s="850" t="s">
        <v>112</v>
      </c>
      <c r="D1572" s="850" t="s">
        <v>12</v>
      </c>
      <c r="E1572" s="850" t="s">
        <v>554</v>
      </c>
      <c r="F1572" s="850" t="s">
        <v>112</v>
      </c>
      <c r="G1572" s="850" t="s">
        <v>12</v>
      </c>
      <c r="H1572" s="850" t="s">
        <v>554</v>
      </c>
      <c r="I1572" s="850" t="s">
        <v>112</v>
      </c>
      <c r="J1572" s="850" t="s">
        <v>12</v>
      </c>
      <c r="K1572" s="993"/>
      <c r="L1572" s="67"/>
    </row>
    <row r="1573" spans="1:12" s="721" customFormat="1" ht="14.25" customHeight="1" thickBot="1" x14ac:dyDescent="0.3">
      <c r="A1573" s="994"/>
      <c r="B1573" s="4" t="s">
        <v>13</v>
      </c>
      <c r="C1573" s="4" t="s">
        <v>14</v>
      </c>
      <c r="D1573" s="4" t="s">
        <v>9</v>
      </c>
      <c r="E1573" s="4" t="s">
        <v>13</v>
      </c>
      <c r="F1573" s="4" t="s">
        <v>14</v>
      </c>
      <c r="G1573" s="4" t="s">
        <v>9</v>
      </c>
      <c r="H1573" s="4" t="s">
        <v>13</v>
      </c>
      <c r="I1573" s="4" t="s">
        <v>14</v>
      </c>
      <c r="J1573" s="4" t="s">
        <v>9</v>
      </c>
      <c r="K1573" s="994"/>
      <c r="L1573" s="67"/>
    </row>
    <row r="1574" spans="1:12" ht="16.5" customHeight="1" x14ac:dyDescent="0.2">
      <c r="A1574" s="17" t="s">
        <v>939</v>
      </c>
      <c r="B1574" s="18">
        <v>27</v>
      </c>
      <c r="C1574" s="18">
        <v>8</v>
      </c>
      <c r="D1574" s="18">
        <v>35</v>
      </c>
      <c r="E1574" s="18">
        <v>0</v>
      </c>
      <c r="F1574" s="18">
        <v>0</v>
      </c>
      <c r="G1574" s="18">
        <v>0</v>
      </c>
      <c r="H1574" s="18">
        <f t="shared" si="825"/>
        <v>27</v>
      </c>
      <c r="I1574" s="18">
        <f t="shared" si="826"/>
        <v>8</v>
      </c>
      <c r="J1574" s="18">
        <f t="shared" si="827"/>
        <v>35</v>
      </c>
      <c r="K1574" s="19" t="s">
        <v>234</v>
      </c>
    </row>
    <row r="1575" spans="1:12" ht="16.5" customHeight="1" x14ac:dyDescent="0.2">
      <c r="A1575" s="8" t="s">
        <v>523</v>
      </c>
      <c r="B1575" s="714">
        <v>13</v>
      </c>
      <c r="C1575" s="714">
        <v>2</v>
      </c>
      <c r="D1575" s="714">
        <v>15</v>
      </c>
      <c r="E1575" s="714">
        <v>0</v>
      </c>
      <c r="F1575" s="714">
        <v>0</v>
      </c>
      <c r="G1575" s="714">
        <v>0</v>
      </c>
      <c r="H1575" s="714">
        <f t="shared" si="825"/>
        <v>13</v>
      </c>
      <c r="I1575" s="714">
        <f t="shared" si="826"/>
        <v>2</v>
      </c>
      <c r="J1575" s="714">
        <f t="shared" si="827"/>
        <v>15</v>
      </c>
      <c r="K1575" s="404" t="s">
        <v>240</v>
      </c>
    </row>
    <row r="1576" spans="1:12" ht="16.5" customHeight="1" x14ac:dyDescent="0.2">
      <c r="A1576" s="8" t="s">
        <v>769</v>
      </c>
      <c r="B1576" s="714">
        <v>0</v>
      </c>
      <c r="C1576" s="714">
        <v>0</v>
      </c>
      <c r="D1576" s="714">
        <v>0</v>
      </c>
      <c r="E1576" s="714">
        <v>0</v>
      </c>
      <c r="F1576" s="714">
        <v>0</v>
      </c>
      <c r="G1576" s="714">
        <v>0</v>
      </c>
      <c r="H1576" s="714">
        <f t="shared" si="825"/>
        <v>0</v>
      </c>
      <c r="I1576" s="714">
        <f t="shared" si="826"/>
        <v>0</v>
      </c>
      <c r="J1576" s="714">
        <f t="shared" si="827"/>
        <v>0</v>
      </c>
      <c r="K1576" s="404" t="s">
        <v>1604</v>
      </c>
    </row>
    <row r="1577" spans="1:12" ht="16.5" customHeight="1" x14ac:dyDescent="0.2">
      <c r="A1577" s="463" t="s">
        <v>1594</v>
      </c>
      <c r="B1577" s="714">
        <f t="shared" ref="B1577:I1577" si="828">B1575+B1574+B1565+B1564+B1563</f>
        <v>79</v>
      </c>
      <c r="C1577" s="714">
        <f t="shared" si="828"/>
        <v>28</v>
      </c>
      <c r="D1577" s="714">
        <f t="shared" si="828"/>
        <v>107</v>
      </c>
      <c r="E1577" s="714">
        <f t="shared" si="828"/>
        <v>0</v>
      </c>
      <c r="F1577" s="714">
        <f t="shared" si="828"/>
        <v>0</v>
      </c>
      <c r="G1577" s="714">
        <f t="shared" si="828"/>
        <v>0</v>
      </c>
      <c r="H1577" s="714">
        <f t="shared" si="828"/>
        <v>79</v>
      </c>
      <c r="I1577" s="714">
        <f t="shared" si="828"/>
        <v>28</v>
      </c>
      <c r="J1577" s="714">
        <f t="shared" ref="J1577" si="829">I1577+H1577</f>
        <v>107</v>
      </c>
      <c r="K1577" s="297" t="s">
        <v>1348</v>
      </c>
    </row>
    <row r="1578" spans="1:12" s="721" customFormat="1" ht="16.5" customHeight="1" x14ac:dyDescent="0.2">
      <c r="A1578" s="17" t="s">
        <v>2650</v>
      </c>
      <c r="B1578" s="18">
        <v>59</v>
      </c>
      <c r="C1578" s="18">
        <v>45</v>
      </c>
      <c r="D1578" s="18">
        <v>104</v>
      </c>
      <c r="E1578" s="18">
        <v>0</v>
      </c>
      <c r="F1578" s="18">
        <v>0</v>
      </c>
      <c r="G1578" s="18">
        <v>0</v>
      </c>
      <c r="H1578" s="18">
        <f>SUM(B1578,E1578)</f>
        <v>59</v>
      </c>
      <c r="I1578" s="18">
        <f t="shared" ref="I1578:J1578" si="830">SUM(C1578,F1578)</f>
        <v>45</v>
      </c>
      <c r="J1578" s="18">
        <f t="shared" si="830"/>
        <v>104</v>
      </c>
      <c r="K1578" s="429"/>
      <c r="L1578" s="67"/>
    </row>
    <row r="1579" spans="1:12" ht="16.5" customHeight="1" x14ac:dyDescent="0.2">
      <c r="A1579" s="17" t="s">
        <v>1629</v>
      </c>
      <c r="B1579" s="18">
        <v>19</v>
      </c>
      <c r="C1579" s="18">
        <v>1</v>
      </c>
      <c r="D1579" s="18">
        <v>20</v>
      </c>
      <c r="E1579" s="18">
        <v>0</v>
      </c>
      <c r="F1579" s="18">
        <v>0</v>
      </c>
      <c r="G1579" s="18">
        <v>0</v>
      </c>
      <c r="H1579" s="18">
        <f>SUM(B1579,E1579)</f>
        <v>19</v>
      </c>
      <c r="I1579" s="18">
        <f t="shared" ref="I1579" si="831">SUM(C1579,F1579)</f>
        <v>1</v>
      </c>
      <c r="J1579" s="18">
        <f t="shared" ref="J1579" si="832">SUM(D1579,G1579)</f>
        <v>20</v>
      </c>
      <c r="K1579" s="19" t="s">
        <v>1384</v>
      </c>
    </row>
    <row r="1580" spans="1:12" ht="16.5" customHeight="1" x14ac:dyDescent="0.2">
      <c r="A1580" s="8" t="s">
        <v>1630</v>
      </c>
      <c r="B1580" s="714"/>
      <c r="C1580" s="714"/>
      <c r="D1580" s="714"/>
      <c r="E1580" s="714"/>
      <c r="F1580" s="714"/>
      <c r="G1580" s="714"/>
      <c r="H1580" s="714"/>
      <c r="I1580" s="714"/>
      <c r="J1580" s="714"/>
      <c r="K1580" s="404" t="s">
        <v>1394</v>
      </c>
    </row>
    <row r="1581" spans="1:12" ht="16.5" customHeight="1" x14ac:dyDescent="0.2">
      <c r="A1581" s="8" t="s">
        <v>207</v>
      </c>
      <c r="B1581" s="714">
        <v>3</v>
      </c>
      <c r="C1581" s="714">
        <v>1</v>
      </c>
      <c r="D1581" s="714">
        <v>4</v>
      </c>
      <c r="E1581" s="714">
        <v>0</v>
      </c>
      <c r="F1581" s="714">
        <v>0</v>
      </c>
      <c r="G1581" s="714">
        <v>0</v>
      </c>
      <c r="H1581" s="714">
        <f>SUM(B1581,E1581)</f>
        <v>3</v>
      </c>
      <c r="I1581" s="714">
        <f t="shared" ref="I1581:J1581" si="833">SUM(C1581,F1581)</f>
        <v>1</v>
      </c>
      <c r="J1581" s="714">
        <f t="shared" si="833"/>
        <v>4</v>
      </c>
      <c r="K1581" s="404" t="s">
        <v>208</v>
      </c>
    </row>
    <row r="1582" spans="1:12" ht="16.5" customHeight="1" x14ac:dyDescent="0.2">
      <c r="A1582" s="8" t="s">
        <v>209</v>
      </c>
      <c r="B1582" s="714">
        <v>3</v>
      </c>
      <c r="C1582" s="714">
        <v>1</v>
      </c>
      <c r="D1582" s="714">
        <v>4</v>
      </c>
      <c r="E1582" s="714">
        <v>0</v>
      </c>
      <c r="F1582" s="714">
        <v>0</v>
      </c>
      <c r="G1582" s="714">
        <v>0</v>
      </c>
      <c r="H1582" s="714">
        <f t="shared" ref="H1582:H1586" si="834">SUM(B1582,E1582)</f>
        <v>3</v>
      </c>
      <c r="I1582" s="714">
        <f t="shared" ref="I1582:I1586" si="835">SUM(C1582,F1582)</f>
        <v>1</v>
      </c>
      <c r="J1582" s="714">
        <f t="shared" ref="J1582:J1586" si="836">SUM(D1582,G1582)</f>
        <v>4</v>
      </c>
      <c r="K1582" s="404" t="s">
        <v>1395</v>
      </c>
    </row>
    <row r="1583" spans="1:12" ht="16.5" customHeight="1" x14ac:dyDescent="0.2">
      <c r="A1583" s="8" t="s">
        <v>1396</v>
      </c>
      <c r="B1583" s="714">
        <v>5</v>
      </c>
      <c r="C1583" s="714">
        <v>0</v>
      </c>
      <c r="D1583" s="714">
        <v>5</v>
      </c>
      <c r="E1583" s="714">
        <v>0</v>
      </c>
      <c r="F1583" s="714">
        <v>0</v>
      </c>
      <c r="G1583" s="714">
        <v>0</v>
      </c>
      <c r="H1583" s="714">
        <f t="shared" si="834"/>
        <v>5</v>
      </c>
      <c r="I1583" s="714">
        <f t="shared" si="835"/>
        <v>0</v>
      </c>
      <c r="J1583" s="714">
        <f t="shared" si="836"/>
        <v>5</v>
      </c>
      <c r="K1583" s="404" t="s">
        <v>1397</v>
      </c>
    </row>
    <row r="1584" spans="1:12" ht="16.5" customHeight="1" x14ac:dyDescent="0.2">
      <c r="A1584" s="8" t="s">
        <v>1400</v>
      </c>
      <c r="B1584" s="714">
        <v>3</v>
      </c>
      <c r="C1584" s="714">
        <v>1</v>
      </c>
      <c r="D1584" s="714">
        <v>4</v>
      </c>
      <c r="E1584" s="714">
        <v>0</v>
      </c>
      <c r="F1584" s="714">
        <v>0</v>
      </c>
      <c r="G1584" s="714">
        <v>0</v>
      </c>
      <c r="H1584" s="714">
        <f t="shared" si="834"/>
        <v>3</v>
      </c>
      <c r="I1584" s="714">
        <f t="shared" si="835"/>
        <v>1</v>
      </c>
      <c r="J1584" s="714">
        <f t="shared" si="836"/>
        <v>4</v>
      </c>
      <c r="K1584" s="404" t="s">
        <v>1346</v>
      </c>
    </row>
    <row r="1585" spans="1:11" ht="16.5" customHeight="1" x14ac:dyDescent="0.2">
      <c r="A1585" s="8" t="s">
        <v>309</v>
      </c>
      <c r="B1585" s="714">
        <v>6</v>
      </c>
      <c r="C1585" s="714">
        <v>0</v>
      </c>
      <c r="D1585" s="714">
        <v>6</v>
      </c>
      <c r="E1585" s="714">
        <v>0</v>
      </c>
      <c r="F1585" s="714">
        <v>0</v>
      </c>
      <c r="G1585" s="714">
        <v>0</v>
      </c>
      <c r="H1585" s="714">
        <f t="shared" si="834"/>
        <v>6</v>
      </c>
      <c r="I1585" s="714">
        <f t="shared" si="835"/>
        <v>0</v>
      </c>
      <c r="J1585" s="714">
        <f t="shared" si="836"/>
        <v>6</v>
      </c>
      <c r="K1585" s="404" t="s">
        <v>763</v>
      </c>
    </row>
    <row r="1586" spans="1:11" ht="16.5" customHeight="1" x14ac:dyDescent="0.2">
      <c r="A1586" s="8" t="s">
        <v>1402</v>
      </c>
      <c r="B1586" s="714">
        <v>4</v>
      </c>
      <c r="C1586" s="714">
        <v>0</v>
      </c>
      <c r="D1586" s="714">
        <v>4</v>
      </c>
      <c r="E1586" s="714">
        <v>0</v>
      </c>
      <c r="F1586" s="714">
        <v>0</v>
      </c>
      <c r="G1586" s="714">
        <v>0</v>
      </c>
      <c r="H1586" s="714">
        <f t="shared" si="834"/>
        <v>4</v>
      </c>
      <c r="I1586" s="714">
        <f t="shared" si="835"/>
        <v>0</v>
      </c>
      <c r="J1586" s="714">
        <f t="shared" si="836"/>
        <v>4</v>
      </c>
      <c r="K1586" s="404" t="s">
        <v>1403</v>
      </c>
    </row>
    <row r="1587" spans="1:11" ht="16.5" customHeight="1" x14ac:dyDescent="0.2">
      <c r="A1587" s="8" t="s">
        <v>1529</v>
      </c>
      <c r="B1587" s="714">
        <f>SUM(B1581:B1586)</f>
        <v>24</v>
      </c>
      <c r="C1587" s="714">
        <f t="shared" ref="C1587:J1587" si="837">SUM(C1581:C1586)</f>
        <v>3</v>
      </c>
      <c r="D1587" s="714">
        <f t="shared" si="837"/>
        <v>27</v>
      </c>
      <c r="E1587" s="714">
        <f t="shared" si="837"/>
        <v>0</v>
      </c>
      <c r="F1587" s="714">
        <f t="shared" si="837"/>
        <v>0</v>
      </c>
      <c r="G1587" s="714">
        <f t="shared" si="837"/>
        <v>0</v>
      </c>
      <c r="H1587" s="714">
        <f t="shared" si="837"/>
        <v>24</v>
      </c>
      <c r="I1587" s="714">
        <f t="shared" si="837"/>
        <v>3</v>
      </c>
      <c r="J1587" s="714">
        <f t="shared" si="837"/>
        <v>27</v>
      </c>
      <c r="K1587" s="404" t="s">
        <v>1405</v>
      </c>
    </row>
    <row r="1588" spans="1:11" ht="16.5" customHeight="1" x14ac:dyDescent="0.2">
      <c r="A1588" s="8" t="s">
        <v>1412</v>
      </c>
      <c r="B1588" s="714"/>
      <c r="C1588" s="714"/>
      <c r="D1588" s="714"/>
      <c r="E1588" s="714"/>
      <c r="F1588" s="714"/>
      <c r="G1588" s="714"/>
      <c r="H1588" s="714"/>
      <c r="I1588" s="714"/>
      <c r="J1588" s="714"/>
      <c r="K1588" s="404" t="s">
        <v>1413</v>
      </c>
    </row>
    <row r="1589" spans="1:11" ht="16.5" customHeight="1" x14ac:dyDescent="0.2">
      <c r="A1589" s="8" t="s">
        <v>1631</v>
      </c>
      <c r="B1589" s="714">
        <v>17</v>
      </c>
      <c r="C1589" s="714">
        <v>2</v>
      </c>
      <c r="D1589" s="714">
        <v>19</v>
      </c>
      <c r="E1589" s="714">
        <v>0</v>
      </c>
      <c r="F1589" s="714">
        <v>0</v>
      </c>
      <c r="G1589" s="714">
        <v>0</v>
      </c>
      <c r="H1589" s="714">
        <f>SUM(B1589,E1589)</f>
        <v>17</v>
      </c>
      <c r="I1589" s="714">
        <f t="shared" ref="I1589:J1589" si="838">SUM(C1589,F1589)</f>
        <v>2</v>
      </c>
      <c r="J1589" s="714">
        <f t="shared" si="838"/>
        <v>19</v>
      </c>
      <c r="K1589" s="404" t="s">
        <v>1441</v>
      </c>
    </row>
    <row r="1590" spans="1:11" ht="16.5" customHeight="1" x14ac:dyDescent="0.2">
      <c r="A1590" s="8" t="s">
        <v>1161</v>
      </c>
      <c r="B1590" s="714"/>
      <c r="C1590" s="714"/>
      <c r="D1590" s="714"/>
      <c r="E1590" s="714"/>
      <c r="F1590" s="714"/>
      <c r="G1590" s="714"/>
      <c r="H1590" s="714"/>
      <c r="I1590" s="714"/>
      <c r="J1590" s="714"/>
      <c r="K1590" s="407" t="s">
        <v>1445</v>
      </c>
    </row>
    <row r="1591" spans="1:11" ht="16.5" customHeight="1" x14ac:dyDescent="0.2">
      <c r="A1591" s="8" t="s">
        <v>516</v>
      </c>
      <c r="B1591" s="714">
        <v>5</v>
      </c>
      <c r="C1591" s="714">
        <v>5</v>
      </c>
      <c r="D1591" s="714">
        <v>10</v>
      </c>
      <c r="E1591" s="714">
        <v>0</v>
      </c>
      <c r="F1591" s="714">
        <v>2</v>
      </c>
      <c r="G1591" s="714">
        <v>2</v>
      </c>
      <c r="H1591" s="714">
        <f>SUM(B1591,E1591)</f>
        <v>5</v>
      </c>
      <c r="I1591" s="714">
        <f t="shared" ref="I1591:J1591" si="839">SUM(C1591,F1591)</f>
        <v>7</v>
      </c>
      <c r="J1591" s="714">
        <f t="shared" si="839"/>
        <v>12</v>
      </c>
      <c r="K1591" s="404" t="s">
        <v>208</v>
      </c>
    </row>
    <row r="1592" spans="1:11" ht="16.5" customHeight="1" x14ac:dyDescent="0.2">
      <c r="A1592" s="8" t="s">
        <v>1453</v>
      </c>
      <c r="B1592" s="714">
        <v>3</v>
      </c>
      <c r="C1592" s="714">
        <v>3</v>
      </c>
      <c r="D1592" s="714">
        <v>6</v>
      </c>
      <c r="E1592" s="714">
        <v>0</v>
      </c>
      <c r="F1592" s="714">
        <v>0</v>
      </c>
      <c r="G1592" s="714">
        <v>0</v>
      </c>
      <c r="H1592" s="714">
        <f>SUM(B1592,E1592)</f>
        <v>3</v>
      </c>
      <c r="I1592" s="714">
        <f t="shared" ref="I1592" si="840">SUM(C1592,F1592)</f>
        <v>3</v>
      </c>
      <c r="J1592" s="714">
        <f t="shared" ref="J1592" si="841">SUM(D1592,G1592)</f>
        <v>6</v>
      </c>
      <c r="K1592" s="414" t="s">
        <v>1447</v>
      </c>
    </row>
    <row r="1593" spans="1:11" ht="16.5" customHeight="1" x14ac:dyDescent="0.2">
      <c r="A1593" s="8" t="s">
        <v>1162</v>
      </c>
      <c r="B1593" s="714">
        <f>SUM(B1591:B1592)</f>
        <v>8</v>
      </c>
      <c r="C1593" s="714">
        <f t="shared" ref="C1593:J1593" si="842">SUM(C1591:C1592)</f>
        <v>8</v>
      </c>
      <c r="D1593" s="714">
        <f t="shared" si="842"/>
        <v>16</v>
      </c>
      <c r="E1593" s="714">
        <f t="shared" si="842"/>
        <v>0</v>
      </c>
      <c r="F1593" s="714">
        <f t="shared" si="842"/>
        <v>2</v>
      </c>
      <c r="G1593" s="714">
        <f t="shared" si="842"/>
        <v>2</v>
      </c>
      <c r="H1593" s="714">
        <f t="shared" si="842"/>
        <v>8</v>
      </c>
      <c r="I1593" s="714">
        <f t="shared" si="842"/>
        <v>10</v>
      </c>
      <c r="J1593" s="714">
        <f t="shared" si="842"/>
        <v>18</v>
      </c>
      <c r="K1593" s="407" t="s">
        <v>1448</v>
      </c>
    </row>
    <row r="1594" spans="1:11" ht="16.5" customHeight="1" x14ac:dyDescent="0.2">
      <c r="A1594" s="8" t="s">
        <v>1632</v>
      </c>
      <c r="B1594" s="714"/>
      <c r="C1594" s="714"/>
      <c r="D1594" s="714"/>
      <c r="E1594" s="714"/>
      <c r="F1594" s="714"/>
      <c r="G1594" s="714"/>
      <c r="H1594" s="714"/>
      <c r="I1594" s="714"/>
      <c r="J1594" s="714"/>
      <c r="K1594" s="404" t="s">
        <v>1480</v>
      </c>
    </row>
    <row r="1595" spans="1:11" ht="16.5" customHeight="1" x14ac:dyDescent="0.2">
      <c r="A1595" s="8" t="s">
        <v>1481</v>
      </c>
      <c r="B1595" s="714">
        <v>3</v>
      </c>
      <c r="C1595" s="714">
        <v>1</v>
      </c>
      <c r="D1595" s="714">
        <v>4</v>
      </c>
      <c r="E1595" s="714">
        <v>0</v>
      </c>
      <c r="F1595" s="714">
        <v>0</v>
      </c>
      <c r="G1595" s="714">
        <v>0</v>
      </c>
      <c r="H1595" s="714">
        <f>SUM(B1595,E1595)</f>
        <v>3</v>
      </c>
      <c r="I1595" s="714">
        <f t="shared" ref="I1595:J1595" si="843">SUM(C1595,F1595)</f>
        <v>1</v>
      </c>
      <c r="J1595" s="714">
        <f t="shared" si="843"/>
        <v>4</v>
      </c>
      <c r="K1595" s="404" t="s">
        <v>1482</v>
      </c>
    </row>
    <row r="1596" spans="1:11" ht="16.5" customHeight="1" x14ac:dyDescent="0.2">
      <c r="A1596" s="8" t="s">
        <v>1633</v>
      </c>
      <c r="B1596" s="714">
        <v>2</v>
      </c>
      <c r="C1596" s="714">
        <v>1</v>
      </c>
      <c r="D1596" s="714">
        <v>3</v>
      </c>
      <c r="E1596" s="714">
        <v>0</v>
      </c>
      <c r="F1596" s="714">
        <v>0</v>
      </c>
      <c r="G1596" s="714">
        <v>0</v>
      </c>
      <c r="H1596" s="714">
        <f t="shared" ref="H1596:H1597" si="844">SUM(B1596,E1596)</f>
        <v>2</v>
      </c>
      <c r="I1596" s="714">
        <f t="shared" ref="I1596:I1597" si="845">SUM(C1596,F1596)</f>
        <v>1</v>
      </c>
      <c r="J1596" s="714">
        <f t="shared" ref="J1596:J1597" si="846">SUM(D1596,G1596)</f>
        <v>3</v>
      </c>
      <c r="K1596" s="404" t="s">
        <v>1355</v>
      </c>
    </row>
    <row r="1597" spans="1:11" ht="16.5" customHeight="1" x14ac:dyDescent="0.2">
      <c r="A1597" s="8" t="s">
        <v>229</v>
      </c>
      <c r="B1597" s="714">
        <v>3</v>
      </c>
      <c r="C1597" s="714">
        <v>3</v>
      </c>
      <c r="D1597" s="714">
        <v>6</v>
      </c>
      <c r="E1597" s="714">
        <v>0</v>
      </c>
      <c r="F1597" s="714">
        <v>0</v>
      </c>
      <c r="G1597" s="714">
        <v>0</v>
      </c>
      <c r="H1597" s="714">
        <f t="shared" si="844"/>
        <v>3</v>
      </c>
      <c r="I1597" s="714">
        <f t="shared" si="845"/>
        <v>3</v>
      </c>
      <c r="J1597" s="714">
        <f t="shared" si="846"/>
        <v>6</v>
      </c>
      <c r="K1597" s="404" t="s">
        <v>1483</v>
      </c>
    </row>
    <row r="1598" spans="1:11" ht="16.5" customHeight="1" x14ac:dyDescent="0.2">
      <c r="A1598" s="20" t="s">
        <v>1484</v>
      </c>
      <c r="B1598" s="21">
        <f>SUM(B1595:B1597)</f>
        <v>8</v>
      </c>
      <c r="C1598" s="21">
        <f t="shared" ref="C1598:J1598" si="847">SUM(C1595:C1597)</f>
        <v>5</v>
      </c>
      <c r="D1598" s="21">
        <f t="shared" si="847"/>
        <v>13</v>
      </c>
      <c r="E1598" s="21">
        <f t="shared" si="847"/>
        <v>0</v>
      </c>
      <c r="F1598" s="21">
        <f t="shared" si="847"/>
        <v>0</v>
      </c>
      <c r="G1598" s="21">
        <f t="shared" si="847"/>
        <v>0</v>
      </c>
      <c r="H1598" s="21">
        <f t="shared" si="847"/>
        <v>8</v>
      </c>
      <c r="I1598" s="21">
        <f t="shared" si="847"/>
        <v>5</v>
      </c>
      <c r="J1598" s="21">
        <f t="shared" si="847"/>
        <v>13</v>
      </c>
      <c r="K1598" s="22" t="s">
        <v>1485</v>
      </c>
    </row>
    <row r="1599" spans="1:11" ht="16.5" customHeight="1" thickBot="1" x14ac:dyDescent="0.25">
      <c r="A1599" s="309" t="s">
        <v>126</v>
      </c>
      <c r="B1599" s="654">
        <f>SUM(B1598,B1593,B1589,B1587,B1579,B1578,B1577,B1529,B1528,B1527,B1526,B1525,B1524)</f>
        <v>274</v>
      </c>
      <c r="C1599" s="654">
        <f t="shared" ref="C1599:J1599" si="848">SUM(C1598,C1593,C1589,C1587,C1579,C1578,C1577,C1529,C1528,C1527,C1526,C1525,C1524)</f>
        <v>117</v>
      </c>
      <c r="D1599" s="654">
        <f t="shared" si="848"/>
        <v>391</v>
      </c>
      <c r="E1599" s="654">
        <f t="shared" si="848"/>
        <v>0</v>
      </c>
      <c r="F1599" s="654">
        <f t="shared" si="848"/>
        <v>2</v>
      </c>
      <c r="G1599" s="654">
        <f t="shared" si="848"/>
        <v>2</v>
      </c>
      <c r="H1599" s="654">
        <f t="shared" si="848"/>
        <v>274</v>
      </c>
      <c r="I1599" s="654">
        <f t="shared" si="848"/>
        <v>119</v>
      </c>
      <c r="J1599" s="654">
        <f t="shared" si="848"/>
        <v>393</v>
      </c>
      <c r="K1599" s="442" t="s">
        <v>103</v>
      </c>
    </row>
    <row r="1600" spans="1:11" ht="16.5" customHeight="1" thickBot="1" x14ac:dyDescent="0.25">
      <c r="A1600" s="85" t="s">
        <v>104</v>
      </c>
      <c r="B1600" s="327">
        <f>SUM(B1599,B1522)</f>
        <v>4195</v>
      </c>
      <c r="C1600" s="327">
        <f t="shared" ref="C1600:J1600" si="849">SUM(C1599,C1522)</f>
        <v>2079</v>
      </c>
      <c r="D1600" s="327">
        <f t="shared" si="849"/>
        <v>6274</v>
      </c>
      <c r="E1600" s="327">
        <f t="shared" si="849"/>
        <v>59</v>
      </c>
      <c r="F1600" s="327">
        <f t="shared" si="849"/>
        <v>21</v>
      </c>
      <c r="G1600" s="327">
        <f t="shared" si="849"/>
        <v>80</v>
      </c>
      <c r="H1600" s="327">
        <f t="shared" si="849"/>
        <v>4254</v>
      </c>
      <c r="I1600" s="327">
        <f t="shared" si="849"/>
        <v>2100</v>
      </c>
      <c r="J1600" s="327">
        <f t="shared" si="849"/>
        <v>6354</v>
      </c>
      <c r="K1600" s="54" t="s">
        <v>9</v>
      </c>
    </row>
    <row r="1601" spans="1:11" s="67" customFormat="1" ht="20.25" customHeight="1" thickTop="1" x14ac:dyDescent="0.2">
      <c r="A1601" s="14"/>
      <c r="B1601" s="14"/>
      <c r="C1601" s="14"/>
      <c r="D1601" s="14"/>
      <c r="E1601" s="14"/>
      <c r="F1601" s="14"/>
      <c r="G1601" s="14"/>
      <c r="H1601" s="14"/>
      <c r="I1601" s="14"/>
      <c r="J1601" s="14"/>
      <c r="K1601" s="14"/>
    </row>
    <row r="1602" spans="1:11" s="67" customFormat="1" ht="20.25" customHeight="1" x14ac:dyDescent="0.2">
      <c r="A1602" s="14"/>
      <c r="B1602" s="14"/>
      <c r="C1602" s="14"/>
      <c r="D1602" s="14"/>
      <c r="E1602" s="14"/>
      <c r="F1602" s="14"/>
      <c r="G1602" s="14"/>
      <c r="H1602" s="14"/>
      <c r="I1602" s="14"/>
      <c r="J1602" s="14"/>
    </row>
    <row r="1603" spans="1:11" s="67" customFormat="1" ht="20.25" customHeight="1" x14ac:dyDescent="0.2">
      <c r="A1603" s="14"/>
      <c r="B1603" s="14"/>
      <c r="C1603" s="14"/>
      <c r="D1603" s="14"/>
      <c r="E1603" s="14"/>
      <c r="F1603" s="14"/>
      <c r="G1603" s="14"/>
      <c r="H1603" s="14"/>
      <c r="I1603" s="14"/>
      <c r="J1603" s="14"/>
    </row>
    <row r="1604" spans="1:11" s="67" customFormat="1" ht="20.25" customHeight="1" x14ac:dyDescent="0.2">
      <c r="A1604" s="14"/>
      <c r="B1604" s="14"/>
      <c r="C1604" s="14"/>
      <c r="D1604" s="14"/>
      <c r="E1604" s="14"/>
      <c r="F1604" s="14"/>
      <c r="G1604" s="14"/>
      <c r="H1604" s="14"/>
      <c r="I1604" s="14"/>
      <c r="J1604" s="14"/>
    </row>
    <row r="1605" spans="1:11" s="67" customFormat="1" ht="20.25" customHeight="1" x14ac:dyDescent="0.2">
      <c r="A1605" s="14"/>
      <c r="B1605" s="14"/>
      <c r="C1605" s="14"/>
      <c r="D1605" s="14"/>
      <c r="E1605" s="14"/>
      <c r="F1605" s="14"/>
      <c r="G1605" s="14"/>
      <c r="H1605" s="14"/>
      <c r="I1605" s="14"/>
      <c r="J1605" s="14"/>
      <c r="K1605" s="14"/>
    </row>
    <row r="1606" spans="1:11" s="67" customFormat="1" ht="20.25" customHeight="1" x14ac:dyDescent="0.2">
      <c r="A1606" s="14"/>
      <c r="B1606" s="14"/>
      <c r="C1606" s="14"/>
      <c r="D1606" s="14"/>
      <c r="E1606" s="14"/>
      <c r="F1606" s="14"/>
      <c r="G1606" s="14"/>
      <c r="H1606" s="14"/>
      <c r="I1606" s="14"/>
      <c r="J1606" s="14"/>
      <c r="K1606" s="14"/>
    </row>
    <row r="1607" spans="1:11" s="67" customFormat="1" ht="20.25" customHeight="1" x14ac:dyDescent="0.2">
      <c r="A1607" s="14"/>
      <c r="B1607" s="14"/>
      <c r="C1607" s="14"/>
      <c r="D1607" s="14"/>
      <c r="E1607" s="14"/>
      <c r="F1607" s="14"/>
      <c r="G1607" s="14"/>
      <c r="H1607" s="14"/>
      <c r="I1607" s="14"/>
      <c r="J1607" s="14"/>
      <c r="K1607" s="14"/>
    </row>
    <row r="1608" spans="1:11" s="67" customFormat="1" ht="20.25" customHeight="1" x14ac:dyDescent="0.2">
      <c r="A1608" s="14"/>
      <c r="B1608" s="14"/>
      <c r="C1608" s="14"/>
      <c r="D1608" s="14"/>
      <c r="E1608" s="14"/>
      <c r="F1608" s="14"/>
      <c r="G1608" s="14"/>
      <c r="H1608" s="14"/>
      <c r="I1608" s="14"/>
      <c r="J1608" s="14"/>
      <c r="K1608" s="14"/>
    </row>
    <row r="1609" spans="1:11" s="67" customFormat="1" ht="20.25" customHeight="1" x14ac:dyDescent="0.2">
      <c r="A1609" s="14"/>
      <c r="B1609" s="14"/>
      <c r="C1609" s="14"/>
      <c r="D1609" s="14"/>
      <c r="E1609" s="14"/>
      <c r="F1609" s="14"/>
      <c r="G1609" s="14"/>
      <c r="H1609" s="14"/>
      <c r="I1609" s="14"/>
      <c r="J1609" s="14"/>
      <c r="K1609" s="14"/>
    </row>
    <row r="1610" spans="1:11" s="67" customFormat="1" ht="20.25" customHeight="1" x14ac:dyDescent="0.2">
      <c r="A1610" s="14"/>
      <c r="B1610" s="14"/>
      <c r="C1610" s="14"/>
      <c r="D1610" s="14"/>
      <c r="E1610" s="14"/>
      <c r="F1610" s="14"/>
      <c r="G1610" s="14"/>
      <c r="H1610" s="14"/>
      <c r="I1610" s="14"/>
      <c r="J1610" s="14"/>
      <c r="K1610" s="14"/>
    </row>
    <row r="1611" spans="1:11" s="67" customFormat="1" ht="20.25" customHeight="1" x14ac:dyDescent="0.2">
      <c r="A1611" s="14"/>
      <c r="B1611" s="14"/>
      <c r="C1611" s="14"/>
      <c r="D1611" s="14"/>
      <c r="E1611" s="14"/>
      <c r="F1611" s="14"/>
      <c r="G1611" s="14"/>
      <c r="H1611" s="14"/>
      <c r="I1611" s="14"/>
      <c r="J1611" s="14"/>
      <c r="K1611" s="14"/>
    </row>
    <row r="1612" spans="1:11" s="67" customFormat="1" ht="20.25" customHeight="1" x14ac:dyDescent="0.2">
      <c r="A1612" s="14"/>
      <c r="B1612" s="14"/>
      <c r="C1612" s="14"/>
      <c r="D1612" s="14"/>
      <c r="E1612" s="14"/>
      <c r="F1612" s="14"/>
      <c r="G1612" s="14"/>
      <c r="H1612" s="14"/>
      <c r="I1612" s="14"/>
      <c r="J1612" s="14"/>
      <c r="K1612" s="14"/>
    </row>
    <row r="1613" spans="1:11" ht="20.25" customHeight="1" x14ac:dyDescent="0.2">
      <c r="A1613" s="14"/>
      <c r="B1613" s="14"/>
      <c r="C1613" s="14"/>
      <c r="D1613" s="14"/>
      <c r="E1613" s="14"/>
      <c r="F1613" s="14"/>
      <c r="G1613" s="14"/>
      <c r="H1613" s="14"/>
      <c r="I1613" s="14"/>
      <c r="J1613" s="14"/>
      <c r="K1613" s="14"/>
    </row>
    <row r="1614" spans="1:11" ht="20.25" customHeight="1" x14ac:dyDescent="0.2">
      <c r="A1614" s="14"/>
      <c r="B1614" s="14"/>
      <c r="C1614" s="14"/>
      <c r="D1614" s="14"/>
      <c r="E1614" s="14"/>
      <c r="F1614" s="14"/>
      <c r="G1614" s="14"/>
      <c r="H1614" s="14"/>
      <c r="I1614" s="14"/>
      <c r="J1614" s="14"/>
      <c r="K1614" s="14"/>
    </row>
    <row r="1615" spans="1:11" ht="20.25" customHeight="1" x14ac:dyDescent="0.2">
      <c r="A1615" s="14"/>
      <c r="B1615" s="14"/>
      <c r="C1615" s="14"/>
      <c r="D1615" s="14"/>
      <c r="E1615" s="14"/>
      <c r="F1615" s="14"/>
      <c r="G1615" s="14"/>
      <c r="H1615" s="14"/>
      <c r="I1615" s="14"/>
      <c r="J1615" s="14"/>
      <c r="K1615" s="14"/>
    </row>
    <row r="1616" spans="1:11" ht="20.25" customHeight="1" x14ac:dyDescent="0.2">
      <c r="A1616" s="14"/>
      <c r="B1616" s="14"/>
      <c r="C1616" s="14"/>
      <c r="D1616" s="14"/>
      <c r="E1616" s="14"/>
      <c r="F1616" s="14"/>
      <c r="G1616" s="14"/>
      <c r="H1616" s="14"/>
      <c r="I1616" s="14"/>
      <c r="J1616" s="14"/>
      <c r="K1616" s="14"/>
    </row>
    <row r="1617" spans="1:11" ht="20.25" customHeight="1" x14ac:dyDescent="0.2">
      <c r="A1617" s="14"/>
      <c r="B1617" s="14"/>
      <c r="C1617" s="14"/>
      <c r="D1617" s="14"/>
      <c r="E1617" s="14"/>
      <c r="F1617" s="14"/>
      <c r="G1617" s="14"/>
      <c r="H1617" s="14"/>
      <c r="I1617" s="14"/>
      <c r="J1617" s="14"/>
      <c r="K1617" s="14"/>
    </row>
    <row r="1618" spans="1:11" ht="20.25" customHeight="1" x14ac:dyDescent="0.2">
      <c r="A1618" s="14"/>
      <c r="B1618" s="14"/>
      <c r="C1618" s="14"/>
      <c r="D1618" s="14"/>
      <c r="E1618" s="14"/>
      <c r="F1618" s="14"/>
      <c r="G1618" s="14"/>
      <c r="H1618" s="14"/>
      <c r="I1618" s="14"/>
      <c r="J1618" s="14"/>
      <c r="K1618" s="14"/>
    </row>
    <row r="1619" spans="1:11" ht="20.25" customHeight="1" x14ac:dyDescent="0.2">
      <c r="A1619" s="14"/>
      <c r="B1619" s="14"/>
      <c r="C1619" s="14"/>
      <c r="D1619" s="14"/>
      <c r="E1619" s="14"/>
      <c r="F1619" s="14"/>
      <c r="G1619" s="14"/>
      <c r="H1619" s="14"/>
      <c r="I1619" s="14"/>
      <c r="J1619" s="14"/>
      <c r="K1619" s="14"/>
    </row>
    <row r="1620" spans="1:11" ht="20.25" customHeight="1" x14ac:dyDescent="0.2">
      <c r="A1620" s="67"/>
      <c r="B1620" s="435"/>
      <c r="C1620" s="435"/>
      <c r="D1620" s="435"/>
      <c r="E1620" s="435"/>
      <c r="F1620" s="435"/>
      <c r="G1620" s="435"/>
      <c r="H1620" s="435"/>
      <c r="I1620" s="435"/>
      <c r="J1620" s="435"/>
      <c r="K1620" s="67"/>
    </row>
    <row r="1621" spans="1:11" ht="20.25" customHeight="1" x14ac:dyDescent="0.2">
      <c r="A1621" s="67"/>
      <c r="B1621" s="435"/>
      <c r="C1621" s="435"/>
      <c r="D1621" s="435"/>
      <c r="E1621" s="435"/>
      <c r="F1621" s="435"/>
      <c r="G1621" s="435"/>
      <c r="H1621" s="435"/>
      <c r="I1621" s="435"/>
      <c r="J1621" s="435"/>
      <c r="K1621" s="67"/>
    </row>
    <row r="1622" spans="1:11" ht="20.25" customHeight="1" x14ac:dyDescent="0.2">
      <c r="A1622" s="67"/>
      <c r="B1622" s="435"/>
      <c r="C1622" s="435"/>
      <c r="D1622" s="435"/>
      <c r="E1622" s="435"/>
      <c r="F1622" s="435"/>
      <c r="G1622" s="435"/>
      <c r="H1622" s="435"/>
      <c r="I1622" s="435"/>
      <c r="J1622" s="435"/>
      <c r="K1622" s="67"/>
    </row>
    <row r="1623" spans="1:11" ht="20.25" customHeight="1" x14ac:dyDescent="0.2">
      <c r="A1623" s="67"/>
      <c r="B1623" s="435"/>
      <c r="C1623" s="435"/>
      <c r="D1623" s="435"/>
      <c r="E1623" s="435"/>
      <c r="F1623" s="435"/>
      <c r="G1623" s="435"/>
      <c r="H1623" s="435"/>
      <c r="I1623" s="435"/>
      <c r="J1623" s="435"/>
      <c r="K1623" s="67"/>
    </row>
    <row r="1624" spans="1:11" ht="20.25" customHeight="1" x14ac:dyDescent="0.2">
      <c r="A1624" s="67"/>
      <c r="B1624" s="435"/>
      <c r="C1624" s="435"/>
      <c r="D1624" s="435"/>
      <c r="E1624" s="435"/>
      <c r="F1624" s="435"/>
      <c r="G1624" s="435"/>
      <c r="H1624" s="435"/>
      <c r="I1624" s="435"/>
      <c r="J1624" s="435"/>
      <c r="K1624" s="67"/>
    </row>
    <row r="1625" spans="1:11" ht="20.25" customHeight="1" x14ac:dyDescent="0.2"/>
    <row r="1626" spans="1:11" ht="20.25" customHeight="1" x14ac:dyDescent="0.2"/>
    <row r="1627" spans="1:11" ht="20.25" customHeight="1" x14ac:dyDescent="0.2"/>
    <row r="1628" spans="1:11" ht="20.25" customHeight="1" x14ac:dyDescent="0.2"/>
    <row r="1629" spans="1:11" ht="20.25" customHeight="1" x14ac:dyDescent="0.2"/>
    <row r="1630" spans="1:11" ht="20.25" customHeight="1" x14ac:dyDescent="0.2"/>
    <row r="1631" spans="1:11" ht="20.25" customHeight="1" x14ac:dyDescent="0.2"/>
    <row r="1632" spans="1:11" ht="20.25" customHeight="1" x14ac:dyDescent="0.2"/>
    <row r="1633" ht="20.25" customHeight="1" x14ac:dyDescent="0.2"/>
    <row r="1634" ht="20.25" customHeight="1" x14ac:dyDescent="0.2"/>
    <row r="1635" ht="20.25" customHeight="1" x14ac:dyDescent="0.2"/>
    <row r="1636" ht="20.25" customHeight="1" x14ac:dyDescent="0.2"/>
    <row r="1637" ht="20.25" customHeight="1" x14ac:dyDescent="0.2"/>
  </sheetData>
  <mergeCells count="439">
    <mergeCell ref="A34:A37"/>
    <mergeCell ref="B34:D34"/>
    <mergeCell ref="E34:G34"/>
    <mergeCell ref="H34:J34"/>
    <mergeCell ref="K34:K37"/>
    <mergeCell ref="B35:D35"/>
    <mergeCell ref="E35:G35"/>
    <mergeCell ref="H35:J35"/>
    <mergeCell ref="A1:K1"/>
    <mergeCell ref="A2:K2"/>
    <mergeCell ref="A4:A7"/>
    <mergeCell ref="B4:D4"/>
    <mergeCell ref="E4:G4"/>
    <mergeCell ref="H4:J4"/>
    <mergeCell ref="K4:K7"/>
    <mergeCell ref="B5:D5"/>
    <mergeCell ref="E5:G5"/>
    <mergeCell ref="H5:J5"/>
    <mergeCell ref="A96:A99"/>
    <mergeCell ref="B96:D96"/>
    <mergeCell ref="E96:G96"/>
    <mergeCell ref="H96:J96"/>
    <mergeCell ref="K96:K99"/>
    <mergeCell ref="B97:D97"/>
    <mergeCell ref="E97:G97"/>
    <mergeCell ref="H97:J97"/>
    <mergeCell ref="A65:A68"/>
    <mergeCell ref="B65:D65"/>
    <mergeCell ref="E65:G65"/>
    <mergeCell ref="H65:J65"/>
    <mergeCell ref="K65:K68"/>
    <mergeCell ref="B66:D66"/>
    <mergeCell ref="E66:G66"/>
    <mergeCell ref="H66:J66"/>
    <mergeCell ref="A155:A158"/>
    <mergeCell ref="B155:D155"/>
    <mergeCell ref="E155:G155"/>
    <mergeCell ref="H155:J155"/>
    <mergeCell ref="K155:K158"/>
    <mergeCell ref="B156:D156"/>
    <mergeCell ref="E156:G156"/>
    <mergeCell ref="H156:J156"/>
    <mergeCell ref="A126:A129"/>
    <mergeCell ref="B126:D126"/>
    <mergeCell ref="E126:G126"/>
    <mergeCell ref="H126:J126"/>
    <mergeCell ref="K126:K129"/>
    <mergeCell ref="B127:D127"/>
    <mergeCell ref="E127:G127"/>
    <mergeCell ref="H127:J127"/>
    <mergeCell ref="A215:A218"/>
    <mergeCell ref="B215:D215"/>
    <mergeCell ref="E215:G215"/>
    <mergeCell ref="H215:J215"/>
    <mergeCell ref="K215:K218"/>
    <mergeCell ref="B216:D216"/>
    <mergeCell ref="E216:G216"/>
    <mergeCell ref="H216:J216"/>
    <mergeCell ref="A185:A188"/>
    <mergeCell ref="B185:D185"/>
    <mergeCell ref="E185:G185"/>
    <mergeCell ref="H185:J185"/>
    <mergeCell ref="K185:K188"/>
    <mergeCell ref="B186:D186"/>
    <mergeCell ref="E186:G186"/>
    <mergeCell ref="H186:J186"/>
    <mergeCell ref="A273:A276"/>
    <mergeCell ref="B273:D273"/>
    <mergeCell ref="E273:G273"/>
    <mergeCell ref="H273:J273"/>
    <mergeCell ref="K273:K276"/>
    <mergeCell ref="B274:D274"/>
    <mergeCell ref="E274:G274"/>
    <mergeCell ref="H274:J274"/>
    <mergeCell ref="A244:A247"/>
    <mergeCell ref="B244:D244"/>
    <mergeCell ref="E244:G244"/>
    <mergeCell ref="H244:J244"/>
    <mergeCell ref="K244:K247"/>
    <mergeCell ref="B245:D245"/>
    <mergeCell ref="E245:G245"/>
    <mergeCell ref="H245:J245"/>
    <mergeCell ref="A447:A450"/>
    <mergeCell ref="B447:D447"/>
    <mergeCell ref="E447:G447"/>
    <mergeCell ref="H447:J447"/>
    <mergeCell ref="K447:K450"/>
    <mergeCell ref="B448:D448"/>
    <mergeCell ref="E448:G448"/>
    <mergeCell ref="H448:J448"/>
    <mergeCell ref="A333:A336"/>
    <mergeCell ref="B333:D333"/>
    <mergeCell ref="E333:G333"/>
    <mergeCell ref="H333:J333"/>
    <mergeCell ref="K333:K336"/>
    <mergeCell ref="B334:D334"/>
    <mergeCell ref="E334:G334"/>
    <mergeCell ref="H334:J334"/>
    <mergeCell ref="A361:A364"/>
    <mergeCell ref="B361:D361"/>
    <mergeCell ref="E361:G361"/>
    <mergeCell ref="H361:J361"/>
    <mergeCell ref="K361:K364"/>
    <mergeCell ref="B362:D362"/>
    <mergeCell ref="E362:G362"/>
    <mergeCell ref="H362:J362"/>
    <mergeCell ref="A590:K590"/>
    <mergeCell ref="A591:K591"/>
    <mergeCell ref="A593:A596"/>
    <mergeCell ref="B593:D593"/>
    <mergeCell ref="E593:G593"/>
    <mergeCell ref="H593:J593"/>
    <mergeCell ref="K593:K596"/>
    <mergeCell ref="B594:D594"/>
    <mergeCell ref="E594:G594"/>
    <mergeCell ref="H594:J594"/>
    <mergeCell ref="A946:A949"/>
    <mergeCell ref="B946:D946"/>
    <mergeCell ref="E946:G946"/>
    <mergeCell ref="H946:J946"/>
    <mergeCell ref="K946:K949"/>
    <mergeCell ref="B947:D947"/>
    <mergeCell ref="E947:G947"/>
    <mergeCell ref="H947:J947"/>
    <mergeCell ref="A917:A920"/>
    <mergeCell ref="B917:D917"/>
    <mergeCell ref="E917:G917"/>
    <mergeCell ref="H917:J917"/>
    <mergeCell ref="K917:K920"/>
    <mergeCell ref="B918:D918"/>
    <mergeCell ref="E918:G918"/>
    <mergeCell ref="H918:J918"/>
    <mergeCell ref="A1006:A1009"/>
    <mergeCell ref="B1006:D1006"/>
    <mergeCell ref="E1006:G1006"/>
    <mergeCell ref="H1006:J1006"/>
    <mergeCell ref="K1006:K1009"/>
    <mergeCell ref="B1007:D1007"/>
    <mergeCell ref="E1007:G1007"/>
    <mergeCell ref="H1007:J1007"/>
    <mergeCell ref="A975:A978"/>
    <mergeCell ref="B975:D975"/>
    <mergeCell ref="E975:G975"/>
    <mergeCell ref="H975:J975"/>
    <mergeCell ref="K975:K978"/>
    <mergeCell ref="B976:D976"/>
    <mergeCell ref="E976:G976"/>
    <mergeCell ref="H976:J976"/>
    <mergeCell ref="A1061:A1064"/>
    <mergeCell ref="B1061:D1061"/>
    <mergeCell ref="E1061:G1061"/>
    <mergeCell ref="H1061:J1061"/>
    <mergeCell ref="K1061:K1064"/>
    <mergeCell ref="B1062:D1062"/>
    <mergeCell ref="E1062:G1062"/>
    <mergeCell ref="H1062:J1062"/>
    <mergeCell ref="A1034:A1037"/>
    <mergeCell ref="B1034:D1034"/>
    <mergeCell ref="E1034:G1034"/>
    <mergeCell ref="H1034:J1034"/>
    <mergeCell ref="K1034:K1037"/>
    <mergeCell ref="B1035:D1035"/>
    <mergeCell ref="E1035:G1035"/>
    <mergeCell ref="H1035:J1035"/>
    <mergeCell ref="A1119:A1122"/>
    <mergeCell ref="B1119:D1119"/>
    <mergeCell ref="E1119:G1119"/>
    <mergeCell ref="H1119:J1119"/>
    <mergeCell ref="K1119:K1122"/>
    <mergeCell ref="B1120:D1120"/>
    <mergeCell ref="E1120:G1120"/>
    <mergeCell ref="H1120:J1120"/>
    <mergeCell ref="A1090:A1093"/>
    <mergeCell ref="B1090:D1090"/>
    <mergeCell ref="E1090:G1090"/>
    <mergeCell ref="H1090:J1090"/>
    <mergeCell ref="K1090:K1093"/>
    <mergeCell ref="B1091:D1091"/>
    <mergeCell ref="E1091:G1091"/>
    <mergeCell ref="H1091:J1091"/>
    <mergeCell ref="A1173:A1176"/>
    <mergeCell ref="B1173:D1173"/>
    <mergeCell ref="E1173:G1173"/>
    <mergeCell ref="H1173:J1173"/>
    <mergeCell ref="K1173:K1176"/>
    <mergeCell ref="B1174:D1174"/>
    <mergeCell ref="E1174:G1174"/>
    <mergeCell ref="H1174:J1174"/>
    <mergeCell ref="A1145:A1148"/>
    <mergeCell ref="B1145:D1145"/>
    <mergeCell ref="E1145:G1145"/>
    <mergeCell ref="H1145:J1145"/>
    <mergeCell ref="K1145:K1148"/>
    <mergeCell ref="B1146:D1146"/>
    <mergeCell ref="E1146:G1146"/>
    <mergeCell ref="H1146:J1146"/>
    <mergeCell ref="A1266:A1269"/>
    <mergeCell ref="B1266:D1266"/>
    <mergeCell ref="E1266:G1266"/>
    <mergeCell ref="H1266:J1266"/>
    <mergeCell ref="K1266:K1269"/>
    <mergeCell ref="B1267:D1267"/>
    <mergeCell ref="E1267:G1267"/>
    <mergeCell ref="H1267:J1267"/>
    <mergeCell ref="A1202:K1202"/>
    <mergeCell ref="A1203:K1203"/>
    <mergeCell ref="A1205:A1208"/>
    <mergeCell ref="B1205:D1205"/>
    <mergeCell ref="E1205:G1205"/>
    <mergeCell ref="H1205:J1205"/>
    <mergeCell ref="K1205:K1208"/>
    <mergeCell ref="B1206:D1206"/>
    <mergeCell ref="E1206:G1206"/>
    <mergeCell ref="H1206:J1206"/>
    <mergeCell ref="A1234:A1237"/>
    <mergeCell ref="B1234:D1234"/>
    <mergeCell ref="E1234:G1234"/>
    <mergeCell ref="H1234:J1234"/>
    <mergeCell ref="K1234:K1237"/>
    <mergeCell ref="B1235:D1235"/>
    <mergeCell ref="A1326:A1329"/>
    <mergeCell ref="B1326:D1326"/>
    <mergeCell ref="E1326:G1326"/>
    <mergeCell ref="H1326:J1326"/>
    <mergeCell ref="K1326:K1329"/>
    <mergeCell ref="B1327:D1327"/>
    <mergeCell ref="E1327:G1327"/>
    <mergeCell ref="H1327:J1327"/>
    <mergeCell ref="A1295:A1298"/>
    <mergeCell ref="B1295:D1295"/>
    <mergeCell ref="E1295:G1295"/>
    <mergeCell ref="H1295:J1295"/>
    <mergeCell ref="K1295:K1298"/>
    <mergeCell ref="B1296:D1296"/>
    <mergeCell ref="E1296:G1296"/>
    <mergeCell ref="H1296:J1296"/>
    <mergeCell ref="A1384:A1387"/>
    <mergeCell ref="B1384:D1384"/>
    <mergeCell ref="E1384:G1384"/>
    <mergeCell ref="H1384:J1384"/>
    <mergeCell ref="K1384:K1387"/>
    <mergeCell ref="B1385:D1385"/>
    <mergeCell ref="E1385:G1385"/>
    <mergeCell ref="H1385:J1385"/>
    <mergeCell ref="A1355:A1358"/>
    <mergeCell ref="B1355:D1355"/>
    <mergeCell ref="E1355:G1355"/>
    <mergeCell ref="H1355:J1355"/>
    <mergeCell ref="K1355:K1358"/>
    <mergeCell ref="B1356:D1356"/>
    <mergeCell ref="E1356:G1356"/>
    <mergeCell ref="H1356:J1356"/>
    <mergeCell ref="A1444:A1447"/>
    <mergeCell ref="B1444:D1444"/>
    <mergeCell ref="E1444:G1444"/>
    <mergeCell ref="H1444:J1444"/>
    <mergeCell ref="K1444:K1447"/>
    <mergeCell ref="B1445:D1445"/>
    <mergeCell ref="E1445:G1445"/>
    <mergeCell ref="H1445:J1445"/>
    <mergeCell ref="A1413:A1416"/>
    <mergeCell ref="B1413:D1413"/>
    <mergeCell ref="E1413:G1413"/>
    <mergeCell ref="H1413:J1413"/>
    <mergeCell ref="K1413:K1416"/>
    <mergeCell ref="B1414:D1414"/>
    <mergeCell ref="E1414:G1414"/>
    <mergeCell ref="H1414:J1414"/>
    <mergeCell ref="A1507:A1510"/>
    <mergeCell ref="B1507:D1507"/>
    <mergeCell ref="E1507:G1507"/>
    <mergeCell ref="H1507:J1507"/>
    <mergeCell ref="K1507:K1510"/>
    <mergeCell ref="B1508:D1508"/>
    <mergeCell ref="E1508:G1508"/>
    <mergeCell ref="H1508:J1508"/>
    <mergeCell ref="A1473:A1476"/>
    <mergeCell ref="B1473:D1473"/>
    <mergeCell ref="E1473:G1473"/>
    <mergeCell ref="H1473:J1473"/>
    <mergeCell ref="K1473:K1476"/>
    <mergeCell ref="B1474:D1474"/>
    <mergeCell ref="E1474:G1474"/>
    <mergeCell ref="H1474:J1474"/>
    <mergeCell ref="A1539:A1542"/>
    <mergeCell ref="B1539:D1539"/>
    <mergeCell ref="E1539:G1539"/>
    <mergeCell ref="H1539:J1539"/>
    <mergeCell ref="K1539:K1542"/>
    <mergeCell ref="B1540:D1540"/>
    <mergeCell ref="E1540:G1540"/>
    <mergeCell ref="H1540:J1540"/>
    <mergeCell ref="A1570:A1573"/>
    <mergeCell ref="B1570:D1570"/>
    <mergeCell ref="E1570:G1570"/>
    <mergeCell ref="H1570:J1570"/>
    <mergeCell ref="K1570:K1573"/>
    <mergeCell ref="B1571:D1571"/>
    <mergeCell ref="E1571:G1571"/>
    <mergeCell ref="H1571:J1571"/>
    <mergeCell ref="A417:A420"/>
    <mergeCell ref="B417:D417"/>
    <mergeCell ref="E417:G417"/>
    <mergeCell ref="H417:J417"/>
    <mergeCell ref="K417:K420"/>
    <mergeCell ref="B418:D418"/>
    <mergeCell ref="E418:G418"/>
    <mergeCell ref="H418:J418"/>
    <mergeCell ref="A389:A392"/>
    <mergeCell ref="B389:D389"/>
    <mergeCell ref="E389:G389"/>
    <mergeCell ref="H389:J389"/>
    <mergeCell ref="K389:K392"/>
    <mergeCell ref="B390:D390"/>
    <mergeCell ref="E390:G390"/>
    <mergeCell ref="H390:J390"/>
    <mergeCell ref="A503:A506"/>
    <mergeCell ref="B503:D503"/>
    <mergeCell ref="E503:G503"/>
    <mergeCell ref="H503:J503"/>
    <mergeCell ref="K503:K506"/>
    <mergeCell ref="B504:D504"/>
    <mergeCell ref="E504:G504"/>
    <mergeCell ref="H504:J504"/>
    <mergeCell ref="A476:A479"/>
    <mergeCell ref="B476:D476"/>
    <mergeCell ref="E476:G476"/>
    <mergeCell ref="H476:J476"/>
    <mergeCell ref="K476:K479"/>
    <mergeCell ref="B477:D477"/>
    <mergeCell ref="E477:G477"/>
    <mergeCell ref="H477:J477"/>
    <mergeCell ref="A619:A622"/>
    <mergeCell ref="B619:D619"/>
    <mergeCell ref="E619:G619"/>
    <mergeCell ref="H619:J619"/>
    <mergeCell ref="K619:K622"/>
    <mergeCell ref="B620:D620"/>
    <mergeCell ref="E620:G620"/>
    <mergeCell ref="H620:J620"/>
    <mergeCell ref="A532:A535"/>
    <mergeCell ref="B532:D532"/>
    <mergeCell ref="E532:G532"/>
    <mergeCell ref="H532:J532"/>
    <mergeCell ref="K532:K535"/>
    <mergeCell ref="B533:D533"/>
    <mergeCell ref="E533:G533"/>
    <mergeCell ref="H533:J533"/>
    <mergeCell ref="A561:A564"/>
    <mergeCell ref="B561:D561"/>
    <mergeCell ref="E561:G561"/>
    <mergeCell ref="H561:J561"/>
    <mergeCell ref="K561:K564"/>
    <mergeCell ref="B562:D562"/>
    <mergeCell ref="E562:G562"/>
    <mergeCell ref="H562:J562"/>
    <mergeCell ref="A677:A680"/>
    <mergeCell ref="B677:D677"/>
    <mergeCell ref="E677:G677"/>
    <mergeCell ref="H677:J677"/>
    <mergeCell ref="K677:K680"/>
    <mergeCell ref="B678:D678"/>
    <mergeCell ref="E678:G678"/>
    <mergeCell ref="H678:J678"/>
    <mergeCell ref="A648:A651"/>
    <mergeCell ref="B648:D648"/>
    <mergeCell ref="E648:G648"/>
    <mergeCell ref="H648:J648"/>
    <mergeCell ref="K648:K651"/>
    <mergeCell ref="B649:D649"/>
    <mergeCell ref="E649:G649"/>
    <mergeCell ref="H649:J649"/>
    <mergeCell ref="A738:A741"/>
    <mergeCell ref="B738:D738"/>
    <mergeCell ref="E738:G738"/>
    <mergeCell ref="H738:J738"/>
    <mergeCell ref="K738:K741"/>
    <mergeCell ref="B739:D739"/>
    <mergeCell ref="E739:G739"/>
    <mergeCell ref="H739:J739"/>
    <mergeCell ref="A708:A711"/>
    <mergeCell ref="B708:D708"/>
    <mergeCell ref="E708:G708"/>
    <mergeCell ref="H708:J708"/>
    <mergeCell ref="K708:K711"/>
    <mergeCell ref="B709:D709"/>
    <mergeCell ref="E709:G709"/>
    <mergeCell ref="H709:J709"/>
    <mergeCell ref="A796:A799"/>
    <mergeCell ref="B796:D796"/>
    <mergeCell ref="E796:G796"/>
    <mergeCell ref="H796:J796"/>
    <mergeCell ref="K796:K799"/>
    <mergeCell ref="B797:D797"/>
    <mergeCell ref="E797:G797"/>
    <mergeCell ref="H797:J797"/>
    <mergeCell ref="A766:A769"/>
    <mergeCell ref="B766:D766"/>
    <mergeCell ref="E766:G766"/>
    <mergeCell ref="H766:J766"/>
    <mergeCell ref="K766:K769"/>
    <mergeCell ref="B767:D767"/>
    <mergeCell ref="E767:G767"/>
    <mergeCell ref="H767:J767"/>
    <mergeCell ref="B856:D856"/>
    <mergeCell ref="E856:G856"/>
    <mergeCell ref="H856:J856"/>
    <mergeCell ref="A828:A831"/>
    <mergeCell ref="B828:D828"/>
    <mergeCell ref="E828:G828"/>
    <mergeCell ref="H828:J828"/>
    <mergeCell ref="K828:K831"/>
    <mergeCell ref="B829:D829"/>
    <mergeCell ref="E829:G829"/>
    <mergeCell ref="H829:J829"/>
    <mergeCell ref="E1235:G1235"/>
    <mergeCell ref="H1235:J1235"/>
    <mergeCell ref="A1442:E1442"/>
    <mergeCell ref="A303:A306"/>
    <mergeCell ref="B303:D303"/>
    <mergeCell ref="E303:G303"/>
    <mergeCell ref="H303:J303"/>
    <mergeCell ref="K303:K306"/>
    <mergeCell ref="B304:D304"/>
    <mergeCell ref="E304:G304"/>
    <mergeCell ref="H304:J304"/>
    <mergeCell ref="A883:A886"/>
    <mergeCell ref="B883:D883"/>
    <mergeCell ref="E883:G883"/>
    <mergeCell ref="H883:J883"/>
    <mergeCell ref="K883:K886"/>
    <mergeCell ref="B884:D884"/>
    <mergeCell ref="E884:G884"/>
    <mergeCell ref="H884:J884"/>
    <mergeCell ref="A855:A858"/>
    <mergeCell ref="B855:D855"/>
    <mergeCell ref="E855:G855"/>
    <mergeCell ref="H855:J855"/>
    <mergeCell ref="K855:K858"/>
  </mergeCells>
  <printOptions horizontalCentered="1"/>
  <pageMargins left="0.25" right="0.25" top="1" bottom="1" header="1" footer="1"/>
  <pageSetup paperSize="9" scale="80" orientation="landscape" horizontalDpi="4294967293"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96"/>
  <sheetViews>
    <sheetView rightToLeft="1" view="pageBreakPreview" topLeftCell="A581" zoomScale="90" zoomScaleSheetLayoutView="90" workbookViewId="0">
      <selection activeCell="K598" sqref="K598"/>
    </sheetView>
  </sheetViews>
  <sheetFormatPr defaultRowHeight="14.25" x14ac:dyDescent="0.2"/>
  <cols>
    <col min="1" max="1" width="34.625" style="868" customWidth="1"/>
    <col min="2" max="2" width="7.375" style="412" customWidth="1"/>
    <col min="3" max="3" width="7" style="412" customWidth="1"/>
    <col min="4" max="4" width="8.125" style="412" customWidth="1"/>
    <col min="5" max="5" width="5.75" style="412" customWidth="1"/>
    <col min="6" max="6" width="10.25" style="412" customWidth="1"/>
    <col min="7" max="7" width="8.625" style="412" customWidth="1"/>
    <col min="8" max="8" width="8.25" style="412" customWidth="1"/>
    <col min="9" max="9" width="7.625" style="412" customWidth="1"/>
    <col min="10" max="10" width="7.875" style="412" customWidth="1"/>
    <col min="11" max="11" width="43.125" style="868" customWidth="1"/>
    <col min="12" max="12" width="9" style="883"/>
    <col min="13" max="16384" width="9" style="868"/>
  </cols>
  <sheetData>
    <row r="1" spans="1:11" ht="22.5" customHeight="1" x14ac:dyDescent="0.2">
      <c r="A1" s="995" t="s">
        <v>2307</v>
      </c>
      <c r="B1" s="995"/>
      <c r="C1" s="995"/>
      <c r="D1" s="995"/>
      <c r="E1" s="995"/>
      <c r="F1" s="995"/>
      <c r="G1" s="995"/>
      <c r="H1" s="995"/>
      <c r="I1" s="995"/>
      <c r="J1" s="995"/>
      <c r="K1" s="995"/>
    </row>
    <row r="2" spans="1:11" ht="23.25" customHeight="1" x14ac:dyDescent="0.2">
      <c r="A2" s="999" t="s">
        <v>2308</v>
      </c>
      <c r="B2" s="999"/>
      <c r="C2" s="999"/>
      <c r="D2" s="999"/>
      <c r="E2" s="999"/>
      <c r="F2" s="999"/>
      <c r="G2" s="999"/>
      <c r="H2" s="999"/>
      <c r="I2" s="999"/>
      <c r="J2" s="999"/>
      <c r="K2" s="999"/>
    </row>
    <row r="3" spans="1:11" ht="22.5" customHeight="1" thickBot="1" x14ac:dyDescent="0.25">
      <c r="A3" s="323" t="s">
        <v>2635</v>
      </c>
      <c r="K3" s="413" t="s">
        <v>2636</v>
      </c>
    </row>
    <row r="4" spans="1:11" ht="14.25" customHeight="1"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6</v>
      </c>
      <c r="C5" s="1004"/>
      <c r="D5" s="1004"/>
      <c r="E5" s="1004" t="s">
        <v>7</v>
      </c>
      <c r="F5" s="1004"/>
      <c r="G5" s="1004"/>
      <c r="H5" s="1004" t="s">
        <v>9</v>
      </c>
      <c r="I5" s="1004"/>
      <c r="J5" s="1004"/>
      <c r="K5" s="993"/>
    </row>
    <row r="6" spans="1:11" ht="15" customHeight="1" x14ac:dyDescent="0.25">
      <c r="A6" s="993"/>
      <c r="B6" s="867" t="s">
        <v>554</v>
      </c>
      <c r="C6" s="867" t="s">
        <v>112</v>
      </c>
      <c r="D6" s="867" t="s">
        <v>12</v>
      </c>
      <c r="E6" s="867" t="s">
        <v>554</v>
      </c>
      <c r="F6" s="867" t="s">
        <v>112</v>
      </c>
      <c r="G6" s="867" t="s">
        <v>12</v>
      </c>
      <c r="H6" s="867" t="s">
        <v>554</v>
      </c>
      <c r="I6" s="867" t="s">
        <v>112</v>
      </c>
      <c r="J6" s="867" t="s">
        <v>12</v>
      </c>
      <c r="K6" s="993"/>
    </row>
    <row r="7" spans="1:11" ht="14.25" customHeight="1" thickBot="1" x14ac:dyDescent="0.3">
      <c r="A7" s="994"/>
      <c r="B7" s="4" t="s">
        <v>13</v>
      </c>
      <c r="C7" s="4" t="s">
        <v>14</v>
      </c>
      <c r="D7" s="4" t="s">
        <v>9</v>
      </c>
      <c r="E7" s="4" t="s">
        <v>13</v>
      </c>
      <c r="F7" s="4" t="s">
        <v>14</v>
      </c>
      <c r="G7" s="4" t="s">
        <v>9</v>
      </c>
      <c r="H7" s="4" t="s">
        <v>13</v>
      </c>
      <c r="I7" s="4" t="s">
        <v>14</v>
      </c>
      <c r="J7" s="4" t="s">
        <v>9</v>
      </c>
      <c r="K7" s="994"/>
    </row>
    <row r="8" spans="1:11" ht="15" customHeight="1" x14ac:dyDescent="0.2">
      <c r="A8" s="878" t="s">
        <v>403</v>
      </c>
      <c r="B8" s="20"/>
      <c r="C8" s="20"/>
      <c r="D8" s="20"/>
      <c r="E8" s="20"/>
      <c r="F8" s="20"/>
      <c r="G8" s="20"/>
      <c r="H8" s="20"/>
      <c r="I8" s="20"/>
      <c r="J8" s="20"/>
      <c r="K8" s="870" t="s">
        <v>16</v>
      </c>
    </row>
    <row r="9" spans="1:11" ht="18" customHeight="1" x14ac:dyDescent="0.2">
      <c r="A9" s="614" t="s">
        <v>1261</v>
      </c>
      <c r="B9" s="880">
        <v>553</v>
      </c>
      <c r="C9" s="880">
        <v>327</v>
      </c>
      <c r="D9" s="880">
        <v>880</v>
      </c>
      <c r="E9" s="880">
        <v>1</v>
      </c>
      <c r="F9" s="880">
        <v>0</v>
      </c>
      <c r="G9" s="880">
        <v>1</v>
      </c>
      <c r="H9" s="880">
        <f>SUM(B9,E9)</f>
        <v>554</v>
      </c>
      <c r="I9" s="880">
        <f t="shared" ref="I9:J19" si="0">SUM(C9,F9)</f>
        <v>327</v>
      </c>
      <c r="J9" s="880">
        <f t="shared" si="0"/>
        <v>881</v>
      </c>
      <c r="K9" s="870" t="s">
        <v>1262</v>
      </c>
    </row>
    <row r="10" spans="1:11" ht="17.25" customHeight="1" x14ac:dyDescent="0.2">
      <c r="A10" s="614" t="s">
        <v>1263</v>
      </c>
      <c r="B10" s="880">
        <v>660</v>
      </c>
      <c r="C10" s="880">
        <v>501</v>
      </c>
      <c r="D10" s="880">
        <v>1161</v>
      </c>
      <c r="E10" s="880">
        <v>0</v>
      </c>
      <c r="F10" s="880">
        <v>0</v>
      </c>
      <c r="G10" s="880">
        <v>0</v>
      </c>
      <c r="H10" s="880">
        <f t="shared" ref="H10:H18" si="1">SUM(B10,E10)</f>
        <v>660</v>
      </c>
      <c r="I10" s="880">
        <f t="shared" si="0"/>
        <v>501</v>
      </c>
      <c r="J10" s="880">
        <f t="shared" si="0"/>
        <v>1161</v>
      </c>
      <c r="K10" s="870" t="s">
        <v>1264</v>
      </c>
    </row>
    <row r="11" spans="1:11" ht="18.95" customHeight="1" x14ac:dyDescent="0.2">
      <c r="A11" s="614" t="s">
        <v>1265</v>
      </c>
      <c r="B11" s="880">
        <v>567</v>
      </c>
      <c r="C11" s="880">
        <v>604</v>
      </c>
      <c r="D11" s="880">
        <v>1171</v>
      </c>
      <c r="E11" s="880">
        <v>1</v>
      </c>
      <c r="F11" s="880">
        <v>0</v>
      </c>
      <c r="G11" s="880">
        <v>1</v>
      </c>
      <c r="H11" s="880">
        <f t="shared" si="1"/>
        <v>568</v>
      </c>
      <c r="I11" s="880">
        <f t="shared" si="0"/>
        <v>604</v>
      </c>
      <c r="J11" s="880">
        <f t="shared" si="0"/>
        <v>1172</v>
      </c>
      <c r="K11" s="870" t="s">
        <v>1266</v>
      </c>
    </row>
    <row r="12" spans="1:11" ht="17.25" customHeight="1" x14ac:dyDescent="0.2">
      <c r="A12" s="614" t="s">
        <v>1267</v>
      </c>
      <c r="B12" s="880">
        <v>443</v>
      </c>
      <c r="C12" s="880">
        <v>335</v>
      </c>
      <c r="D12" s="880">
        <v>778</v>
      </c>
      <c r="E12" s="880">
        <v>0</v>
      </c>
      <c r="F12" s="880">
        <v>0</v>
      </c>
      <c r="G12" s="880">
        <v>0</v>
      </c>
      <c r="H12" s="880">
        <f t="shared" si="1"/>
        <v>443</v>
      </c>
      <c r="I12" s="880">
        <f t="shared" si="0"/>
        <v>335</v>
      </c>
      <c r="J12" s="880">
        <f t="shared" si="0"/>
        <v>778</v>
      </c>
      <c r="K12" s="870" t="s">
        <v>1268</v>
      </c>
    </row>
    <row r="13" spans="1:11" ht="18" customHeight="1" x14ac:dyDescent="0.2">
      <c r="A13" s="614" t="s">
        <v>1269</v>
      </c>
      <c r="B13" s="880">
        <v>261</v>
      </c>
      <c r="C13" s="880">
        <v>172</v>
      </c>
      <c r="D13" s="880">
        <v>433</v>
      </c>
      <c r="E13" s="880">
        <v>0</v>
      </c>
      <c r="F13" s="880">
        <v>0</v>
      </c>
      <c r="G13" s="880">
        <v>0</v>
      </c>
      <c r="H13" s="880">
        <f t="shared" si="1"/>
        <v>261</v>
      </c>
      <c r="I13" s="880">
        <f t="shared" si="0"/>
        <v>172</v>
      </c>
      <c r="J13" s="880">
        <f t="shared" si="0"/>
        <v>433</v>
      </c>
      <c r="K13" s="870" t="s">
        <v>1270</v>
      </c>
    </row>
    <row r="14" spans="1:11" ht="18.95" customHeight="1" x14ac:dyDescent="0.2">
      <c r="A14" s="463" t="s">
        <v>1271</v>
      </c>
      <c r="B14" s="880">
        <v>110</v>
      </c>
      <c r="C14" s="880">
        <v>162</v>
      </c>
      <c r="D14" s="880">
        <v>272</v>
      </c>
      <c r="E14" s="880">
        <v>0</v>
      </c>
      <c r="F14" s="880">
        <v>0</v>
      </c>
      <c r="G14" s="880">
        <v>0</v>
      </c>
      <c r="H14" s="880">
        <f t="shared" si="1"/>
        <v>110</v>
      </c>
      <c r="I14" s="880">
        <f t="shared" si="0"/>
        <v>162</v>
      </c>
      <c r="J14" s="880">
        <f t="shared" si="0"/>
        <v>272</v>
      </c>
      <c r="K14" s="870" t="s">
        <v>1272</v>
      </c>
    </row>
    <row r="15" spans="1:11" ht="16.5" customHeight="1" x14ac:dyDescent="0.2">
      <c r="A15" s="463" t="s">
        <v>1273</v>
      </c>
      <c r="B15" s="880">
        <v>515</v>
      </c>
      <c r="C15" s="880">
        <v>234</v>
      </c>
      <c r="D15" s="880">
        <v>749</v>
      </c>
      <c r="E15" s="880">
        <v>0</v>
      </c>
      <c r="F15" s="880">
        <v>0</v>
      </c>
      <c r="G15" s="880">
        <v>0</v>
      </c>
      <c r="H15" s="880">
        <f t="shared" si="1"/>
        <v>515</v>
      </c>
      <c r="I15" s="880">
        <f t="shared" si="0"/>
        <v>234</v>
      </c>
      <c r="J15" s="880">
        <f t="shared" si="0"/>
        <v>749</v>
      </c>
      <c r="K15" s="870" t="s">
        <v>1274</v>
      </c>
    </row>
    <row r="16" spans="1:11" ht="18.95" customHeight="1" x14ac:dyDescent="0.2">
      <c r="A16" s="463" t="s">
        <v>1275</v>
      </c>
      <c r="B16" s="880">
        <v>343</v>
      </c>
      <c r="C16" s="880">
        <v>203</v>
      </c>
      <c r="D16" s="880">
        <v>546</v>
      </c>
      <c r="E16" s="880">
        <v>0</v>
      </c>
      <c r="F16" s="880">
        <v>0</v>
      </c>
      <c r="G16" s="880">
        <v>0</v>
      </c>
      <c r="H16" s="880">
        <f t="shared" si="1"/>
        <v>343</v>
      </c>
      <c r="I16" s="880">
        <f t="shared" si="0"/>
        <v>203</v>
      </c>
      <c r="J16" s="880">
        <f t="shared" si="0"/>
        <v>546</v>
      </c>
      <c r="K16" s="870" t="s">
        <v>1276</v>
      </c>
    </row>
    <row r="17" spans="1:11" ht="18.95" customHeight="1" x14ac:dyDescent="0.2">
      <c r="A17" s="463" t="s">
        <v>1277</v>
      </c>
      <c r="B17" s="880">
        <v>86</v>
      </c>
      <c r="C17" s="880">
        <v>79</v>
      </c>
      <c r="D17" s="880">
        <v>165</v>
      </c>
      <c r="E17" s="880">
        <v>0</v>
      </c>
      <c r="F17" s="880">
        <v>0</v>
      </c>
      <c r="G17" s="880">
        <v>0</v>
      </c>
      <c r="H17" s="880">
        <f t="shared" si="1"/>
        <v>86</v>
      </c>
      <c r="I17" s="880">
        <f t="shared" si="0"/>
        <v>79</v>
      </c>
      <c r="J17" s="880">
        <f t="shared" si="0"/>
        <v>165</v>
      </c>
      <c r="K17" s="870" t="s">
        <v>1278</v>
      </c>
    </row>
    <row r="18" spans="1:11" ht="18.95" customHeight="1" x14ac:dyDescent="0.2">
      <c r="A18" s="463" t="s">
        <v>1279</v>
      </c>
      <c r="B18" s="880">
        <v>473</v>
      </c>
      <c r="C18" s="880">
        <v>303</v>
      </c>
      <c r="D18" s="880">
        <v>776</v>
      </c>
      <c r="E18" s="880">
        <v>0</v>
      </c>
      <c r="F18" s="880">
        <v>0</v>
      </c>
      <c r="G18" s="880">
        <v>0</v>
      </c>
      <c r="H18" s="880">
        <f t="shared" si="1"/>
        <v>473</v>
      </c>
      <c r="I18" s="880">
        <f t="shared" si="0"/>
        <v>303</v>
      </c>
      <c r="J18" s="880">
        <f t="shared" si="0"/>
        <v>776</v>
      </c>
      <c r="K18" s="870" t="s">
        <v>1280</v>
      </c>
    </row>
    <row r="19" spans="1:11" ht="18.75" customHeight="1" x14ac:dyDescent="0.2">
      <c r="A19" s="614" t="s">
        <v>1281</v>
      </c>
      <c r="B19" s="880">
        <v>731</v>
      </c>
      <c r="C19" s="880">
        <v>615</v>
      </c>
      <c r="D19" s="880">
        <v>1346</v>
      </c>
      <c r="E19" s="880">
        <v>0</v>
      </c>
      <c r="F19" s="880">
        <v>0</v>
      </c>
      <c r="G19" s="880">
        <v>0</v>
      </c>
      <c r="H19" s="880">
        <f>SUM(B19,E19)</f>
        <v>731</v>
      </c>
      <c r="I19" s="880">
        <f t="shared" si="0"/>
        <v>615</v>
      </c>
      <c r="J19" s="880">
        <f t="shared" si="0"/>
        <v>1346</v>
      </c>
      <c r="K19" s="870" t="s">
        <v>1282</v>
      </c>
    </row>
    <row r="20" spans="1:11" ht="14.25" customHeight="1" x14ac:dyDescent="0.2">
      <c r="A20" s="463" t="s">
        <v>1283</v>
      </c>
      <c r="B20" s="463"/>
      <c r="C20" s="463"/>
      <c r="D20" s="463"/>
      <c r="E20" s="463"/>
      <c r="F20" s="463"/>
      <c r="G20" s="463"/>
      <c r="H20" s="463"/>
      <c r="I20" s="463"/>
      <c r="J20" s="463"/>
      <c r="K20" s="870" t="s">
        <v>1284</v>
      </c>
    </row>
    <row r="21" spans="1:11" ht="18.95" customHeight="1" x14ac:dyDescent="0.2">
      <c r="A21" s="463" t="s">
        <v>790</v>
      </c>
      <c r="B21" s="880">
        <v>36</v>
      </c>
      <c r="C21" s="880">
        <v>49</v>
      </c>
      <c r="D21" s="880">
        <v>85</v>
      </c>
      <c r="E21" s="880">
        <v>0</v>
      </c>
      <c r="F21" s="880">
        <v>0</v>
      </c>
      <c r="G21" s="880">
        <f>SUM(E21:F21)</f>
        <v>0</v>
      </c>
      <c r="H21" s="880">
        <f>SUM(B21,E21)</f>
        <v>36</v>
      </c>
      <c r="I21" s="880">
        <f t="shared" ref="I21:J28" si="2">SUM(C21,F21)</f>
        <v>49</v>
      </c>
      <c r="J21" s="880">
        <f t="shared" si="2"/>
        <v>85</v>
      </c>
      <c r="K21" s="414" t="s">
        <v>1285</v>
      </c>
    </row>
    <row r="22" spans="1:11" ht="15" customHeight="1" x14ac:dyDescent="0.2">
      <c r="A22" s="463" t="s">
        <v>404</v>
      </c>
      <c r="B22" s="880">
        <v>73</v>
      </c>
      <c r="C22" s="880">
        <v>148</v>
      </c>
      <c r="D22" s="880">
        <v>221</v>
      </c>
      <c r="E22" s="880">
        <v>0</v>
      </c>
      <c r="F22" s="880">
        <v>0</v>
      </c>
      <c r="G22" s="880">
        <f t="shared" ref="G22:G28" si="3">SUM(E22:F22)</f>
        <v>0</v>
      </c>
      <c r="H22" s="880">
        <f t="shared" ref="H22:H28" si="4">SUM(B22,E22)</f>
        <v>73</v>
      </c>
      <c r="I22" s="880">
        <f t="shared" si="2"/>
        <v>148</v>
      </c>
      <c r="J22" s="880">
        <f t="shared" si="2"/>
        <v>221</v>
      </c>
      <c r="K22" s="870" t="s">
        <v>206</v>
      </c>
    </row>
    <row r="23" spans="1:11" ht="18.95" customHeight="1" x14ac:dyDescent="0.2">
      <c r="A23" s="463" t="s">
        <v>1286</v>
      </c>
      <c r="B23" s="880">
        <v>30</v>
      </c>
      <c r="C23" s="880">
        <v>10</v>
      </c>
      <c r="D23" s="880">
        <v>40</v>
      </c>
      <c r="E23" s="880">
        <v>0</v>
      </c>
      <c r="F23" s="880">
        <v>0</v>
      </c>
      <c r="G23" s="880">
        <f t="shared" si="3"/>
        <v>0</v>
      </c>
      <c r="H23" s="880">
        <f t="shared" si="4"/>
        <v>30</v>
      </c>
      <c r="I23" s="880">
        <f t="shared" si="2"/>
        <v>10</v>
      </c>
      <c r="J23" s="880">
        <f t="shared" si="2"/>
        <v>40</v>
      </c>
      <c r="K23" s="211" t="s">
        <v>1287</v>
      </c>
    </row>
    <row r="24" spans="1:11" ht="15" customHeight="1" x14ac:dyDescent="0.2">
      <c r="A24" s="463" t="s">
        <v>1288</v>
      </c>
      <c r="B24" s="880">
        <v>70</v>
      </c>
      <c r="C24" s="880">
        <v>89</v>
      </c>
      <c r="D24" s="880">
        <v>159</v>
      </c>
      <c r="E24" s="880">
        <v>0</v>
      </c>
      <c r="F24" s="880">
        <v>0</v>
      </c>
      <c r="G24" s="880">
        <f t="shared" si="3"/>
        <v>0</v>
      </c>
      <c r="H24" s="880">
        <f t="shared" si="4"/>
        <v>70</v>
      </c>
      <c r="I24" s="880">
        <f t="shared" si="2"/>
        <v>89</v>
      </c>
      <c r="J24" s="880">
        <f t="shared" si="2"/>
        <v>159</v>
      </c>
      <c r="K24" s="870" t="s">
        <v>1289</v>
      </c>
    </row>
    <row r="25" spans="1:11" ht="18.95" customHeight="1" x14ac:dyDescent="0.2">
      <c r="A25" s="463" t="s">
        <v>1290</v>
      </c>
      <c r="B25" s="880">
        <v>117</v>
      </c>
      <c r="C25" s="880">
        <v>92</v>
      </c>
      <c r="D25" s="880">
        <v>209</v>
      </c>
      <c r="E25" s="880">
        <v>0</v>
      </c>
      <c r="F25" s="880">
        <v>0</v>
      </c>
      <c r="G25" s="880">
        <f t="shared" si="3"/>
        <v>0</v>
      </c>
      <c r="H25" s="880">
        <f t="shared" si="4"/>
        <v>117</v>
      </c>
      <c r="I25" s="880">
        <f t="shared" si="2"/>
        <v>92</v>
      </c>
      <c r="J25" s="880">
        <f t="shared" si="2"/>
        <v>209</v>
      </c>
      <c r="K25" s="211" t="s">
        <v>1291</v>
      </c>
    </row>
    <row r="26" spans="1:11" ht="18.95" customHeight="1" x14ac:dyDescent="0.2">
      <c r="A26" s="463" t="s">
        <v>1292</v>
      </c>
      <c r="B26" s="880">
        <v>7</v>
      </c>
      <c r="C26" s="880">
        <v>2</v>
      </c>
      <c r="D26" s="880">
        <v>9</v>
      </c>
      <c r="E26" s="880">
        <v>0</v>
      </c>
      <c r="F26" s="880">
        <v>0</v>
      </c>
      <c r="G26" s="880">
        <f t="shared" si="3"/>
        <v>0</v>
      </c>
      <c r="H26" s="880">
        <f t="shared" si="4"/>
        <v>7</v>
      </c>
      <c r="I26" s="880">
        <f t="shared" si="2"/>
        <v>2</v>
      </c>
      <c r="J26" s="880">
        <f t="shared" si="2"/>
        <v>9</v>
      </c>
      <c r="K26" s="870" t="s">
        <v>1293</v>
      </c>
    </row>
    <row r="27" spans="1:11" ht="16.5" customHeight="1" x14ac:dyDescent="0.2">
      <c r="A27" s="463" t="s">
        <v>1294</v>
      </c>
      <c r="B27" s="880">
        <v>67</v>
      </c>
      <c r="C27" s="880">
        <v>15</v>
      </c>
      <c r="D27" s="880">
        <v>82</v>
      </c>
      <c r="E27" s="880">
        <v>0</v>
      </c>
      <c r="F27" s="880">
        <v>0</v>
      </c>
      <c r="G27" s="880">
        <f t="shared" si="3"/>
        <v>0</v>
      </c>
      <c r="H27" s="880">
        <f t="shared" si="4"/>
        <v>67</v>
      </c>
      <c r="I27" s="880">
        <f t="shared" si="2"/>
        <v>15</v>
      </c>
      <c r="J27" s="880">
        <f t="shared" si="2"/>
        <v>82</v>
      </c>
      <c r="K27" s="870" t="s">
        <v>1295</v>
      </c>
    </row>
    <row r="28" spans="1:11" ht="18.95" customHeight="1" x14ac:dyDescent="0.2">
      <c r="A28" s="463" t="s">
        <v>1296</v>
      </c>
      <c r="B28" s="880">
        <v>9</v>
      </c>
      <c r="C28" s="880">
        <v>17</v>
      </c>
      <c r="D28" s="880">
        <v>26</v>
      </c>
      <c r="E28" s="880">
        <v>0</v>
      </c>
      <c r="F28" s="880">
        <v>0</v>
      </c>
      <c r="G28" s="880">
        <f t="shared" si="3"/>
        <v>0</v>
      </c>
      <c r="H28" s="880">
        <f t="shared" si="4"/>
        <v>9</v>
      </c>
      <c r="I28" s="880">
        <f t="shared" si="2"/>
        <v>17</v>
      </c>
      <c r="J28" s="880">
        <f t="shared" si="2"/>
        <v>26</v>
      </c>
      <c r="K28" s="870" t="s">
        <v>1297</v>
      </c>
    </row>
    <row r="29" spans="1:11" ht="18.95" customHeight="1" thickBot="1" x14ac:dyDescent="0.25">
      <c r="A29" s="11" t="s">
        <v>1298</v>
      </c>
      <c r="B29" s="12">
        <f>SUM(B21:B28)</f>
        <v>409</v>
      </c>
      <c r="C29" s="12">
        <f t="shared" ref="C29:J29" si="5">SUM(C21:C28)</f>
        <v>422</v>
      </c>
      <c r="D29" s="12">
        <f t="shared" si="5"/>
        <v>831</v>
      </c>
      <c r="E29" s="12">
        <f t="shared" si="5"/>
        <v>0</v>
      </c>
      <c r="F29" s="12">
        <f t="shared" si="5"/>
        <v>0</v>
      </c>
      <c r="G29" s="12">
        <f t="shared" si="5"/>
        <v>0</v>
      </c>
      <c r="H29" s="12">
        <f t="shared" si="5"/>
        <v>409</v>
      </c>
      <c r="I29" s="12">
        <f t="shared" si="5"/>
        <v>422</v>
      </c>
      <c r="J29" s="12">
        <f t="shared" si="5"/>
        <v>831</v>
      </c>
      <c r="K29" s="13" t="s">
        <v>1299</v>
      </c>
    </row>
    <row r="30" spans="1:11" ht="18.95" customHeight="1" thickTop="1" x14ac:dyDescent="0.2">
      <c r="A30" s="878"/>
      <c r="B30" s="878"/>
      <c r="C30" s="878"/>
      <c r="D30" s="878"/>
      <c r="E30" s="878"/>
      <c r="F30" s="878"/>
      <c r="G30" s="878"/>
      <c r="H30" s="878"/>
      <c r="I30" s="878"/>
      <c r="J30" s="878"/>
      <c r="K30" s="869"/>
    </row>
    <row r="31" spans="1:11" ht="18.95" customHeight="1" x14ac:dyDescent="0.2">
      <c r="A31" s="878"/>
      <c r="B31" s="878"/>
      <c r="C31" s="878"/>
      <c r="D31" s="878"/>
      <c r="E31" s="878"/>
      <c r="F31" s="878"/>
      <c r="G31" s="878"/>
      <c r="H31" s="878"/>
      <c r="I31" s="878"/>
      <c r="J31" s="878"/>
      <c r="K31" s="869"/>
    </row>
    <row r="32" spans="1:11" ht="18.95" customHeight="1" x14ac:dyDescent="0.2">
      <c r="A32" s="878"/>
      <c r="B32" s="878"/>
      <c r="C32" s="878"/>
      <c r="D32" s="878"/>
      <c r="E32" s="878"/>
      <c r="F32" s="878"/>
      <c r="G32" s="878"/>
      <c r="H32" s="878"/>
      <c r="I32" s="878"/>
      <c r="J32" s="878"/>
      <c r="K32" s="869"/>
    </row>
    <row r="33" spans="1:12" ht="24.75" customHeight="1" thickBot="1" x14ac:dyDescent="0.25">
      <c r="A33" s="323" t="s">
        <v>1555</v>
      </c>
      <c r="K33" s="28" t="s">
        <v>2710</v>
      </c>
    </row>
    <row r="34" spans="1:12" ht="16.5" thickTop="1" x14ac:dyDescent="0.25">
      <c r="A34" s="992" t="s">
        <v>196</v>
      </c>
      <c r="B34" s="1003" t="s">
        <v>1</v>
      </c>
      <c r="C34" s="1003"/>
      <c r="D34" s="1003"/>
      <c r="E34" s="1003" t="s">
        <v>2</v>
      </c>
      <c r="F34" s="1003"/>
      <c r="G34" s="1003"/>
      <c r="H34" s="1003" t="s">
        <v>4</v>
      </c>
      <c r="I34" s="1003"/>
      <c r="J34" s="1003"/>
      <c r="K34" s="1066" t="s">
        <v>197</v>
      </c>
    </row>
    <row r="35" spans="1:12" ht="15.75" x14ac:dyDescent="0.25">
      <c r="A35" s="993"/>
      <c r="B35" s="1004" t="s">
        <v>6</v>
      </c>
      <c r="C35" s="1004"/>
      <c r="D35" s="1004"/>
      <c r="E35" s="1004" t="s">
        <v>7</v>
      </c>
      <c r="F35" s="1004"/>
      <c r="G35" s="1004"/>
      <c r="H35" s="1004" t="s">
        <v>9</v>
      </c>
      <c r="I35" s="1004"/>
      <c r="J35" s="1004"/>
      <c r="K35" s="1042"/>
    </row>
    <row r="36" spans="1:12" ht="15.75" x14ac:dyDescent="0.25">
      <c r="A36" s="993"/>
      <c r="B36" s="867" t="s">
        <v>554</v>
      </c>
      <c r="C36" s="867" t="s">
        <v>112</v>
      </c>
      <c r="D36" s="867" t="s">
        <v>12</v>
      </c>
      <c r="E36" s="867" t="s">
        <v>554</v>
      </c>
      <c r="F36" s="867" t="s">
        <v>112</v>
      </c>
      <c r="G36" s="867" t="s">
        <v>12</v>
      </c>
      <c r="H36" s="867" t="s">
        <v>554</v>
      </c>
      <c r="I36" s="867" t="s">
        <v>112</v>
      </c>
      <c r="J36" s="867" t="s">
        <v>12</v>
      </c>
      <c r="K36" s="1042"/>
    </row>
    <row r="37" spans="1:12" ht="16.5" thickBot="1" x14ac:dyDescent="0.3">
      <c r="A37" s="994"/>
      <c r="B37" s="4" t="s">
        <v>13</v>
      </c>
      <c r="C37" s="4" t="s">
        <v>14</v>
      </c>
      <c r="D37" s="4" t="s">
        <v>9</v>
      </c>
      <c r="E37" s="4" t="s">
        <v>13</v>
      </c>
      <c r="F37" s="4" t="s">
        <v>14</v>
      </c>
      <c r="G37" s="4" t="s">
        <v>9</v>
      </c>
      <c r="H37" s="4" t="s">
        <v>13</v>
      </c>
      <c r="I37" s="4" t="s">
        <v>14</v>
      </c>
      <c r="J37" s="4" t="s">
        <v>9</v>
      </c>
      <c r="K37" s="1067"/>
    </row>
    <row r="38" spans="1:12" s="415" customFormat="1" ht="18.95" customHeight="1" x14ac:dyDescent="0.2">
      <c r="A38" s="463" t="s">
        <v>1300</v>
      </c>
      <c r="B38" s="463"/>
      <c r="C38" s="463"/>
      <c r="D38" s="463"/>
      <c r="E38" s="463"/>
      <c r="F38" s="463"/>
      <c r="G38" s="463"/>
      <c r="H38" s="463"/>
      <c r="I38" s="463"/>
      <c r="J38" s="463"/>
      <c r="K38" s="870" t="s">
        <v>1301</v>
      </c>
      <c r="L38" s="883"/>
    </row>
    <row r="39" spans="1:12" ht="18.95" customHeight="1" x14ac:dyDescent="0.2">
      <c r="A39" s="463" t="s">
        <v>1302</v>
      </c>
      <c r="B39" s="880">
        <v>22</v>
      </c>
      <c r="C39" s="880">
        <v>9</v>
      </c>
      <c r="D39" s="880">
        <v>31</v>
      </c>
      <c r="E39" s="880">
        <v>0</v>
      </c>
      <c r="F39" s="880">
        <v>0</v>
      </c>
      <c r="G39" s="880">
        <v>0</v>
      </c>
      <c r="H39" s="880">
        <f>SUM(B39,E39)</f>
        <v>22</v>
      </c>
      <c r="I39" s="880">
        <f t="shared" ref="I39:J43" si="6">SUM(C39,F39)</f>
        <v>9</v>
      </c>
      <c r="J39" s="880">
        <f t="shared" si="6"/>
        <v>31</v>
      </c>
      <c r="K39" s="870" t="s">
        <v>1303</v>
      </c>
    </row>
    <row r="40" spans="1:12" ht="18.95" customHeight="1" x14ac:dyDescent="0.2">
      <c r="A40" s="463" t="s">
        <v>1288</v>
      </c>
      <c r="B40" s="880">
        <v>36</v>
      </c>
      <c r="C40" s="880">
        <v>78</v>
      </c>
      <c r="D40" s="880">
        <v>114</v>
      </c>
      <c r="E40" s="880">
        <v>0</v>
      </c>
      <c r="F40" s="880">
        <v>0</v>
      </c>
      <c r="G40" s="880">
        <v>0</v>
      </c>
      <c r="H40" s="880">
        <f t="shared" ref="H40:H43" si="7">SUM(B40,E40)</f>
        <v>36</v>
      </c>
      <c r="I40" s="880">
        <f t="shared" si="6"/>
        <v>78</v>
      </c>
      <c r="J40" s="880">
        <f t="shared" si="6"/>
        <v>114</v>
      </c>
      <c r="K40" s="211" t="s">
        <v>1289</v>
      </c>
    </row>
    <row r="41" spans="1:12" ht="18.95" customHeight="1" x14ac:dyDescent="0.2">
      <c r="A41" s="463" t="s">
        <v>1290</v>
      </c>
      <c r="B41" s="880">
        <v>39</v>
      </c>
      <c r="C41" s="880">
        <v>32</v>
      </c>
      <c r="D41" s="880">
        <v>71</v>
      </c>
      <c r="E41" s="880">
        <v>0</v>
      </c>
      <c r="F41" s="880">
        <v>0</v>
      </c>
      <c r="G41" s="880">
        <v>0</v>
      </c>
      <c r="H41" s="880">
        <f t="shared" si="7"/>
        <v>39</v>
      </c>
      <c r="I41" s="880">
        <f t="shared" si="6"/>
        <v>32</v>
      </c>
      <c r="J41" s="880">
        <f t="shared" si="6"/>
        <v>71</v>
      </c>
      <c r="K41" s="211" t="s">
        <v>1291</v>
      </c>
    </row>
    <row r="42" spans="1:12" ht="18.95" customHeight="1" x14ac:dyDescent="0.2">
      <c r="A42" s="463" t="s">
        <v>1294</v>
      </c>
      <c r="B42" s="880">
        <v>31</v>
      </c>
      <c r="C42" s="880">
        <v>24</v>
      </c>
      <c r="D42" s="880">
        <v>55</v>
      </c>
      <c r="E42" s="880">
        <v>0</v>
      </c>
      <c r="F42" s="880">
        <v>0</v>
      </c>
      <c r="G42" s="880">
        <v>0</v>
      </c>
      <c r="H42" s="880">
        <f t="shared" si="7"/>
        <v>31</v>
      </c>
      <c r="I42" s="880">
        <f t="shared" si="6"/>
        <v>24</v>
      </c>
      <c r="J42" s="880">
        <f t="shared" si="6"/>
        <v>55</v>
      </c>
      <c r="K42" s="211" t="s">
        <v>1304</v>
      </c>
    </row>
    <row r="43" spans="1:12" ht="18.95" customHeight="1" x14ac:dyDescent="0.2">
      <c r="A43" s="463" t="s">
        <v>1296</v>
      </c>
      <c r="B43" s="880">
        <v>24</v>
      </c>
      <c r="C43" s="880">
        <v>18</v>
      </c>
      <c r="D43" s="880">
        <v>42</v>
      </c>
      <c r="E43" s="880">
        <v>0</v>
      </c>
      <c r="F43" s="880">
        <v>0</v>
      </c>
      <c r="G43" s="880">
        <v>0</v>
      </c>
      <c r="H43" s="880">
        <f t="shared" si="7"/>
        <v>24</v>
      </c>
      <c r="I43" s="880">
        <f t="shared" si="6"/>
        <v>18</v>
      </c>
      <c r="J43" s="880">
        <f t="shared" si="6"/>
        <v>42</v>
      </c>
      <c r="K43" s="870" t="s">
        <v>1305</v>
      </c>
    </row>
    <row r="44" spans="1:12" ht="18.95" customHeight="1" x14ac:dyDescent="0.2">
      <c r="A44" s="463" t="s">
        <v>1306</v>
      </c>
      <c r="B44" s="880">
        <f>SUM(B39:B43)</f>
        <v>152</v>
      </c>
      <c r="C44" s="880">
        <f t="shared" ref="C44:J44" si="8">SUM(C39:C43)</f>
        <v>161</v>
      </c>
      <c r="D44" s="880">
        <f t="shared" si="8"/>
        <v>313</v>
      </c>
      <c r="E44" s="880">
        <f t="shared" si="8"/>
        <v>0</v>
      </c>
      <c r="F44" s="880">
        <f t="shared" si="8"/>
        <v>0</v>
      </c>
      <c r="G44" s="880">
        <f t="shared" si="8"/>
        <v>0</v>
      </c>
      <c r="H44" s="880">
        <f t="shared" si="8"/>
        <v>152</v>
      </c>
      <c r="I44" s="880">
        <f t="shared" si="8"/>
        <v>161</v>
      </c>
      <c r="J44" s="880">
        <f t="shared" si="8"/>
        <v>313</v>
      </c>
      <c r="K44" s="870" t="s">
        <v>1307</v>
      </c>
    </row>
    <row r="45" spans="1:12" ht="18.95" customHeight="1" x14ac:dyDescent="0.2">
      <c r="A45" s="463" t="s">
        <v>1308</v>
      </c>
      <c r="B45" s="880"/>
      <c r="C45" s="880"/>
      <c r="D45" s="880"/>
      <c r="E45" s="880"/>
      <c r="F45" s="880"/>
      <c r="G45" s="880"/>
      <c r="H45" s="880"/>
      <c r="I45" s="880"/>
      <c r="J45" s="880"/>
      <c r="K45" s="870" t="s">
        <v>1309</v>
      </c>
    </row>
    <row r="46" spans="1:12" ht="18.95" customHeight="1" x14ac:dyDescent="0.2">
      <c r="A46" s="463" t="s">
        <v>1302</v>
      </c>
      <c r="B46" s="880">
        <v>17</v>
      </c>
      <c r="C46" s="880">
        <v>5</v>
      </c>
      <c r="D46" s="880">
        <v>22</v>
      </c>
      <c r="E46" s="880">
        <v>0</v>
      </c>
      <c r="F46" s="880">
        <v>0</v>
      </c>
      <c r="G46" s="880">
        <f>SUM(E46:F46)</f>
        <v>0</v>
      </c>
      <c r="H46" s="880">
        <f>SUM(B46,E46)</f>
        <v>17</v>
      </c>
      <c r="I46" s="880">
        <f t="shared" ref="I46:J50" si="9">SUM(C46,F46)</f>
        <v>5</v>
      </c>
      <c r="J46" s="880">
        <f t="shared" si="9"/>
        <v>22</v>
      </c>
      <c r="K46" s="870" t="s">
        <v>1303</v>
      </c>
    </row>
    <row r="47" spans="1:12" ht="18.95" customHeight="1" x14ac:dyDescent="0.2">
      <c r="A47" s="463" t="s">
        <v>1288</v>
      </c>
      <c r="B47" s="880">
        <v>41</v>
      </c>
      <c r="C47" s="880">
        <v>28</v>
      </c>
      <c r="D47" s="880">
        <v>69</v>
      </c>
      <c r="E47" s="880">
        <v>0</v>
      </c>
      <c r="F47" s="880">
        <v>0</v>
      </c>
      <c r="G47" s="880">
        <f t="shared" ref="G47:G50" si="10">SUM(E47:F47)</f>
        <v>0</v>
      </c>
      <c r="H47" s="880">
        <f t="shared" ref="H47:H50" si="11">SUM(B47,E47)</f>
        <v>41</v>
      </c>
      <c r="I47" s="880">
        <f t="shared" si="9"/>
        <v>28</v>
      </c>
      <c r="J47" s="880">
        <f t="shared" si="9"/>
        <v>69</v>
      </c>
      <c r="K47" s="211" t="s">
        <v>1289</v>
      </c>
    </row>
    <row r="48" spans="1:12" ht="18.95" customHeight="1" x14ac:dyDescent="0.2">
      <c r="A48" s="463" t="s">
        <v>1290</v>
      </c>
      <c r="B48" s="880">
        <v>35</v>
      </c>
      <c r="C48" s="880">
        <v>51</v>
      </c>
      <c r="D48" s="880">
        <v>86</v>
      </c>
      <c r="E48" s="880">
        <v>0</v>
      </c>
      <c r="F48" s="880">
        <v>0</v>
      </c>
      <c r="G48" s="880">
        <f t="shared" si="10"/>
        <v>0</v>
      </c>
      <c r="H48" s="880">
        <f t="shared" si="11"/>
        <v>35</v>
      </c>
      <c r="I48" s="880">
        <f t="shared" si="9"/>
        <v>51</v>
      </c>
      <c r="J48" s="880">
        <f t="shared" si="9"/>
        <v>86</v>
      </c>
      <c r="K48" s="211" t="s">
        <v>1291</v>
      </c>
    </row>
    <row r="49" spans="1:12" ht="18.95" customHeight="1" x14ac:dyDescent="0.2">
      <c r="A49" s="463" t="s">
        <v>1294</v>
      </c>
      <c r="B49" s="880">
        <v>14</v>
      </c>
      <c r="C49" s="880">
        <v>5</v>
      </c>
      <c r="D49" s="880">
        <v>19</v>
      </c>
      <c r="E49" s="880">
        <v>0</v>
      </c>
      <c r="F49" s="880">
        <v>0</v>
      </c>
      <c r="G49" s="880">
        <v>0</v>
      </c>
      <c r="H49" s="880">
        <f t="shared" si="11"/>
        <v>14</v>
      </c>
      <c r="I49" s="880">
        <f t="shared" si="9"/>
        <v>5</v>
      </c>
      <c r="J49" s="880">
        <f t="shared" si="9"/>
        <v>19</v>
      </c>
      <c r="K49" s="211" t="s">
        <v>1304</v>
      </c>
    </row>
    <row r="50" spans="1:12" ht="18.95" customHeight="1" x14ac:dyDescent="0.2">
      <c r="A50" s="463" t="s">
        <v>1296</v>
      </c>
      <c r="B50" s="880">
        <v>30</v>
      </c>
      <c r="C50" s="880">
        <v>27</v>
      </c>
      <c r="D50" s="880">
        <v>57</v>
      </c>
      <c r="E50" s="880">
        <v>0</v>
      </c>
      <c r="F50" s="880">
        <v>0</v>
      </c>
      <c r="G50" s="880">
        <f t="shared" si="10"/>
        <v>0</v>
      </c>
      <c r="H50" s="880">
        <f t="shared" si="11"/>
        <v>30</v>
      </c>
      <c r="I50" s="880">
        <f t="shared" si="9"/>
        <v>27</v>
      </c>
      <c r="J50" s="880">
        <f t="shared" si="9"/>
        <v>57</v>
      </c>
      <c r="K50" s="870" t="s">
        <v>1305</v>
      </c>
    </row>
    <row r="51" spans="1:12" ht="18.95" customHeight="1" x14ac:dyDescent="0.2">
      <c r="A51" s="463" t="s">
        <v>1310</v>
      </c>
      <c r="B51" s="880">
        <f>SUM(B46:B50)</f>
        <v>137</v>
      </c>
      <c r="C51" s="880">
        <f t="shared" ref="C51:J51" si="12">SUM(C46:C50)</f>
        <v>116</v>
      </c>
      <c r="D51" s="880">
        <f t="shared" si="12"/>
        <v>253</v>
      </c>
      <c r="E51" s="880">
        <f t="shared" si="12"/>
        <v>0</v>
      </c>
      <c r="F51" s="880">
        <f t="shared" si="12"/>
        <v>0</v>
      </c>
      <c r="G51" s="880">
        <f t="shared" si="12"/>
        <v>0</v>
      </c>
      <c r="H51" s="880">
        <f t="shared" si="12"/>
        <v>137</v>
      </c>
      <c r="I51" s="880">
        <f t="shared" si="12"/>
        <v>116</v>
      </c>
      <c r="J51" s="880">
        <f t="shared" si="12"/>
        <v>253</v>
      </c>
      <c r="K51" s="870" t="s">
        <v>1311</v>
      </c>
    </row>
    <row r="52" spans="1:12" ht="17.25" customHeight="1" x14ac:dyDescent="0.2">
      <c r="A52" s="463" t="s">
        <v>1312</v>
      </c>
      <c r="B52" s="880"/>
      <c r="C52" s="880"/>
      <c r="D52" s="880"/>
      <c r="E52" s="880"/>
      <c r="F52" s="880"/>
      <c r="G52" s="880"/>
      <c r="H52" s="880"/>
      <c r="I52" s="880"/>
      <c r="J52" s="880"/>
      <c r="K52" s="870" t="s">
        <v>1313</v>
      </c>
    </row>
    <row r="53" spans="1:12" ht="16.5" customHeight="1" x14ac:dyDescent="0.2">
      <c r="A53" s="463" t="s">
        <v>790</v>
      </c>
      <c r="B53" s="880">
        <v>36</v>
      </c>
      <c r="C53" s="880">
        <v>49</v>
      </c>
      <c r="D53" s="880">
        <v>85</v>
      </c>
      <c r="E53" s="880">
        <v>0</v>
      </c>
      <c r="F53" s="880">
        <v>0</v>
      </c>
      <c r="G53" s="880">
        <v>0</v>
      </c>
      <c r="H53" s="880">
        <f>SUM(B53,E53)</f>
        <v>36</v>
      </c>
      <c r="I53" s="880">
        <f t="shared" ref="I53:J61" si="13">SUM(C53,F53)</f>
        <v>49</v>
      </c>
      <c r="J53" s="880">
        <f t="shared" si="13"/>
        <v>85</v>
      </c>
      <c r="K53" s="414" t="s">
        <v>1285</v>
      </c>
    </row>
    <row r="54" spans="1:12" ht="15.75" customHeight="1" x14ac:dyDescent="0.2">
      <c r="A54" s="463" t="s">
        <v>404</v>
      </c>
      <c r="B54" s="880">
        <v>73</v>
      </c>
      <c r="C54" s="880">
        <v>148</v>
      </c>
      <c r="D54" s="880">
        <v>221</v>
      </c>
      <c r="E54" s="880">
        <v>0</v>
      </c>
      <c r="F54" s="880">
        <v>0</v>
      </c>
      <c r="G54" s="880">
        <v>0</v>
      </c>
      <c r="H54" s="880">
        <f t="shared" ref="H54:H61" si="14">SUM(B54,E54)</f>
        <v>73</v>
      </c>
      <c r="I54" s="880">
        <f t="shared" si="13"/>
        <v>148</v>
      </c>
      <c r="J54" s="880">
        <f t="shared" si="13"/>
        <v>221</v>
      </c>
      <c r="K54" s="870" t="s">
        <v>206</v>
      </c>
    </row>
    <row r="55" spans="1:12" ht="18.95" customHeight="1" x14ac:dyDescent="0.2">
      <c r="A55" s="463" t="s">
        <v>1302</v>
      </c>
      <c r="B55" s="880">
        <v>69</v>
      </c>
      <c r="C55" s="880">
        <v>24</v>
      </c>
      <c r="D55" s="880">
        <v>93</v>
      </c>
      <c r="E55" s="880">
        <v>0</v>
      </c>
      <c r="F55" s="880">
        <v>0</v>
      </c>
      <c r="G55" s="880">
        <v>0</v>
      </c>
      <c r="H55" s="880">
        <f t="shared" si="14"/>
        <v>69</v>
      </c>
      <c r="I55" s="880">
        <f t="shared" si="13"/>
        <v>24</v>
      </c>
      <c r="J55" s="880">
        <f t="shared" si="13"/>
        <v>93</v>
      </c>
      <c r="K55" s="870" t="s">
        <v>1303</v>
      </c>
    </row>
    <row r="56" spans="1:12" ht="18.95" customHeight="1" x14ac:dyDescent="0.2">
      <c r="A56" s="463" t="s">
        <v>1288</v>
      </c>
      <c r="B56" s="880">
        <v>147</v>
      </c>
      <c r="C56" s="880">
        <v>195</v>
      </c>
      <c r="D56" s="880">
        <v>342</v>
      </c>
      <c r="E56" s="880">
        <v>0</v>
      </c>
      <c r="F56" s="880">
        <v>0</v>
      </c>
      <c r="G56" s="880">
        <v>0</v>
      </c>
      <c r="H56" s="880">
        <f t="shared" si="14"/>
        <v>147</v>
      </c>
      <c r="I56" s="880">
        <f t="shared" si="13"/>
        <v>195</v>
      </c>
      <c r="J56" s="880">
        <f t="shared" si="13"/>
        <v>342</v>
      </c>
      <c r="K56" s="211" t="s">
        <v>1289</v>
      </c>
    </row>
    <row r="57" spans="1:12" ht="18.95" customHeight="1" x14ac:dyDescent="0.2">
      <c r="A57" s="463" t="s">
        <v>1290</v>
      </c>
      <c r="B57" s="880">
        <v>191</v>
      </c>
      <c r="C57" s="880">
        <v>175</v>
      </c>
      <c r="D57" s="880">
        <v>366</v>
      </c>
      <c r="E57" s="880">
        <v>0</v>
      </c>
      <c r="F57" s="880">
        <v>0</v>
      </c>
      <c r="G57" s="880">
        <v>0</v>
      </c>
      <c r="H57" s="880">
        <f t="shared" si="14"/>
        <v>191</v>
      </c>
      <c r="I57" s="880">
        <f t="shared" si="13"/>
        <v>175</v>
      </c>
      <c r="J57" s="880">
        <f t="shared" si="13"/>
        <v>366</v>
      </c>
      <c r="K57" s="211" t="s">
        <v>1291</v>
      </c>
    </row>
    <row r="58" spans="1:12" ht="16.5" customHeight="1" x14ac:dyDescent="0.2">
      <c r="A58" s="463" t="s">
        <v>1292</v>
      </c>
      <c r="B58" s="880">
        <v>7</v>
      </c>
      <c r="C58" s="880">
        <v>2</v>
      </c>
      <c r="D58" s="880">
        <v>9</v>
      </c>
      <c r="E58" s="880">
        <v>0</v>
      </c>
      <c r="F58" s="880">
        <v>0</v>
      </c>
      <c r="G58" s="880">
        <v>0</v>
      </c>
      <c r="H58" s="880">
        <f t="shared" si="14"/>
        <v>7</v>
      </c>
      <c r="I58" s="880">
        <f t="shared" si="13"/>
        <v>2</v>
      </c>
      <c r="J58" s="880">
        <f t="shared" si="13"/>
        <v>9</v>
      </c>
      <c r="K58" s="870" t="s">
        <v>1293</v>
      </c>
    </row>
    <row r="59" spans="1:12" ht="18.95" customHeight="1" x14ac:dyDescent="0.2">
      <c r="A59" s="463" t="s">
        <v>1294</v>
      </c>
      <c r="B59" s="880">
        <v>112</v>
      </c>
      <c r="C59" s="880">
        <v>44</v>
      </c>
      <c r="D59" s="880">
        <v>156</v>
      </c>
      <c r="E59" s="880">
        <v>0</v>
      </c>
      <c r="F59" s="880">
        <v>0</v>
      </c>
      <c r="G59" s="880">
        <v>0</v>
      </c>
      <c r="H59" s="880">
        <f t="shared" si="14"/>
        <v>112</v>
      </c>
      <c r="I59" s="880">
        <f t="shared" si="13"/>
        <v>44</v>
      </c>
      <c r="J59" s="880">
        <f t="shared" si="13"/>
        <v>156</v>
      </c>
      <c r="K59" s="211" t="s">
        <v>1304</v>
      </c>
    </row>
    <row r="60" spans="1:12" ht="15.75" customHeight="1" x14ac:dyDescent="0.2">
      <c r="A60" s="463" t="s">
        <v>1296</v>
      </c>
      <c r="B60" s="880">
        <v>63</v>
      </c>
      <c r="C60" s="880">
        <v>62</v>
      </c>
      <c r="D60" s="880">
        <v>125</v>
      </c>
      <c r="E60" s="880">
        <v>0</v>
      </c>
      <c r="F60" s="880">
        <v>0</v>
      </c>
      <c r="G60" s="880">
        <v>0</v>
      </c>
      <c r="H60" s="880">
        <f t="shared" si="14"/>
        <v>63</v>
      </c>
      <c r="I60" s="880">
        <f t="shared" si="13"/>
        <v>62</v>
      </c>
      <c r="J60" s="880">
        <f t="shared" si="13"/>
        <v>125</v>
      </c>
      <c r="K60" s="870" t="s">
        <v>1305</v>
      </c>
    </row>
    <row r="61" spans="1:12" s="374" customFormat="1" ht="18.95" customHeight="1" thickBot="1" x14ac:dyDescent="0.25">
      <c r="A61" s="11" t="s">
        <v>1314</v>
      </c>
      <c r="B61" s="12">
        <v>698</v>
      </c>
      <c r="C61" s="12">
        <v>699</v>
      </c>
      <c r="D61" s="12">
        <v>1397</v>
      </c>
      <c r="E61" s="12">
        <v>0</v>
      </c>
      <c r="F61" s="12">
        <v>0</v>
      </c>
      <c r="G61" s="12">
        <v>0</v>
      </c>
      <c r="H61" s="12">
        <f t="shared" si="14"/>
        <v>698</v>
      </c>
      <c r="I61" s="12">
        <f t="shared" si="13"/>
        <v>699</v>
      </c>
      <c r="J61" s="12">
        <f t="shared" si="13"/>
        <v>1397</v>
      </c>
      <c r="K61" s="13" t="s">
        <v>1313</v>
      </c>
      <c r="L61" s="883"/>
    </row>
    <row r="62" spans="1:12" s="374" customFormat="1" ht="18.95" customHeight="1" thickTop="1" x14ac:dyDescent="0.2">
      <c r="A62" s="878"/>
      <c r="B62" s="878"/>
      <c r="C62" s="878"/>
      <c r="D62" s="878"/>
      <c r="E62" s="878"/>
      <c r="F62" s="878"/>
      <c r="G62" s="878"/>
      <c r="H62" s="878"/>
      <c r="I62" s="878"/>
      <c r="J62" s="878"/>
      <c r="K62" s="869"/>
      <c r="L62" s="883"/>
    </row>
    <row r="63" spans="1:12" s="374" customFormat="1" ht="18.95" customHeight="1" x14ac:dyDescent="0.2">
      <c r="A63" s="878"/>
      <c r="B63" s="878"/>
      <c r="C63" s="878"/>
      <c r="D63" s="878"/>
      <c r="E63" s="878"/>
      <c r="F63" s="878"/>
      <c r="G63" s="878"/>
      <c r="H63" s="878"/>
      <c r="I63" s="878"/>
      <c r="J63" s="878"/>
      <c r="K63" s="869"/>
      <c r="L63" s="883"/>
    </row>
    <row r="64" spans="1:12" ht="24.75" customHeight="1" thickBot="1" x14ac:dyDescent="0.25">
      <c r="A64" s="323" t="s">
        <v>1555</v>
      </c>
      <c r="K64" s="28" t="s">
        <v>2711</v>
      </c>
    </row>
    <row r="65" spans="1:12" ht="20.25" customHeight="1" thickTop="1" x14ac:dyDescent="0.25">
      <c r="A65" s="992" t="s">
        <v>196</v>
      </c>
      <c r="B65" s="1003" t="s">
        <v>1</v>
      </c>
      <c r="C65" s="1003"/>
      <c r="D65" s="1003"/>
      <c r="E65" s="1003" t="s">
        <v>2</v>
      </c>
      <c r="F65" s="1003"/>
      <c r="G65" s="1003"/>
      <c r="H65" s="1003" t="s">
        <v>4</v>
      </c>
      <c r="I65" s="1003"/>
      <c r="J65" s="1003"/>
      <c r="K65" s="1066" t="s">
        <v>197</v>
      </c>
    </row>
    <row r="66" spans="1:12" ht="20.25" customHeight="1" x14ac:dyDescent="0.25">
      <c r="A66" s="993"/>
      <c r="B66" s="1004" t="s">
        <v>6</v>
      </c>
      <c r="C66" s="1004"/>
      <c r="D66" s="1004"/>
      <c r="E66" s="1004" t="s">
        <v>7</v>
      </c>
      <c r="F66" s="1004"/>
      <c r="G66" s="1004"/>
      <c r="H66" s="1004" t="s">
        <v>9</v>
      </c>
      <c r="I66" s="1004"/>
      <c r="J66" s="1004"/>
      <c r="K66" s="1042"/>
    </row>
    <row r="67" spans="1:12" ht="20.25" customHeight="1" x14ac:dyDescent="0.25">
      <c r="A67" s="993"/>
      <c r="B67" s="867" t="s">
        <v>554</v>
      </c>
      <c r="C67" s="867" t="s">
        <v>112</v>
      </c>
      <c r="D67" s="867" t="s">
        <v>12</v>
      </c>
      <c r="E67" s="867" t="s">
        <v>554</v>
      </c>
      <c r="F67" s="867" t="s">
        <v>112</v>
      </c>
      <c r="G67" s="867" t="s">
        <v>12</v>
      </c>
      <c r="H67" s="867" t="s">
        <v>554</v>
      </c>
      <c r="I67" s="867" t="s">
        <v>112</v>
      </c>
      <c r="J67" s="867" t="s">
        <v>12</v>
      </c>
      <c r="K67" s="1042"/>
    </row>
    <row r="68" spans="1:12" ht="20.25" customHeight="1" thickBot="1" x14ac:dyDescent="0.3">
      <c r="A68" s="994"/>
      <c r="B68" s="4" t="s">
        <v>13</v>
      </c>
      <c r="C68" s="4" t="s">
        <v>14</v>
      </c>
      <c r="D68" s="4" t="s">
        <v>9</v>
      </c>
      <c r="E68" s="4" t="s">
        <v>13</v>
      </c>
      <c r="F68" s="4" t="s">
        <v>14</v>
      </c>
      <c r="G68" s="4" t="s">
        <v>9</v>
      </c>
      <c r="H68" s="4" t="s">
        <v>13</v>
      </c>
      <c r="I68" s="4" t="s">
        <v>14</v>
      </c>
      <c r="J68" s="4" t="s">
        <v>9</v>
      </c>
      <c r="K68" s="1067"/>
    </row>
    <row r="69" spans="1:12" s="374" customFormat="1" ht="20.25" customHeight="1" x14ac:dyDescent="0.2">
      <c r="A69" s="463" t="s">
        <v>1315</v>
      </c>
      <c r="B69" s="880">
        <v>414</v>
      </c>
      <c r="C69" s="880">
        <v>437</v>
      </c>
      <c r="D69" s="880">
        <v>851</v>
      </c>
      <c r="E69" s="880">
        <v>0</v>
      </c>
      <c r="F69" s="880">
        <v>0</v>
      </c>
      <c r="G69" s="880">
        <v>0</v>
      </c>
      <c r="H69" s="880">
        <f>SUM(B69,E69)</f>
        <v>414</v>
      </c>
      <c r="I69" s="880">
        <f t="shared" ref="I69:J70" si="15">SUM(C69,F69)</f>
        <v>437</v>
      </c>
      <c r="J69" s="880">
        <f t="shared" si="15"/>
        <v>851</v>
      </c>
      <c r="K69" s="870" t="s">
        <v>2306</v>
      </c>
      <c r="L69" s="307"/>
    </row>
    <row r="70" spans="1:12" s="374" customFormat="1" ht="20.25" customHeight="1" x14ac:dyDescent="0.2">
      <c r="A70" s="463" t="s">
        <v>1317</v>
      </c>
      <c r="B70" s="880">
        <v>246</v>
      </c>
      <c r="C70" s="880">
        <v>236</v>
      </c>
      <c r="D70" s="880">
        <v>482</v>
      </c>
      <c r="E70" s="880">
        <v>0</v>
      </c>
      <c r="F70" s="880">
        <v>0</v>
      </c>
      <c r="G70" s="880">
        <v>0</v>
      </c>
      <c r="H70" s="880">
        <f>SUM(B70,E70)</f>
        <v>246</v>
      </c>
      <c r="I70" s="880">
        <f t="shared" si="15"/>
        <v>236</v>
      </c>
      <c r="J70" s="880">
        <f t="shared" si="15"/>
        <v>482</v>
      </c>
      <c r="K70" s="870" t="s">
        <v>1318</v>
      </c>
      <c r="L70" s="883"/>
    </row>
    <row r="71" spans="1:12" ht="20.25" customHeight="1" x14ac:dyDescent="0.2">
      <c r="A71" s="463" t="s">
        <v>1319</v>
      </c>
      <c r="B71" s="880"/>
      <c r="C71" s="880"/>
      <c r="D71" s="880"/>
      <c r="E71" s="880"/>
      <c r="F71" s="880"/>
      <c r="G71" s="880"/>
      <c r="H71" s="880"/>
      <c r="I71" s="880"/>
      <c r="J71" s="880"/>
      <c r="K71" s="870" t="s">
        <v>1320</v>
      </c>
    </row>
    <row r="72" spans="1:12" ht="20.25" customHeight="1" x14ac:dyDescent="0.2">
      <c r="A72" s="463" t="s">
        <v>203</v>
      </c>
      <c r="B72" s="880">
        <v>84</v>
      </c>
      <c r="C72" s="880">
        <v>109</v>
      </c>
      <c r="D72" s="880">
        <v>193</v>
      </c>
      <c r="E72" s="880">
        <v>0</v>
      </c>
      <c r="F72" s="880">
        <v>0</v>
      </c>
      <c r="G72" s="880">
        <v>0</v>
      </c>
      <c r="H72" s="880">
        <f>SUM(B72,E72)</f>
        <v>84</v>
      </c>
      <c r="I72" s="880">
        <f t="shared" ref="I72:J76" si="16">SUM(C72,F72)</f>
        <v>109</v>
      </c>
      <c r="J72" s="880">
        <f t="shared" si="16"/>
        <v>193</v>
      </c>
      <c r="K72" s="414" t="s">
        <v>1285</v>
      </c>
    </row>
    <row r="73" spans="1:12" ht="20.25" customHeight="1" x14ac:dyDescent="0.2">
      <c r="A73" s="463" t="s">
        <v>404</v>
      </c>
      <c r="B73" s="880">
        <v>108</v>
      </c>
      <c r="C73" s="880">
        <v>188</v>
      </c>
      <c r="D73" s="880">
        <v>296</v>
      </c>
      <c r="E73" s="880">
        <v>0</v>
      </c>
      <c r="F73" s="880">
        <v>0</v>
      </c>
      <c r="G73" s="880">
        <v>0</v>
      </c>
      <c r="H73" s="880">
        <f t="shared" ref="H73:H76" si="17">SUM(B73,E73)</f>
        <v>108</v>
      </c>
      <c r="I73" s="880">
        <f t="shared" si="16"/>
        <v>188</v>
      </c>
      <c r="J73" s="880">
        <f t="shared" si="16"/>
        <v>296</v>
      </c>
      <c r="K73" s="870" t="s">
        <v>206</v>
      </c>
    </row>
    <row r="74" spans="1:12" ht="20.25" customHeight="1" x14ac:dyDescent="0.2">
      <c r="A74" s="463" t="s">
        <v>1286</v>
      </c>
      <c r="B74" s="880">
        <v>40</v>
      </c>
      <c r="C74" s="880">
        <v>5</v>
      </c>
      <c r="D74" s="880">
        <v>45</v>
      </c>
      <c r="E74" s="880">
        <v>0</v>
      </c>
      <c r="F74" s="880">
        <v>0</v>
      </c>
      <c r="G74" s="880">
        <v>0</v>
      </c>
      <c r="H74" s="880">
        <f t="shared" si="17"/>
        <v>40</v>
      </c>
      <c r="I74" s="880">
        <f t="shared" si="16"/>
        <v>5</v>
      </c>
      <c r="J74" s="880">
        <f t="shared" si="16"/>
        <v>45</v>
      </c>
      <c r="K74" s="211" t="s">
        <v>1321</v>
      </c>
    </row>
    <row r="75" spans="1:12" ht="20.25" customHeight="1" x14ac:dyDescent="0.2">
      <c r="A75" s="463" t="s">
        <v>1322</v>
      </c>
      <c r="B75" s="880">
        <v>122</v>
      </c>
      <c r="C75" s="880">
        <v>172</v>
      </c>
      <c r="D75" s="880">
        <v>294</v>
      </c>
      <c r="E75" s="880">
        <v>0</v>
      </c>
      <c r="F75" s="880">
        <v>0</v>
      </c>
      <c r="G75" s="880">
        <v>0</v>
      </c>
      <c r="H75" s="880">
        <f t="shared" si="17"/>
        <v>122</v>
      </c>
      <c r="I75" s="880">
        <f t="shared" si="16"/>
        <v>172</v>
      </c>
      <c r="J75" s="880">
        <f t="shared" si="16"/>
        <v>294</v>
      </c>
      <c r="K75" s="414" t="s">
        <v>1323</v>
      </c>
    </row>
    <row r="76" spans="1:12" ht="20.25" customHeight="1" x14ac:dyDescent="0.2">
      <c r="A76" s="463" t="s">
        <v>523</v>
      </c>
      <c r="B76" s="880">
        <v>12</v>
      </c>
      <c r="C76" s="880">
        <v>17</v>
      </c>
      <c r="D76" s="880">
        <v>29</v>
      </c>
      <c r="E76" s="880">
        <v>0</v>
      </c>
      <c r="F76" s="880">
        <v>0</v>
      </c>
      <c r="G76" s="880">
        <v>0</v>
      </c>
      <c r="H76" s="880">
        <f t="shared" si="17"/>
        <v>12</v>
      </c>
      <c r="I76" s="880">
        <f t="shared" si="16"/>
        <v>17</v>
      </c>
      <c r="J76" s="880">
        <f t="shared" si="16"/>
        <v>29</v>
      </c>
      <c r="K76" s="414" t="s">
        <v>240</v>
      </c>
    </row>
    <row r="77" spans="1:12" ht="20.25" customHeight="1" x14ac:dyDescent="0.2">
      <c r="A77" s="463" t="s">
        <v>1324</v>
      </c>
      <c r="B77" s="880">
        <f>B72+B73+B74+B75+B76</f>
        <v>366</v>
      </c>
      <c r="C77" s="880">
        <f>C72+C73+C74+C75+C76</f>
        <v>491</v>
      </c>
      <c r="D77" s="880">
        <f>D72+D73+D74+D75+D76</f>
        <v>857</v>
      </c>
      <c r="E77" s="880">
        <v>0</v>
      </c>
      <c r="F77" s="880">
        <v>0</v>
      </c>
      <c r="G77" s="880">
        <v>0</v>
      </c>
      <c r="H77" s="880">
        <f>H72+H73+H74+H75+H76</f>
        <v>366</v>
      </c>
      <c r="I77" s="880">
        <f>I72+I73+I74+I75+I76</f>
        <v>491</v>
      </c>
      <c r="J77" s="880">
        <f>J72+J73+J74+J75+J76</f>
        <v>857</v>
      </c>
      <c r="K77" s="414" t="s">
        <v>1325</v>
      </c>
    </row>
    <row r="78" spans="1:12" ht="20.25" customHeight="1" x14ac:dyDescent="0.2">
      <c r="A78" s="463" t="s">
        <v>1326</v>
      </c>
      <c r="B78" s="880"/>
      <c r="C78" s="880"/>
      <c r="D78" s="880"/>
      <c r="E78" s="880"/>
      <c r="F78" s="880"/>
      <c r="G78" s="880"/>
      <c r="H78" s="880"/>
      <c r="I78" s="880"/>
      <c r="J78" s="880"/>
      <c r="K78" s="870" t="s">
        <v>1327</v>
      </c>
    </row>
    <row r="79" spans="1:12" ht="20.25" customHeight="1" x14ac:dyDescent="0.2">
      <c r="A79" s="463" t="s">
        <v>1328</v>
      </c>
      <c r="B79" s="880">
        <v>38</v>
      </c>
      <c r="C79" s="880">
        <v>42</v>
      </c>
      <c r="D79" s="880">
        <v>80</v>
      </c>
      <c r="E79" s="880">
        <v>0</v>
      </c>
      <c r="F79" s="880">
        <v>0</v>
      </c>
      <c r="G79" s="880">
        <v>0</v>
      </c>
      <c r="H79" s="880">
        <f>SUM(B79,E79)</f>
        <v>38</v>
      </c>
      <c r="I79" s="880">
        <f t="shared" ref="I79:J84" si="18">SUM(C79,F79)</f>
        <v>42</v>
      </c>
      <c r="J79" s="880">
        <f t="shared" si="18"/>
        <v>80</v>
      </c>
      <c r="K79" s="870" t="s">
        <v>1329</v>
      </c>
    </row>
    <row r="80" spans="1:12" ht="20.25" customHeight="1" x14ac:dyDescent="0.2">
      <c r="A80" s="463" t="s">
        <v>1330</v>
      </c>
      <c r="B80" s="880">
        <v>13</v>
      </c>
      <c r="C80" s="880">
        <v>12</v>
      </c>
      <c r="D80" s="880">
        <v>25</v>
      </c>
      <c r="E80" s="880">
        <v>0</v>
      </c>
      <c r="F80" s="880">
        <v>0</v>
      </c>
      <c r="G80" s="880">
        <v>0</v>
      </c>
      <c r="H80" s="880">
        <f t="shared" ref="H80:H84" si="19">SUM(B80,E80)</f>
        <v>13</v>
      </c>
      <c r="I80" s="880">
        <f t="shared" si="18"/>
        <v>12</v>
      </c>
      <c r="J80" s="880">
        <f t="shared" si="18"/>
        <v>25</v>
      </c>
      <c r="K80" s="870" t="s">
        <v>1305</v>
      </c>
    </row>
    <row r="81" spans="1:11" ht="20.25" customHeight="1" x14ac:dyDescent="0.2">
      <c r="A81" s="463" t="s">
        <v>1331</v>
      </c>
      <c r="B81" s="880">
        <v>41</v>
      </c>
      <c r="C81" s="880">
        <v>23</v>
      </c>
      <c r="D81" s="880">
        <v>64</v>
      </c>
      <c r="E81" s="880">
        <v>0</v>
      </c>
      <c r="F81" s="880">
        <v>0</v>
      </c>
      <c r="G81" s="880">
        <v>0</v>
      </c>
      <c r="H81" s="880">
        <f t="shared" si="19"/>
        <v>41</v>
      </c>
      <c r="I81" s="880">
        <f t="shared" si="18"/>
        <v>23</v>
      </c>
      <c r="J81" s="880">
        <f t="shared" si="18"/>
        <v>64</v>
      </c>
      <c r="K81" s="870" t="s">
        <v>1332</v>
      </c>
    </row>
    <row r="82" spans="1:11" ht="20.25" customHeight="1" x14ac:dyDescent="0.2">
      <c r="A82" s="463" t="s">
        <v>1333</v>
      </c>
      <c r="B82" s="880">
        <v>27</v>
      </c>
      <c r="C82" s="880">
        <v>13</v>
      </c>
      <c r="D82" s="880">
        <v>40</v>
      </c>
      <c r="E82" s="880">
        <v>0</v>
      </c>
      <c r="F82" s="880">
        <v>0</v>
      </c>
      <c r="G82" s="880">
        <v>0</v>
      </c>
      <c r="H82" s="880">
        <f t="shared" si="19"/>
        <v>27</v>
      </c>
      <c r="I82" s="880">
        <f t="shared" si="18"/>
        <v>13</v>
      </c>
      <c r="J82" s="880">
        <f t="shared" si="18"/>
        <v>40</v>
      </c>
      <c r="K82" s="870" t="s">
        <v>1334</v>
      </c>
    </row>
    <row r="83" spans="1:11" ht="20.25" customHeight="1" x14ac:dyDescent="0.2">
      <c r="A83" s="463" t="s">
        <v>1335</v>
      </c>
      <c r="B83" s="880">
        <v>21</v>
      </c>
      <c r="C83" s="880">
        <v>25</v>
      </c>
      <c r="D83" s="880">
        <v>46</v>
      </c>
      <c r="E83" s="880">
        <v>0</v>
      </c>
      <c r="F83" s="880">
        <v>0</v>
      </c>
      <c r="G83" s="880">
        <v>0</v>
      </c>
      <c r="H83" s="880">
        <f t="shared" si="19"/>
        <v>21</v>
      </c>
      <c r="I83" s="880">
        <f t="shared" si="18"/>
        <v>25</v>
      </c>
      <c r="J83" s="880">
        <f t="shared" si="18"/>
        <v>46</v>
      </c>
      <c r="K83" s="870" t="s">
        <v>1336</v>
      </c>
    </row>
    <row r="84" spans="1:11" ht="20.25" customHeight="1" x14ac:dyDescent="0.2">
      <c r="A84" s="463" t="s">
        <v>1337</v>
      </c>
      <c r="B84" s="880">
        <v>41</v>
      </c>
      <c r="C84" s="880">
        <v>57</v>
      </c>
      <c r="D84" s="880">
        <v>98</v>
      </c>
      <c r="E84" s="880">
        <v>0</v>
      </c>
      <c r="F84" s="880">
        <v>0</v>
      </c>
      <c r="G84" s="880">
        <v>0</v>
      </c>
      <c r="H84" s="880">
        <f t="shared" si="19"/>
        <v>41</v>
      </c>
      <c r="I84" s="880">
        <f t="shared" si="18"/>
        <v>57</v>
      </c>
      <c r="J84" s="880">
        <f t="shared" si="18"/>
        <v>98</v>
      </c>
      <c r="K84" s="870" t="s">
        <v>1323</v>
      </c>
    </row>
    <row r="85" spans="1:11" ht="20.25" customHeight="1" x14ac:dyDescent="0.2">
      <c r="A85" s="463" t="s">
        <v>1338</v>
      </c>
      <c r="B85" s="880">
        <f>B79+B80+B81+B82+B83+B84</f>
        <v>181</v>
      </c>
      <c r="C85" s="880">
        <f>C79+C80+C81+C82+C83+C84</f>
        <v>172</v>
      </c>
      <c r="D85" s="880">
        <f>D79+D80+D81+D82+D83+D84</f>
        <v>353</v>
      </c>
      <c r="E85" s="880">
        <v>0</v>
      </c>
      <c r="F85" s="880">
        <v>0</v>
      </c>
      <c r="G85" s="880">
        <v>0</v>
      </c>
      <c r="H85" s="880">
        <f>H79+H80+H81+H82+H83+H84</f>
        <v>181</v>
      </c>
      <c r="I85" s="880">
        <f>I79+I80+I81+I82+I83+I84</f>
        <v>172</v>
      </c>
      <c r="J85" s="880">
        <f>J79+J80+J81+J82+J83+J84</f>
        <v>353</v>
      </c>
      <c r="K85" s="870" t="s">
        <v>1339</v>
      </c>
    </row>
    <row r="86" spans="1:11" ht="20.25" customHeight="1" thickBot="1" x14ac:dyDescent="0.25">
      <c r="A86" s="11" t="s">
        <v>1340</v>
      </c>
      <c r="B86" s="12">
        <v>154</v>
      </c>
      <c r="C86" s="12">
        <v>125</v>
      </c>
      <c r="D86" s="12">
        <f>SUM(B86:C86)</f>
        <v>279</v>
      </c>
      <c r="E86" s="12">
        <v>0</v>
      </c>
      <c r="F86" s="12">
        <v>0</v>
      </c>
      <c r="G86" s="12">
        <v>0</v>
      </c>
      <c r="H86" s="12">
        <f>SUM(B86,F86)</f>
        <v>154</v>
      </c>
      <c r="I86" s="12">
        <f t="shared" ref="I86" si="20">SUM(C86,G86)</f>
        <v>125</v>
      </c>
      <c r="J86" s="12">
        <f>SUM(H86:I86)</f>
        <v>279</v>
      </c>
      <c r="K86" s="13" t="s">
        <v>1341</v>
      </c>
    </row>
    <row r="87" spans="1:11" ht="15" thickTop="1" x14ac:dyDescent="0.2">
      <c r="K87" s="416"/>
    </row>
    <row r="88" spans="1:11" x14ac:dyDescent="0.2">
      <c r="K88" s="416"/>
    </row>
    <row r="89" spans="1:11" x14ac:dyDescent="0.2">
      <c r="K89" s="416"/>
    </row>
    <row r="90" spans="1:11" ht="12.75" customHeight="1" x14ac:dyDescent="0.2">
      <c r="K90" s="416"/>
    </row>
    <row r="91" spans="1:11" hidden="1" x14ac:dyDescent="0.2">
      <c r="K91" s="416"/>
    </row>
    <row r="92" spans="1:11" x14ac:dyDescent="0.2">
      <c r="K92" s="416"/>
    </row>
    <row r="93" spans="1:11" x14ac:dyDescent="0.2">
      <c r="K93" s="416"/>
    </row>
    <row r="94" spans="1:11" x14ac:dyDescent="0.2">
      <c r="K94" s="416"/>
    </row>
    <row r="95" spans="1:11" ht="24.75" customHeight="1" thickBot="1" x14ac:dyDescent="0.25">
      <c r="A95" s="323" t="s">
        <v>1555</v>
      </c>
      <c r="K95" s="28" t="s">
        <v>2712</v>
      </c>
    </row>
    <row r="96" spans="1:11" ht="16.5" thickTop="1" x14ac:dyDescent="0.25">
      <c r="A96" s="992" t="s">
        <v>196</v>
      </c>
      <c r="B96" s="1003" t="s">
        <v>1</v>
      </c>
      <c r="C96" s="1003"/>
      <c r="D96" s="1003"/>
      <c r="E96" s="1003" t="s">
        <v>2</v>
      </c>
      <c r="F96" s="1003"/>
      <c r="G96" s="1003"/>
      <c r="H96" s="1003" t="s">
        <v>4</v>
      </c>
      <c r="I96" s="1003"/>
      <c r="J96" s="1003"/>
      <c r="K96" s="1066" t="s">
        <v>197</v>
      </c>
    </row>
    <row r="97" spans="1:11" ht="15.75" x14ac:dyDescent="0.25">
      <c r="A97" s="993"/>
      <c r="B97" s="1004" t="s">
        <v>6</v>
      </c>
      <c r="C97" s="1004"/>
      <c r="D97" s="1004"/>
      <c r="E97" s="1004" t="s">
        <v>7</v>
      </c>
      <c r="F97" s="1004"/>
      <c r="G97" s="1004"/>
      <c r="H97" s="1004" t="s">
        <v>9</v>
      </c>
      <c r="I97" s="1004"/>
      <c r="J97" s="1004"/>
      <c r="K97" s="1042"/>
    </row>
    <row r="98" spans="1:11" ht="15.75" x14ac:dyDescent="0.25">
      <c r="A98" s="993"/>
      <c r="B98" s="867" t="s">
        <v>554</v>
      </c>
      <c r="C98" s="867" t="s">
        <v>112</v>
      </c>
      <c r="D98" s="867" t="s">
        <v>12</v>
      </c>
      <c r="E98" s="867" t="s">
        <v>554</v>
      </c>
      <c r="F98" s="867" t="s">
        <v>112</v>
      </c>
      <c r="G98" s="867" t="s">
        <v>12</v>
      </c>
      <c r="H98" s="867" t="s">
        <v>554</v>
      </c>
      <c r="I98" s="867" t="s">
        <v>112</v>
      </c>
      <c r="J98" s="867" t="s">
        <v>12</v>
      </c>
      <c r="K98" s="1042"/>
    </row>
    <row r="99" spans="1:11" ht="16.5" thickBot="1" x14ac:dyDescent="0.3">
      <c r="A99" s="994"/>
      <c r="B99" s="4" t="s">
        <v>13</v>
      </c>
      <c r="C99" s="4" t="s">
        <v>14</v>
      </c>
      <c r="D99" s="4" t="s">
        <v>9</v>
      </c>
      <c r="E99" s="4" t="s">
        <v>13</v>
      </c>
      <c r="F99" s="4" t="s">
        <v>14</v>
      </c>
      <c r="G99" s="4" t="s">
        <v>9</v>
      </c>
      <c r="H99" s="4" t="s">
        <v>13</v>
      </c>
      <c r="I99" s="4" t="s">
        <v>14</v>
      </c>
      <c r="J99" s="4" t="s">
        <v>9</v>
      </c>
      <c r="K99" s="1067"/>
    </row>
    <row r="100" spans="1:11" ht="18.95" customHeight="1" x14ac:dyDescent="0.2">
      <c r="A100" s="463" t="s">
        <v>1342</v>
      </c>
      <c r="B100" s="463"/>
      <c r="C100" s="463"/>
      <c r="D100" s="463"/>
      <c r="E100" s="463"/>
      <c r="F100" s="463"/>
      <c r="G100" s="463"/>
      <c r="H100" s="463"/>
      <c r="I100" s="463"/>
      <c r="J100" s="463"/>
      <c r="K100" s="870" t="s">
        <v>1343</v>
      </c>
    </row>
    <row r="101" spans="1:11" ht="18.95" customHeight="1" x14ac:dyDescent="0.2">
      <c r="A101" s="463" t="s">
        <v>1344</v>
      </c>
      <c r="B101" s="880">
        <v>42</v>
      </c>
      <c r="C101" s="880">
        <v>15</v>
      </c>
      <c r="D101" s="880">
        <v>57</v>
      </c>
      <c r="E101" s="880">
        <v>0</v>
      </c>
      <c r="F101" s="880">
        <v>0</v>
      </c>
      <c r="G101" s="880">
        <v>0</v>
      </c>
      <c r="H101" s="880">
        <f>SUM(B101,E101)</f>
        <v>42</v>
      </c>
      <c r="I101" s="880">
        <f t="shared" ref="I101:J104" si="21">SUM(C101,F101)</f>
        <v>15</v>
      </c>
      <c r="J101" s="880">
        <f t="shared" si="21"/>
        <v>57</v>
      </c>
      <c r="K101" s="870" t="s">
        <v>856</v>
      </c>
    </row>
    <row r="102" spans="1:11" ht="18.95" customHeight="1" x14ac:dyDescent="0.2">
      <c r="A102" s="463" t="s">
        <v>939</v>
      </c>
      <c r="B102" s="880">
        <v>161</v>
      </c>
      <c r="C102" s="880">
        <v>78</v>
      </c>
      <c r="D102" s="880">
        <v>239</v>
      </c>
      <c r="E102" s="880">
        <v>0</v>
      </c>
      <c r="F102" s="880">
        <v>0</v>
      </c>
      <c r="G102" s="880">
        <v>0</v>
      </c>
      <c r="H102" s="880">
        <f t="shared" ref="H102:H104" si="22">SUM(B102,E102)</f>
        <v>161</v>
      </c>
      <c r="I102" s="880">
        <f t="shared" si="21"/>
        <v>78</v>
      </c>
      <c r="J102" s="880">
        <f t="shared" si="21"/>
        <v>239</v>
      </c>
      <c r="K102" s="870" t="s">
        <v>234</v>
      </c>
    </row>
    <row r="103" spans="1:11" ht="18.95" customHeight="1" x14ac:dyDescent="0.2">
      <c r="A103" s="463" t="s">
        <v>239</v>
      </c>
      <c r="B103" s="880">
        <v>161</v>
      </c>
      <c r="C103" s="880">
        <v>195</v>
      </c>
      <c r="D103" s="880">
        <v>356</v>
      </c>
      <c r="E103" s="880">
        <v>0</v>
      </c>
      <c r="F103" s="880">
        <v>0</v>
      </c>
      <c r="G103" s="880">
        <v>0</v>
      </c>
      <c r="H103" s="880">
        <f t="shared" si="22"/>
        <v>161</v>
      </c>
      <c r="I103" s="880">
        <f t="shared" si="21"/>
        <v>195</v>
      </c>
      <c r="J103" s="880">
        <f t="shared" si="21"/>
        <v>356</v>
      </c>
      <c r="K103" s="870" t="s">
        <v>240</v>
      </c>
    </row>
    <row r="104" spans="1:11" ht="18.95" customHeight="1" x14ac:dyDescent="0.2">
      <c r="A104" s="463" t="s">
        <v>1345</v>
      </c>
      <c r="B104" s="880">
        <v>97</v>
      </c>
      <c r="C104" s="880">
        <v>45</v>
      </c>
      <c r="D104" s="880">
        <v>142</v>
      </c>
      <c r="E104" s="880">
        <v>0</v>
      </c>
      <c r="F104" s="880">
        <v>0</v>
      </c>
      <c r="G104" s="880">
        <v>0</v>
      </c>
      <c r="H104" s="880">
        <f t="shared" si="22"/>
        <v>97</v>
      </c>
      <c r="I104" s="880">
        <f t="shared" si="21"/>
        <v>45</v>
      </c>
      <c r="J104" s="880">
        <f t="shared" si="21"/>
        <v>142</v>
      </c>
      <c r="K104" s="870" t="s">
        <v>1346</v>
      </c>
    </row>
    <row r="105" spans="1:11" ht="18.95" customHeight="1" x14ac:dyDescent="0.2">
      <c r="A105" s="463" t="s">
        <v>1347</v>
      </c>
      <c r="B105" s="880">
        <f t="shared" ref="B105:J105" si="23">B101+B102+B103+B104</f>
        <v>461</v>
      </c>
      <c r="C105" s="880">
        <f t="shared" si="23"/>
        <v>333</v>
      </c>
      <c r="D105" s="880">
        <f t="shared" si="23"/>
        <v>794</v>
      </c>
      <c r="E105" s="880">
        <f t="shared" si="23"/>
        <v>0</v>
      </c>
      <c r="F105" s="880">
        <f t="shared" si="23"/>
        <v>0</v>
      </c>
      <c r="G105" s="880">
        <f t="shared" si="23"/>
        <v>0</v>
      </c>
      <c r="H105" s="880">
        <f t="shared" si="23"/>
        <v>461</v>
      </c>
      <c r="I105" s="880">
        <f t="shared" si="23"/>
        <v>333</v>
      </c>
      <c r="J105" s="880">
        <f t="shared" si="23"/>
        <v>794</v>
      </c>
      <c r="K105" s="870" t="s">
        <v>1348</v>
      </c>
    </row>
    <row r="106" spans="1:11" ht="18.95" customHeight="1" x14ac:dyDescent="0.2">
      <c r="A106" s="60" t="s">
        <v>1349</v>
      </c>
      <c r="B106" s="880"/>
      <c r="C106" s="880"/>
      <c r="D106" s="880"/>
      <c r="E106" s="880"/>
      <c r="F106" s="880"/>
      <c r="G106" s="880"/>
      <c r="H106" s="880"/>
      <c r="I106" s="880"/>
      <c r="J106" s="880"/>
      <c r="K106" s="870" t="s">
        <v>1350</v>
      </c>
    </row>
    <row r="107" spans="1:11" ht="18.95" customHeight="1" x14ac:dyDescent="0.2">
      <c r="A107" s="463" t="s">
        <v>939</v>
      </c>
      <c r="B107" s="880">
        <v>7</v>
      </c>
      <c r="C107" s="880">
        <v>10</v>
      </c>
      <c r="D107" s="880">
        <v>17</v>
      </c>
      <c r="E107" s="880">
        <v>0</v>
      </c>
      <c r="F107" s="880">
        <v>0</v>
      </c>
      <c r="G107" s="880">
        <v>0</v>
      </c>
      <c r="H107" s="880">
        <f>SUM(B107,E107)</f>
        <v>7</v>
      </c>
      <c r="I107" s="880">
        <f t="shared" ref="I107:J108" si="24">SUM(C107,F107)</f>
        <v>10</v>
      </c>
      <c r="J107" s="880">
        <f t="shared" si="24"/>
        <v>17</v>
      </c>
      <c r="K107" s="870" t="s">
        <v>234</v>
      </c>
    </row>
    <row r="108" spans="1:11" ht="18.95" customHeight="1" x14ac:dyDescent="0.2">
      <c r="A108" s="463" t="s">
        <v>239</v>
      </c>
      <c r="B108" s="880">
        <v>1</v>
      </c>
      <c r="C108" s="880">
        <v>4</v>
      </c>
      <c r="D108" s="880">
        <v>5</v>
      </c>
      <c r="E108" s="880">
        <v>0</v>
      </c>
      <c r="F108" s="880">
        <v>0</v>
      </c>
      <c r="G108" s="880">
        <v>0</v>
      </c>
      <c r="H108" s="880">
        <f>SUM(B108,E108)</f>
        <v>1</v>
      </c>
      <c r="I108" s="880">
        <f t="shared" si="24"/>
        <v>4</v>
      </c>
      <c r="J108" s="880">
        <f t="shared" si="24"/>
        <v>5</v>
      </c>
      <c r="K108" s="870" t="s">
        <v>240</v>
      </c>
    </row>
    <row r="109" spans="1:11" ht="18.95" customHeight="1" x14ac:dyDescent="0.2">
      <c r="A109" s="60" t="s">
        <v>1351</v>
      </c>
      <c r="B109" s="880">
        <f>B107+B108</f>
        <v>8</v>
      </c>
      <c r="C109" s="880">
        <f>C107+C108</f>
        <v>14</v>
      </c>
      <c r="D109" s="880">
        <f>C109+B109</f>
        <v>22</v>
      </c>
      <c r="E109" s="880">
        <f>SUM(E107:E108)</f>
        <v>0</v>
      </c>
      <c r="F109" s="880">
        <f>SUM(F107:F108)</f>
        <v>0</v>
      </c>
      <c r="G109" s="880">
        <f>SUM(G107:G108)</f>
        <v>0</v>
      </c>
      <c r="H109" s="880">
        <f>H107+H108</f>
        <v>8</v>
      </c>
      <c r="I109" s="880">
        <f>I107+I108</f>
        <v>14</v>
      </c>
      <c r="J109" s="880">
        <f>I109+H109</f>
        <v>22</v>
      </c>
      <c r="K109" s="870" t="s">
        <v>1348</v>
      </c>
    </row>
    <row r="110" spans="1:11" ht="18.95" customHeight="1" x14ac:dyDescent="0.2">
      <c r="A110" s="60" t="s">
        <v>1352</v>
      </c>
      <c r="B110" s="880"/>
      <c r="C110" s="880"/>
      <c r="D110" s="880"/>
      <c r="E110" s="880"/>
      <c r="F110" s="880"/>
      <c r="G110" s="880"/>
      <c r="H110" s="880"/>
      <c r="I110" s="880"/>
      <c r="J110" s="880"/>
      <c r="K110" s="870" t="s">
        <v>1353</v>
      </c>
    </row>
    <row r="111" spans="1:11" ht="18.95" customHeight="1" x14ac:dyDescent="0.2">
      <c r="A111" s="60" t="s">
        <v>1354</v>
      </c>
      <c r="B111" s="880">
        <v>1</v>
      </c>
      <c r="C111" s="880">
        <v>1</v>
      </c>
      <c r="D111" s="880">
        <v>2</v>
      </c>
      <c r="E111" s="880">
        <v>0</v>
      </c>
      <c r="F111" s="880">
        <v>0</v>
      </c>
      <c r="G111" s="880">
        <v>0</v>
      </c>
      <c r="H111" s="880">
        <f>SUM(B111,E111)</f>
        <v>1</v>
      </c>
      <c r="I111" s="880">
        <f t="shared" ref="I111:J113" si="25">SUM(C111,F111)</f>
        <v>1</v>
      </c>
      <c r="J111" s="880">
        <f t="shared" si="25"/>
        <v>2</v>
      </c>
      <c r="K111" s="870" t="s">
        <v>1355</v>
      </c>
    </row>
    <row r="112" spans="1:11" ht="18.95" customHeight="1" x14ac:dyDescent="0.2">
      <c r="A112" s="463" t="s">
        <v>939</v>
      </c>
      <c r="B112" s="880">
        <v>0</v>
      </c>
      <c r="C112" s="880">
        <v>1</v>
      </c>
      <c r="D112" s="880">
        <v>1</v>
      </c>
      <c r="E112" s="880">
        <v>0</v>
      </c>
      <c r="F112" s="880">
        <v>0</v>
      </c>
      <c r="G112" s="880">
        <v>0</v>
      </c>
      <c r="H112" s="880">
        <f t="shared" ref="H112:H113" si="26">SUM(B112,E112)</f>
        <v>0</v>
      </c>
      <c r="I112" s="880">
        <f t="shared" si="25"/>
        <v>1</v>
      </c>
      <c r="J112" s="880">
        <f t="shared" si="25"/>
        <v>1</v>
      </c>
      <c r="K112" s="870" t="s">
        <v>234</v>
      </c>
    </row>
    <row r="113" spans="1:11" ht="18.95" customHeight="1" x14ac:dyDescent="0.2">
      <c r="A113" s="463" t="s">
        <v>239</v>
      </c>
      <c r="B113" s="880">
        <v>1</v>
      </c>
      <c r="C113" s="880">
        <v>0</v>
      </c>
      <c r="D113" s="880">
        <v>1</v>
      </c>
      <c r="E113" s="880">
        <v>0</v>
      </c>
      <c r="F113" s="880">
        <v>0</v>
      </c>
      <c r="G113" s="880">
        <v>0</v>
      </c>
      <c r="H113" s="880">
        <f t="shared" si="26"/>
        <v>1</v>
      </c>
      <c r="I113" s="880">
        <f t="shared" si="25"/>
        <v>0</v>
      </c>
      <c r="J113" s="880">
        <f t="shared" si="25"/>
        <v>1</v>
      </c>
      <c r="K113" s="870" t="s">
        <v>240</v>
      </c>
    </row>
    <row r="114" spans="1:11" ht="18.95" customHeight="1" x14ac:dyDescent="0.2">
      <c r="A114" s="60" t="s">
        <v>1351</v>
      </c>
      <c r="B114" s="880">
        <f>SUM(B111:B113)</f>
        <v>2</v>
      </c>
      <c r="C114" s="880">
        <f t="shared" ref="C114:J114" si="27">SUM(C111:C113)</f>
        <v>2</v>
      </c>
      <c r="D114" s="880">
        <f t="shared" si="27"/>
        <v>4</v>
      </c>
      <c r="E114" s="880">
        <f t="shared" si="27"/>
        <v>0</v>
      </c>
      <c r="F114" s="880">
        <f t="shared" si="27"/>
        <v>0</v>
      </c>
      <c r="G114" s="880">
        <f t="shared" si="27"/>
        <v>0</v>
      </c>
      <c r="H114" s="880">
        <f t="shared" si="27"/>
        <v>2</v>
      </c>
      <c r="I114" s="880">
        <f t="shared" si="27"/>
        <v>2</v>
      </c>
      <c r="J114" s="880">
        <f t="shared" si="27"/>
        <v>4</v>
      </c>
      <c r="K114" s="870" t="s">
        <v>1348</v>
      </c>
    </row>
    <row r="115" spans="1:11" ht="18.95" customHeight="1" x14ac:dyDescent="0.2">
      <c r="A115" s="463" t="s">
        <v>1356</v>
      </c>
      <c r="B115" s="880"/>
      <c r="C115" s="880"/>
      <c r="D115" s="880"/>
      <c r="E115" s="880"/>
      <c r="F115" s="880"/>
      <c r="G115" s="880"/>
      <c r="H115" s="880"/>
      <c r="I115" s="880"/>
      <c r="J115" s="880"/>
      <c r="K115" s="870" t="s">
        <v>1357</v>
      </c>
    </row>
    <row r="116" spans="1:11" ht="18.95" customHeight="1" x14ac:dyDescent="0.2">
      <c r="A116" s="463" t="s">
        <v>1344</v>
      </c>
      <c r="B116" s="880">
        <v>37</v>
      </c>
      <c r="C116" s="880">
        <v>9</v>
      </c>
      <c r="D116" s="880">
        <v>46</v>
      </c>
      <c r="E116" s="880">
        <v>0</v>
      </c>
      <c r="F116" s="880">
        <v>0</v>
      </c>
      <c r="G116" s="880">
        <v>0</v>
      </c>
      <c r="H116" s="880">
        <f>SUM(B116,E116)</f>
        <v>37</v>
      </c>
      <c r="I116" s="880">
        <f t="shared" ref="I116:J120" si="28">SUM(C116,F116)</f>
        <v>9</v>
      </c>
      <c r="J116" s="880">
        <f t="shared" si="28"/>
        <v>46</v>
      </c>
      <c r="K116" s="870" t="s">
        <v>856</v>
      </c>
    </row>
    <row r="117" spans="1:11" ht="18.95" customHeight="1" x14ac:dyDescent="0.2">
      <c r="A117" s="463" t="s">
        <v>1358</v>
      </c>
      <c r="B117" s="880">
        <v>57</v>
      </c>
      <c r="C117" s="880">
        <v>113</v>
      </c>
      <c r="D117" s="880">
        <v>170</v>
      </c>
      <c r="E117" s="880">
        <v>0</v>
      </c>
      <c r="F117" s="880">
        <v>0</v>
      </c>
      <c r="G117" s="880">
        <v>0</v>
      </c>
      <c r="H117" s="880">
        <f t="shared" ref="H117:H120" si="29">SUM(B117,E117)</f>
        <v>57</v>
      </c>
      <c r="I117" s="880">
        <f t="shared" si="28"/>
        <v>113</v>
      </c>
      <c r="J117" s="880">
        <f t="shared" si="28"/>
        <v>170</v>
      </c>
      <c r="K117" s="870" t="s">
        <v>1323</v>
      </c>
    </row>
    <row r="118" spans="1:11" ht="18.95" customHeight="1" x14ac:dyDescent="0.2">
      <c r="A118" s="463" t="s">
        <v>1345</v>
      </c>
      <c r="B118" s="880">
        <v>48</v>
      </c>
      <c r="C118" s="880">
        <v>21</v>
      </c>
      <c r="D118" s="880">
        <v>69</v>
      </c>
      <c r="E118" s="880">
        <v>0</v>
      </c>
      <c r="F118" s="880">
        <v>0</v>
      </c>
      <c r="G118" s="880">
        <v>0</v>
      </c>
      <c r="H118" s="880">
        <f t="shared" si="29"/>
        <v>48</v>
      </c>
      <c r="I118" s="880">
        <f t="shared" si="28"/>
        <v>21</v>
      </c>
      <c r="J118" s="880">
        <f t="shared" si="28"/>
        <v>69</v>
      </c>
      <c r="K118" s="870" t="s">
        <v>1346</v>
      </c>
    </row>
    <row r="119" spans="1:11" ht="18.95" customHeight="1" x14ac:dyDescent="0.2">
      <c r="A119" s="463" t="s">
        <v>939</v>
      </c>
      <c r="B119" s="880">
        <v>66</v>
      </c>
      <c r="C119" s="880">
        <v>63</v>
      </c>
      <c r="D119" s="880">
        <v>129</v>
      </c>
      <c r="E119" s="880">
        <v>0</v>
      </c>
      <c r="F119" s="880">
        <v>0</v>
      </c>
      <c r="G119" s="880">
        <v>0</v>
      </c>
      <c r="H119" s="880">
        <f t="shared" si="29"/>
        <v>66</v>
      </c>
      <c r="I119" s="880">
        <f t="shared" si="28"/>
        <v>63</v>
      </c>
      <c r="J119" s="880">
        <f t="shared" si="28"/>
        <v>129</v>
      </c>
      <c r="K119" s="870" t="s">
        <v>234</v>
      </c>
    </row>
    <row r="120" spans="1:11" ht="18.95" customHeight="1" x14ac:dyDescent="0.2">
      <c r="A120" s="463" t="s">
        <v>239</v>
      </c>
      <c r="B120" s="880">
        <v>39</v>
      </c>
      <c r="C120" s="880">
        <v>6</v>
      </c>
      <c r="D120" s="880">
        <v>45</v>
      </c>
      <c r="E120" s="880">
        <v>0</v>
      </c>
      <c r="F120" s="880">
        <v>0</v>
      </c>
      <c r="G120" s="880">
        <v>0</v>
      </c>
      <c r="H120" s="880">
        <f t="shared" si="29"/>
        <v>39</v>
      </c>
      <c r="I120" s="880">
        <f t="shared" si="28"/>
        <v>6</v>
      </c>
      <c r="J120" s="880">
        <f t="shared" si="28"/>
        <v>45</v>
      </c>
      <c r="K120" s="870" t="s">
        <v>240</v>
      </c>
    </row>
    <row r="121" spans="1:11" ht="18.95" customHeight="1" thickBot="1" x14ac:dyDescent="0.25">
      <c r="A121" s="11" t="s">
        <v>1347</v>
      </c>
      <c r="B121" s="12">
        <f>SUM(B116:B120)</f>
        <v>247</v>
      </c>
      <c r="C121" s="12">
        <f t="shared" ref="C121:J121" si="30">SUM(C116:C120)</f>
        <v>212</v>
      </c>
      <c r="D121" s="12">
        <f t="shared" si="30"/>
        <v>459</v>
      </c>
      <c r="E121" s="12">
        <f t="shared" si="30"/>
        <v>0</v>
      </c>
      <c r="F121" s="12">
        <f t="shared" si="30"/>
        <v>0</v>
      </c>
      <c r="G121" s="12">
        <f t="shared" si="30"/>
        <v>0</v>
      </c>
      <c r="H121" s="12">
        <f t="shared" si="30"/>
        <v>247</v>
      </c>
      <c r="I121" s="12">
        <f t="shared" si="30"/>
        <v>212</v>
      </c>
      <c r="J121" s="12">
        <f t="shared" si="30"/>
        <v>459</v>
      </c>
      <c r="K121" s="13" t="s">
        <v>1348</v>
      </c>
    </row>
    <row r="122" spans="1:11" ht="20.25" customHeight="1" thickTop="1" x14ac:dyDescent="0.2">
      <c r="A122" s="878"/>
      <c r="B122" s="878"/>
      <c r="C122" s="878"/>
      <c r="D122" s="878"/>
      <c r="E122" s="878"/>
      <c r="F122" s="878"/>
      <c r="G122" s="878"/>
      <c r="H122" s="878"/>
      <c r="I122" s="878"/>
      <c r="J122" s="878"/>
      <c r="K122" s="878"/>
    </row>
    <row r="123" spans="1:11" ht="20.25" customHeight="1" x14ac:dyDescent="0.2">
      <c r="A123" s="878"/>
      <c r="B123" s="878"/>
      <c r="C123" s="878"/>
      <c r="D123" s="878"/>
      <c r="E123" s="878"/>
      <c r="F123" s="878"/>
      <c r="G123" s="878"/>
      <c r="H123" s="878"/>
      <c r="I123" s="878"/>
      <c r="J123" s="878"/>
      <c r="K123" s="878"/>
    </row>
    <row r="124" spans="1:11" ht="20.25" customHeight="1" x14ac:dyDescent="0.2">
      <c r="A124" s="878"/>
      <c r="B124" s="878"/>
      <c r="C124" s="878"/>
      <c r="D124" s="878"/>
      <c r="E124" s="878"/>
      <c r="F124" s="878"/>
      <c r="G124" s="878"/>
      <c r="H124" s="878"/>
      <c r="I124" s="878"/>
      <c r="J124" s="878"/>
      <c r="K124" s="878"/>
    </row>
    <row r="125" spans="1:11" ht="20.25" customHeight="1" x14ac:dyDescent="0.2">
      <c r="A125" s="878"/>
      <c r="B125" s="878"/>
      <c r="C125" s="878"/>
      <c r="D125" s="878"/>
      <c r="E125" s="878"/>
      <c r="F125" s="878"/>
      <c r="G125" s="878"/>
      <c r="H125" s="878"/>
      <c r="I125" s="878"/>
      <c r="J125" s="878"/>
      <c r="K125" s="869"/>
    </row>
    <row r="126" spans="1:11" ht="20.25" customHeight="1" x14ac:dyDescent="0.2">
      <c r="A126" s="878"/>
      <c r="B126" s="878"/>
      <c r="C126" s="878"/>
      <c r="D126" s="878"/>
      <c r="E126" s="878"/>
      <c r="F126" s="878"/>
      <c r="G126" s="878"/>
      <c r="H126" s="878"/>
      <c r="I126" s="878"/>
      <c r="J126" s="878"/>
      <c r="K126" s="869"/>
    </row>
    <row r="127" spans="1:11" ht="20.25" customHeight="1" thickBot="1" x14ac:dyDescent="0.25">
      <c r="A127" s="323" t="s">
        <v>2640</v>
      </c>
      <c r="K127" s="28" t="s">
        <v>2712</v>
      </c>
    </row>
    <row r="128" spans="1:11" ht="20.25" customHeight="1" thickTop="1" x14ac:dyDescent="0.25">
      <c r="A128" s="992" t="s">
        <v>196</v>
      </c>
      <c r="B128" s="1069" t="s">
        <v>1</v>
      </c>
      <c r="C128" s="1069"/>
      <c r="D128" s="1069"/>
      <c r="E128" s="1069" t="s">
        <v>2</v>
      </c>
      <c r="F128" s="1069"/>
      <c r="G128" s="1069"/>
      <c r="H128" s="1003" t="s">
        <v>4</v>
      </c>
      <c r="I128" s="1003"/>
      <c r="J128" s="1003"/>
      <c r="K128" s="1066" t="s">
        <v>197</v>
      </c>
    </row>
    <row r="129" spans="1:11" ht="15.75" x14ac:dyDescent="0.25">
      <c r="A129" s="993"/>
      <c r="B129" s="1070" t="s">
        <v>6</v>
      </c>
      <c r="C129" s="1070"/>
      <c r="D129" s="1070"/>
      <c r="E129" s="1070" t="s">
        <v>7</v>
      </c>
      <c r="F129" s="1070"/>
      <c r="G129" s="1070"/>
      <c r="H129" s="1004" t="s">
        <v>9</v>
      </c>
      <c r="I129" s="1004"/>
      <c r="J129" s="1004"/>
      <c r="K129" s="1042"/>
    </row>
    <row r="130" spans="1:11" ht="20.25" customHeight="1" x14ac:dyDescent="0.25">
      <c r="A130" s="993"/>
      <c r="B130" s="867" t="s">
        <v>554</v>
      </c>
      <c r="C130" s="867" t="s">
        <v>112</v>
      </c>
      <c r="D130" s="867" t="s">
        <v>12</v>
      </c>
      <c r="E130" s="867" t="s">
        <v>554</v>
      </c>
      <c r="F130" s="867" t="s">
        <v>112</v>
      </c>
      <c r="G130" s="867" t="s">
        <v>12</v>
      </c>
      <c r="H130" s="867" t="s">
        <v>554</v>
      </c>
      <c r="I130" s="867" t="s">
        <v>112</v>
      </c>
      <c r="J130" s="867" t="s">
        <v>12</v>
      </c>
      <c r="K130" s="1042"/>
    </row>
    <row r="131" spans="1:11" ht="20.25" customHeight="1" thickBot="1" x14ac:dyDescent="0.3">
      <c r="A131" s="994"/>
      <c r="B131" s="4" t="s">
        <v>13</v>
      </c>
      <c r="C131" s="4" t="s">
        <v>14</v>
      </c>
      <c r="D131" s="4" t="s">
        <v>9</v>
      </c>
      <c r="E131" s="4" t="s">
        <v>13</v>
      </c>
      <c r="F131" s="4" t="s">
        <v>14</v>
      </c>
      <c r="G131" s="4" t="s">
        <v>9</v>
      </c>
      <c r="H131" s="4" t="s">
        <v>13</v>
      </c>
      <c r="I131" s="4" t="s">
        <v>14</v>
      </c>
      <c r="J131" s="4" t="s">
        <v>9</v>
      </c>
      <c r="K131" s="1067"/>
    </row>
    <row r="132" spans="1:11" ht="20.25" customHeight="1" x14ac:dyDescent="0.2">
      <c r="A132" s="463" t="s">
        <v>1359</v>
      </c>
      <c r="B132" s="463"/>
      <c r="C132" s="463"/>
      <c r="D132" s="463"/>
      <c r="E132" s="463"/>
      <c r="F132" s="463"/>
      <c r="G132" s="463"/>
      <c r="H132" s="463"/>
      <c r="I132" s="463"/>
      <c r="J132" s="463"/>
      <c r="K132" s="870" t="s">
        <v>1360</v>
      </c>
    </row>
    <row r="133" spans="1:11" ht="20.25" customHeight="1" x14ac:dyDescent="0.2">
      <c r="A133" s="463" t="s">
        <v>1344</v>
      </c>
      <c r="B133" s="880">
        <v>24</v>
      </c>
      <c r="C133" s="880">
        <v>23</v>
      </c>
      <c r="D133" s="880">
        <v>47</v>
      </c>
      <c r="E133" s="880">
        <v>0</v>
      </c>
      <c r="F133" s="880">
        <v>0</v>
      </c>
      <c r="G133" s="880">
        <v>0</v>
      </c>
      <c r="H133" s="880">
        <f>SUM(B133,E133)</f>
        <v>24</v>
      </c>
      <c r="I133" s="880">
        <f t="shared" ref="I133:J136" si="31">SUM(C133,F133)</f>
        <v>23</v>
      </c>
      <c r="J133" s="880">
        <f t="shared" si="31"/>
        <v>47</v>
      </c>
      <c r="K133" s="870" t="s">
        <v>856</v>
      </c>
    </row>
    <row r="134" spans="1:11" ht="20.25" customHeight="1" x14ac:dyDescent="0.2">
      <c r="A134" s="463" t="s">
        <v>1345</v>
      </c>
      <c r="B134" s="880">
        <v>30</v>
      </c>
      <c r="C134" s="880">
        <v>22</v>
      </c>
      <c r="D134" s="880">
        <v>52</v>
      </c>
      <c r="E134" s="880">
        <v>0</v>
      </c>
      <c r="F134" s="880">
        <v>0</v>
      </c>
      <c r="G134" s="880">
        <v>0</v>
      </c>
      <c r="H134" s="880">
        <f t="shared" ref="H134:H136" si="32">SUM(B134,E134)</f>
        <v>30</v>
      </c>
      <c r="I134" s="880">
        <f t="shared" si="31"/>
        <v>22</v>
      </c>
      <c r="J134" s="880">
        <f t="shared" si="31"/>
        <v>52</v>
      </c>
      <c r="K134" s="870" t="s">
        <v>1346</v>
      </c>
    </row>
    <row r="135" spans="1:11" ht="20.25" customHeight="1" x14ac:dyDescent="0.2">
      <c r="A135" s="463" t="s">
        <v>939</v>
      </c>
      <c r="B135" s="880">
        <v>13</v>
      </c>
      <c r="C135" s="880">
        <v>21</v>
      </c>
      <c r="D135" s="880">
        <v>34</v>
      </c>
      <c r="E135" s="880">
        <v>0</v>
      </c>
      <c r="F135" s="880">
        <v>0</v>
      </c>
      <c r="G135" s="880">
        <v>0</v>
      </c>
      <c r="H135" s="880">
        <f t="shared" si="32"/>
        <v>13</v>
      </c>
      <c r="I135" s="880">
        <f t="shared" si="31"/>
        <v>21</v>
      </c>
      <c r="J135" s="880">
        <f t="shared" si="31"/>
        <v>34</v>
      </c>
      <c r="K135" s="870" t="s">
        <v>234</v>
      </c>
    </row>
    <row r="136" spans="1:11" ht="20.25" customHeight="1" x14ac:dyDescent="0.2">
      <c r="A136" s="463" t="s">
        <v>239</v>
      </c>
      <c r="B136" s="880">
        <v>19</v>
      </c>
      <c r="C136" s="880">
        <v>12</v>
      </c>
      <c r="D136" s="880">
        <v>31</v>
      </c>
      <c r="E136" s="880">
        <v>0</v>
      </c>
      <c r="F136" s="880">
        <v>0</v>
      </c>
      <c r="G136" s="880">
        <v>0</v>
      </c>
      <c r="H136" s="880">
        <f t="shared" si="32"/>
        <v>19</v>
      </c>
      <c r="I136" s="880">
        <f t="shared" si="31"/>
        <v>12</v>
      </c>
      <c r="J136" s="880">
        <f t="shared" si="31"/>
        <v>31</v>
      </c>
      <c r="K136" s="870" t="s">
        <v>240</v>
      </c>
    </row>
    <row r="137" spans="1:11" ht="20.25" customHeight="1" x14ac:dyDescent="0.2">
      <c r="A137" s="463" t="s">
        <v>1347</v>
      </c>
      <c r="B137" s="880">
        <f>SUM(B133:B136)</f>
        <v>86</v>
      </c>
      <c r="C137" s="880">
        <f t="shared" ref="C137:J137" si="33">SUM(C133:C136)</f>
        <v>78</v>
      </c>
      <c r="D137" s="880">
        <f t="shared" si="33"/>
        <v>164</v>
      </c>
      <c r="E137" s="880">
        <f t="shared" si="33"/>
        <v>0</v>
      </c>
      <c r="F137" s="880">
        <f t="shared" si="33"/>
        <v>0</v>
      </c>
      <c r="G137" s="880">
        <f t="shared" si="33"/>
        <v>0</v>
      </c>
      <c r="H137" s="880">
        <f t="shared" si="33"/>
        <v>86</v>
      </c>
      <c r="I137" s="880">
        <f t="shared" si="33"/>
        <v>78</v>
      </c>
      <c r="J137" s="880">
        <f t="shared" si="33"/>
        <v>164</v>
      </c>
      <c r="K137" s="870" t="s">
        <v>1348</v>
      </c>
    </row>
    <row r="138" spans="1:11" ht="20.25" customHeight="1" x14ac:dyDescent="0.2">
      <c r="A138" s="60" t="s">
        <v>1361</v>
      </c>
      <c r="B138" s="880"/>
      <c r="C138" s="880"/>
      <c r="D138" s="880"/>
      <c r="E138" s="880"/>
      <c r="F138" s="880"/>
      <c r="G138" s="880"/>
      <c r="H138" s="880"/>
      <c r="I138" s="880"/>
      <c r="J138" s="880"/>
      <c r="K138" s="870" t="s">
        <v>1362</v>
      </c>
    </row>
    <row r="139" spans="1:11" ht="20.25" customHeight="1" x14ac:dyDescent="0.2">
      <c r="A139" s="60" t="s">
        <v>1344</v>
      </c>
      <c r="B139" s="880">
        <v>25</v>
      </c>
      <c r="C139" s="880">
        <v>0</v>
      </c>
      <c r="D139" s="880">
        <v>25</v>
      </c>
      <c r="E139" s="880">
        <v>0</v>
      </c>
      <c r="F139" s="880">
        <v>0</v>
      </c>
      <c r="G139" s="880">
        <v>0</v>
      </c>
      <c r="H139" s="880">
        <f>SUM(B139,E139)</f>
        <v>25</v>
      </c>
      <c r="I139" s="880">
        <f t="shared" ref="I139:J143" si="34">SUM(C139,F139)</f>
        <v>0</v>
      </c>
      <c r="J139" s="880">
        <f t="shared" si="34"/>
        <v>25</v>
      </c>
      <c r="K139" s="870" t="s">
        <v>856</v>
      </c>
    </row>
    <row r="140" spans="1:11" ht="20.25" customHeight="1" x14ac:dyDescent="0.2">
      <c r="A140" s="60" t="s">
        <v>1354</v>
      </c>
      <c r="B140" s="880">
        <v>32</v>
      </c>
      <c r="C140" s="880">
        <v>57</v>
      </c>
      <c r="D140" s="880">
        <v>89</v>
      </c>
      <c r="E140" s="880">
        <v>0</v>
      </c>
      <c r="F140" s="880">
        <v>0</v>
      </c>
      <c r="G140" s="880">
        <v>0</v>
      </c>
      <c r="H140" s="880">
        <f t="shared" ref="H140:H143" si="35">SUM(B140,E140)</f>
        <v>32</v>
      </c>
      <c r="I140" s="880">
        <f t="shared" si="34"/>
        <v>57</v>
      </c>
      <c r="J140" s="880">
        <f t="shared" si="34"/>
        <v>89</v>
      </c>
      <c r="K140" s="870" t="s">
        <v>1323</v>
      </c>
    </row>
    <row r="141" spans="1:11" ht="20.25" customHeight="1" x14ac:dyDescent="0.2">
      <c r="A141" s="463" t="s">
        <v>1345</v>
      </c>
      <c r="B141" s="880">
        <v>66</v>
      </c>
      <c r="C141" s="880">
        <v>27</v>
      </c>
      <c r="D141" s="880">
        <v>93</v>
      </c>
      <c r="E141" s="880">
        <v>0</v>
      </c>
      <c r="F141" s="880">
        <v>0</v>
      </c>
      <c r="G141" s="880">
        <v>0</v>
      </c>
      <c r="H141" s="880">
        <f t="shared" si="35"/>
        <v>66</v>
      </c>
      <c r="I141" s="880">
        <f t="shared" si="34"/>
        <v>27</v>
      </c>
      <c r="J141" s="880">
        <f t="shared" si="34"/>
        <v>93</v>
      </c>
      <c r="K141" s="870" t="s">
        <v>1346</v>
      </c>
    </row>
    <row r="142" spans="1:11" ht="20.25" customHeight="1" x14ac:dyDescent="0.2">
      <c r="A142" s="463" t="s">
        <v>939</v>
      </c>
      <c r="B142" s="880">
        <v>39</v>
      </c>
      <c r="C142" s="880">
        <v>29</v>
      </c>
      <c r="D142" s="880">
        <v>68</v>
      </c>
      <c r="E142" s="880">
        <v>0</v>
      </c>
      <c r="F142" s="880">
        <v>0</v>
      </c>
      <c r="G142" s="880">
        <v>0</v>
      </c>
      <c r="H142" s="880">
        <f t="shared" si="35"/>
        <v>39</v>
      </c>
      <c r="I142" s="880">
        <f t="shared" si="34"/>
        <v>29</v>
      </c>
      <c r="J142" s="880">
        <f t="shared" si="34"/>
        <v>68</v>
      </c>
      <c r="K142" s="870" t="s">
        <v>234</v>
      </c>
    </row>
    <row r="143" spans="1:11" ht="20.25" customHeight="1" x14ac:dyDescent="0.2">
      <c r="A143" s="463" t="s">
        <v>239</v>
      </c>
      <c r="B143" s="880">
        <v>28</v>
      </c>
      <c r="C143" s="880">
        <v>11</v>
      </c>
      <c r="D143" s="880">
        <v>39</v>
      </c>
      <c r="E143" s="880">
        <v>0</v>
      </c>
      <c r="F143" s="880">
        <v>0</v>
      </c>
      <c r="G143" s="880">
        <v>0</v>
      </c>
      <c r="H143" s="880">
        <f t="shared" si="35"/>
        <v>28</v>
      </c>
      <c r="I143" s="880">
        <f t="shared" si="34"/>
        <v>11</v>
      </c>
      <c r="J143" s="880">
        <f t="shared" si="34"/>
        <v>39</v>
      </c>
      <c r="K143" s="870" t="s">
        <v>240</v>
      </c>
    </row>
    <row r="144" spans="1:11" ht="20.25" customHeight="1" x14ac:dyDescent="0.2">
      <c r="A144" s="463" t="s">
        <v>1347</v>
      </c>
      <c r="B144" s="880">
        <f t="shared" ref="B144:J144" si="36">SUM(B139:B143)</f>
        <v>190</v>
      </c>
      <c r="C144" s="880">
        <f t="shared" si="36"/>
        <v>124</v>
      </c>
      <c r="D144" s="880">
        <f t="shared" si="36"/>
        <v>314</v>
      </c>
      <c r="E144" s="880">
        <f t="shared" si="36"/>
        <v>0</v>
      </c>
      <c r="F144" s="880">
        <f t="shared" si="36"/>
        <v>0</v>
      </c>
      <c r="G144" s="880">
        <f t="shared" si="36"/>
        <v>0</v>
      </c>
      <c r="H144" s="880">
        <f t="shared" si="36"/>
        <v>190</v>
      </c>
      <c r="I144" s="880">
        <f t="shared" si="36"/>
        <v>124</v>
      </c>
      <c r="J144" s="880">
        <f t="shared" si="36"/>
        <v>314</v>
      </c>
      <c r="K144" s="870" t="s">
        <v>1348</v>
      </c>
    </row>
    <row r="145" spans="1:11" ht="20.25" customHeight="1" x14ac:dyDescent="0.2">
      <c r="A145" s="463" t="s">
        <v>1363</v>
      </c>
      <c r="B145" s="880"/>
      <c r="C145" s="880"/>
      <c r="D145" s="880"/>
      <c r="E145" s="880"/>
      <c r="F145" s="880"/>
      <c r="G145" s="880"/>
      <c r="H145" s="880"/>
      <c r="I145" s="880"/>
      <c r="J145" s="880"/>
      <c r="K145" s="870" t="s">
        <v>1364</v>
      </c>
    </row>
    <row r="146" spans="1:11" ht="20.25" customHeight="1" x14ac:dyDescent="0.2">
      <c r="A146" s="463" t="s">
        <v>1344</v>
      </c>
      <c r="B146" s="880">
        <v>32</v>
      </c>
      <c r="C146" s="571">
        <v>10</v>
      </c>
      <c r="D146" s="880">
        <v>42</v>
      </c>
      <c r="E146" s="880">
        <v>0</v>
      </c>
      <c r="F146" s="880">
        <v>0</v>
      </c>
      <c r="G146" s="880">
        <v>0</v>
      </c>
      <c r="H146" s="880">
        <f>SUM(B146,E146)</f>
        <v>32</v>
      </c>
      <c r="I146" s="880">
        <f t="shared" ref="I146:J149" si="37">SUM(C146,F146)</f>
        <v>10</v>
      </c>
      <c r="J146" s="880">
        <f t="shared" si="37"/>
        <v>42</v>
      </c>
      <c r="K146" s="870" t="s">
        <v>856</v>
      </c>
    </row>
    <row r="147" spans="1:11" ht="20.25" customHeight="1" x14ac:dyDescent="0.2">
      <c r="A147" s="463" t="s">
        <v>1345</v>
      </c>
      <c r="B147" s="880">
        <v>199</v>
      </c>
      <c r="C147" s="571">
        <v>53</v>
      </c>
      <c r="D147" s="880">
        <v>252</v>
      </c>
      <c r="E147" s="880">
        <v>0</v>
      </c>
      <c r="F147" s="880">
        <v>0</v>
      </c>
      <c r="G147" s="880">
        <v>0</v>
      </c>
      <c r="H147" s="880">
        <f t="shared" ref="H147:H149" si="38">SUM(B147,E147)</f>
        <v>199</v>
      </c>
      <c r="I147" s="880">
        <f t="shared" si="37"/>
        <v>53</v>
      </c>
      <c r="J147" s="880">
        <f t="shared" si="37"/>
        <v>252</v>
      </c>
      <c r="K147" s="870" t="s">
        <v>1346</v>
      </c>
    </row>
    <row r="148" spans="1:11" ht="20.25" customHeight="1" x14ac:dyDescent="0.25">
      <c r="A148" s="463" t="s">
        <v>939</v>
      </c>
      <c r="B148" s="880">
        <v>30</v>
      </c>
      <c r="C148" s="94">
        <v>69</v>
      </c>
      <c r="D148" s="880">
        <v>99</v>
      </c>
      <c r="E148" s="880">
        <v>0</v>
      </c>
      <c r="F148" s="880">
        <v>0</v>
      </c>
      <c r="G148" s="880">
        <v>0</v>
      </c>
      <c r="H148" s="880">
        <f t="shared" si="38"/>
        <v>30</v>
      </c>
      <c r="I148" s="880">
        <f t="shared" si="37"/>
        <v>69</v>
      </c>
      <c r="J148" s="880">
        <f t="shared" si="37"/>
        <v>99</v>
      </c>
      <c r="K148" s="870" t="s">
        <v>234</v>
      </c>
    </row>
    <row r="149" spans="1:11" ht="20.25" customHeight="1" x14ac:dyDescent="0.25">
      <c r="A149" s="463" t="s">
        <v>239</v>
      </c>
      <c r="B149" s="880">
        <v>3</v>
      </c>
      <c r="C149" s="94">
        <v>4</v>
      </c>
      <c r="D149" s="880">
        <v>7</v>
      </c>
      <c r="E149" s="880">
        <v>0</v>
      </c>
      <c r="F149" s="880">
        <v>0</v>
      </c>
      <c r="G149" s="880">
        <v>0</v>
      </c>
      <c r="H149" s="880">
        <f t="shared" si="38"/>
        <v>3</v>
      </c>
      <c r="I149" s="880">
        <f t="shared" si="37"/>
        <v>4</v>
      </c>
      <c r="J149" s="880">
        <f t="shared" si="37"/>
        <v>7</v>
      </c>
      <c r="K149" s="870" t="s">
        <v>240</v>
      </c>
    </row>
    <row r="150" spans="1:11" ht="20.25" customHeight="1" thickBot="1" x14ac:dyDescent="0.25">
      <c r="A150" s="11" t="s">
        <v>1347</v>
      </c>
      <c r="B150" s="12">
        <f>SUM(B146:B149)</f>
        <v>264</v>
      </c>
      <c r="C150" s="12">
        <f t="shared" ref="C150:J150" si="39">SUM(C146:C149)</f>
        <v>136</v>
      </c>
      <c r="D150" s="12">
        <f t="shared" si="39"/>
        <v>400</v>
      </c>
      <c r="E150" s="12">
        <f t="shared" si="39"/>
        <v>0</v>
      </c>
      <c r="F150" s="12">
        <f t="shared" si="39"/>
        <v>0</v>
      </c>
      <c r="G150" s="12">
        <f t="shared" si="39"/>
        <v>0</v>
      </c>
      <c r="H150" s="12">
        <f t="shared" si="39"/>
        <v>264</v>
      </c>
      <c r="I150" s="12">
        <f t="shared" si="39"/>
        <v>136</v>
      </c>
      <c r="J150" s="12">
        <f t="shared" si="39"/>
        <v>400</v>
      </c>
      <c r="K150" s="13" t="s">
        <v>1348</v>
      </c>
    </row>
    <row r="151" spans="1:11" ht="20.25" customHeight="1" thickTop="1" x14ac:dyDescent="0.2">
      <c r="A151" s="878"/>
      <c r="B151" s="878"/>
      <c r="C151" s="878"/>
      <c r="D151" s="878"/>
      <c r="E151" s="878"/>
      <c r="F151" s="878"/>
      <c r="G151" s="878"/>
      <c r="H151" s="878"/>
      <c r="I151" s="878"/>
      <c r="J151" s="878"/>
      <c r="K151" s="869"/>
    </row>
    <row r="152" spans="1:11" ht="20.25" customHeight="1" x14ac:dyDescent="0.2">
      <c r="A152" s="878"/>
      <c r="B152" s="878"/>
      <c r="C152" s="878"/>
      <c r="D152" s="878"/>
      <c r="E152" s="878"/>
      <c r="F152" s="878"/>
      <c r="G152" s="878"/>
      <c r="H152" s="878"/>
      <c r="I152" s="878"/>
      <c r="J152" s="878"/>
      <c r="K152" s="869"/>
    </row>
    <row r="153" spans="1:11" ht="20.25" customHeight="1" x14ac:dyDescent="0.2">
      <c r="A153" s="878"/>
      <c r="B153" s="878"/>
      <c r="C153" s="878"/>
      <c r="D153" s="878"/>
      <c r="E153" s="878"/>
      <c r="F153" s="878"/>
      <c r="G153" s="878"/>
      <c r="H153" s="878"/>
      <c r="I153" s="878"/>
      <c r="J153" s="878"/>
      <c r="K153" s="869"/>
    </row>
    <row r="154" spans="1:11" ht="20.25" customHeight="1" x14ac:dyDescent="0.2">
      <c r="A154" s="878"/>
      <c r="B154" s="878"/>
      <c r="C154" s="878"/>
      <c r="D154" s="878"/>
      <c r="E154" s="878"/>
      <c r="F154" s="878"/>
      <c r="G154" s="878"/>
      <c r="H154" s="878"/>
      <c r="I154" s="878"/>
      <c r="J154" s="878"/>
      <c r="K154" s="869"/>
    </row>
    <row r="155" spans="1:11" ht="20.25" customHeight="1" x14ac:dyDescent="0.2">
      <c r="A155" s="878"/>
      <c r="B155" s="878"/>
      <c r="C155" s="878"/>
      <c r="D155" s="878"/>
      <c r="E155" s="878"/>
      <c r="F155" s="878"/>
      <c r="G155" s="878"/>
      <c r="H155" s="878"/>
      <c r="I155" s="878"/>
      <c r="J155" s="878"/>
      <c r="K155" s="869"/>
    </row>
    <row r="156" spans="1:11" ht="20.25" customHeight="1" thickBot="1" x14ac:dyDescent="0.25">
      <c r="A156" s="323" t="s">
        <v>1555</v>
      </c>
      <c r="K156" s="28" t="s">
        <v>2711</v>
      </c>
    </row>
    <row r="157" spans="1:11" ht="20.25" customHeight="1" thickTop="1" x14ac:dyDescent="0.25">
      <c r="A157" s="992" t="s">
        <v>196</v>
      </c>
      <c r="B157" s="1003" t="s">
        <v>1</v>
      </c>
      <c r="C157" s="1003"/>
      <c r="D157" s="1003"/>
      <c r="E157" s="1003" t="s">
        <v>2</v>
      </c>
      <c r="F157" s="1003"/>
      <c r="G157" s="1003"/>
      <c r="H157" s="1003" t="s">
        <v>4</v>
      </c>
      <c r="I157" s="1003"/>
      <c r="J157" s="1003"/>
      <c r="K157" s="1066" t="s">
        <v>197</v>
      </c>
    </row>
    <row r="158" spans="1:11" ht="15.75" x14ac:dyDescent="0.25">
      <c r="A158" s="993"/>
      <c r="B158" s="1004" t="s">
        <v>6</v>
      </c>
      <c r="C158" s="1004"/>
      <c r="D158" s="1004"/>
      <c r="E158" s="1004" t="s">
        <v>7</v>
      </c>
      <c r="F158" s="1004"/>
      <c r="G158" s="1004"/>
      <c r="H158" s="1004" t="s">
        <v>9</v>
      </c>
      <c r="I158" s="1004"/>
      <c r="J158" s="1004"/>
      <c r="K158" s="1042"/>
    </row>
    <row r="159" spans="1:11" ht="20.25" customHeight="1" x14ac:dyDescent="0.25">
      <c r="A159" s="993"/>
      <c r="B159" s="867" t="s">
        <v>554</v>
      </c>
      <c r="C159" s="867" t="s">
        <v>112</v>
      </c>
      <c r="D159" s="867" t="s">
        <v>12</v>
      </c>
      <c r="E159" s="867" t="s">
        <v>554</v>
      </c>
      <c r="F159" s="867" t="s">
        <v>112</v>
      </c>
      <c r="G159" s="867" t="s">
        <v>12</v>
      </c>
      <c r="H159" s="867" t="s">
        <v>554</v>
      </c>
      <c r="I159" s="867" t="s">
        <v>112</v>
      </c>
      <c r="J159" s="867" t="s">
        <v>12</v>
      </c>
      <c r="K159" s="1042"/>
    </row>
    <row r="160" spans="1:11" ht="20.25" customHeight="1" thickBot="1" x14ac:dyDescent="0.3">
      <c r="A160" s="994"/>
      <c r="B160" s="4" t="s">
        <v>13</v>
      </c>
      <c r="C160" s="4" t="s">
        <v>14</v>
      </c>
      <c r="D160" s="4" t="s">
        <v>9</v>
      </c>
      <c r="E160" s="4" t="s">
        <v>13</v>
      </c>
      <c r="F160" s="4" t="s">
        <v>14</v>
      </c>
      <c r="G160" s="4" t="s">
        <v>9</v>
      </c>
      <c r="H160" s="4" t="s">
        <v>13</v>
      </c>
      <c r="I160" s="4" t="s">
        <v>14</v>
      </c>
      <c r="J160" s="4" t="s">
        <v>9</v>
      </c>
      <c r="K160" s="1067"/>
    </row>
    <row r="161" spans="1:11" ht="20.25" customHeight="1" x14ac:dyDescent="0.2">
      <c r="A161" s="60" t="s">
        <v>1365</v>
      </c>
      <c r="B161" s="463"/>
      <c r="C161" s="463"/>
      <c r="D161" s="463"/>
      <c r="E161" s="463"/>
      <c r="F161" s="463"/>
      <c r="G161" s="463"/>
      <c r="H161" s="463"/>
      <c r="I161" s="463"/>
      <c r="J161" s="463"/>
      <c r="K161" s="870" t="s">
        <v>1366</v>
      </c>
    </row>
    <row r="162" spans="1:11" ht="20.25" customHeight="1" x14ac:dyDescent="0.2">
      <c r="A162" s="463" t="s">
        <v>1344</v>
      </c>
      <c r="B162" s="880">
        <v>21</v>
      </c>
      <c r="C162" s="880">
        <v>3</v>
      </c>
      <c r="D162" s="880">
        <v>24</v>
      </c>
      <c r="E162" s="880">
        <v>0</v>
      </c>
      <c r="F162" s="880">
        <v>0</v>
      </c>
      <c r="G162" s="880">
        <v>0</v>
      </c>
      <c r="H162" s="880">
        <f>SUM(B162,E162)</f>
        <v>21</v>
      </c>
      <c r="I162" s="880">
        <f t="shared" ref="I162:J165" si="40">SUM(C162,F162)</f>
        <v>3</v>
      </c>
      <c r="J162" s="880">
        <f t="shared" si="40"/>
        <v>24</v>
      </c>
      <c r="K162" s="870" t="s">
        <v>856</v>
      </c>
    </row>
    <row r="163" spans="1:11" ht="20.25" customHeight="1" x14ac:dyDescent="0.2">
      <c r="A163" s="463" t="s">
        <v>939</v>
      </c>
      <c r="B163" s="880">
        <v>113</v>
      </c>
      <c r="C163" s="880">
        <v>134</v>
      </c>
      <c r="D163" s="880">
        <v>247</v>
      </c>
      <c r="E163" s="880">
        <v>0</v>
      </c>
      <c r="F163" s="880">
        <v>0</v>
      </c>
      <c r="G163" s="880">
        <v>0</v>
      </c>
      <c r="H163" s="880">
        <f t="shared" ref="H163:H164" si="41">SUM(B163,E163)</f>
        <v>113</v>
      </c>
      <c r="I163" s="880">
        <f t="shared" si="40"/>
        <v>134</v>
      </c>
      <c r="J163" s="880">
        <f t="shared" si="40"/>
        <v>247</v>
      </c>
      <c r="K163" s="870" t="s">
        <v>234</v>
      </c>
    </row>
    <row r="164" spans="1:11" ht="20.25" customHeight="1" x14ac:dyDescent="0.2">
      <c r="A164" s="463" t="s">
        <v>239</v>
      </c>
      <c r="B164" s="880">
        <v>24</v>
      </c>
      <c r="C164" s="880">
        <v>12</v>
      </c>
      <c r="D164" s="880">
        <v>36</v>
      </c>
      <c r="E164" s="880">
        <v>0</v>
      </c>
      <c r="F164" s="880">
        <v>0</v>
      </c>
      <c r="G164" s="880">
        <v>0</v>
      </c>
      <c r="H164" s="880">
        <f t="shared" si="41"/>
        <v>24</v>
      </c>
      <c r="I164" s="880">
        <f t="shared" si="40"/>
        <v>12</v>
      </c>
      <c r="J164" s="880">
        <f t="shared" si="40"/>
        <v>36</v>
      </c>
      <c r="K164" s="870" t="s">
        <v>240</v>
      </c>
    </row>
    <row r="165" spans="1:11" ht="20.25" customHeight="1" x14ac:dyDescent="0.2">
      <c r="A165" s="463" t="s">
        <v>1347</v>
      </c>
      <c r="B165" s="880">
        <f>SUM(B162:B164)</f>
        <v>158</v>
      </c>
      <c r="C165" s="880">
        <f t="shared" ref="C165:I165" si="42">SUM(C162:C164)</f>
        <v>149</v>
      </c>
      <c r="D165" s="880">
        <f t="shared" si="42"/>
        <v>307</v>
      </c>
      <c r="E165" s="880">
        <f t="shared" si="42"/>
        <v>0</v>
      </c>
      <c r="F165" s="880">
        <f t="shared" si="42"/>
        <v>0</v>
      </c>
      <c r="G165" s="880">
        <f t="shared" si="42"/>
        <v>0</v>
      </c>
      <c r="H165" s="880">
        <f t="shared" si="42"/>
        <v>158</v>
      </c>
      <c r="I165" s="880">
        <f t="shared" si="42"/>
        <v>149</v>
      </c>
      <c r="J165" s="880">
        <f t="shared" si="40"/>
        <v>307</v>
      </c>
      <c r="K165" s="870" t="s">
        <v>1348</v>
      </c>
    </row>
    <row r="166" spans="1:11" ht="20.25" customHeight="1" x14ac:dyDescent="0.2">
      <c r="A166" s="463" t="s">
        <v>1367</v>
      </c>
      <c r="B166" s="880">
        <f t="shared" ref="B166:J166" si="43">SUM(B165,B150,B144,B137,B121,B114,B109,B105)</f>
        <v>1416</v>
      </c>
      <c r="C166" s="880">
        <f t="shared" si="43"/>
        <v>1048</v>
      </c>
      <c r="D166" s="880">
        <f t="shared" si="43"/>
        <v>2464</v>
      </c>
      <c r="E166" s="880">
        <f t="shared" si="43"/>
        <v>0</v>
      </c>
      <c r="F166" s="880">
        <f t="shared" si="43"/>
        <v>0</v>
      </c>
      <c r="G166" s="880">
        <f t="shared" si="43"/>
        <v>0</v>
      </c>
      <c r="H166" s="880">
        <f t="shared" si="43"/>
        <v>1416</v>
      </c>
      <c r="I166" s="880">
        <f t="shared" si="43"/>
        <v>1048</v>
      </c>
      <c r="J166" s="880">
        <f t="shared" si="43"/>
        <v>2464</v>
      </c>
      <c r="K166" s="870" t="s">
        <v>1368</v>
      </c>
    </row>
    <row r="167" spans="1:11" ht="20.25" customHeight="1" x14ac:dyDescent="0.2">
      <c r="A167" s="463" t="s">
        <v>1354</v>
      </c>
      <c r="B167" s="880">
        <v>181</v>
      </c>
      <c r="C167" s="880">
        <v>60</v>
      </c>
      <c r="D167" s="880">
        <v>241</v>
      </c>
      <c r="E167" s="880">
        <v>0</v>
      </c>
      <c r="F167" s="880">
        <v>0</v>
      </c>
      <c r="G167" s="880">
        <v>0</v>
      </c>
      <c r="H167" s="880">
        <f>SUM(B167,E167)</f>
        <v>181</v>
      </c>
      <c r="I167" s="880">
        <f t="shared" ref="I167:J171" si="44">SUM(C167,F167)</f>
        <v>60</v>
      </c>
      <c r="J167" s="880">
        <f t="shared" si="44"/>
        <v>241</v>
      </c>
      <c r="K167" s="870" t="s">
        <v>1323</v>
      </c>
    </row>
    <row r="168" spans="1:11" ht="20.25" customHeight="1" x14ac:dyDescent="0.2">
      <c r="A168" s="463" t="s">
        <v>1344</v>
      </c>
      <c r="B168" s="880">
        <v>90</v>
      </c>
      <c r="C168" s="880">
        <v>171</v>
      </c>
      <c r="D168" s="880">
        <v>261</v>
      </c>
      <c r="E168" s="880">
        <v>0</v>
      </c>
      <c r="F168" s="880">
        <v>0</v>
      </c>
      <c r="G168" s="880">
        <v>0</v>
      </c>
      <c r="H168" s="880">
        <f t="shared" ref="H168:H171" si="45">SUM(B168,E168)</f>
        <v>90</v>
      </c>
      <c r="I168" s="880">
        <f t="shared" si="44"/>
        <v>171</v>
      </c>
      <c r="J168" s="880">
        <f t="shared" si="44"/>
        <v>261</v>
      </c>
      <c r="K168" s="870" t="s">
        <v>856</v>
      </c>
    </row>
    <row r="169" spans="1:11" ht="20.25" customHeight="1" x14ac:dyDescent="0.2">
      <c r="A169" s="463" t="s">
        <v>939</v>
      </c>
      <c r="B169" s="880">
        <v>504</v>
      </c>
      <c r="C169" s="880">
        <v>201</v>
      </c>
      <c r="D169" s="880">
        <v>705</v>
      </c>
      <c r="E169" s="880">
        <v>0</v>
      </c>
      <c r="F169" s="880">
        <v>0</v>
      </c>
      <c r="G169" s="880">
        <v>0</v>
      </c>
      <c r="H169" s="880">
        <f t="shared" si="45"/>
        <v>504</v>
      </c>
      <c r="I169" s="880">
        <f t="shared" si="44"/>
        <v>201</v>
      </c>
      <c r="J169" s="880">
        <f t="shared" si="44"/>
        <v>705</v>
      </c>
      <c r="K169" s="870" t="s">
        <v>234</v>
      </c>
    </row>
    <row r="170" spans="1:11" ht="20.25" customHeight="1" x14ac:dyDescent="0.2">
      <c r="A170" s="463" t="s">
        <v>239</v>
      </c>
      <c r="B170" s="880">
        <v>429</v>
      </c>
      <c r="C170" s="880">
        <v>522</v>
      </c>
      <c r="D170" s="880">
        <v>951</v>
      </c>
      <c r="E170" s="880">
        <v>0</v>
      </c>
      <c r="F170" s="880">
        <v>0</v>
      </c>
      <c r="G170" s="880">
        <v>0</v>
      </c>
      <c r="H170" s="880">
        <f t="shared" si="45"/>
        <v>429</v>
      </c>
      <c r="I170" s="880">
        <f t="shared" si="44"/>
        <v>522</v>
      </c>
      <c r="J170" s="880">
        <f t="shared" si="44"/>
        <v>951</v>
      </c>
      <c r="K170" s="870" t="s">
        <v>240</v>
      </c>
    </row>
    <row r="171" spans="1:11" ht="20.25" customHeight="1" x14ac:dyDescent="0.2">
      <c r="A171" s="463" t="s">
        <v>1345</v>
      </c>
      <c r="B171" s="880">
        <v>212</v>
      </c>
      <c r="C171" s="880">
        <v>94</v>
      </c>
      <c r="D171" s="880">
        <v>306</v>
      </c>
      <c r="E171" s="880">
        <v>0</v>
      </c>
      <c r="F171" s="880">
        <v>0</v>
      </c>
      <c r="G171" s="880">
        <v>0</v>
      </c>
      <c r="H171" s="880">
        <f t="shared" si="45"/>
        <v>212</v>
      </c>
      <c r="I171" s="880">
        <f t="shared" si="44"/>
        <v>94</v>
      </c>
      <c r="J171" s="880">
        <f t="shared" si="44"/>
        <v>306</v>
      </c>
      <c r="K171" s="870" t="s">
        <v>1346</v>
      </c>
    </row>
    <row r="172" spans="1:11" ht="20.25" customHeight="1" x14ac:dyDescent="0.2">
      <c r="A172" s="308" t="s">
        <v>1369</v>
      </c>
      <c r="B172" s="326">
        <f>SUM(B167:B171)</f>
        <v>1416</v>
      </c>
      <c r="C172" s="326">
        <f t="shared" ref="C172:J179" si="46">SUM(C167:C171)</f>
        <v>1048</v>
      </c>
      <c r="D172" s="326">
        <f t="shared" si="46"/>
        <v>2464</v>
      </c>
      <c r="E172" s="326">
        <f t="shared" si="46"/>
        <v>0</v>
      </c>
      <c r="F172" s="326">
        <f t="shared" si="46"/>
        <v>0</v>
      </c>
      <c r="G172" s="326">
        <f t="shared" si="46"/>
        <v>0</v>
      </c>
      <c r="H172" s="326">
        <f t="shared" si="46"/>
        <v>1416</v>
      </c>
      <c r="I172" s="326">
        <f t="shared" si="46"/>
        <v>1048</v>
      </c>
      <c r="J172" s="326">
        <f t="shared" si="46"/>
        <v>2464</v>
      </c>
      <c r="K172" s="297" t="s">
        <v>1348</v>
      </c>
    </row>
    <row r="173" spans="1:11" ht="20.25" customHeight="1" x14ac:dyDescent="0.2">
      <c r="A173" s="463" t="s">
        <v>1370</v>
      </c>
      <c r="B173" s="880">
        <v>310</v>
      </c>
      <c r="C173" s="880">
        <v>445</v>
      </c>
      <c r="D173" s="880">
        <v>755</v>
      </c>
      <c r="E173" s="326">
        <f t="shared" si="46"/>
        <v>0</v>
      </c>
      <c r="F173" s="326">
        <f t="shared" si="46"/>
        <v>0</v>
      </c>
      <c r="G173" s="326">
        <f t="shared" si="46"/>
        <v>0</v>
      </c>
      <c r="H173" s="880">
        <f>SUM(B173,E173)</f>
        <v>310</v>
      </c>
      <c r="I173" s="880">
        <f t="shared" ref="I173:J179" si="47">SUM(C173,F173)</f>
        <v>445</v>
      </c>
      <c r="J173" s="880">
        <f t="shared" si="47"/>
        <v>755</v>
      </c>
      <c r="K173" s="870" t="s">
        <v>1371</v>
      </c>
    </row>
    <row r="174" spans="1:11" ht="18.75" customHeight="1" x14ac:dyDescent="0.2">
      <c r="A174" s="463" t="s">
        <v>1372</v>
      </c>
      <c r="B174" s="880">
        <v>41</v>
      </c>
      <c r="C174" s="880">
        <v>25</v>
      </c>
      <c r="D174" s="880">
        <v>66</v>
      </c>
      <c r="E174" s="326">
        <f t="shared" si="46"/>
        <v>0</v>
      </c>
      <c r="F174" s="326">
        <f t="shared" si="46"/>
        <v>0</v>
      </c>
      <c r="G174" s="326">
        <f t="shared" si="46"/>
        <v>0</v>
      </c>
      <c r="H174" s="880">
        <f t="shared" ref="H174:H179" si="48">SUM(B174,E174)</f>
        <v>41</v>
      </c>
      <c r="I174" s="880">
        <f t="shared" si="47"/>
        <v>25</v>
      </c>
      <c r="J174" s="880">
        <f t="shared" si="47"/>
        <v>66</v>
      </c>
      <c r="K174" s="870" t="s">
        <v>1373</v>
      </c>
    </row>
    <row r="175" spans="1:11" ht="18.75" customHeight="1" x14ac:dyDescent="0.2">
      <c r="A175" s="463" t="s">
        <v>1374</v>
      </c>
      <c r="B175" s="880">
        <v>16</v>
      </c>
      <c r="C175" s="880">
        <v>35</v>
      </c>
      <c r="D175" s="880">
        <v>51</v>
      </c>
      <c r="E175" s="326">
        <f t="shared" si="46"/>
        <v>0</v>
      </c>
      <c r="F175" s="326">
        <f t="shared" si="46"/>
        <v>0</v>
      </c>
      <c r="G175" s="326">
        <f t="shared" si="46"/>
        <v>0</v>
      </c>
      <c r="H175" s="880">
        <f t="shared" si="48"/>
        <v>16</v>
      </c>
      <c r="I175" s="880">
        <f t="shared" si="47"/>
        <v>35</v>
      </c>
      <c r="J175" s="880">
        <f t="shared" si="47"/>
        <v>51</v>
      </c>
      <c r="K175" s="870" t="s">
        <v>1375</v>
      </c>
    </row>
    <row r="176" spans="1:11" ht="18.75" customHeight="1" x14ac:dyDescent="0.2">
      <c r="A176" s="463" t="s">
        <v>1376</v>
      </c>
      <c r="B176" s="880">
        <v>493</v>
      </c>
      <c r="C176" s="880">
        <v>260</v>
      </c>
      <c r="D176" s="880">
        <v>753</v>
      </c>
      <c r="E176" s="326">
        <f t="shared" si="46"/>
        <v>0</v>
      </c>
      <c r="F176" s="326">
        <f t="shared" si="46"/>
        <v>0</v>
      </c>
      <c r="G176" s="326">
        <f t="shared" si="46"/>
        <v>0</v>
      </c>
      <c r="H176" s="880">
        <f t="shared" si="48"/>
        <v>493</v>
      </c>
      <c r="I176" s="880">
        <f t="shared" si="47"/>
        <v>260</v>
      </c>
      <c r="J176" s="880">
        <f t="shared" si="47"/>
        <v>753</v>
      </c>
      <c r="K176" s="870" t="s">
        <v>1377</v>
      </c>
    </row>
    <row r="177" spans="1:11" ht="18.75" customHeight="1" x14ac:dyDescent="0.2">
      <c r="A177" s="463" t="s">
        <v>1378</v>
      </c>
      <c r="B177" s="880">
        <v>157</v>
      </c>
      <c r="C177" s="880">
        <v>37</v>
      </c>
      <c r="D177" s="880">
        <v>194</v>
      </c>
      <c r="E177" s="326">
        <f t="shared" si="46"/>
        <v>0</v>
      </c>
      <c r="F177" s="326">
        <f t="shared" si="46"/>
        <v>0</v>
      </c>
      <c r="G177" s="326">
        <f t="shared" si="46"/>
        <v>0</v>
      </c>
      <c r="H177" s="880">
        <f t="shared" si="48"/>
        <v>157</v>
      </c>
      <c r="I177" s="880">
        <f t="shared" si="47"/>
        <v>37</v>
      </c>
      <c r="J177" s="880">
        <f t="shared" si="47"/>
        <v>194</v>
      </c>
      <c r="K177" s="870" t="s">
        <v>1379</v>
      </c>
    </row>
    <row r="178" spans="1:11" ht="18.75" customHeight="1" x14ac:dyDescent="0.2">
      <c r="A178" s="463" t="s">
        <v>1380</v>
      </c>
      <c r="B178" s="880">
        <v>140</v>
      </c>
      <c r="C178" s="880">
        <v>139</v>
      </c>
      <c r="D178" s="880">
        <v>279</v>
      </c>
      <c r="E178" s="326">
        <f t="shared" si="46"/>
        <v>0</v>
      </c>
      <c r="F178" s="326">
        <f t="shared" si="46"/>
        <v>0</v>
      </c>
      <c r="G178" s="326">
        <f t="shared" si="46"/>
        <v>0</v>
      </c>
      <c r="H178" s="880">
        <f t="shared" si="48"/>
        <v>140</v>
      </c>
      <c r="I178" s="880">
        <f t="shared" si="47"/>
        <v>139</v>
      </c>
      <c r="J178" s="880">
        <f t="shared" si="47"/>
        <v>279</v>
      </c>
      <c r="K178" s="870" t="s">
        <v>1381</v>
      </c>
    </row>
    <row r="179" spans="1:11" ht="18.75" customHeight="1" x14ac:dyDescent="0.2">
      <c r="A179" s="20" t="s">
        <v>1382</v>
      </c>
      <c r="B179" s="21">
        <v>1259</v>
      </c>
      <c r="C179" s="21">
        <v>971</v>
      </c>
      <c r="D179" s="21">
        <v>2230</v>
      </c>
      <c r="E179" s="21">
        <f t="shared" si="46"/>
        <v>0</v>
      </c>
      <c r="F179" s="21">
        <f t="shared" si="46"/>
        <v>0</v>
      </c>
      <c r="G179" s="21">
        <f t="shared" si="46"/>
        <v>0</v>
      </c>
      <c r="H179" s="21">
        <f t="shared" si="48"/>
        <v>1259</v>
      </c>
      <c r="I179" s="21">
        <f t="shared" si="47"/>
        <v>971</v>
      </c>
      <c r="J179" s="21">
        <f t="shared" si="47"/>
        <v>2230</v>
      </c>
      <c r="K179" s="22" t="s">
        <v>1383</v>
      </c>
    </row>
    <row r="180" spans="1:11" ht="16.5" thickBot="1" x14ac:dyDescent="0.25">
      <c r="A180" s="11" t="s">
        <v>1169</v>
      </c>
      <c r="B180" s="12">
        <v>0</v>
      </c>
      <c r="C180" s="12">
        <v>0</v>
      </c>
      <c r="D180" s="12">
        <v>0</v>
      </c>
      <c r="E180" s="12">
        <v>0</v>
      </c>
      <c r="F180" s="12">
        <v>0</v>
      </c>
      <c r="G180" s="12">
        <v>0</v>
      </c>
      <c r="H180" s="12">
        <v>0</v>
      </c>
      <c r="I180" s="12">
        <v>0</v>
      </c>
      <c r="J180" s="12">
        <v>0</v>
      </c>
      <c r="K180" s="13" t="s">
        <v>1384</v>
      </c>
    </row>
    <row r="181" spans="1:11" ht="16.5" thickTop="1" x14ac:dyDescent="0.2">
      <c r="A181" s="878"/>
      <c r="B181" s="878"/>
      <c r="C181" s="878"/>
      <c r="D181" s="878"/>
      <c r="E181" s="878"/>
      <c r="F181" s="878"/>
      <c r="G181" s="878"/>
      <c r="H181" s="878"/>
      <c r="I181" s="878"/>
      <c r="J181" s="878"/>
      <c r="K181" s="869"/>
    </row>
    <row r="182" spans="1:11" ht="15.75" x14ac:dyDescent="0.2">
      <c r="A182" s="878"/>
      <c r="B182" s="878"/>
      <c r="C182" s="878"/>
      <c r="D182" s="878"/>
      <c r="E182" s="878"/>
      <c r="F182" s="878"/>
      <c r="G182" s="878"/>
      <c r="H182" s="878"/>
      <c r="I182" s="878"/>
      <c r="J182" s="878"/>
      <c r="K182" s="869"/>
    </row>
    <row r="183" spans="1:11" ht="15.75" x14ac:dyDescent="0.2">
      <c r="A183" s="878"/>
      <c r="B183" s="878"/>
      <c r="C183" s="878"/>
      <c r="D183" s="878"/>
      <c r="E183" s="878"/>
      <c r="F183" s="878"/>
      <c r="G183" s="878"/>
      <c r="H183" s="878"/>
      <c r="I183" s="878"/>
      <c r="J183" s="878"/>
      <c r="K183" s="869"/>
    </row>
    <row r="184" spans="1:11" ht="18.75" customHeight="1" x14ac:dyDescent="0.2">
      <c r="A184" s="878"/>
      <c r="B184" s="878"/>
      <c r="C184" s="878"/>
      <c r="D184" s="878"/>
      <c r="E184" s="878"/>
      <c r="F184" s="878"/>
      <c r="G184" s="878"/>
      <c r="H184" s="878"/>
      <c r="I184" s="878"/>
      <c r="J184" s="878"/>
      <c r="K184" s="869"/>
    </row>
    <row r="185" spans="1:11" ht="15.75" x14ac:dyDescent="0.2">
      <c r="A185" s="878"/>
      <c r="B185" s="878"/>
      <c r="C185" s="878"/>
      <c r="D185" s="878"/>
      <c r="E185" s="878"/>
      <c r="F185" s="878"/>
      <c r="G185" s="878"/>
      <c r="H185" s="878"/>
      <c r="I185" s="878"/>
      <c r="J185" s="878"/>
      <c r="K185" s="869"/>
    </row>
    <row r="186" spans="1:11" ht="16.5" thickBot="1" x14ac:dyDescent="0.25">
      <c r="A186" s="323" t="s">
        <v>1555</v>
      </c>
      <c r="K186" s="413" t="s">
        <v>2711</v>
      </c>
    </row>
    <row r="187" spans="1:11" ht="16.5" thickTop="1" x14ac:dyDescent="0.25">
      <c r="A187" s="992" t="s">
        <v>196</v>
      </c>
      <c r="B187" s="1003" t="s">
        <v>1</v>
      </c>
      <c r="C187" s="1003"/>
      <c r="D187" s="1003"/>
      <c r="E187" s="1003" t="s">
        <v>2</v>
      </c>
      <c r="F187" s="1003"/>
      <c r="G187" s="1003"/>
      <c r="H187" s="1003" t="s">
        <v>4</v>
      </c>
      <c r="I187" s="1003"/>
      <c r="J187" s="1003"/>
      <c r="K187" s="992" t="s">
        <v>197</v>
      </c>
    </row>
    <row r="188" spans="1:11" ht="15.75" x14ac:dyDescent="0.25">
      <c r="A188" s="993"/>
      <c r="B188" s="1004" t="s">
        <v>6</v>
      </c>
      <c r="C188" s="1004"/>
      <c r="D188" s="1004"/>
      <c r="E188" s="1004" t="s">
        <v>7</v>
      </c>
      <c r="F188" s="1004"/>
      <c r="G188" s="1004"/>
      <c r="H188" s="1004" t="s">
        <v>9</v>
      </c>
      <c r="I188" s="1004"/>
      <c r="J188" s="1004"/>
      <c r="K188" s="993"/>
    </row>
    <row r="189" spans="1:11" ht="15.75" x14ac:dyDescent="0.25">
      <c r="A189" s="993"/>
      <c r="B189" s="867" t="s">
        <v>554</v>
      </c>
      <c r="C189" s="867" t="s">
        <v>112</v>
      </c>
      <c r="D189" s="867" t="s">
        <v>12</v>
      </c>
      <c r="E189" s="867" t="s">
        <v>554</v>
      </c>
      <c r="F189" s="867" t="s">
        <v>112</v>
      </c>
      <c r="G189" s="867" t="s">
        <v>12</v>
      </c>
      <c r="H189" s="867" t="s">
        <v>554</v>
      </c>
      <c r="I189" s="867" t="s">
        <v>112</v>
      </c>
      <c r="J189" s="867" t="s">
        <v>12</v>
      </c>
      <c r="K189" s="993"/>
    </row>
    <row r="190" spans="1:11" ht="16.5" thickBot="1" x14ac:dyDescent="0.3">
      <c r="A190" s="994"/>
      <c r="B190" s="4" t="s">
        <v>13</v>
      </c>
      <c r="C190" s="4" t="s">
        <v>14</v>
      </c>
      <c r="D190" s="4" t="s">
        <v>9</v>
      </c>
      <c r="E190" s="4" t="s">
        <v>13</v>
      </c>
      <c r="F190" s="4" t="s">
        <v>14</v>
      </c>
      <c r="G190" s="4" t="s">
        <v>9</v>
      </c>
      <c r="H190" s="4" t="s">
        <v>13</v>
      </c>
      <c r="I190" s="4" t="s">
        <v>14</v>
      </c>
      <c r="J190" s="4" t="s">
        <v>9</v>
      </c>
      <c r="K190" s="994"/>
    </row>
    <row r="191" spans="1:11" ht="20.25" customHeight="1" x14ac:dyDescent="0.2">
      <c r="A191" s="418" t="s">
        <v>1385</v>
      </c>
      <c r="B191" s="18">
        <v>288</v>
      </c>
      <c r="C191" s="18">
        <v>149</v>
      </c>
      <c r="D191" s="18">
        <v>437</v>
      </c>
      <c r="E191" s="18">
        <v>0</v>
      </c>
      <c r="F191" s="18">
        <v>0</v>
      </c>
      <c r="G191" s="18">
        <v>0</v>
      </c>
      <c r="H191" s="18">
        <f t="shared" ref="H191:J194" si="49">SUM(B191,E191)</f>
        <v>288</v>
      </c>
      <c r="I191" s="18">
        <f t="shared" si="49"/>
        <v>149</v>
      </c>
      <c r="J191" s="18">
        <f t="shared" si="49"/>
        <v>437</v>
      </c>
      <c r="K191" s="870" t="s">
        <v>1386</v>
      </c>
    </row>
    <row r="192" spans="1:11" ht="20.25" customHeight="1" x14ac:dyDescent="0.2">
      <c r="A192" s="17" t="s">
        <v>1387</v>
      </c>
      <c r="B192" s="880">
        <v>136</v>
      </c>
      <c r="C192" s="18">
        <v>185</v>
      </c>
      <c r="D192" s="18">
        <v>321</v>
      </c>
      <c r="E192" s="18">
        <v>0</v>
      </c>
      <c r="F192" s="18">
        <v>0</v>
      </c>
      <c r="G192" s="18">
        <v>0</v>
      </c>
      <c r="H192" s="18">
        <f t="shared" si="49"/>
        <v>136</v>
      </c>
      <c r="I192" s="18">
        <f t="shared" si="49"/>
        <v>185</v>
      </c>
      <c r="J192" s="18">
        <f t="shared" si="49"/>
        <v>321</v>
      </c>
      <c r="K192" s="19" t="s">
        <v>1388</v>
      </c>
    </row>
    <row r="193" spans="1:11" ht="20.25" customHeight="1" x14ac:dyDescent="0.2">
      <c r="A193" s="463" t="s">
        <v>1389</v>
      </c>
      <c r="B193" s="880">
        <v>1320</v>
      </c>
      <c r="C193" s="880">
        <v>823</v>
      </c>
      <c r="D193" s="880">
        <v>2143</v>
      </c>
      <c r="E193" s="18">
        <v>0</v>
      </c>
      <c r="F193" s="18">
        <v>0</v>
      </c>
      <c r="G193" s="18">
        <v>0</v>
      </c>
      <c r="H193" s="18">
        <f t="shared" si="49"/>
        <v>1320</v>
      </c>
      <c r="I193" s="18">
        <f t="shared" si="49"/>
        <v>823</v>
      </c>
      <c r="J193" s="18">
        <f t="shared" si="49"/>
        <v>2143</v>
      </c>
      <c r="K193" s="870" t="s">
        <v>1390</v>
      </c>
    </row>
    <row r="194" spans="1:11" ht="20.25" customHeight="1" x14ac:dyDescent="0.2">
      <c r="A194" s="463" t="s">
        <v>1391</v>
      </c>
      <c r="B194" s="880">
        <v>489</v>
      </c>
      <c r="C194" s="880">
        <v>350</v>
      </c>
      <c r="D194" s="880">
        <v>839</v>
      </c>
      <c r="E194" s="18">
        <v>0</v>
      </c>
      <c r="F194" s="18">
        <v>0</v>
      </c>
      <c r="G194" s="18">
        <v>0</v>
      </c>
      <c r="H194" s="18">
        <f t="shared" si="49"/>
        <v>489</v>
      </c>
      <c r="I194" s="18">
        <f t="shared" si="49"/>
        <v>350</v>
      </c>
      <c r="J194" s="18">
        <f t="shared" si="49"/>
        <v>839</v>
      </c>
      <c r="K194" s="870" t="s">
        <v>1392</v>
      </c>
    </row>
    <row r="195" spans="1:11" ht="20.25" customHeight="1" x14ac:dyDescent="0.2">
      <c r="A195" s="463" t="s">
        <v>1393</v>
      </c>
      <c r="B195" s="32"/>
      <c r="C195" s="32"/>
      <c r="D195" s="32"/>
      <c r="E195" s="32"/>
      <c r="F195" s="32"/>
      <c r="G195" s="32"/>
      <c r="H195" s="32"/>
      <c r="I195" s="32"/>
      <c r="J195" s="32"/>
      <c r="K195" s="870" t="s">
        <v>1394</v>
      </c>
    </row>
    <row r="196" spans="1:11" ht="20.25" customHeight="1" x14ac:dyDescent="0.2">
      <c r="A196" s="463" t="s">
        <v>790</v>
      </c>
      <c r="B196" s="880">
        <v>159</v>
      </c>
      <c r="C196" s="880">
        <v>157</v>
      </c>
      <c r="D196" s="880">
        <v>316</v>
      </c>
      <c r="E196" s="880">
        <v>0</v>
      </c>
      <c r="F196" s="880">
        <v>0</v>
      </c>
      <c r="G196" s="880">
        <v>0</v>
      </c>
      <c r="H196" s="880">
        <f>SUM(B196,E196)</f>
        <v>159</v>
      </c>
      <c r="I196" s="880">
        <f t="shared" ref="I196:J204" si="50">SUM(C196,F196)</f>
        <v>157</v>
      </c>
      <c r="J196" s="880">
        <f t="shared" si="50"/>
        <v>316</v>
      </c>
      <c r="K196" s="414" t="s">
        <v>1285</v>
      </c>
    </row>
    <row r="197" spans="1:11" ht="20.25" customHeight="1" x14ac:dyDescent="0.2">
      <c r="A197" s="463" t="s">
        <v>404</v>
      </c>
      <c r="B197" s="880">
        <v>123</v>
      </c>
      <c r="C197" s="880">
        <v>149</v>
      </c>
      <c r="D197" s="880">
        <v>272</v>
      </c>
      <c r="E197" s="880">
        <v>0</v>
      </c>
      <c r="F197" s="880">
        <v>0</v>
      </c>
      <c r="G197" s="880">
        <v>0</v>
      </c>
      <c r="H197" s="880">
        <f t="shared" ref="H197:H204" si="51">SUM(B197,E197)</f>
        <v>123</v>
      </c>
      <c r="I197" s="880">
        <f t="shared" si="50"/>
        <v>149</v>
      </c>
      <c r="J197" s="880">
        <f t="shared" si="50"/>
        <v>272</v>
      </c>
      <c r="K197" s="870" t="s">
        <v>206</v>
      </c>
    </row>
    <row r="198" spans="1:11" ht="20.25" customHeight="1" x14ac:dyDescent="0.2">
      <c r="A198" s="463" t="s">
        <v>207</v>
      </c>
      <c r="B198" s="880">
        <v>71</v>
      </c>
      <c r="C198" s="880">
        <v>15</v>
      </c>
      <c r="D198" s="880">
        <v>86</v>
      </c>
      <c r="E198" s="880">
        <v>0</v>
      </c>
      <c r="F198" s="880">
        <v>0</v>
      </c>
      <c r="G198" s="880">
        <v>0</v>
      </c>
      <c r="H198" s="880">
        <f t="shared" si="51"/>
        <v>71</v>
      </c>
      <c r="I198" s="880">
        <f t="shared" si="50"/>
        <v>15</v>
      </c>
      <c r="J198" s="880">
        <f t="shared" si="50"/>
        <v>86</v>
      </c>
      <c r="K198" s="419" t="s">
        <v>208</v>
      </c>
    </row>
    <row r="199" spans="1:11" ht="20.25" customHeight="1" x14ac:dyDescent="0.2">
      <c r="A199" s="463" t="s">
        <v>209</v>
      </c>
      <c r="B199" s="880">
        <v>21</v>
      </c>
      <c r="C199" s="880">
        <v>2</v>
      </c>
      <c r="D199" s="880">
        <v>23</v>
      </c>
      <c r="E199" s="880">
        <v>0</v>
      </c>
      <c r="F199" s="880">
        <v>0</v>
      </c>
      <c r="G199" s="880">
        <v>0</v>
      </c>
      <c r="H199" s="880">
        <f t="shared" si="51"/>
        <v>21</v>
      </c>
      <c r="I199" s="880">
        <f t="shared" si="50"/>
        <v>2</v>
      </c>
      <c r="J199" s="880">
        <f t="shared" si="50"/>
        <v>23</v>
      </c>
      <c r="K199" s="870" t="s">
        <v>1395</v>
      </c>
    </row>
    <row r="200" spans="1:11" ht="20.25" customHeight="1" x14ac:dyDescent="0.2">
      <c r="A200" s="463" t="s">
        <v>1396</v>
      </c>
      <c r="B200" s="880">
        <v>112</v>
      </c>
      <c r="C200" s="880">
        <v>17</v>
      </c>
      <c r="D200" s="880">
        <v>129</v>
      </c>
      <c r="E200" s="880">
        <v>0</v>
      </c>
      <c r="F200" s="880">
        <v>0</v>
      </c>
      <c r="G200" s="880">
        <v>0</v>
      </c>
      <c r="H200" s="880">
        <f t="shared" si="51"/>
        <v>112</v>
      </c>
      <c r="I200" s="880">
        <f t="shared" si="50"/>
        <v>17</v>
      </c>
      <c r="J200" s="880">
        <f t="shared" si="50"/>
        <v>129</v>
      </c>
      <c r="K200" s="870" t="s">
        <v>1397</v>
      </c>
    </row>
    <row r="201" spans="1:11" ht="20.25" customHeight="1" x14ac:dyDescent="0.2">
      <c r="A201" s="463" t="s">
        <v>1398</v>
      </c>
      <c r="B201" s="880">
        <v>502</v>
      </c>
      <c r="C201" s="880">
        <v>367</v>
      </c>
      <c r="D201" s="880">
        <v>869</v>
      </c>
      <c r="E201" s="880">
        <v>0</v>
      </c>
      <c r="F201" s="880">
        <v>0</v>
      </c>
      <c r="G201" s="880">
        <v>0</v>
      </c>
      <c r="H201" s="880">
        <f t="shared" si="51"/>
        <v>502</v>
      </c>
      <c r="I201" s="880">
        <f t="shared" si="50"/>
        <v>367</v>
      </c>
      <c r="J201" s="880">
        <f t="shared" si="50"/>
        <v>869</v>
      </c>
      <c r="K201" s="870" t="s">
        <v>1399</v>
      </c>
    </row>
    <row r="202" spans="1:11" ht="20.25" customHeight="1" x14ac:dyDescent="0.2">
      <c r="A202" s="463" t="s">
        <v>1400</v>
      </c>
      <c r="B202" s="880">
        <v>66</v>
      </c>
      <c r="C202" s="880">
        <v>27</v>
      </c>
      <c r="D202" s="880">
        <v>93</v>
      </c>
      <c r="E202" s="880">
        <v>0</v>
      </c>
      <c r="F202" s="880">
        <v>0</v>
      </c>
      <c r="G202" s="880">
        <v>0</v>
      </c>
      <c r="H202" s="880">
        <f t="shared" si="51"/>
        <v>66</v>
      </c>
      <c r="I202" s="880">
        <f t="shared" si="50"/>
        <v>27</v>
      </c>
      <c r="J202" s="880">
        <f t="shared" si="50"/>
        <v>93</v>
      </c>
      <c r="K202" s="870" t="s">
        <v>1346</v>
      </c>
    </row>
    <row r="203" spans="1:11" ht="20.25" customHeight="1" x14ac:dyDescent="0.2">
      <c r="A203" s="463" t="s">
        <v>309</v>
      </c>
      <c r="B203" s="880">
        <v>113</v>
      </c>
      <c r="C203" s="880">
        <v>76</v>
      </c>
      <c r="D203" s="880">
        <v>189</v>
      </c>
      <c r="E203" s="880">
        <v>0</v>
      </c>
      <c r="F203" s="880">
        <v>0</v>
      </c>
      <c r="G203" s="880">
        <v>0</v>
      </c>
      <c r="H203" s="880">
        <f t="shared" si="51"/>
        <v>113</v>
      </c>
      <c r="I203" s="880">
        <f t="shared" si="50"/>
        <v>76</v>
      </c>
      <c r="J203" s="880">
        <f t="shared" si="50"/>
        <v>189</v>
      </c>
      <c r="K203" s="211" t="s">
        <v>1401</v>
      </c>
    </row>
    <row r="204" spans="1:11" ht="20.25" customHeight="1" x14ac:dyDescent="0.2">
      <c r="A204" s="463" t="s">
        <v>1402</v>
      </c>
      <c r="B204" s="880">
        <v>63</v>
      </c>
      <c r="C204" s="880">
        <v>17</v>
      </c>
      <c r="D204" s="880">
        <v>80</v>
      </c>
      <c r="E204" s="880">
        <v>0</v>
      </c>
      <c r="F204" s="880">
        <v>0</v>
      </c>
      <c r="G204" s="880">
        <v>0</v>
      </c>
      <c r="H204" s="880">
        <f t="shared" si="51"/>
        <v>63</v>
      </c>
      <c r="I204" s="880">
        <f t="shared" si="50"/>
        <v>17</v>
      </c>
      <c r="J204" s="880">
        <f t="shared" si="50"/>
        <v>80</v>
      </c>
      <c r="K204" s="870" t="s">
        <v>1403</v>
      </c>
    </row>
    <row r="205" spans="1:11" ht="20.25" customHeight="1" x14ac:dyDescent="0.2">
      <c r="A205" s="463" t="s">
        <v>1404</v>
      </c>
      <c r="B205" s="880">
        <f>SUM(B196:B204)</f>
        <v>1230</v>
      </c>
      <c r="C205" s="880">
        <f t="shared" ref="C205:J209" si="52">SUM(C196:C204)</f>
        <v>827</v>
      </c>
      <c r="D205" s="880">
        <f t="shared" si="52"/>
        <v>2057</v>
      </c>
      <c r="E205" s="880">
        <f t="shared" si="52"/>
        <v>0</v>
      </c>
      <c r="F205" s="880">
        <f t="shared" si="52"/>
        <v>0</v>
      </c>
      <c r="G205" s="880">
        <f t="shared" si="52"/>
        <v>0</v>
      </c>
      <c r="H205" s="880">
        <f t="shared" si="52"/>
        <v>1230</v>
      </c>
      <c r="I205" s="880">
        <f t="shared" si="52"/>
        <v>827</v>
      </c>
      <c r="J205" s="880">
        <f t="shared" si="52"/>
        <v>2057</v>
      </c>
      <c r="K205" s="870" t="s">
        <v>1405</v>
      </c>
    </row>
    <row r="206" spans="1:11" ht="20.25" customHeight="1" x14ac:dyDescent="0.2">
      <c r="A206" s="463" t="s">
        <v>1406</v>
      </c>
      <c r="B206" s="880">
        <v>523</v>
      </c>
      <c r="C206" s="880">
        <v>546</v>
      </c>
      <c r="D206" s="880">
        <v>1069</v>
      </c>
      <c r="E206" s="880">
        <f t="shared" si="52"/>
        <v>0</v>
      </c>
      <c r="F206" s="880">
        <f t="shared" si="52"/>
        <v>0</v>
      </c>
      <c r="G206" s="880">
        <f t="shared" si="52"/>
        <v>0</v>
      </c>
      <c r="H206" s="880">
        <f>SUM(B206,E206)</f>
        <v>523</v>
      </c>
      <c r="I206" s="880">
        <f t="shared" ref="I206:J209" si="53">SUM(C206,F206)</f>
        <v>546</v>
      </c>
      <c r="J206" s="880">
        <f t="shared" si="53"/>
        <v>1069</v>
      </c>
      <c r="K206" s="870" t="s">
        <v>1407</v>
      </c>
    </row>
    <row r="207" spans="1:11" ht="20.25" customHeight="1" x14ac:dyDescent="0.2">
      <c r="A207" s="463" t="s">
        <v>1408</v>
      </c>
      <c r="B207" s="880">
        <v>175</v>
      </c>
      <c r="C207" s="880">
        <v>287</v>
      </c>
      <c r="D207" s="880">
        <v>462</v>
      </c>
      <c r="E207" s="880">
        <f t="shared" si="52"/>
        <v>0</v>
      </c>
      <c r="F207" s="880">
        <f t="shared" si="52"/>
        <v>0</v>
      </c>
      <c r="G207" s="880">
        <f t="shared" si="52"/>
        <v>0</v>
      </c>
      <c r="H207" s="880">
        <f t="shared" ref="H207:H209" si="54">SUM(B207,E207)</f>
        <v>175</v>
      </c>
      <c r="I207" s="880">
        <f t="shared" si="53"/>
        <v>287</v>
      </c>
      <c r="J207" s="880">
        <f t="shared" si="53"/>
        <v>462</v>
      </c>
      <c r="K207" s="870" t="s">
        <v>1409</v>
      </c>
    </row>
    <row r="208" spans="1:11" ht="20.25" customHeight="1" x14ac:dyDescent="0.2">
      <c r="A208" s="463" t="s">
        <v>1410</v>
      </c>
      <c r="B208" s="880">
        <v>160</v>
      </c>
      <c r="C208" s="880">
        <v>100</v>
      </c>
      <c r="D208" s="880">
        <v>260</v>
      </c>
      <c r="E208" s="880">
        <f t="shared" si="52"/>
        <v>0</v>
      </c>
      <c r="F208" s="880">
        <f t="shared" si="52"/>
        <v>0</v>
      </c>
      <c r="G208" s="880">
        <f t="shared" si="52"/>
        <v>0</v>
      </c>
      <c r="H208" s="880">
        <f t="shared" si="54"/>
        <v>160</v>
      </c>
      <c r="I208" s="880">
        <f t="shared" si="53"/>
        <v>100</v>
      </c>
      <c r="J208" s="880">
        <f t="shared" si="53"/>
        <v>260</v>
      </c>
      <c r="K208" s="870" t="s">
        <v>1411</v>
      </c>
    </row>
    <row r="209" spans="1:11" ht="20.25" customHeight="1" thickBot="1" x14ac:dyDescent="0.25">
      <c r="A209" s="11" t="s">
        <v>1412</v>
      </c>
      <c r="B209" s="12">
        <v>942</v>
      </c>
      <c r="C209" s="12">
        <v>608</v>
      </c>
      <c r="D209" s="12">
        <v>1550</v>
      </c>
      <c r="E209" s="12">
        <f t="shared" si="52"/>
        <v>0</v>
      </c>
      <c r="F209" s="12">
        <f t="shared" si="52"/>
        <v>0</v>
      </c>
      <c r="G209" s="12">
        <f t="shared" si="52"/>
        <v>0</v>
      </c>
      <c r="H209" s="12">
        <f t="shared" si="54"/>
        <v>942</v>
      </c>
      <c r="I209" s="12">
        <f t="shared" si="53"/>
        <v>608</v>
      </c>
      <c r="J209" s="12">
        <f t="shared" si="53"/>
        <v>1550</v>
      </c>
      <c r="K209" s="13" t="s">
        <v>1413</v>
      </c>
    </row>
    <row r="210" spans="1:11" ht="20.25" customHeight="1" thickTop="1" x14ac:dyDescent="0.2">
      <c r="A210" s="878"/>
      <c r="B210" s="878"/>
      <c r="C210" s="878"/>
      <c r="D210" s="878"/>
      <c r="E210" s="878"/>
      <c r="F210" s="878"/>
      <c r="G210" s="878"/>
      <c r="H210" s="878"/>
      <c r="I210" s="878"/>
      <c r="J210" s="878"/>
      <c r="K210" s="869"/>
    </row>
    <row r="211" spans="1:11" ht="20.25" customHeight="1" x14ac:dyDescent="0.2">
      <c r="A211" s="878"/>
      <c r="B211" s="878"/>
      <c r="C211" s="878"/>
      <c r="D211" s="878"/>
      <c r="E211" s="878"/>
      <c r="F211" s="878"/>
      <c r="G211" s="878"/>
      <c r="H211" s="878"/>
      <c r="I211" s="878"/>
      <c r="J211" s="878"/>
      <c r="K211" s="869"/>
    </row>
    <row r="212" spans="1:11" ht="20.25" customHeight="1" x14ac:dyDescent="0.2">
      <c r="A212" s="878"/>
      <c r="B212" s="878"/>
      <c r="C212" s="878"/>
      <c r="D212" s="878"/>
      <c r="E212" s="878"/>
      <c r="F212" s="878"/>
      <c r="G212" s="878"/>
      <c r="H212" s="878"/>
      <c r="I212" s="878"/>
      <c r="J212" s="878"/>
      <c r="K212" s="869"/>
    </row>
    <row r="213" spans="1:11" ht="20.25" customHeight="1" x14ac:dyDescent="0.2">
      <c r="A213" s="878"/>
      <c r="B213" s="878"/>
      <c r="C213" s="878"/>
      <c r="D213" s="878"/>
      <c r="E213" s="878"/>
      <c r="F213" s="878"/>
      <c r="G213" s="878"/>
      <c r="H213" s="878"/>
      <c r="I213" s="878"/>
      <c r="J213" s="878"/>
      <c r="K213" s="869"/>
    </row>
    <row r="214" spans="1:11" ht="20.25" customHeight="1" x14ac:dyDescent="0.2">
      <c r="A214" s="878"/>
      <c r="B214" s="878"/>
      <c r="C214" s="878"/>
      <c r="D214" s="878"/>
      <c r="E214" s="878"/>
      <c r="F214" s="878"/>
      <c r="G214" s="878"/>
      <c r="H214" s="878"/>
      <c r="I214" s="878"/>
      <c r="J214" s="878"/>
      <c r="K214" s="869"/>
    </row>
    <row r="215" spans="1:11" ht="7.5" customHeight="1" x14ac:dyDescent="0.2">
      <c r="A215" s="878"/>
      <c r="B215" s="878"/>
      <c r="C215" s="878"/>
      <c r="D215" s="878"/>
      <c r="E215" s="878"/>
      <c r="F215" s="878"/>
      <c r="G215" s="878"/>
      <c r="H215" s="878"/>
      <c r="I215" s="878"/>
      <c r="J215" s="878"/>
      <c r="K215" s="869"/>
    </row>
    <row r="216" spans="1:11" ht="24.75" customHeight="1" thickBot="1" x14ac:dyDescent="0.25">
      <c r="A216" s="323" t="s">
        <v>1555</v>
      </c>
      <c r="K216" s="413" t="s">
        <v>2711</v>
      </c>
    </row>
    <row r="217" spans="1:11" ht="16.5" thickTop="1" x14ac:dyDescent="0.25">
      <c r="A217" s="992" t="s">
        <v>196</v>
      </c>
      <c r="B217" s="1003" t="s">
        <v>1</v>
      </c>
      <c r="C217" s="1003"/>
      <c r="D217" s="1003"/>
      <c r="E217" s="1003" t="s">
        <v>2</v>
      </c>
      <c r="F217" s="1003"/>
      <c r="G217" s="1003"/>
      <c r="H217" s="1003" t="s">
        <v>4</v>
      </c>
      <c r="I217" s="1003"/>
      <c r="J217" s="1003"/>
      <c r="K217" s="992" t="s">
        <v>197</v>
      </c>
    </row>
    <row r="218" spans="1:11" ht="15.75" x14ac:dyDescent="0.25">
      <c r="A218" s="993"/>
      <c r="B218" s="1004" t="s">
        <v>6</v>
      </c>
      <c r="C218" s="1004"/>
      <c r="D218" s="1004"/>
      <c r="E218" s="1004" t="s">
        <v>7</v>
      </c>
      <c r="F218" s="1004"/>
      <c r="G218" s="1004"/>
      <c r="H218" s="1004" t="s">
        <v>9</v>
      </c>
      <c r="I218" s="1004"/>
      <c r="J218" s="1004"/>
      <c r="K218" s="993"/>
    </row>
    <row r="219" spans="1:11" ht="15.75" x14ac:dyDescent="0.25">
      <c r="A219" s="993"/>
      <c r="B219" s="867" t="s">
        <v>554</v>
      </c>
      <c r="C219" s="867" t="s">
        <v>112</v>
      </c>
      <c r="D219" s="867" t="s">
        <v>12</v>
      </c>
      <c r="E219" s="867" t="s">
        <v>554</v>
      </c>
      <c r="F219" s="867" t="s">
        <v>112</v>
      </c>
      <c r="G219" s="867" t="s">
        <v>12</v>
      </c>
      <c r="H219" s="867" t="s">
        <v>554</v>
      </c>
      <c r="I219" s="867" t="s">
        <v>112</v>
      </c>
      <c r="J219" s="867" t="s">
        <v>12</v>
      </c>
      <c r="K219" s="993"/>
    </row>
    <row r="220" spans="1:11" ht="16.5" thickBot="1" x14ac:dyDescent="0.3">
      <c r="A220" s="994"/>
      <c r="B220" s="4" t="s">
        <v>13</v>
      </c>
      <c r="C220" s="4" t="s">
        <v>14</v>
      </c>
      <c r="D220" s="4" t="s">
        <v>9</v>
      </c>
      <c r="E220" s="4" t="s">
        <v>13</v>
      </c>
      <c r="F220" s="4" t="s">
        <v>14</v>
      </c>
      <c r="G220" s="4" t="s">
        <v>9</v>
      </c>
      <c r="H220" s="4" t="s">
        <v>13</v>
      </c>
      <c r="I220" s="4" t="s">
        <v>14</v>
      </c>
      <c r="J220" s="4" t="s">
        <v>9</v>
      </c>
      <c r="K220" s="994"/>
    </row>
    <row r="221" spans="1:11" ht="20.25" customHeight="1" x14ac:dyDescent="0.2">
      <c r="A221" s="463" t="s">
        <v>1414</v>
      </c>
      <c r="B221" s="463"/>
      <c r="C221" s="463"/>
      <c r="D221" s="463"/>
      <c r="E221" s="463"/>
      <c r="F221" s="463"/>
      <c r="G221" s="463"/>
      <c r="H221" s="463"/>
      <c r="I221" s="463"/>
      <c r="J221" s="463"/>
      <c r="K221" s="870" t="s">
        <v>1415</v>
      </c>
    </row>
    <row r="222" spans="1:11" ht="20.25" customHeight="1" x14ac:dyDescent="0.2">
      <c r="A222" s="20" t="s">
        <v>1335</v>
      </c>
      <c r="B222" s="21">
        <v>110</v>
      </c>
      <c r="C222" s="21">
        <v>185</v>
      </c>
      <c r="D222" s="21">
        <v>295</v>
      </c>
      <c r="E222" s="21">
        <v>0</v>
      </c>
      <c r="F222" s="21">
        <v>0</v>
      </c>
      <c r="G222" s="21">
        <v>0</v>
      </c>
      <c r="H222" s="21">
        <f>SUM(B222,E222)</f>
        <v>110</v>
      </c>
      <c r="I222" s="21">
        <f t="shared" ref="I222:J229" si="55">SUM(C222,F222)</f>
        <v>185</v>
      </c>
      <c r="J222" s="21">
        <f t="shared" si="55"/>
        <v>295</v>
      </c>
      <c r="K222" s="414" t="s">
        <v>1285</v>
      </c>
    </row>
    <row r="223" spans="1:11" ht="20.25" customHeight="1" x14ac:dyDescent="0.2">
      <c r="A223" s="20" t="s">
        <v>1333</v>
      </c>
      <c r="B223" s="21">
        <v>113</v>
      </c>
      <c r="C223" s="21">
        <v>202</v>
      </c>
      <c r="D223" s="21">
        <v>315</v>
      </c>
      <c r="E223" s="21">
        <v>0</v>
      </c>
      <c r="F223" s="21">
        <v>0</v>
      </c>
      <c r="G223" s="21">
        <v>0</v>
      </c>
      <c r="H223" s="21">
        <f t="shared" ref="H223:H229" si="56">SUM(B223,E223)</f>
        <v>113</v>
      </c>
      <c r="I223" s="21">
        <f t="shared" si="55"/>
        <v>202</v>
      </c>
      <c r="J223" s="21">
        <f t="shared" si="55"/>
        <v>315</v>
      </c>
      <c r="K223" s="870" t="s">
        <v>206</v>
      </c>
    </row>
    <row r="224" spans="1:11" ht="20.25" customHeight="1" x14ac:dyDescent="0.2">
      <c r="A224" s="20" t="s">
        <v>1416</v>
      </c>
      <c r="B224" s="21">
        <v>325</v>
      </c>
      <c r="C224" s="21">
        <v>80</v>
      </c>
      <c r="D224" s="21">
        <v>405</v>
      </c>
      <c r="E224" s="21">
        <v>0</v>
      </c>
      <c r="F224" s="21">
        <v>0</v>
      </c>
      <c r="G224" s="21">
        <v>0</v>
      </c>
      <c r="H224" s="21">
        <f t="shared" si="56"/>
        <v>325</v>
      </c>
      <c r="I224" s="21">
        <f t="shared" si="55"/>
        <v>80</v>
      </c>
      <c r="J224" s="21">
        <f t="shared" si="55"/>
        <v>405</v>
      </c>
      <c r="K224" s="211" t="s">
        <v>1321</v>
      </c>
    </row>
    <row r="225" spans="1:11" ht="20.25" customHeight="1" x14ac:dyDescent="0.2">
      <c r="A225" s="20" t="s">
        <v>1417</v>
      </c>
      <c r="B225" s="21">
        <v>364</v>
      </c>
      <c r="C225" s="21">
        <v>420</v>
      </c>
      <c r="D225" s="21">
        <v>784</v>
      </c>
      <c r="E225" s="21">
        <v>0</v>
      </c>
      <c r="F225" s="21">
        <v>0</v>
      </c>
      <c r="G225" s="21">
        <v>0</v>
      </c>
      <c r="H225" s="21">
        <f t="shared" si="56"/>
        <v>364</v>
      </c>
      <c r="I225" s="21">
        <f t="shared" si="55"/>
        <v>420</v>
      </c>
      <c r="J225" s="21">
        <f t="shared" si="55"/>
        <v>784</v>
      </c>
      <c r="K225" s="211" t="s">
        <v>1289</v>
      </c>
    </row>
    <row r="226" spans="1:11" ht="20.25" customHeight="1" x14ac:dyDescent="0.2">
      <c r="A226" s="20" t="s">
        <v>1418</v>
      </c>
      <c r="B226" s="21">
        <v>345</v>
      </c>
      <c r="C226" s="21">
        <v>230</v>
      </c>
      <c r="D226" s="21">
        <v>575</v>
      </c>
      <c r="E226" s="21">
        <v>0</v>
      </c>
      <c r="F226" s="21">
        <v>0</v>
      </c>
      <c r="G226" s="21">
        <v>0</v>
      </c>
      <c r="H226" s="21">
        <f t="shared" si="56"/>
        <v>345</v>
      </c>
      <c r="I226" s="21">
        <f t="shared" si="55"/>
        <v>230</v>
      </c>
      <c r="J226" s="21">
        <f t="shared" si="55"/>
        <v>575</v>
      </c>
      <c r="K226" s="419" t="s">
        <v>1419</v>
      </c>
    </row>
    <row r="227" spans="1:11" ht="20.25" customHeight="1" x14ac:dyDescent="0.2">
      <c r="A227" s="20" t="s">
        <v>1420</v>
      </c>
      <c r="B227" s="21">
        <v>305</v>
      </c>
      <c r="C227" s="21">
        <v>275</v>
      </c>
      <c r="D227" s="21">
        <v>580</v>
      </c>
      <c r="E227" s="21">
        <v>0</v>
      </c>
      <c r="F227" s="21">
        <v>0</v>
      </c>
      <c r="G227" s="21">
        <v>0</v>
      </c>
      <c r="H227" s="21">
        <f t="shared" si="56"/>
        <v>305</v>
      </c>
      <c r="I227" s="21">
        <f t="shared" si="55"/>
        <v>275</v>
      </c>
      <c r="J227" s="21">
        <f t="shared" si="55"/>
        <v>580</v>
      </c>
      <c r="K227" s="211" t="s">
        <v>1421</v>
      </c>
    </row>
    <row r="228" spans="1:11" ht="20.25" customHeight="1" x14ac:dyDescent="0.2">
      <c r="A228" s="20" t="s">
        <v>1422</v>
      </c>
      <c r="B228" s="21">
        <v>144</v>
      </c>
      <c r="C228" s="21">
        <v>58</v>
      </c>
      <c r="D228" s="21">
        <v>202</v>
      </c>
      <c r="E228" s="21">
        <v>0</v>
      </c>
      <c r="F228" s="21">
        <v>0</v>
      </c>
      <c r="G228" s="21">
        <v>0</v>
      </c>
      <c r="H228" s="21">
        <f t="shared" si="56"/>
        <v>144</v>
      </c>
      <c r="I228" s="21">
        <f t="shared" si="55"/>
        <v>58</v>
      </c>
      <c r="J228" s="21">
        <f t="shared" si="55"/>
        <v>202</v>
      </c>
      <c r="K228" s="870" t="s">
        <v>1293</v>
      </c>
    </row>
    <row r="229" spans="1:11" ht="20.25" customHeight="1" x14ac:dyDescent="0.2">
      <c r="A229" s="20" t="s">
        <v>1423</v>
      </c>
      <c r="B229" s="21">
        <v>239</v>
      </c>
      <c r="C229" s="21">
        <v>161</v>
      </c>
      <c r="D229" s="21">
        <v>400</v>
      </c>
      <c r="E229" s="21">
        <v>0</v>
      </c>
      <c r="F229" s="21">
        <v>0</v>
      </c>
      <c r="G229" s="21">
        <v>0</v>
      </c>
      <c r="H229" s="21">
        <f t="shared" si="56"/>
        <v>239</v>
      </c>
      <c r="I229" s="21">
        <f t="shared" si="55"/>
        <v>161</v>
      </c>
      <c r="J229" s="21">
        <f t="shared" si="55"/>
        <v>400</v>
      </c>
      <c r="K229" s="870" t="s">
        <v>1424</v>
      </c>
    </row>
    <row r="230" spans="1:11" ht="20.25" customHeight="1" x14ac:dyDescent="0.2">
      <c r="A230" s="20" t="s">
        <v>1425</v>
      </c>
      <c r="B230" s="880">
        <f>SUM(B222:B229)</f>
        <v>1945</v>
      </c>
      <c r="C230" s="21">
        <f t="shared" ref="C230:J237" si="57">SUM(C222:C229)</f>
        <v>1611</v>
      </c>
      <c r="D230" s="21">
        <f t="shared" si="57"/>
        <v>3556</v>
      </c>
      <c r="E230" s="21">
        <f t="shared" si="57"/>
        <v>0</v>
      </c>
      <c r="F230" s="21">
        <f t="shared" si="57"/>
        <v>0</v>
      </c>
      <c r="G230" s="21">
        <f t="shared" si="57"/>
        <v>0</v>
      </c>
      <c r="H230" s="21">
        <f t="shared" si="57"/>
        <v>1945</v>
      </c>
      <c r="I230" s="21">
        <f t="shared" si="57"/>
        <v>1611</v>
      </c>
      <c r="J230" s="21">
        <f t="shared" si="57"/>
        <v>3556</v>
      </c>
      <c r="K230" s="870" t="s">
        <v>1426</v>
      </c>
    </row>
    <row r="231" spans="1:11" ht="20.25" customHeight="1" x14ac:dyDescent="0.2">
      <c r="A231" s="463" t="s">
        <v>1427</v>
      </c>
      <c r="B231" s="880">
        <v>267</v>
      </c>
      <c r="C231" s="880">
        <v>191</v>
      </c>
      <c r="D231" s="880">
        <v>458</v>
      </c>
      <c r="E231" s="21">
        <f t="shared" si="57"/>
        <v>0</v>
      </c>
      <c r="F231" s="21">
        <f t="shared" si="57"/>
        <v>0</v>
      </c>
      <c r="G231" s="21">
        <f t="shared" si="57"/>
        <v>0</v>
      </c>
      <c r="H231" s="880">
        <f>SUM(B231,E231)</f>
        <v>267</v>
      </c>
      <c r="I231" s="880">
        <f t="shared" ref="I231:J238" si="58">SUM(C231,F231)</f>
        <v>191</v>
      </c>
      <c r="J231" s="880">
        <f t="shared" si="58"/>
        <v>458</v>
      </c>
      <c r="K231" s="870" t="s">
        <v>1428</v>
      </c>
    </row>
    <row r="232" spans="1:11" ht="20.25" customHeight="1" x14ac:dyDescent="0.2">
      <c r="A232" s="463" t="s">
        <v>1429</v>
      </c>
      <c r="B232" s="880">
        <v>518</v>
      </c>
      <c r="C232" s="880">
        <v>427</v>
      </c>
      <c r="D232" s="880">
        <v>945</v>
      </c>
      <c r="E232" s="21">
        <f t="shared" si="57"/>
        <v>0</v>
      </c>
      <c r="F232" s="21">
        <f t="shared" si="57"/>
        <v>0</v>
      </c>
      <c r="G232" s="21">
        <f t="shared" si="57"/>
        <v>0</v>
      </c>
      <c r="H232" s="880">
        <f t="shared" ref="H232:H237" si="59">SUM(B232,E232)</f>
        <v>518</v>
      </c>
      <c r="I232" s="880">
        <f t="shared" si="58"/>
        <v>427</v>
      </c>
      <c r="J232" s="880">
        <f t="shared" si="58"/>
        <v>945</v>
      </c>
      <c r="K232" s="870" t="s">
        <v>1430</v>
      </c>
    </row>
    <row r="233" spans="1:11" ht="20.25" customHeight="1" x14ac:dyDescent="0.2">
      <c r="A233" s="463" t="s">
        <v>1431</v>
      </c>
      <c r="B233" s="880">
        <v>33</v>
      </c>
      <c r="C233" s="880">
        <v>55</v>
      </c>
      <c r="D233" s="880">
        <v>88</v>
      </c>
      <c r="E233" s="21">
        <f t="shared" si="57"/>
        <v>0</v>
      </c>
      <c r="F233" s="21">
        <f t="shared" si="57"/>
        <v>0</v>
      </c>
      <c r="G233" s="21">
        <f t="shared" si="57"/>
        <v>0</v>
      </c>
      <c r="H233" s="880">
        <f t="shared" si="59"/>
        <v>33</v>
      </c>
      <c r="I233" s="880">
        <f t="shared" si="58"/>
        <v>55</v>
      </c>
      <c r="J233" s="880">
        <f t="shared" si="58"/>
        <v>88</v>
      </c>
      <c r="K233" s="870" t="s">
        <v>1432</v>
      </c>
    </row>
    <row r="234" spans="1:11" ht="20.25" customHeight="1" x14ac:dyDescent="0.2">
      <c r="A234" s="463" t="s">
        <v>1433</v>
      </c>
      <c r="B234" s="880">
        <v>142</v>
      </c>
      <c r="C234" s="880">
        <v>50</v>
      </c>
      <c r="D234" s="880">
        <v>192</v>
      </c>
      <c r="E234" s="21">
        <f t="shared" si="57"/>
        <v>0</v>
      </c>
      <c r="F234" s="21">
        <f t="shared" si="57"/>
        <v>0</v>
      </c>
      <c r="G234" s="21">
        <f t="shared" si="57"/>
        <v>0</v>
      </c>
      <c r="H234" s="880">
        <f t="shared" si="59"/>
        <v>142</v>
      </c>
      <c r="I234" s="880">
        <f t="shared" si="58"/>
        <v>50</v>
      </c>
      <c r="J234" s="880">
        <f t="shared" si="58"/>
        <v>192</v>
      </c>
      <c r="K234" s="870" t="s">
        <v>1434</v>
      </c>
    </row>
    <row r="235" spans="1:11" ht="20.25" customHeight="1" x14ac:dyDescent="0.2">
      <c r="A235" s="463" t="s">
        <v>1435</v>
      </c>
      <c r="B235" s="880">
        <v>275</v>
      </c>
      <c r="C235" s="880">
        <v>302</v>
      </c>
      <c r="D235" s="880">
        <v>577</v>
      </c>
      <c r="E235" s="21">
        <f t="shared" si="57"/>
        <v>0</v>
      </c>
      <c r="F235" s="21">
        <f t="shared" si="57"/>
        <v>0</v>
      </c>
      <c r="G235" s="21">
        <f t="shared" si="57"/>
        <v>0</v>
      </c>
      <c r="H235" s="880">
        <f t="shared" si="59"/>
        <v>275</v>
      </c>
      <c r="I235" s="880">
        <f t="shared" si="58"/>
        <v>302</v>
      </c>
      <c r="J235" s="880">
        <f t="shared" si="58"/>
        <v>577</v>
      </c>
      <c r="K235" s="870" t="s">
        <v>1436</v>
      </c>
    </row>
    <row r="236" spans="1:11" ht="20.25" customHeight="1" x14ac:dyDescent="0.2">
      <c r="A236" s="463" t="s">
        <v>1437</v>
      </c>
      <c r="B236" s="880">
        <v>131</v>
      </c>
      <c r="C236" s="880">
        <v>96</v>
      </c>
      <c r="D236" s="880">
        <v>227</v>
      </c>
      <c r="E236" s="21">
        <f t="shared" si="57"/>
        <v>0</v>
      </c>
      <c r="F236" s="21">
        <f t="shared" si="57"/>
        <v>0</v>
      </c>
      <c r="G236" s="21">
        <f t="shared" si="57"/>
        <v>0</v>
      </c>
      <c r="H236" s="880">
        <f t="shared" si="59"/>
        <v>131</v>
      </c>
      <c r="I236" s="880">
        <f t="shared" si="58"/>
        <v>96</v>
      </c>
      <c r="J236" s="880">
        <f t="shared" si="58"/>
        <v>227</v>
      </c>
      <c r="K236" s="870" t="s">
        <v>1438</v>
      </c>
    </row>
    <row r="237" spans="1:11" ht="20.25" customHeight="1" x14ac:dyDescent="0.2">
      <c r="A237" s="463" t="s">
        <v>1439</v>
      </c>
      <c r="B237" s="880">
        <v>485</v>
      </c>
      <c r="C237" s="880">
        <v>346</v>
      </c>
      <c r="D237" s="880">
        <v>831</v>
      </c>
      <c r="E237" s="21">
        <f t="shared" si="57"/>
        <v>0</v>
      </c>
      <c r="F237" s="21">
        <f t="shared" si="57"/>
        <v>0</v>
      </c>
      <c r="G237" s="21">
        <f t="shared" si="57"/>
        <v>0</v>
      </c>
      <c r="H237" s="880">
        <f t="shared" si="59"/>
        <v>485</v>
      </c>
      <c r="I237" s="880">
        <f t="shared" si="58"/>
        <v>346</v>
      </c>
      <c r="J237" s="880">
        <f t="shared" si="58"/>
        <v>831</v>
      </c>
      <c r="K237" s="870" t="s">
        <v>1440</v>
      </c>
    </row>
    <row r="238" spans="1:11" ht="20.25" customHeight="1" thickBot="1" x14ac:dyDescent="0.25">
      <c r="A238" s="11" t="s">
        <v>1442</v>
      </c>
      <c r="B238" s="12">
        <v>1111</v>
      </c>
      <c r="C238" s="12">
        <v>739</v>
      </c>
      <c r="D238" s="12">
        <v>1850</v>
      </c>
      <c r="E238" s="12">
        <f>SUM(E231:E237)</f>
        <v>0</v>
      </c>
      <c r="F238" s="12">
        <f>SUM(F231:F237)</f>
        <v>0</v>
      </c>
      <c r="G238" s="12">
        <f>SUM(G231:G237)</f>
        <v>0</v>
      </c>
      <c r="H238" s="12">
        <f>SUM(B238,E238)</f>
        <v>1111</v>
      </c>
      <c r="I238" s="12">
        <f t="shared" si="58"/>
        <v>739</v>
      </c>
      <c r="J238" s="12">
        <f t="shared" si="58"/>
        <v>1850</v>
      </c>
      <c r="K238" s="13" t="s">
        <v>1443</v>
      </c>
    </row>
    <row r="239" spans="1:11" ht="20.25" customHeight="1" thickTop="1" x14ac:dyDescent="0.2">
      <c r="A239" s="878"/>
      <c r="B239" s="878"/>
      <c r="C239" s="878"/>
      <c r="D239" s="878"/>
      <c r="E239" s="878"/>
      <c r="F239" s="878"/>
      <c r="G239" s="878"/>
      <c r="H239" s="878"/>
      <c r="I239" s="878"/>
      <c r="J239" s="878"/>
      <c r="K239" s="869"/>
    </row>
    <row r="240" spans="1:11" ht="20.25" customHeight="1" x14ac:dyDescent="0.2">
      <c r="A240" s="878"/>
      <c r="B240" s="878"/>
      <c r="C240" s="878"/>
      <c r="D240" s="878"/>
      <c r="E240" s="878"/>
      <c r="F240" s="878"/>
      <c r="G240" s="878"/>
      <c r="H240" s="878"/>
      <c r="I240" s="878"/>
      <c r="J240" s="878"/>
      <c r="K240" s="869"/>
    </row>
    <row r="241" spans="1:11" ht="20.25" customHeight="1" x14ac:dyDescent="0.2">
      <c r="A241" s="878"/>
      <c r="B241" s="878"/>
      <c r="C241" s="878"/>
      <c r="D241" s="878"/>
      <c r="E241" s="878"/>
      <c r="F241" s="878"/>
      <c r="G241" s="878"/>
      <c r="H241" s="878"/>
      <c r="I241" s="878"/>
      <c r="J241" s="878"/>
      <c r="K241" s="869"/>
    </row>
    <row r="242" spans="1:11" ht="20.25" customHeight="1" x14ac:dyDescent="0.2">
      <c r="A242" s="878"/>
      <c r="B242" s="878"/>
      <c r="C242" s="878"/>
      <c r="D242" s="878"/>
      <c r="E242" s="878"/>
      <c r="F242" s="878"/>
      <c r="G242" s="878"/>
      <c r="H242" s="878"/>
      <c r="I242" s="878"/>
      <c r="J242" s="878"/>
      <c r="K242" s="869"/>
    </row>
    <row r="243" spans="1:11" ht="20.25" customHeight="1" x14ac:dyDescent="0.2">
      <c r="A243" s="878"/>
      <c r="B243" s="878"/>
      <c r="C243" s="878"/>
      <c r="D243" s="878"/>
      <c r="E243" s="878"/>
      <c r="F243" s="878"/>
      <c r="G243" s="878"/>
      <c r="H243" s="878"/>
      <c r="I243" s="878"/>
      <c r="J243" s="878"/>
      <c r="K243" s="869"/>
    </row>
    <row r="244" spans="1:11" ht="20.25" customHeight="1" x14ac:dyDescent="0.2">
      <c r="A244" s="878"/>
      <c r="B244" s="878"/>
      <c r="C244" s="878"/>
      <c r="D244" s="878"/>
      <c r="E244" s="878"/>
      <c r="F244" s="878"/>
      <c r="G244" s="878"/>
      <c r="H244" s="878"/>
      <c r="I244" s="878"/>
      <c r="J244" s="878"/>
      <c r="K244" s="869"/>
    </row>
    <row r="245" spans="1:11" ht="24.75" customHeight="1" thickBot="1" x14ac:dyDescent="0.25">
      <c r="A245" s="323" t="s">
        <v>1555</v>
      </c>
      <c r="K245" s="413" t="s">
        <v>2713</v>
      </c>
    </row>
    <row r="246" spans="1:11" ht="20.25" customHeight="1" thickTop="1" x14ac:dyDescent="0.25">
      <c r="A246" s="992" t="s">
        <v>196</v>
      </c>
      <c r="B246" s="1003" t="s">
        <v>1</v>
      </c>
      <c r="C246" s="1003"/>
      <c r="D246" s="1003"/>
      <c r="E246" s="1003" t="s">
        <v>2</v>
      </c>
      <c r="F246" s="1003"/>
      <c r="G246" s="1003"/>
      <c r="H246" s="1003" t="s">
        <v>4</v>
      </c>
      <c r="I246" s="1003"/>
      <c r="J246" s="1003"/>
      <c r="K246" s="992" t="s">
        <v>197</v>
      </c>
    </row>
    <row r="247" spans="1:11" ht="20.25" customHeight="1" x14ac:dyDescent="0.25">
      <c r="A247" s="993"/>
      <c r="B247" s="1004" t="s">
        <v>6</v>
      </c>
      <c r="C247" s="1004"/>
      <c r="D247" s="1004"/>
      <c r="E247" s="1004" t="s">
        <v>7</v>
      </c>
      <c r="F247" s="1004"/>
      <c r="G247" s="1004"/>
      <c r="H247" s="1004" t="s">
        <v>9</v>
      </c>
      <c r="I247" s="1004"/>
      <c r="J247" s="1004"/>
      <c r="K247" s="993"/>
    </row>
    <row r="248" spans="1:11" ht="20.25" customHeight="1" x14ac:dyDescent="0.25">
      <c r="A248" s="993"/>
      <c r="B248" s="867" t="s">
        <v>554</v>
      </c>
      <c r="C248" s="867" t="s">
        <v>112</v>
      </c>
      <c r="D248" s="867" t="s">
        <v>12</v>
      </c>
      <c r="E248" s="867" t="s">
        <v>554</v>
      </c>
      <c r="F248" s="867" t="s">
        <v>112</v>
      </c>
      <c r="G248" s="867" t="s">
        <v>12</v>
      </c>
      <c r="H248" s="867" t="s">
        <v>554</v>
      </c>
      <c r="I248" s="867" t="s">
        <v>112</v>
      </c>
      <c r="J248" s="867" t="s">
        <v>12</v>
      </c>
      <c r="K248" s="993"/>
    </row>
    <row r="249" spans="1:11" ht="20.25" customHeight="1" thickBot="1" x14ac:dyDescent="0.3">
      <c r="A249" s="994"/>
      <c r="B249" s="4" t="s">
        <v>13</v>
      </c>
      <c r="C249" s="4" t="s">
        <v>14</v>
      </c>
      <c r="D249" s="4" t="s">
        <v>9</v>
      </c>
      <c r="E249" s="4" t="s">
        <v>13</v>
      </c>
      <c r="F249" s="4" t="s">
        <v>14</v>
      </c>
      <c r="G249" s="4" t="s">
        <v>9</v>
      </c>
      <c r="H249" s="4" t="s">
        <v>13</v>
      </c>
      <c r="I249" s="4" t="s">
        <v>14</v>
      </c>
      <c r="J249" s="4" t="s">
        <v>9</v>
      </c>
      <c r="K249" s="994"/>
    </row>
    <row r="250" spans="1:11" ht="20.25" customHeight="1" x14ac:dyDescent="0.2">
      <c r="A250" s="463" t="s">
        <v>1444</v>
      </c>
      <c r="B250" s="463"/>
      <c r="C250" s="463"/>
      <c r="D250" s="463"/>
      <c r="E250" s="463"/>
      <c r="F250" s="463"/>
      <c r="G250" s="463"/>
      <c r="H250" s="463"/>
      <c r="I250" s="463"/>
      <c r="J250" s="463"/>
      <c r="K250" s="876" t="s">
        <v>1445</v>
      </c>
    </row>
    <row r="251" spans="1:11" ht="20.25" customHeight="1" x14ac:dyDescent="0.2">
      <c r="A251" s="463" t="s">
        <v>790</v>
      </c>
      <c r="B251" s="880">
        <v>31</v>
      </c>
      <c r="C251" s="880">
        <v>35</v>
      </c>
      <c r="D251" s="880">
        <v>66</v>
      </c>
      <c r="E251" s="880">
        <v>0</v>
      </c>
      <c r="F251" s="880">
        <v>0</v>
      </c>
      <c r="G251" s="880">
        <v>0</v>
      </c>
      <c r="H251" s="880">
        <f>SUM(B251,E251)</f>
        <v>31</v>
      </c>
      <c r="I251" s="880">
        <f t="shared" ref="I251:J254" si="60">SUM(C251,F251)</f>
        <v>35</v>
      </c>
      <c r="J251" s="880">
        <f t="shared" si="60"/>
        <v>66</v>
      </c>
      <c r="K251" s="870" t="s">
        <v>204</v>
      </c>
    </row>
    <row r="252" spans="1:11" ht="20.25" customHeight="1" x14ac:dyDescent="0.2">
      <c r="A252" s="463" t="s">
        <v>404</v>
      </c>
      <c r="B252" s="880">
        <v>71</v>
      </c>
      <c r="C252" s="880">
        <v>104</v>
      </c>
      <c r="D252" s="880">
        <v>175</v>
      </c>
      <c r="E252" s="880">
        <v>0</v>
      </c>
      <c r="F252" s="880">
        <v>0</v>
      </c>
      <c r="G252" s="880">
        <v>0</v>
      </c>
      <c r="H252" s="880">
        <f t="shared" ref="H252:H254" si="61">SUM(B252,E252)</f>
        <v>71</v>
      </c>
      <c r="I252" s="880">
        <f t="shared" si="60"/>
        <v>104</v>
      </c>
      <c r="J252" s="880">
        <f t="shared" si="60"/>
        <v>175</v>
      </c>
      <c r="K252" s="870" t="s">
        <v>206</v>
      </c>
    </row>
    <row r="253" spans="1:11" ht="20.25" customHeight="1" x14ac:dyDescent="0.2">
      <c r="A253" s="463" t="s">
        <v>516</v>
      </c>
      <c r="B253" s="880">
        <v>47</v>
      </c>
      <c r="C253" s="880">
        <v>73</v>
      </c>
      <c r="D253" s="880">
        <v>120</v>
      </c>
      <c r="E253" s="880">
        <v>0</v>
      </c>
      <c r="F253" s="880">
        <v>0</v>
      </c>
      <c r="G253" s="880">
        <v>0</v>
      </c>
      <c r="H253" s="880">
        <f t="shared" si="61"/>
        <v>47</v>
      </c>
      <c r="I253" s="880">
        <f t="shared" si="60"/>
        <v>73</v>
      </c>
      <c r="J253" s="880">
        <f t="shared" si="60"/>
        <v>120</v>
      </c>
      <c r="K253" s="870" t="s">
        <v>208</v>
      </c>
    </row>
    <row r="254" spans="1:11" ht="20.25" customHeight="1" x14ac:dyDescent="0.2">
      <c r="A254" s="463" t="s">
        <v>1446</v>
      </c>
      <c r="B254" s="880">
        <v>102</v>
      </c>
      <c r="C254" s="880">
        <v>125</v>
      </c>
      <c r="D254" s="880">
        <v>227</v>
      </c>
      <c r="E254" s="880">
        <v>0</v>
      </c>
      <c r="F254" s="880">
        <v>0</v>
      </c>
      <c r="G254" s="880">
        <v>0</v>
      </c>
      <c r="H254" s="880">
        <f t="shared" si="61"/>
        <v>102</v>
      </c>
      <c r="I254" s="880">
        <f t="shared" si="60"/>
        <v>125</v>
      </c>
      <c r="J254" s="880">
        <f t="shared" si="60"/>
        <v>227</v>
      </c>
      <c r="K254" s="414" t="s">
        <v>1447</v>
      </c>
    </row>
    <row r="255" spans="1:11" ht="39" customHeight="1" x14ac:dyDescent="0.2">
      <c r="A255" s="420" t="s">
        <v>1162</v>
      </c>
      <c r="B255" s="577">
        <f>SUM(B251:B254)</f>
        <v>251</v>
      </c>
      <c r="C255" s="326">
        <f t="shared" ref="C255:J257" si="62">SUM(C251:C254)</f>
        <v>337</v>
      </c>
      <c r="D255" s="326">
        <f t="shared" si="62"/>
        <v>588</v>
      </c>
      <c r="E255" s="326">
        <f t="shared" si="62"/>
        <v>0</v>
      </c>
      <c r="F255" s="326">
        <f t="shared" si="62"/>
        <v>0</v>
      </c>
      <c r="G255" s="326">
        <f t="shared" si="62"/>
        <v>0</v>
      </c>
      <c r="H255" s="326">
        <f t="shared" si="62"/>
        <v>251</v>
      </c>
      <c r="I255" s="326">
        <f t="shared" si="62"/>
        <v>337</v>
      </c>
      <c r="J255" s="326">
        <f t="shared" si="62"/>
        <v>588</v>
      </c>
      <c r="K255" s="876" t="s">
        <v>1448</v>
      </c>
    </row>
    <row r="256" spans="1:11" ht="20.25" customHeight="1" x14ac:dyDescent="0.2">
      <c r="A256" s="308" t="s">
        <v>1163</v>
      </c>
      <c r="B256" s="577">
        <v>9</v>
      </c>
      <c r="C256" s="326">
        <v>11</v>
      </c>
      <c r="D256" s="880">
        <v>20</v>
      </c>
      <c r="E256" s="326">
        <f t="shared" si="62"/>
        <v>0</v>
      </c>
      <c r="F256" s="326">
        <f t="shared" si="62"/>
        <v>0</v>
      </c>
      <c r="G256" s="326">
        <f t="shared" si="62"/>
        <v>0</v>
      </c>
      <c r="H256" s="326">
        <f>SUM(B256,E256)</f>
        <v>9</v>
      </c>
      <c r="I256" s="326">
        <f t="shared" ref="I256:J257" si="63">SUM(C256,F256)</f>
        <v>11</v>
      </c>
      <c r="J256" s="326">
        <f t="shared" si="63"/>
        <v>20</v>
      </c>
      <c r="K256" s="297" t="s">
        <v>1449</v>
      </c>
    </row>
    <row r="257" spans="1:11" ht="20.25" customHeight="1" x14ac:dyDescent="0.2">
      <c r="A257" s="421" t="s">
        <v>1450</v>
      </c>
      <c r="B257" s="577">
        <v>162</v>
      </c>
      <c r="C257" s="326">
        <v>80</v>
      </c>
      <c r="D257" s="326">
        <v>242</v>
      </c>
      <c r="E257" s="326">
        <f t="shared" si="62"/>
        <v>0</v>
      </c>
      <c r="F257" s="326">
        <f t="shared" si="62"/>
        <v>0</v>
      </c>
      <c r="G257" s="326">
        <f t="shared" si="62"/>
        <v>0</v>
      </c>
      <c r="H257" s="326">
        <f>SUM(B257,E257)</f>
        <v>162</v>
      </c>
      <c r="I257" s="326">
        <f t="shared" si="63"/>
        <v>80</v>
      </c>
      <c r="J257" s="326">
        <f t="shared" si="63"/>
        <v>242</v>
      </c>
      <c r="K257" s="297" t="s">
        <v>1451</v>
      </c>
    </row>
    <row r="258" spans="1:11" ht="20.25" customHeight="1" x14ac:dyDescent="0.2">
      <c r="A258" s="308" t="s">
        <v>1158</v>
      </c>
      <c r="B258" s="577"/>
      <c r="C258" s="326"/>
      <c r="D258" s="326"/>
      <c r="E258" s="326"/>
      <c r="F258" s="326"/>
      <c r="G258" s="326"/>
      <c r="H258" s="326"/>
      <c r="I258" s="326"/>
      <c r="J258" s="326"/>
      <c r="K258" s="297" t="s">
        <v>1452</v>
      </c>
    </row>
    <row r="259" spans="1:11" ht="20.25" customHeight="1" x14ac:dyDescent="0.2">
      <c r="A259" s="308" t="s">
        <v>203</v>
      </c>
      <c r="B259" s="577">
        <v>65</v>
      </c>
      <c r="C259" s="326">
        <v>120</v>
      </c>
      <c r="D259" s="326">
        <v>185</v>
      </c>
      <c r="E259" s="326">
        <v>0</v>
      </c>
      <c r="F259" s="326">
        <v>0</v>
      </c>
      <c r="G259" s="326">
        <v>0</v>
      </c>
      <c r="H259" s="326">
        <f>SUM(B259,E259)</f>
        <v>65</v>
      </c>
      <c r="I259" s="326">
        <f t="shared" ref="I259:J265" si="64">SUM(C259,F259)</f>
        <v>120</v>
      </c>
      <c r="J259" s="326">
        <f t="shared" si="64"/>
        <v>185</v>
      </c>
      <c r="K259" s="297" t="s">
        <v>204</v>
      </c>
    </row>
    <row r="260" spans="1:11" ht="20.25" customHeight="1" x14ac:dyDescent="0.2">
      <c r="A260" s="308" t="s">
        <v>404</v>
      </c>
      <c r="B260" s="577">
        <v>89</v>
      </c>
      <c r="C260" s="326">
        <v>142</v>
      </c>
      <c r="D260" s="326">
        <v>231</v>
      </c>
      <c r="E260" s="326">
        <v>0</v>
      </c>
      <c r="F260" s="326">
        <v>0</v>
      </c>
      <c r="G260" s="326">
        <v>0</v>
      </c>
      <c r="H260" s="326">
        <f t="shared" ref="H260:H265" si="65">SUM(B260,E260)</f>
        <v>89</v>
      </c>
      <c r="I260" s="326">
        <f t="shared" si="64"/>
        <v>142</v>
      </c>
      <c r="J260" s="326">
        <f t="shared" si="64"/>
        <v>231</v>
      </c>
      <c r="K260" s="297" t="s">
        <v>206</v>
      </c>
    </row>
    <row r="261" spans="1:11" ht="20.25" customHeight="1" x14ac:dyDescent="0.2">
      <c r="A261" s="308" t="s">
        <v>255</v>
      </c>
      <c r="B261" s="577">
        <v>20</v>
      </c>
      <c r="C261" s="326">
        <v>5</v>
      </c>
      <c r="D261" s="326">
        <v>25</v>
      </c>
      <c r="E261" s="326">
        <v>0</v>
      </c>
      <c r="F261" s="326">
        <v>0</v>
      </c>
      <c r="G261" s="326">
        <v>0</v>
      </c>
      <c r="H261" s="326">
        <f t="shared" si="65"/>
        <v>20</v>
      </c>
      <c r="I261" s="326">
        <f t="shared" si="64"/>
        <v>5</v>
      </c>
      <c r="J261" s="326">
        <f t="shared" si="64"/>
        <v>25</v>
      </c>
      <c r="K261" s="297" t="s">
        <v>210</v>
      </c>
    </row>
    <row r="262" spans="1:11" ht="20.25" customHeight="1" x14ac:dyDescent="0.2">
      <c r="A262" s="308" t="s">
        <v>1453</v>
      </c>
      <c r="B262" s="577">
        <v>190</v>
      </c>
      <c r="C262" s="326">
        <v>325</v>
      </c>
      <c r="D262" s="326">
        <v>515</v>
      </c>
      <c r="E262" s="326">
        <v>0</v>
      </c>
      <c r="F262" s="326">
        <v>0</v>
      </c>
      <c r="G262" s="326">
        <v>0</v>
      </c>
      <c r="H262" s="326">
        <f t="shared" si="65"/>
        <v>190</v>
      </c>
      <c r="I262" s="326">
        <f t="shared" si="64"/>
        <v>325</v>
      </c>
      <c r="J262" s="326">
        <f t="shared" si="64"/>
        <v>515</v>
      </c>
      <c r="K262" s="297" t="s">
        <v>1355</v>
      </c>
    </row>
    <row r="263" spans="1:11" ht="20.25" customHeight="1" x14ac:dyDescent="0.2">
      <c r="A263" s="308" t="s">
        <v>1454</v>
      </c>
      <c r="B263" s="577">
        <v>92</v>
      </c>
      <c r="C263" s="326">
        <v>77</v>
      </c>
      <c r="D263" s="326">
        <v>169</v>
      </c>
      <c r="E263" s="326">
        <v>0</v>
      </c>
      <c r="F263" s="326">
        <v>0</v>
      </c>
      <c r="G263" s="326">
        <v>0</v>
      </c>
      <c r="H263" s="326">
        <f t="shared" si="65"/>
        <v>92</v>
      </c>
      <c r="I263" s="326">
        <f t="shared" si="64"/>
        <v>77</v>
      </c>
      <c r="J263" s="326">
        <f t="shared" si="64"/>
        <v>169</v>
      </c>
      <c r="K263" s="419" t="s">
        <v>1419</v>
      </c>
    </row>
    <row r="264" spans="1:11" ht="20.25" customHeight="1" x14ac:dyDescent="0.2">
      <c r="A264" s="422" t="s">
        <v>523</v>
      </c>
      <c r="B264" s="577">
        <v>51</v>
      </c>
      <c r="C264" s="577">
        <v>28</v>
      </c>
      <c r="D264" s="326">
        <v>79</v>
      </c>
      <c r="E264" s="326">
        <v>0</v>
      </c>
      <c r="F264" s="326">
        <v>0</v>
      </c>
      <c r="G264" s="326">
        <v>0</v>
      </c>
      <c r="H264" s="326">
        <f t="shared" si="65"/>
        <v>51</v>
      </c>
      <c r="I264" s="326">
        <f t="shared" si="64"/>
        <v>28</v>
      </c>
      <c r="J264" s="326">
        <f t="shared" si="64"/>
        <v>79</v>
      </c>
      <c r="K264" s="870" t="s">
        <v>240</v>
      </c>
    </row>
    <row r="265" spans="1:11" ht="20.25" customHeight="1" x14ac:dyDescent="0.2">
      <c r="A265" s="422" t="s">
        <v>1107</v>
      </c>
      <c r="B265" s="577">
        <v>39</v>
      </c>
      <c r="C265" s="577">
        <v>38</v>
      </c>
      <c r="D265" s="577">
        <v>77</v>
      </c>
      <c r="E265" s="577">
        <v>0</v>
      </c>
      <c r="F265" s="577">
        <v>0</v>
      </c>
      <c r="G265" s="577">
        <v>0</v>
      </c>
      <c r="H265" s="577">
        <f t="shared" si="65"/>
        <v>39</v>
      </c>
      <c r="I265" s="577">
        <f t="shared" si="64"/>
        <v>38</v>
      </c>
      <c r="J265" s="577">
        <f t="shared" si="64"/>
        <v>77</v>
      </c>
      <c r="K265" s="423" t="s">
        <v>1108</v>
      </c>
    </row>
    <row r="266" spans="1:11" ht="20.25" customHeight="1" thickBot="1" x14ac:dyDescent="0.25">
      <c r="A266" s="426" t="s">
        <v>1159</v>
      </c>
      <c r="B266" s="587">
        <f>B265+B264+B263+B262+B261+B260+B259</f>
        <v>546</v>
      </c>
      <c r="C266" s="587">
        <f>C265+C264+C263+C262+C261+C260+C259</f>
        <v>735</v>
      </c>
      <c r="D266" s="587">
        <f>D265+D264+D263+D262+D261+D260+D259</f>
        <v>1281</v>
      </c>
      <c r="E266" s="587">
        <v>0</v>
      </c>
      <c r="F266" s="587">
        <v>0</v>
      </c>
      <c r="G266" s="587">
        <v>0</v>
      </c>
      <c r="H266" s="587">
        <f>H265+H264+H263+H262+H261+H260+H259</f>
        <v>546</v>
      </c>
      <c r="I266" s="587">
        <f>I265+I264+I263+I262+I261+I260+I259</f>
        <v>735</v>
      </c>
      <c r="J266" s="587">
        <f>J265+J264+J263+J262+J261+J260+J259</f>
        <v>1281</v>
      </c>
      <c r="K266" s="427" t="s">
        <v>1455</v>
      </c>
    </row>
    <row r="267" spans="1:11" ht="20.25" customHeight="1" thickTop="1" x14ac:dyDescent="0.2">
      <c r="A267" s="307"/>
      <c r="B267" s="307"/>
      <c r="C267" s="307"/>
      <c r="D267" s="307"/>
      <c r="E267" s="307"/>
      <c r="F267" s="307"/>
      <c r="G267" s="307"/>
      <c r="H267" s="307"/>
      <c r="I267" s="307"/>
      <c r="J267" s="307"/>
      <c r="K267" s="56"/>
    </row>
    <row r="268" spans="1:11" ht="20.25" customHeight="1" x14ac:dyDescent="0.2">
      <c r="A268" s="307"/>
      <c r="B268" s="307"/>
      <c r="C268" s="307"/>
      <c r="D268" s="307"/>
      <c r="E268" s="307"/>
      <c r="F268" s="307"/>
      <c r="G268" s="307"/>
      <c r="H268" s="307"/>
      <c r="I268" s="307"/>
      <c r="J268" s="307"/>
      <c r="K268" s="56"/>
    </row>
    <row r="269" spans="1:11" ht="20.25" customHeight="1" x14ac:dyDescent="0.2">
      <c r="A269" s="307"/>
      <c r="B269" s="307"/>
      <c r="C269" s="307"/>
      <c r="D269" s="307"/>
      <c r="E269" s="307"/>
      <c r="F269" s="307"/>
      <c r="G269" s="307"/>
      <c r="H269" s="307"/>
      <c r="I269" s="307"/>
      <c r="J269" s="307"/>
      <c r="K269" s="56"/>
    </row>
    <row r="270" spans="1:11" ht="12" customHeight="1" x14ac:dyDescent="0.2">
      <c r="A270" s="307"/>
      <c r="B270" s="307"/>
      <c r="C270" s="307"/>
      <c r="D270" s="307"/>
      <c r="E270" s="307"/>
      <c r="F270" s="307"/>
      <c r="G270" s="307"/>
      <c r="H270" s="307"/>
      <c r="I270" s="307"/>
      <c r="J270" s="307"/>
      <c r="K270" s="56"/>
    </row>
    <row r="271" spans="1:11" ht="12" customHeight="1" x14ac:dyDescent="0.2">
      <c r="A271" s="307"/>
      <c r="B271" s="307"/>
      <c r="C271" s="307"/>
      <c r="D271" s="307"/>
      <c r="E271" s="307"/>
      <c r="F271" s="307"/>
      <c r="G271" s="307"/>
      <c r="H271" s="307"/>
      <c r="I271" s="307"/>
      <c r="J271" s="307"/>
      <c r="K271" s="56"/>
    </row>
    <row r="272" spans="1:11" ht="12" customHeight="1" x14ac:dyDescent="0.2">
      <c r="A272" s="307"/>
      <c r="B272" s="307"/>
      <c r="C272" s="307"/>
      <c r="D272" s="307"/>
      <c r="E272" s="307"/>
      <c r="F272" s="307"/>
      <c r="G272" s="307"/>
      <c r="H272" s="307"/>
      <c r="I272" s="307"/>
      <c r="J272" s="307"/>
      <c r="K272" s="56"/>
    </row>
    <row r="273" spans="1:11" ht="12" customHeight="1" x14ac:dyDescent="0.2">
      <c r="A273" s="307"/>
      <c r="B273" s="307"/>
      <c r="C273" s="307"/>
      <c r="D273" s="307"/>
      <c r="E273" s="307"/>
      <c r="F273" s="307"/>
      <c r="G273" s="307"/>
      <c r="H273" s="307"/>
      <c r="I273" s="307"/>
      <c r="J273" s="307"/>
      <c r="K273" s="56"/>
    </row>
    <row r="274" spans="1:11" ht="19.5" customHeight="1" thickBot="1" x14ac:dyDescent="0.25">
      <c r="A274" s="323" t="s">
        <v>1555</v>
      </c>
      <c r="K274" s="413" t="s">
        <v>2713</v>
      </c>
    </row>
    <row r="275" spans="1:11" ht="18" customHeight="1" thickTop="1" x14ac:dyDescent="0.25">
      <c r="A275" s="992" t="s">
        <v>196</v>
      </c>
      <c r="B275" s="1003" t="s">
        <v>1</v>
      </c>
      <c r="C275" s="1003"/>
      <c r="D275" s="1003"/>
      <c r="E275" s="1003" t="s">
        <v>2</v>
      </c>
      <c r="F275" s="1003"/>
      <c r="G275" s="1003"/>
      <c r="H275" s="1003" t="s">
        <v>4</v>
      </c>
      <c r="I275" s="1003"/>
      <c r="J275" s="1003"/>
      <c r="K275" s="992" t="s">
        <v>197</v>
      </c>
    </row>
    <row r="276" spans="1:11" ht="18" customHeight="1" x14ac:dyDescent="0.25">
      <c r="A276" s="993"/>
      <c r="B276" s="1004" t="s">
        <v>6</v>
      </c>
      <c r="C276" s="1004"/>
      <c r="D276" s="1004"/>
      <c r="E276" s="1004" t="s">
        <v>7</v>
      </c>
      <c r="F276" s="1004"/>
      <c r="G276" s="1004"/>
      <c r="H276" s="1004" t="s">
        <v>9</v>
      </c>
      <c r="I276" s="1004"/>
      <c r="J276" s="1004"/>
      <c r="K276" s="993"/>
    </row>
    <row r="277" spans="1:11" ht="18" customHeight="1" x14ac:dyDescent="0.25">
      <c r="A277" s="993"/>
      <c r="B277" s="867" t="s">
        <v>554</v>
      </c>
      <c r="C277" s="867" t="s">
        <v>112</v>
      </c>
      <c r="D277" s="867" t="s">
        <v>12</v>
      </c>
      <c r="E277" s="867" t="s">
        <v>554</v>
      </c>
      <c r="F277" s="867" t="s">
        <v>112</v>
      </c>
      <c r="G277" s="867" t="s">
        <v>12</v>
      </c>
      <c r="H277" s="867" t="s">
        <v>554</v>
      </c>
      <c r="I277" s="867" t="s">
        <v>112</v>
      </c>
      <c r="J277" s="867" t="s">
        <v>12</v>
      </c>
      <c r="K277" s="993"/>
    </row>
    <row r="278" spans="1:11" ht="18" customHeight="1" thickBot="1" x14ac:dyDescent="0.3">
      <c r="A278" s="994"/>
      <c r="B278" s="4" t="s">
        <v>13</v>
      </c>
      <c r="C278" s="4" t="s">
        <v>14</v>
      </c>
      <c r="D278" s="4" t="s">
        <v>9</v>
      </c>
      <c r="E278" s="4" t="s">
        <v>13</v>
      </c>
      <c r="F278" s="4" t="s">
        <v>14</v>
      </c>
      <c r="G278" s="4" t="s">
        <v>9</v>
      </c>
      <c r="H278" s="4" t="s">
        <v>13</v>
      </c>
      <c r="I278" s="4" t="s">
        <v>14</v>
      </c>
      <c r="J278" s="4" t="s">
        <v>9</v>
      </c>
      <c r="K278" s="994"/>
    </row>
    <row r="279" spans="1:11" ht="19.5" customHeight="1" x14ac:dyDescent="0.2">
      <c r="A279" s="307" t="s">
        <v>1173</v>
      </c>
      <c r="B279" s="880">
        <v>140</v>
      </c>
      <c r="C279" s="326">
        <v>100</v>
      </c>
      <c r="D279" s="326">
        <v>240</v>
      </c>
      <c r="E279" s="326">
        <v>0</v>
      </c>
      <c r="F279" s="326">
        <v>0</v>
      </c>
      <c r="G279" s="326">
        <v>0</v>
      </c>
      <c r="H279" s="326">
        <f>SUM(B279,E279)</f>
        <v>140</v>
      </c>
      <c r="I279" s="326">
        <f t="shared" ref="I279:J279" si="66">SUM(C279,F279)</f>
        <v>100</v>
      </c>
      <c r="J279" s="326">
        <f t="shared" si="66"/>
        <v>240</v>
      </c>
      <c r="K279" s="297" t="s">
        <v>1456</v>
      </c>
    </row>
    <row r="280" spans="1:11" ht="19.5" customHeight="1" x14ac:dyDescent="0.2">
      <c r="A280" s="308" t="s">
        <v>1164</v>
      </c>
      <c r="B280" s="880"/>
      <c r="C280" s="326"/>
      <c r="D280" s="326"/>
      <c r="E280" s="326"/>
      <c r="F280" s="326"/>
      <c r="G280" s="326"/>
      <c r="H280" s="326"/>
      <c r="I280" s="326"/>
      <c r="J280" s="326"/>
      <c r="K280" s="297" t="s">
        <v>1457</v>
      </c>
    </row>
    <row r="281" spans="1:11" ht="19.5" customHeight="1" x14ac:dyDescent="0.2">
      <c r="A281" s="308" t="s">
        <v>790</v>
      </c>
      <c r="B281" s="880">
        <v>34</v>
      </c>
      <c r="C281" s="326">
        <v>49</v>
      </c>
      <c r="D281" s="326">
        <v>83</v>
      </c>
      <c r="E281" s="326">
        <v>0</v>
      </c>
      <c r="F281" s="326">
        <v>0</v>
      </c>
      <c r="G281" s="326">
        <v>0</v>
      </c>
      <c r="H281" s="326">
        <f>SUM(B281,E281)</f>
        <v>34</v>
      </c>
      <c r="I281" s="326">
        <f t="shared" ref="I281:J286" si="67">SUM(C281,F281)</f>
        <v>49</v>
      </c>
      <c r="J281" s="326">
        <f t="shared" si="67"/>
        <v>83</v>
      </c>
      <c r="K281" s="297" t="s">
        <v>204</v>
      </c>
    </row>
    <row r="282" spans="1:11" ht="19.5" customHeight="1" x14ac:dyDescent="0.2">
      <c r="A282" s="308" t="s">
        <v>404</v>
      </c>
      <c r="B282" s="880">
        <v>95</v>
      </c>
      <c r="C282" s="326">
        <v>140</v>
      </c>
      <c r="D282" s="326">
        <v>235</v>
      </c>
      <c r="E282" s="326">
        <v>0</v>
      </c>
      <c r="F282" s="326">
        <v>0</v>
      </c>
      <c r="G282" s="326">
        <v>0</v>
      </c>
      <c r="H282" s="326">
        <f t="shared" ref="H282:H286" si="68">SUM(B282,E282)</f>
        <v>95</v>
      </c>
      <c r="I282" s="326">
        <f t="shared" si="67"/>
        <v>140</v>
      </c>
      <c r="J282" s="326">
        <f t="shared" si="67"/>
        <v>235</v>
      </c>
      <c r="K282" s="297" t="s">
        <v>206</v>
      </c>
    </row>
    <row r="283" spans="1:11" ht="19.5" customHeight="1" x14ac:dyDescent="0.2">
      <c r="A283" s="308" t="s">
        <v>516</v>
      </c>
      <c r="B283" s="880">
        <v>59</v>
      </c>
      <c r="C283" s="326">
        <v>21</v>
      </c>
      <c r="D283" s="326">
        <v>80</v>
      </c>
      <c r="E283" s="326">
        <v>0</v>
      </c>
      <c r="F283" s="326">
        <v>0</v>
      </c>
      <c r="G283" s="326">
        <v>0</v>
      </c>
      <c r="H283" s="326">
        <f t="shared" si="68"/>
        <v>59</v>
      </c>
      <c r="I283" s="326">
        <f t="shared" si="67"/>
        <v>21</v>
      </c>
      <c r="J283" s="326">
        <f t="shared" si="67"/>
        <v>80</v>
      </c>
      <c r="K283" s="297" t="s">
        <v>208</v>
      </c>
    </row>
    <row r="284" spans="1:11" ht="19.5" customHeight="1" x14ac:dyDescent="0.2">
      <c r="A284" s="308" t="s">
        <v>1165</v>
      </c>
      <c r="B284" s="880">
        <v>68</v>
      </c>
      <c r="C284" s="326">
        <v>94</v>
      </c>
      <c r="D284" s="326">
        <v>162</v>
      </c>
      <c r="E284" s="326">
        <v>0</v>
      </c>
      <c r="F284" s="326">
        <v>0</v>
      </c>
      <c r="G284" s="326">
        <v>0</v>
      </c>
      <c r="H284" s="326">
        <f t="shared" si="68"/>
        <v>68</v>
      </c>
      <c r="I284" s="326">
        <f t="shared" si="67"/>
        <v>94</v>
      </c>
      <c r="J284" s="326">
        <f t="shared" si="67"/>
        <v>162</v>
      </c>
      <c r="K284" s="870" t="s">
        <v>1458</v>
      </c>
    </row>
    <row r="285" spans="1:11" ht="19.5" customHeight="1" x14ac:dyDescent="0.2">
      <c r="A285" s="308" t="s">
        <v>1166</v>
      </c>
      <c r="B285" s="880">
        <v>94</v>
      </c>
      <c r="C285" s="326">
        <v>76</v>
      </c>
      <c r="D285" s="326">
        <v>170</v>
      </c>
      <c r="E285" s="326">
        <v>1</v>
      </c>
      <c r="F285" s="326">
        <v>0</v>
      </c>
      <c r="G285" s="326">
        <v>1</v>
      </c>
      <c r="H285" s="326">
        <f t="shared" si="68"/>
        <v>95</v>
      </c>
      <c r="I285" s="326">
        <f t="shared" si="67"/>
        <v>76</v>
      </c>
      <c r="J285" s="326">
        <f t="shared" si="67"/>
        <v>171</v>
      </c>
      <c r="K285" s="414" t="s">
        <v>1459</v>
      </c>
    </row>
    <row r="286" spans="1:11" ht="19.5" customHeight="1" x14ac:dyDescent="0.2">
      <c r="A286" s="308" t="s">
        <v>523</v>
      </c>
      <c r="B286" s="880">
        <v>53</v>
      </c>
      <c r="C286" s="326">
        <v>35</v>
      </c>
      <c r="D286" s="326">
        <v>88</v>
      </c>
      <c r="E286" s="326">
        <v>0</v>
      </c>
      <c r="F286" s="326">
        <v>0</v>
      </c>
      <c r="G286" s="326">
        <v>0</v>
      </c>
      <c r="H286" s="326">
        <f t="shared" si="68"/>
        <v>53</v>
      </c>
      <c r="I286" s="326">
        <f t="shared" si="67"/>
        <v>35</v>
      </c>
      <c r="J286" s="326">
        <f t="shared" si="67"/>
        <v>88</v>
      </c>
      <c r="K286" s="870" t="s">
        <v>240</v>
      </c>
    </row>
    <row r="287" spans="1:11" ht="19.5" customHeight="1" x14ac:dyDescent="0.2">
      <c r="A287" s="308" t="s">
        <v>1167</v>
      </c>
      <c r="B287" s="880">
        <f>SUM(B281:B286)</f>
        <v>403</v>
      </c>
      <c r="C287" s="326">
        <f t="shared" ref="C287:J287" si="69">SUM(C281:C286)</f>
        <v>415</v>
      </c>
      <c r="D287" s="326">
        <f t="shared" si="69"/>
        <v>818</v>
      </c>
      <c r="E287" s="326">
        <f t="shared" si="69"/>
        <v>1</v>
      </c>
      <c r="F287" s="326">
        <f t="shared" si="69"/>
        <v>0</v>
      </c>
      <c r="G287" s="326">
        <f t="shared" si="69"/>
        <v>1</v>
      </c>
      <c r="H287" s="326">
        <f t="shared" si="69"/>
        <v>404</v>
      </c>
      <c r="I287" s="326">
        <f t="shared" si="69"/>
        <v>415</v>
      </c>
      <c r="J287" s="326">
        <f t="shared" si="69"/>
        <v>819</v>
      </c>
      <c r="K287" s="297" t="s">
        <v>1460</v>
      </c>
    </row>
    <row r="288" spans="1:11" ht="19.5" customHeight="1" x14ac:dyDescent="0.2">
      <c r="A288" s="463" t="s">
        <v>1461</v>
      </c>
      <c r="B288" s="880"/>
      <c r="C288" s="880"/>
      <c r="D288" s="880"/>
      <c r="E288" s="880"/>
      <c r="F288" s="880"/>
      <c r="G288" s="880"/>
      <c r="H288" s="880"/>
      <c r="I288" s="880"/>
      <c r="J288" s="880"/>
      <c r="K288" s="870" t="s">
        <v>1462</v>
      </c>
    </row>
    <row r="289" spans="1:11" ht="19.5" customHeight="1" x14ac:dyDescent="0.2">
      <c r="A289" s="463" t="s">
        <v>516</v>
      </c>
      <c r="B289" s="880">
        <v>79</v>
      </c>
      <c r="C289" s="880">
        <v>37</v>
      </c>
      <c r="D289" s="880">
        <v>116</v>
      </c>
      <c r="E289" s="880">
        <v>0</v>
      </c>
      <c r="F289" s="880">
        <v>0</v>
      </c>
      <c r="G289" s="880">
        <v>0</v>
      </c>
      <c r="H289" s="880">
        <f>SUM(B289,E289)</f>
        <v>79</v>
      </c>
      <c r="I289" s="880">
        <f t="shared" ref="I289:J293" si="70">SUM(C289,F289)</f>
        <v>37</v>
      </c>
      <c r="J289" s="880">
        <f t="shared" si="70"/>
        <v>116</v>
      </c>
      <c r="K289" s="870" t="s">
        <v>208</v>
      </c>
    </row>
    <row r="290" spans="1:11" ht="17.25" customHeight="1" x14ac:dyDescent="0.2">
      <c r="A290" s="463" t="s">
        <v>255</v>
      </c>
      <c r="B290" s="880">
        <v>80</v>
      </c>
      <c r="C290" s="880">
        <v>41</v>
      </c>
      <c r="D290" s="880">
        <v>121</v>
      </c>
      <c r="E290" s="880">
        <v>0</v>
      </c>
      <c r="F290" s="880">
        <v>0</v>
      </c>
      <c r="G290" s="880">
        <v>0</v>
      </c>
      <c r="H290" s="880">
        <f t="shared" ref="H290:H293" si="71">SUM(B290,E290)</f>
        <v>80</v>
      </c>
      <c r="I290" s="880">
        <f t="shared" si="70"/>
        <v>41</v>
      </c>
      <c r="J290" s="880">
        <f t="shared" si="70"/>
        <v>121</v>
      </c>
      <c r="K290" s="870" t="s">
        <v>210</v>
      </c>
    </row>
    <row r="291" spans="1:11" ht="19.5" customHeight="1" x14ac:dyDescent="0.2">
      <c r="A291" s="463" t="s">
        <v>221</v>
      </c>
      <c r="B291" s="880">
        <v>105</v>
      </c>
      <c r="C291" s="880">
        <v>79</v>
      </c>
      <c r="D291" s="880">
        <v>184</v>
      </c>
      <c r="E291" s="880">
        <v>0</v>
      </c>
      <c r="F291" s="880">
        <v>0</v>
      </c>
      <c r="G291" s="880">
        <v>0</v>
      </c>
      <c r="H291" s="880">
        <f t="shared" si="71"/>
        <v>105</v>
      </c>
      <c r="I291" s="880">
        <f t="shared" si="70"/>
        <v>79</v>
      </c>
      <c r="J291" s="880">
        <f t="shared" si="70"/>
        <v>184</v>
      </c>
      <c r="K291" s="870" t="s">
        <v>1463</v>
      </c>
    </row>
    <row r="292" spans="1:11" ht="19.5" customHeight="1" x14ac:dyDescent="0.2">
      <c r="A292" s="463" t="s">
        <v>523</v>
      </c>
      <c r="B292" s="880">
        <v>67</v>
      </c>
      <c r="C292" s="880">
        <v>34</v>
      </c>
      <c r="D292" s="880">
        <v>101</v>
      </c>
      <c r="E292" s="880">
        <v>0</v>
      </c>
      <c r="F292" s="880">
        <v>0</v>
      </c>
      <c r="G292" s="880">
        <v>0</v>
      </c>
      <c r="H292" s="880">
        <f t="shared" si="71"/>
        <v>67</v>
      </c>
      <c r="I292" s="880">
        <f t="shared" si="70"/>
        <v>34</v>
      </c>
      <c r="J292" s="880">
        <f t="shared" si="70"/>
        <v>101</v>
      </c>
      <c r="K292" s="870" t="s">
        <v>240</v>
      </c>
    </row>
    <row r="293" spans="1:11" ht="19.5" customHeight="1" x14ac:dyDescent="0.2">
      <c r="A293" s="307" t="s">
        <v>435</v>
      </c>
      <c r="B293" s="880">
        <v>20</v>
      </c>
      <c r="C293" s="880">
        <v>32</v>
      </c>
      <c r="D293" s="880">
        <v>52</v>
      </c>
      <c r="E293" s="880">
        <v>0</v>
      </c>
      <c r="F293" s="880">
        <v>0</v>
      </c>
      <c r="G293" s="880">
        <v>0</v>
      </c>
      <c r="H293" s="880">
        <f t="shared" si="71"/>
        <v>20</v>
      </c>
      <c r="I293" s="880">
        <f t="shared" si="70"/>
        <v>32</v>
      </c>
      <c r="J293" s="880">
        <f t="shared" si="70"/>
        <v>52</v>
      </c>
      <c r="K293" s="870" t="s">
        <v>909</v>
      </c>
    </row>
    <row r="294" spans="1:11" ht="19.5" customHeight="1" x14ac:dyDescent="0.2">
      <c r="A294" s="463" t="s">
        <v>1464</v>
      </c>
      <c r="B294" s="880">
        <f>B293+B292+B291+B290+B289</f>
        <v>351</v>
      </c>
      <c r="C294" s="880">
        <f>C293+C292+C291+C290+C289</f>
        <v>223</v>
      </c>
      <c r="D294" s="880">
        <f>D293+D292+D291+D290+D289</f>
        <v>574</v>
      </c>
      <c r="E294" s="880">
        <v>0</v>
      </c>
      <c r="F294" s="880">
        <v>0</v>
      </c>
      <c r="G294" s="880">
        <v>0</v>
      </c>
      <c r="H294" s="880">
        <f>H293+H292+H291+H290+H289</f>
        <v>351</v>
      </c>
      <c r="I294" s="880">
        <f>I293+I292+I291+I290+I289</f>
        <v>223</v>
      </c>
      <c r="J294" s="880">
        <f>J293+J292+J291+J290+J289</f>
        <v>574</v>
      </c>
      <c r="K294" s="870" t="s">
        <v>1465</v>
      </c>
    </row>
    <row r="295" spans="1:11" ht="19.5" customHeight="1" x14ac:dyDescent="0.2">
      <c r="A295" s="463" t="s">
        <v>1471</v>
      </c>
      <c r="B295" s="880">
        <v>180</v>
      </c>
      <c r="C295" s="880">
        <v>265</v>
      </c>
      <c r="D295" s="880">
        <v>445</v>
      </c>
      <c r="E295" s="880">
        <v>0</v>
      </c>
      <c r="F295" s="880">
        <v>0</v>
      </c>
      <c r="G295" s="880">
        <v>0</v>
      </c>
      <c r="H295" s="880">
        <f>SUM(B295,E295)</f>
        <v>180</v>
      </c>
      <c r="I295" s="880">
        <f t="shared" ref="I295:J295" si="72">SUM(C295,F295)</f>
        <v>265</v>
      </c>
      <c r="J295" s="880">
        <f t="shared" si="72"/>
        <v>445</v>
      </c>
      <c r="K295" s="870" t="s">
        <v>1472</v>
      </c>
    </row>
    <row r="296" spans="1:11" ht="16.5" customHeight="1" x14ac:dyDescent="0.2">
      <c r="A296" s="463" t="s">
        <v>1473</v>
      </c>
      <c r="B296" s="880"/>
      <c r="C296" s="880"/>
      <c r="D296" s="880"/>
      <c r="E296" s="880"/>
      <c r="F296" s="880"/>
      <c r="G296" s="880"/>
      <c r="H296" s="880"/>
      <c r="I296" s="880"/>
      <c r="J296" s="880"/>
      <c r="K296" s="870" t="s">
        <v>1474</v>
      </c>
    </row>
    <row r="297" spans="1:11" ht="19.5" customHeight="1" x14ac:dyDescent="0.2">
      <c r="A297" s="463" t="s">
        <v>426</v>
      </c>
      <c r="B297" s="880">
        <v>169</v>
      </c>
      <c r="C297" s="880">
        <v>140</v>
      </c>
      <c r="D297" s="880">
        <v>309</v>
      </c>
      <c r="E297" s="880">
        <v>0</v>
      </c>
      <c r="F297" s="880">
        <v>0</v>
      </c>
      <c r="G297" s="880">
        <v>0</v>
      </c>
      <c r="H297" s="880">
        <f>SUM(B297,E297)</f>
        <v>169</v>
      </c>
      <c r="I297" s="880">
        <f t="shared" ref="I297:J300" si="73">SUM(C297,F297)</f>
        <v>140</v>
      </c>
      <c r="J297" s="880">
        <f t="shared" si="73"/>
        <v>309</v>
      </c>
      <c r="K297" s="870" t="s">
        <v>200</v>
      </c>
    </row>
    <row r="298" spans="1:11" ht="19.5" customHeight="1" x14ac:dyDescent="0.2">
      <c r="A298" s="463" t="s">
        <v>203</v>
      </c>
      <c r="B298" s="880">
        <v>81</v>
      </c>
      <c r="C298" s="880">
        <v>90</v>
      </c>
      <c r="D298" s="880">
        <v>171</v>
      </c>
      <c r="E298" s="880">
        <v>0</v>
      </c>
      <c r="F298" s="880">
        <v>0</v>
      </c>
      <c r="G298" s="880">
        <v>0</v>
      </c>
      <c r="H298" s="880">
        <f t="shared" ref="H298:H300" si="74">SUM(B298,E298)</f>
        <v>81</v>
      </c>
      <c r="I298" s="880">
        <f t="shared" si="73"/>
        <v>90</v>
      </c>
      <c r="J298" s="880">
        <f t="shared" si="73"/>
        <v>171</v>
      </c>
      <c r="K298" s="870" t="s">
        <v>204</v>
      </c>
    </row>
    <row r="299" spans="1:11" ht="19.5" customHeight="1" x14ac:dyDescent="0.2">
      <c r="A299" s="463" t="s">
        <v>404</v>
      </c>
      <c r="B299" s="880">
        <v>42</v>
      </c>
      <c r="C299" s="880">
        <v>36</v>
      </c>
      <c r="D299" s="880">
        <v>78</v>
      </c>
      <c r="E299" s="880">
        <v>0</v>
      </c>
      <c r="F299" s="880">
        <v>0</v>
      </c>
      <c r="G299" s="880">
        <v>0</v>
      </c>
      <c r="H299" s="880">
        <f t="shared" si="74"/>
        <v>42</v>
      </c>
      <c r="I299" s="880">
        <f t="shared" si="73"/>
        <v>36</v>
      </c>
      <c r="J299" s="880">
        <f t="shared" si="73"/>
        <v>78</v>
      </c>
      <c r="K299" s="870" t="s">
        <v>206</v>
      </c>
    </row>
    <row r="300" spans="1:11" ht="19.5" customHeight="1" x14ac:dyDescent="0.2">
      <c r="A300" s="422" t="s">
        <v>516</v>
      </c>
      <c r="B300" s="21">
        <v>56</v>
      </c>
      <c r="C300" s="577">
        <v>17</v>
      </c>
      <c r="D300" s="577">
        <v>73</v>
      </c>
      <c r="E300" s="577">
        <v>0</v>
      </c>
      <c r="F300" s="577">
        <v>0</v>
      </c>
      <c r="G300" s="577">
        <v>0</v>
      </c>
      <c r="H300" s="577">
        <f t="shared" si="74"/>
        <v>56</v>
      </c>
      <c r="I300" s="577">
        <f t="shared" si="73"/>
        <v>17</v>
      </c>
      <c r="J300" s="577">
        <f t="shared" si="73"/>
        <v>73</v>
      </c>
      <c r="K300" s="423" t="s">
        <v>208</v>
      </c>
    </row>
    <row r="301" spans="1:11" ht="19.5" customHeight="1" thickBot="1" x14ac:dyDescent="0.25">
      <c r="A301" s="426" t="s">
        <v>1475</v>
      </c>
      <c r="B301" s="587">
        <f>SUM(B297:B300)</f>
        <v>348</v>
      </c>
      <c r="C301" s="587">
        <f t="shared" ref="C301:J301" si="75">SUM(C297:C300)</f>
        <v>283</v>
      </c>
      <c r="D301" s="587">
        <f t="shared" si="75"/>
        <v>631</v>
      </c>
      <c r="E301" s="587">
        <f t="shared" si="75"/>
        <v>0</v>
      </c>
      <c r="F301" s="587">
        <f t="shared" si="75"/>
        <v>0</v>
      </c>
      <c r="G301" s="587">
        <f t="shared" si="75"/>
        <v>0</v>
      </c>
      <c r="H301" s="587">
        <f t="shared" si="75"/>
        <v>348</v>
      </c>
      <c r="I301" s="587">
        <f t="shared" si="75"/>
        <v>283</v>
      </c>
      <c r="J301" s="587">
        <f t="shared" si="75"/>
        <v>631</v>
      </c>
      <c r="K301" s="427" t="s">
        <v>1476</v>
      </c>
    </row>
    <row r="302" spans="1:11" ht="19.5" customHeight="1" thickTop="1" x14ac:dyDescent="0.2">
      <c r="A302" s="456"/>
      <c r="B302" s="874"/>
      <c r="C302" s="874"/>
      <c r="D302" s="874"/>
      <c r="E302" s="874"/>
      <c r="F302" s="874"/>
      <c r="G302" s="874"/>
      <c r="H302" s="874"/>
      <c r="I302" s="874"/>
      <c r="J302" s="874"/>
      <c r="K302" s="425"/>
    </row>
    <row r="303" spans="1:11" ht="19.5" customHeight="1" x14ac:dyDescent="0.2">
      <c r="A303" s="307"/>
      <c r="B303" s="875"/>
      <c r="C303" s="875"/>
      <c r="D303" s="875"/>
      <c r="E303" s="875"/>
      <c r="F303" s="875"/>
      <c r="G303" s="875"/>
      <c r="H303" s="875"/>
      <c r="I303" s="875"/>
      <c r="J303" s="875"/>
      <c r="K303" s="56"/>
    </row>
    <row r="304" spans="1:11" ht="19.5" customHeight="1" thickBot="1" x14ac:dyDescent="0.25">
      <c r="A304" s="323" t="s">
        <v>1555</v>
      </c>
      <c r="K304" s="413" t="s">
        <v>2713</v>
      </c>
    </row>
    <row r="305" spans="1:11" ht="19.5" customHeight="1" thickTop="1" x14ac:dyDescent="0.25">
      <c r="A305" s="992" t="s">
        <v>196</v>
      </c>
      <c r="B305" s="1003" t="s">
        <v>1</v>
      </c>
      <c r="C305" s="1003"/>
      <c r="D305" s="1003"/>
      <c r="E305" s="1003" t="s">
        <v>2</v>
      </c>
      <c r="F305" s="1003"/>
      <c r="G305" s="1003"/>
      <c r="H305" s="1003" t="s">
        <v>4</v>
      </c>
      <c r="I305" s="1003"/>
      <c r="J305" s="1003"/>
      <c r="K305" s="992" t="s">
        <v>197</v>
      </c>
    </row>
    <row r="306" spans="1:11" ht="19.5" customHeight="1" x14ac:dyDescent="0.25">
      <c r="A306" s="993"/>
      <c r="B306" s="1004" t="s">
        <v>6</v>
      </c>
      <c r="C306" s="1004"/>
      <c r="D306" s="1004"/>
      <c r="E306" s="1004" t="s">
        <v>7</v>
      </c>
      <c r="F306" s="1004"/>
      <c r="G306" s="1004"/>
      <c r="H306" s="1004" t="s">
        <v>9</v>
      </c>
      <c r="I306" s="1004"/>
      <c r="J306" s="1004"/>
      <c r="K306" s="993"/>
    </row>
    <row r="307" spans="1:11" ht="19.5" customHeight="1" x14ac:dyDescent="0.25">
      <c r="A307" s="993"/>
      <c r="B307" s="867" t="s">
        <v>554</v>
      </c>
      <c r="C307" s="867" t="s">
        <v>112</v>
      </c>
      <c r="D307" s="867" t="s">
        <v>12</v>
      </c>
      <c r="E307" s="867" t="s">
        <v>554</v>
      </c>
      <c r="F307" s="867" t="s">
        <v>112</v>
      </c>
      <c r="G307" s="867" t="s">
        <v>12</v>
      </c>
      <c r="H307" s="867" t="s">
        <v>554</v>
      </c>
      <c r="I307" s="867" t="s">
        <v>112</v>
      </c>
      <c r="J307" s="867" t="s">
        <v>12</v>
      </c>
      <c r="K307" s="993"/>
    </row>
    <row r="308" spans="1:11" ht="19.5" customHeight="1" thickBot="1" x14ac:dyDescent="0.3">
      <c r="A308" s="994"/>
      <c r="B308" s="4" t="s">
        <v>13</v>
      </c>
      <c r="C308" s="4" t="s">
        <v>14</v>
      </c>
      <c r="D308" s="4" t="s">
        <v>9</v>
      </c>
      <c r="E308" s="4" t="s">
        <v>13</v>
      </c>
      <c r="F308" s="4" t="s">
        <v>14</v>
      </c>
      <c r="G308" s="4" t="s">
        <v>9</v>
      </c>
      <c r="H308" s="4" t="s">
        <v>13</v>
      </c>
      <c r="I308" s="4" t="s">
        <v>14</v>
      </c>
      <c r="J308" s="4" t="s">
        <v>9</v>
      </c>
      <c r="K308" s="994"/>
    </row>
    <row r="309" spans="1:11" ht="19.5" customHeight="1" x14ac:dyDescent="0.2">
      <c r="A309" s="463" t="s">
        <v>1477</v>
      </c>
      <c r="B309" s="880">
        <v>326</v>
      </c>
      <c r="C309" s="880">
        <v>472</v>
      </c>
      <c r="D309" s="880">
        <v>798</v>
      </c>
      <c r="E309" s="880">
        <v>0</v>
      </c>
      <c r="F309" s="880">
        <v>0</v>
      </c>
      <c r="G309" s="880">
        <v>0</v>
      </c>
      <c r="H309" s="880">
        <f>SUM(B309,E309)</f>
        <v>326</v>
      </c>
      <c r="I309" s="880">
        <f t="shared" ref="I309:J309" si="76">SUM(C309,F309)</f>
        <v>472</v>
      </c>
      <c r="J309" s="880">
        <f t="shared" si="76"/>
        <v>798</v>
      </c>
      <c r="K309" s="419" t="s">
        <v>1478</v>
      </c>
    </row>
    <row r="310" spans="1:11" ht="19.5" customHeight="1" x14ac:dyDescent="0.2">
      <c r="A310" s="463" t="s">
        <v>1479</v>
      </c>
      <c r="B310" s="880"/>
      <c r="C310" s="880"/>
      <c r="D310" s="880"/>
      <c r="E310" s="880"/>
      <c r="F310" s="880"/>
      <c r="G310" s="880"/>
      <c r="H310" s="880"/>
      <c r="I310" s="880"/>
      <c r="J310" s="880"/>
      <c r="K310" s="870" t="s">
        <v>1480</v>
      </c>
    </row>
    <row r="311" spans="1:11" ht="19.5" customHeight="1" x14ac:dyDescent="0.2">
      <c r="A311" s="463" t="s">
        <v>203</v>
      </c>
      <c r="B311" s="880">
        <v>111</v>
      </c>
      <c r="C311" s="880">
        <v>155</v>
      </c>
      <c r="D311" s="880">
        <v>266</v>
      </c>
      <c r="E311" s="880">
        <v>0</v>
      </c>
      <c r="F311" s="880">
        <v>0</v>
      </c>
      <c r="G311" s="880">
        <v>0</v>
      </c>
      <c r="H311" s="880">
        <f>SUM(B311,E311)</f>
        <v>111</v>
      </c>
      <c r="I311" s="880">
        <f t="shared" ref="I311:J315" si="77">SUM(C311,F311)</f>
        <v>155</v>
      </c>
      <c r="J311" s="880">
        <f t="shared" si="77"/>
        <v>266</v>
      </c>
      <c r="K311" s="870" t="s">
        <v>204</v>
      </c>
    </row>
    <row r="312" spans="1:11" ht="19.5" customHeight="1" x14ac:dyDescent="0.2">
      <c r="A312" s="463" t="s">
        <v>404</v>
      </c>
      <c r="B312" s="880">
        <v>148</v>
      </c>
      <c r="C312" s="880">
        <v>162</v>
      </c>
      <c r="D312" s="880">
        <v>310</v>
      </c>
      <c r="E312" s="880">
        <v>0</v>
      </c>
      <c r="F312" s="880">
        <v>0</v>
      </c>
      <c r="G312" s="880">
        <v>0</v>
      </c>
      <c r="H312" s="880">
        <f t="shared" ref="H312:H315" si="78">SUM(B312,E312)</f>
        <v>148</v>
      </c>
      <c r="I312" s="880">
        <f t="shared" si="77"/>
        <v>162</v>
      </c>
      <c r="J312" s="880">
        <f t="shared" si="77"/>
        <v>310</v>
      </c>
      <c r="K312" s="870" t="s">
        <v>206</v>
      </c>
    </row>
    <row r="313" spans="1:11" ht="19.5" customHeight="1" x14ac:dyDescent="0.2">
      <c r="A313" s="463" t="s">
        <v>1481</v>
      </c>
      <c r="B313" s="880">
        <v>45</v>
      </c>
      <c r="C313" s="880">
        <v>18</v>
      </c>
      <c r="D313" s="880">
        <v>63</v>
      </c>
      <c r="E313" s="880">
        <v>0</v>
      </c>
      <c r="F313" s="880">
        <v>0</v>
      </c>
      <c r="G313" s="880">
        <v>0</v>
      </c>
      <c r="H313" s="880">
        <f t="shared" si="78"/>
        <v>45</v>
      </c>
      <c r="I313" s="880">
        <f t="shared" si="77"/>
        <v>18</v>
      </c>
      <c r="J313" s="880">
        <f t="shared" si="77"/>
        <v>63</v>
      </c>
      <c r="K313" s="870" t="s">
        <v>1482</v>
      </c>
    </row>
    <row r="314" spans="1:11" ht="19.5" customHeight="1" x14ac:dyDescent="0.2">
      <c r="A314" s="463" t="s">
        <v>1446</v>
      </c>
      <c r="B314" s="880">
        <v>417</v>
      </c>
      <c r="C314" s="880">
        <v>433</v>
      </c>
      <c r="D314" s="880">
        <v>850</v>
      </c>
      <c r="E314" s="880">
        <v>0</v>
      </c>
      <c r="F314" s="880">
        <v>0</v>
      </c>
      <c r="G314" s="880">
        <v>0</v>
      </c>
      <c r="H314" s="880">
        <f t="shared" si="78"/>
        <v>417</v>
      </c>
      <c r="I314" s="880">
        <f t="shared" si="77"/>
        <v>433</v>
      </c>
      <c r="J314" s="880">
        <f t="shared" si="77"/>
        <v>850</v>
      </c>
      <c r="K314" s="414" t="s">
        <v>1447</v>
      </c>
    </row>
    <row r="315" spans="1:11" ht="19.5" customHeight="1" x14ac:dyDescent="0.2">
      <c r="A315" s="463" t="s">
        <v>778</v>
      </c>
      <c r="B315" s="880">
        <v>153</v>
      </c>
      <c r="C315" s="880">
        <v>43</v>
      </c>
      <c r="D315" s="880">
        <v>196</v>
      </c>
      <c r="E315" s="880">
        <v>0</v>
      </c>
      <c r="F315" s="880">
        <v>0</v>
      </c>
      <c r="G315" s="880">
        <v>0</v>
      </c>
      <c r="H315" s="880">
        <f t="shared" si="78"/>
        <v>153</v>
      </c>
      <c r="I315" s="880">
        <f t="shared" si="77"/>
        <v>43</v>
      </c>
      <c r="J315" s="880">
        <f t="shared" si="77"/>
        <v>196</v>
      </c>
      <c r="K315" s="870" t="s">
        <v>1483</v>
      </c>
    </row>
    <row r="316" spans="1:11" ht="19.5" customHeight="1" x14ac:dyDescent="0.2">
      <c r="A316" s="463" t="s">
        <v>1484</v>
      </c>
      <c r="B316" s="880">
        <f>SUM(B311:B315)</f>
        <v>874</v>
      </c>
      <c r="C316" s="880">
        <f t="shared" ref="C316:J317" si="79">SUM(C311:C315)</f>
        <v>811</v>
      </c>
      <c r="D316" s="880">
        <f t="shared" si="79"/>
        <v>1685</v>
      </c>
      <c r="E316" s="880">
        <f t="shared" si="79"/>
        <v>0</v>
      </c>
      <c r="F316" s="880">
        <f t="shared" si="79"/>
        <v>0</v>
      </c>
      <c r="G316" s="880">
        <f t="shared" si="79"/>
        <v>0</v>
      </c>
      <c r="H316" s="880">
        <f t="shared" si="79"/>
        <v>874</v>
      </c>
      <c r="I316" s="880">
        <f t="shared" si="79"/>
        <v>811</v>
      </c>
      <c r="J316" s="880">
        <f t="shared" si="79"/>
        <v>1685</v>
      </c>
      <c r="K316" s="870" t="s">
        <v>1485</v>
      </c>
    </row>
    <row r="317" spans="1:11" ht="19.5" customHeight="1" x14ac:dyDescent="0.2">
      <c r="A317" s="463" t="s">
        <v>1488</v>
      </c>
      <c r="B317" s="880">
        <v>67</v>
      </c>
      <c r="C317" s="880">
        <v>19</v>
      </c>
      <c r="D317" s="880">
        <v>86</v>
      </c>
      <c r="E317" s="880">
        <f t="shared" si="79"/>
        <v>0</v>
      </c>
      <c r="F317" s="880">
        <f t="shared" si="79"/>
        <v>0</v>
      </c>
      <c r="G317" s="880">
        <f t="shared" si="79"/>
        <v>0</v>
      </c>
      <c r="H317" s="880">
        <f>SUM(B317,E317)</f>
        <v>67</v>
      </c>
      <c r="I317" s="880">
        <f t="shared" ref="I317:J318" si="80">SUM(C317,F317)</f>
        <v>19</v>
      </c>
      <c r="J317" s="880">
        <f t="shared" si="80"/>
        <v>86</v>
      </c>
      <c r="K317" s="22" t="s">
        <v>1489</v>
      </c>
    </row>
    <row r="318" spans="1:11" ht="19.5" customHeight="1" x14ac:dyDescent="0.2">
      <c r="A318" s="463" t="s">
        <v>1490</v>
      </c>
      <c r="B318" s="880">
        <v>23</v>
      </c>
      <c r="C318" s="880">
        <v>1</v>
      </c>
      <c r="D318" s="880">
        <v>24</v>
      </c>
      <c r="E318" s="880">
        <f t="shared" ref="E318:G318" si="81">SUM(E313:E317)</f>
        <v>0</v>
      </c>
      <c r="F318" s="880">
        <f t="shared" si="81"/>
        <v>0</v>
      </c>
      <c r="G318" s="880">
        <f t="shared" si="81"/>
        <v>0</v>
      </c>
      <c r="H318" s="880">
        <f>SUM(B318,E318)</f>
        <v>23</v>
      </c>
      <c r="I318" s="880">
        <f t="shared" si="80"/>
        <v>1</v>
      </c>
      <c r="J318" s="880">
        <f t="shared" si="80"/>
        <v>24</v>
      </c>
      <c r="K318" s="869" t="s">
        <v>1491</v>
      </c>
    </row>
    <row r="319" spans="1:11" ht="19.5" customHeight="1" x14ac:dyDescent="0.2">
      <c r="A319" s="463" t="s">
        <v>2298</v>
      </c>
      <c r="B319" s="880"/>
      <c r="C319" s="880"/>
      <c r="D319" s="880"/>
      <c r="E319" s="880"/>
      <c r="F319" s="880"/>
      <c r="G319" s="880"/>
      <c r="H319" s="880"/>
      <c r="I319" s="880"/>
      <c r="J319" s="880"/>
      <c r="K319" s="870" t="s">
        <v>2299</v>
      </c>
    </row>
    <row r="320" spans="1:11" ht="19.5" customHeight="1" x14ac:dyDescent="0.2">
      <c r="A320" s="463" t="s">
        <v>404</v>
      </c>
      <c r="B320" s="880">
        <v>0</v>
      </c>
      <c r="C320" s="880">
        <v>242</v>
      </c>
      <c r="D320" s="880">
        <v>242</v>
      </c>
      <c r="E320" s="880">
        <v>0</v>
      </c>
      <c r="F320" s="880">
        <v>0</v>
      </c>
      <c r="G320" s="880">
        <v>0</v>
      </c>
      <c r="H320" s="880">
        <f t="shared" ref="H320:J322" si="82">SUM(B320,E320)</f>
        <v>0</v>
      </c>
      <c r="I320" s="880">
        <f t="shared" si="82"/>
        <v>242</v>
      </c>
      <c r="J320" s="880">
        <f t="shared" si="82"/>
        <v>242</v>
      </c>
      <c r="K320" s="870" t="s">
        <v>206</v>
      </c>
    </row>
    <row r="321" spans="1:11" ht="19.5" customHeight="1" x14ac:dyDescent="0.2">
      <c r="A321" s="463" t="s">
        <v>1446</v>
      </c>
      <c r="B321" s="880">
        <v>0</v>
      </c>
      <c r="C321" s="880">
        <v>349</v>
      </c>
      <c r="D321" s="880">
        <v>349</v>
      </c>
      <c r="E321" s="880">
        <v>0</v>
      </c>
      <c r="F321" s="880">
        <v>0</v>
      </c>
      <c r="G321" s="880">
        <v>0</v>
      </c>
      <c r="H321" s="880">
        <f t="shared" si="82"/>
        <v>0</v>
      </c>
      <c r="I321" s="880">
        <f t="shared" si="82"/>
        <v>349</v>
      </c>
      <c r="J321" s="880">
        <f t="shared" si="82"/>
        <v>349</v>
      </c>
      <c r="K321" s="414" t="s">
        <v>1447</v>
      </c>
    </row>
    <row r="322" spans="1:11" ht="20.25" customHeight="1" x14ac:dyDescent="0.2">
      <c r="A322" s="463" t="s">
        <v>309</v>
      </c>
      <c r="B322" s="880">
        <v>0</v>
      </c>
      <c r="C322" s="880">
        <v>252</v>
      </c>
      <c r="D322" s="880">
        <v>252</v>
      </c>
      <c r="E322" s="880">
        <v>0</v>
      </c>
      <c r="F322" s="880">
        <v>0</v>
      </c>
      <c r="G322" s="880">
        <v>0</v>
      </c>
      <c r="H322" s="880">
        <f t="shared" si="82"/>
        <v>0</v>
      </c>
      <c r="I322" s="880">
        <f t="shared" si="82"/>
        <v>252</v>
      </c>
      <c r="J322" s="880">
        <f t="shared" si="82"/>
        <v>252</v>
      </c>
      <c r="K322" s="211" t="s">
        <v>1401</v>
      </c>
    </row>
    <row r="323" spans="1:11" ht="19.5" customHeight="1" x14ac:dyDescent="0.2">
      <c r="A323" s="463" t="s">
        <v>2305</v>
      </c>
      <c r="B323" s="880">
        <f>SUM(B320:B322)</f>
        <v>0</v>
      </c>
      <c r="C323" s="880">
        <f t="shared" ref="C323:J323" si="83">SUM(C320:C322)</f>
        <v>843</v>
      </c>
      <c r="D323" s="880">
        <f t="shared" si="83"/>
        <v>843</v>
      </c>
      <c r="E323" s="880">
        <f t="shared" si="83"/>
        <v>0</v>
      </c>
      <c r="F323" s="880">
        <f t="shared" si="83"/>
        <v>0</v>
      </c>
      <c r="G323" s="880">
        <f t="shared" si="83"/>
        <v>0</v>
      </c>
      <c r="H323" s="880">
        <f t="shared" si="83"/>
        <v>0</v>
      </c>
      <c r="I323" s="880">
        <f t="shared" si="83"/>
        <v>843</v>
      </c>
      <c r="J323" s="880">
        <f t="shared" si="83"/>
        <v>843</v>
      </c>
      <c r="K323" s="870" t="s">
        <v>2300</v>
      </c>
    </row>
    <row r="324" spans="1:11" ht="19.5" customHeight="1" x14ac:dyDescent="0.2">
      <c r="A324" s="463" t="s">
        <v>2301</v>
      </c>
      <c r="B324" s="880"/>
      <c r="C324" s="880"/>
      <c r="D324" s="880"/>
      <c r="E324" s="880"/>
      <c r="F324" s="880"/>
      <c r="G324" s="880"/>
      <c r="H324" s="880"/>
      <c r="I324" s="880"/>
      <c r="J324" s="880"/>
      <c r="K324" s="870" t="s">
        <v>2302</v>
      </c>
    </row>
    <row r="325" spans="1:11" ht="19.5" customHeight="1" x14ac:dyDescent="0.2">
      <c r="A325" s="463" t="s">
        <v>1446</v>
      </c>
      <c r="B325" s="880">
        <v>37</v>
      </c>
      <c r="C325" s="880">
        <v>16</v>
      </c>
      <c r="D325" s="880">
        <v>53</v>
      </c>
      <c r="E325" s="880">
        <v>0</v>
      </c>
      <c r="F325" s="880">
        <v>0</v>
      </c>
      <c r="G325" s="880">
        <v>0</v>
      </c>
      <c r="H325" s="880">
        <f t="shared" ref="H325:J326" si="84">SUM(B325,E325)</f>
        <v>37</v>
      </c>
      <c r="I325" s="880">
        <f t="shared" si="84"/>
        <v>16</v>
      </c>
      <c r="J325" s="880">
        <f t="shared" si="84"/>
        <v>53</v>
      </c>
      <c r="K325" s="414" t="s">
        <v>1447</v>
      </c>
    </row>
    <row r="326" spans="1:11" ht="19.5" customHeight="1" x14ac:dyDescent="0.2">
      <c r="A326" s="463" t="s">
        <v>778</v>
      </c>
      <c r="B326" s="880">
        <v>5</v>
      </c>
      <c r="C326" s="880">
        <v>2</v>
      </c>
      <c r="D326" s="880">
        <v>7</v>
      </c>
      <c r="E326" s="880">
        <v>0</v>
      </c>
      <c r="F326" s="880">
        <v>0</v>
      </c>
      <c r="G326" s="880">
        <v>0</v>
      </c>
      <c r="H326" s="880">
        <f t="shared" si="84"/>
        <v>5</v>
      </c>
      <c r="I326" s="880">
        <f t="shared" si="84"/>
        <v>2</v>
      </c>
      <c r="J326" s="880">
        <f t="shared" si="84"/>
        <v>7</v>
      </c>
      <c r="K326" s="870" t="s">
        <v>1483</v>
      </c>
    </row>
    <row r="327" spans="1:11" ht="19.5" customHeight="1" thickBot="1" x14ac:dyDescent="0.25">
      <c r="A327" s="463" t="s">
        <v>2304</v>
      </c>
      <c r="B327" s="880">
        <f>SUM(B325:B326)</f>
        <v>42</v>
      </c>
      <c r="C327" s="880">
        <f t="shared" ref="C327:J327" si="85">SUM(C325:C326)</f>
        <v>18</v>
      </c>
      <c r="D327" s="880">
        <f t="shared" si="85"/>
        <v>60</v>
      </c>
      <c r="E327" s="880">
        <f t="shared" si="85"/>
        <v>0</v>
      </c>
      <c r="F327" s="880">
        <f t="shared" si="85"/>
        <v>0</v>
      </c>
      <c r="G327" s="880">
        <f t="shared" si="85"/>
        <v>0</v>
      </c>
      <c r="H327" s="880">
        <f t="shared" si="85"/>
        <v>42</v>
      </c>
      <c r="I327" s="880">
        <f t="shared" si="85"/>
        <v>18</v>
      </c>
      <c r="J327" s="880">
        <f t="shared" si="85"/>
        <v>60</v>
      </c>
      <c r="K327" s="870" t="s">
        <v>2303</v>
      </c>
    </row>
    <row r="328" spans="1:11" ht="19.5" customHeight="1" thickBot="1" x14ac:dyDescent="0.25">
      <c r="A328" s="23" t="s">
        <v>90</v>
      </c>
      <c r="B328" s="327">
        <f t="shared" ref="B328:J328" si="86">SUM(B327,B323,B316:B318,B309,B301,B294:B295,B287,B279,B266,B255:B257,B231:B238,B230,B205:B209,B191:B194,B173:B179,B166,B85:B86,B77,B69:B70,B61,B11:B19,B9:B10)</f>
        <v>24525</v>
      </c>
      <c r="C328" s="327">
        <f t="shared" si="86"/>
        <v>20960</v>
      </c>
      <c r="D328" s="327">
        <f t="shared" si="86"/>
        <v>45485</v>
      </c>
      <c r="E328" s="327">
        <f t="shared" si="86"/>
        <v>3</v>
      </c>
      <c r="F328" s="327">
        <f t="shared" si="86"/>
        <v>0</v>
      </c>
      <c r="G328" s="327">
        <f t="shared" si="86"/>
        <v>3</v>
      </c>
      <c r="H328" s="327">
        <f t="shared" si="86"/>
        <v>24528</v>
      </c>
      <c r="I328" s="327">
        <f t="shared" si="86"/>
        <v>20960</v>
      </c>
      <c r="J328" s="327">
        <f t="shared" si="86"/>
        <v>45488</v>
      </c>
      <c r="K328" s="871" t="s">
        <v>91</v>
      </c>
    </row>
    <row r="329" spans="1:11" ht="22.5" customHeight="1" thickTop="1" x14ac:dyDescent="0.2">
      <c r="A329" s="878"/>
      <c r="B329" s="307"/>
      <c r="C329" s="307"/>
      <c r="D329" s="307"/>
      <c r="E329" s="307"/>
      <c r="F329" s="307"/>
      <c r="G329" s="307"/>
      <c r="H329" s="307"/>
      <c r="I329" s="307"/>
      <c r="J329" s="307"/>
      <c r="K329" s="869"/>
    </row>
    <row r="330" spans="1:11" ht="22.5" customHeight="1" x14ac:dyDescent="0.2">
      <c r="A330" s="878"/>
      <c r="B330" s="307"/>
      <c r="C330" s="307"/>
      <c r="D330" s="307"/>
      <c r="E330" s="307"/>
      <c r="F330" s="307"/>
      <c r="G330" s="307"/>
      <c r="H330" s="307"/>
      <c r="I330" s="307"/>
      <c r="J330" s="307"/>
      <c r="K330" s="869"/>
    </row>
    <row r="331" spans="1:11" ht="22.5" customHeight="1" x14ac:dyDescent="0.2">
      <c r="A331" s="878"/>
      <c r="B331" s="307"/>
      <c r="C331" s="307"/>
      <c r="D331" s="307"/>
      <c r="E331" s="307"/>
      <c r="F331" s="307"/>
      <c r="G331" s="307"/>
      <c r="H331" s="307"/>
      <c r="I331" s="307"/>
      <c r="J331" s="307"/>
      <c r="K331" s="869"/>
    </row>
    <row r="332" spans="1:11" ht="22.5" customHeight="1" x14ac:dyDescent="0.2">
      <c r="A332" s="878"/>
      <c r="B332" s="307"/>
      <c r="C332" s="307"/>
      <c r="D332" s="307"/>
      <c r="E332" s="307"/>
      <c r="F332" s="307"/>
      <c r="G332" s="307"/>
      <c r="H332" s="307"/>
      <c r="I332" s="307"/>
      <c r="J332" s="307"/>
      <c r="K332" s="869"/>
    </row>
    <row r="333" spans="1:11" ht="13.5" customHeight="1" x14ac:dyDescent="0.2">
      <c r="A333" s="878"/>
      <c r="B333" s="307"/>
      <c r="C333" s="307"/>
      <c r="D333" s="307"/>
      <c r="E333" s="307"/>
      <c r="F333" s="307"/>
      <c r="G333" s="307"/>
      <c r="H333" s="307"/>
      <c r="I333" s="307"/>
      <c r="J333" s="307"/>
      <c r="K333" s="869"/>
    </row>
    <row r="334" spans="1:11" ht="20.25" customHeight="1" thickBot="1" x14ac:dyDescent="0.25">
      <c r="A334" s="323" t="s">
        <v>1555</v>
      </c>
      <c r="K334" s="413" t="s">
        <v>2713</v>
      </c>
    </row>
    <row r="335" spans="1:11" ht="20.25" customHeight="1" thickTop="1" x14ac:dyDescent="0.25">
      <c r="A335" s="992" t="s">
        <v>196</v>
      </c>
      <c r="B335" s="1003" t="s">
        <v>1</v>
      </c>
      <c r="C335" s="1003"/>
      <c r="D335" s="1003"/>
      <c r="E335" s="1003" t="s">
        <v>2</v>
      </c>
      <c r="F335" s="1003"/>
      <c r="G335" s="1003"/>
      <c r="H335" s="1003" t="s">
        <v>4</v>
      </c>
      <c r="I335" s="1003"/>
      <c r="J335" s="1003"/>
      <c r="K335" s="992" t="s">
        <v>197</v>
      </c>
    </row>
    <row r="336" spans="1:11" ht="20.25" customHeight="1" x14ac:dyDescent="0.25">
      <c r="A336" s="993"/>
      <c r="B336" s="1004" t="s">
        <v>6</v>
      </c>
      <c r="C336" s="1004"/>
      <c r="D336" s="1004"/>
      <c r="E336" s="1004" t="s">
        <v>7</v>
      </c>
      <c r="F336" s="1004"/>
      <c r="G336" s="1004"/>
      <c r="H336" s="1004" t="s">
        <v>9</v>
      </c>
      <c r="I336" s="1004"/>
      <c r="J336" s="1004"/>
      <c r="K336" s="993"/>
    </row>
    <row r="337" spans="1:11" ht="20.25" customHeight="1" x14ac:dyDescent="0.25">
      <c r="A337" s="993"/>
      <c r="B337" s="867" t="s">
        <v>554</v>
      </c>
      <c r="C337" s="867" t="s">
        <v>112</v>
      </c>
      <c r="D337" s="867" t="s">
        <v>12</v>
      </c>
      <c r="E337" s="867" t="s">
        <v>554</v>
      </c>
      <c r="F337" s="867" t="s">
        <v>112</v>
      </c>
      <c r="G337" s="867" t="s">
        <v>12</v>
      </c>
      <c r="H337" s="867" t="s">
        <v>554</v>
      </c>
      <c r="I337" s="867" t="s">
        <v>112</v>
      </c>
      <c r="J337" s="867" t="s">
        <v>12</v>
      </c>
      <c r="K337" s="993"/>
    </row>
    <row r="338" spans="1:11" ht="20.25" customHeight="1" thickBot="1" x14ac:dyDescent="0.3">
      <c r="A338" s="994"/>
      <c r="B338" s="4" t="s">
        <v>13</v>
      </c>
      <c r="C338" s="4" t="s">
        <v>14</v>
      </c>
      <c r="D338" s="4" t="s">
        <v>9</v>
      </c>
      <c r="E338" s="4" t="s">
        <v>13</v>
      </c>
      <c r="F338" s="4" t="s">
        <v>14</v>
      </c>
      <c r="G338" s="4" t="s">
        <v>9</v>
      </c>
      <c r="H338" s="4" t="s">
        <v>13</v>
      </c>
      <c r="I338" s="4" t="s">
        <v>14</v>
      </c>
      <c r="J338" s="4" t="s">
        <v>9</v>
      </c>
      <c r="K338" s="994"/>
    </row>
    <row r="339" spans="1:11" ht="20.25" customHeight="1" x14ac:dyDescent="0.2">
      <c r="A339" s="463" t="s">
        <v>402</v>
      </c>
      <c r="B339" s="463"/>
      <c r="C339" s="463"/>
      <c r="D339" s="463"/>
      <c r="E339" s="463"/>
      <c r="F339" s="463"/>
      <c r="G339" s="463"/>
      <c r="H339" s="463"/>
      <c r="I339" s="463"/>
      <c r="J339" s="463"/>
      <c r="K339" s="870" t="s">
        <v>93</v>
      </c>
    </row>
    <row r="340" spans="1:11" ht="20.25" customHeight="1" x14ac:dyDescent="0.2">
      <c r="A340" s="463" t="s">
        <v>1263</v>
      </c>
      <c r="B340" s="597">
        <v>127</v>
      </c>
      <c r="C340" s="880">
        <v>43</v>
      </c>
      <c r="D340" s="880">
        <v>170</v>
      </c>
      <c r="E340" s="880">
        <v>0</v>
      </c>
      <c r="F340" s="880">
        <v>0</v>
      </c>
      <c r="G340" s="880">
        <v>0</v>
      </c>
      <c r="H340" s="880">
        <f>SUM(B340,E340)</f>
        <v>127</v>
      </c>
      <c r="I340" s="880">
        <f t="shared" ref="I340:J348" si="87">SUM(C340,F340)</f>
        <v>43</v>
      </c>
      <c r="J340" s="880">
        <f t="shared" si="87"/>
        <v>170</v>
      </c>
      <c r="K340" s="870" t="s">
        <v>1264</v>
      </c>
    </row>
    <row r="341" spans="1:11" ht="20.25" customHeight="1" x14ac:dyDescent="0.2">
      <c r="A341" s="463" t="s">
        <v>1265</v>
      </c>
      <c r="B341" s="597">
        <v>159</v>
      </c>
      <c r="C341" s="880">
        <v>83</v>
      </c>
      <c r="D341" s="880">
        <v>242</v>
      </c>
      <c r="E341" s="880">
        <v>0</v>
      </c>
      <c r="F341" s="880">
        <v>0</v>
      </c>
      <c r="G341" s="880">
        <v>0</v>
      </c>
      <c r="H341" s="880">
        <f t="shared" ref="H341:H348" si="88">SUM(B341,E341)</f>
        <v>159</v>
      </c>
      <c r="I341" s="880">
        <f t="shared" si="87"/>
        <v>83</v>
      </c>
      <c r="J341" s="880">
        <f t="shared" si="87"/>
        <v>242</v>
      </c>
      <c r="K341" s="870" t="s">
        <v>1266</v>
      </c>
    </row>
    <row r="342" spans="1:11" ht="20.25" customHeight="1" x14ac:dyDescent="0.2">
      <c r="A342" s="463" t="s">
        <v>1267</v>
      </c>
      <c r="B342" s="597">
        <v>190</v>
      </c>
      <c r="C342" s="880">
        <v>89</v>
      </c>
      <c r="D342" s="880">
        <v>279</v>
      </c>
      <c r="E342" s="880">
        <v>0</v>
      </c>
      <c r="F342" s="880">
        <v>0</v>
      </c>
      <c r="G342" s="880">
        <v>0</v>
      </c>
      <c r="H342" s="880">
        <f t="shared" si="88"/>
        <v>190</v>
      </c>
      <c r="I342" s="880">
        <f t="shared" si="87"/>
        <v>89</v>
      </c>
      <c r="J342" s="880">
        <f t="shared" si="87"/>
        <v>279</v>
      </c>
      <c r="K342" s="870" t="s">
        <v>1268</v>
      </c>
    </row>
    <row r="343" spans="1:11" ht="20.25" customHeight="1" x14ac:dyDescent="0.2">
      <c r="A343" s="463" t="s">
        <v>1269</v>
      </c>
      <c r="B343" s="597">
        <v>74</v>
      </c>
      <c r="C343" s="880">
        <v>42</v>
      </c>
      <c r="D343" s="880">
        <v>116</v>
      </c>
      <c r="E343" s="880">
        <v>0</v>
      </c>
      <c r="F343" s="880">
        <v>0</v>
      </c>
      <c r="G343" s="880">
        <v>0</v>
      </c>
      <c r="H343" s="880">
        <f t="shared" si="88"/>
        <v>74</v>
      </c>
      <c r="I343" s="880">
        <f t="shared" si="87"/>
        <v>42</v>
      </c>
      <c r="J343" s="880">
        <f t="shared" si="87"/>
        <v>116</v>
      </c>
      <c r="K343" s="870" t="s">
        <v>1270</v>
      </c>
    </row>
    <row r="344" spans="1:11" ht="20.25" customHeight="1" x14ac:dyDescent="0.2">
      <c r="A344" s="463" t="s">
        <v>1273</v>
      </c>
      <c r="B344" s="597">
        <v>292</v>
      </c>
      <c r="C344" s="880">
        <v>74</v>
      </c>
      <c r="D344" s="880">
        <v>366</v>
      </c>
      <c r="E344" s="880">
        <v>0</v>
      </c>
      <c r="F344" s="880">
        <v>0</v>
      </c>
      <c r="G344" s="880">
        <v>0</v>
      </c>
      <c r="H344" s="880">
        <f t="shared" si="88"/>
        <v>292</v>
      </c>
      <c r="I344" s="880">
        <f t="shared" si="87"/>
        <v>74</v>
      </c>
      <c r="J344" s="880">
        <f t="shared" si="87"/>
        <v>366</v>
      </c>
      <c r="K344" s="870" t="s">
        <v>1274</v>
      </c>
    </row>
    <row r="345" spans="1:11" ht="20.25" customHeight="1" x14ac:dyDescent="0.2">
      <c r="A345" s="463" t="s">
        <v>1275</v>
      </c>
      <c r="B345" s="597">
        <v>81</v>
      </c>
      <c r="C345" s="880">
        <v>39</v>
      </c>
      <c r="D345" s="880">
        <v>120</v>
      </c>
      <c r="E345" s="880">
        <v>0</v>
      </c>
      <c r="F345" s="880">
        <v>0</v>
      </c>
      <c r="G345" s="880">
        <v>0</v>
      </c>
      <c r="H345" s="880">
        <f t="shared" si="88"/>
        <v>81</v>
      </c>
      <c r="I345" s="880">
        <f t="shared" si="87"/>
        <v>39</v>
      </c>
      <c r="J345" s="880">
        <f t="shared" si="87"/>
        <v>120</v>
      </c>
      <c r="K345" s="870" t="s">
        <v>1276</v>
      </c>
    </row>
    <row r="346" spans="1:11" ht="20.25" customHeight="1" x14ac:dyDescent="0.2">
      <c r="A346" s="463" t="s">
        <v>1277</v>
      </c>
      <c r="B346" s="597">
        <v>39</v>
      </c>
      <c r="C346" s="880">
        <v>9</v>
      </c>
      <c r="D346" s="880">
        <v>48</v>
      </c>
      <c r="E346" s="880">
        <v>0</v>
      </c>
      <c r="F346" s="880">
        <v>0</v>
      </c>
      <c r="G346" s="880">
        <v>0</v>
      </c>
      <c r="H346" s="880">
        <f t="shared" si="88"/>
        <v>39</v>
      </c>
      <c r="I346" s="880">
        <f t="shared" si="87"/>
        <v>9</v>
      </c>
      <c r="J346" s="880">
        <f t="shared" si="87"/>
        <v>48</v>
      </c>
      <c r="K346" s="870" t="s">
        <v>1278</v>
      </c>
    </row>
    <row r="347" spans="1:11" ht="20.25" customHeight="1" x14ac:dyDescent="0.2">
      <c r="A347" s="463" t="s">
        <v>1279</v>
      </c>
      <c r="B347" s="597">
        <v>372</v>
      </c>
      <c r="C347" s="880">
        <v>89</v>
      </c>
      <c r="D347" s="880">
        <v>461</v>
      </c>
      <c r="E347" s="880">
        <v>0</v>
      </c>
      <c r="F347" s="880">
        <v>0</v>
      </c>
      <c r="G347" s="880">
        <v>0</v>
      </c>
      <c r="H347" s="880">
        <f t="shared" si="88"/>
        <v>372</v>
      </c>
      <c r="I347" s="880">
        <f t="shared" si="87"/>
        <v>89</v>
      </c>
      <c r="J347" s="880">
        <f t="shared" si="87"/>
        <v>461</v>
      </c>
      <c r="K347" s="870" t="s">
        <v>1280</v>
      </c>
    </row>
    <row r="348" spans="1:11" ht="20.25" customHeight="1" x14ac:dyDescent="0.2">
      <c r="A348" s="463" t="s">
        <v>1281</v>
      </c>
      <c r="B348" s="597">
        <v>408</v>
      </c>
      <c r="C348" s="880">
        <v>205</v>
      </c>
      <c r="D348" s="880">
        <v>613</v>
      </c>
      <c r="E348" s="880">
        <v>1</v>
      </c>
      <c r="F348" s="880">
        <v>1</v>
      </c>
      <c r="G348" s="880">
        <v>2</v>
      </c>
      <c r="H348" s="880">
        <f t="shared" si="88"/>
        <v>409</v>
      </c>
      <c r="I348" s="880">
        <f t="shared" si="87"/>
        <v>206</v>
      </c>
      <c r="J348" s="880">
        <f t="shared" si="87"/>
        <v>615</v>
      </c>
      <c r="K348" s="870" t="s">
        <v>1282</v>
      </c>
    </row>
    <row r="349" spans="1:11" ht="20.25" customHeight="1" x14ac:dyDescent="0.2">
      <c r="A349" s="308" t="s">
        <v>1492</v>
      </c>
      <c r="B349" s="326"/>
      <c r="C349" s="326"/>
      <c r="D349" s="326"/>
      <c r="E349" s="326"/>
      <c r="F349" s="326"/>
      <c r="G349" s="326"/>
      <c r="H349" s="326"/>
      <c r="I349" s="326"/>
      <c r="J349" s="326"/>
      <c r="K349" s="297" t="s">
        <v>1493</v>
      </c>
    </row>
    <row r="350" spans="1:11" ht="20.25" customHeight="1" x14ac:dyDescent="0.2">
      <c r="A350" s="463" t="s">
        <v>1288</v>
      </c>
      <c r="B350" s="880">
        <v>81</v>
      </c>
      <c r="C350" s="880">
        <v>9</v>
      </c>
      <c r="D350" s="880">
        <v>90</v>
      </c>
      <c r="E350" s="880">
        <v>0</v>
      </c>
      <c r="F350" s="880">
        <v>0</v>
      </c>
      <c r="G350" s="880">
        <v>0</v>
      </c>
      <c r="H350" s="880">
        <f>SUM(B350,E350)</f>
        <v>81</v>
      </c>
      <c r="I350" s="880">
        <f t="shared" ref="I350:J355" si="89">SUM(C350,F350)</f>
        <v>9</v>
      </c>
      <c r="J350" s="880">
        <f t="shared" si="89"/>
        <v>90</v>
      </c>
      <c r="K350" s="870" t="s">
        <v>1289</v>
      </c>
    </row>
    <row r="351" spans="1:11" ht="20.25" customHeight="1" x14ac:dyDescent="0.2">
      <c r="A351" s="463" t="s">
        <v>1286</v>
      </c>
      <c r="B351" s="880">
        <v>79</v>
      </c>
      <c r="C351" s="880">
        <v>43</v>
      </c>
      <c r="D351" s="880">
        <v>122</v>
      </c>
      <c r="E351" s="880">
        <v>0</v>
      </c>
      <c r="F351" s="880">
        <v>0</v>
      </c>
      <c r="G351" s="880">
        <v>0</v>
      </c>
      <c r="H351" s="880">
        <f t="shared" ref="H351:H355" si="90">SUM(B351,E351)</f>
        <v>79</v>
      </c>
      <c r="I351" s="880">
        <f t="shared" si="89"/>
        <v>43</v>
      </c>
      <c r="J351" s="880">
        <f t="shared" si="89"/>
        <v>122</v>
      </c>
      <c r="K351" s="870" t="s">
        <v>1494</v>
      </c>
    </row>
    <row r="352" spans="1:11" ht="20.25" customHeight="1" x14ac:dyDescent="0.2">
      <c r="A352" s="463" t="s">
        <v>1290</v>
      </c>
      <c r="B352" s="880">
        <v>106</v>
      </c>
      <c r="C352" s="880">
        <v>0</v>
      </c>
      <c r="D352" s="880">
        <v>106</v>
      </c>
      <c r="E352" s="880">
        <v>0</v>
      </c>
      <c r="F352" s="880">
        <v>0</v>
      </c>
      <c r="G352" s="880">
        <v>0</v>
      </c>
      <c r="H352" s="880">
        <f t="shared" si="90"/>
        <v>106</v>
      </c>
      <c r="I352" s="880">
        <f t="shared" si="89"/>
        <v>0</v>
      </c>
      <c r="J352" s="880">
        <f t="shared" si="89"/>
        <v>106</v>
      </c>
      <c r="K352" s="870" t="s">
        <v>1495</v>
      </c>
    </row>
    <row r="353" spans="1:11" ht="20.25" customHeight="1" x14ac:dyDescent="0.2">
      <c r="A353" s="463" t="s">
        <v>1292</v>
      </c>
      <c r="B353" s="880">
        <v>12</v>
      </c>
      <c r="C353" s="880">
        <v>2</v>
      </c>
      <c r="D353" s="880">
        <v>14</v>
      </c>
      <c r="E353" s="880">
        <v>0</v>
      </c>
      <c r="F353" s="880">
        <v>0</v>
      </c>
      <c r="G353" s="880">
        <v>0</v>
      </c>
      <c r="H353" s="880">
        <f t="shared" si="90"/>
        <v>12</v>
      </c>
      <c r="I353" s="880">
        <f t="shared" si="89"/>
        <v>2</v>
      </c>
      <c r="J353" s="880">
        <f t="shared" si="89"/>
        <v>14</v>
      </c>
      <c r="K353" s="870" t="s">
        <v>1496</v>
      </c>
    </row>
    <row r="354" spans="1:11" ht="20.25" customHeight="1" x14ac:dyDescent="0.2">
      <c r="A354" s="463" t="s">
        <v>1294</v>
      </c>
      <c r="B354" s="880">
        <v>85</v>
      </c>
      <c r="C354" s="880">
        <v>9</v>
      </c>
      <c r="D354" s="880">
        <v>94</v>
      </c>
      <c r="E354" s="880">
        <v>0</v>
      </c>
      <c r="F354" s="880">
        <v>0</v>
      </c>
      <c r="G354" s="880">
        <v>0</v>
      </c>
      <c r="H354" s="880">
        <f t="shared" si="90"/>
        <v>85</v>
      </c>
      <c r="I354" s="880">
        <f t="shared" si="89"/>
        <v>9</v>
      </c>
      <c r="J354" s="880">
        <f t="shared" si="89"/>
        <v>94</v>
      </c>
      <c r="K354" s="870" t="s">
        <v>1497</v>
      </c>
    </row>
    <row r="355" spans="1:11" ht="20.25" customHeight="1" x14ac:dyDescent="0.2">
      <c r="A355" s="463" t="s">
        <v>1296</v>
      </c>
      <c r="B355" s="880">
        <v>13</v>
      </c>
      <c r="C355" s="880">
        <v>6</v>
      </c>
      <c r="D355" s="880">
        <v>19</v>
      </c>
      <c r="E355" s="880">
        <v>0</v>
      </c>
      <c r="F355" s="880">
        <v>0</v>
      </c>
      <c r="G355" s="880">
        <v>0</v>
      </c>
      <c r="H355" s="880">
        <f t="shared" si="90"/>
        <v>13</v>
      </c>
      <c r="I355" s="880">
        <f t="shared" si="89"/>
        <v>6</v>
      </c>
      <c r="J355" s="880">
        <f t="shared" si="89"/>
        <v>19</v>
      </c>
      <c r="K355" s="870" t="s">
        <v>1305</v>
      </c>
    </row>
    <row r="356" spans="1:11" ht="20.25" customHeight="1" thickBot="1" x14ac:dyDescent="0.25">
      <c r="A356" s="426" t="s">
        <v>1498</v>
      </c>
      <c r="B356" s="587">
        <f>SUM(B350:B355)</f>
        <v>376</v>
      </c>
      <c r="C356" s="587">
        <f t="shared" ref="C356:J356" si="91">SUM(C350:C355)</f>
        <v>69</v>
      </c>
      <c r="D356" s="587">
        <f t="shared" si="91"/>
        <v>445</v>
      </c>
      <c r="E356" s="587">
        <f t="shared" si="91"/>
        <v>0</v>
      </c>
      <c r="F356" s="587">
        <f t="shared" si="91"/>
        <v>0</v>
      </c>
      <c r="G356" s="587">
        <f t="shared" si="91"/>
        <v>0</v>
      </c>
      <c r="H356" s="587">
        <f t="shared" si="91"/>
        <v>376</v>
      </c>
      <c r="I356" s="587">
        <f t="shared" si="91"/>
        <v>69</v>
      </c>
      <c r="J356" s="587">
        <f t="shared" si="91"/>
        <v>445</v>
      </c>
      <c r="K356" s="441" t="s">
        <v>1499</v>
      </c>
    </row>
    <row r="357" spans="1:11" ht="20.25" customHeight="1" thickTop="1" x14ac:dyDescent="0.2">
      <c r="A357" s="307"/>
      <c r="B357" s="307"/>
      <c r="C357" s="307"/>
      <c r="D357" s="878"/>
      <c r="E357" s="307"/>
      <c r="F357" s="307"/>
      <c r="G357" s="307"/>
      <c r="H357" s="307"/>
      <c r="I357" s="307"/>
      <c r="J357" s="878"/>
      <c r="K357" s="452"/>
    </row>
    <row r="358" spans="1:11" ht="20.25" customHeight="1" x14ac:dyDescent="0.2">
      <c r="A358" s="307"/>
      <c r="B358" s="307"/>
      <c r="C358" s="307"/>
      <c r="D358" s="878"/>
      <c r="E358" s="307"/>
      <c r="F358" s="307"/>
      <c r="G358" s="307"/>
      <c r="H358" s="307"/>
      <c r="I358" s="307"/>
      <c r="J358" s="878"/>
      <c r="K358" s="452"/>
    </row>
    <row r="359" spans="1:11" ht="20.25" customHeight="1" x14ac:dyDescent="0.2">
      <c r="A359" s="307"/>
      <c r="B359" s="307"/>
      <c r="C359" s="307"/>
      <c r="D359" s="878"/>
      <c r="E359" s="307"/>
      <c r="F359" s="307"/>
      <c r="G359" s="307"/>
      <c r="H359" s="307"/>
      <c r="I359" s="307"/>
      <c r="J359" s="878"/>
      <c r="K359" s="452"/>
    </row>
    <row r="360" spans="1:11" ht="20.25" customHeight="1" x14ac:dyDescent="0.2">
      <c r="A360" s="307"/>
      <c r="B360" s="307"/>
      <c r="C360" s="307"/>
      <c r="D360" s="878"/>
      <c r="E360" s="307"/>
      <c r="F360" s="307"/>
      <c r="G360" s="307"/>
      <c r="H360" s="307"/>
      <c r="I360" s="307"/>
      <c r="J360" s="878"/>
      <c r="K360" s="452"/>
    </row>
    <row r="361" spans="1:11" ht="20.25" customHeight="1" x14ac:dyDescent="0.2">
      <c r="A361" s="307"/>
      <c r="B361" s="307"/>
      <c r="C361" s="307"/>
      <c r="D361" s="878"/>
      <c r="E361" s="307"/>
      <c r="F361" s="307"/>
      <c r="G361" s="307"/>
      <c r="H361" s="307"/>
      <c r="I361" s="307"/>
      <c r="J361" s="878"/>
      <c r="K361" s="452"/>
    </row>
    <row r="362" spans="1:11" ht="20.25" customHeight="1" x14ac:dyDescent="0.2">
      <c r="A362" s="307"/>
      <c r="B362" s="307"/>
      <c r="C362" s="307"/>
      <c r="D362" s="878"/>
      <c r="E362" s="307"/>
      <c r="F362" s="307"/>
      <c r="G362" s="307"/>
      <c r="H362" s="307"/>
      <c r="I362" s="307"/>
      <c r="J362" s="878"/>
      <c r="K362" s="452"/>
    </row>
    <row r="363" spans="1:11" ht="20.25" customHeight="1" thickBot="1" x14ac:dyDescent="0.25">
      <c r="A363" s="323" t="s">
        <v>1555</v>
      </c>
      <c r="K363" s="413" t="s">
        <v>2713</v>
      </c>
    </row>
    <row r="364" spans="1:11" ht="20.25" customHeight="1" thickTop="1" x14ac:dyDescent="0.25">
      <c r="A364" s="992" t="s">
        <v>196</v>
      </c>
      <c r="B364" s="1003" t="s">
        <v>1</v>
      </c>
      <c r="C364" s="1003"/>
      <c r="D364" s="1003"/>
      <c r="E364" s="1003" t="s">
        <v>2</v>
      </c>
      <c r="F364" s="1003"/>
      <c r="G364" s="1003"/>
      <c r="H364" s="1003" t="s">
        <v>4</v>
      </c>
      <c r="I364" s="1003"/>
      <c r="J364" s="1003"/>
      <c r="K364" s="992" t="s">
        <v>197</v>
      </c>
    </row>
    <row r="365" spans="1:11" ht="20.25" customHeight="1" x14ac:dyDescent="0.25">
      <c r="A365" s="993"/>
      <c r="B365" s="1004" t="s">
        <v>6</v>
      </c>
      <c r="C365" s="1004"/>
      <c r="D365" s="1004"/>
      <c r="E365" s="1004" t="s">
        <v>7</v>
      </c>
      <c r="F365" s="1004"/>
      <c r="G365" s="1004"/>
      <c r="H365" s="1004" t="s">
        <v>9</v>
      </c>
      <c r="I365" s="1004"/>
      <c r="J365" s="1004"/>
      <c r="K365" s="993"/>
    </row>
    <row r="366" spans="1:11" ht="20.25" customHeight="1" x14ac:dyDescent="0.25">
      <c r="A366" s="993"/>
      <c r="B366" s="867" t="s">
        <v>554</v>
      </c>
      <c r="C366" s="867" t="s">
        <v>112</v>
      </c>
      <c r="D366" s="867" t="s">
        <v>12</v>
      </c>
      <c r="E366" s="867" t="s">
        <v>554</v>
      </c>
      <c r="F366" s="867" t="s">
        <v>112</v>
      </c>
      <c r="G366" s="867" t="s">
        <v>12</v>
      </c>
      <c r="H366" s="867" t="s">
        <v>554</v>
      </c>
      <c r="I366" s="867" t="s">
        <v>112</v>
      </c>
      <c r="J366" s="867" t="s">
        <v>12</v>
      </c>
      <c r="K366" s="993"/>
    </row>
    <row r="367" spans="1:11" ht="20.25" customHeight="1" thickBot="1" x14ac:dyDescent="0.3">
      <c r="A367" s="994"/>
      <c r="B367" s="4" t="s">
        <v>13</v>
      </c>
      <c r="C367" s="4" t="s">
        <v>14</v>
      </c>
      <c r="D367" s="4" t="s">
        <v>9</v>
      </c>
      <c r="E367" s="4" t="s">
        <v>13</v>
      </c>
      <c r="F367" s="4" t="s">
        <v>14</v>
      </c>
      <c r="G367" s="4" t="s">
        <v>9</v>
      </c>
      <c r="H367" s="4" t="s">
        <v>13</v>
      </c>
      <c r="I367" s="4" t="s">
        <v>14</v>
      </c>
      <c r="J367" s="4" t="s">
        <v>9</v>
      </c>
      <c r="K367" s="994"/>
    </row>
    <row r="368" spans="1:11" ht="20.25" customHeight="1" x14ac:dyDescent="0.2">
      <c r="A368" s="308" t="s">
        <v>1300</v>
      </c>
      <c r="B368" s="308"/>
      <c r="C368" s="308"/>
      <c r="D368" s="308"/>
      <c r="E368" s="308"/>
      <c r="F368" s="308"/>
      <c r="G368" s="308"/>
      <c r="H368" s="308"/>
      <c r="I368" s="308"/>
      <c r="J368" s="308"/>
      <c r="K368" s="297" t="s">
        <v>1493</v>
      </c>
    </row>
    <row r="369" spans="1:12" ht="20.25" customHeight="1" x14ac:dyDescent="0.2">
      <c r="A369" s="308" t="s">
        <v>1302</v>
      </c>
      <c r="B369" s="326">
        <v>31</v>
      </c>
      <c r="C369" s="326">
        <v>0</v>
      </c>
      <c r="D369" s="326">
        <v>31</v>
      </c>
      <c r="E369" s="326">
        <v>0</v>
      </c>
      <c r="F369" s="326">
        <v>0</v>
      </c>
      <c r="G369" s="326">
        <v>0</v>
      </c>
      <c r="H369" s="326">
        <f>SUM(B369,E369)</f>
        <v>31</v>
      </c>
      <c r="I369" s="326">
        <f t="shared" ref="I369:J371" si="92">SUM(C369,F369)</f>
        <v>0</v>
      </c>
      <c r="J369" s="326">
        <f t="shared" si="92"/>
        <v>31</v>
      </c>
      <c r="K369" s="870" t="s">
        <v>1500</v>
      </c>
    </row>
    <row r="370" spans="1:12" ht="20.25" customHeight="1" x14ac:dyDescent="0.2">
      <c r="A370" s="308" t="s">
        <v>1294</v>
      </c>
      <c r="B370" s="326">
        <v>68</v>
      </c>
      <c r="C370" s="326">
        <v>14</v>
      </c>
      <c r="D370" s="326">
        <v>82</v>
      </c>
      <c r="E370" s="326">
        <v>0</v>
      </c>
      <c r="F370" s="326">
        <v>0</v>
      </c>
      <c r="G370" s="326">
        <v>0</v>
      </c>
      <c r="H370" s="326">
        <f t="shared" ref="H370:H371" si="93">SUM(B370,E370)</f>
        <v>68</v>
      </c>
      <c r="I370" s="326">
        <f t="shared" si="92"/>
        <v>14</v>
      </c>
      <c r="J370" s="326">
        <f t="shared" si="92"/>
        <v>82</v>
      </c>
      <c r="K370" s="211" t="s">
        <v>1304</v>
      </c>
    </row>
    <row r="371" spans="1:12" ht="20.25" customHeight="1" x14ac:dyDescent="0.2">
      <c r="A371" s="308" t="s">
        <v>1296</v>
      </c>
      <c r="B371" s="326">
        <v>27</v>
      </c>
      <c r="C371" s="326">
        <v>23</v>
      </c>
      <c r="D371" s="326">
        <v>50</v>
      </c>
      <c r="E371" s="326">
        <v>0</v>
      </c>
      <c r="F371" s="326">
        <v>0</v>
      </c>
      <c r="G371" s="326">
        <v>0</v>
      </c>
      <c r="H371" s="326">
        <f t="shared" si="93"/>
        <v>27</v>
      </c>
      <c r="I371" s="326">
        <f t="shared" si="92"/>
        <v>23</v>
      </c>
      <c r="J371" s="326">
        <f t="shared" si="92"/>
        <v>50</v>
      </c>
      <c r="K371" s="870" t="s">
        <v>1305</v>
      </c>
    </row>
    <row r="372" spans="1:12" ht="20.25" customHeight="1" x14ac:dyDescent="0.2">
      <c r="A372" s="308" t="s">
        <v>1306</v>
      </c>
      <c r="B372" s="326">
        <f>SUM(B369:B371)</f>
        <v>126</v>
      </c>
      <c r="C372" s="326">
        <f t="shared" ref="C372:J372" si="94">SUM(C369:C371)</f>
        <v>37</v>
      </c>
      <c r="D372" s="326">
        <f t="shared" si="94"/>
        <v>163</v>
      </c>
      <c r="E372" s="326">
        <f t="shared" si="94"/>
        <v>0</v>
      </c>
      <c r="F372" s="326">
        <f t="shared" si="94"/>
        <v>0</v>
      </c>
      <c r="G372" s="326">
        <f t="shared" si="94"/>
        <v>0</v>
      </c>
      <c r="H372" s="326">
        <f t="shared" si="94"/>
        <v>126</v>
      </c>
      <c r="I372" s="326">
        <f t="shared" si="94"/>
        <v>37</v>
      </c>
      <c r="J372" s="326">
        <f t="shared" si="94"/>
        <v>163</v>
      </c>
      <c r="K372" s="421" t="s">
        <v>1499</v>
      </c>
    </row>
    <row r="373" spans="1:12" ht="20.25" customHeight="1" x14ac:dyDescent="0.2">
      <c r="A373" s="463" t="s">
        <v>1308</v>
      </c>
      <c r="B373" s="880"/>
      <c r="C373" s="880"/>
      <c r="D373" s="880"/>
      <c r="E373" s="880"/>
      <c r="F373" s="880"/>
      <c r="G373" s="880"/>
      <c r="H373" s="880"/>
      <c r="I373" s="880"/>
      <c r="J373" s="326"/>
      <c r="K373" s="297" t="s">
        <v>1493</v>
      </c>
    </row>
    <row r="374" spans="1:12" ht="20.25" customHeight="1" x14ac:dyDescent="0.2">
      <c r="A374" s="463" t="s">
        <v>1302</v>
      </c>
      <c r="B374" s="880">
        <v>66</v>
      </c>
      <c r="C374" s="880">
        <v>5</v>
      </c>
      <c r="D374" s="880">
        <v>71</v>
      </c>
      <c r="E374" s="880">
        <v>0</v>
      </c>
      <c r="F374" s="880">
        <v>0</v>
      </c>
      <c r="G374" s="880">
        <v>0</v>
      </c>
      <c r="H374" s="880">
        <f>SUM(B374,E374)</f>
        <v>66</v>
      </c>
      <c r="I374" s="880">
        <f t="shared" ref="I374:J377" si="95">SUM(C374,F374)</f>
        <v>5</v>
      </c>
      <c r="J374" s="880">
        <f t="shared" si="95"/>
        <v>71</v>
      </c>
      <c r="K374" s="870" t="s">
        <v>1500</v>
      </c>
    </row>
    <row r="375" spans="1:12" ht="20.25" customHeight="1" x14ac:dyDescent="0.2">
      <c r="A375" s="463" t="s">
        <v>1290</v>
      </c>
      <c r="B375" s="597">
        <v>23</v>
      </c>
      <c r="C375" s="880">
        <v>21</v>
      </c>
      <c r="D375" s="880">
        <v>44</v>
      </c>
      <c r="E375" s="880">
        <v>0</v>
      </c>
      <c r="F375" s="880">
        <v>0</v>
      </c>
      <c r="G375" s="880">
        <v>0</v>
      </c>
      <c r="H375" s="880">
        <f t="shared" ref="H375:H377" si="96">SUM(B375,E375)</f>
        <v>23</v>
      </c>
      <c r="I375" s="880">
        <f t="shared" si="95"/>
        <v>21</v>
      </c>
      <c r="J375" s="880">
        <f t="shared" si="95"/>
        <v>44</v>
      </c>
      <c r="K375" s="211" t="s">
        <v>1291</v>
      </c>
    </row>
    <row r="376" spans="1:12" ht="20.25" customHeight="1" x14ac:dyDescent="0.2">
      <c r="A376" s="308" t="s">
        <v>1294</v>
      </c>
      <c r="B376" s="600">
        <v>38</v>
      </c>
      <c r="C376" s="326">
        <v>6</v>
      </c>
      <c r="D376" s="880">
        <v>44</v>
      </c>
      <c r="E376" s="880">
        <v>0</v>
      </c>
      <c r="F376" s="880">
        <v>0</v>
      </c>
      <c r="G376" s="880">
        <v>0</v>
      </c>
      <c r="H376" s="880">
        <f t="shared" si="96"/>
        <v>38</v>
      </c>
      <c r="I376" s="880">
        <f t="shared" si="95"/>
        <v>6</v>
      </c>
      <c r="J376" s="880">
        <f t="shared" si="95"/>
        <v>44</v>
      </c>
      <c r="K376" s="870" t="s">
        <v>1497</v>
      </c>
    </row>
    <row r="377" spans="1:12" ht="20.25" customHeight="1" x14ac:dyDescent="0.2">
      <c r="A377" s="463" t="s">
        <v>1296</v>
      </c>
      <c r="B377" s="597">
        <v>89</v>
      </c>
      <c r="C377" s="880">
        <v>33</v>
      </c>
      <c r="D377" s="880">
        <v>122</v>
      </c>
      <c r="E377" s="880">
        <v>0</v>
      </c>
      <c r="F377" s="880">
        <v>0</v>
      </c>
      <c r="G377" s="880">
        <v>0</v>
      </c>
      <c r="H377" s="880">
        <f t="shared" si="96"/>
        <v>89</v>
      </c>
      <c r="I377" s="880">
        <f t="shared" si="95"/>
        <v>33</v>
      </c>
      <c r="J377" s="880">
        <f t="shared" si="95"/>
        <v>122</v>
      </c>
      <c r="K377" s="870" t="s">
        <v>1305</v>
      </c>
    </row>
    <row r="378" spans="1:12" ht="20.25" customHeight="1" x14ac:dyDescent="0.2">
      <c r="A378" s="463" t="s">
        <v>1310</v>
      </c>
      <c r="B378" s="597">
        <f>B377+B376+B375+B374</f>
        <v>216</v>
      </c>
      <c r="C378" s="880">
        <f>C377+C376+C375+C374</f>
        <v>65</v>
      </c>
      <c r="D378" s="880">
        <f>D377+D376+D375+D374</f>
        <v>281</v>
      </c>
      <c r="E378" s="880">
        <v>0</v>
      </c>
      <c r="F378" s="880">
        <v>0</v>
      </c>
      <c r="G378" s="880">
        <v>0</v>
      </c>
      <c r="H378" s="880">
        <f>H377+H376+H375+H374</f>
        <v>216</v>
      </c>
      <c r="I378" s="880">
        <f>I377+I376+I375+I374</f>
        <v>65</v>
      </c>
      <c r="J378" s="326">
        <f>J377+J376+J375+J374</f>
        <v>281</v>
      </c>
      <c r="K378" s="421" t="s">
        <v>1499</v>
      </c>
    </row>
    <row r="379" spans="1:12" s="909" customFormat="1" ht="20.25" customHeight="1" x14ac:dyDescent="0.2">
      <c r="A379" s="910" t="s">
        <v>1312</v>
      </c>
      <c r="B379" s="911">
        <f>SUM(B378,B372,B356)</f>
        <v>718</v>
      </c>
      <c r="C379" s="912">
        <f t="shared" ref="C379:J379" si="97">SUM(C378,C372,C356)</f>
        <v>171</v>
      </c>
      <c r="D379" s="912">
        <f t="shared" si="97"/>
        <v>889</v>
      </c>
      <c r="E379" s="912">
        <f t="shared" si="97"/>
        <v>0</v>
      </c>
      <c r="F379" s="912">
        <f t="shared" si="97"/>
        <v>0</v>
      </c>
      <c r="G379" s="912">
        <f t="shared" si="97"/>
        <v>0</v>
      </c>
      <c r="H379" s="912">
        <f t="shared" si="97"/>
        <v>718</v>
      </c>
      <c r="I379" s="912">
        <f t="shared" si="97"/>
        <v>171</v>
      </c>
      <c r="J379" s="912">
        <f t="shared" si="97"/>
        <v>889</v>
      </c>
      <c r="K379" s="913" t="s">
        <v>1499</v>
      </c>
      <c r="L379" s="914"/>
    </row>
    <row r="380" spans="1:12" ht="20.25" customHeight="1" x14ac:dyDescent="0.2">
      <c r="A380" s="463" t="s">
        <v>1302</v>
      </c>
      <c r="B380" s="597">
        <v>178</v>
      </c>
      <c r="C380" s="880">
        <v>14</v>
      </c>
      <c r="D380" s="880">
        <v>192</v>
      </c>
      <c r="E380" s="880">
        <f t="shared" ref="E380:G381" si="98">SUM(E379,E373,E357)</f>
        <v>0</v>
      </c>
      <c r="F380" s="880">
        <f t="shared" si="98"/>
        <v>0</v>
      </c>
      <c r="G380" s="880">
        <f t="shared" si="98"/>
        <v>0</v>
      </c>
      <c r="H380" s="880">
        <f>SUM(B380,E380)</f>
        <v>178</v>
      </c>
      <c r="I380" s="880">
        <f t="shared" ref="I380:J385" si="99">SUM(C380,F380)</f>
        <v>14</v>
      </c>
      <c r="J380" s="880">
        <f t="shared" si="99"/>
        <v>192</v>
      </c>
      <c r="K380" s="870" t="s">
        <v>1289</v>
      </c>
    </row>
    <row r="381" spans="1:12" ht="20.25" customHeight="1" x14ac:dyDescent="0.2">
      <c r="A381" s="463" t="s">
        <v>1288</v>
      </c>
      <c r="B381" s="597">
        <v>79</v>
      </c>
      <c r="C381" s="880">
        <v>43</v>
      </c>
      <c r="D381" s="880">
        <v>122</v>
      </c>
      <c r="E381" s="880">
        <f t="shared" si="98"/>
        <v>0</v>
      </c>
      <c r="F381" s="880">
        <f t="shared" si="98"/>
        <v>0</v>
      </c>
      <c r="G381" s="880">
        <f t="shared" si="98"/>
        <v>0</v>
      </c>
      <c r="H381" s="880">
        <f t="shared" ref="H381:H385" si="100">SUM(B381,E381)</f>
        <v>79</v>
      </c>
      <c r="I381" s="880">
        <f t="shared" si="99"/>
        <v>43</v>
      </c>
      <c r="J381" s="880">
        <f t="shared" si="99"/>
        <v>122</v>
      </c>
      <c r="K381" s="870" t="s">
        <v>1289</v>
      </c>
    </row>
    <row r="382" spans="1:12" ht="20.25" customHeight="1" x14ac:dyDescent="0.2">
      <c r="A382" s="463" t="s">
        <v>1290</v>
      </c>
      <c r="B382" s="597">
        <v>129</v>
      </c>
      <c r="C382" s="880">
        <v>21</v>
      </c>
      <c r="D382" s="880">
        <v>150</v>
      </c>
      <c r="E382" s="880">
        <f t="shared" ref="E382:G385" si="101">SUM(E381,E375,E362)</f>
        <v>0</v>
      </c>
      <c r="F382" s="880">
        <f t="shared" si="101"/>
        <v>0</v>
      </c>
      <c r="G382" s="880">
        <f t="shared" si="101"/>
        <v>0</v>
      </c>
      <c r="H382" s="880">
        <f t="shared" si="100"/>
        <v>129</v>
      </c>
      <c r="I382" s="880">
        <f t="shared" si="99"/>
        <v>21</v>
      </c>
      <c r="J382" s="880">
        <f t="shared" si="99"/>
        <v>150</v>
      </c>
      <c r="K382" s="211" t="s">
        <v>1501</v>
      </c>
    </row>
    <row r="383" spans="1:12" ht="20.25" customHeight="1" x14ac:dyDescent="0.2">
      <c r="A383" s="463" t="s">
        <v>1292</v>
      </c>
      <c r="B383" s="597">
        <v>12</v>
      </c>
      <c r="C383" s="880">
        <v>2</v>
      </c>
      <c r="D383" s="880">
        <v>14</v>
      </c>
      <c r="E383" s="880">
        <f t="shared" si="101"/>
        <v>0</v>
      </c>
      <c r="F383" s="880">
        <f t="shared" si="101"/>
        <v>0</v>
      </c>
      <c r="G383" s="880">
        <f t="shared" si="101"/>
        <v>0</v>
      </c>
      <c r="H383" s="880">
        <f t="shared" si="100"/>
        <v>12</v>
      </c>
      <c r="I383" s="880">
        <f t="shared" si="99"/>
        <v>2</v>
      </c>
      <c r="J383" s="880">
        <f t="shared" si="99"/>
        <v>14</v>
      </c>
      <c r="K383" s="870" t="s">
        <v>1496</v>
      </c>
    </row>
    <row r="384" spans="1:12" ht="20.25" customHeight="1" x14ac:dyDescent="0.2">
      <c r="A384" s="308" t="s">
        <v>1294</v>
      </c>
      <c r="B384" s="600">
        <v>191</v>
      </c>
      <c r="C384" s="326">
        <v>29</v>
      </c>
      <c r="D384" s="880">
        <v>220</v>
      </c>
      <c r="E384" s="880">
        <f t="shared" si="101"/>
        <v>0</v>
      </c>
      <c r="F384" s="880">
        <f t="shared" si="101"/>
        <v>0</v>
      </c>
      <c r="G384" s="880">
        <f t="shared" si="101"/>
        <v>0</v>
      </c>
      <c r="H384" s="880">
        <f t="shared" si="100"/>
        <v>191</v>
      </c>
      <c r="I384" s="880">
        <f t="shared" si="99"/>
        <v>29</v>
      </c>
      <c r="J384" s="880">
        <f t="shared" si="99"/>
        <v>220</v>
      </c>
      <c r="K384" s="211" t="s">
        <v>1304</v>
      </c>
    </row>
    <row r="385" spans="1:12" ht="20.25" customHeight="1" x14ac:dyDescent="0.2">
      <c r="A385" s="463" t="s">
        <v>1296</v>
      </c>
      <c r="B385" s="597">
        <v>129</v>
      </c>
      <c r="C385" s="880">
        <v>62</v>
      </c>
      <c r="D385" s="880">
        <v>191</v>
      </c>
      <c r="E385" s="880">
        <f t="shared" si="101"/>
        <v>0</v>
      </c>
      <c r="F385" s="880">
        <f t="shared" si="101"/>
        <v>0</v>
      </c>
      <c r="G385" s="880">
        <f t="shared" si="101"/>
        <v>0</v>
      </c>
      <c r="H385" s="880">
        <f t="shared" si="100"/>
        <v>129</v>
      </c>
      <c r="I385" s="880">
        <f t="shared" si="99"/>
        <v>62</v>
      </c>
      <c r="J385" s="880">
        <f t="shared" si="99"/>
        <v>191</v>
      </c>
      <c r="K385" s="870" t="s">
        <v>1305</v>
      </c>
    </row>
    <row r="386" spans="1:12" s="909" customFormat="1" ht="20.25" customHeight="1" thickBot="1" x14ac:dyDescent="0.25">
      <c r="A386" s="915" t="s">
        <v>1314</v>
      </c>
      <c r="B386" s="916">
        <f>SUM(B380:B385)</f>
        <v>718</v>
      </c>
      <c r="C386" s="917">
        <f t="shared" ref="C386:J386" si="102">SUM(C380:C385)</f>
        <v>171</v>
      </c>
      <c r="D386" s="917">
        <f t="shared" si="102"/>
        <v>889</v>
      </c>
      <c r="E386" s="917">
        <f t="shared" si="102"/>
        <v>0</v>
      </c>
      <c r="F386" s="917">
        <f t="shared" si="102"/>
        <v>0</v>
      </c>
      <c r="G386" s="917">
        <f t="shared" si="102"/>
        <v>0</v>
      </c>
      <c r="H386" s="917">
        <f t="shared" si="102"/>
        <v>718</v>
      </c>
      <c r="I386" s="917">
        <f t="shared" si="102"/>
        <v>171</v>
      </c>
      <c r="J386" s="917">
        <f t="shared" si="102"/>
        <v>889</v>
      </c>
      <c r="K386" s="918" t="s">
        <v>1499</v>
      </c>
      <c r="L386" s="914"/>
    </row>
    <row r="387" spans="1:12" ht="20.25" customHeight="1" thickTop="1" x14ac:dyDescent="0.2">
      <c r="A387" s="878"/>
      <c r="B387" s="878"/>
      <c r="C387" s="878"/>
      <c r="D387" s="878"/>
      <c r="E387" s="878"/>
      <c r="F387" s="878"/>
      <c r="G387" s="878"/>
      <c r="H387" s="878"/>
      <c r="I387" s="878"/>
      <c r="J387" s="307"/>
      <c r="K387" s="452"/>
    </row>
    <row r="388" spans="1:12" ht="20.25" customHeight="1" x14ac:dyDescent="0.2">
      <c r="A388" s="878"/>
      <c r="B388" s="878"/>
      <c r="C388" s="878"/>
      <c r="D388" s="878"/>
      <c r="E388" s="878"/>
      <c r="F388" s="878"/>
      <c r="G388" s="878"/>
      <c r="H388" s="878"/>
      <c r="I388" s="878"/>
      <c r="J388" s="307"/>
      <c r="K388" s="452"/>
    </row>
    <row r="389" spans="1:12" ht="20.25" customHeight="1" x14ac:dyDescent="0.2">
      <c r="A389" s="878"/>
      <c r="B389" s="878"/>
      <c r="C389" s="878"/>
      <c r="D389" s="878"/>
      <c r="E389" s="878"/>
      <c r="F389" s="878"/>
      <c r="G389" s="878"/>
      <c r="H389" s="878"/>
      <c r="I389" s="878"/>
      <c r="J389" s="307"/>
      <c r="K389" s="452"/>
    </row>
    <row r="390" spans="1:12" ht="20.25" customHeight="1" x14ac:dyDescent="0.2">
      <c r="A390" s="878"/>
      <c r="B390" s="878"/>
      <c r="C390" s="878"/>
      <c r="D390" s="878"/>
      <c r="E390" s="878"/>
      <c r="F390" s="878"/>
      <c r="G390" s="878"/>
      <c r="H390" s="878"/>
      <c r="I390" s="878"/>
      <c r="J390" s="307"/>
      <c r="K390" s="452"/>
    </row>
    <row r="391" spans="1:12" ht="20.25" customHeight="1" thickBot="1" x14ac:dyDescent="0.25">
      <c r="A391" s="323" t="s">
        <v>1555</v>
      </c>
      <c r="K391" s="413" t="s">
        <v>2713</v>
      </c>
    </row>
    <row r="392" spans="1:12" ht="20.25" customHeight="1" thickTop="1" x14ac:dyDescent="0.25">
      <c r="A392" s="992" t="s">
        <v>196</v>
      </c>
      <c r="B392" s="1003" t="s">
        <v>1</v>
      </c>
      <c r="C392" s="1003"/>
      <c r="D392" s="1003"/>
      <c r="E392" s="1003" t="s">
        <v>2</v>
      </c>
      <c r="F392" s="1003"/>
      <c r="G392" s="1003"/>
      <c r="H392" s="1003" t="s">
        <v>4</v>
      </c>
      <c r="I392" s="1003"/>
      <c r="J392" s="1003"/>
      <c r="K392" s="992" t="s">
        <v>197</v>
      </c>
    </row>
    <row r="393" spans="1:12" ht="20.25" customHeight="1" x14ac:dyDescent="0.25">
      <c r="A393" s="993"/>
      <c r="B393" s="1004" t="s">
        <v>6</v>
      </c>
      <c r="C393" s="1004"/>
      <c r="D393" s="1004"/>
      <c r="E393" s="1004" t="s">
        <v>7</v>
      </c>
      <c r="F393" s="1004"/>
      <c r="G393" s="1004"/>
      <c r="H393" s="1004" t="s">
        <v>9</v>
      </c>
      <c r="I393" s="1004"/>
      <c r="J393" s="1004"/>
      <c r="K393" s="993"/>
    </row>
    <row r="394" spans="1:12" ht="20.25" customHeight="1" x14ac:dyDescent="0.25">
      <c r="A394" s="993"/>
      <c r="B394" s="867" t="s">
        <v>554</v>
      </c>
      <c r="C394" s="867" t="s">
        <v>112</v>
      </c>
      <c r="D394" s="867" t="s">
        <v>12</v>
      </c>
      <c r="E394" s="867" t="s">
        <v>554</v>
      </c>
      <c r="F394" s="867" t="s">
        <v>112</v>
      </c>
      <c r="G394" s="867" t="s">
        <v>12</v>
      </c>
      <c r="H394" s="867" t="s">
        <v>554</v>
      </c>
      <c r="I394" s="867" t="s">
        <v>112</v>
      </c>
      <c r="J394" s="867" t="s">
        <v>12</v>
      </c>
      <c r="K394" s="993"/>
    </row>
    <row r="395" spans="1:12" ht="20.25" customHeight="1" thickBot="1" x14ac:dyDescent="0.3">
      <c r="A395" s="994"/>
      <c r="B395" s="4" t="s">
        <v>13</v>
      </c>
      <c r="C395" s="4" t="s">
        <v>14</v>
      </c>
      <c r="D395" s="4" t="s">
        <v>9</v>
      </c>
      <c r="E395" s="4" t="s">
        <v>13</v>
      </c>
      <c r="F395" s="4" t="s">
        <v>14</v>
      </c>
      <c r="G395" s="4" t="s">
        <v>9</v>
      </c>
      <c r="H395" s="4" t="s">
        <v>13</v>
      </c>
      <c r="I395" s="4" t="s">
        <v>14</v>
      </c>
      <c r="J395" s="4" t="s">
        <v>9</v>
      </c>
      <c r="K395" s="994"/>
    </row>
    <row r="396" spans="1:12" ht="20.25" customHeight="1" x14ac:dyDescent="0.2">
      <c r="A396" s="463" t="s">
        <v>1315</v>
      </c>
      <c r="B396" s="597">
        <v>756</v>
      </c>
      <c r="C396" s="880">
        <v>577</v>
      </c>
      <c r="D396" s="880">
        <v>1333</v>
      </c>
      <c r="E396" s="880">
        <v>0</v>
      </c>
      <c r="F396" s="880">
        <v>0</v>
      </c>
      <c r="G396" s="880">
        <v>0</v>
      </c>
      <c r="H396" s="880">
        <f>SUM(B396,E396)</f>
        <v>756</v>
      </c>
      <c r="I396" s="880">
        <f t="shared" ref="I396:J397" si="103">SUM(C396,F396)</f>
        <v>577</v>
      </c>
      <c r="J396" s="880">
        <f t="shared" si="103"/>
        <v>1333</v>
      </c>
      <c r="K396" s="870" t="s">
        <v>1297</v>
      </c>
    </row>
    <row r="397" spans="1:12" ht="20.25" customHeight="1" x14ac:dyDescent="0.2">
      <c r="A397" s="463" t="s">
        <v>1317</v>
      </c>
      <c r="B397" s="597">
        <v>83</v>
      </c>
      <c r="C397" s="880">
        <v>20</v>
      </c>
      <c r="D397" s="880">
        <v>103</v>
      </c>
      <c r="E397" s="880">
        <v>0</v>
      </c>
      <c r="F397" s="880">
        <v>0</v>
      </c>
      <c r="G397" s="880">
        <v>0</v>
      </c>
      <c r="H397" s="880">
        <f>SUM(B397,E397)</f>
        <v>83</v>
      </c>
      <c r="I397" s="880">
        <f t="shared" si="103"/>
        <v>20</v>
      </c>
      <c r="J397" s="880">
        <f t="shared" si="103"/>
        <v>103</v>
      </c>
      <c r="K397" s="870" t="s">
        <v>1502</v>
      </c>
    </row>
    <row r="398" spans="1:12" ht="20.25" customHeight="1" x14ac:dyDescent="0.2">
      <c r="A398" s="463" t="s">
        <v>1503</v>
      </c>
      <c r="B398" s="597"/>
      <c r="C398" s="880"/>
      <c r="D398" s="880"/>
      <c r="E398" s="880"/>
      <c r="F398" s="880"/>
      <c r="G398" s="880"/>
      <c r="H398" s="880"/>
      <c r="I398" s="880"/>
      <c r="J398" s="880"/>
      <c r="K398" s="870" t="s">
        <v>1320</v>
      </c>
    </row>
    <row r="399" spans="1:12" ht="20.25" customHeight="1" x14ac:dyDescent="0.2">
      <c r="A399" s="308" t="s">
        <v>1286</v>
      </c>
      <c r="B399" s="597">
        <v>17</v>
      </c>
      <c r="C399" s="880">
        <v>6</v>
      </c>
      <c r="D399" s="880">
        <v>23</v>
      </c>
      <c r="E399" s="880">
        <v>0</v>
      </c>
      <c r="F399" s="880">
        <v>0</v>
      </c>
      <c r="G399" s="880">
        <v>0</v>
      </c>
      <c r="H399" s="880">
        <f>SUM(B399,E399)</f>
        <v>17</v>
      </c>
      <c r="I399" s="880">
        <f t="shared" ref="I399:J401" si="104">SUM(C399,F399)</f>
        <v>6</v>
      </c>
      <c r="J399" s="880">
        <f t="shared" si="104"/>
        <v>23</v>
      </c>
      <c r="K399" s="870" t="s">
        <v>1289</v>
      </c>
    </row>
    <row r="400" spans="1:12" ht="20.25" customHeight="1" x14ac:dyDescent="0.2">
      <c r="A400" s="308" t="s">
        <v>1322</v>
      </c>
      <c r="B400" s="597">
        <v>130</v>
      </c>
      <c r="C400" s="880">
        <v>136</v>
      </c>
      <c r="D400" s="880">
        <v>266</v>
      </c>
      <c r="E400" s="880">
        <v>0</v>
      </c>
      <c r="F400" s="880">
        <v>0</v>
      </c>
      <c r="G400" s="880">
        <v>0</v>
      </c>
      <c r="H400" s="880">
        <f t="shared" ref="H400:H401" si="105">SUM(B400,E400)</f>
        <v>130</v>
      </c>
      <c r="I400" s="880">
        <f t="shared" si="104"/>
        <v>136</v>
      </c>
      <c r="J400" s="880">
        <f t="shared" si="104"/>
        <v>266</v>
      </c>
      <c r="K400" s="870" t="s">
        <v>1323</v>
      </c>
    </row>
    <row r="401" spans="1:11" ht="20.25" customHeight="1" x14ac:dyDescent="0.2">
      <c r="A401" s="308" t="s">
        <v>523</v>
      </c>
      <c r="B401" s="597">
        <v>7</v>
      </c>
      <c r="C401" s="880">
        <v>3</v>
      </c>
      <c r="D401" s="880">
        <v>10</v>
      </c>
      <c r="E401" s="880">
        <v>0</v>
      </c>
      <c r="F401" s="880">
        <v>0</v>
      </c>
      <c r="G401" s="880">
        <v>0</v>
      </c>
      <c r="H401" s="880">
        <f t="shared" si="105"/>
        <v>7</v>
      </c>
      <c r="I401" s="880">
        <f t="shared" si="104"/>
        <v>3</v>
      </c>
      <c r="J401" s="880">
        <f t="shared" si="104"/>
        <v>10</v>
      </c>
      <c r="K401" s="870" t="s">
        <v>240</v>
      </c>
    </row>
    <row r="402" spans="1:11" ht="20.25" customHeight="1" x14ac:dyDescent="0.2">
      <c r="A402" s="308" t="s">
        <v>1324</v>
      </c>
      <c r="B402" s="597">
        <f>SUM(B399:B401)</f>
        <v>154</v>
      </c>
      <c r="C402" s="880">
        <f t="shared" ref="C402:J402" si="106">SUM(C399:C401)</f>
        <v>145</v>
      </c>
      <c r="D402" s="880">
        <f t="shared" si="106"/>
        <v>299</v>
      </c>
      <c r="E402" s="880">
        <f t="shared" si="106"/>
        <v>0</v>
      </c>
      <c r="F402" s="880">
        <f t="shared" si="106"/>
        <v>0</v>
      </c>
      <c r="G402" s="880">
        <f t="shared" si="106"/>
        <v>0</v>
      </c>
      <c r="H402" s="880">
        <f t="shared" si="106"/>
        <v>154</v>
      </c>
      <c r="I402" s="880">
        <f t="shared" si="106"/>
        <v>145</v>
      </c>
      <c r="J402" s="880">
        <f t="shared" si="106"/>
        <v>299</v>
      </c>
      <c r="K402" s="870" t="s">
        <v>1504</v>
      </c>
    </row>
    <row r="403" spans="1:11" ht="20.25" customHeight="1" x14ac:dyDescent="0.2">
      <c r="A403" s="463" t="s">
        <v>1326</v>
      </c>
      <c r="B403" s="597"/>
      <c r="C403" s="880"/>
      <c r="D403" s="880"/>
      <c r="E403" s="880"/>
      <c r="F403" s="880"/>
      <c r="G403" s="880"/>
      <c r="H403" s="880"/>
      <c r="I403" s="880"/>
      <c r="J403" s="880"/>
      <c r="K403" s="870" t="s">
        <v>1327</v>
      </c>
    </row>
    <row r="404" spans="1:11" ht="20.25" customHeight="1" x14ac:dyDescent="0.2">
      <c r="A404" s="463" t="s">
        <v>1328</v>
      </c>
      <c r="B404" s="597">
        <v>7</v>
      </c>
      <c r="C404" s="880">
        <v>0</v>
      </c>
      <c r="D404" s="880">
        <v>7</v>
      </c>
      <c r="E404" s="880">
        <v>0</v>
      </c>
      <c r="F404" s="880">
        <v>0</v>
      </c>
      <c r="G404" s="880">
        <v>0</v>
      </c>
      <c r="H404" s="880">
        <f>SUM(B404,E404)</f>
        <v>7</v>
      </c>
      <c r="I404" s="880">
        <f t="shared" ref="I404:J406" si="107">SUM(C404,F404)</f>
        <v>0</v>
      </c>
      <c r="J404" s="880">
        <f t="shared" si="107"/>
        <v>7</v>
      </c>
      <c r="K404" s="870" t="s">
        <v>1329</v>
      </c>
    </row>
    <row r="405" spans="1:11" ht="20.25" customHeight="1" x14ac:dyDescent="0.2">
      <c r="A405" s="463" t="s">
        <v>1505</v>
      </c>
      <c r="B405" s="597">
        <v>25</v>
      </c>
      <c r="C405" s="880">
        <v>6</v>
      </c>
      <c r="D405" s="880">
        <v>31</v>
      </c>
      <c r="E405" s="880">
        <v>0</v>
      </c>
      <c r="F405" s="880">
        <v>0</v>
      </c>
      <c r="G405" s="880">
        <v>0</v>
      </c>
      <c r="H405" s="880">
        <f t="shared" ref="H405:H406" si="108">SUM(B405,E405)</f>
        <v>25</v>
      </c>
      <c r="I405" s="880">
        <f t="shared" si="107"/>
        <v>6</v>
      </c>
      <c r="J405" s="880">
        <f t="shared" si="107"/>
        <v>31</v>
      </c>
      <c r="K405" s="870" t="s">
        <v>1506</v>
      </c>
    </row>
    <row r="406" spans="1:11" ht="20.25" customHeight="1" x14ac:dyDescent="0.2">
      <c r="A406" s="463" t="s">
        <v>1331</v>
      </c>
      <c r="B406" s="597">
        <v>14</v>
      </c>
      <c r="C406" s="880">
        <v>2</v>
      </c>
      <c r="D406" s="880">
        <v>16</v>
      </c>
      <c r="E406" s="880">
        <v>0</v>
      </c>
      <c r="F406" s="880">
        <v>0</v>
      </c>
      <c r="G406" s="880">
        <v>0</v>
      </c>
      <c r="H406" s="880">
        <f t="shared" si="108"/>
        <v>14</v>
      </c>
      <c r="I406" s="880">
        <f t="shared" si="107"/>
        <v>2</v>
      </c>
      <c r="J406" s="880">
        <f t="shared" si="107"/>
        <v>16</v>
      </c>
      <c r="K406" s="870" t="s">
        <v>1332</v>
      </c>
    </row>
    <row r="407" spans="1:11" ht="20.25" customHeight="1" x14ac:dyDescent="0.2">
      <c r="A407" s="308" t="s">
        <v>1338</v>
      </c>
      <c r="B407" s="600">
        <f>SUM(B404:B406)</f>
        <v>46</v>
      </c>
      <c r="C407" s="326">
        <f t="shared" ref="C407:J407" si="109">SUM(C404:C406)</f>
        <v>8</v>
      </c>
      <c r="D407" s="326">
        <f t="shared" si="109"/>
        <v>54</v>
      </c>
      <c r="E407" s="326">
        <f t="shared" si="109"/>
        <v>0</v>
      </c>
      <c r="F407" s="326">
        <f t="shared" si="109"/>
        <v>0</v>
      </c>
      <c r="G407" s="326">
        <f t="shared" si="109"/>
        <v>0</v>
      </c>
      <c r="H407" s="326">
        <f t="shared" si="109"/>
        <v>46</v>
      </c>
      <c r="I407" s="326">
        <f t="shared" si="109"/>
        <v>8</v>
      </c>
      <c r="J407" s="326">
        <f t="shared" si="109"/>
        <v>54</v>
      </c>
      <c r="K407" s="297" t="s">
        <v>1339</v>
      </c>
    </row>
    <row r="408" spans="1:11" ht="20.25" customHeight="1" x14ac:dyDescent="0.2">
      <c r="A408" s="463" t="s">
        <v>1340</v>
      </c>
      <c r="B408" s="597">
        <v>146</v>
      </c>
      <c r="C408" s="880">
        <v>153</v>
      </c>
      <c r="D408" s="880">
        <v>299</v>
      </c>
      <c r="E408" s="880">
        <v>0</v>
      </c>
      <c r="F408" s="880">
        <v>0</v>
      </c>
      <c r="G408" s="880">
        <v>0</v>
      </c>
      <c r="H408" s="880">
        <f>SUM(B408,E408)</f>
        <v>146</v>
      </c>
      <c r="I408" s="880">
        <f t="shared" ref="I408:J408" si="110">SUM(C408,F408)</f>
        <v>153</v>
      </c>
      <c r="J408" s="880">
        <f t="shared" si="110"/>
        <v>299</v>
      </c>
      <c r="K408" s="870" t="s">
        <v>1341</v>
      </c>
    </row>
    <row r="409" spans="1:11" ht="20.25" customHeight="1" x14ac:dyDescent="0.2">
      <c r="A409" s="17" t="s">
        <v>1342</v>
      </c>
      <c r="B409" s="18"/>
      <c r="C409" s="18"/>
      <c r="D409" s="18"/>
      <c r="E409" s="18"/>
      <c r="F409" s="18"/>
      <c r="G409" s="18"/>
      <c r="H409" s="18"/>
      <c r="I409" s="18"/>
      <c r="J409" s="18"/>
      <c r="K409" s="19" t="s">
        <v>1343</v>
      </c>
    </row>
    <row r="410" spans="1:11" ht="20.25" customHeight="1" x14ac:dyDescent="0.2">
      <c r="A410" s="463" t="s">
        <v>1344</v>
      </c>
      <c r="B410" s="880">
        <v>43</v>
      </c>
      <c r="C410" s="880">
        <v>5</v>
      </c>
      <c r="D410" s="880">
        <v>48</v>
      </c>
      <c r="E410" s="880">
        <v>0</v>
      </c>
      <c r="F410" s="880">
        <v>0</v>
      </c>
      <c r="G410" s="880">
        <v>0</v>
      </c>
      <c r="H410" s="880">
        <f>SUM(B410,E410)</f>
        <v>43</v>
      </c>
      <c r="I410" s="880">
        <f t="shared" ref="I410:J413" si="111">SUM(C410,F410)</f>
        <v>5</v>
      </c>
      <c r="J410" s="880">
        <f t="shared" si="111"/>
        <v>48</v>
      </c>
      <c r="K410" s="870" t="s">
        <v>856</v>
      </c>
    </row>
    <row r="411" spans="1:11" ht="20.25" customHeight="1" x14ac:dyDescent="0.2">
      <c r="A411" s="463" t="s">
        <v>939</v>
      </c>
      <c r="B411" s="880">
        <v>87</v>
      </c>
      <c r="C411" s="880">
        <v>42</v>
      </c>
      <c r="D411" s="880">
        <v>129</v>
      </c>
      <c r="E411" s="880">
        <v>0</v>
      </c>
      <c r="F411" s="880">
        <v>0</v>
      </c>
      <c r="G411" s="880">
        <v>0</v>
      </c>
      <c r="H411" s="880">
        <f t="shared" ref="H411:H413" si="112">SUM(B411,E411)</f>
        <v>87</v>
      </c>
      <c r="I411" s="880">
        <f t="shared" si="111"/>
        <v>42</v>
      </c>
      <c r="J411" s="880">
        <f t="shared" si="111"/>
        <v>129</v>
      </c>
      <c r="K411" s="870" t="s">
        <v>234</v>
      </c>
    </row>
    <row r="412" spans="1:11" ht="20.25" customHeight="1" x14ac:dyDescent="0.2">
      <c r="A412" s="463" t="s">
        <v>239</v>
      </c>
      <c r="B412" s="880">
        <v>198</v>
      </c>
      <c r="C412" s="880">
        <v>161</v>
      </c>
      <c r="D412" s="880">
        <v>359</v>
      </c>
      <c r="E412" s="880">
        <v>0</v>
      </c>
      <c r="F412" s="880">
        <v>0</v>
      </c>
      <c r="G412" s="880">
        <v>0</v>
      </c>
      <c r="H412" s="880">
        <f t="shared" si="112"/>
        <v>198</v>
      </c>
      <c r="I412" s="880">
        <f t="shared" si="111"/>
        <v>161</v>
      </c>
      <c r="J412" s="880">
        <f t="shared" si="111"/>
        <v>359</v>
      </c>
      <c r="K412" s="870" t="s">
        <v>240</v>
      </c>
    </row>
    <row r="413" spans="1:11" ht="20.25" customHeight="1" x14ac:dyDescent="0.2">
      <c r="A413" s="463" t="s">
        <v>1345</v>
      </c>
      <c r="B413" s="880">
        <v>132</v>
      </c>
      <c r="C413" s="880">
        <v>41</v>
      </c>
      <c r="D413" s="880">
        <v>173</v>
      </c>
      <c r="E413" s="880">
        <v>0</v>
      </c>
      <c r="F413" s="880">
        <v>0</v>
      </c>
      <c r="G413" s="880">
        <v>0</v>
      </c>
      <c r="H413" s="880">
        <f t="shared" si="112"/>
        <v>132</v>
      </c>
      <c r="I413" s="880">
        <f t="shared" si="111"/>
        <v>41</v>
      </c>
      <c r="J413" s="880">
        <f t="shared" si="111"/>
        <v>173</v>
      </c>
      <c r="K413" s="870" t="s">
        <v>1346</v>
      </c>
    </row>
    <row r="414" spans="1:11" ht="20.25" customHeight="1" thickBot="1" x14ac:dyDescent="0.25">
      <c r="A414" s="11" t="s">
        <v>1507</v>
      </c>
      <c r="B414" s="12">
        <f>B413+B412+B411+B410</f>
        <v>460</v>
      </c>
      <c r="C414" s="12">
        <f>C413+C412+C411+C410</f>
        <v>249</v>
      </c>
      <c r="D414" s="12">
        <f>D413+D412+D411+D410</f>
        <v>709</v>
      </c>
      <c r="E414" s="12">
        <v>0</v>
      </c>
      <c r="F414" s="12">
        <v>0</v>
      </c>
      <c r="G414" s="12">
        <v>0</v>
      </c>
      <c r="H414" s="12">
        <f t="shared" ref="H414:J414" si="113">SUM(E414,B414)</f>
        <v>460</v>
      </c>
      <c r="I414" s="12">
        <f t="shared" si="113"/>
        <v>249</v>
      </c>
      <c r="J414" s="12">
        <f t="shared" si="113"/>
        <v>709</v>
      </c>
      <c r="K414" s="13" t="s">
        <v>1508</v>
      </c>
    </row>
    <row r="415" spans="1:11" ht="20.25" customHeight="1" thickTop="1" x14ac:dyDescent="0.2">
      <c r="A415" s="878"/>
      <c r="B415" s="878"/>
      <c r="C415" s="878"/>
      <c r="D415" s="878"/>
      <c r="E415" s="878"/>
      <c r="F415" s="878"/>
      <c r="G415" s="878"/>
      <c r="H415" s="878"/>
      <c r="I415" s="878"/>
      <c r="J415" s="878"/>
      <c r="K415" s="869"/>
    </row>
    <row r="416" spans="1:11" ht="20.25" customHeight="1" x14ac:dyDescent="0.2">
      <c r="A416" s="878"/>
      <c r="B416" s="878"/>
      <c r="C416" s="878"/>
      <c r="D416" s="878"/>
      <c r="E416" s="878"/>
      <c r="F416" s="878"/>
      <c r="G416" s="878"/>
      <c r="H416" s="878"/>
      <c r="I416" s="878"/>
      <c r="J416" s="878"/>
      <c r="K416" s="869"/>
    </row>
    <row r="417" spans="1:12" ht="20.25" customHeight="1" x14ac:dyDescent="0.2">
      <c r="A417" s="878"/>
      <c r="B417" s="878"/>
      <c r="C417" s="878"/>
      <c r="D417" s="878"/>
      <c r="E417" s="878"/>
      <c r="F417" s="878"/>
      <c r="G417" s="878"/>
      <c r="H417" s="878"/>
      <c r="I417" s="878"/>
      <c r="J417" s="878"/>
      <c r="K417" s="869"/>
    </row>
    <row r="418" spans="1:12" ht="20.25" customHeight="1" x14ac:dyDescent="0.2">
      <c r="A418" s="878"/>
      <c r="B418" s="878"/>
      <c r="C418" s="878"/>
      <c r="D418" s="878"/>
      <c r="E418" s="878"/>
      <c r="F418" s="878"/>
      <c r="G418" s="878"/>
      <c r="H418" s="878"/>
      <c r="I418" s="878"/>
      <c r="J418" s="878"/>
      <c r="K418" s="869"/>
    </row>
    <row r="419" spans="1:12" ht="24.75" customHeight="1" thickBot="1" x14ac:dyDescent="0.25">
      <c r="A419" s="323" t="s">
        <v>1555</v>
      </c>
      <c r="K419" s="413" t="s">
        <v>2713</v>
      </c>
    </row>
    <row r="420" spans="1:12" ht="19.5" customHeight="1" thickTop="1" x14ac:dyDescent="0.25">
      <c r="A420" s="992" t="s">
        <v>196</v>
      </c>
      <c r="B420" s="1003" t="s">
        <v>1</v>
      </c>
      <c r="C420" s="1003"/>
      <c r="D420" s="1003"/>
      <c r="E420" s="1003" t="s">
        <v>2</v>
      </c>
      <c r="F420" s="1003"/>
      <c r="G420" s="1003"/>
      <c r="H420" s="1003" t="s">
        <v>4</v>
      </c>
      <c r="I420" s="1003"/>
      <c r="J420" s="1003"/>
      <c r="K420" s="992" t="s">
        <v>197</v>
      </c>
    </row>
    <row r="421" spans="1:12" ht="19.5" customHeight="1" x14ac:dyDescent="0.25">
      <c r="A421" s="993"/>
      <c r="B421" s="1004" t="s">
        <v>6</v>
      </c>
      <c r="C421" s="1004"/>
      <c r="D421" s="1004"/>
      <c r="E421" s="1004" t="s">
        <v>7</v>
      </c>
      <c r="F421" s="1004"/>
      <c r="G421" s="1004"/>
      <c r="H421" s="1004" t="s">
        <v>9</v>
      </c>
      <c r="I421" s="1004"/>
      <c r="J421" s="1004"/>
      <c r="K421" s="993"/>
    </row>
    <row r="422" spans="1:12" ht="19.5" customHeight="1" x14ac:dyDescent="0.25">
      <c r="A422" s="993"/>
      <c r="B422" s="867" t="s">
        <v>554</v>
      </c>
      <c r="C422" s="867" t="s">
        <v>112</v>
      </c>
      <c r="D422" s="867" t="s">
        <v>12</v>
      </c>
      <c r="E422" s="867" t="s">
        <v>554</v>
      </c>
      <c r="F422" s="867" t="s">
        <v>112</v>
      </c>
      <c r="G422" s="867" t="s">
        <v>12</v>
      </c>
      <c r="H422" s="867" t="s">
        <v>554</v>
      </c>
      <c r="I422" s="867" t="s">
        <v>112</v>
      </c>
      <c r="J422" s="867" t="s">
        <v>12</v>
      </c>
      <c r="K422" s="993"/>
    </row>
    <row r="423" spans="1:12" ht="19.5" customHeight="1" thickBot="1" x14ac:dyDescent="0.3">
      <c r="A423" s="994"/>
      <c r="B423" s="4" t="s">
        <v>13</v>
      </c>
      <c r="C423" s="4" t="s">
        <v>14</v>
      </c>
      <c r="D423" s="4" t="s">
        <v>9</v>
      </c>
      <c r="E423" s="4" t="s">
        <v>13</v>
      </c>
      <c r="F423" s="4" t="s">
        <v>14</v>
      </c>
      <c r="G423" s="4" t="s">
        <v>9</v>
      </c>
      <c r="H423" s="4" t="s">
        <v>13</v>
      </c>
      <c r="I423" s="4" t="s">
        <v>14</v>
      </c>
      <c r="J423" s="4" t="s">
        <v>9</v>
      </c>
      <c r="K423" s="994"/>
    </row>
    <row r="424" spans="1:12" ht="20.25" customHeight="1" x14ac:dyDescent="0.2">
      <c r="A424" s="60" t="s">
        <v>1349</v>
      </c>
      <c r="B424" s="463"/>
      <c r="C424" s="463"/>
      <c r="D424" s="463"/>
      <c r="E424" s="463"/>
      <c r="F424" s="463"/>
      <c r="G424" s="463"/>
      <c r="H424" s="463"/>
      <c r="I424" s="463"/>
      <c r="J424" s="463"/>
      <c r="K424" s="870" t="s">
        <v>1350</v>
      </c>
    </row>
    <row r="425" spans="1:12" ht="20.25" customHeight="1" x14ac:dyDescent="0.2">
      <c r="A425" s="463" t="s">
        <v>239</v>
      </c>
      <c r="B425" s="880">
        <v>27</v>
      </c>
      <c r="C425" s="880">
        <v>3</v>
      </c>
      <c r="D425" s="880">
        <v>30</v>
      </c>
      <c r="E425" s="880">
        <v>0</v>
      </c>
      <c r="F425" s="880">
        <v>0</v>
      </c>
      <c r="G425" s="880">
        <v>0</v>
      </c>
      <c r="H425" s="880">
        <f>SUM(B425,E425)</f>
        <v>27</v>
      </c>
      <c r="I425" s="880">
        <f t="shared" ref="I425:J425" si="114">SUM(C425,F425)</f>
        <v>3</v>
      </c>
      <c r="J425" s="880">
        <f t="shared" si="114"/>
        <v>30</v>
      </c>
      <c r="K425" s="870" t="s">
        <v>240</v>
      </c>
    </row>
    <row r="426" spans="1:12" ht="20.25" customHeight="1" x14ac:dyDescent="0.2">
      <c r="A426" s="60" t="s">
        <v>1509</v>
      </c>
      <c r="B426" s="880">
        <f>SUM(B425)</f>
        <v>27</v>
      </c>
      <c r="C426" s="880">
        <f t="shared" ref="C426:J426" si="115">SUM(C425)</f>
        <v>3</v>
      </c>
      <c r="D426" s="880">
        <f t="shared" si="115"/>
        <v>30</v>
      </c>
      <c r="E426" s="880">
        <f t="shared" si="115"/>
        <v>0</v>
      </c>
      <c r="F426" s="880">
        <f t="shared" si="115"/>
        <v>0</v>
      </c>
      <c r="G426" s="880">
        <f t="shared" si="115"/>
        <v>0</v>
      </c>
      <c r="H426" s="880">
        <f t="shared" si="115"/>
        <v>27</v>
      </c>
      <c r="I426" s="880">
        <f t="shared" si="115"/>
        <v>3</v>
      </c>
      <c r="J426" s="880">
        <f t="shared" si="115"/>
        <v>30</v>
      </c>
      <c r="K426" s="870" t="s">
        <v>1510</v>
      </c>
    </row>
    <row r="427" spans="1:12" ht="20.25" customHeight="1" x14ac:dyDescent="0.2">
      <c r="A427" s="463" t="s">
        <v>1352</v>
      </c>
      <c r="B427" s="880"/>
      <c r="C427" s="880"/>
      <c r="D427" s="880"/>
      <c r="E427" s="880"/>
      <c r="F427" s="880"/>
      <c r="G427" s="880"/>
      <c r="H427" s="880"/>
      <c r="I427" s="880"/>
      <c r="J427" s="880"/>
      <c r="K427" s="870" t="s">
        <v>1353</v>
      </c>
    </row>
    <row r="428" spans="1:12" ht="20.25" customHeight="1" x14ac:dyDescent="0.2">
      <c r="A428" s="463" t="s">
        <v>1358</v>
      </c>
      <c r="B428" s="880">
        <v>21</v>
      </c>
      <c r="C428" s="880">
        <v>36</v>
      </c>
      <c r="D428" s="880">
        <v>57</v>
      </c>
      <c r="E428" s="880">
        <v>0</v>
      </c>
      <c r="F428" s="880">
        <v>0</v>
      </c>
      <c r="G428" s="880">
        <v>0</v>
      </c>
      <c r="H428" s="880">
        <f>SUM(B428,E428)</f>
        <v>21</v>
      </c>
      <c r="I428" s="880">
        <f t="shared" ref="I428:J431" si="116">SUM(C428,F428)</f>
        <v>36</v>
      </c>
      <c r="J428" s="880">
        <f t="shared" si="116"/>
        <v>57</v>
      </c>
      <c r="K428" s="870" t="s">
        <v>1355</v>
      </c>
    </row>
    <row r="429" spans="1:12" ht="20.25" customHeight="1" x14ac:dyDescent="0.2">
      <c r="A429" s="60" t="s">
        <v>1345</v>
      </c>
      <c r="B429" s="880">
        <v>26</v>
      </c>
      <c r="C429" s="880">
        <v>25</v>
      </c>
      <c r="D429" s="880">
        <v>51</v>
      </c>
      <c r="E429" s="880">
        <v>0</v>
      </c>
      <c r="F429" s="880">
        <v>0</v>
      </c>
      <c r="G429" s="880">
        <v>0</v>
      </c>
      <c r="H429" s="880">
        <f t="shared" ref="H429:H431" si="117">SUM(B429,E429)</f>
        <v>26</v>
      </c>
      <c r="I429" s="880">
        <f t="shared" si="116"/>
        <v>25</v>
      </c>
      <c r="J429" s="880">
        <f t="shared" si="116"/>
        <v>51</v>
      </c>
      <c r="K429" s="870" t="s">
        <v>1346</v>
      </c>
    </row>
    <row r="430" spans="1:12" s="450" customFormat="1" ht="18" customHeight="1" x14ac:dyDescent="0.25">
      <c r="A430" s="449" t="s">
        <v>939</v>
      </c>
      <c r="B430" s="94">
        <v>53</v>
      </c>
      <c r="C430" s="94">
        <v>48</v>
      </c>
      <c r="D430" s="94">
        <v>101</v>
      </c>
      <c r="E430" s="880">
        <v>0</v>
      </c>
      <c r="F430" s="880">
        <v>0</v>
      </c>
      <c r="G430" s="880">
        <v>0</v>
      </c>
      <c r="H430" s="880">
        <f t="shared" si="117"/>
        <v>53</v>
      </c>
      <c r="I430" s="880">
        <f t="shared" si="116"/>
        <v>48</v>
      </c>
      <c r="J430" s="880">
        <f t="shared" si="116"/>
        <v>101</v>
      </c>
      <c r="K430" s="58" t="s">
        <v>234</v>
      </c>
      <c r="L430" s="888"/>
    </row>
    <row r="431" spans="1:12" s="450" customFormat="1" ht="18" customHeight="1" x14ac:dyDescent="0.25">
      <c r="A431" s="449" t="s">
        <v>239</v>
      </c>
      <c r="B431" s="94">
        <v>90</v>
      </c>
      <c r="C431" s="94">
        <v>7</v>
      </c>
      <c r="D431" s="94">
        <v>97</v>
      </c>
      <c r="E431" s="880">
        <v>0</v>
      </c>
      <c r="F431" s="880">
        <v>0</v>
      </c>
      <c r="G431" s="880">
        <v>0</v>
      </c>
      <c r="H431" s="880">
        <f t="shared" si="117"/>
        <v>90</v>
      </c>
      <c r="I431" s="880">
        <f t="shared" si="116"/>
        <v>7</v>
      </c>
      <c r="J431" s="880">
        <f t="shared" si="116"/>
        <v>97</v>
      </c>
      <c r="K431" s="58" t="s">
        <v>240</v>
      </c>
      <c r="L431" s="888"/>
    </row>
    <row r="432" spans="1:12" s="450" customFormat="1" ht="18" customHeight="1" x14ac:dyDescent="0.25">
      <c r="A432" s="451" t="s">
        <v>1511</v>
      </c>
      <c r="B432" s="94">
        <f>SUM(B428:B431)</f>
        <v>190</v>
      </c>
      <c r="C432" s="94">
        <f t="shared" ref="C432:J432" si="118">SUM(C428:C431)</f>
        <v>116</v>
      </c>
      <c r="D432" s="94">
        <f t="shared" si="118"/>
        <v>306</v>
      </c>
      <c r="E432" s="94">
        <f t="shared" si="118"/>
        <v>0</v>
      </c>
      <c r="F432" s="94">
        <f t="shared" si="118"/>
        <v>0</v>
      </c>
      <c r="G432" s="94">
        <f t="shared" si="118"/>
        <v>0</v>
      </c>
      <c r="H432" s="94">
        <f t="shared" si="118"/>
        <v>190</v>
      </c>
      <c r="I432" s="94">
        <f t="shared" si="118"/>
        <v>116</v>
      </c>
      <c r="J432" s="94">
        <f t="shared" si="118"/>
        <v>306</v>
      </c>
      <c r="K432" s="58" t="s">
        <v>1512</v>
      </c>
      <c r="L432" s="888"/>
    </row>
    <row r="433" spans="1:12" s="450" customFormat="1" ht="18" customHeight="1" x14ac:dyDescent="0.25">
      <c r="A433" s="449" t="s">
        <v>1356</v>
      </c>
      <c r="B433" s="94"/>
      <c r="C433" s="94"/>
      <c r="D433" s="94"/>
      <c r="E433" s="94"/>
      <c r="F433" s="94"/>
      <c r="G433" s="94"/>
      <c r="H433" s="94"/>
      <c r="I433" s="94"/>
      <c r="J433" s="94"/>
      <c r="K433" s="58" t="s">
        <v>1357</v>
      </c>
      <c r="L433" s="888"/>
    </row>
    <row r="434" spans="1:12" s="450" customFormat="1" ht="18" customHeight="1" x14ac:dyDescent="0.25">
      <c r="A434" s="449" t="s">
        <v>1344</v>
      </c>
      <c r="B434" s="94">
        <v>40</v>
      </c>
      <c r="C434" s="94">
        <v>11</v>
      </c>
      <c r="D434" s="94">
        <v>51</v>
      </c>
      <c r="E434" s="94">
        <v>0</v>
      </c>
      <c r="F434" s="94">
        <v>0</v>
      </c>
      <c r="G434" s="94">
        <v>0</v>
      </c>
      <c r="H434" s="94">
        <f>SUM(B434,E434)</f>
        <v>40</v>
      </c>
      <c r="I434" s="94">
        <f t="shared" ref="I434:J438" si="119">SUM(C434,F434)</f>
        <v>11</v>
      </c>
      <c r="J434" s="94">
        <f t="shared" si="119"/>
        <v>51</v>
      </c>
      <c r="K434" s="58" t="s">
        <v>856</v>
      </c>
      <c r="L434" s="888"/>
    </row>
    <row r="435" spans="1:12" s="450" customFormat="1" ht="18" customHeight="1" x14ac:dyDescent="0.25">
      <c r="A435" s="449" t="s">
        <v>1358</v>
      </c>
      <c r="B435" s="94">
        <v>65</v>
      </c>
      <c r="C435" s="94">
        <v>81</v>
      </c>
      <c r="D435" s="94">
        <v>146</v>
      </c>
      <c r="E435" s="94">
        <v>0</v>
      </c>
      <c r="F435" s="94">
        <v>0</v>
      </c>
      <c r="G435" s="94">
        <v>0</v>
      </c>
      <c r="H435" s="94">
        <f t="shared" ref="H435:H438" si="120">SUM(B435,E435)</f>
        <v>65</v>
      </c>
      <c r="I435" s="94">
        <f t="shared" si="119"/>
        <v>81</v>
      </c>
      <c r="J435" s="94">
        <f t="shared" si="119"/>
        <v>146</v>
      </c>
      <c r="K435" s="58" t="s">
        <v>1355</v>
      </c>
      <c r="L435" s="888"/>
    </row>
    <row r="436" spans="1:12" s="450" customFormat="1" ht="18" customHeight="1" x14ac:dyDescent="0.25">
      <c r="A436" s="449" t="s">
        <v>1345</v>
      </c>
      <c r="B436" s="94">
        <v>16</v>
      </c>
      <c r="C436" s="94">
        <v>3</v>
      </c>
      <c r="D436" s="94">
        <v>19</v>
      </c>
      <c r="E436" s="94">
        <v>0</v>
      </c>
      <c r="F436" s="94">
        <v>0</v>
      </c>
      <c r="G436" s="94">
        <v>0</v>
      </c>
      <c r="H436" s="94">
        <f t="shared" si="120"/>
        <v>16</v>
      </c>
      <c r="I436" s="94">
        <f t="shared" si="119"/>
        <v>3</v>
      </c>
      <c r="J436" s="94">
        <f t="shared" si="119"/>
        <v>19</v>
      </c>
      <c r="K436" s="58" t="s">
        <v>1346</v>
      </c>
      <c r="L436" s="888"/>
    </row>
    <row r="437" spans="1:12" s="450" customFormat="1" ht="18" customHeight="1" x14ac:dyDescent="0.25">
      <c r="A437" s="449" t="s">
        <v>939</v>
      </c>
      <c r="B437" s="94">
        <v>100</v>
      </c>
      <c r="C437" s="94">
        <v>17</v>
      </c>
      <c r="D437" s="94">
        <v>117</v>
      </c>
      <c r="E437" s="94">
        <v>0</v>
      </c>
      <c r="F437" s="94">
        <v>0</v>
      </c>
      <c r="G437" s="94">
        <v>0</v>
      </c>
      <c r="H437" s="94">
        <f t="shared" si="120"/>
        <v>100</v>
      </c>
      <c r="I437" s="94">
        <f t="shared" si="119"/>
        <v>17</v>
      </c>
      <c r="J437" s="94">
        <f t="shared" si="119"/>
        <v>117</v>
      </c>
      <c r="K437" s="58" t="s">
        <v>234</v>
      </c>
      <c r="L437" s="888"/>
    </row>
    <row r="438" spans="1:12" s="450" customFormat="1" ht="18" customHeight="1" x14ac:dyDescent="0.25">
      <c r="A438" s="449" t="s">
        <v>523</v>
      </c>
      <c r="B438" s="94">
        <v>44</v>
      </c>
      <c r="C438" s="94">
        <v>10</v>
      </c>
      <c r="D438" s="94">
        <v>54</v>
      </c>
      <c r="E438" s="94">
        <v>0</v>
      </c>
      <c r="F438" s="94">
        <v>0</v>
      </c>
      <c r="G438" s="94">
        <v>0</v>
      </c>
      <c r="H438" s="94">
        <f t="shared" si="120"/>
        <v>44</v>
      </c>
      <c r="I438" s="94">
        <f t="shared" si="119"/>
        <v>10</v>
      </c>
      <c r="J438" s="94">
        <f t="shared" si="119"/>
        <v>54</v>
      </c>
      <c r="K438" s="58" t="s">
        <v>240</v>
      </c>
      <c r="L438" s="888"/>
    </row>
    <row r="439" spans="1:12" s="450" customFormat="1" ht="18" customHeight="1" x14ac:dyDescent="0.25">
      <c r="A439" s="449" t="s">
        <v>1513</v>
      </c>
      <c r="B439" s="94">
        <f>B438+B437+B436+B435+B434</f>
        <v>265</v>
      </c>
      <c r="C439" s="94">
        <f>C438+C437+C436+C435+C434</f>
        <v>122</v>
      </c>
      <c r="D439" s="94">
        <f>D438+D437+D436+D435+D434</f>
        <v>387</v>
      </c>
      <c r="E439" s="94">
        <v>0</v>
      </c>
      <c r="F439" s="94">
        <v>0</v>
      </c>
      <c r="G439" s="94">
        <v>0</v>
      </c>
      <c r="H439" s="94">
        <f>H438+H437+H436+H435+H434</f>
        <v>265</v>
      </c>
      <c r="I439" s="94">
        <f>I438+I437+I436+I435+I434</f>
        <v>122</v>
      </c>
      <c r="J439" s="94">
        <f>J438+J437+J436+J435+J434</f>
        <v>387</v>
      </c>
      <c r="K439" s="58" t="s">
        <v>1514</v>
      </c>
      <c r="L439" s="888"/>
    </row>
    <row r="440" spans="1:12" s="450" customFormat="1" ht="18" customHeight="1" x14ac:dyDescent="0.25">
      <c r="A440" s="449" t="s">
        <v>1359</v>
      </c>
      <c r="B440" s="94"/>
      <c r="C440" s="94"/>
      <c r="D440" s="94"/>
      <c r="E440" s="94"/>
      <c r="F440" s="94"/>
      <c r="G440" s="94"/>
      <c r="H440" s="94"/>
      <c r="I440" s="94"/>
      <c r="J440" s="94"/>
      <c r="K440" s="58" t="s">
        <v>1360</v>
      </c>
      <c r="L440" s="888"/>
    </row>
    <row r="441" spans="1:12" s="450" customFormat="1" ht="18" customHeight="1" x14ac:dyDescent="0.25">
      <c r="A441" s="449" t="s">
        <v>1344</v>
      </c>
      <c r="B441" s="94">
        <v>75</v>
      </c>
      <c r="C441" s="94">
        <v>16</v>
      </c>
      <c r="D441" s="94">
        <v>91</v>
      </c>
      <c r="E441" s="94">
        <v>0</v>
      </c>
      <c r="F441" s="94">
        <v>0</v>
      </c>
      <c r="G441" s="94">
        <v>0</v>
      </c>
      <c r="H441" s="94">
        <f>SUM(B441,E441)</f>
        <v>75</v>
      </c>
      <c r="I441" s="94">
        <f t="shared" ref="I441:J444" si="121">SUM(C441,F441)</f>
        <v>16</v>
      </c>
      <c r="J441" s="94">
        <f t="shared" si="121"/>
        <v>91</v>
      </c>
      <c r="K441" s="58" t="s">
        <v>856</v>
      </c>
      <c r="L441" s="888"/>
    </row>
    <row r="442" spans="1:12" s="450" customFormat="1" ht="18" customHeight="1" x14ac:dyDescent="0.25">
      <c r="A442" s="57" t="s">
        <v>1345</v>
      </c>
      <c r="B442" s="94">
        <v>18</v>
      </c>
      <c r="C442" s="94">
        <v>6</v>
      </c>
      <c r="D442" s="94">
        <v>24</v>
      </c>
      <c r="E442" s="94">
        <v>0</v>
      </c>
      <c r="F442" s="94">
        <v>0</v>
      </c>
      <c r="G442" s="94">
        <v>0</v>
      </c>
      <c r="H442" s="94">
        <f t="shared" ref="H442:H444" si="122">SUM(B442,E442)</f>
        <v>18</v>
      </c>
      <c r="I442" s="94">
        <f t="shared" si="121"/>
        <v>6</v>
      </c>
      <c r="J442" s="94">
        <f t="shared" si="121"/>
        <v>24</v>
      </c>
      <c r="K442" s="58" t="s">
        <v>1346</v>
      </c>
      <c r="L442" s="888"/>
    </row>
    <row r="443" spans="1:12" s="450" customFormat="1" ht="18" customHeight="1" x14ac:dyDescent="0.25">
      <c r="A443" s="449" t="s">
        <v>939</v>
      </c>
      <c r="B443" s="94">
        <v>43</v>
      </c>
      <c r="C443" s="94">
        <v>3</v>
      </c>
      <c r="D443" s="94">
        <v>46</v>
      </c>
      <c r="E443" s="94">
        <v>0</v>
      </c>
      <c r="F443" s="94">
        <v>0</v>
      </c>
      <c r="G443" s="94">
        <v>0</v>
      </c>
      <c r="H443" s="94">
        <f t="shared" si="122"/>
        <v>43</v>
      </c>
      <c r="I443" s="94">
        <f t="shared" si="121"/>
        <v>3</v>
      </c>
      <c r="J443" s="94">
        <f t="shared" si="121"/>
        <v>46</v>
      </c>
      <c r="K443" s="58" t="s">
        <v>234</v>
      </c>
      <c r="L443" s="888"/>
    </row>
    <row r="444" spans="1:12" s="450" customFormat="1" ht="18" customHeight="1" x14ac:dyDescent="0.25">
      <c r="A444" s="57" t="s">
        <v>523</v>
      </c>
      <c r="B444" s="602">
        <v>31</v>
      </c>
      <c r="C444" s="602">
        <v>5</v>
      </c>
      <c r="D444" s="602">
        <v>36</v>
      </c>
      <c r="E444" s="602">
        <v>0</v>
      </c>
      <c r="F444" s="602">
        <v>0</v>
      </c>
      <c r="G444" s="602">
        <v>0</v>
      </c>
      <c r="H444" s="602">
        <f t="shared" si="122"/>
        <v>31</v>
      </c>
      <c r="I444" s="602">
        <f t="shared" si="121"/>
        <v>5</v>
      </c>
      <c r="J444" s="602">
        <f t="shared" si="121"/>
        <v>36</v>
      </c>
      <c r="K444" s="679" t="s">
        <v>240</v>
      </c>
      <c r="L444" s="888"/>
    </row>
    <row r="445" spans="1:12" s="450" customFormat="1" ht="18" customHeight="1" thickBot="1" x14ac:dyDescent="0.3">
      <c r="A445" s="680" t="s">
        <v>1515</v>
      </c>
      <c r="B445" s="681">
        <f>B444+B443+B442+B441</f>
        <v>167</v>
      </c>
      <c r="C445" s="681">
        <f>C444+C443+C442+C441</f>
        <v>30</v>
      </c>
      <c r="D445" s="681">
        <f>D444+D443+D442+D441</f>
        <v>197</v>
      </c>
      <c r="E445" s="681">
        <v>0</v>
      </c>
      <c r="F445" s="681">
        <v>0</v>
      </c>
      <c r="G445" s="681">
        <v>0</v>
      </c>
      <c r="H445" s="681">
        <f>SUM(H441:H444)</f>
        <v>167</v>
      </c>
      <c r="I445" s="681">
        <f>SUM(I441:I444)</f>
        <v>30</v>
      </c>
      <c r="J445" s="681">
        <f>SUM(J441:J444)</f>
        <v>197</v>
      </c>
      <c r="K445" s="682" t="s">
        <v>1516</v>
      </c>
      <c r="L445" s="888"/>
    </row>
    <row r="446" spans="1:12" ht="20.25" customHeight="1" thickTop="1" x14ac:dyDescent="0.2">
      <c r="A446" s="83"/>
      <c r="B446" s="878"/>
      <c r="C446" s="878"/>
      <c r="D446" s="878"/>
      <c r="E446" s="878"/>
      <c r="F446" s="878"/>
      <c r="G446" s="878"/>
      <c r="H446" s="878"/>
      <c r="I446" s="878"/>
      <c r="J446" s="878"/>
      <c r="K446" s="869"/>
    </row>
    <row r="447" spans="1:12" ht="20.25" customHeight="1" x14ac:dyDescent="0.2">
      <c r="A447" s="83"/>
      <c r="B447" s="878"/>
      <c r="C447" s="878"/>
      <c r="D447" s="878"/>
      <c r="E447" s="878"/>
      <c r="F447" s="878"/>
      <c r="G447" s="878"/>
      <c r="H447" s="878"/>
      <c r="I447" s="878"/>
      <c r="J447" s="878"/>
      <c r="K447" s="869"/>
    </row>
    <row r="448" spans="1:12" ht="20.25" customHeight="1" x14ac:dyDescent="0.2">
      <c r="A448" s="83"/>
      <c r="B448" s="878"/>
      <c r="C448" s="878"/>
      <c r="D448" s="878"/>
      <c r="E448" s="878"/>
      <c r="F448" s="878"/>
      <c r="G448" s="878"/>
      <c r="H448" s="878"/>
      <c r="I448" s="878"/>
      <c r="J448" s="878"/>
      <c r="K448" s="869"/>
    </row>
    <row r="449" spans="1:11" ht="23.25" customHeight="1" thickBot="1" x14ac:dyDescent="0.25">
      <c r="A449" s="323" t="s">
        <v>2640</v>
      </c>
      <c r="K449" s="413" t="s">
        <v>2713</v>
      </c>
    </row>
    <row r="450" spans="1:11" ht="20.25" customHeight="1" thickTop="1" x14ac:dyDescent="0.25">
      <c r="A450" s="992" t="s">
        <v>196</v>
      </c>
      <c r="B450" s="1003" t="s">
        <v>1</v>
      </c>
      <c r="C450" s="1003"/>
      <c r="D450" s="1003"/>
      <c r="E450" s="1003" t="s">
        <v>2</v>
      </c>
      <c r="F450" s="1003"/>
      <c r="G450" s="1003"/>
      <c r="H450" s="1003" t="s">
        <v>4</v>
      </c>
      <c r="I450" s="1003"/>
      <c r="J450" s="1003"/>
      <c r="K450" s="992" t="s">
        <v>197</v>
      </c>
    </row>
    <row r="451" spans="1:11" ht="20.25" customHeight="1" x14ac:dyDescent="0.25">
      <c r="A451" s="993"/>
      <c r="B451" s="1004" t="s">
        <v>6</v>
      </c>
      <c r="C451" s="1004"/>
      <c r="D451" s="1004"/>
      <c r="E451" s="1004" t="s">
        <v>7</v>
      </c>
      <c r="F451" s="1004"/>
      <c r="G451" s="1004"/>
      <c r="H451" s="1004" t="s">
        <v>9</v>
      </c>
      <c r="I451" s="1004"/>
      <c r="J451" s="1004"/>
      <c r="K451" s="993"/>
    </row>
    <row r="452" spans="1:11" ht="20.25" customHeight="1" x14ac:dyDescent="0.25">
      <c r="A452" s="993"/>
      <c r="B452" s="867" t="s">
        <v>554</v>
      </c>
      <c r="C452" s="867" t="s">
        <v>112</v>
      </c>
      <c r="D452" s="867" t="s">
        <v>12</v>
      </c>
      <c r="E452" s="867" t="s">
        <v>554</v>
      </c>
      <c r="F452" s="867" t="s">
        <v>112</v>
      </c>
      <c r="G452" s="867" t="s">
        <v>12</v>
      </c>
      <c r="H452" s="867" t="s">
        <v>554</v>
      </c>
      <c r="I452" s="867" t="s">
        <v>112</v>
      </c>
      <c r="J452" s="867" t="s">
        <v>12</v>
      </c>
      <c r="K452" s="993"/>
    </row>
    <row r="453" spans="1:11" ht="20.25" customHeight="1" thickBot="1" x14ac:dyDescent="0.3">
      <c r="A453" s="994"/>
      <c r="B453" s="4" t="s">
        <v>13</v>
      </c>
      <c r="C453" s="4" t="s">
        <v>14</v>
      </c>
      <c r="D453" s="4" t="s">
        <v>9</v>
      </c>
      <c r="E453" s="4" t="s">
        <v>13</v>
      </c>
      <c r="F453" s="4" t="s">
        <v>14</v>
      </c>
      <c r="G453" s="4" t="s">
        <v>9</v>
      </c>
      <c r="H453" s="4" t="s">
        <v>13</v>
      </c>
      <c r="I453" s="4" t="s">
        <v>14</v>
      </c>
      <c r="J453" s="4" t="s">
        <v>9</v>
      </c>
      <c r="K453" s="994"/>
    </row>
    <row r="454" spans="1:11" ht="20.25" customHeight="1" x14ac:dyDescent="0.2">
      <c r="A454" s="60" t="s">
        <v>1361</v>
      </c>
      <c r="B454" s="463"/>
      <c r="C454" s="463"/>
      <c r="D454" s="463"/>
      <c r="E454" s="463"/>
      <c r="F454" s="463"/>
      <c r="G454" s="463"/>
      <c r="H454" s="463"/>
      <c r="I454" s="463"/>
      <c r="J454" s="463"/>
      <c r="K454" s="870" t="s">
        <v>1362</v>
      </c>
    </row>
    <row r="455" spans="1:11" ht="20.25" customHeight="1" x14ac:dyDescent="0.2">
      <c r="A455" s="463" t="s">
        <v>1344</v>
      </c>
      <c r="B455" s="880">
        <v>140</v>
      </c>
      <c r="C455" s="880">
        <v>14</v>
      </c>
      <c r="D455" s="880">
        <v>154</v>
      </c>
      <c r="E455" s="880">
        <v>0</v>
      </c>
      <c r="F455" s="880">
        <v>0</v>
      </c>
      <c r="G455" s="880">
        <v>0</v>
      </c>
      <c r="H455" s="880">
        <f>SUM(B455,E455)</f>
        <v>140</v>
      </c>
      <c r="I455" s="880">
        <f t="shared" ref="I455:J458" si="123">SUM(C455,F455)</f>
        <v>14</v>
      </c>
      <c r="J455" s="880">
        <f t="shared" si="123"/>
        <v>154</v>
      </c>
      <c r="K455" s="870" t="s">
        <v>856</v>
      </c>
    </row>
    <row r="456" spans="1:11" ht="20.25" customHeight="1" x14ac:dyDescent="0.2">
      <c r="A456" s="463" t="s">
        <v>1345</v>
      </c>
      <c r="B456" s="880">
        <v>9</v>
      </c>
      <c r="C456" s="880">
        <v>3</v>
      </c>
      <c r="D456" s="880">
        <v>12</v>
      </c>
      <c r="E456" s="880">
        <v>0</v>
      </c>
      <c r="F456" s="880">
        <v>0</v>
      </c>
      <c r="G456" s="880">
        <v>0</v>
      </c>
      <c r="H456" s="880">
        <f t="shared" ref="H456:H458" si="124">SUM(B456,E456)</f>
        <v>9</v>
      </c>
      <c r="I456" s="880">
        <f t="shared" si="123"/>
        <v>3</v>
      </c>
      <c r="J456" s="880">
        <f t="shared" si="123"/>
        <v>12</v>
      </c>
      <c r="K456" s="870" t="s">
        <v>1346</v>
      </c>
    </row>
    <row r="457" spans="1:11" ht="20.25" customHeight="1" x14ac:dyDescent="0.2">
      <c r="A457" s="463" t="s">
        <v>939</v>
      </c>
      <c r="B457" s="880">
        <v>46</v>
      </c>
      <c r="C457" s="880">
        <v>14</v>
      </c>
      <c r="D457" s="880">
        <v>60</v>
      </c>
      <c r="E457" s="880">
        <v>0</v>
      </c>
      <c r="F457" s="880">
        <v>0</v>
      </c>
      <c r="G457" s="880">
        <v>0</v>
      </c>
      <c r="H457" s="880">
        <f t="shared" si="124"/>
        <v>46</v>
      </c>
      <c r="I457" s="880">
        <f t="shared" si="123"/>
        <v>14</v>
      </c>
      <c r="J457" s="880">
        <f t="shared" si="123"/>
        <v>60</v>
      </c>
      <c r="K457" s="870" t="s">
        <v>234</v>
      </c>
    </row>
    <row r="458" spans="1:11" ht="20.25" customHeight="1" x14ac:dyDescent="0.2">
      <c r="A458" s="463" t="s">
        <v>239</v>
      </c>
      <c r="B458" s="880">
        <v>49</v>
      </c>
      <c r="C458" s="880">
        <v>8</v>
      </c>
      <c r="D458" s="880">
        <v>57</v>
      </c>
      <c r="E458" s="880">
        <v>0</v>
      </c>
      <c r="F458" s="880">
        <v>0</v>
      </c>
      <c r="G458" s="880">
        <v>0</v>
      </c>
      <c r="H458" s="880">
        <f t="shared" si="124"/>
        <v>49</v>
      </c>
      <c r="I458" s="880">
        <f t="shared" si="123"/>
        <v>8</v>
      </c>
      <c r="J458" s="880">
        <f t="shared" si="123"/>
        <v>57</v>
      </c>
      <c r="K458" s="870" t="s">
        <v>240</v>
      </c>
    </row>
    <row r="459" spans="1:11" ht="20.25" customHeight="1" x14ac:dyDescent="0.2">
      <c r="A459" s="463" t="s">
        <v>1517</v>
      </c>
      <c r="B459" s="880">
        <f>SUM(B455:B458)</f>
        <v>244</v>
      </c>
      <c r="C459" s="880">
        <f t="shared" ref="C459:J459" si="125">SUM(C455:C458)</f>
        <v>39</v>
      </c>
      <c r="D459" s="880">
        <f t="shared" si="125"/>
        <v>283</v>
      </c>
      <c r="E459" s="880">
        <f t="shared" si="125"/>
        <v>0</v>
      </c>
      <c r="F459" s="880">
        <f t="shared" si="125"/>
        <v>0</v>
      </c>
      <c r="G459" s="880">
        <f t="shared" si="125"/>
        <v>0</v>
      </c>
      <c r="H459" s="880">
        <f t="shared" si="125"/>
        <v>244</v>
      </c>
      <c r="I459" s="880">
        <f t="shared" si="125"/>
        <v>39</v>
      </c>
      <c r="J459" s="880">
        <f t="shared" si="125"/>
        <v>283</v>
      </c>
      <c r="K459" s="870" t="s">
        <v>1518</v>
      </c>
    </row>
    <row r="460" spans="1:11" ht="20.25" customHeight="1" x14ac:dyDescent="0.2">
      <c r="A460" s="463" t="s">
        <v>1363</v>
      </c>
      <c r="B460" s="880"/>
      <c r="C460" s="880"/>
      <c r="D460" s="880"/>
      <c r="E460" s="880"/>
      <c r="F460" s="880"/>
      <c r="G460" s="880"/>
      <c r="H460" s="880"/>
      <c r="I460" s="880"/>
      <c r="J460" s="880"/>
      <c r="K460" s="870" t="s">
        <v>1364</v>
      </c>
    </row>
    <row r="461" spans="1:11" ht="20.25" customHeight="1" x14ac:dyDescent="0.2">
      <c r="A461" s="463" t="s">
        <v>1344</v>
      </c>
      <c r="B461" s="880">
        <v>87</v>
      </c>
      <c r="C461" s="880">
        <v>6</v>
      </c>
      <c r="D461" s="880">
        <v>93</v>
      </c>
      <c r="E461" s="880">
        <v>0</v>
      </c>
      <c r="F461" s="880">
        <v>0</v>
      </c>
      <c r="G461" s="880">
        <v>0</v>
      </c>
      <c r="H461" s="880">
        <f>SUM(B461,E461)</f>
        <v>87</v>
      </c>
      <c r="I461" s="880">
        <f t="shared" ref="I461:J464" si="126">SUM(C461,F461)</f>
        <v>6</v>
      </c>
      <c r="J461" s="880">
        <f t="shared" si="126"/>
        <v>93</v>
      </c>
      <c r="K461" s="870" t="s">
        <v>856</v>
      </c>
    </row>
    <row r="462" spans="1:11" ht="20.25" customHeight="1" x14ac:dyDescent="0.2">
      <c r="A462" s="463" t="s">
        <v>1345</v>
      </c>
      <c r="B462" s="880">
        <v>69</v>
      </c>
      <c r="C462" s="880">
        <v>17</v>
      </c>
      <c r="D462" s="880">
        <v>86</v>
      </c>
      <c r="E462" s="880">
        <v>0</v>
      </c>
      <c r="F462" s="880">
        <v>0</v>
      </c>
      <c r="G462" s="880">
        <v>0</v>
      </c>
      <c r="H462" s="880">
        <f t="shared" ref="H462:H464" si="127">SUM(B462,E462)</f>
        <v>69</v>
      </c>
      <c r="I462" s="880">
        <f t="shared" si="126"/>
        <v>17</v>
      </c>
      <c r="J462" s="880">
        <f t="shared" si="126"/>
        <v>86</v>
      </c>
      <c r="K462" s="870" t="s">
        <v>1346</v>
      </c>
    </row>
    <row r="463" spans="1:11" ht="20.25" customHeight="1" x14ac:dyDescent="0.2">
      <c r="A463" s="463" t="s">
        <v>939</v>
      </c>
      <c r="B463" s="880">
        <v>54</v>
      </c>
      <c r="C463" s="880">
        <v>10</v>
      </c>
      <c r="D463" s="880">
        <v>64</v>
      </c>
      <c r="E463" s="880">
        <v>0</v>
      </c>
      <c r="F463" s="880">
        <v>0</v>
      </c>
      <c r="G463" s="880">
        <v>0</v>
      </c>
      <c r="H463" s="880">
        <f t="shared" si="127"/>
        <v>54</v>
      </c>
      <c r="I463" s="880">
        <f t="shared" si="126"/>
        <v>10</v>
      </c>
      <c r="J463" s="880">
        <f t="shared" si="126"/>
        <v>64</v>
      </c>
      <c r="K463" s="870" t="s">
        <v>234</v>
      </c>
    </row>
    <row r="464" spans="1:11" ht="20.25" customHeight="1" x14ac:dyDescent="0.2">
      <c r="A464" s="463" t="s">
        <v>239</v>
      </c>
      <c r="B464" s="880">
        <v>23</v>
      </c>
      <c r="C464" s="880">
        <v>4</v>
      </c>
      <c r="D464" s="880">
        <v>27</v>
      </c>
      <c r="E464" s="880">
        <v>0</v>
      </c>
      <c r="F464" s="880">
        <v>0</v>
      </c>
      <c r="G464" s="880">
        <v>0</v>
      </c>
      <c r="H464" s="880">
        <f t="shared" si="127"/>
        <v>23</v>
      </c>
      <c r="I464" s="880">
        <f t="shared" si="126"/>
        <v>4</v>
      </c>
      <c r="J464" s="880">
        <f t="shared" si="126"/>
        <v>27</v>
      </c>
      <c r="K464" s="870" t="s">
        <v>240</v>
      </c>
    </row>
    <row r="465" spans="1:11" ht="20.25" customHeight="1" x14ac:dyDescent="0.2">
      <c r="A465" s="463" t="s">
        <v>1519</v>
      </c>
      <c r="B465" s="880">
        <f>SUM(B461:B464)</f>
        <v>233</v>
      </c>
      <c r="C465" s="880">
        <f t="shared" ref="C465:J465" si="128">SUM(C461:C464)</f>
        <v>37</v>
      </c>
      <c r="D465" s="880">
        <f t="shared" si="128"/>
        <v>270</v>
      </c>
      <c r="E465" s="880">
        <f t="shared" si="128"/>
        <v>0</v>
      </c>
      <c r="F465" s="880">
        <f t="shared" si="128"/>
        <v>0</v>
      </c>
      <c r="G465" s="880">
        <f t="shared" si="128"/>
        <v>0</v>
      </c>
      <c r="H465" s="880">
        <f t="shared" si="128"/>
        <v>233</v>
      </c>
      <c r="I465" s="880">
        <f t="shared" si="128"/>
        <v>37</v>
      </c>
      <c r="J465" s="880">
        <f t="shared" si="128"/>
        <v>270</v>
      </c>
      <c r="K465" s="870" t="s">
        <v>1520</v>
      </c>
    </row>
    <row r="466" spans="1:11" ht="20.25" customHeight="1" x14ac:dyDescent="0.2">
      <c r="A466" s="60" t="s">
        <v>1365</v>
      </c>
      <c r="B466" s="880"/>
      <c r="C466" s="880"/>
      <c r="D466" s="880"/>
      <c r="E466" s="880"/>
      <c r="F466" s="880"/>
      <c r="G466" s="880"/>
      <c r="H466" s="880"/>
      <c r="I466" s="880"/>
      <c r="J466" s="880"/>
      <c r="K466" s="870" t="s">
        <v>1366</v>
      </c>
    </row>
    <row r="467" spans="1:11" ht="20.25" customHeight="1" x14ac:dyDescent="0.2">
      <c r="A467" s="463" t="s">
        <v>1344</v>
      </c>
      <c r="B467" s="880">
        <v>4</v>
      </c>
      <c r="C467" s="880">
        <v>0</v>
      </c>
      <c r="D467" s="880">
        <v>4</v>
      </c>
      <c r="E467" s="880">
        <v>0</v>
      </c>
      <c r="F467" s="880">
        <v>0</v>
      </c>
      <c r="G467" s="880">
        <v>0</v>
      </c>
      <c r="H467" s="880">
        <f>SUM(B467,E467)</f>
        <v>4</v>
      </c>
      <c r="I467" s="880">
        <f t="shared" ref="I467:J469" si="129">SUM(C467,F467)</f>
        <v>0</v>
      </c>
      <c r="J467" s="880">
        <f t="shared" si="129"/>
        <v>4</v>
      </c>
      <c r="K467" s="870" t="s">
        <v>856</v>
      </c>
    </row>
    <row r="468" spans="1:11" ht="20.25" customHeight="1" x14ac:dyDescent="0.2">
      <c r="A468" s="463" t="s">
        <v>939</v>
      </c>
      <c r="B468" s="880">
        <v>102</v>
      </c>
      <c r="C468" s="880">
        <v>52</v>
      </c>
      <c r="D468" s="880">
        <v>154</v>
      </c>
      <c r="E468" s="880">
        <v>0</v>
      </c>
      <c r="F468" s="880">
        <v>0</v>
      </c>
      <c r="G468" s="880">
        <v>0</v>
      </c>
      <c r="H468" s="880">
        <f t="shared" ref="H468:H469" si="130">SUM(B468,E468)</f>
        <v>102</v>
      </c>
      <c r="I468" s="880">
        <f t="shared" si="129"/>
        <v>52</v>
      </c>
      <c r="J468" s="880">
        <f t="shared" si="129"/>
        <v>154</v>
      </c>
      <c r="K468" s="870" t="s">
        <v>234</v>
      </c>
    </row>
    <row r="469" spans="1:11" ht="20.25" customHeight="1" x14ac:dyDescent="0.2">
      <c r="A469" s="463" t="s">
        <v>239</v>
      </c>
      <c r="B469" s="880">
        <v>27</v>
      </c>
      <c r="C469" s="880">
        <v>5</v>
      </c>
      <c r="D469" s="880">
        <v>32</v>
      </c>
      <c r="E469" s="880">
        <v>0</v>
      </c>
      <c r="F469" s="880">
        <v>0</v>
      </c>
      <c r="G469" s="880">
        <v>0</v>
      </c>
      <c r="H469" s="880">
        <f t="shared" si="130"/>
        <v>27</v>
      </c>
      <c r="I469" s="880">
        <f t="shared" si="129"/>
        <v>5</v>
      </c>
      <c r="J469" s="880">
        <f t="shared" si="129"/>
        <v>32</v>
      </c>
      <c r="K469" s="870" t="s">
        <v>240</v>
      </c>
    </row>
    <row r="470" spans="1:11" ht="20.25" customHeight="1" thickBot="1" x14ac:dyDescent="0.25">
      <c r="A470" s="11" t="s">
        <v>1521</v>
      </c>
      <c r="B470" s="12">
        <f>SUM(B467:B469)</f>
        <v>133</v>
      </c>
      <c r="C470" s="12">
        <f t="shared" ref="C470:J470" si="131">SUM(C467:C469)</f>
        <v>57</v>
      </c>
      <c r="D470" s="12">
        <f t="shared" si="131"/>
        <v>190</v>
      </c>
      <c r="E470" s="12">
        <f t="shared" si="131"/>
        <v>0</v>
      </c>
      <c r="F470" s="12">
        <f t="shared" si="131"/>
        <v>0</v>
      </c>
      <c r="G470" s="12">
        <f t="shared" si="131"/>
        <v>0</v>
      </c>
      <c r="H470" s="12">
        <f t="shared" si="131"/>
        <v>133</v>
      </c>
      <c r="I470" s="12">
        <f t="shared" si="131"/>
        <v>57</v>
      </c>
      <c r="J470" s="12">
        <f t="shared" si="131"/>
        <v>190</v>
      </c>
      <c r="K470" s="13" t="s">
        <v>1522</v>
      </c>
    </row>
    <row r="471" spans="1:11" ht="20.25" customHeight="1" thickTop="1" x14ac:dyDescent="0.2">
      <c r="A471" s="878"/>
      <c r="B471" s="878"/>
      <c r="C471" s="878"/>
      <c r="D471" s="878"/>
      <c r="E471" s="878"/>
      <c r="F471" s="878"/>
      <c r="G471" s="878"/>
      <c r="H471" s="878"/>
      <c r="I471" s="878"/>
      <c r="J471" s="878"/>
      <c r="K471" s="869"/>
    </row>
    <row r="472" spans="1:11" ht="20.25" customHeight="1" x14ac:dyDescent="0.2">
      <c r="A472" s="878"/>
      <c r="B472" s="878"/>
      <c r="C472" s="878"/>
      <c r="D472" s="878"/>
      <c r="E472" s="878"/>
      <c r="F472" s="878"/>
      <c r="G472" s="878"/>
      <c r="H472" s="878"/>
      <c r="I472" s="878"/>
      <c r="J472" s="878"/>
      <c r="K472" s="869"/>
    </row>
    <row r="473" spans="1:11" ht="20.25" customHeight="1" x14ac:dyDescent="0.2">
      <c r="A473" s="878"/>
      <c r="B473" s="878"/>
      <c r="C473" s="878"/>
      <c r="D473" s="878"/>
      <c r="E473" s="878"/>
      <c r="F473" s="878"/>
      <c r="G473" s="878"/>
      <c r="H473" s="878"/>
      <c r="I473" s="878"/>
      <c r="J473" s="878"/>
      <c r="K473" s="869"/>
    </row>
    <row r="474" spans="1:11" ht="20.25" customHeight="1" x14ac:dyDescent="0.2">
      <c r="A474" s="878"/>
      <c r="B474" s="878"/>
      <c r="C474" s="878"/>
      <c r="D474" s="878"/>
      <c r="E474" s="878"/>
      <c r="F474" s="878"/>
      <c r="G474" s="878"/>
      <c r="H474" s="878"/>
      <c r="I474" s="878"/>
      <c r="J474" s="878"/>
      <c r="K474" s="869"/>
    </row>
    <row r="475" spans="1:11" ht="20.25" customHeight="1" x14ac:dyDescent="0.2">
      <c r="A475" s="878"/>
      <c r="B475" s="878"/>
      <c r="C475" s="878"/>
      <c r="D475" s="878"/>
      <c r="E475" s="878"/>
      <c r="F475" s="878"/>
      <c r="G475" s="878"/>
      <c r="H475" s="878"/>
      <c r="I475" s="878"/>
      <c r="J475" s="878"/>
      <c r="K475" s="869"/>
    </row>
    <row r="476" spans="1:11" ht="20.25" customHeight="1" x14ac:dyDescent="0.2">
      <c r="A476" s="878"/>
      <c r="B476" s="878"/>
      <c r="C476" s="878"/>
      <c r="D476" s="878"/>
      <c r="E476" s="878"/>
      <c r="F476" s="878"/>
      <c r="G476" s="878"/>
      <c r="H476" s="878"/>
      <c r="I476" s="878"/>
      <c r="J476" s="878"/>
      <c r="K476" s="869"/>
    </row>
    <row r="477" spans="1:11" ht="20.25" customHeight="1" x14ac:dyDescent="0.2">
      <c r="A477" s="878"/>
      <c r="B477" s="878"/>
      <c r="C477" s="878"/>
      <c r="D477" s="878"/>
      <c r="E477" s="878"/>
      <c r="F477" s="878"/>
      <c r="G477" s="878"/>
      <c r="H477" s="878"/>
      <c r="I477" s="878"/>
      <c r="J477" s="878"/>
      <c r="K477" s="869"/>
    </row>
    <row r="478" spans="1:11" ht="20.25" customHeight="1" x14ac:dyDescent="0.2">
      <c r="A478" s="878"/>
      <c r="B478" s="878"/>
      <c r="C478" s="878"/>
      <c r="D478" s="878"/>
      <c r="E478" s="878"/>
      <c r="F478" s="878"/>
      <c r="G478" s="878"/>
      <c r="H478" s="878"/>
      <c r="I478" s="878"/>
      <c r="J478" s="878"/>
      <c r="K478" s="869"/>
    </row>
    <row r="479" spans="1:11" ht="20.25" customHeight="1" x14ac:dyDescent="0.2">
      <c r="A479" s="878"/>
      <c r="B479" s="878"/>
      <c r="C479" s="878"/>
      <c r="D479" s="878"/>
      <c r="E479" s="878"/>
      <c r="F479" s="878"/>
      <c r="G479" s="878"/>
      <c r="H479" s="878"/>
      <c r="I479" s="878"/>
      <c r="J479" s="878"/>
      <c r="K479" s="869"/>
    </row>
    <row r="480" spans="1:11" ht="20.25" customHeight="1" thickBot="1" x14ac:dyDescent="0.25">
      <c r="A480" s="323" t="s">
        <v>1555</v>
      </c>
      <c r="K480" s="413" t="s">
        <v>2713</v>
      </c>
    </row>
    <row r="481" spans="1:11" ht="20.25" customHeight="1" thickTop="1" x14ac:dyDescent="0.25">
      <c r="A481" s="992" t="s">
        <v>196</v>
      </c>
      <c r="B481" s="1003" t="s">
        <v>1</v>
      </c>
      <c r="C481" s="1003"/>
      <c r="D481" s="1003"/>
      <c r="E481" s="1003" t="s">
        <v>2</v>
      </c>
      <c r="F481" s="1003"/>
      <c r="G481" s="1003"/>
      <c r="H481" s="1003" t="s">
        <v>4</v>
      </c>
      <c r="I481" s="1003"/>
      <c r="J481" s="1003"/>
      <c r="K481" s="992" t="s">
        <v>197</v>
      </c>
    </row>
    <row r="482" spans="1:11" ht="20.25" customHeight="1" x14ac:dyDescent="0.25">
      <c r="A482" s="993"/>
      <c r="B482" s="1004" t="s">
        <v>6</v>
      </c>
      <c r="C482" s="1004"/>
      <c r="D482" s="1004"/>
      <c r="E482" s="1004" t="s">
        <v>7</v>
      </c>
      <c r="F482" s="1004"/>
      <c r="G482" s="1004"/>
      <c r="H482" s="1004" t="s">
        <v>9</v>
      </c>
      <c r="I482" s="1004"/>
      <c r="J482" s="1004"/>
      <c r="K482" s="993"/>
    </row>
    <row r="483" spans="1:11" ht="20.25" customHeight="1" x14ac:dyDescent="0.25">
      <c r="A483" s="993"/>
      <c r="B483" s="867" t="s">
        <v>554</v>
      </c>
      <c r="C483" s="867" t="s">
        <v>112</v>
      </c>
      <c r="D483" s="867" t="s">
        <v>12</v>
      </c>
      <c r="E483" s="867" t="s">
        <v>554</v>
      </c>
      <c r="F483" s="867" t="s">
        <v>112</v>
      </c>
      <c r="G483" s="867" t="s">
        <v>12</v>
      </c>
      <c r="H483" s="867" t="s">
        <v>554</v>
      </c>
      <c r="I483" s="867" t="s">
        <v>112</v>
      </c>
      <c r="J483" s="867" t="s">
        <v>12</v>
      </c>
      <c r="K483" s="993"/>
    </row>
    <row r="484" spans="1:11" ht="20.25" customHeight="1" thickBot="1" x14ac:dyDescent="0.3">
      <c r="A484" s="994"/>
      <c r="B484" s="4" t="s">
        <v>13</v>
      </c>
      <c r="C484" s="4" t="s">
        <v>14</v>
      </c>
      <c r="D484" s="4" t="s">
        <v>9</v>
      </c>
      <c r="E484" s="4" t="s">
        <v>13</v>
      </c>
      <c r="F484" s="4" t="s">
        <v>14</v>
      </c>
      <c r="G484" s="4" t="s">
        <v>9</v>
      </c>
      <c r="H484" s="4" t="s">
        <v>13</v>
      </c>
      <c r="I484" s="4" t="s">
        <v>14</v>
      </c>
      <c r="J484" s="4" t="s">
        <v>9</v>
      </c>
      <c r="K484" s="994"/>
    </row>
    <row r="485" spans="1:11" ht="20.25" customHeight="1" x14ac:dyDescent="0.2">
      <c r="A485" s="463" t="s">
        <v>1367</v>
      </c>
      <c r="B485" s="880">
        <f t="shared" ref="B485:J485" si="132">SUM(B470,B465,B459,B445,B439,B432,B426,B414)</f>
        <v>1719</v>
      </c>
      <c r="C485" s="880">
        <f t="shared" si="132"/>
        <v>653</v>
      </c>
      <c r="D485" s="880">
        <f t="shared" si="132"/>
        <v>2372</v>
      </c>
      <c r="E485" s="880">
        <f t="shared" si="132"/>
        <v>0</v>
      </c>
      <c r="F485" s="880">
        <f t="shared" si="132"/>
        <v>0</v>
      </c>
      <c r="G485" s="880">
        <f t="shared" si="132"/>
        <v>0</v>
      </c>
      <c r="H485" s="880">
        <f t="shared" si="132"/>
        <v>1719</v>
      </c>
      <c r="I485" s="880">
        <f t="shared" si="132"/>
        <v>653</v>
      </c>
      <c r="J485" s="880">
        <f t="shared" si="132"/>
        <v>2372</v>
      </c>
      <c r="K485" s="870" t="s">
        <v>1368</v>
      </c>
    </row>
    <row r="486" spans="1:11" ht="20.25" customHeight="1" x14ac:dyDescent="0.2">
      <c r="A486" s="463" t="s">
        <v>1344</v>
      </c>
      <c r="B486" s="880">
        <v>389</v>
      </c>
      <c r="C486" s="880">
        <v>52</v>
      </c>
      <c r="D486" s="880">
        <v>441</v>
      </c>
      <c r="E486" s="880">
        <v>0</v>
      </c>
      <c r="F486" s="880">
        <f>SUM(F471,F466,F460,F446,F440,F433,F427,F418)</f>
        <v>0</v>
      </c>
      <c r="G486" s="880">
        <f>SUM(G471,G466,G460,G446,G440,G433,G427,G418)</f>
        <v>0</v>
      </c>
      <c r="H486" s="880">
        <f>SUM(B486,E486)</f>
        <v>389</v>
      </c>
      <c r="I486" s="880">
        <f t="shared" ref="I486:J490" si="133">SUM(C486,F486)</f>
        <v>52</v>
      </c>
      <c r="J486" s="880">
        <f t="shared" si="133"/>
        <v>441</v>
      </c>
      <c r="K486" s="870" t="s">
        <v>856</v>
      </c>
    </row>
    <row r="487" spans="1:11" ht="20.25" customHeight="1" x14ac:dyDescent="0.2">
      <c r="A487" s="463" t="s">
        <v>1358</v>
      </c>
      <c r="B487" s="880">
        <v>86</v>
      </c>
      <c r="C487" s="880">
        <v>117</v>
      </c>
      <c r="D487" s="880">
        <v>203</v>
      </c>
      <c r="E487" s="880">
        <v>0</v>
      </c>
      <c r="F487" s="880"/>
      <c r="G487" s="880"/>
      <c r="H487" s="880">
        <f t="shared" ref="H487:H490" si="134">SUM(B487,E487)</f>
        <v>86</v>
      </c>
      <c r="I487" s="880">
        <f t="shared" si="133"/>
        <v>117</v>
      </c>
      <c r="J487" s="880">
        <f t="shared" si="133"/>
        <v>203</v>
      </c>
      <c r="K487" s="870" t="s">
        <v>1355</v>
      </c>
    </row>
    <row r="488" spans="1:11" ht="20.25" customHeight="1" x14ac:dyDescent="0.2">
      <c r="A488" s="463" t="s">
        <v>1345</v>
      </c>
      <c r="B488" s="880">
        <v>225</v>
      </c>
      <c r="C488" s="880">
        <v>96</v>
      </c>
      <c r="D488" s="880">
        <v>321</v>
      </c>
      <c r="E488" s="880">
        <v>0</v>
      </c>
      <c r="F488" s="880">
        <f>SUM(F473,F468,F462,F449,F442,F435,F429,F420)</f>
        <v>0</v>
      </c>
      <c r="G488" s="880">
        <f>SUM(G473,G468,G462,G449,G442,G435,G429,G420)</f>
        <v>0</v>
      </c>
      <c r="H488" s="880">
        <f t="shared" si="134"/>
        <v>225</v>
      </c>
      <c r="I488" s="880">
        <f t="shared" si="133"/>
        <v>96</v>
      </c>
      <c r="J488" s="880">
        <f t="shared" si="133"/>
        <v>321</v>
      </c>
      <c r="K488" s="870" t="s">
        <v>1346</v>
      </c>
    </row>
    <row r="489" spans="1:11" ht="20.25" customHeight="1" x14ac:dyDescent="0.2">
      <c r="A489" s="463" t="s">
        <v>939</v>
      </c>
      <c r="B489" s="880">
        <v>596</v>
      </c>
      <c r="C489" s="880">
        <v>305</v>
      </c>
      <c r="D489" s="880">
        <v>901</v>
      </c>
      <c r="E489" s="880">
        <v>0</v>
      </c>
      <c r="F489" s="880">
        <f>SUM(F479,F469,F463,F450,F443,F436,F430,F421)</f>
        <v>0</v>
      </c>
      <c r="G489" s="880">
        <f>SUM(G479,G469,G463,G450,G443,G436,G430,G421)</f>
        <v>0</v>
      </c>
      <c r="H489" s="880">
        <f t="shared" si="134"/>
        <v>596</v>
      </c>
      <c r="I489" s="880">
        <f t="shared" si="133"/>
        <v>305</v>
      </c>
      <c r="J489" s="880">
        <f t="shared" si="133"/>
        <v>901</v>
      </c>
      <c r="K489" s="870" t="s">
        <v>234</v>
      </c>
    </row>
    <row r="490" spans="1:11" ht="20.25" customHeight="1" x14ac:dyDescent="0.2">
      <c r="A490" s="463" t="s">
        <v>239</v>
      </c>
      <c r="B490" s="880">
        <v>423</v>
      </c>
      <c r="C490" s="880">
        <v>83</v>
      </c>
      <c r="D490" s="880">
        <v>506</v>
      </c>
      <c r="E490" s="880">
        <v>0</v>
      </c>
      <c r="F490" s="880">
        <f>SUM(F480,F470,F464,F451,F444,F437,F431,F422)</f>
        <v>0</v>
      </c>
      <c r="G490" s="880">
        <f>SUM(G480,G470,G464,G451,G444,G437,G431,G422)</f>
        <v>0</v>
      </c>
      <c r="H490" s="880">
        <f t="shared" si="134"/>
        <v>423</v>
      </c>
      <c r="I490" s="880">
        <f t="shared" si="133"/>
        <v>83</v>
      </c>
      <c r="J490" s="880">
        <f t="shared" si="133"/>
        <v>506</v>
      </c>
      <c r="K490" s="870" t="s">
        <v>240</v>
      </c>
    </row>
    <row r="491" spans="1:11" ht="20.25" customHeight="1" x14ac:dyDescent="0.2">
      <c r="A491" s="308" t="s">
        <v>1523</v>
      </c>
      <c r="B491" s="600">
        <f>SUM(B486:B490)</f>
        <v>1719</v>
      </c>
      <c r="C491" s="326">
        <f t="shared" ref="C491:J493" si="135">SUM(C486:C490)</f>
        <v>653</v>
      </c>
      <c r="D491" s="326">
        <f t="shared" si="135"/>
        <v>2372</v>
      </c>
      <c r="E491" s="326">
        <f t="shared" si="135"/>
        <v>0</v>
      </c>
      <c r="F491" s="326"/>
      <c r="G491" s="326"/>
      <c r="H491" s="326">
        <f t="shared" si="135"/>
        <v>1719</v>
      </c>
      <c r="I491" s="326">
        <f t="shared" si="135"/>
        <v>653</v>
      </c>
      <c r="J491" s="326">
        <f t="shared" si="135"/>
        <v>2372</v>
      </c>
      <c r="K491" s="297" t="s">
        <v>1524</v>
      </c>
    </row>
    <row r="492" spans="1:11" ht="20.25" customHeight="1" x14ac:dyDescent="0.2">
      <c r="A492" s="463" t="s">
        <v>1370</v>
      </c>
      <c r="B492" s="597">
        <v>120</v>
      </c>
      <c r="C492" s="880">
        <v>89</v>
      </c>
      <c r="D492" s="880">
        <v>209</v>
      </c>
      <c r="E492" s="326">
        <f t="shared" si="135"/>
        <v>0</v>
      </c>
      <c r="F492" s="326"/>
      <c r="G492" s="326"/>
      <c r="H492" s="880">
        <f>SUM(B492,E492)</f>
        <v>120</v>
      </c>
      <c r="I492" s="880">
        <f t="shared" ref="I492:J502" si="136">SUM(C492,F492)</f>
        <v>89</v>
      </c>
      <c r="J492" s="880">
        <f t="shared" si="136"/>
        <v>209</v>
      </c>
      <c r="K492" s="870" t="s">
        <v>1371</v>
      </c>
    </row>
    <row r="493" spans="1:11" ht="20.25" customHeight="1" x14ac:dyDescent="0.2">
      <c r="A493" s="463" t="s">
        <v>1372</v>
      </c>
      <c r="B493" s="597">
        <v>57</v>
      </c>
      <c r="C493" s="880">
        <v>11</v>
      </c>
      <c r="D493" s="880">
        <v>68</v>
      </c>
      <c r="E493" s="326">
        <f t="shared" si="135"/>
        <v>0</v>
      </c>
      <c r="F493" s="326"/>
      <c r="G493" s="326"/>
      <c r="H493" s="880">
        <f t="shared" ref="H493:H502" si="137">SUM(B493,E493)</f>
        <v>57</v>
      </c>
      <c r="I493" s="880">
        <f t="shared" si="136"/>
        <v>11</v>
      </c>
      <c r="J493" s="880">
        <f t="shared" si="136"/>
        <v>68</v>
      </c>
      <c r="K493" s="870" t="s">
        <v>1373</v>
      </c>
    </row>
    <row r="494" spans="1:11" ht="20.25" customHeight="1" x14ac:dyDescent="0.2">
      <c r="A494" s="463" t="s">
        <v>1376</v>
      </c>
      <c r="B494" s="597">
        <v>272</v>
      </c>
      <c r="C494" s="880">
        <v>61</v>
      </c>
      <c r="D494" s="880">
        <v>333</v>
      </c>
      <c r="E494" s="326">
        <f t="shared" ref="E494:E496" si="138">SUM(E490:E493)</f>
        <v>0</v>
      </c>
      <c r="F494" s="326"/>
      <c r="G494" s="326"/>
      <c r="H494" s="880">
        <f t="shared" si="137"/>
        <v>272</v>
      </c>
      <c r="I494" s="880">
        <f t="shared" si="136"/>
        <v>61</v>
      </c>
      <c r="J494" s="880">
        <f t="shared" si="136"/>
        <v>333</v>
      </c>
      <c r="K494" s="870" t="s">
        <v>1377</v>
      </c>
    </row>
    <row r="495" spans="1:11" ht="20.25" customHeight="1" x14ac:dyDescent="0.2">
      <c r="A495" s="463" t="s">
        <v>1378</v>
      </c>
      <c r="B495" s="597">
        <v>51</v>
      </c>
      <c r="C495" s="880">
        <v>2</v>
      </c>
      <c r="D495" s="880">
        <v>53</v>
      </c>
      <c r="E495" s="326">
        <f t="shared" si="138"/>
        <v>0</v>
      </c>
      <c r="F495" s="326"/>
      <c r="G495" s="326"/>
      <c r="H495" s="880">
        <f t="shared" si="137"/>
        <v>51</v>
      </c>
      <c r="I495" s="880">
        <f t="shared" si="136"/>
        <v>2</v>
      </c>
      <c r="J495" s="880">
        <f t="shared" si="136"/>
        <v>53</v>
      </c>
      <c r="K495" s="870" t="s">
        <v>1379</v>
      </c>
    </row>
    <row r="496" spans="1:11" ht="20.25" customHeight="1" x14ac:dyDescent="0.2">
      <c r="A496" s="463" t="s">
        <v>1380</v>
      </c>
      <c r="B496" s="597">
        <v>184</v>
      </c>
      <c r="C496" s="880">
        <v>104</v>
      </c>
      <c r="D496" s="880">
        <v>288</v>
      </c>
      <c r="E496" s="326">
        <f t="shared" si="138"/>
        <v>0</v>
      </c>
      <c r="F496" s="326"/>
      <c r="G496" s="326"/>
      <c r="H496" s="880">
        <f t="shared" si="137"/>
        <v>184</v>
      </c>
      <c r="I496" s="880">
        <f t="shared" si="136"/>
        <v>104</v>
      </c>
      <c r="J496" s="880">
        <f t="shared" si="136"/>
        <v>288</v>
      </c>
      <c r="K496" s="870" t="s">
        <v>1381</v>
      </c>
    </row>
    <row r="497" spans="1:11" ht="20.25" customHeight="1" x14ac:dyDescent="0.2">
      <c r="A497" s="463" t="s">
        <v>1382</v>
      </c>
      <c r="B497" s="597">
        <v>1025</v>
      </c>
      <c r="C497" s="880">
        <v>425</v>
      </c>
      <c r="D497" s="880">
        <v>1450</v>
      </c>
      <c r="E497" s="326">
        <v>1</v>
      </c>
      <c r="F497" s="326">
        <f>SUM(F493:F496)</f>
        <v>0</v>
      </c>
      <c r="G497" s="326">
        <v>1</v>
      </c>
      <c r="H497" s="880">
        <f t="shared" si="137"/>
        <v>1026</v>
      </c>
      <c r="I497" s="880">
        <f t="shared" si="136"/>
        <v>425</v>
      </c>
      <c r="J497" s="880">
        <f t="shared" si="136"/>
        <v>1451</v>
      </c>
      <c r="K497" s="870" t="s">
        <v>1383</v>
      </c>
    </row>
    <row r="498" spans="1:11" ht="20.25" customHeight="1" x14ac:dyDescent="0.2">
      <c r="A498" s="418" t="s">
        <v>1169</v>
      </c>
      <c r="B498" s="601">
        <v>179</v>
      </c>
      <c r="C498" s="18">
        <v>32</v>
      </c>
      <c r="D498" s="18">
        <v>211</v>
      </c>
      <c r="E498" s="326">
        <v>0</v>
      </c>
      <c r="F498" s="326">
        <v>0</v>
      </c>
      <c r="G498" s="326">
        <v>0</v>
      </c>
      <c r="H498" s="880">
        <f t="shared" si="137"/>
        <v>179</v>
      </c>
      <c r="I498" s="880">
        <f t="shared" si="136"/>
        <v>32</v>
      </c>
      <c r="J498" s="880">
        <f t="shared" si="136"/>
        <v>211</v>
      </c>
      <c r="K498" s="19" t="s">
        <v>1384</v>
      </c>
    </row>
    <row r="499" spans="1:11" ht="20.25" customHeight="1" x14ac:dyDescent="0.2">
      <c r="A499" s="418" t="s">
        <v>1385</v>
      </c>
      <c r="B499" s="601">
        <v>281</v>
      </c>
      <c r="C499" s="18">
        <v>140</v>
      </c>
      <c r="D499" s="18">
        <v>421</v>
      </c>
      <c r="E499" s="326">
        <v>0</v>
      </c>
      <c r="F499" s="326">
        <v>0</v>
      </c>
      <c r="G499" s="326">
        <v>0</v>
      </c>
      <c r="H499" s="880">
        <f t="shared" si="137"/>
        <v>281</v>
      </c>
      <c r="I499" s="880">
        <f t="shared" si="136"/>
        <v>140</v>
      </c>
      <c r="J499" s="880">
        <f t="shared" si="136"/>
        <v>421</v>
      </c>
      <c r="K499" s="870" t="s">
        <v>1386</v>
      </c>
    </row>
    <row r="500" spans="1:11" ht="20.25" customHeight="1" x14ac:dyDescent="0.2">
      <c r="A500" s="17" t="s">
        <v>1387</v>
      </c>
      <c r="B500" s="601">
        <v>91</v>
      </c>
      <c r="C500" s="18">
        <v>60</v>
      </c>
      <c r="D500" s="18">
        <v>151</v>
      </c>
      <c r="E500" s="326">
        <v>0</v>
      </c>
      <c r="F500" s="326">
        <v>0</v>
      </c>
      <c r="G500" s="326">
        <v>0</v>
      </c>
      <c r="H500" s="880">
        <f t="shared" si="137"/>
        <v>91</v>
      </c>
      <c r="I500" s="880">
        <f t="shared" si="136"/>
        <v>60</v>
      </c>
      <c r="J500" s="880">
        <f t="shared" si="136"/>
        <v>151</v>
      </c>
      <c r="K500" s="19" t="s">
        <v>1388</v>
      </c>
    </row>
    <row r="501" spans="1:11" ht="20.25" customHeight="1" x14ac:dyDescent="0.2">
      <c r="A501" s="463" t="s">
        <v>1389</v>
      </c>
      <c r="B501" s="597">
        <v>696</v>
      </c>
      <c r="C501" s="880">
        <v>286</v>
      </c>
      <c r="D501" s="880">
        <v>982</v>
      </c>
      <c r="E501" s="326">
        <v>0</v>
      </c>
      <c r="F501" s="326">
        <v>0</v>
      </c>
      <c r="G501" s="326">
        <v>0</v>
      </c>
      <c r="H501" s="880">
        <f t="shared" si="137"/>
        <v>696</v>
      </c>
      <c r="I501" s="880">
        <f t="shared" si="136"/>
        <v>286</v>
      </c>
      <c r="J501" s="880">
        <f t="shared" si="136"/>
        <v>982</v>
      </c>
      <c r="K501" s="870" t="s">
        <v>1390</v>
      </c>
    </row>
    <row r="502" spans="1:11" ht="20.25" customHeight="1" thickBot="1" x14ac:dyDescent="0.25">
      <c r="A502" s="11" t="s">
        <v>1391</v>
      </c>
      <c r="B502" s="599">
        <v>153</v>
      </c>
      <c r="C502" s="12">
        <v>76</v>
      </c>
      <c r="D502" s="12">
        <v>229</v>
      </c>
      <c r="E502" s="12">
        <v>0</v>
      </c>
      <c r="F502" s="12">
        <v>0</v>
      </c>
      <c r="G502" s="12">
        <v>0</v>
      </c>
      <c r="H502" s="12">
        <f t="shared" si="137"/>
        <v>153</v>
      </c>
      <c r="I502" s="12">
        <f t="shared" si="136"/>
        <v>76</v>
      </c>
      <c r="J502" s="12">
        <f t="shared" si="136"/>
        <v>229</v>
      </c>
      <c r="K502" s="13" t="s">
        <v>1392</v>
      </c>
    </row>
    <row r="503" spans="1:11" ht="20.25" customHeight="1" thickTop="1" x14ac:dyDescent="0.2">
      <c r="A503" s="878"/>
      <c r="B503" s="878"/>
      <c r="C503" s="878"/>
      <c r="D503" s="878"/>
      <c r="E503" s="878"/>
      <c r="F503" s="878"/>
      <c r="G503" s="878"/>
      <c r="H503" s="878"/>
      <c r="I503" s="878"/>
      <c r="J503" s="878"/>
      <c r="K503" s="869"/>
    </row>
    <row r="504" spans="1:11" ht="20.25" customHeight="1" x14ac:dyDescent="0.2">
      <c r="A504" s="878"/>
      <c r="B504" s="878"/>
      <c r="C504" s="878"/>
      <c r="D504" s="878"/>
      <c r="E504" s="878"/>
      <c r="F504" s="878"/>
      <c r="G504" s="878"/>
      <c r="H504" s="878"/>
      <c r="I504" s="878"/>
      <c r="J504" s="878"/>
      <c r="K504" s="869"/>
    </row>
    <row r="505" spans="1:11" ht="33" customHeight="1" x14ac:dyDescent="0.2">
      <c r="A505" s="878"/>
      <c r="B505" s="878"/>
      <c r="C505" s="878"/>
      <c r="D505" s="878"/>
      <c r="E505" s="878"/>
      <c r="F505" s="878"/>
      <c r="G505" s="878"/>
      <c r="H505" s="878"/>
      <c r="I505" s="878"/>
      <c r="J505" s="878"/>
      <c r="K505" s="869"/>
    </row>
    <row r="506" spans="1:11" ht="18" customHeight="1" x14ac:dyDescent="0.2">
      <c r="A506" s="878"/>
      <c r="B506" s="878"/>
      <c r="C506" s="878"/>
      <c r="D506" s="878"/>
      <c r="E506" s="878"/>
      <c r="F506" s="878"/>
      <c r="G506" s="878"/>
      <c r="H506" s="878"/>
      <c r="I506" s="878"/>
      <c r="J506" s="878"/>
      <c r="K506" s="869"/>
    </row>
    <row r="507" spans="1:11" ht="20.25" customHeight="1" thickBot="1" x14ac:dyDescent="0.25">
      <c r="A507" s="323" t="s">
        <v>1555</v>
      </c>
      <c r="K507" s="413" t="s">
        <v>2713</v>
      </c>
    </row>
    <row r="508" spans="1:11" ht="20.25" customHeight="1" thickTop="1" x14ac:dyDescent="0.25">
      <c r="A508" s="992" t="s">
        <v>196</v>
      </c>
      <c r="B508" s="1003" t="s">
        <v>1</v>
      </c>
      <c r="C508" s="1003"/>
      <c r="D508" s="1003"/>
      <c r="E508" s="1003" t="s">
        <v>2</v>
      </c>
      <c r="F508" s="1003"/>
      <c r="G508" s="1003"/>
      <c r="H508" s="1003" t="s">
        <v>4</v>
      </c>
      <c r="I508" s="1003"/>
      <c r="J508" s="1003"/>
      <c r="K508" s="992" t="s">
        <v>197</v>
      </c>
    </row>
    <row r="509" spans="1:11" ht="20.25" customHeight="1" x14ac:dyDescent="0.25">
      <c r="A509" s="993"/>
      <c r="B509" s="1004" t="s">
        <v>6</v>
      </c>
      <c r="C509" s="1004"/>
      <c r="D509" s="1004"/>
      <c r="E509" s="1004" t="s">
        <v>7</v>
      </c>
      <c r="F509" s="1004"/>
      <c r="G509" s="1004"/>
      <c r="H509" s="1004" t="s">
        <v>9</v>
      </c>
      <c r="I509" s="1004"/>
      <c r="J509" s="1004"/>
      <c r="K509" s="993"/>
    </row>
    <row r="510" spans="1:11" ht="20.25" customHeight="1" x14ac:dyDescent="0.25">
      <c r="A510" s="993"/>
      <c r="B510" s="867" t="s">
        <v>554</v>
      </c>
      <c r="C510" s="867" t="s">
        <v>112</v>
      </c>
      <c r="D510" s="867" t="s">
        <v>12</v>
      </c>
      <c r="E510" s="867" t="s">
        <v>554</v>
      </c>
      <c r="F510" s="867" t="s">
        <v>112</v>
      </c>
      <c r="G510" s="867" t="s">
        <v>12</v>
      </c>
      <c r="H510" s="867" t="s">
        <v>554</v>
      </c>
      <c r="I510" s="867" t="s">
        <v>112</v>
      </c>
      <c r="J510" s="867" t="s">
        <v>12</v>
      </c>
      <c r="K510" s="993"/>
    </row>
    <row r="511" spans="1:11" ht="20.25" customHeight="1" thickBot="1" x14ac:dyDescent="0.3">
      <c r="A511" s="994"/>
      <c r="B511" s="4" t="s">
        <v>13</v>
      </c>
      <c r="C511" s="4" t="s">
        <v>14</v>
      </c>
      <c r="D511" s="4" t="s">
        <v>9</v>
      </c>
      <c r="E511" s="4" t="s">
        <v>13</v>
      </c>
      <c r="F511" s="4" t="s">
        <v>14</v>
      </c>
      <c r="G511" s="4" t="s">
        <v>9</v>
      </c>
      <c r="H511" s="4" t="s">
        <v>13</v>
      </c>
      <c r="I511" s="4" t="s">
        <v>14</v>
      </c>
      <c r="J511" s="4" t="s">
        <v>9</v>
      </c>
      <c r="K511" s="994"/>
    </row>
    <row r="512" spans="1:11" ht="20.25" customHeight="1" x14ac:dyDescent="0.2">
      <c r="A512" s="17" t="s">
        <v>1393</v>
      </c>
      <c r="B512" s="17"/>
      <c r="C512" s="17"/>
      <c r="D512" s="17"/>
      <c r="E512" s="17"/>
      <c r="F512" s="17"/>
      <c r="G512" s="17"/>
      <c r="H512" s="17"/>
      <c r="I512" s="17"/>
      <c r="J512" s="17"/>
      <c r="K512" s="19" t="s">
        <v>1394</v>
      </c>
    </row>
    <row r="513" spans="1:14" ht="20.25" customHeight="1" x14ac:dyDescent="0.2">
      <c r="A513" s="463" t="s">
        <v>207</v>
      </c>
      <c r="B513" s="880">
        <v>128</v>
      </c>
      <c r="C513" s="880">
        <v>43</v>
      </c>
      <c r="D513" s="880">
        <v>171</v>
      </c>
      <c r="E513" s="880">
        <v>0</v>
      </c>
      <c r="F513" s="880">
        <v>0</v>
      </c>
      <c r="G513" s="880">
        <v>0</v>
      </c>
      <c r="H513" s="880">
        <f>SUM(B513,E513)</f>
        <v>128</v>
      </c>
      <c r="I513" s="880">
        <f t="shared" ref="I513:J519" si="139">SUM(C513,F513)</f>
        <v>43</v>
      </c>
      <c r="J513" s="880">
        <f t="shared" si="139"/>
        <v>171</v>
      </c>
      <c r="K513" s="870" t="s">
        <v>208</v>
      </c>
    </row>
    <row r="514" spans="1:14" ht="20.25" customHeight="1" x14ac:dyDescent="0.2">
      <c r="A514" s="463" t="s">
        <v>209</v>
      </c>
      <c r="B514" s="880">
        <v>94</v>
      </c>
      <c r="C514" s="880">
        <v>5</v>
      </c>
      <c r="D514" s="880">
        <v>99</v>
      </c>
      <c r="E514" s="880">
        <v>0</v>
      </c>
      <c r="F514" s="880">
        <v>0</v>
      </c>
      <c r="G514" s="880">
        <v>0</v>
      </c>
      <c r="H514" s="880">
        <f t="shared" ref="H514:H519" si="140">SUM(B514,E514)</f>
        <v>94</v>
      </c>
      <c r="I514" s="880">
        <f t="shared" si="139"/>
        <v>5</v>
      </c>
      <c r="J514" s="880">
        <f t="shared" si="139"/>
        <v>99</v>
      </c>
      <c r="K514" s="870" t="s">
        <v>1395</v>
      </c>
    </row>
    <row r="515" spans="1:14" ht="20.25" customHeight="1" x14ac:dyDescent="0.2">
      <c r="A515" s="463" t="s">
        <v>1396</v>
      </c>
      <c r="B515" s="880">
        <v>89</v>
      </c>
      <c r="C515" s="880">
        <v>11</v>
      </c>
      <c r="D515" s="880">
        <v>100</v>
      </c>
      <c r="E515" s="880">
        <v>0</v>
      </c>
      <c r="F515" s="880">
        <v>0</v>
      </c>
      <c r="G515" s="880">
        <v>0</v>
      </c>
      <c r="H515" s="880">
        <f t="shared" si="140"/>
        <v>89</v>
      </c>
      <c r="I515" s="880">
        <f t="shared" si="139"/>
        <v>11</v>
      </c>
      <c r="J515" s="880">
        <f t="shared" si="139"/>
        <v>100</v>
      </c>
      <c r="K515" s="870" t="s">
        <v>1525</v>
      </c>
    </row>
    <row r="516" spans="1:14" ht="20.25" customHeight="1" x14ac:dyDescent="0.2">
      <c r="A516" s="463" t="s">
        <v>1398</v>
      </c>
      <c r="B516" s="880">
        <v>238</v>
      </c>
      <c r="C516" s="880">
        <v>92</v>
      </c>
      <c r="D516" s="880">
        <v>330</v>
      </c>
      <c r="E516" s="880">
        <v>0</v>
      </c>
      <c r="F516" s="880">
        <v>0</v>
      </c>
      <c r="G516" s="880">
        <v>0</v>
      </c>
      <c r="H516" s="880">
        <f t="shared" si="140"/>
        <v>238</v>
      </c>
      <c r="I516" s="880">
        <f t="shared" si="139"/>
        <v>92</v>
      </c>
      <c r="J516" s="880">
        <f t="shared" si="139"/>
        <v>330</v>
      </c>
      <c r="K516" s="870" t="s">
        <v>1399</v>
      </c>
    </row>
    <row r="517" spans="1:14" ht="20.25" customHeight="1" x14ac:dyDescent="0.2">
      <c r="A517" s="463" t="s">
        <v>1400</v>
      </c>
      <c r="B517" s="880">
        <v>64</v>
      </c>
      <c r="C517" s="880">
        <v>18</v>
      </c>
      <c r="D517" s="880">
        <v>82</v>
      </c>
      <c r="E517" s="880">
        <v>0</v>
      </c>
      <c r="F517" s="880">
        <v>0</v>
      </c>
      <c r="G517" s="880">
        <v>0</v>
      </c>
      <c r="H517" s="880">
        <f t="shared" si="140"/>
        <v>64</v>
      </c>
      <c r="I517" s="880">
        <f t="shared" si="139"/>
        <v>18</v>
      </c>
      <c r="J517" s="880">
        <f t="shared" si="139"/>
        <v>82</v>
      </c>
      <c r="K517" s="870" t="s">
        <v>1526</v>
      </c>
      <c r="L517" s="889"/>
      <c r="M517" s="466"/>
      <c r="N517" s="466"/>
    </row>
    <row r="518" spans="1:14" ht="18.95" customHeight="1" x14ac:dyDescent="0.2">
      <c r="A518" s="463" t="s">
        <v>309</v>
      </c>
      <c r="B518" s="880">
        <v>69</v>
      </c>
      <c r="C518" s="880">
        <v>21</v>
      </c>
      <c r="D518" s="880">
        <v>90</v>
      </c>
      <c r="E518" s="880">
        <v>0</v>
      </c>
      <c r="F518" s="880">
        <v>0</v>
      </c>
      <c r="G518" s="880">
        <v>0</v>
      </c>
      <c r="H518" s="880">
        <f t="shared" si="140"/>
        <v>69</v>
      </c>
      <c r="I518" s="880">
        <f t="shared" si="139"/>
        <v>21</v>
      </c>
      <c r="J518" s="880">
        <f t="shared" si="139"/>
        <v>90</v>
      </c>
      <c r="K518" s="870" t="s">
        <v>1527</v>
      </c>
    </row>
    <row r="519" spans="1:14" ht="18.95" customHeight="1" x14ac:dyDescent="0.2">
      <c r="A519" s="463" t="s">
        <v>1402</v>
      </c>
      <c r="B519" s="880">
        <v>271</v>
      </c>
      <c r="C519" s="880">
        <v>25</v>
      </c>
      <c r="D519" s="880">
        <v>296</v>
      </c>
      <c r="E519" s="880">
        <v>0</v>
      </c>
      <c r="F519" s="880">
        <v>0</v>
      </c>
      <c r="G519" s="880">
        <v>0</v>
      </c>
      <c r="H519" s="880">
        <f t="shared" si="140"/>
        <v>271</v>
      </c>
      <c r="I519" s="880">
        <f t="shared" si="139"/>
        <v>25</v>
      </c>
      <c r="J519" s="880">
        <f t="shared" si="139"/>
        <v>296</v>
      </c>
      <c r="K519" s="870" t="s">
        <v>1528</v>
      </c>
    </row>
    <row r="520" spans="1:14" ht="18.95" customHeight="1" x14ac:dyDescent="0.2">
      <c r="A520" s="463" t="s">
        <v>1529</v>
      </c>
      <c r="B520" s="597">
        <f>SUM(B513:B519)</f>
        <v>953</v>
      </c>
      <c r="C520" s="880">
        <f t="shared" ref="C520:J531" si="141">SUM(C513:C519)</f>
        <v>215</v>
      </c>
      <c r="D520" s="880">
        <f t="shared" si="141"/>
        <v>1168</v>
      </c>
      <c r="E520" s="880">
        <f t="shared" si="141"/>
        <v>0</v>
      </c>
      <c r="F520" s="880">
        <f t="shared" si="141"/>
        <v>0</v>
      </c>
      <c r="G520" s="880">
        <f t="shared" si="141"/>
        <v>0</v>
      </c>
      <c r="H520" s="880">
        <f t="shared" si="141"/>
        <v>953</v>
      </c>
      <c r="I520" s="880">
        <f t="shared" si="141"/>
        <v>215</v>
      </c>
      <c r="J520" s="880">
        <f t="shared" si="141"/>
        <v>1168</v>
      </c>
      <c r="K520" s="870" t="s">
        <v>1530</v>
      </c>
    </row>
    <row r="521" spans="1:14" ht="18.95" customHeight="1" x14ac:dyDescent="0.2">
      <c r="A521" s="463" t="s">
        <v>1406</v>
      </c>
      <c r="B521" s="597">
        <v>341</v>
      </c>
      <c r="C521" s="880">
        <v>147</v>
      </c>
      <c r="D521" s="880">
        <v>488</v>
      </c>
      <c r="E521" s="880">
        <f t="shared" si="141"/>
        <v>0</v>
      </c>
      <c r="F521" s="880">
        <f t="shared" si="141"/>
        <v>0</v>
      </c>
      <c r="G521" s="880">
        <f t="shared" si="141"/>
        <v>0</v>
      </c>
      <c r="H521" s="880">
        <f>SUM(B521,E521)</f>
        <v>341</v>
      </c>
      <c r="I521" s="880">
        <f t="shared" ref="I521:J531" si="142">SUM(C521,F521)</f>
        <v>147</v>
      </c>
      <c r="J521" s="880">
        <f t="shared" si="142"/>
        <v>488</v>
      </c>
      <c r="K521" s="870" t="s">
        <v>1407</v>
      </c>
    </row>
    <row r="522" spans="1:14" ht="18.95" customHeight="1" x14ac:dyDescent="0.2">
      <c r="A522" s="463" t="s">
        <v>1408</v>
      </c>
      <c r="B522" s="597">
        <v>205</v>
      </c>
      <c r="C522" s="880">
        <v>109</v>
      </c>
      <c r="D522" s="880">
        <v>314</v>
      </c>
      <c r="E522" s="880">
        <f t="shared" si="141"/>
        <v>0</v>
      </c>
      <c r="F522" s="880">
        <f t="shared" si="141"/>
        <v>0</v>
      </c>
      <c r="G522" s="880">
        <f t="shared" si="141"/>
        <v>0</v>
      </c>
      <c r="H522" s="880">
        <f t="shared" ref="H522:H531" si="143">SUM(B522,E522)</f>
        <v>205</v>
      </c>
      <c r="I522" s="880">
        <f t="shared" si="142"/>
        <v>109</v>
      </c>
      <c r="J522" s="880">
        <f t="shared" si="142"/>
        <v>314</v>
      </c>
      <c r="K522" s="870" t="s">
        <v>1409</v>
      </c>
    </row>
    <row r="523" spans="1:14" ht="18.95" customHeight="1" x14ac:dyDescent="0.2">
      <c r="A523" s="463" t="s">
        <v>1410</v>
      </c>
      <c r="B523" s="597">
        <v>385</v>
      </c>
      <c r="C523" s="880">
        <v>104</v>
      </c>
      <c r="D523" s="880">
        <v>489</v>
      </c>
      <c r="E523" s="880">
        <f t="shared" si="141"/>
        <v>0</v>
      </c>
      <c r="F523" s="880">
        <f t="shared" si="141"/>
        <v>0</v>
      </c>
      <c r="G523" s="880">
        <f t="shared" si="141"/>
        <v>0</v>
      </c>
      <c r="H523" s="880">
        <f t="shared" si="143"/>
        <v>385</v>
      </c>
      <c r="I523" s="880">
        <f t="shared" si="142"/>
        <v>104</v>
      </c>
      <c r="J523" s="880">
        <f t="shared" si="142"/>
        <v>489</v>
      </c>
      <c r="K523" s="870" t="s">
        <v>1411</v>
      </c>
    </row>
    <row r="524" spans="1:14" ht="18.95" customHeight="1" x14ac:dyDescent="0.2">
      <c r="A524" s="463" t="s">
        <v>1412</v>
      </c>
      <c r="B524" s="597">
        <v>178</v>
      </c>
      <c r="C524" s="880">
        <v>45</v>
      </c>
      <c r="D524" s="880">
        <v>223</v>
      </c>
      <c r="E524" s="880">
        <f t="shared" si="141"/>
        <v>0</v>
      </c>
      <c r="F524" s="880">
        <f t="shared" si="141"/>
        <v>0</v>
      </c>
      <c r="G524" s="880">
        <f t="shared" si="141"/>
        <v>0</v>
      </c>
      <c r="H524" s="880">
        <f t="shared" si="143"/>
        <v>178</v>
      </c>
      <c r="I524" s="880">
        <f t="shared" si="142"/>
        <v>45</v>
      </c>
      <c r="J524" s="880">
        <f t="shared" si="142"/>
        <v>223</v>
      </c>
      <c r="K524" s="870" t="s">
        <v>1413</v>
      </c>
    </row>
    <row r="525" spans="1:14" ht="18.95" customHeight="1" x14ac:dyDescent="0.2">
      <c r="A525" s="463" t="s">
        <v>1414</v>
      </c>
      <c r="B525" s="597"/>
      <c r="C525" s="880"/>
      <c r="D525" s="880"/>
      <c r="E525" s="880"/>
      <c r="F525" s="880"/>
      <c r="G525" s="880"/>
      <c r="H525" s="880"/>
      <c r="I525" s="880"/>
      <c r="J525" s="880"/>
      <c r="K525" s="870" t="s">
        <v>1415</v>
      </c>
    </row>
    <row r="526" spans="1:14" ht="18.95" customHeight="1" x14ac:dyDescent="0.2">
      <c r="A526" s="20" t="s">
        <v>1416</v>
      </c>
      <c r="B526" s="598">
        <v>89</v>
      </c>
      <c r="C526" s="21">
        <v>8</v>
      </c>
      <c r="D526" s="21">
        <v>97</v>
      </c>
      <c r="E526" s="880">
        <f t="shared" si="141"/>
        <v>0</v>
      </c>
      <c r="F526" s="880">
        <f t="shared" si="141"/>
        <v>0</v>
      </c>
      <c r="G526" s="880">
        <f t="shared" si="141"/>
        <v>0</v>
      </c>
      <c r="H526" s="880">
        <f t="shared" si="143"/>
        <v>89</v>
      </c>
      <c r="I526" s="880">
        <f t="shared" si="142"/>
        <v>8</v>
      </c>
      <c r="J526" s="880">
        <f t="shared" si="142"/>
        <v>97</v>
      </c>
      <c r="K526" s="870" t="s">
        <v>1494</v>
      </c>
    </row>
    <row r="527" spans="1:14" ht="18.95" customHeight="1" x14ac:dyDescent="0.2">
      <c r="A527" s="20" t="s">
        <v>1417</v>
      </c>
      <c r="B527" s="598">
        <v>208</v>
      </c>
      <c r="C527" s="21">
        <v>174</v>
      </c>
      <c r="D527" s="21">
        <v>382</v>
      </c>
      <c r="E527" s="880">
        <f t="shared" si="141"/>
        <v>0</v>
      </c>
      <c r="F527" s="880">
        <f t="shared" si="141"/>
        <v>0</v>
      </c>
      <c r="G527" s="880">
        <f t="shared" si="141"/>
        <v>0</v>
      </c>
      <c r="H527" s="880">
        <f t="shared" si="143"/>
        <v>208</v>
      </c>
      <c r="I527" s="880">
        <f t="shared" si="142"/>
        <v>174</v>
      </c>
      <c r="J527" s="880">
        <f t="shared" si="142"/>
        <v>382</v>
      </c>
      <c r="K527" s="870" t="s">
        <v>1289</v>
      </c>
    </row>
    <row r="528" spans="1:14" ht="18.95" customHeight="1" x14ac:dyDescent="0.2">
      <c r="A528" s="20" t="s">
        <v>1418</v>
      </c>
      <c r="B528" s="598">
        <v>59</v>
      </c>
      <c r="C528" s="21">
        <v>40</v>
      </c>
      <c r="D528" s="21">
        <v>99</v>
      </c>
      <c r="E528" s="880">
        <f t="shared" si="141"/>
        <v>0</v>
      </c>
      <c r="F528" s="880">
        <f t="shared" si="141"/>
        <v>0</v>
      </c>
      <c r="G528" s="880">
        <f t="shared" si="141"/>
        <v>0</v>
      </c>
      <c r="H528" s="880">
        <f t="shared" si="143"/>
        <v>59</v>
      </c>
      <c r="I528" s="880">
        <f t="shared" si="142"/>
        <v>40</v>
      </c>
      <c r="J528" s="880">
        <f t="shared" si="142"/>
        <v>99</v>
      </c>
      <c r="K528" s="419" t="s">
        <v>1419</v>
      </c>
    </row>
    <row r="529" spans="1:11" ht="18.95" customHeight="1" x14ac:dyDescent="0.2">
      <c r="A529" s="20" t="s">
        <v>1420</v>
      </c>
      <c r="B529" s="598">
        <v>118</v>
      </c>
      <c r="C529" s="21">
        <v>86</v>
      </c>
      <c r="D529" s="21">
        <v>204</v>
      </c>
      <c r="E529" s="880">
        <f t="shared" si="141"/>
        <v>0</v>
      </c>
      <c r="F529" s="880">
        <f t="shared" si="141"/>
        <v>0</v>
      </c>
      <c r="G529" s="880">
        <f t="shared" si="141"/>
        <v>0</v>
      </c>
      <c r="H529" s="880">
        <f t="shared" si="143"/>
        <v>118</v>
      </c>
      <c r="I529" s="880">
        <f t="shared" si="142"/>
        <v>86</v>
      </c>
      <c r="J529" s="880">
        <f t="shared" si="142"/>
        <v>204</v>
      </c>
      <c r="K529" s="211" t="s">
        <v>1291</v>
      </c>
    </row>
    <row r="530" spans="1:11" ht="18.95" customHeight="1" x14ac:dyDescent="0.2">
      <c r="A530" s="20" t="s">
        <v>1422</v>
      </c>
      <c r="B530" s="598">
        <v>56</v>
      </c>
      <c r="C530" s="21">
        <v>29</v>
      </c>
      <c r="D530" s="21">
        <v>85</v>
      </c>
      <c r="E530" s="880">
        <f t="shared" si="141"/>
        <v>0</v>
      </c>
      <c r="F530" s="880">
        <f t="shared" si="141"/>
        <v>0</v>
      </c>
      <c r="G530" s="880">
        <f t="shared" si="141"/>
        <v>0</v>
      </c>
      <c r="H530" s="880">
        <f t="shared" si="143"/>
        <v>56</v>
      </c>
      <c r="I530" s="880">
        <f t="shared" si="142"/>
        <v>29</v>
      </c>
      <c r="J530" s="880">
        <f t="shared" si="142"/>
        <v>85</v>
      </c>
      <c r="K530" s="870" t="s">
        <v>1496</v>
      </c>
    </row>
    <row r="531" spans="1:11" ht="18.95" customHeight="1" x14ac:dyDescent="0.2">
      <c r="A531" s="20" t="s">
        <v>1423</v>
      </c>
      <c r="B531" s="598">
        <v>156</v>
      </c>
      <c r="C531" s="21">
        <v>70</v>
      </c>
      <c r="D531" s="21">
        <v>226</v>
      </c>
      <c r="E531" s="880">
        <f t="shared" si="141"/>
        <v>0</v>
      </c>
      <c r="F531" s="880">
        <f t="shared" si="141"/>
        <v>0</v>
      </c>
      <c r="G531" s="880">
        <f t="shared" si="141"/>
        <v>0</v>
      </c>
      <c r="H531" s="880">
        <f t="shared" si="143"/>
        <v>156</v>
      </c>
      <c r="I531" s="880">
        <f t="shared" si="142"/>
        <v>70</v>
      </c>
      <c r="J531" s="880">
        <f t="shared" si="142"/>
        <v>226</v>
      </c>
      <c r="K531" s="870" t="s">
        <v>240</v>
      </c>
    </row>
    <row r="532" spans="1:11" ht="22.5" customHeight="1" thickBot="1" x14ac:dyDescent="0.25">
      <c r="A532" s="11" t="s">
        <v>1425</v>
      </c>
      <c r="B532" s="599">
        <f>SUM(B526:B531)</f>
        <v>686</v>
      </c>
      <c r="C532" s="12">
        <f>SUM(C526:C531)</f>
        <v>407</v>
      </c>
      <c r="D532" s="12">
        <f>SUM(D526:D531)</f>
        <v>1093</v>
      </c>
      <c r="E532" s="12">
        <v>0</v>
      </c>
      <c r="F532" s="12">
        <v>0</v>
      </c>
      <c r="G532" s="12">
        <v>0</v>
      </c>
      <c r="H532" s="12">
        <f>SUM(H526:H531)</f>
        <v>686</v>
      </c>
      <c r="I532" s="12">
        <f>SUM(I526:I531)</f>
        <v>407</v>
      </c>
      <c r="J532" s="12">
        <f>SUM(J526:J531)</f>
        <v>1093</v>
      </c>
      <c r="K532" s="13" t="s">
        <v>1531</v>
      </c>
    </row>
    <row r="533" spans="1:11" ht="22.5" customHeight="1" thickTop="1" x14ac:dyDescent="0.2">
      <c r="A533" s="878"/>
      <c r="B533" s="881"/>
      <c r="C533" s="863"/>
      <c r="D533" s="863"/>
      <c r="E533" s="863"/>
      <c r="F533" s="863"/>
      <c r="G533" s="863"/>
      <c r="H533" s="863"/>
      <c r="I533" s="863"/>
      <c r="J533" s="863"/>
      <c r="K533" s="869"/>
    </row>
    <row r="534" spans="1:11" ht="22.5" customHeight="1" x14ac:dyDescent="0.2">
      <c r="A534" s="878"/>
      <c r="B534" s="881"/>
      <c r="C534" s="863"/>
      <c r="D534" s="863"/>
      <c r="E534" s="863"/>
      <c r="F534" s="863"/>
      <c r="G534" s="863"/>
      <c r="H534" s="863"/>
      <c r="I534" s="863"/>
      <c r="J534" s="863"/>
      <c r="K534" s="869"/>
    </row>
    <row r="535" spans="1:11" ht="22.5" customHeight="1" x14ac:dyDescent="0.2">
      <c r="A535" s="878"/>
      <c r="B535" s="881"/>
      <c r="C535" s="863"/>
      <c r="D535" s="863"/>
      <c r="E535" s="863"/>
      <c r="F535" s="863"/>
      <c r="G535" s="863"/>
      <c r="H535" s="863"/>
      <c r="I535" s="863"/>
      <c r="J535" s="863"/>
      <c r="K535" s="869"/>
    </row>
    <row r="536" spans="1:11" ht="12.75" customHeight="1" x14ac:dyDescent="0.2">
      <c r="A536" s="878"/>
      <c r="B536" s="878"/>
      <c r="C536" s="878"/>
      <c r="D536" s="878"/>
      <c r="E536" s="878"/>
      <c r="F536" s="878"/>
      <c r="G536" s="878"/>
      <c r="H536" s="878"/>
      <c r="I536" s="878"/>
      <c r="J536" s="878"/>
      <c r="K536" s="869"/>
    </row>
    <row r="537" spans="1:11" ht="20.25" customHeight="1" thickBot="1" x14ac:dyDescent="0.25">
      <c r="A537" s="323" t="s">
        <v>1555</v>
      </c>
      <c r="K537" s="413" t="s">
        <v>2713</v>
      </c>
    </row>
    <row r="538" spans="1:11" ht="20.25" customHeight="1" thickTop="1" x14ac:dyDescent="0.25">
      <c r="A538" s="992" t="s">
        <v>196</v>
      </c>
      <c r="B538" s="1003" t="s">
        <v>1</v>
      </c>
      <c r="C538" s="1003"/>
      <c r="D538" s="1003"/>
      <c r="E538" s="1003" t="s">
        <v>2</v>
      </c>
      <c r="F538" s="1003"/>
      <c r="G538" s="1003"/>
      <c r="H538" s="1003" t="s">
        <v>4</v>
      </c>
      <c r="I538" s="1003"/>
      <c r="J538" s="1003"/>
      <c r="K538" s="992" t="s">
        <v>197</v>
      </c>
    </row>
    <row r="539" spans="1:11" ht="20.25" customHeight="1" x14ac:dyDescent="0.25">
      <c r="A539" s="993"/>
      <c r="B539" s="1004" t="s">
        <v>6</v>
      </c>
      <c r="C539" s="1004"/>
      <c r="D539" s="1004"/>
      <c r="E539" s="1004" t="s">
        <v>7</v>
      </c>
      <c r="F539" s="1004"/>
      <c r="G539" s="1004"/>
      <c r="H539" s="1004" t="s">
        <v>9</v>
      </c>
      <c r="I539" s="1004"/>
      <c r="J539" s="1004"/>
      <c r="K539" s="993"/>
    </row>
    <row r="540" spans="1:11" ht="20.25" customHeight="1" x14ac:dyDescent="0.25">
      <c r="A540" s="993"/>
      <c r="B540" s="867" t="s">
        <v>554</v>
      </c>
      <c r="C540" s="867" t="s">
        <v>112</v>
      </c>
      <c r="D540" s="867" t="s">
        <v>12</v>
      </c>
      <c r="E540" s="867" t="s">
        <v>554</v>
      </c>
      <c r="F540" s="867" t="s">
        <v>112</v>
      </c>
      <c r="G540" s="867" t="s">
        <v>12</v>
      </c>
      <c r="H540" s="867" t="s">
        <v>554</v>
      </c>
      <c r="I540" s="867" t="s">
        <v>112</v>
      </c>
      <c r="J540" s="867" t="s">
        <v>12</v>
      </c>
      <c r="K540" s="993"/>
    </row>
    <row r="541" spans="1:11" ht="20.25" customHeight="1" thickBot="1" x14ac:dyDescent="0.3">
      <c r="A541" s="994"/>
      <c r="B541" s="4" t="s">
        <v>13</v>
      </c>
      <c r="C541" s="4" t="s">
        <v>14</v>
      </c>
      <c r="D541" s="4" t="s">
        <v>9</v>
      </c>
      <c r="E541" s="4" t="s">
        <v>13</v>
      </c>
      <c r="F541" s="4" t="s">
        <v>14</v>
      </c>
      <c r="G541" s="4" t="s">
        <v>9</v>
      </c>
      <c r="H541" s="4" t="s">
        <v>13</v>
      </c>
      <c r="I541" s="4" t="s">
        <v>14</v>
      </c>
      <c r="J541" s="4" t="s">
        <v>9</v>
      </c>
      <c r="K541" s="994"/>
    </row>
    <row r="542" spans="1:11" ht="20.25" customHeight="1" x14ac:dyDescent="0.2">
      <c r="A542" s="20" t="s">
        <v>1427</v>
      </c>
      <c r="B542" s="21">
        <v>423</v>
      </c>
      <c r="C542" s="21">
        <v>93</v>
      </c>
      <c r="D542" s="21">
        <v>516</v>
      </c>
      <c r="E542" s="21">
        <v>0</v>
      </c>
      <c r="F542" s="21">
        <v>0</v>
      </c>
      <c r="G542" s="21">
        <v>0</v>
      </c>
      <c r="H542" s="21">
        <f>SUM(B542,E542)</f>
        <v>423</v>
      </c>
      <c r="I542" s="21">
        <f t="shared" ref="I542:J557" si="144">SUM(C542,F542)</f>
        <v>93</v>
      </c>
      <c r="J542" s="21">
        <f t="shared" si="144"/>
        <v>516</v>
      </c>
      <c r="K542" s="22" t="s">
        <v>1532</v>
      </c>
    </row>
    <row r="543" spans="1:11" ht="20.25" customHeight="1" x14ac:dyDescent="0.2">
      <c r="A543" s="20" t="s">
        <v>1429</v>
      </c>
      <c r="B543" s="21">
        <v>166</v>
      </c>
      <c r="C543" s="21">
        <v>59</v>
      </c>
      <c r="D543" s="21">
        <v>225</v>
      </c>
      <c r="E543" s="21">
        <v>0</v>
      </c>
      <c r="F543" s="21">
        <v>0</v>
      </c>
      <c r="G543" s="21">
        <v>0</v>
      </c>
      <c r="H543" s="21">
        <f t="shared" ref="H543:J560" si="145">SUM(B543,E543)</f>
        <v>166</v>
      </c>
      <c r="I543" s="21">
        <f t="shared" si="144"/>
        <v>59</v>
      </c>
      <c r="J543" s="21">
        <f t="shared" si="144"/>
        <v>225</v>
      </c>
      <c r="K543" s="22" t="s">
        <v>1430</v>
      </c>
    </row>
    <row r="544" spans="1:11" ht="20.25" customHeight="1" x14ac:dyDescent="0.2">
      <c r="A544" s="20" t="s">
        <v>1431</v>
      </c>
      <c r="B544" s="21">
        <v>27</v>
      </c>
      <c r="C544" s="21">
        <v>26</v>
      </c>
      <c r="D544" s="21">
        <v>53</v>
      </c>
      <c r="E544" s="21">
        <v>0</v>
      </c>
      <c r="F544" s="21">
        <v>0</v>
      </c>
      <c r="G544" s="21">
        <v>0</v>
      </c>
      <c r="H544" s="21">
        <f t="shared" si="145"/>
        <v>27</v>
      </c>
      <c r="I544" s="21">
        <f t="shared" si="144"/>
        <v>26</v>
      </c>
      <c r="J544" s="21">
        <f t="shared" si="144"/>
        <v>53</v>
      </c>
      <c r="K544" s="22" t="s">
        <v>1432</v>
      </c>
    </row>
    <row r="545" spans="1:11" ht="20.25" customHeight="1" x14ac:dyDescent="0.2">
      <c r="A545" s="463" t="s">
        <v>1433</v>
      </c>
      <c r="B545" s="880">
        <v>42</v>
      </c>
      <c r="C545" s="880">
        <v>17</v>
      </c>
      <c r="D545" s="880">
        <v>59</v>
      </c>
      <c r="E545" s="21">
        <v>0</v>
      </c>
      <c r="F545" s="21">
        <v>0</v>
      </c>
      <c r="G545" s="21">
        <v>0</v>
      </c>
      <c r="H545" s="21">
        <f t="shared" si="145"/>
        <v>42</v>
      </c>
      <c r="I545" s="21">
        <f t="shared" si="144"/>
        <v>17</v>
      </c>
      <c r="J545" s="21">
        <f t="shared" si="144"/>
        <v>59</v>
      </c>
      <c r="K545" s="870" t="s">
        <v>1434</v>
      </c>
    </row>
    <row r="546" spans="1:11" ht="20.25" customHeight="1" x14ac:dyDescent="0.2">
      <c r="A546" s="463" t="s">
        <v>1437</v>
      </c>
      <c r="B546" s="880">
        <v>251</v>
      </c>
      <c r="C546" s="880">
        <v>77</v>
      </c>
      <c r="D546" s="880">
        <v>328</v>
      </c>
      <c r="E546" s="21">
        <v>0</v>
      </c>
      <c r="F546" s="21">
        <v>0</v>
      </c>
      <c r="G546" s="21">
        <v>0</v>
      </c>
      <c r="H546" s="21">
        <f t="shared" si="145"/>
        <v>251</v>
      </c>
      <c r="I546" s="21">
        <f t="shared" si="144"/>
        <v>77</v>
      </c>
      <c r="J546" s="21">
        <f t="shared" si="144"/>
        <v>328</v>
      </c>
      <c r="K546" s="870" t="s">
        <v>1438</v>
      </c>
    </row>
    <row r="547" spans="1:11" ht="20.25" customHeight="1" x14ac:dyDescent="0.2">
      <c r="A547" s="463" t="s">
        <v>1439</v>
      </c>
      <c r="B547" s="880">
        <v>475</v>
      </c>
      <c r="C547" s="880">
        <v>238</v>
      </c>
      <c r="D547" s="880">
        <v>713</v>
      </c>
      <c r="E547" s="21">
        <v>0</v>
      </c>
      <c r="F547" s="21">
        <v>0</v>
      </c>
      <c r="G547" s="21">
        <v>0</v>
      </c>
      <c r="H547" s="21">
        <f t="shared" si="145"/>
        <v>475</v>
      </c>
      <c r="I547" s="21">
        <f t="shared" si="144"/>
        <v>238</v>
      </c>
      <c r="J547" s="21">
        <f t="shared" si="144"/>
        <v>713</v>
      </c>
      <c r="K547" s="870" t="s">
        <v>1440</v>
      </c>
    </row>
    <row r="548" spans="1:11" ht="20.25" customHeight="1" x14ac:dyDescent="0.2">
      <c r="A548" s="463" t="s">
        <v>1171</v>
      </c>
      <c r="B548" s="326">
        <v>11</v>
      </c>
      <c r="C548" s="326">
        <v>3</v>
      </c>
      <c r="D548" s="880">
        <v>14</v>
      </c>
      <c r="E548" s="21">
        <v>0</v>
      </c>
      <c r="F548" s="21">
        <v>0</v>
      </c>
      <c r="G548" s="21">
        <v>0</v>
      </c>
      <c r="H548" s="21">
        <f t="shared" si="145"/>
        <v>11</v>
      </c>
      <c r="I548" s="21">
        <f t="shared" si="144"/>
        <v>3</v>
      </c>
      <c r="J548" s="21">
        <f t="shared" si="144"/>
        <v>14</v>
      </c>
      <c r="K548" s="870" t="s">
        <v>1441</v>
      </c>
    </row>
    <row r="549" spans="1:11" ht="20.25" customHeight="1" x14ac:dyDescent="0.2">
      <c r="A549" s="463" t="s">
        <v>1442</v>
      </c>
      <c r="B549" s="880">
        <v>761</v>
      </c>
      <c r="C549" s="880">
        <v>267</v>
      </c>
      <c r="D549" s="880">
        <v>1028</v>
      </c>
      <c r="E549" s="21">
        <v>0</v>
      </c>
      <c r="F549" s="21">
        <v>0</v>
      </c>
      <c r="G549" s="21">
        <v>0</v>
      </c>
      <c r="H549" s="21">
        <f t="shared" si="145"/>
        <v>761</v>
      </c>
      <c r="I549" s="21">
        <f t="shared" si="144"/>
        <v>267</v>
      </c>
      <c r="J549" s="21">
        <f t="shared" si="144"/>
        <v>1028</v>
      </c>
      <c r="K549" s="870" t="s">
        <v>1443</v>
      </c>
    </row>
    <row r="550" spans="1:11" ht="20.25" customHeight="1" x14ac:dyDescent="0.2">
      <c r="A550" s="463" t="s">
        <v>1444</v>
      </c>
      <c r="B550" s="880"/>
      <c r="C550" s="880"/>
      <c r="D550" s="880"/>
      <c r="E550" s="21"/>
      <c r="F550" s="21"/>
      <c r="G550" s="21"/>
      <c r="H550" s="21"/>
      <c r="I550" s="21"/>
      <c r="J550" s="21"/>
      <c r="K550" s="876" t="s">
        <v>1445</v>
      </c>
    </row>
    <row r="551" spans="1:11" ht="20.25" customHeight="1" x14ac:dyDescent="0.2">
      <c r="A551" s="463" t="s">
        <v>516</v>
      </c>
      <c r="B551" s="880">
        <v>202</v>
      </c>
      <c r="C551" s="880">
        <v>145</v>
      </c>
      <c r="D551" s="880">
        <v>347</v>
      </c>
      <c r="E551" s="21">
        <v>0</v>
      </c>
      <c r="F551" s="21">
        <v>0</v>
      </c>
      <c r="G551" s="21">
        <v>0</v>
      </c>
      <c r="H551" s="21">
        <f t="shared" si="145"/>
        <v>202</v>
      </c>
      <c r="I551" s="21">
        <f t="shared" si="144"/>
        <v>145</v>
      </c>
      <c r="J551" s="21">
        <f t="shared" si="144"/>
        <v>347</v>
      </c>
      <c r="K551" s="870" t="s">
        <v>208</v>
      </c>
    </row>
    <row r="552" spans="1:11" ht="20.25" customHeight="1" x14ac:dyDescent="0.2">
      <c r="A552" s="463" t="s">
        <v>1533</v>
      </c>
      <c r="B552" s="880">
        <v>90</v>
      </c>
      <c r="C552" s="880">
        <v>70</v>
      </c>
      <c r="D552" s="880">
        <v>160</v>
      </c>
      <c r="E552" s="21">
        <v>0</v>
      </c>
      <c r="F552" s="21">
        <v>0</v>
      </c>
      <c r="G552" s="21">
        <v>0</v>
      </c>
      <c r="H552" s="21">
        <f t="shared" si="145"/>
        <v>90</v>
      </c>
      <c r="I552" s="21">
        <f t="shared" si="144"/>
        <v>70</v>
      </c>
      <c r="J552" s="21">
        <f t="shared" si="144"/>
        <v>160</v>
      </c>
      <c r="K552" s="870" t="s">
        <v>1355</v>
      </c>
    </row>
    <row r="553" spans="1:11" ht="20.25" customHeight="1" x14ac:dyDescent="0.2">
      <c r="A553" s="463" t="s">
        <v>1162</v>
      </c>
      <c r="B553" s="880">
        <f>SUM(B551:B552)</f>
        <v>292</v>
      </c>
      <c r="C553" s="880">
        <f t="shared" ref="C553:J553" si="146">SUM(C551:C552)</f>
        <v>215</v>
      </c>
      <c r="D553" s="880">
        <f t="shared" si="146"/>
        <v>507</v>
      </c>
      <c r="E553" s="880">
        <f t="shared" si="146"/>
        <v>0</v>
      </c>
      <c r="F553" s="880">
        <f t="shared" si="146"/>
        <v>0</v>
      </c>
      <c r="G553" s="880">
        <f t="shared" si="146"/>
        <v>0</v>
      </c>
      <c r="H553" s="880">
        <f t="shared" si="146"/>
        <v>292</v>
      </c>
      <c r="I553" s="880">
        <f t="shared" si="146"/>
        <v>215</v>
      </c>
      <c r="J553" s="880">
        <f t="shared" si="146"/>
        <v>507</v>
      </c>
      <c r="K553" s="876" t="s">
        <v>1448</v>
      </c>
    </row>
    <row r="554" spans="1:11" ht="20.25" customHeight="1" x14ac:dyDescent="0.2">
      <c r="A554" s="308" t="s">
        <v>1163</v>
      </c>
      <c r="B554" s="326">
        <v>61</v>
      </c>
      <c r="C554" s="326">
        <v>31</v>
      </c>
      <c r="D554" s="326">
        <v>92</v>
      </c>
      <c r="E554" s="21">
        <v>0</v>
      </c>
      <c r="F554" s="21">
        <v>0</v>
      </c>
      <c r="G554" s="21">
        <v>0</v>
      </c>
      <c r="H554" s="21">
        <f t="shared" si="145"/>
        <v>61</v>
      </c>
      <c r="I554" s="21">
        <f t="shared" si="144"/>
        <v>31</v>
      </c>
      <c r="J554" s="21">
        <f t="shared" si="144"/>
        <v>92</v>
      </c>
      <c r="K554" s="297" t="s">
        <v>1449</v>
      </c>
    </row>
    <row r="555" spans="1:11" ht="20.25" customHeight="1" x14ac:dyDescent="0.2">
      <c r="A555" s="421" t="s">
        <v>1450</v>
      </c>
      <c r="B555" s="326">
        <v>152</v>
      </c>
      <c r="C555" s="326">
        <v>83</v>
      </c>
      <c r="D555" s="326">
        <v>235</v>
      </c>
      <c r="E555" s="21">
        <v>0</v>
      </c>
      <c r="F555" s="21">
        <v>0</v>
      </c>
      <c r="G555" s="21">
        <v>0</v>
      </c>
      <c r="H555" s="21">
        <f t="shared" si="145"/>
        <v>152</v>
      </c>
      <c r="I555" s="21">
        <f t="shared" si="144"/>
        <v>83</v>
      </c>
      <c r="J555" s="21">
        <f t="shared" si="144"/>
        <v>235</v>
      </c>
      <c r="K555" s="297" t="s">
        <v>1451</v>
      </c>
    </row>
    <row r="556" spans="1:11" ht="20.25" customHeight="1" x14ac:dyDescent="0.2">
      <c r="A556" s="463" t="s">
        <v>1158</v>
      </c>
      <c r="B556" s="880"/>
      <c r="C556" s="880"/>
      <c r="D556" s="880"/>
      <c r="E556" s="21"/>
      <c r="F556" s="21"/>
      <c r="G556" s="21"/>
      <c r="H556" s="21"/>
      <c r="I556" s="21"/>
      <c r="J556" s="21"/>
      <c r="K556" s="870" t="s">
        <v>1452</v>
      </c>
    </row>
    <row r="557" spans="1:11" ht="20.25" customHeight="1" x14ac:dyDescent="0.2">
      <c r="A557" s="463" t="s">
        <v>1446</v>
      </c>
      <c r="B557" s="880">
        <v>140</v>
      </c>
      <c r="C557" s="880">
        <v>163</v>
      </c>
      <c r="D557" s="880">
        <v>303</v>
      </c>
      <c r="E557" s="21">
        <v>0</v>
      </c>
      <c r="F557" s="21">
        <v>0</v>
      </c>
      <c r="G557" s="21">
        <v>0</v>
      </c>
      <c r="H557" s="21">
        <f t="shared" si="145"/>
        <v>140</v>
      </c>
      <c r="I557" s="21">
        <f t="shared" si="144"/>
        <v>163</v>
      </c>
      <c r="J557" s="21">
        <f t="shared" si="144"/>
        <v>303</v>
      </c>
      <c r="K557" s="870" t="s">
        <v>1355</v>
      </c>
    </row>
    <row r="558" spans="1:11" ht="20.25" customHeight="1" x14ac:dyDescent="0.2">
      <c r="A558" s="20" t="s">
        <v>221</v>
      </c>
      <c r="B558" s="21">
        <v>31</v>
      </c>
      <c r="C558" s="21">
        <v>25</v>
      </c>
      <c r="D558" s="21">
        <v>56</v>
      </c>
      <c r="E558" s="21">
        <v>0</v>
      </c>
      <c r="F558" s="21">
        <v>0</v>
      </c>
      <c r="G558" s="21">
        <v>0</v>
      </c>
      <c r="H558" s="21">
        <f t="shared" si="145"/>
        <v>31</v>
      </c>
      <c r="I558" s="21">
        <f t="shared" si="145"/>
        <v>25</v>
      </c>
      <c r="J558" s="21">
        <f t="shared" si="145"/>
        <v>56</v>
      </c>
      <c r="K558" s="22" t="s">
        <v>1463</v>
      </c>
    </row>
    <row r="559" spans="1:11" ht="20.25" customHeight="1" x14ac:dyDescent="0.2">
      <c r="A559" s="20" t="s">
        <v>523</v>
      </c>
      <c r="B559" s="21">
        <v>30</v>
      </c>
      <c r="C559" s="21">
        <v>18</v>
      </c>
      <c r="D559" s="21">
        <v>48</v>
      </c>
      <c r="E559" s="21">
        <v>0</v>
      </c>
      <c r="F559" s="21">
        <v>0</v>
      </c>
      <c r="G559" s="21">
        <v>0</v>
      </c>
      <c r="H559" s="21">
        <f t="shared" si="145"/>
        <v>30</v>
      </c>
      <c r="I559" s="21">
        <f t="shared" si="145"/>
        <v>18</v>
      </c>
      <c r="J559" s="21">
        <f t="shared" si="145"/>
        <v>48</v>
      </c>
      <c r="K559" s="870" t="s">
        <v>240</v>
      </c>
    </row>
    <row r="560" spans="1:11" ht="20.25" customHeight="1" x14ac:dyDescent="0.2">
      <c r="A560" s="20" t="s">
        <v>1107</v>
      </c>
      <c r="B560" s="21">
        <v>26</v>
      </c>
      <c r="C560" s="21">
        <v>14</v>
      </c>
      <c r="D560" s="21">
        <v>40</v>
      </c>
      <c r="E560" s="21">
        <v>0</v>
      </c>
      <c r="F560" s="21">
        <v>0</v>
      </c>
      <c r="G560" s="21">
        <v>0</v>
      </c>
      <c r="H560" s="21">
        <f t="shared" si="145"/>
        <v>26</v>
      </c>
      <c r="I560" s="21">
        <f t="shared" si="145"/>
        <v>14</v>
      </c>
      <c r="J560" s="21">
        <f t="shared" si="145"/>
        <v>40</v>
      </c>
      <c r="K560" s="22" t="s">
        <v>1108</v>
      </c>
    </row>
    <row r="561" spans="1:11" ht="17.25" customHeight="1" thickBot="1" x14ac:dyDescent="0.25">
      <c r="A561" s="426" t="s">
        <v>1159</v>
      </c>
      <c r="B561" s="587">
        <f>SUM(B557:B560)</f>
        <v>227</v>
      </c>
      <c r="C561" s="587">
        <f>SUM(C557:C560)</f>
        <v>220</v>
      </c>
      <c r="D561" s="587">
        <f>SUM(D557:D560)</f>
        <v>447</v>
      </c>
      <c r="E561" s="587">
        <v>0</v>
      </c>
      <c r="F561" s="587">
        <v>0</v>
      </c>
      <c r="G561" s="587">
        <v>0</v>
      </c>
      <c r="H561" s="587">
        <f>SUM(H557:H560)</f>
        <v>227</v>
      </c>
      <c r="I561" s="587">
        <f>SUM(I557:I560)</f>
        <v>220</v>
      </c>
      <c r="J561" s="587">
        <f>SUM(J557:J560)</f>
        <v>447</v>
      </c>
      <c r="K561" s="427" t="s">
        <v>1455</v>
      </c>
    </row>
    <row r="562" spans="1:11" ht="20.25" customHeight="1" thickTop="1" x14ac:dyDescent="0.2">
      <c r="A562" s="307"/>
      <c r="B562" s="307"/>
      <c r="C562" s="307"/>
      <c r="D562" s="307"/>
      <c r="E562" s="307"/>
      <c r="F562" s="307"/>
      <c r="G562" s="307"/>
      <c r="H562" s="307"/>
      <c r="I562" s="307"/>
      <c r="J562" s="307"/>
      <c r="K562" s="56"/>
    </row>
    <row r="563" spans="1:11" ht="20.25" customHeight="1" x14ac:dyDescent="0.2">
      <c r="A563" s="307"/>
      <c r="B563" s="307"/>
      <c r="C563" s="307"/>
      <c r="D563" s="307"/>
      <c r="E563" s="307"/>
      <c r="F563" s="307"/>
      <c r="G563" s="307"/>
      <c r="H563" s="307"/>
      <c r="I563" s="307"/>
      <c r="J563" s="307"/>
      <c r="K563" s="56"/>
    </row>
    <row r="564" spans="1:11" ht="20.25" customHeight="1" x14ac:dyDescent="0.2">
      <c r="A564" s="307"/>
      <c r="B564" s="307"/>
      <c r="C564" s="307"/>
      <c r="D564" s="307"/>
      <c r="E564" s="307"/>
      <c r="F564" s="307"/>
      <c r="G564" s="307"/>
      <c r="H564" s="307"/>
      <c r="I564" s="307"/>
      <c r="J564" s="307"/>
      <c r="K564" s="56"/>
    </row>
    <row r="565" spans="1:11" ht="20.25" customHeight="1" x14ac:dyDescent="0.2">
      <c r="A565" s="307"/>
      <c r="B565" s="307"/>
      <c r="C565" s="307"/>
      <c r="D565" s="307"/>
      <c r="E565" s="307"/>
      <c r="F565" s="307"/>
      <c r="G565" s="307"/>
      <c r="H565" s="307"/>
      <c r="I565" s="307"/>
      <c r="J565" s="307"/>
      <c r="K565" s="56"/>
    </row>
    <row r="566" spans="1:11" ht="22.5" customHeight="1" thickBot="1" x14ac:dyDescent="0.25">
      <c r="A566" s="323" t="s">
        <v>1555</v>
      </c>
      <c r="K566" s="413" t="s">
        <v>2713</v>
      </c>
    </row>
    <row r="567" spans="1:11" ht="21" customHeight="1" thickTop="1" x14ac:dyDescent="0.25">
      <c r="A567" s="992" t="s">
        <v>196</v>
      </c>
      <c r="B567" s="1003" t="s">
        <v>1</v>
      </c>
      <c r="C567" s="1003"/>
      <c r="D567" s="1003"/>
      <c r="E567" s="1003" t="s">
        <v>2</v>
      </c>
      <c r="F567" s="1003"/>
      <c r="G567" s="1003"/>
      <c r="H567" s="1003" t="s">
        <v>4</v>
      </c>
      <c r="I567" s="1003"/>
      <c r="J567" s="1003"/>
      <c r="K567" s="992" t="s">
        <v>197</v>
      </c>
    </row>
    <row r="568" spans="1:11" ht="21" customHeight="1" x14ac:dyDescent="0.25">
      <c r="A568" s="993"/>
      <c r="B568" s="1004" t="s">
        <v>6</v>
      </c>
      <c r="C568" s="1004"/>
      <c r="D568" s="1004"/>
      <c r="E568" s="1004" t="s">
        <v>7</v>
      </c>
      <c r="F568" s="1004"/>
      <c r="G568" s="1004"/>
      <c r="H568" s="1004" t="s">
        <v>9</v>
      </c>
      <c r="I568" s="1004"/>
      <c r="J568" s="1004"/>
      <c r="K568" s="993"/>
    </row>
    <row r="569" spans="1:11" ht="21" customHeight="1" x14ac:dyDescent="0.25">
      <c r="A569" s="993"/>
      <c r="B569" s="867" t="s">
        <v>554</v>
      </c>
      <c r="C569" s="867" t="s">
        <v>112</v>
      </c>
      <c r="D569" s="867" t="s">
        <v>12</v>
      </c>
      <c r="E569" s="867" t="s">
        <v>554</v>
      </c>
      <c r="F569" s="867" t="s">
        <v>112</v>
      </c>
      <c r="G569" s="867" t="s">
        <v>12</v>
      </c>
      <c r="H569" s="867" t="s">
        <v>554</v>
      </c>
      <c r="I569" s="867" t="s">
        <v>112</v>
      </c>
      <c r="J569" s="867" t="s">
        <v>12</v>
      </c>
      <c r="K569" s="993"/>
    </row>
    <row r="570" spans="1:11" ht="21" customHeight="1" thickBot="1" x14ac:dyDescent="0.3">
      <c r="A570" s="994"/>
      <c r="B570" s="4" t="s">
        <v>13</v>
      </c>
      <c r="C570" s="4" t="s">
        <v>14</v>
      </c>
      <c r="D570" s="4" t="s">
        <v>9</v>
      </c>
      <c r="E570" s="4" t="s">
        <v>13</v>
      </c>
      <c r="F570" s="4" t="s">
        <v>14</v>
      </c>
      <c r="G570" s="4" t="s">
        <v>9</v>
      </c>
      <c r="H570" s="4" t="s">
        <v>13</v>
      </c>
      <c r="I570" s="4" t="s">
        <v>14</v>
      </c>
      <c r="J570" s="4" t="s">
        <v>9</v>
      </c>
      <c r="K570" s="994"/>
    </row>
    <row r="571" spans="1:11" ht="18.95" customHeight="1" x14ac:dyDescent="0.2">
      <c r="A571" s="307" t="s">
        <v>1173</v>
      </c>
      <c r="B571" s="326">
        <v>152</v>
      </c>
      <c r="C571" s="326">
        <v>89</v>
      </c>
      <c r="D571" s="326">
        <v>241</v>
      </c>
      <c r="E571" s="326">
        <v>0</v>
      </c>
      <c r="F571" s="326">
        <v>0</v>
      </c>
      <c r="G571" s="326">
        <v>0</v>
      </c>
      <c r="H571" s="326">
        <f>SUM(B571,E571)</f>
        <v>152</v>
      </c>
      <c r="I571" s="326">
        <f t="shared" ref="I571:J571" si="147">SUM(C571,F571)</f>
        <v>89</v>
      </c>
      <c r="J571" s="326">
        <f t="shared" si="147"/>
        <v>241</v>
      </c>
      <c r="K571" s="297" t="s">
        <v>1534</v>
      </c>
    </row>
    <row r="572" spans="1:11" ht="18.95" customHeight="1" x14ac:dyDescent="0.2">
      <c r="A572" s="308" t="s">
        <v>1164</v>
      </c>
      <c r="B572" s="326"/>
      <c r="C572" s="326"/>
      <c r="D572" s="326"/>
      <c r="E572" s="326"/>
      <c r="F572" s="326"/>
      <c r="G572" s="326"/>
      <c r="H572" s="326"/>
      <c r="I572" s="326"/>
      <c r="J572" s="326"/>
      <c r="K572" s="297" t="s">
        <v>1457</v>
      </c>
    </row>
    <row r="573" spans="1:11" ht="18.95" customHeight="1" x14ac:dyDescent="0.2">
      <c r="A573" s="308" t="s">
        <v>1166</v>
      </c>
      <c r="B573" s="326">
        <v>60</v>
      </c>
      <c r="C573" s="326">
        <v>45</v>
      </c>
      <c r="D573" s="326">
        <v>105</v>
      </c>
      <c r="E573" s="326">
        <v>0</v>
      </c>
      <c r="F573" s="326">
        <v>0</v>
      </c>
      <c r="G573" s="326">
        <v>0</v>
      </c>
      <c r="H573" s="326">
        <f>SUM(B573,E573)</f>
        <v>60</v>
      </c>
      <c r="I573" s="326">
        <f t="shared" ref="I573:J574" si="148">SUM(C573,F573)</f>
        <v>45</v>
      </c>
      <c r="J573" s="326">
        <f t="shared" si="148"/>
        <v>105</v>
      </c>
      <c r="K573" s="297" t="s">
        <v>1535</v>
      </c>
    </row>
    <row r="574" spans="1:11" ht="18.95" customHeight="1" x14ac:dyDescent="0.2">
      <c r="A574" s="308" t="s">
        <v>523</v>
      </c>
      <c r="B574" s="326">
        <v>57</v>
      </c>
      <c r="C574" s="326">
        <v>26</v>
      </c>
      <c r="D574" s="326">
        <v>83</v>
      </c>
      <c r="E574" s="326">
        <v>0</v>
      </c>
      <c r="F574" s="326">
        <v>0</v>
      </c>
      <c r="G574" s="326">
        <v>0</v>
      </c>
      <c r="H574" s="326">
        <f>SUM(B574,E574)</f>
        <v>57</v>
      </c>
      <c r="I574" s="326">
        <f t="shared" si="148"/>
        <v>26</v>
      </c>
      <c r="J574" s="326">
        <f t="shared" si="148"/>
        <v>83</v>
      </c>
      <c r="K574" s="297" t="s">
        <v>240</v>
      </c>
    </row>
    <row r="575" spans="1:11" ht="18.95" customHeight="1" x14ac:dyDescent="0.2">
      <c r="A575" s="308" t="s">
        <v>1167</v>
      </c>
      <c r="B575" s="326">
        <f>SUM(B573:B574)</f>
        <v>117</v>
      </c>
      <c r="C575" s="326">
        <f t="shared" ref="C575:J580" si="149">SUM(C573:C574)</f>
        <v>71</v>
      </c>
      <c r="D575" s="326">
        <f t="shared" si="149"/>
        <v>188</v>
      </c>
      <c r="E575" s="326">
        <f t="shared" si="149"/>
        <v>0</v>
      </c>
      <c r="F575" s="326">
        <f t="shared" si="149"/>
        <v>0</v>
      </c>
      <c r="G575" s="326">
        <f t="shared" si="149"/>
        <v>0</v>
      </c>
      <c r="H575" s="326">
        <f t="shared" si="149"/>
        <v>117</v>
      </c>
      <c r="I575" s="326">
        <f t="shared" si="149"/>
        <v>71</v>
      </c>
      <c r="J575" s="326">
        <f t="shared" si="149"/>
        <v>188</v>
      </c>
      <c r="K575" s="297" t="s">
        <v>1460</v>
      </c>
    </row>
    <row r="576" spans="1:11" ht="18.95" customHeight="1" x14ac:dyDescent="0.2">
      <c r="A576" s="463" t="s">
        <v>1461</v>
      </c>
      <c r="B576" s="880"/>
      <c r="C576" s="880"/>
      <c r="D576" s="880"/>
      <c r="E576" s="326"/>
      <c r="F576" s="326"/>
      <c r="G576" s="326">
        <f t="shared" si="149"/>
        <v>0</v>
      </c>
      <c r="H576" s="880"/>
      <c r="I576" s="880"/>
      <c r="J576" s="880"/>
      <c r="K576" s="870" t="s">
        <v>1462</v>
      </c>
    </row>
    <row r="577" spans="1:11" ht="18.95" customHeight="1" x14ac:dyDescent="0.2">
      <c r="A577" s="463" t="s">
        <v>255</v>
      </c>
      <c r="B577" s="880">
        <v>61</v>
      </c>
      <c r="C577" s="880">
        <v>4</v>
      </c>
      <c r="D577" s="880">
        <v>65</v>
      </c>
      <c r="E577" s="326">
        <f t="shared" ref="E577:F580" si="150">SUM(E575:E576)</f>
        <v>0</v>
      </c>
      <c r="F577" s="326">
        <f t="shared" si="150"/>
        <v>0</v>
      </c>
      <c r="G577" s="326">
        <f t="shared" si="149"/>
        <v>0</v>
      </c>
      <c r="H577" s="880">
        <f>SUM(B577,E577)</f>
        <v>61</v>
      </c>
      <c r="I577" s="880">
        <f t="shared" ref="I577:J580" si="151">SUM(C577,F577)</f>
        <v>4</v>
      </c>
      <c r="J577" s="880">
        <f t="shared" si="151"/>
        <v>65</v>
      </c>
      <c r="K577" s="870" t="s">
        <v>210</v>
      </c>
    </row>
    <row r="578" spans="1:11" ht="18.95" customHeight="1" x14ac:dyDescent="0.2">
      <c r="A578" s="463" t="s">
        <v>1454</v>
      </c>
      <c r="B578" s="880">
        <v>42</v>
      </c>
      <c r="C578" s="880">
        <v>13</v>
      </c>
      <c r="D578" s="880">
        <v>55</v>
      </c>
      <c r="E578" s="326">
        <f t="shared" si="150"/>
        <v>0</v>
      </c>
      <c r="F578" s="326">
        <f t="shared" si="150"/>
        <v>0</v>
      </c>
      <c r="G578" s="326">
        <f t="shared" si="149"/>
        <v>0</v>
      </c>
      <c r="H578" s="880">
        <f t="shared" ref="H578:H580" si="152">SUM(B578,E578)</f>
        <v>42</v>
      </c>
      <c r="I578" s="880">
        <f t="shared" si="151"/>
        <v>13</v>
      </c>
      <c r="J578" s="880">
        <f t="shared" si="151"/>
        <v>55</v>
      </c>
      <c r="K578" s="870" t="s">
        <v>1463</v>
      </c>
    </row>
    <row r="579" spans="1:11" ht="18.95" customHeight="1" x14ac:dyDescent="0.2">
      <c r="A579" s="463" t="s">
        <v>239</v>
      </c>
      <c r="B579" s="880">
        <v>68</v>
      </c>
      <c r="C579" s="880">
        <v>13</v>
      </c>
      <c r="D579" s="880">
        <v>81</v>
      </c>
      <c r="E579" s="326">
        <f t="shared" si="150"/>
        <v>0</v>
      </c>
      <c r="F579" s="326">
        <f t="shared" si="150"/>
        <v>0</v>
      </c>
      <c r="G579" s="326">
        <f t="shared" si="149"/>
        <v>0</v>
      </c>
      <c r="H579" s="880">
        <f t="shared" si="152"/>
        <v>68</v>
      </c>
      <c r="I579" s="880">
        <f t="shared" si="151"/>
        <v>13</v>
      </c>
      <c r="J579" s="880">
        <f t="shared" si="151"/>
        <v>81</v>
      </c>
      <c r="K579" s="870" t="s">
        <v>240</v>
      </c>
    </row>
    <row r="580" spans="1:11" ht="18.95" customHeight="1" x14ac:dyDescent="0.2">
      <c r="A580" s="463" t="s">
        <v>1536</v>
      </c>
      <c r="B580" s="880">
        <v>23</v>
      </c>
      <c r="C580" s="880">
        <v>17</v>
      </c>
      <c r="D580" s="880">
        <v>40</v>
      </c>
      <c r="E580" s="326">
        <f t="shared" si="150"/>
        <v>0</v>
      </c>
      <c r="F580" s="326">
        <f t="shared" si="150"/>
        <v>0</v>
      </c>
      <c r="G580" s="326">
        <f t="shared" si="149"/>
        <v>0</v>
      </c>
      <c r="H580" s="880">
        <f t="shared" si="152"/>
        <v>23</v>
      </c>
      <c r="I580" s="880">
        <f t="shared" si="151"/>
        <v>17</v>
      </c>
      <c r="J580" s="880">
        <f t="shared" si="151"/>
        <v>40</v>
      </c>
      <c r="K580" s="870" t="s">
        <v>1305</v>
      </c>
    </row>
    <row r="581" spans="1:11" ht="18.95" customHeight="1" x14ac:dyDescent="0.2">
      <c r="A581" s="463" t="s">
        <v>1464</v>
      </c>
      <c r="B581" s="880">
        <f>SUM(B577:B580)</f>
        <v>194</v>
      </c>
      <c r="C581" s="880">
        <f>SUM(C577:C580)</f>
        <v>47</v>
      </c>
      <c r="D581" s="880">
        <f>SUM(D577:D580)</f>
        <v>241</v>
      </c>
      <c r="E581" s="880">
        <v>0</v>
      </c>
      <c r="F581" s="880">
        <v>0</v>
      </c>
      <c r="G581" s="880">
        <v>0</v>
      </c>
      <c r="H581" s="880">
        <f>SUM(H577:H580)</f>
        <v>194</v>
      </c>
      <c r="I581" s="880">
        <f>SUM(I577:I580)</f>
        <v>47</v>
      </c>
      <c r="J581" s="880">
        <f>SUM(J577:J580)</f>
        <v>241</v>
      </c>
      <c r="K581" s="870" t="s">
        <v>1465</v>
      </c>
    </row>
    <row r="582" spans="1:11" ht="18.95" customHeight="1" x14ac:dyDescent="0.2">
      <c r="A582" s="20" t="s">
        <v>1471</v>
      </c>
      <c r="B582" s="21">
        <v>40</v>
      </c>
      <c r="C582" s="21">
        <v>39</v>
      </c>
      <c r="D582" s="21">
        <v>79</v>
      </c>
      <c r="E582" s="21">
        <v>0</v>
      </c>
      <c r="F582" s="21">
        <v>0</v>
      </c>
      <c r="G582" s="21">
        <v>0</v>
      </c>
      <c r="H582" s="21">
        <f>SUM(B582,E582)</f>
        <v>40</v>
      </c>
      <c r="I582" s="21">
        <f t="shared" ref="I582:J583" si="153">SUM(C582,F582)</f>
        <v>39</v>
      </c>
      <c r="J582" s="21">
        <f t="shared" si="153"/>
        <v>79</v>
      </c>
      <c r="K582" s="22" t="s">
        <v>1472</v>
      </c>
    </row>
    <row r="583" spans="1:11" ht="20.25" customHeight="1" x14ac:dyDescent="0.2">
      <c r="A583" s="463" t="s">
        <v>1477</v>
      </c>
      <c r="B583" s="880">
        <v>64</v>
      </c>
      <c r="C583" s="880">
        <v>33</v>
      </c>
      <c r="D583" s="880">
        <v>97</v>
      </c>
      <c r="E583" s="21">
        <v>0</v>
      </c>
      <c r="F583" s="21">
        <v>0</v>
      </c>
      <c r="G583" s="21">
        <v>0</v>
      </c>
      <c r="H583" s="21">
        <f>SUM(B583,E583)</f>
        <v>64</v>
      </c>
      <c r="I583" s="21">
        <f t="shared" si="153"/>
        <v>33</v>
      </c>
      <c r="J583" s="21">
        <f t="shared" si="153"/>
        <v>97</v>
      </c>
      <c r="K583" s="419" t="s">
        <v>1478</v>
      </c>
    </row>
    <row r="584" spans="1:11" ht="20.25" customHeight="1" x14ac:dyDescent="0.2">
      <c r="A584" s="463" t="s">
        <v>1479</v>
      </c>
      <c r="B584" s="880"/>
      <c r="C584" s="880"/>
      <c r="D584" s="880"/>
      <c r="E584" s="21"/>
      <c r="F584" s="21"/>
      <c r="G584" s="21"/>
      <c r="H584" s="21"/>
      <c r="I584" s="21"/>
      <c r="J584" s="21"/>
      <c r="K584" s="870" t="s">
        <v>1480</v>
      </c>
    </row>
    <row r="585" spans="1:11" ht="20.25" customHeight="1" x14ac:dyDescent="0.2">
      <c r="A585" s="463" t="s">
        <v>1481</v>
      </c>
      <c r="B585" s="880">
        <v>251</v>
      </c>
      <c r="C585" s="880">
        <v>2</v>
      </c>
      <c r="D585" s="880">
        <v>253</v>
      </c>
      <c r="E585" s="21">
        <v>0</v>
      </c>
      <c r="F585" s="21">
        <v>0</v>
      </c>
      <c r="G585" s="21">
        <v>0</v>
      </c>
      <c r="H585" s="21">
        <f t="shared" ref="H585:J587" si="154">SUM(B585,E585)</f>
        <v>251</v>
      </c>
      <c r="I585" s="21">
        <f t="shared" si="154"/>
        <v>2</v>
      </c>
      <c r="J585" s="21">
        <f t="shared" si="154"/>
        <v>253</v>
      </c>
      <c r="K585" s="870" t="s">
        <v>1482</v>
      </c>
    </row>
    <row r="586" spans="1:11" ht="20.25" customHeight="1" x14ac:dyDescent="0.2">
      <c r="A586" s="463" t="s">
        <v>1533</v>
      </c>
      <c r="B586" s="880">
        <v>218</v>
      </c>
      <c r="C586" s="880">
        <v>211</v>
      </c>
      <c r="D586" s="880">
        <v>429</v>
      </c>
      <c r="E586" s="21">
        <v>0</v>
      </c>
      <c r="F586" s="21">
        <v>0</v>
      </c>
      <c r="G586" s="21">
        <v>0</v>
      </c>
      <c r="H586" s="21">
        <f t="shared" si="154"/>
        <v>218</v>
      </c>
      <c r="I586" s="21">
        <f t="shared" si="154"/>
        <v>211</v>
      </c>
      <c r="J586" s="21">
        <f t="shared" si="154"/>
        <v>429</v>
      </c>
      <c r="K586" s="870" t="s">
        <v>1355</v>
      </c>
    </row>
    <row r="587" spans="1:11" ht="20.25" customHeight="1" x14ac:dyDescent="0.2">
      <c r="A587" s="463" t="s">
        <v>229</v>
      </c>
      <c r="B587" s="880">
        <v>81</v>
      </c>
      <c r="C587" s="880">
        <v>8</v>
      </c>
      <c r="D587" s="880">
        <v>89</v>
      </c>
      <c r="E587" s="21">
        <v>0</v>
      </c>
      <c r="F587" s="21">
        <v>0</v>
      </c>
      <c r="G587" s="21">
        <v>0</v>
      </c>
      <c r="H587" s="21">
        <f t="shared" si="154"/>
        <v>81</v>
      </c>
      <c r="I587" s="21">
        <f t="shared" si="154"/>
        <v>8</v>
      </c>
      <c r="J587" s="21">
        <f t="shared" si="154"/>
        <v>89</v>
      </c>
      <c r="K587" s="870" t="s">
        <v>1483</v>
      </c>
    </row>
    <row r="588" spans="1:11" ht="20.25" customHeight="1" x14ac:dyDescent="0.2">
      <c r="A588" s="463" t="s">
        <v>1484</v>
      </c>
      <c r="B588" s="880">
        <f>SUM(B585:B587)</f>
        <v>550</v>
      </c>
      <c r="C588" s="880">
        <f>SUM(C585:C587)</f>
        <v>221</v>
      </c>
      <c r="D588" s="880">
        <f>SUM(D585:D587)</f>
        <v>771</v>
      </c>
      <c r="E588" s="880">
        <v>0</v>
      </c>
      <c r="F588" s="880">
        <v>0</v>
      </c>
      <c r="G588" s="880">
        <v>0</v>
      </c>
      <c r="H588" s="880">
        <f>SUM(H585:H587)</f>
        <v>550</v>
      </c>
      <c r="I588" s="880">
        <f>SUM(I585:I587)</f>
        <v>221</v>
      </c>
      <c r="J588" s="880">
        <f>SUM(J585:J587)</f>
        <v>771</v>
      </c>
      <c r="K588" s="870" t="s">
        <v>1485</v>
      </c>
    </row>
    <row r="589" spans="1:11" ht="20.25" customHeight="1" x14ac:dyDescent="0.2">
      <c r="A589" s="20" t="s">
        <v>1488</v>
      </c>
      <c r="B589" s="21">
        <v>299</v>
      </c>
      <c r="C589" s="21">
        <v>8</v>
      </c>
      <c r="D589" s="21">
        <v>307</v>
      </c>
      <c r="E589" s="880">
        <v>0</v>
      </c>
      <c r="F589" s="21">
        <v>0</v>
      </c>
      <c r="G589" s="21">
        <v>0</v>
      </c>
      <c r="H589" s="21">
        <f>SUM(B589,E589)</f>
        <v>299</v>
      </c>
      <c r="I589" s="21">
        <f t="shared" ref="I589:J590" si="155">SUM(C589,F589)</f>
        <v>8</v>
      </c>
      <c r="J589" s="21">
        <f t="shared" si="155"/>
        <v>307</v>
      </c>
      <c r="K589" s="22" t="s">
        <v>1489</v>
      </c>
    </row>
    <row r="590" spans="1:11" ht="20.25" customHeight="1" x14ac:dyDescent="0.2">
      <c r="A590" s="20" t="s">
        <v>1490</v>
      </c>
      <c r="B590" s="21">
        <v>104</v>
      </c>
      <c r="C590" s="21">
        <v>6</v>
      </c>
      <c r="D590" s="21">
        <v>110</v>
      </c>
      <c r="E590" s="880">
        <v>0</v>
      </c>
      <c r="F590" s="21">
        <v>0</v>
      </c>
      <c r="G590" s="21">
        <v>0</v>
      </c>
      <c r="H590" s="21">
        <f>SUM(B590,E590)</f>
        <v>104</v>
      </c>
      <c r="I590" s="21">
        <f t="shared" si="155"/>
        <v>6</v>
      </c>
      <c r="J590" s="21">
        <f t="shared" si="155"/>
        <v>110</v>
      </c>
      <c r="K590" s="22" t="s">
        <v>1491</v>
      </c>
    </row>
    <row r="591" spans="1:11" ht="20.25" customHeight="1" thickBot="1" x14ac:dyDescent="0.25">
      <c r="A591" s="20" t="s">
        <v>126</v>
      </c>
      <c r="B591" s="21">
        <f t="shared" ref="B591:J591" si="156">SUM(B589:B590,B588,B583,B582,B581,B575,B571,B561,B555,B554,B553,B549,B548,B547,B546,B545,B544,B543,B542,B532,B524,B523,B522,B521,B520,B491:B502,B407:B408,B402,B397,B396,B386,B340:B348)</f>
        <v>15629</v>
      </c>
      <c r="C591" s="21">
        <f t="shared" si="156"/>
        <v>6556</v>
      </c>
      <c r="D591" s="21">
        <f t="shared" si="156"/>
        <v>22185</v>
      </c>
      <c r="E591" s="21">
        <f t="shared" si="156"/>
        <v>2</v>
      </c>
      <c r="F591" s="21">
        <f t="shared" si="156"/>
        <v>1</v>
      </c>
      <c r="G591" s="21">
        <f t="shared" si="156"/>
        <v>3</v>
      </c>
      <c r="H591" s="21">
        <f t="shared" si="156"/>
        <v>15631</v>
      </c>
      <c r="I591" s="21">
        <f t="shared" si="156"/>
        <v>6557</v>
      </c>
      <c r="J591" s="21">
        <f t="shared" si="156"/>
        <v>22188</v>
      </c>
      <c r="K591" s="22" t="s">
        <v>103</v>
      </c>
    </row>
    <row r="592" spans="1:11" ht="20.25" customHeight="1" thickBot="1" x14ac:dyDescent="0.25">
      <c r="A592" s="23" t="s">
        <v>104</v>
      </c>
      <c r="B592" s="24">
        <f t="shared" ref="B592:J592" si="157">SUM(B591,B328)</f>
        <v>40154</v>
      </c>
      <c r="C592" s="24">
        <f t="shared" si="157"/>
        <v>27516</v>
      </c>
      <c r="D592" s="24">
        <f t="shared" si="157"/>
        <v>67670</v>
      </c>
      <c r="E592" s="24">
        <f t="shared" si="157"/>
        <v>5</v>
      </c>
      <c r="F592" s="24">
        <f t="shared" si="157"/>
        <v>1</v>
      </c>
      <c r="G592" s="24">
        <f t="shared" si="157"/>
        <v>6</v>
      </c>
      <c r="H592" s="24">
        <f t="shared" si="157"/>
        <v>40159</v>
      </c>
      <c r="I592" s="24">
        <f t="shared" si="157"/>
        <v>27517</v>
      </c>
      <c r="J592" s="24">
        <f t="shared" si="157"/>
        <v>67676</v>
      </c>
      <c r="K592" s="871" t="s">
        <v>9</v>
      </c>
    </row>
    <row r="593" spans="1:10" ht="20.25" customHeight="1" thickTop="1" x14ac:dyDescent="0.2">
      <c r="A593" s="878"/>
      <c r="B593" s="878"/>
      <c r="C593" s="878"/>
      <c r="D593" s="878"/>
      <c r="E593" s="878"/>
      <c r="F593" s="878"/>
      <c r="G593" s="878"/>
      <c r="H593" s="878"/>
      <c r="I593" s="878"/>
      <c r="J593" s="878"/>
    </row>
    <row r="594" spans="1:10" ht="20.25" customHeight="1" x14ac:dyDescent="0.2">
      <c r="A594" s="878"/>
      <c r="B594" s="878"/>
      <c r="C594" s="878"/>
      <c r="D594" s="878"/>
      <c r="E594" s="878"/>
      <c r="F594" s="878"/>
      <c r="G594" s="878"/>
      <c r="H594" s="878"/>
      <c r="I594" s="878"/>
      <c r="J594" s="878"/>
    </row>
    <row r="595" spans="1:10" ht="20.25" customHeight="1" x14ac:dyDescent="0.2"/>
    <row r="596" spans="1:10" ht="20.25" customHeight="1" x14ac:dyDescent="0.2"/>
  </sheetData>
  <mergeCells count="162">
    <mergeCell ref="A567:A570"/>
    <mergeCell ref="B567:D567"/>
    <mergeCell ref="E567:G567"/>
    <mergeCell ref="H567:J567"/>
    <mergeCell ref="K567:K570"/>
    <mergeCell ref="B568:D568"/>
    <mergeCell ref="E568:G568"/>
    <mergeCell ref="H568:J568"/>
    <mergeCell ref="A538:A541"/>
    <mergeCell ref="B538:D538"/>
    <mergeCell ref="E538:G538"/>
    <mergeCell ref="H538:J538"/>
    <mergeCell ref="K538:K541"/>
    <mergeCell ref="B539:D539"/>
    <mergeCell ref="E539:G539"/>
    <mergeCell ref="H539:J539"/>
    <mergeCell ref="A508:A511"/>
    <mergeCell ref="B508:D508"/>
    <mergeCell ref="E508:G508"/>
    <mergeCell ref="H508:J508"/>
    <mergeCell ref="K508:K511"/>
    <mergeCell ref="B509:D509"/>
    <mergeCell ref="E509:G509"/>
    <mergeCell ref="H509:J509"/>
    <mergeCell ref="A481:A484"/>
    <mergeCell ref="B481:D481"/>
    <mergeCell ref="E481:G481"/>
    <mergeCell ref="H481:J481"/>
    <mergeCell ref="K481:K484"/>
    <mergeCell ref="B482:D482"/>
    <mergeCell ref="E482:G482"/>
    <mergeCell ref="H482:J482"/>
    <mergeCell ref="A450:A453"/>
    <mergeCell ref="B450:D450"/>
    <mergeCell ref="E450:G450"/>
    <mergeCell ref="H450:J450"/>
    <mergeCell ref="K450:K453"/>
    <mergeCell ref="B451:D451"/>
    <mergeCell ref="E451:G451"/>
    <mergeCell ref="H451:J451"/>
    <mergeCell ref="A420:A423"/>
    <mergeCell ref="B420:D420"/>
    <mergeCell ref="E420:G420"/>
    <mergeCell ref="H420:J420"/>
    <mergeCell ref="K420:K423"/>
    <mergeCell ref="B421:D421"/>
    <mergeCell ref="E421:G421"/>
    <mergeCell ref="H421:J421"/>
    <mergeCell ref="A392:A395"/>
    <mergeCell ref="B392:D392"/>
    <mergeCell ref="E392:G392"/>
    <mergeCell ref="H392:J392"/>
    <mergeCell ref="K392:K395"/>
    <mergeCell ref="B393:D393"/>
    <mergeCell ref="E393:G393"/>
    <mergeCell ref="H393:J393"/>
    <mergeCell ref="A364:A367"/>
    <mergeCell ref="B364:D364"/>
    <mergeCell ref="E364:G364"/>
    <mergeCell ref="H364:J364"/>
    <mergeCell ref="K364:K367"/>
    <mergeCell ref="B365:D365"/>
    <mergeCell ref="E365:G365"/>
    <mergeCell ref="H365:J365"/>
    <mergeCell ref="A335:A338"/>
    <mergeCell ref="B335:D335"/>
    <mergeCell ref="E335:G335"/>
    <mergeCell ref="H335:J335"/>
    <mergeCell ref="K335:K338"/>
    <mergeCell ref="B336:D336"/>
    <mergeCell ref="E336:G336"/>
    <mergeCell ref="H336:J336"/>
    <mergeCell ref="A305:A308"/>
    <mergeCell ref="B305:D305"/>
    <mergeCell ref="E305:G305"/>
    <mergeCell ref="H305:J305"/>
    <mergeCell ref="K305:K308"/>
    <mergeCell ref="B306:D306"/>
    <mergeCell ref="E306:G306"/>
    <mergeCell ref="H306:J306"/>
    <mergeCell ref="A275:A278"/>
    <mergeCell ref="B275:D275"/>
    <mergeCell ref="E275:G275"/>
    <mergeCell ref="H275:J275"/>
    <mergeCell ref="K275:K278"/>
    <mergeCell ref="B276:D276"/>
    <mergeCell ref="E276:G276"/>
    <mergeCell ref="H276:J276"/>
    <mergeCell ref="A246:A249"/>
    <mergeCell ref="B246:D246"/>
    <mergeCell ref="E246:G246"/>
    <mergeCell ref="H246:J246"/>
    <mergeCell ref="K246:K249"/>
    <mergeCell ref="B247:D247"/>
    <mergeCell ref="E247:G247"/>
    <mergeCell ref="H247:J247"/>
    <mergeCell ref="A217:A220"/>
    <mergeCell ref="B217:D217"/>
    <mergeCell ref="E217:G217"/>
    <mergeCell ref="H217:J217"/>
    <mergeCell ref="K217:K220"/>
    <mergeCell ref="B218:D218"/>
    <mergeCell ref="E218:G218"/>
    <mergeCell ref="H218:J218"/>
    <mergeCell ref="A187:A190"/>
    <mergeCell ref="B187:D187"/>
    <mergeCell ref="E187:G187"/>
    <mergeCell ref="H187:J187"/>
    <mergeCell ref="K187:K190"/>
    <mergeCell ref="B188:D188"/>
    <mergeCell ref="E188:G188"/>
    <mergeCell ref="H188:J188"/>
    <mergeCell ref="A157:A160"/>
    <mergeCell ref="B157:D157"/>
    <mergeCell ref="E157:G157"/>
    <mergeCell ref="H157:J157"/>
    <mergeCell ref="K157:K160"/>
    <mergeCell ref="B158:D158"/>
    <mergeCell ref="E158:G158"/>
    <mergeCell ref="H158:J158"/>
    <mergeCell ref="A128:A131"/>
    <mergeCell ref="B128:D128"/>
    <mergeCell ref="E128:G128"/>
    <mergeCell ref="H128:J128"/>
    <mergeCell ref="K128:K131"/>
    <mergeCell ref="B129:D129"/>
    <mergeCell ref="E129:G129"/>
    <mergeCell ref="H129:J129"/>
    <mergeCell ref="A96:A99"/>
    <mergeCell ref="B96:D96"/>
    <mergeCell ref="E96:G96"/>
    <mergeCell ref="H96:J96"/>
    <mergeCell ref="K96:K99"/>
    <mergeCell ref="B97:D97"/>
    <mergeCell ref="E97:G97"/>
    <mergeCell ref="H97:J97"/>
    <mergeCell ref="A65:A68"/>
    <mergeCell ref="B65:D65"/>
    <mergeCell ref="E65:G65"/>
    <mergeCell ref="H65:J65"/>
    <mergeCell ref="K65:K68"/>
    <mergeCell ref="B66:D66"/>
    <mergeCell ref="E66:G66"/>
    <mergeCell ref="H66:J66"/>
    <mergeCell ref="A34:A37"/>
    <mergeCell ref="B34:D34"/>
    <mergeCell ref="E34:G34"/>
    <mergeCell ref="H34:J34"/>
    <mergeCell ref="K34:K37"/>
    <mergeCell ref="B35:D35"/>
    <mergeCell ref="E35:G35"/>
    <mergeCell ref="H35:J35"/>
    <mergeCell ref="A1:K1"/>
    <mergeCell ref="A2:K2"/>
    <mergeCell ref="A4:A7"/>
    <mergeCell ref="B4:D4"/>
    <mergeCell ref="E4:G4"/>
    <mergeCell ref="H4:J4"/>
    <mergeCell ref="K4:K7"/>
    <mergeCell ref="B5:D5"/>
    <mergeCell ref="E5:G5"/>
    <mergeCell ref="H5:J5"/>
  </mergeCells>
  <printOptions horizontalCentered="1"/>
  <pageMargins left="0.75" right="0.75" top="1" bottom="1" header="1" footer="1"/>
  <pageSetup paperSize="9" scale="80" orientation="landscape" horizontalDpi="2400" verticalDpi="24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625"/>
  <sheetViews>
    <sheetView rightToLeft="1" view="pageBreakPreview" topLeftCell="A247" zoomScale="90" zoomScaleSheetLayoutView="90" workbookViewId="0">
      <selection activeCell="M598" sqref="M598"/>
    </sheetView>
  </sheetViews>
  <sheetFormatPr defaultRowHeight="14.25" x14ac:dyDescent="0.2"/>
  <cols>
    <col min="1" max="1" width="33.25" style="412" customWidth="1"/>
    <col min="2" max="2" width="8.125" style="861" customWidth="1"/>
    <col min="3" max="4" width="8.25" style="861" customWidth="1"/>
    <col min="5" max="5" width="7" style="861" customWidth="1"/>
    <col min="6" max="6" width="8" style="861" customWidth="1"/>
    <col min="7" max="7" width="7" style="861" customWidth="1"/>
    <col min="8" max="8" width="8.375" style="861" customWidth="1"/>
    <col min="9" max="9" width="8.25" style="861" customWidth="1"/>
    <col min="10" max="10" width="8.125" style="861" customWidth="1"/>
    <col min="11" max="11" width="40.375" style="416" customWidth="1"/>
    <col min="12" max="32" width="9" style="890"/>
    <col min="33" max="16384" width="9" style="861"/>
  </cols>
  <sheetData>
    <row r="1" spans="1:11" ht="20.25" customHeight="1" x14ac:dyDescent="0.2">
      <c r="A1" s="995" t="s">
        <v>2309</v>
      </c>
      <c r="B1" s="995"/>
      <c r="C1" s="995"/>
      <c r="D1" s="995"/>
      <c r="E1" s="995"/>
      <c r="F1" s="995"/>
      <c r="G1" s="995"/>
      <c r="H1" s="995"/>
      <c r="I1" s="995"/>
      <c r="J1" s="995"/>
      <c r="K1" s="995"/>
    </row>
    <row r="2" spans="1:11" ht="25.5" customHeight="1" x14ac:dyDescent="0.2">
      <c r="A2" s="999" t="s">
        <v>2310</v>
      </c>
      <c r="B2" s="999"/>
      <c r="C2" s="999"/>
      <c r="D2" s="999"/>
      <c r="E2" s="999"/>
      <c r="F2" s="999"/>
      <c r="G2" s="999"/>
      <c r="H2" s="999"/>
      <c r="I2" s="999"/>
      <c r="J2" s="999"/>
      <c r="K2" s="999"/>
    </row>
    <row r="3" spans="1:11" ht="20.25" customHeight="1" thickBot="1" x14ac:dyDescent="0.25">
      <c r="A3" s="323" t="s">
        <v>2641</v>
      </c>
      <c r="K3" s="28" t="s">
        <v>2642</v>
      </c>
    </row>
    <row r="4" spans="1:11" ht="20.25" customHeight="1" thickTop="1" x14ac:dyDescent="0.25">
      <c r="A4" s="1063" t="s">
        <v>196</v>
      </c>
      <c r="B4" s="1003" t="s">
        <v>1</v>
      </c>
      <c r="C4" s="1003"/>
      <c r="D4" s="1003"/>
      <c r="E4" s="1003" t="s">
        <v>2</v>
      </c>
      <c r="F4" s="1003"/>
      <c r="G4" s="1003"/>
      <c r="H4" s="1003" t="s">
        <v>4</v>
      </c>
      <c r="I4" s="1003"/>
      <c r="J4" s="1003"/>
      <c r="K4" s="1066" t="s">
        <v>197</v>
      </c>
    </row>
    <row r="5" spans="1:11" ht="20.25" customHeight="1" x14ac:dyDescent="0.25">
      <c r="A5" s="1064"/>
      <c r="B5" s="1004" t="s">
        <v>6</v>
      </c>
      <c r="C5" s="1004"/>
      <c r="D5" s="1004"/>
      <c r="E5" s="1004" t="s">
        <v>7</v>
      </c>
      <c r="F5" s="1004"/>
      <c r="G5" s="1004"/>
      <c r="H5" s="1004" t="s">
        <v>9</v>
      </c>
      <c r="I5" s="1004"/>
      <c r="J5" s="1004"/>
      <c r="K5" s="1042"/>
    </row>
    <row r="6" spans="1:11" ht="20.25" customHeight="1" x14ac:dyDescent="0.25">
      <c r="A6" s="1064"/>
      <c r="B6" s="867" t="s">
        <v>554</v>
      </c>
      <c r="C6" s="867" t="s">
        <v>112</v>
      </c>
      <c r="D6" s="867" t="s">
        <v>12</v>
      </c>
      <c r="E6" s="867" t="s">
        <v>554</v>
      </c>
      <c r="F6" s="867" t="s">
        <v>112</v>
      </c>
      <c r="G6" s="867" t="s">
        <v>12</v>
      </c>
      <c r="H6" s="867" t="s">
        <v>554</v>
      </c>
      <c r="I6" s="867" t="s">
        <v>112</v>
      </c>
      <c r="J6" s="867" t="s">
        <v>12</v>
      </c>
      <c r="K6" s="1042"/>
    </row>
    <row r="7" spans="1:11" ht="20.25" customHeight="1" thickBot="1" x14ac:dyDescent="0.3">
      <c r="A7" s="1065"/>
      <c r="B7" s="4" t="s">
        <v>13</v>
      </c>
      <c r="C7" s="4" t="s">
        <v>14</v>
      </c>
      <c r="D7" s="4" t="s">
        <v>9</v>
      </c>
      <c r="E7" s="4" t="s">
        <v>13</v>
      </c>
      <c r="F7" s="4" t="s">
        <v>14</v>
      </c>
      <c r="G7" s="4" t="s">
        <v>9</v>
      </c>
      <c r="H7" s="4" t="s">
        <v>13</v>
      </c>
      <c r="I7" s="4" t="s">
        <v>14</v>
      </c>
      <c r="J7" s="4" t="s">
        <v>9</v>
      </c>
      <c r="K7" s="1067"/>
    </row>
    <row r="8" spans="1:11" ht="20.25" customHeight="1" x14ac:dyDescent="0.2">
      <c r="A8" s="463" t="s">
        <v>403</v>
      </c>
      <c r="B8" s="880"/>
      <c r="C8" s="880"/>
      <c r="D8" s="880"/>
      <c r="E8" s="880"/>
      <c r="F8" s="880"/>
      <c r="G8" s="880"/>
      <c r="H8" s="880"/>
      <c r="I8" s="880"/>
      <c r="J8" s="880"/>
      <c r="K8" s="870" t="s">
        <v>16</v>
      </c>
    </row>
    <row r="9" spans="1:11" ht="20.25" customHeight="1" x14ac:dyDescent="0.2">
      <c r="A9" s="308" t="s">
        <v>1261</v>
      </c>
      <c r="B9" s="880">
        <v>1423</v>
      </c>
      <c r="C9" s="880">
        <v>918</v>
      </c>
      <c r="D9" s="880">
        <v>2341</v>
      </c>
      <c r="E9" s="880">
        <v>2</v>
      </c>
      <c r="F9" s="880">
        <v>3</v>
      </c>
      <c r="G9" s="880">
        <v>5</v>
      </c>
      <c r="H9" s="880">
        <f>SUM(B9,E9)</f>
        <v>1425</v>
      </c>
      <c r="I9" s="880">
        <f t="shared" ref="I9:J19" si="0">SUM(C9,F9)</f>
        <v>921</v>
      </c>
      <c r="J9" s="880">
        <f t="shared" si="0"/>
        <v>2346</v>
      </c>
      <c r="K9" s="870" t="s">
        <v>1262</v>
      </c>
    </row>
    <row r="10" spans="1:11" ht="20.25" customHeight="1" x14ac:dyDescent="0.2">
      <c r="A10" s="308" t="s">
        <v>1263</v>
      </c>
      <c r="B10" s="880">
        <v>2392</v>
      </c>
      <c r="C10" s="880">
        <v>1438</v>
      </c>
      <c r="D10" s="880">
        <v>3830</v>
      </c>
      <c r="E10" s="880">
        <v>1</v>
      </c>
      <c r="F10" s="880">
        <v>1</v>
      </c>
      <c r="G10" s="880">
        <v>2</v>
      </c>
      <c r="H10" s="880">
        <f t="shared" ref="H10:H19" si="1">SUM(B10,E10)</f>
        <v>2393</v>
      </c>
      <c r="I10" s="880">
        <f t="shared" si="0"/>
        <v>1439</v>
      </c>
      <c r="J10" s="880">
        <f t="shared" si="0"/>
        <v>3832</v>
      </c>
      <c r="K10" s="870" t="s">
        <v>1264</v>
      </c>
    </row>
    <row r="11" spans="1:11" ht="20.25" customHeight="1" x14ac:dyDescent="0.2">
      <c r="A11" s="308" t="s">
        <v>1265</v>
      </c>
      <c r="B11" s="880">
        <v>3022</v>
      </c>
      <c r="C11" s="880">
        <v>2465</v>
      </c>
      <c r="D11" s="880">
        <v>5487</v>
      </c>
      <c r="E11" s="880">
        <v>2</v>
      </c>
      <c r="F11" s="880">
        <v>3</v>
      </c>
      <c r="G11" s="880">
        <v>5</v>
      </c>
      <c r="H11" s="880">
        <f t="shared" si="1"/>
        <v>3024</v>
      </c>
      <c r="I11" s="880">
        <f t="shared" si="0"/>
        <v>2468</v>
      </c>
      <c r="J11" s="880">
        <f t="shared" si="0"/>
        <v>5492</v>
      </c>
      <c r="K11" s="870" t="s">
        <v>1266</v>
      </c>
    </row>
    <row r="12" spans="1:11" ht="20.25" customHeight="1" x14ac:dyDescent="0.2">
      <c r="A12" s="308" t="s">
        <v>1267</v>
      </c>
      <c r="B12" s="880">
        <v>2199</v>
      </c>
      <c r="C12" s="880">
        <v>1348</v>
      </c>
      <c r="D12" s="880">
        <v>3547</v>
      </c>
      <c r="E12" s="880">
        <v>3</v>
      </c>
      <c r="F12" s="880">
        <v>3</v>
      </c>
      <c r="G12" s="880">
        <v>6</v>
      </c>
      <c r="H12" s="880">
        <f t="shared" si="1"/>
        <v>2202</v>
      </c>
      <c r="I12" s="880">
        <f t="shared" si="0"/>
        <v>1351</v>
      </c>
      <c r="J12" s="880">
        <f t="shared" si="0"/>
        <v>3553</v>
      </c>
      <c r="K12" s="870" t="s">
        <v>1268</v>
      </c>
    </row>
    <row r="13" spans="1:11" ht="20.25" customHeight="1" x14ac:dyDescent="0.2">
      <c r="A13" s="308" t="s">
        <v>1269</v>
      </c>
      <c r="B13" s="880">
        <v>1541</v>
      </c>
      <c r="C13" s="880">
        <v>858</v>
      </c>
      <c r="D13" s="880">
        <v>2399</v>
      </c>
      <c r="E13" s="880">
        <v>0</v>
      </c>
      <c r="F13" s="880">
        <v>1</v>
      </c>
      <c r="G13" s="880">
        <v>1</v>
      </c>
      <c r="H13" s="880">
        <f t="shared" si="1"/>
        <v>1541</v>
      </c>
      <c r="I13" s="880">
        <f t="shared" si="0"/>
        <v>859</v>
      </c>
      <c r="J13" s="880">
        <f t="shared" si="0"/>
        <v>2400</v>
      </c>
      <c r="K13" s="870" t="s">
        <v>1270</v>
      </c>
    </row>
    <row r="14" spans="1:11" ht="20.25" customHeight="1" x14ac:dyDescent="0.2">
      <c r="A14" s="308" t="s">
        <v>1271</v>
      </c>
      <c r="B14" s="880">
        <v>328</v>
      </c>
      <c r="C14" s="880">
        <v>720</v>
      </c>
      <c r="D14" s="880">
        <v>1048</v>
      </c>
      <c r="E14" s="880">
        <v>0</v>
      </c>
      <c r="F14" s="880">
        <v>1</v>
      </c>
      <c r="G14" s="880">
        <v>1</v>
      </c>
      <c r="H14" s="880">
        <f t="shared" si="1"/>
        <v>328</v>
      </c>
      <c r="I14" s="880">
        <f t="shared" si="0"/>
        <v>721</v>
      </c>
      <c r="J14" s="880">
        <f t="shared" si="0"/>
        <v>1049</v>
      </c>
      <c r="K14" s="870" t="s">
        <v>1272</v>
      </c>
    </row>
    <row r="15" spans="1:11" ht="20.25" customHeight="1" x14ac:dyDescent="0.2">
      <c r="A15" s="308" t="s">
        <v>1273</v>
      </c>
      <c r="B15" s="880">
        <v>973</v>
      </c>
      <c r="C15" s="880">
        <v>481</v>
      </c>
      <c r="D15" s="880">
        <v>1454</v>
      </c>
      <c r="E15" s="880">
        <v>0</v>
      </c>
      <c r="F15" s="880">
        <v>0</v>
      </c>
      <c r="G15" s="880">
        <v>0</v>
      </c>
      <c r="H15" s="880">
        <f t="shared" si="1"/>
        <v>973</v>
      </c>
      <c r="I15" s="880">
        <f t="shared" si="0"/>
        <v>481</v>
      </c>
      <c r="J15" s="880">
        <f t="shared" si="0"/>
        <v>1454</v>
      </c>
      <c r="K15" s="870" t="s">
        <v>1274</v>
      </c>
    </row>
    <row r="16" spans="1:11" ht="20.25" customHeight="1" x14ac:dyDescent="0.2">
      <c r="A16" s="308" t="s">
        <v>1275</v>
      </c>
      <c r="B16" s="880">
        <v>1640</v>
      </c>
      <c r="C16" s="880">
        <v>821</v>
      </c>
      <c r="D16" s="880">
        <v>2461</v>
      </c>
      <c r="E16" s="880">
        <v>0</v>
      </c>
      <c r="F16" s="880">
        <v>0</v>
      </c>
      <c r="G16" s="880">
        <v>0</v>
      </c>
      <c r="H16" s="880">
        <f t="shared" si="1"/>
        <v>1640</v>
      </c>
      <c r="I16" s="880">
        <f t="shared" si="0"/>
        <v>821</v>
      </c>
      <c r="J16" s="880">
        <f t="shared" si="0"/>
        <v>2461</v>
      </c>
      <c r="K16" s="870" t="s">
        <v>1276</v>
      </c>
    </row>
    <row r="17" spans="1:11" ht="20.25" customHeight="1" x14ac:dyDescent="0.2">
      <c r="A17" s="308" t="s">
        <v>1277</v>
      </c>
      <c r="B17" s="880">
        <v>570</v>
      </c>
      <c r="C17" s="880">
        <v>571</v>
      </c>
      <c r="D17" s="880">
        <v>1141</v>
      </c>
      <c r="E17" s="880">
        <v>1</v>
      </c>
      <c r="F17" s="880">
        <v>0</v>
      </c>
      <c r="G17" s="880">
        <v>1</v>
      </c>
      <c r="H17" s="880">
        <f t="shared" si="1"/>
        <v>571</v>
      </c>
      <c r="I17" s="880">
        <f t="shared" si="0"/>
        <v>571</v>
      </c>
      <c r="J17" s="880">
        <f t="shared" si="0"/>
        <v>1142</v>
      </c>
      <c r="K17" s="870" t="s">
        <v>1278</v>
      </c>
    </row>
    <row r="18" spans="1:11" ht="20.25" customHeight="1" x14ac:dyDescent="0.2">
      <c r="A18" s="308" t="s">
        <v>1279</v>
      </c>
      <c r="B18" s="880">
        <v>2121</v>
      </c>
      <c r="C18" s="880">
        <v>938</v>
      </c>
      <c r="D18" s="880">
        <v>3059</v>
      </c>
      <c r="E18" s="880">
        <v>0</v>
      </c>
      <c r="F18" s="880">
        <v>0</v>
      </c>
      <c r="G18" s="880">
        <v>0</v>
      </c>
      <c r="H18" s="880">
        <f t="shared" si="1"/>
        <v>2121</v>
      </c>
      <c r="I18" s="880">
        <f t="shared" si="0"/>
        <v>938</v>
      </c>
      <c r="J18" s="880">
        <f t="shared" si="0"/>
        <v>3059</v>
      </c>
      <c r="K18" s="870" t="s">
        <v>1280</v>
      </c>
    </row>
    <row r="19" spans="1:11" ht="20.25" customHeight="1" x14ac:dyDescent="0.2">
      <c r="A19" s="308" t="s">
        <v>1281</v>
      </c>
      <c r="B19" s="880">
        <v>3375</v>
      </c>
      <c r="C19" s="880">
        <v>2104</v>
      </c>
      <c r="D19" s="880">
        <v>5479</v>
      </c>
      <c r="E19" s="880">
        <v>3</v>
      </c>
      <c r="F19" s="880">
        <v>3</v>
      </c>
      <c r="G19" s="880">
        <v>6</v>
      </c>
      <c r="H19" s="880">
        <f t="shared" si="1"/>
        <v>3378</v>
      </c>
      <c r="I19" s="880">
        <f t="shared" si="0"/>
        <v>2107</v>
      </c>
      <c r="J19" s="880">
        <f t="shared" si="0"/>
        <v>5485</v>
      </c>
      <c r="K19" s="870" t="s">
        <v>1282</v>
      </c>
    </row>
    <row r="20" spans="1:11" ht="20.25" customHeight="1" x14ac:dyDescent="0.2">
      <c r="A20" s="308" t="s">
        <v>1283</v>
      </c>
      <c r="B20" s="326"/>
      <c r="C20" s="326"/>
      <c r="D20" s="326"/>
      <c r="E20" s="326"/>
      <c r="F20" s="326"/>
      <c r="G20" s="326"/>
      <c r="H20" s="326"/>
      <c r="I20" s="326"/>
      <c r="J20" s="326"/>
      <c r="K20" s="297" t="s">
        <v>1295</v>
      </c>
    </row>
    <row r="21" spans="1:11" ht="20.25" customHeight="1" x14ac:dyDescent="0.2">
      <c r="A21" s="308" t="s">
        <v>790</v>
      </c>
      <c r="B21" s="326">
        <v>57</v>
      </c>
      <c r="C21" s="326">
        <v>70</v>
      </c>
      <c r="D21" s="326">
        <v>127</v>
      </c>
      <c r="E21" s="326">
        <v>0</v>
      </c>
      <c r="F21" s="326">
        <v>0</v>
      </c>
      <c r="G21" s="326">
        <v>0</v>
      </c>
      <c r="H21" s="326">
        <f>SUM(B21,E21)</f>
        <v>57</v>
      </c>
      <c r="I21" s="326">
        <f t="shared" ref="I21:J24" si="2">SUM(C21,F21)</f>
        <v>70</v>
      </c>
      <c r="J21" s="326">
        <f t="shared" si="2"/>
        <v>127</v>
      </c>
      <c r="K21" s="870" t="s">
        <v>204</v>
      </c>
    </row>
    <row r="22" spans="1:11" ht="20.25" customHeight="1" x14ac:dyDescent="0.2">
      <c r="A22" s="308" t="s">
        <v>404</v>
      </c>
      <c r="B22" s="326">
        <v>121</v>
      </c>
      <c r="C22" s="326">
        <v>207</v>
      </c>
      <c r="D22" s="326">
        <v>328</v>
      </c>
      <c r="E22" s="326">
        <v>0</v>
      </c>
      <c r="F22" s="326">
        <v>0</v>
      </c>
      <c r="G22" s="326">
        <v>0</v>
      </c>
      <c r="H22" s="326">
        <f t="shared" ref="H22:H24" si="3">SUM(B22,E22)</f>
        <v>121</v>
      </c>
      <c r="I22" s="326">
        <f t="shared" si="2"/>
        <v>207</v>
      </c>
      <c r="J22" s="326">
        <f t="shared" si="2"/>
        <v>328</v>
      </c>
      <c r="K22" s="870" t="s">
        <v>206</v>
      </c>
    </row>
    <row r="23" spans="1:11" ht="20.25" customHeight="1" x14ac:dyDescent="0.2">
      <c r="A23" s="463" t="s">
        <v>1286</v>
      </c>
      <c r="B23" s="880">
        <v>250</v>
      </c>
      <c r="C23" s="880">
        <v>59</v>
      </c>
      <c r="D23" s="326">
        <v>309</v>
      </c>
      <c r="E23" s="326">
        <v>0</v>
      </c>
      <c r="F23" s="326">
        <v>0</v>
      </c>
      <c r="G23" s="326">
        <v>0</v>
      </c>
      <c r="H23" s="326">
        <f t="shared" si="3"/>
        <v>250</v>
      </c>
      <c r="I23" s="326">
        <f t="shared" si="2"/>
        <v>59</v>
      </c>
      <c r="J23" s="326">
        <f t="shared" si="2"/>
        <v>309</v>
      </c>
      <c r="K23" s="870" t="s">
        <v>1494</v>
      </c>
    </row>
    <row r="24" spans="1:11" ht="20.25" customHeight="1" thickBot="1" x14ac:dyDescent="0.25">
      <c r="A24" s="11" t="s">
        <v>1288</v>
      </c>
      <c r="B24" s="12">
        <v>316</v>
      </c>
      <c r="C24" s="12">
        <v>260</v>
      </c>
      <c r="D24" s="587">
        <v>576</v>
      </c>
      <c r="E24" s="326">
        <v>0</v>
      </c>
      <c r="F24" s="326">
        <v>0</v>
      </c>
      <c r="G24" s="326">
        <v>0</v>
      </c>
      <c r="H24" s="326">
        <f t="shared" si="3"/>
        <v>316</v>
      </c>
      <c r="I24" s="326">
        <f t="shared" si="2"/>
        <v>260</v>
      </c>
      <c r="J24" s="326">
        <f t="shared" si="2"/>
        <v>576</v>
      </c>
      <c r="K24" s="13" t="s">
        <v>1289</v>
      </c>
    </row>
    <row r="25" spans="1:11" ht="20.25" customHeight="1" thickTop="1" x14ac:dyDescent="0.2">
      <c r="A25" s="877"/>
      <c r="B25" s="862"/>
      <c r="C25" s="862"/>
      <c r="D25" s="874"/>
      <c r="E25" s="862"/>
      <c r="F25" s="862"/>
      <c r="G25" s="862"/>
      <c r="H25" s="862"/>
      <c r="I25" s="862"/>
      <c r="J25" s="862"/>
      <c r="K25" s="879"/>
    </row>
    <row r="26" spans="1:11" ht="20.25" customHeight="1" x14ac:dyDescent="0.2">
      <c r="A26" s="878"/>
      <c r="B26" s="863"/>
      <c r="C26" s="863"/>
      <c r="D26" s="875"/>
      <c r="E26" s="863"/>
      <c r="F26" s="863"/>
      <c r="G26" s="863"/>
      <c r="H26" s="863"/>
      <c r="I26" s="863"/>
      <c r="J26" s="863"/>
      <c r="K26" s="869"/>
    </row>
    <row r="27" spans="1:11" ht="20.25" customHeight="1" x14ac:dyDescent="0.2">
      <c r="A27" s="878"/>
      <c r="B27" s="863"/>
      <c r="C27" s="863"/>
      <c r="D27" s="875"/>
      <c r="E27" s="863"/>
      <c r="F27" s="863"/>
      <c r="G27" s="863"/>
      <c r="H27" s="863"/>
      <c r="I27" s="863"/>
      <c r="J27" s="863"/>
      <c r="K27" s="869"/>
    </row>
    <row r="28" spans="1:11" ht="20.25" customHeight="1" x14ac:dyDescent="0.2">
      <c r="A28" s="878"/>
      <c r="B28" s="863"/>
      <c r="C28" s="863"/>
      <c r="D28" s="875"/>
      <c r="E28" s="863"/>
      <c r="F28" s="863"/>
      <c r="G28" s="863"/>
      <c r="H28" s="863"/>
      <c r="I28" s="863"/>
      <c r="J28" s="863"/>
      <c r="K28" s="869"/>
    </row>
    <row r="29" spans="1:11" ht="20.25" customHeight="1" x14ac:dyDescent="0.2">
      <c r="A29" s="878"/>
      <c r="B29" s="863"/>
      <c r="C29" s="863"/>
      <c r="D29" s="875"/>
      <c r="E29" s="863"/>
      <c r="F29" s="863"/>
      <c r="G29" s="863"/>
      <c r="H29" s="863"/>
      <c r="I29" s="863"/>
      <c r="J29" s="863"/>
      <c r="K29" s="869"/>
    </row>
    <row r="30" spans="1:11" ht="19.5" customHeight="1" x14ac:dyDescent="0.2">
      <c r="A30" s="878"/>
      <c r="B30" s="863"/>
      <c r="C30" s="863"/>
      <c r="D30" s="875"/>
      <c r="E30" s="863"/>
      <c r="F30" s="863"/>
      <c r="G30" s="863"/>
      <c r="H30" s="863"/>
      <c r="I30" s="863"/>
      <c r="J30" s="863"/>
      <c r="K30" s="869"/>
    </row>
    <row r="31" spans="1:11" ht="22.5" customHeight="1" thickBot="1" x14ac:dyDescent="0.25">
      <c r="A31" s="323" t="s">
        <v>2643</v>
      </c>
      <c r="K31" s="28" t="s">
        <v>2714</v>
      </c>
    </row>
    <row r="32" spans="1:11" ht="20.25" customHeight="1" thickTop="1" x14ac:dyDescent="0.25">
      <c r="A32" s="1063" t="s">
        <v>196</v>
      </c>
      <c r="B32" s="1003" t="s">
        <v>1</v>
      </c>
      <c r="C32" s="1003"/>
      <c r="D32" s="1003"/>
      <c r="E32" s="1003" t="s">
        <v>2</v>
      </c>
      <c r="F32" s="1003"/>
      <c r="G32" s="1003"/>
      <c r="H32" s="1003" t="s">
        <v>4</v>
      </c>
      <c r="I32" s="1003"/>
      <c r="J32" s="1003"/>
      <c r="K32" s="1066" t="s">
        <v>197</v>
      </c>
    </row>
    <row r="33" spans="1:11" ht="20.25" customHeight="1" x14ac:dyDescent="0.25">
      <c r="A33" s="1064"/>
      <c r="B33" s="1004" t="s">
        <v>6</v>
      </c>
      <c r="C33" s="1004"/>
      <c r="D33" s="1004"/>
      <c r="E33" s="1004" t="s">
        <v>7</v>
      </c>
      <c r="F33" s="1004"/>
      <c r="G33" s="1004"/>
      <c r="H33" s="1004" t="s">
        <v>9</v>
      </c>
      <c r="I33" s="1004"/>
      <c r="J33" s="1004"/>
      <c r="K33" s="1042"/>
    </row>
    <row r="34" spans="1:11" ht="20.25" customHeight="1" x14ac:dyDescent="0.25">
      <c r="A34" s="1064"/>
      <c r="B34" s="867" t="s">
        <v>554</v>
      </c>
      <c r="C34" s="867" t="s">
        <v>112</v>
      </c>
      <c r="D34" s="867" t="s">
        <v>12</v>
      </c>
      <c r="E34" s="867" t="s">
        <v>554</v>
      </c>
      <c r="F34" s="867" t="s">
        <v>112</v>
      </c>
      <c r="G34" s="867" t="s">
        <v>12</v>
      </c>
      <c r="H34" s="867" t="s">
        <v>554</v>
      </c>
      <c r="I34" s="867" t="s">
        <v>112</v>
      </c>
      <c r="J34" s="867" t="s">
        <v>12</v>
      </c>
      <c r="K34" s="1042"/>
    </row>
    <row r="35" spans="1:11" ht="20.25" customHeight="1" thickBot="1" x14ac:dyDescent="0.3">
      <c r="A35" s="1065"/>
      <c r="B35" s="4" t="s">
        <v>13</v>
      </c>
      <c r="C35" s="4" t="s">
        <v>14</v>
      </c>
      <c r="D35" s="4" t="s">
        <v>9</v>
      </c>
      <c r="E35" s="4" t="s">
        <v>13</v>
      </c>
      <c r="F35" s="4" t="s">
        <v>14</v>
      </c>
      <c r="G35" s="4" t="s">
        <v>9</v>
      </c>
      <c r="H35" s="4" t="s">
        <v>13</v>
      </c>
      <c r="I35" s="4" t="s">
        <v>14</v>
      </c>
      <c r="J35" s="4" t="s">
        <v>9</v>
      </c>
      <c r="K35" s="1067"/>
    </row>
    <row r="36" spans="1:11" ht="20.25" customHeight="1" x14ac:dyDescent="0.2">
      <c r="A36" s="463" t="s">
        <v>1290</v>
      </c>
      <c r="B36" s="880">
        <v>422</v>
      </c>
      <c r="C36" s="880">
        <v>411</v>
      </c>
      <c r="D36" s="326">
        <v>833</v>
      </c>
      <c r="E36" s="880">
        <v>0</v>
      </c>
      <c r="F36" s="880">
        <v>0</v>
      </c>
      <c r="G36" s="880">
        <v>0</v>
      </c>
      <c r="H36" s="880">
        <f>SUM(B36,E36)</f>
        <v>422</v>
      </c>
      <c r="I36" s="880">
        <f t="shared" ref="I36:J39" si="4">SUM(C36,F36)</f>
        <v>411</v>
      </c>
      <c r="J36" s="880">
        <f t="shared" si="4"/>
        <v>833</v>
      </c>
      <c r="K36" s="870" t="s">
        <v>1495</v>
      </c>
    </row>
    <row r="37" spans="1:11" ht="20.25" customHeight="1" x14ac:dyDescent="0.2">
      <c r="A37" s="463" t="s">
        <v>1292</v>
      </c>
      <c r="B37" s="880">
        <v>78</v>
      </c>
      <c r="C37" s="880">
        <v>14</v>
      </c>
      <c r="D37" s="326">
        <v>92</v>
      </c>
      <c r="E37" s="880">
        <v>0</v>
      </c>
      <c r="F37" s="880">
        <v>0</v>
      </c>
      <c r="G37" s="880">
        <v>0</v>
      </c>
      <c r="H37" s="880">
        <f t="shared" ref="H37:H39" si="5">SUM(B37,E37)</f>
        <v>78</v>
      </c>
      <c r="I37" s="880">
        <f t="shared" si="4"/>
        <v>14</v>
      </c>
      <c r="J37" s="880">
        <f t="shared" si="4"/>
        <v>92</v>
      </c>
      <c r="K37" s="870" t="s">
        <v>1496</v>
      </c>
    </row>
    <row r="38" spans="1:11" ht="20.25" customHeight="1" x14ac:dyDescent="0.2">
      <c r="A38" s="463" t="s">
        <v>1294</v>
      </c>
      <c r="B38" s="880">
        <v>723</v>
      </c>
      <c r="C38" s="880">
        <v>136</v>
      </c>
      <c r="D38" s="326">
        <v>859</v>
      </c>
      <c r="E38" s="880">
        <v>0</v>
      </c>
      <c r="F38" s="880">
        <v>0</v>
      </c>
      <c r="G38" s="880">
        <v>0</v>
      </c>
      <c r="H38" s="880">
        <f t="shared" si="5"/>
        <v>723</v>
      </c>
      <c r="I38" s="880">
        <f t="shared" si="4"/>
        <v>136</v>
      </c>
      <c r="J38" s="880">
        <f t="shared" si="4"/>
        <v>859</v>
      </c>
      <c r="K38" s="211" t="s">
        <v>1304</v>
      </c>
    </row>
    <row r="39" spans="1:11" ht="20.25" customHeight="1" x14ac:dyDescent="0.2">
      <c r="A39" s="463" t="s">
        <v>1296</v>
      </c>
      <c r="B39" s="880">
        <v>263</v>
      </c>
      <c r="C39" s="880">
        <v>299</v>
      </c>
      <c r="D39" s="326">
        <v>562</v>
      </c>
      <c r="E39" s="880">
        <v>0</v>
      </c>
      <c r="F39" s="880">
        <v>0</v>
      </c>
      <c r="G39" s="880">
        <v>0</v>
      </c>
      <c r="H39" s="880">
        <f t="shared" si="5"/>
        <v>263</v>
      </c>
      <c r="I39" s="880">
        <f t="shared" si="4"/>
        <v>299</v>
      </c>
      <c r="J39" s="880">
        <f t="shared" si="4"/>
        <v>562</v>
      </c>
      <c r="K39" s="297" t="s">
        <v>1506</v>
      </c>
    </row>
    <row r="40" spans="1:11" ht="20.25" customHeight="1" x14ac:dyDescent="0.2">
      <c r="A40" s="308" t="s">
        <v>1537</v>
      </c>
      <c r="B40" s="326">
        <f>B39+B38+B37+B36+B24+B23+B22++B21</f>
        <v>2230</v>
      </c>
      <c r="C40" s="326">
        <f>C39+C38+C37+C36+C24+C23+C22++C21</f>
        <v>1456</v>
      </c>
      <c r="D40" s="326">
        <f>D39+D38+D37+D36+D24+D23+D22++D21</f>
        <v>3686</v>
      </c>
      <c r="E40" s="326">
        <v>0</v>
      </c>
      <c r="F40" s="326">
        <v>0</v>
      </c>
      <c r="G40" s="326">
        <v>0</v>
      </c>
      <c r="H40" s="326">
        <f>H39+H38+H37+H36+H24+H23+H22++H21</f>
        <v>2230</v>
      </c>
      <c r="I40" s="326">
        <f>I39+I38+I37+I36+I24+I23+I22++I21</f>
        <v>1456</v>
      </c>
      <c r="J40" s="326">
        <f>J39+J38+J37+J36+J24+J23+J22++J21</f>
        <v>3686</v>
      </c>
      <c r="K40" s="297" t="s">
        <v>1295</v>
      </c>
    </row>
    <row r="41" spans="1:11" ht="20.25" customHeight="1" x14ac:dyDescent="0.2">
      <c r="A41" s="308" t="s">
        <v>1538</v>
      </c>
      <c r="B41" s="326"/>
      <c r="C41" s="326"/>
      <c r="D41" s="326"/>
      <c r="E41" s="326"/>
      <c r="F41" s="326"/>
      <c r="G41" s="326"/>
      <c r="H41" s="326"/>
      <c r="I41" s="326"/>
      <c r="J41" s="326"/>
      <c r="K41" s="870" t="s">
        <v>1305</v>
      </c>
    </row>
    <row r="42" spans="1:11" ht="20.25" customHeight="1" x14ac:dyDescent="0.2">
      <c r="A42" s="308" t="s">
        <v>1302</v>
      </c>
      <c r="B42" s="326">
        <v>52</v>
      </c>
      <c r="C42" s="326">
        <v>20</v>
      </c>
      <c r="D42" s="326">
        <v>72</v>
      </c>
      <c r="E42" s="326">
        <v>0</v>
      </c>
      <c r="F42" s="326">
        <v>0</v>
      </c>
      <c r="G42" s="326">
        <v>0</v>
      </c>
      <c r="H42" s="326">
        <f>SUM(B42,E42:F42)</f>
        <v>52</v>
      </c>
      <c r="I42" s="326">
        <f t="shared" ref="I42:I57" si="6">SUM(C42,F42:G42)</f>
        <v>20</v>
      </c>
      <c r="J42" s="326">
        <f>SUM(H42:I42)</f>
        <v>72</v>
      </c>
      <c r="K42" s="870" t="s">
        <v>1500</v>
      </c>
    </row>
    <row r="43" spans="1:11" ht="20.25" customHeight="1" x14ac:dyDescent="0.2">
      <c r="A43" s="308" t="s">
        <v>1288</v>
      </c>
      <c r="B43" s="326">
        <v>75</v>
      </c>
      <c r="C43" s="326">
        <v>142</v>
      </c>
      <c r="D43" s="326">
        <v>217</v>
      </c>
      <c r="E43" s="326">
        <v>0</v>
      </c>
      <c r="F43" s="326">
        <v>0</v>
      </c>
      <c r="G43" s="326">
        <v>0</v>
      </c>
      <c r="H43" s="326">
        <f t="shared" ref="H43:H57" si="7">SUM(B43,E43:F43)</f>
        <v>75</v>
      </c>
      <c r="I43" s="326">
        <f t="shared" si="6"/>
        <v>142</v>
      </c>
      <c r="J43" s="326">
        <f t="shared" ref="J43:J46" si="8">SUM(H43:I43)</f>
        <v>217</v>
      </c>
      <c r="K43" s="870" t="s">
        <v>1289</v>
      </c>
    </row>
    <row r="44" spans="1:11" ht="20.25" customHeight="1" x14ac:dyDescent="0.2">
      <c r="A44" s="308" t="s">
        <v>1290</v>
      </c>
      <c r="B44" s="326">
        <v>73</v>
      </c>
      <c r="C44" s="326">
        <v>69</v>
      </c>
      <c r="D44" s="326">
        <v>142</v>
      </c>
      <c r="E44" s="326">
        <v>0</v>
      </c>
      <c r="F44" s="326">
        <v>0</v>
      </c>
      <c r="G44" s="326">
        <v>0</v>
      </c>
      <c r="H44" s="326">
        <f t="shared" si="7"/>
        <v>73</v>
      </c>
      <c r="I44" s="326">
        <f t="shared" si="6"/>
        <v>69</v>
      </c>
      <c r="J44" s="326">
        <f t="shared" si="8"/>
        <v>142</v>
      </c>
      <c r="K44" s="211" t="s">
        <v>1291</v>
      </c>
    </row>
    <row r="45" spans="1:11" ht="20.25" customHeight="1" x14ac:dyDescent="0.2">
      <c r="A45" s="308" t="s">
        <v>1294</v>
      </c>
      <c r="B45" s="326">
        <v>95</v>
      </c>
      <c r="C45" s="326">
        <v>42</v>
      </c>
      <c r="D45" s="326">
        <v>137</v>
      </c>
      <c r="E45" s="326">
        <v>0</v>
      </c>
      <c r="F45" s="326">
        <v>0</v>
      </c>
      <c r="G45" s="326">
        <v>0</v>
      </c>
      <c r="H45" s="326">
        <f t="shared" si="7"/>
        <v>95</v>
      </c>
      <c r="I45" s="326">
        <f t="shared" si="6"/>
        <v>42</v>
      </c>
      <c r="J45" s="326">
        <f t="shared" si="8"/>
        <v>137</v>
      </c>
      <c r="K45" s="211" t="s">
        <v>1304</v>
      </c>
    </row>
    <row r="46" spans="1:11" ht="20.25" customHeight="1" x14ac:dyDescent="0.2">
      <c r="A46" s="308" t="s">
        <v>1296</v>
      </c>
      <c r="B46" s="326">
        <v>54</v>
      </c>
      <c r="C46" s="326">
        <v>48</v>
      </c>
      <c r="D46" s="326">
        <v>102</v>
      </c>
      <c r="E46" s="326">
        <v>0</v>
      </c>
      <c r="F46" s="326">
        <v>0</v>
      </c>
      <c r="G46" s="326">
        <v>0</v>
      </c>
      <c r="H46" s="326">
        <f t="shared" si="7"/>
        <v>54</v>
      </c>
      <c r="I46" s="326">
        <f t="shared" si="6"/>
        <v>48</v>
      </c>
      <c r="J46" s="326">
        <f t="shared" si="8"/>
        <v>102</v>
      </c>
      <c r="K46" s="297" t="s">
        <v>1506</v>
      </c>
    </row>
    <row r="47" spans="1:11" ht="20.25" customHeight="1" x14ac:dyDescent="0.2">
      <c r="A47" s="308" t="s">
        <v>2326</v>
      </c>
      <c r="B47" s="326">
        <f>SUM(B42:B46)</f>
        <v>349</v>
      </c>
      <c r="C47" s="326">
        <f t="shared" ref="C47:I47" si="9">SUM(C42:C46)</f>
        <v>321</v>
      </c>
      <c r="D47" s="326">
        <f t="shared" si="9"/>
        <v>670</v>
      </c>
      <c r="E47" s="326">
        <f t="shared" si="9"/>
        <v>0</v>
      </c>
      <c r="F47" s="326">
        <f t="shared" si="9"/>
        <v>0</v>
      </c>
      <c r="G47" s="326">
        <f t="shared" si="9"/>
        <v>0</v>
      </c>
      <c r="H47" s="326">
        <f t="shared" si="9"/>
        <v>349</v>
      </c>
      <c r="I47" s="326">
        <f t="shared" si="9"/>
        <v>321</v>
      </c>
      <c r="J47" s="326">
        <f>SUM(J42:J46)</f>
        <v>670</v>
      </c>
      <c r="K47" s="870" t="s">
        <v>1539</v>
      </c>
    </row>
    <row r="48" spans="1:11" ht="20.25" customHeight="1" x14ac:dyDescent="0.2">
      <c r="A48" s="308" t="s">
        <v>1540</v>
      </c>
      <c r="B48" s="326"/>
      <c r="C48" s="326"/>
      <c r="D48" s="326"/>
      <c r="E48" s="326"/>
      <c r="F48" s="326"/>
      <c r="G48" s="326"/>
      <c r="H48" s="326"/>
      <c r="I48" s="326"/>
      <c r="J48" s="326"/>
      <c r="K48" s="297" t="s">
        <v>1541</v>
      </c>
    </row>
    <row r="49" spans="1:11" ht="20.25" customHeight="1" x14ac:dyDescent="0.2">
      <c r="A49" s="308" t="s">
        <v>1302</v>
      </c>
      <c r="B49" s="326">
        <v>42</v>
      </c>
      <c r="C49" s="326">
        <v>8</v>
      </c>
      <c r="D49" s="326">
        <v>50</v>
      </c>
      <c r="E49" s="326">
        <v>0</v>
      </c>
      <c r="F49" s="326">
        <v>0</v>
      </c>
      <c r="G49" s="326">
        <v>0</v>
      </c>
      <c r="H49" s="326">
        <f t="shared" si="7"/>
        <v>42</v>
      </c>
      <c r="I49" s="326">
        <f t="shared" si="6"/>
        <v>8</v>
      </c>
      <c r="J49" s="326">
        <f>SUM(H49:I49)</f>
        <v>50</v>
      </c>
      <c r="K49" s="870" t="s">
        <v>1500</v>
      </c>
    </row>
    <row r="50" spans="1:11" ht="20.25" customHeight="1" x14ac:dyDescent="0.2">
      <c r="A50" s="308" t="s">
        <v>1288</v>
      </c>
      <c r="B50" s="326">
        <v>49</v>
      </c>
      <c r="C50" s="326">
        <v>37</v>
      </c>
      <c r="D50" s="326">
        <v>86</v>
      </c>
      <c r="E50" s="326">
        <v>0</v>
      </c>
      <c r="F50" s="326">
        <v>0</v>
      </c>
      <c r="G50" s="326">
        <v>0</v>
      </c>
      <c r="H50" s="326">
        <f t="shared" si="7"/>
        <v>49</v>
      </c>
      <c r="I50" s="326">
        <f t="shared" si="6"/>
        <v>37</v>
      </c>
      <c r="J50" s="326">
        <f t="shared" ref="J50:J53" si="10">SUM(H50:I50)</f>
        <v>86</v>
      </c>
      <c r="K50" s="870" t="s">
        <v>1289</v>
      </c>
    </row>
    <row r="51" spans="1:11" ht="20.25" customHeight="1" x14ac:dyDescent="0.2">
      <c r="A51" s="308" t="s">
        <v>1290</v>
      </c>
      <c r="B51" s="326">
        <v>59</v>
      </c>
      <c r="C51" s="326">
        <v>78</v>
      </c>
      <c r="D51" s="326">
        <v>137</v>
      </c>
      <c r="E51" s="326">
        <v>0</v>
      </c>
      <c r="F51" s="326">
        <v>0</v>
      </c>
      <c r="G51" s="326">
        <v>0</v>
      </c>
      <c r="H51" s="326">
        <f t="shared" si="7"/>
        <v>59</v>
      </c>
      <c r="I51" s="326">
        <f t="shared" si="6"/>
        <v>78</v>
      </c>
      <c r="J51" s="326">
        <f t="shared" si="10"/>
        <v>137</v>
      </c>
      <c r="K51" s="211" t="s">
        <v>1291</v>
      </c>
    </row>
    <row r="52" spans="1:11" ht="20.25" customHeight="1" x14ac:dyDescent="0.2">
      <c r="A52" s="308" t="s">
        <v>1294</v>
      </c>
      <c r="B52" s="326">
        <v>18</v>
      </c>
      <c r="C52" s="326">
        <v>5</v>
      </c>
      <c r="D52" s="326">
        <v>23</v>
      </c>
      <c r="E52" s="326">
        <v>0</v>
      </c>
      <c r="F52" s="326">
        <v>0</v>
      </c>
      <c r="G52" s="326">
        <v>0</v>
      </c>
      <c r="H52" s="326">
        <v>95</v>
      </c>
      <c r="I52" s="326">
        <v>42</v>
      </c>
      <c r="J52" s="326">
        <v>137</v>
      </c>
      <c r="K52" s="211" t="s">
        <v>1304</v>
      </c>
    </row>
    <row r="53" spans="1:11" ht="20.25" customHeight="1" x14ac:dyDescent="0.2">
      <c r="A53" s="308" t="s">
        <v>1296</v>
      </c>
      <c r="B53" s="326">
        <v>66</v>
      </c>
      <c r="C53" s="326">
        <v>46</v>
      </c>
      <c r="D53" s="326">
        <v>112</v>
      </c>
      <c r="E53" s="326">
        <v>0</v>
      </c>
      <c r="F53" s="326">
        <v>0</v>
      </c>
      <c r="G53" s="326">
        <v>0</v>
      </c>
      <c r="H53" s="326">
        <f t="shared" si="7"/>
        <v>66</v>
      </c>
      <c r="I53" s="326">
        <f t="shared" si="6"/>
        <v>46</v>
      </c>
      <c r="J53" s="326">
        <f t="shared" si="10"/>
        <v>112</v>
      </c>
      <c r="K53" s="297" t="s">
        <v>1506</v>
      </c>
    </row>
    <row r="54" spans="1:11" ht="20.25" customHeight="1" x14ac:dyDescent="0.2">
      <c r="A54" s="308" t="s">
        <v>1542</v>
      </c>
      <c r="B54" s="326">
        <f>SUM(B49:B53)</f>
        <v>234</v>
      </c>
      <c r="C54" s="326">
        <f t="shared" ref="C54:G54" si="11">SUM(C49:C53)</f>
        <v>174</v>
      </c>
      <c r="D54" s="326">
        <f t="shared" si="11"/>
        <v>408</v>
      </c>
      <c r="E54" s="326">
        <f t="shared" si="11"/>
        <v>0</v>
      </c>
      <c r="F54" s="326">
        <f t="shared" si="11"/>
        <v>0</v>
      </c>
      <c r="G54" s="326">
        <f t="shared" si="11"/>
        <v>0</v>
      </c>
      <c r="H54" s="326">
        <f t="shared" si="7"/>
        <v>234</v>
      </c>
      <c r="I54" s="326">
        <f t="shared" si="6"/>
        <v>174</v>
      </c>
      <c r="J54" s="326">
        <f t="shared" ref="J54" si="12">SUM(H54:I54)</f>
        <v>408</v>
      </c>
      <c r="K54" s="870" t="s">
        <v>1539</v>
      </c>
    </row>
    <row r="55" spans="1:11" ht="20.25" customHeight="1" x14ac:dyDescent="0.2">
      <c r="A55" s="308" t="s">
        <v>1543</v>
      </c>
      <c r="B55" s="326"/>
      <c r="C55" s="326"/>
      <c r="D55" s="326"/>
      <c r="E55" s="326"/>
      <c r="F55" s="326"/>
      <c r="G55" s="326"/>
      <c r="H55" s="326"/>
      <c r="I55" s="326"/>
      <c r="J55" s="326"/>
      <c r="K55" s="870" t="s">
        <v>1539</v>
      </c>
    </row>
    <row r="56" spans="1:11" ht="20.25" customHeight="1" x14ac:dyDescent="0.2">
      <c r="A56" s="308" t="s">
        <v>790</v>
      </c>
      <c r="B56" s="326">
        <v>57</v>
      </c>
      <c r="C56" s="326">
        <v>70</v>
      </c>
      <c r="D56" s="326">
        <v>127</v>
      </c>
      <c r="E56" s="326">
        <v>0</v>
      </c>
      <c r="F56" s="326">
        <v>0</v>
      </c>
      <c r="G56" s="326">
        <v>0</v>
      </c>
      <c r="H56" s="326">
        <f t="shared" si="7"/>
        <v>57</v>
      </c>
      <c r="I56" s="326">
        <f t="shared" si="6"/>
        <v>70</v>
      </c>
      <c r="J56" s="326">
        <f>SUM(H56:I56)</f>
        <v>127</v>
      </c>
      <c r="K56" s="870" t="s">
        <v>204</v>
      </c>
    </row>
    <row r="57" spans="1:11" ht="20.25" customHeight="1" thickBot="1" x14ac:dyDescent="0.25">
      <c r="A57" s="426" t="s">
        <v>404</v>
      </c>
      <c r="B57" s="587">
        <v>121</v>
      </c>
      <c r="C57" s="587">
        <v>207</v>
      </c>
      <c r="D57" s="587">
        <v>328</v>
      </c>
      <c r="E57" s="587">
        <v>0</v>
      </c>
      <c r="F57" s="587">
        <v>0</v>
      </c>
      <c r="G57" s="587">
        <v>0</v>
      </c>
      <c r="H57" s="587">
        <f t="shared" si="7"/>
        <v>121</v>
      </c>
      <c r="I57" s="587">
        <f t="shared" si="6"/>
        <v>207</v>
      </c>
      <c r="J57" s="587">
        <f>SUM(H57:I57)</f>
        <v>328</v>
      </c>
      <c r="K57" s="13" t="s">
        <v>206</v>
      </c>
    </row>
    <row r="58" spans="1:11" ht="20.25" customHeight="1" thickTop="1" x14ac:dyDescent="0.2">
      <c r="A58" s="307"/>
      <c r="B58" s="875"/>
      <c r="C58" s="875"/>
      <c r="D58" s="875"/>
      <c r="E58" s="875"/>
      <c r="F58" s="875"/>
      <c r="G58" s="875"/>
      <c r="H58" s="875"/>
      <c r="I58" s="875"/>
      <c r="J58" s="875"/>
      <c r="K58" s="869"/>
    </row>
    <row r="59" spans="1:11" ht="20.25" customHeight="1" x14ac:dyDescent="0.2">
      <c r="A59" s="307"/>
      <c r="B59" s="875"/>
      <c r="C59" s="875"/>
      <c r="D59" s="875"/>
      <c r="E59" s="875"/>
      <c r="F59" s="875"/>
      <c r="G59" s="875"/>
      <c r="H59" s="875"/>
      <c r="I59" s="875"/>
      <c r="J59" s="875"/>
      <c r="K59" s="869"/>
    </row>
    <row r="60" spans="1:11" ht="20.25" customHeight="1" x14ac:dyDescent="0.2">
      <c r="A60" s="307"/>
      <c r="B60" s="875"/>
      <c r="C60" s="875"/>
      <c r="D60" s="875"/>
      <c r="E60" s="875"/>
      <c r="F60" s="875"/>
      <c r="G60" s="875"/>
      <c r="H60" s="875"/>
      <c r="I60" s="875"/>
      <c r="J60" s="875"/>
      <c r="K60" s="869"/>
    </row>
    <row r="61" spans="1:11" ht="17.25" customHeight="1" thickBot="1" x14ac:dyDescent="0.25">
      <c r="A61" s="323" t="s">
        <v>2643</v>
      </c>
      <c r="K61" s="28" t="s">
        <v>2714</v>
      </c>
    </row>
    <row r="62" spans="1:11" ht="20.25" customHeight="1" thickTop="1" x14ac:dyDescent="0.25">
      <c r="A62" s="1063" t="s">
        <v>196</v>
      </c>
      <c r="B62" s="1003" t="s">
        <v>1</v>
      </c>
      <c r="C62" s="1003"/>
      <c r="D62" s="1003"/>
      <c r="E62" s="1003" t="s">
        <v>2</v>
      </c>
      <c r="F62" s="1003"/>
      <c r="G62" s="1003"/>
      <c r="H62" s="1003" t="s">
        <v>4</v>
      </c>
      <c r="I62" s="1003"/>
      <c r="J62" s="1003"/>
      <c r="K62" s="1066" t="s">
        <v>197</v>
      </c>
    </row>
    <row r="63" spans="1:11" ht="20.25" customHeight="1" x14ac:dyDescent="0.25">
      <c r="A63" s="1064"/>
      <c r="B63" s="1004" t="s">
        <v>6</v>
      </c>
      <c r="C63" s="1004"/>
      <c r="D63" s="1004"/>
      <c r="E63" s="1004" t="s">
        <v>7</v>
      </c>
      <c r="F63" s="1004"/>
      <c r="G63" s="1004"/>
      <c r="H63" s="1004" t="s">
        <v>9</v>
      </c>
      <c r="I63" s="1004"/>
      <c r="J63" s="1004"/>
      <c r="K63" s="1042"/>
    </row>
    <row r="64" spans="1:11" ht="20.25" customHeight="1" x14ac:dyDescent="0.25">
      <c r="A64" s="1064"/>
      <c r="B64" s="867" t="s">
        <v>554</v>
      </c>
      <c r="C64" s="867" t="s">
        <v>112</v>
      </c>
      <c r="D64" s="867" t="s">
        <v>12</v>
      </c>
      <c r="E64" s="867" t="s">
        <v>554</v>
      </c>
      <c r="F64" s="867" t="s">
        <v>112</v>
      </c>
      <c r="G64" s="867" t="s">
        <v>12</v>
      </c>
      <c r="H64" s="867" t="s">
        <v>554</v>
      </c>
      <c r="I64" s="867" t="s">
        <v>112</v>
      </c>
      <c r="J64" s="867" t="s">
        <v>12</v>
      </c>
      <c r="K64" s="1042"/>
    </row>
    <row r="65" spans="1:11" ht="20.25" customHeight="1" thickBot="1" x14ac:dyDescent="0.3">
      <c r="A65" s="1065"/>
      <c r="B65" s="4" t="s">
        <v>13</v>
      </c>
      <c r="C65" s="4" t="s">
        <v>14</v>
      </c>
      <c r="D65" s="4" t="s">
        <v>9</v>
      </c>
      <c r="E65" s="4" t="s">
        <v>13</v>
      </c>
      <c r="F65" s="4" t="s">
        <v>14</v>
      </c>
      <c r="G65" s="4" t="s">
        <v>9</v>
      </c>
      <c r="H65" s="4" t="s">
        <v>13</v>
      </c>
      <c r="I65" s="4" t="s">
        <v>14</v>
      </c>
      <c r="J65" s="4" t="s">
        <v>9</v>
      </c>
      <c r="K65" s="1067"/>
    </row>
    <row r="66" spans="1:11" ht="20.25" customHeight="1" x14ac:dyDescent="0.2">
      <c r="A66" s="308" t="s">
        <v>1302</v>
      </c>
      <c r="B66" s="326">
        <v>344</v>
      </c>
      <c r="C66" s="326">
        <v>87</v>
      </c>
      <c r="D66" s="326">
        <v>431</v>
      </c>
      <c r="E66" s="326">
        <v>0</v>
      </c>
      <c r="F66" s="326">
        <v>0</v>
      </c>
      <c r="G66" s="326">
        <v>0</v>
      </c>
      <c r="H66" s="326">
        <f>SUM(B66,E66)</f>
        <v>344</v>
      </c>
      <c r="I66" s="326">
        <f t="shared" ref="I66:J71" si="13">SUM(C66,F66)</f>
        <v>87</v>
      </c>
      <c r="J66" s="326">
        <f t="shared" si="13"/>
        <v>431</v>
      </c>
      <c r="K66" s="870" t="s">
        <v>1289</v>
      </c>
    </row>
    <row r="67" spans="1:11" ht="20.25" customHeight="1" x14ac:dyDescent="0.2">
      <c r="A67" s="308" t="s">
        <v>1288</v>
      </c>
      <c r="B67" s="326">
        <v>440</v>
      </c>
      <c r="C67" s="326">
        <v>439</v>
      </c>
      <c r="D67" s="326">
        <v>879</v>
      </c>
      <c r="E67" s="326">
        <v>0</v>
      </c>
      <c r="F67" s="326">
        <v>0</v>
      </c>
      <c r="G67" s="326">
        <v>0</v>
      </c>
      <c r="H67" s="326">
        <f t="shared" ref="H67:H71" si="14">SUM(B67,E67)</f>
        <v>440</v>
      </c>
      <c r="I67" s="326">
        <f t="shared" si="13"/>
        <v>439</v>
      </c>
      <c r="J67" s="326">
        <f t="shared" si="13"/>
        <v>879</v>
      </c>
      <c r="K67" s="870" t="s">
        <v>1289</v>
      </c>
    </row>
    <row r="68" spans="1:11" ht="20.25" customHeight="1" x14ac:dyDescent="0.2">
      <c r="A68" s="308" t="s">
        <v>1290</v>
      </c>
      <c r="B68" s="326">
        <v>554</v>
      </c>
      <c r="C68" s="326">
        <v>558</v>
      </c>
      <c r="D68" s="326">
        <v>1112</v>
      </c>
      <c r="E68" s="326">
        <v>0</v>
      </c>
      <c r="F68" s="326">
        <v>0</v>
      </c>
      <c r="G68" s="326">
        <v>0</v>
      </c>
      <c r="H68" s="326">
        <f t="shared" si="14"/>
        <v>554</v>
      </c>
      <c r="I68" s="326">
        <f t="shared" si="13"/>
        <v>558</v>
      </c>
      <c r="J68" s="326">
        <f t="shared" si="13"/>
        <v>1112</v>
      </c>
      <c r="K68" s="211" t="s">
        <v>1291</v>
      </c>
    </row>
    <row r="69" spans="1:11" ht="20.25" customHeight="1" x14ac:dyDescent="0.2">
      <c r="A69" s="308" t="s">
        <v>1292</v>
      </c>
      <c r="B69" s="326">
        <v>78</v>
      </c>
      <c r="C69" s="326">
        <v>14</v>
      </c>
      <c r="D69" s="326">
        <v>92</v>
      </c>
      <c r="E69" s="326">
        <v>0</v>
      </c>
      <c r="F69" s="326">
        <v>0</v>
      </c>
      <c r="G69" s="326">
        <v>0</v>
      </c>
      <c r="H69" s="326">
        <f t="shared" si="14"/>
        <v>78</v>
      </c>
      <c r="I69" s="326">
        <f t="shared" si="13"/>
        <v>14</v>
      </c>
      <c r="J69" s="326">
        <f t="shared" si="13"/>
        <v>92</v>
      </c>
      <c r="K69" s="870" t="s">
        <v>1496</v>
      </c>
    </row>
    <row r="70" spans="1:11" ht="20.25" customHeight="1" x14ac:dyDescent="0.2">
      <c r="A70" s="308" t="s">
        <v>1294</v>
      </c>
      <c r="B70" s="326">
        <v>836</v>
      </c>
      <c r="C70" s="326">
        <v>183</v>
      </c>
      <c r="D70" s="326">
        <v>1019</v>
      </c>
      <c r="E70" s="326">
        <v>0</v>
      </c>
      <c r="F70" s="326">
        <v>0</v>
      </c>
      <c r="G70" s="326">
        <v>0</v>
      </c>
      <c r="H70" s="326">
        <f t="shared" si="14"/>
        <v>836</v>
      </c>
      <c r="I70" s="326">
        <f t="shared" si="13"/>
        <v>183</v>
      </c>
      <c r="J70" s="326">
        <f t="shared" si="13"/>
        <v>1019</v>
      </c>
      <c r="K70" s="211" t="s">
        <v>1304</v>
      </c>
    </row>
    <row r="71" spans="1:11" ht="20.25" customHeight="1" x14ac:dyDescent="0.2">
      <c r="A71" s="308" t="s">
        <v>1296</v>
      </c>
      <c r="B71" s="326">
        <v>383</v>
      </c>
      <c r="C71" s="326">
        <v>393</v>
      </c>
      <c r="D71" s="326">
        <v>776</v>
      </c>
      <c r="E71" s="326">
        <v>0</v>
      </c>
      <c r="F71" s="326">
        <v>0</v>
      </c>
      <c r="G71" s="326">
        <v>0</v>
      </c>
      <c r="H71" s="326">
        <f t="shared" si="14"/>
        <v>383</v>
      </c>
      <c r="I71" s="326">
        <f t="shared" si="13"/>
        <v>393</v>
      </c>
      <c r="J71" s="326">
        <f t="shared" si="13"/>
        <v>776</v>
      </c>
      <c r="K71" s="297" t="s">
        <v>1506</v>
      </c>
    </row>
    <row r="72" spans="1:11" ht="20.25" customHeight="1" x14ac:dyDescent="0.2">
      <c r="A72" s="308" t="s">
        <v>1544</v>
      </c>
      <c r="B72" s="326">
        <f t="shared" ref="B72:J72" si="15">SUM(B66:B71,B56:B57)</f>
        <v>2813</v>
      </c>
      <c r="C72" s="326">
        <f t="shared" si="15"/>
        <v>1951</v>
      </c>
      <c r="D72" s="326">
        <f t="shared" si="15"/>
        <v>4764</v>
      </c>
      <c r="E72" s="326">
        <f t="shared" si="15"/>
        <v>0</v>
      </c>
      <c r="F72" s="326">
        <f t="shared" si="15"/>
        <v>0</v>
      </c>
      <c r="G72" s="326">
        <f t="shared" si="15"/>
        <v>0</v>
      </c>
      <c r="H72" s="326">
        <f t="shared" si="15"/>
        <v>2813</v>
      </c>
      <c r="I72" s="326">
        <f t="shared" si="15"/>
        <v>1951</v>
      </c>
      <c r="J72" s="326">
        <f t="shared" si="15"/>
        <v>4764</v>
      </c>
      <c r="K72" s="870" t="s">
        <v>1539</v>
      </c>
    </row>
    <row r="73" spans="1:11" ht="20.25" customHeight="1" x14ac:dyDescent="0.2">
      <c r="A73" s="308" t="s">
        <v>1315</v>
      </c>
      <c r="B73" s="326">
        <v>1180</v>
      </c>
      <c r="C73" s="326">
        <v>1232</v>
      </c>
      <c r="D73" s="326">
        <v>2412</v>
      </c>
      <c r="E73" s="326">
        <v>0</v>
      </c>
      <c r="F73" s="326">
        <v>0</v>
      </c>
      <c r="G73" s="326">
        <v>0</v>
      </c>
      <c r="H73" s="326">
        <f>SUM(B73,E73)</f>
        <v>1180</v>
      </c>
      <c r="I73" s="326">
        <f t="shared" ref="I73:J74" si="16">SUM(C73,F73)</f>
        <v>1232</v>
      </c>
      <c r="J73" s="326">
        <f t="shared" si="16"/>
        <v>2412</v>
      </c>
      <c r="K73" s="297" t="s">
        <v>1297</v>
      </c>
    </row>
    <row r="74" spans="1:11" ht="20.25" customHeight="1" x14ac:dyDescent="0.2">
      <c r="A74" s="308" t="s">
        <v>1317</v>
      </c>
      <c r="B74" s="326">
        <v>1114</v>
      </c>
      <c r="C74" s="326">
        <v>886</v>
      </c>
      <c r="D74" s="326">
        <v>2000</v>
      </c>
      <c r="E74" s="326">
        <v>0</v>
      </c>
      <c r="F74" s="326">
        <v>0</v>
      </c>
      <c r="G74" s="326">
        <v>0</v>
      </c>
      <c r="H74" s="326">
        <f>SUM(B74,E74)</f>
        <v>1114</v>
      </c>
      <c r="I74" s="326">
        <f t="shared" si="16"/>
        <v>886</v>
      </c>
      <c r="J74" s="326">
        <f t="shared" si="16"/>
        <v>2000</v>
      </c>
      <c r="K74" s="297" t="s">
        <v>1502</v>
      </c>
    </row>
    <row r="75" spans="1:11" ht="20.25" customHeight="1" x14ac:dyDescent="0.2">
      <c r="A75" s="308" t="s">
        <v>1503</v>
      </c>
      <c r="B75" s="326"/>
      <c r="C75" s="326"/>
      <c r="D75" s="326"/>
      <c r="E75" s="326"/>
      <c r="F75" s="326"/>
      <c r="G75" s="326"/>
      <c r="H75" s="326"/>
      <c r="I75" s="326"/>
      <c r="J75" s="326"/>
      <c r="K75" s="297" t="s">
        <v>1320</v>
      </c>
    </row>
    <row r="76" spans="1:11" ht="20.25" customHeight="1" x14ac:dyDescent="0.2">
      <c r="A76" s="308" t="s">
        <v>790</v>
      </c>
      <c r="B76" s="326">
        <v>396</v>
      </c>
      <c r="C76" s="326">
        <v>524</v>
      </c>
      <c r="D76" s="326">
        <v>920</v>
      </c>
      <c r="E76" s="326">
        <v>0</v>
      </c>
      <c r="F76" s="326">
        <v>0</v>
      </c>
      <c r="G76" s="326">
        <v>0</v>
      </c>
      <c r="H76" s="326">
        <f>SUM(B76,E76)</f>
        <v>396</v>
      </c>
      <c r="I76" s="326">
        <f t="shared" ref="I76:J83" si="17">SUM(C76,F76)</f>
        <v>524</v>
      </c>
      <c r="J76" s="326">
        <f t="shared" si="17"/>
        <v>920</v>
      </c>
      <c r="K76" s="870" t="s">
        <v>204</v>
      </c>
    </row>
    <row r="77" spans="1:11" ht="20.25" customHeight="1" x14ac:dyDescent="0.2">
      <c r="A77" s="308" t="s">
        <v>404</v>
      </c>
      <c r="B77" s="326">
        <v>384</v>
      </c>
      <c r="C77" s="326">
        <v>628</v>
      </c>
      <c r="D77" s="326">
        <v>1012</v>
      </c>
      <c r="E77" s="326">
        <v>0</v>
      </c>
      <c r="F77" s="326">
        <v>0</v>
      </c>
      <c r="G77" s="326">
        <v>0</v>
      </c>
      <c r="H77" s="326">
        <f t="shared" ref="H77:H83" si="18">SUM(B77,E77)</f>
        <v>384</v>
      </c>
      <c r="I77" s="326">
        <f t="shared" si="17"/>
        <v>628</v>
      </c>
      <c r="J77" s="326">
        <f t="shared" si="17"/>
        <v>1012</v>
      </c>
      <c r="K77" s="870" t="s">
        <v>206</v>
      </c>
    </row>
    <row r="78" spans="1:11" ht="20.25" customHeight="1" x14ac:dyDescent="0.2">
      <c r="A78" s="308" t="s">
        <v>1286</v>
      </c>
      <c r="B78" s="326">
        <v>159</v>
      </c>
      <c r="C78" s="326">
        <v>63</v>
      </c>
      <c r="D78" s="326">
        <v>222</v>
      </c>
      <c r="E78" s="326">
        <v>0</v>
      </c>
      <c r="F78" s="326">
        <v>0</v>
      </c>
      <c r="G78" s="326">
        <v>0</v>
      </c>
      <c r="H78" s="326">
        <f t="shared" si="18"/>
        <v>159</v>
      </c>
      <c r="I78" s="326">
        <f t="shared" si="17"/>
        <v>63</v>
      </c>
      <c r="J78" s="326">
        <f t="shared" si="17"/>
        <v>222</v>
      </c>
      <c r="K78" s="870" t="s">
        <v>1494</v>
      </c>
    </row>
    <row r="79" spans="1:11" ht="20.25" customHeight="1" x14ac:dyDescent="0.2">
      <c r="A79" s="308" t="s">
        <v>1545</v>
      </c>
      <c r="B79" s="326">
        <v>318</v>
      </c>
      <c r="C79" s="326">
        <v>476</v>
      </c>
      <c r="D79" s="326">
        <v>794</v>
      </c>
      <c r="E79" s="326">
        <v>0</v>
      </c>
      <c r="F79" s="326">
        <v>0</v>
      </c>
      <c r="G79" s="326">
        <v>0</v>
      </c>
      <c r="H79" s="326">
        <f t="shared" si="18"/>
        <v>318</v>
      </c>
      <c r="I79" s="326">
        <f t="shared" si="17"/>
        <v>476</v>
      </c>
      <c r="J79" s="326">
        <f t="shared" si="17"/>
        <v>794</v>
      </c>
      <c r="K79" s="297" t="s">
        <v>1355</v>
      </c>
    </row>
    <row r="80" spans="1:11" ht="20.25" customHeight="1" x14ac:dyDescent="0.2">
      <c r="A80" s="308" t="s">
        <v>523</v>
      </c>
      <c r="B80" s="326">
        <v>137</v>
      </c>
      <c r="C80" s="326">
        <v>54</v>
      </c>
      <c r="D80" s="326">
        <v>191</v>
      </c>
      <c r="E80" s="326">
        <v>0</v>
      </c>
      <c r="F80" s="326">
        <v>0</v>
      </c>
      <c r="G80" s="326">
        <v>0</v>
      </c>
      <c r="H80" s="326">
        <f t="shared" si="18"/>
        <v>137</v>
      </c>
      <c r="I80" s="326">
        <f t="shared" si="17"/>
        <v>54</v>
      </c>
      <c r="J80" s="326">
        <f t="shared" si="17"/>
        <v>191</v>
      </c>
      <c r="K80" s="870" t="s">
        <v>240</v>
      </c>
    </row>
    <row r="81" spans="1:11" ht="20.25" customHeight="1" x14ac:dyDescent="0.2">
      <c r="A81" s="308" t="s">
        <v>1546</v>
      </c>
      <c r="B81" s="326">
        <v>53</v>
      </c>
      <c r="C81" s="326">
        <v>2</v>
      </c>
      <c r="D81" s="326">
        <v>55</v>
      </c>
      <c r="E81" s="326">
        <v>0</v>
      </c>
      <c r="F81" s="326">
        <v>0</v>
      </c>
      <c r="G81" s="326">
        <v>0</v>
      </c>
      <c r="H81" s="326">
        <f t="shared" si="18"/>
        <v>53</v>
      </c>
      <c r="I81" s="326">
        <f t="shared" si="17"/>
        <v>2</v>
      </c>
      <c r="J81" s="326">
        <f t="shared" si="17"/>
        <v>55</v>
      </c>
      <c r="K81" s="414" t="s">
        <v>1547</v>
      </c>
    </row>
    <row r="82" spans="1:11" ht="20.25" customHeight="1" x14ac:dyDescent="0.2">
      <c r="A82" s="308" t="s">
        <v>1548</v>
      </c>
      <c r="B82" s="326">
        <v>66</v>
      </c>
      <c r="C82" s="326">
        <v>14</v>
      </c>
      <c r="D82" s="326">
        <v>80</v>
      </c>
      <c r="E82" s="326">
        <v>0</v>
      </c>
      <c r="F82" s="326">
        <v>0</v>
      </c>
      <c r="G82" s="326">
        <v>0</v>
      </c>
      <c r="H82" s="326">
        <f t="shared" si="18"/>
        <v>66</v>
      </c>
      <c r="I82" s="326">
        <f t="shared" si="17"/>
        <v>14</v>
      </c>
      <c r="J82" s="326">
        <f t="shared" si="17"/>
        <v>80</v>
      </c>
      <c r="K82" s="870" t="s">
        <v>1496</v>
      </c>
    </row>
    <row r="83" spans="1:11" ht="20.25" customHeight="1" x14ac:dyDescent="0.2">
      <c r="A83" s="308" t="s">
        <v>1549</v>
      </c>
      <c r="B83" s="326">
        <v>38</v>
      </c>
      <c r="C83" s="326">
        <v>40</v>
      </c>
      <c r="D83" s="326">
        <v>78</v>
      </c>
      <c r="E83" s="326">
        <v>0</v>
      </c>
      <c r="F83" s="326">
        <v>0</v>
      </c>
      <c r="G83" s="326">
        <v>0</v>
      </c>
      <c r="H83" s="326">
        <f t="shared" si="18"/>
        <v>38</v>
      </c>
      <c r="I83" s="326">
        <f t="shared" si="17"/>
        <v>40</v>
      </c>
      <c r="J83" s="326">
        <f t="shared" si="17"/>
        <v>78</v>
      </c>
      <c r="K83" s="870" t="s">
        <v>1550</v>
      </c>
    </row>
    <row r="84" spans="1:11" ht="20.25" customHeight="1" thickBot="1" x14ac:dyDescent="0.25">
      <c r="A84" s="439" t="s">
        <v>1551</v>
      </c>
      <c r="B84" s="12">
        <f>SUM(B76:B83)</f>
        <v>1551</v>
      </c>
      <c r="C84" s="12">
        <f t="shared" ref="C84:J84" si="19">SUM(C76:C83)</f>
        <v>1801</v>
      </c>
      <c r="D84" s="12">
        <f t="shared" si="19"/>
        <v>3352</v>
      </c>
      <c r="E84" s="12">
        <f t="shared" si="19"/>
        <v>0</v>
      </c>
      <c r="F84" s="12">
        <f t="shared" si="19"/>
        <v>0</v>
      </c>
      <c r="G84" s="12">
        <f t="shared" si="19"/>
        <v>0</v>
      </c>
      <c r="H84" s="12">
        <f t="shared" si="19"/>
        <v>1551</v>
      </c>
      <c r="I84" s="12">
        <f t="shared" si="19"/>
        <v>1801</v>
      </c>
      <c r="J84" s="12">
        <f t="shared" si="19"/>
        <v>3352</v>
      </c>
      <c r="K84" s="13" t="s">
        <v>1325</v>
      </c>
    </row>
    <row r="85" spans="1:11" ht="20.25" customHeight="1" thickTop="1" x14ac:dyDescent="0.2">
      <c r="A85" s="456"/>
      <c r="B85" s="874"/>
      <c r="C85" s="874"/>
      <c r="D85" s="874"/>
      <c r="E85" s="874"/>
      <c r="F85" s="874"/>
      <c r="G85" s="874"/>
      <c r="H85" s="874"/>
      <c r="I85" s="874"/>
      <c r="J85" s="874"/>
      <c r="K85" s="425"/>
    </row>
    <row r="86" spans="1:11" ht="20.25" customHeight="1" x14ac:dyDescent="0.2">
      <c r="A86" s="307"/>
      <c r="B86" s="875"/>
      <c r="C86" s="875"/>
      <c r="D86" s="875"/>
      <c r="E86" s="875"/>
      <c r="F86" s="875"/>
      <c r="G86" s="875"/>
      <c r="H86" s="875"/>
      <c r="I86" s="875"/>
      <c r="J86" s="875"/>
      <c r="K86" s="56"/>
    </row>
    <row r="87" spans="1:11" ht="20.25" customHeight="1" x14ac:dyDescent="0.2">
      <c r="A87" s="307"/>
      <c r="B87" s="875"/>
      <c r="C87" s="875"/>
      <c r="D87" s="875"/>
      <c r="E87" s="875"/>
      <c r="F87" s="875"/>
      <c r="G87" s="875"/>
      <c r="H87" s="875"/>
      <c r="I87" s="875"/>
      <c r="J87" s="875"/>
      <c r="K87" s="56"/>
    </row>
    <row r="88" spans="1:11" ht="20.25" customHeight="1" x14ac:dyDescent="0.2">
      <c r="A88" s="307"/>
      <c r="B88" s="875"/>
      <c r="C88" s="875"/>
      <c r="D88" s="875"/>
      <c r="E88" s="875"/>
      <c r="F88" s="875"/>
      <c r="G88" s="875"/>
      <c r="H88" s="875"/>
      <c r="I88" s="875"/>
      <c r="J88" s="875"/>
      <c r="K88" s="56"/>
    </row>
    <row r="89" spans="1:11" ht="18" customHeight="1" thickBot="1" x14ac:dyDescent="0.25">
      <c r="A89" s="323" t="s">
        <v>2643</v>
      </c>
      <c r="K89" s="28" t="s">
        <v>2714</v>
      </c>
    </row>
    <row r="90" spans="1:11" ht="18" customHeight="1" thickTop="1" x14ac:dyDescent="0.25">
      <c r="A90" s="1063" t="s">
        <v>196</v>
      </c>
      <c r="B90" s="1003" t="s">
        <v>1</v>
      </c>
      <c r="C90" s="1003"/>
      <c r="D90" s="1003"/>
      <c r="E90" s="1003" t="s">
        <v>2</v>
      </c>
      <c r="F90" s="1003"/>
      <c r="G90" s="1003"/>
      <c r="H90" s="1003" t="s">
        <v>4</v>
      </c>
      <c r="I90" s="1003"/>
      <c r="J90" s="1003"/>
      <c r="K90" s="1066" t="s">
        <v>197</v>
      </c>
    </row>
    <row r="91" spans="1:11" ht="18" customHeight="1" x14ac:dyDescent="0.25">
      <c r="A91" s="1064"/>
      <c r="B91" s="1004" t="s">
        <v>6</v>
      </c>
      <c r="C91" s="1004"/>
      <c r="D91" s="1004"/>
      <c r="E91" s="1004" t="s">
        <v>7</v>
      </c>
      <c r="F91" s="1004"/>
      <c r="G91" s="1004"/>
      <c r="H91" s="1004" t="s">
        <v>9</v>
      </c>
      <c r="I91" s="1004"/>
      <c r="J91" s="1004"/>
      <c r="K91" s="1042"/>
    </row>
    <row r="92" spans="1:11" ht="18" customHeight="1" x14ac:dyDescent="0.25">
      <c r="A92" s="1064"/>
      <c r="B92" s="867" t="s">
        <v>554</v>
      </c>
      <c r="C92" s="867" t="s">
        <v>112</v>
      </c>
      <c r="D92" s="867" t="s">
        <v>12</v>
      </c>
      <c r="E92" s="867" t="s">
        <v>554</v>
      </c>
      <c r="F92" s="867" t="s">
        <v>112</v>
      </c>
      <c r="G92" s="867" t="s">
        <v>12</v>
      </c>
      <c r="H92" s="867" t="s">
        <v>554</v>
      </c>
      <c r="I92" s="867" t="s">
        <v>112</v>
      </c>
      <c r="J92" s="867" t="s">
        <v>12</v>
      </c>
      <c r="K92" s="1042"/>
    </row>
    <row r="93" spans="1:11" ht="18" customHeight="1" thickBot="1" x14ac:dyDescent="0.3">
      <c r="A93" s="1065"/>
      <c r="B93" s="4" t="s">
        <v>13</v>
      </c>
      <c r="C93" s="4" t="s">
        <v>14</v>
      </c>
      <c r="D93" s="4" t="s">
        <v>9</v>
      </c>
      <c r="E93" s="4" t="s">
        <v>13</v>
      </c>
      <c r="F93" s="4" t="s">
        <v>14</v>
      </c>
      <c r="G93" s="4" t="s">
        <v>9</v>
      </c>
      <c r="H93" s="4" t="s">
        <v>13</v>
      </c>
      <c r="I93" s="4" t="s">
        <v>14</v>
      </c>
      <c r="J93" s="4" t="s">
        <v>9</v>
      </c>
      <c r="K93" s="1067"/>
    </row>
    <row r="94" spans="1:11" ht="20.25" customHeight="1" x14ac:dyDescent="0.2">
      <c r="A94" s="308" t="s">
        <v>1326</v>
      </c>
      <c r="B94" s="326"/>
      <c r="C94" s="326"/>
      <c r="D94" s="326"/>
      <c r="E94" s="326"/>
      <c r="F94" s="326"/>
      <c r="G94" s="326"/>
      <c r="H94" s="326"/>
      <c r="I94" s="326"/>
      <c r="J94" s="326"/>
      <c r="K94" s="297" t="s">
        <v>1327</v>
      </c>
    </row>
    <row r="95" spans="1:11" ht="20.25" customHeight="1" x14ac:dyDescent="0.2">
      <c r="A95" s="308" t="s">
        <v>1328</v>
      </c>
      <c r="B95" s="326">
        <v>187</v>
      </c>
      <c r="C95" s="326">
        <v>220</v>
      </c>
      <c r="D95" s="326">
        <v>407</v>
      </c>
      <c r="E95" s="326">
        <v>0</v>
      </c>
      <c r="F95" s="326">
        <v>0</v>
      </c>
      <c r="G95" s="326">
        <v>0</v>
      </c>
      <c r="H95" s="326">
        <f>SUM(B95,E95)</f>
        <v>187</v>
      </c>
      <c r="I95" s="326">
        <f t="shared" ref="I95:J95" si="20">SUM(C95,F95)</f>
        <v>220</v>
      </c>
      <c r="J95" s="326">
        <f t="shared" si="20"/>
        <v>407</v>
      </c>
      <c r="K95" s="297" t="s">
        <v>1329</v>
      </c>
    </row>
    <row r="96" spans="1:11" ht="18.95" customHeight="1" x14ac:dyDescent="0.2">
      <c r="A96" s="308" t="s">
        <v>1552</v>
      </c>
      <c r="B96" s="326">
        <v>125</v>
      </c>
      <c r="C96" s="326">
        <v>105</v>
      </c>
      <c r="D96" s="326">
        <v>230</v>
      </c>
      <c r="E96" s="326">
        <v>0</v>
      </c>
      <c r="F96" s="326">
        <v>0</v>
      </c>
      <c r="G96" s="326">
        <v>0</v>
      </c>
      <c r="H96" s="326">
        <f>SUM(E96,B96)</f>
        <v>125</v>
      </c>
      <c r="I96" s="326">
        <f t="shared" ref="I96:J100" si="21">SUM(F96,C96)</f>
        <v>105</v>
      </c>
      <c r="J96" s="326">
        <f t="shared" si="21"/>
        <v>230</v>
      </c>
      <c r="K96" s="297" t="s">
        <v>1506</v>
      </c>
    </row>
    <row r="97" spans="1:11" ht="18.95" customHeight="1" x14ac:dyDescent="0.2">
      <c r="A97" s="308" t="s">
        <v>1331</v>
      </c>
      <c r="B97" s="326">
        <v>204</v>
      </c>
      <c r="C97" s="326">
        <v>104</v>
      </c>
      <c r="D97" s="326">
        <v>308</v>
      </c>
      <c r="E97" s="326">
        <v>0</v>
      </c>
      <c r="F97" s="326">
        <v>0</v>
      </c>
      <c r="G97" s="326">
        <v>0</v>
      </c>
      <c r="H97" s="326">
        <f t="shared" ref="H97:H100" si="22">SUM(E97,B97)</f>
        <v>204</v>
      </c>
      <c r="I97" s="326">
        <f t="shared" si="21"/>
        <v>104</v>
      </c>
      <c r="J97" s="326">
        <f t="shared" si="21"/>
        <v>308</v>
      </c>
      <c r="K97" s="297" t="s">
        <v>1332</v>
      </c>
    </row>
    <row r="98" spans="1:11" ht="18.95" customHeight="1" x14ac:dyDescent="0.2">
      <c r="A98" s="308" t="s">
        <v>1333</v>
      </c>
      <c r="B98" s="326">
        <v>139</v>
      </c>
      <c r="C98" s="326">
        <v>192</v>
      </c>
      <c r="D98" s="326">
        <v>331</v>
      </c>
      <c r="E98" s="326">
        <v>0</v>
      </c>
      <c r="F98" s="326">
        <v>0</v>
      </c>
      <c r="G98" s="326">
        <v>0</v>
      </c>
      <c r="H98" s="326">
        <f t="shared" si="22"/>
        <v>139</v>
      </c>
      <c r="I98" s="326">
        <f t="shared" si="21"/>
        <v>192</v>
      </c>
      <c r="J98" s="326">
        <f t="shared" si="21"/>
        <v>331</v>
      </c>
      <c r="K98" s="297" t="s">
        <v>1334</v>
      </c>
    </row>
    <row r="99" spans="1:11" ht="18.95" customHeight="1" x14ac:dyDescent="0.2">
      <c r="A99" s="308" t="s">
        <v>1553</v>
      </c>
      <c r="B99" s="326">
        <v>65</v>
      </c>
      <c r="C99" s="326">
        <v>68</v>
      </c>
      <c r="D99" s="326">
        <v>133</v>
      </c>
      <c r="E99" s="326">
        <v>0</v>
      </c>
      <c r="F99" s="326">
        <v>0</v>
      </c>
      <c r="G99" s="326">
        <v>0</v>
      </c>
      <c r="H99" s="326">
        <f t="shared" si="22"/>
        <v>65</v>
      </c>
      <c r="I99" s="326">
        <f t="shared" si="21"/>
        <v>68</v>
      </c>
      <c r="J99" s="326">
        <f t="shared" si="21"/>
        <v>133</v>
      </c>
      <c r="K99" s="297" t="s">
        <v>1336</v>
      </c>
    </row>
    <row r="100" spans="1:11" ht="18.95" customHeight="1" x14ac:dyDescent="0.2">
      <c r="A100" s="308" t="s">
        <v>1545</v>
      </c>
      <c r="B100" s="326">
        <v>83</v>
      </c>
      <c r="C100" s="326">
        <v>81</v>
      </c>
      <c r="D100" s="326">
        <v>164</v>
      </c>
      <c r="E100" s="326">
        <v>0</v>
      </c>
      <c r="F100" s="326">
        <v>0</v>
      </c>
      <c r="G100" s="326">
        <v>0</v>
      </c>
      <c r="H100" s="326">
        <f t="shared" si="22"/>
        <v>83</v>
      </c>
      <c r="I100" s="326">
        <f t="shared" si="21"/>
        <v>81</v>
      </c>
      <c r="J100" s="326">
        <f t="shared" si="21"/>
        <v>164</v>
      </c>
      <c r="K100" s="297" t="s">
        <v>1554</v>
      </c>
    </row>
    <row r="101" spans="1:11" ht="18.95" customHeight="1" x14ac:dyDescent="0.2">
      <c r="A101" s="308" t="s">
        <v>1338</v>
      </c>
      <c r="B101" s="326">
        <f t="shared" ref="B101:J101" si="23">SUM(B96:B100,B95)</f>
        <v>803</v>
      </c>
      <c r="C101" s="326">
        <f t="shared" si="23"/>
        <v>770</v>
      </c>
      <c r="D101" s="326">
        <f t="shared" si="23"/>
        <v>1573</v>
      </c>
      <c r="E101" s="326">
        <f t="shared" si="23"/>
        <v>0</v>
      </c>
      <c r="F101" s="326">
        <f t="shared" si="23"/>
        <v>0</v>
      </c>
      <c r="G101" s="326">
        <f t="shared" si="23"/>
        <v>0</v>
      </c>
      <c r="H101" s="326">
        <f t="shared" si="23"/>
        <v>803</v>
      </c>
      <c r="I101" s="326">
        <f t="shared" si="23"/>
        <v>770</v>
      </c>
      <c r="J101" s="326">
        <f t="shared" si="23"/>
        <v>1573</v>
      </c>
      <c r="K101" s="297" t="s">
        <v>1339</v>
      </c>
    </row>
    <row r="102" spans="1:11" ht="18.95" customHeight="1" x14ac:dyDescent="0.2">
      <c r="A102" s="308" t="s">
        <v>1340</v>
      </c>
      <c r="B102" s="326">
        <v>430</v>
      </c>
      <c r="C102" s="326">
        <v>382</v>
      </c>
      <c r="D102" s="880">
        <v>812</v>
      </c>
      <c r="E102" s="880">
        <v>0</v>
      </c>
      <c r="F102" s="880">
        <v>0</v>
      </c>
      <c r="G102" s="880">
        <v>0</v>
      </c>
      <c r="H102" s="880">
        <f>SUM(B102,E102)</f>
        <v>430</v>
      </c>
      <c r="I102" s="880">
        <f t="shared" ref="I102:J102" si="24">SUM(C102,F102)</f>
        <v>382</v>
      </c>
      <c r="J102" s="880">
        <f t="shared" si="24"/>
        <v>812</v>
      </c>
      <c r="K102" s="870" t="s">
        <v>1341</v>
      </c>
    </row>
    <row r="103" spans="1:11" ht="18.95" customHeight="1" x14ac:dyDescent="0.2">
      <c r="A103" s="652" t="s">
        <v>1556</v>
      </c>
      <c r="B103" s="18"/>
      <c r="C103" s="18"/>
      <c r="D103" s="18"/>
      <c r="E103" s="18"/>
      <c r="F103" s="18"/>
      <c r="G103" s="18"/>
      <c r="H103" s="18"/>
      <c r="I103" s="18"/>
      <c r="J103" s="18"/>
      <c r="K103" s="19" t="s">
        <v>1557</v>
      </c>
    </row>
    <row r="104" spans="1:11" ht="18.95" customHeight="1" x14ac:dyDescent="0.2">
      <c r="A104" s="463" t="s">
        <v>1344</v>
      </c>
      <c r="B104" s="880">
        <v>334</v>
      </c>
      <c r="C104" s="880">
        <v>74</v>
      </c>
      <c r="D104" s="880">
        <v>408</v>
      </c>
      <c r="E104" s="880">
        <v>0</v>
      </c>
      <c r="F104" s="880">
        <v>0</v>
      </c>
      <c r="G104" s="880">
        <v>0</v>
      </c>
      <c r="H104" s="880">
        <f>SUM(B104,E104)</f>
        <v>334</v>
      </c>
      <c r="I104" s="880">
        <f t="shared" ref="I104:J107" si="25">SUM(C104,F104)</f>
        <v>74</v>
      </c>
      <c r="J104" s="880">
        <f t="shared" si="25"/>
        <v>408</v>
      </c>
      <c r="K104" s="870" t="s">
        <v>856</v>
      </c>
    </row>
    <row r="105" spans="1:11" ht="14.25" customHeight="1" x14ac:dyDescent="0.2">
      <c r="A105" s="463" t="s">
        <v>1345</v>
      </c>
      <c r="B105" s="880">
        <v>1082</v>
      </c>
      <c r="C105" s="880">
        <v>396</v>
      </c>
      <c r="D105" s="880">
        <v>1478</v>
      </c>
      <c r="E105" s="880">
        <v>0</v>
      </c>
      <c r="F105" s="880">
        <v>0</v>
      </c>
      <c r="G105" s="880">
        <v>0</v>
      </c>
      <c r="H105" s="880">
        <f t="shared" ref="H105:H107" si="26">SUM(B105,E105)</f>
        <v>1082</v>
      </c>
      <c r="I105" s="880">
        <f t="shared" si="25"/>
        <v>396</v>
      </c>
      <c r="J105" s="880">
        <f t="shared" si="25"/>
        <v>1478</v>
      </c>
      <c r="K105" s="870" t="s">
        <v>1346</v>
      </c>
    </row>
    <row r="106" spans="1:11" ht="14.25" customHeight="1" x14ac:dyDescent="0.2">
      <c r="A106" s="463" t="s">
        <v>939</v>
      </c>
      <c r="B106" s="880">
        <v>700</v>
      </c>
      <c r="C106" s="880">
        <v>842</v>
      </c>
      <c r="D106" s="880">
        <v>1542</v>
      </c>
      <c r="E106" s="880">
        <v>0</v>
      </c>
      <c r="F106" s="880">
        <v>0</v>
      </c>
      <c r="G106" s="880">
        <v>0</v>
      </c>
      <c r="H106" s="880">
        <f t="shared" si="26"/>
        <v>700</v>
      </c>
      <c r="I106" s="880">
        <f t="shared" si="25"/>
        <v>842</v>
      </c>
      <c r="J106" s="880">
        <f t="shared" si="25"/>
        <v>1542</v>
      </c>
      <c r="K106" s="870" t="s">
        <v>234</v>
      </c>
    </row>
    <row r="107" spans="1:11" ht="16.5" customHeight="1" x14ac:dyDescent="0.2">
      <c r="A107" s="463" t="s">
        <v>523</v>
      </c>
      <c r="B107" s="880">
        <v>520</v>
      </c>
      <c r="C107" s="880">
        <v>257</v>
      </c>
      <c r="D107" s="880">
        <v>777</v>
      </c>
      <c r="E107" s="880">
        <v>0</v>
      </c>
      <c r="F107" s="880">
        <v>0</v>
      </c>
      <c r="G107" s="880">
        <v>0</v>
      </c>
      <c r="H107" s="880">
        <f t="shared" si="26"/>
        <v>520</v>
      </c>
      <c r="I107" s="880">
        <f t="shared" si="25"/>
        <v>257</v>
      </c>
      <c r="J107" s="880">
        <f t="shared" si="25"/>
        <v>777</v>
      </c>
      <c r="K107" s="870" t="s">
        <v>240</v>
      </c>
    </row>
    <row r="108" spans="1:11" ht="18.95" customHeight="1" x14ac:dyDescent="0.2">
      <c r="A108" s="308" t="s">
        <v>1558</v>
      </c>
      <c r="B108" s="880">
        <f>SUM(B104:B107)</f>
        <v>2636</v>
      </c>
      <c r="C108" s="880">
        <f t="shared" ref="C108:J108" si="27">SUM(C104:C107)</f>
        <v>1569</v>
      </c>
      <c r="D108" s="880">
        <f t="shared" si="27"/>
        <v>4205</v>
      </c>
      <c r="E108" s="880">
        <f t="shared" si="27"/>
        <v>0</v>
      </c>
      <c r="F108" s="880">
        <f t="shared" si="27"/>
        <v>0</v>
      </c>
      <c r="G108" s="880">
        <f t="shared" si="27"/>
        <v>0</v>
      </c>
      <c r="H108" s="880">
        <f t="shared" si="27"/>
        <v>2636</v>
      </c>
      <c r="I108" s="880">
        <f t="shared" si="27"/>
        <v>1569</v>
      </c>
      <c r="J108" s="880">
        <f t="shared" si="27"/>
        <v>4205</v>
      </c>
      <c r="K108" s="870" t="s">
        <v>1559</v>
      </c>
    </row>
    <row r="109" spans="1:11" ht="18.95" customHeight="1" x14ac:dyDescent="0.2">
      <c r="A109" s="651" t="s">
        <v>1349</v>
      </c>
      <c r="B109" s="880"/>
      <c r="C109" s="880"/>
      <c r="D109" s="880"/>
      <c r="E109" s="880"/>
      <c r="F109" s="880"/>
      <c r="G109" s="880"/>
      <c r="H109" s="880"/>
      <c r="I109" s="880"/>
      <c r="J109" s="880"/>
      <c r="K109" s="870" t="s">
        <v>1350</v>
      </c>
    </row>
    <row r="110" spans="1:11" ht="18.95" customHeight="1" x14ac:dyDescent="0.2">
      <c r="A110" s="308" t="s">
        <v>939</v>
      </c>
      <c r="B110" s="880">
        <v>41</v>
      </c>
      <c r="C110" s="880">
        <v>26</v>
      </c>
      <c r="D110" s="880">
        <v>67</v>
      </c>
      <c r="E110" s="880">
        <v>0</v>
      </c>
      <c r="F110" s="880">
        <v>0</v>
      </c>
      <c r="G110" s="880">
        <v>0</v>
      </c>
      <c r="H110" s="880">
        <f>SUM(B110,E110)</f>
        <v>41</v>
      </c>
      <c r="I110" s="880">
        <f t="shared" ref="I110:J111" si="28">SUM(C110,F110)</f>
        <v>26</v>
      </c>
      <c r="J110" s="880">
        <f t="shared" si="28"/>
        <v>67</v>
      </c>
      <c r="K110" s="870" t="s">
        <v>234</v>
      </c>
    </row>
    <row r="111" spans="1:11" ht="18.95" customHeight="1" x14ac:dyDescent="0.2">
      <c r="A111" s="308" t="s">
        <v>239</v>
      </c>
      <c r="B111" s="880">
        <v>21</v>
      </c>
      <c r="C111" s="880">
        <v>12</v>
      </c>
      <c r="D111" s="880">
        <v>33</v>
      </c>
      <c r="E111" s="880">
        <v>0</v>
      </c>
      <c r="F111" s="880">
        <v>0</v>
      </c>
      <c r="G111" s="880">
        <v>0</v>
      </c>
      <c r="H111" s="880">
        <f>SUM(B111,E111)</f>
        <v>21</v>
      </c>
      <c r="I111" s="880">
        <f t="shared" si="28"/>
        <v>12</v>
      </c>
      <c r="J111" s="880">
        <f t="shared" si="28"/>
        <v>33</v>
      </c>
      <c r="K111" s="870" t="s">
        <v>240</v>
      </c>
    </row>
    <row r="112" spans="1:11" ht="18.95" customHeight="1" x14ac:dyDescent="0.2">
      <c r="A112" s="651" t="s">
        <v>1509</v>
      </c>
      <c r="B112" s="880">
        <f>SUM(B110:B111)</f>
        <v>62</v>
      </c>
      <c r="C112" s="880">
        <f t="shared" ref="C112:J112" si="29">SUM(C110:C111)</f>
        <v>38</v>
      </c>
      <c r="D112" s="880">
        <f t="shared" si="29"/>
        <v>100</v>
      </c>
      <c r="E112" s="880">
        <f t="shared" si="29"/>
        <v>0</v>
      </c>
      <c r="F112" s="880">
        <f t="shared" si="29"/>
        <v>0</v>
      </c>
      <c r="G112" s="880">
        <f t="shared" si="29"/>
        <v>0</v>
      </c>
      <c r="H112" s="880">
        <f t="shared" si="29"/>
        <v>62</v>
      </c>
      <c r="I112" s="880">
        <f t="shared" si="29"/>
        <v>38</v>
      </c>
      <c r="J112" s="880">
        <f t="shared" si="29"/>
        <v>100</v>
      </c>
      <c r="K112" s="870" t="s">
        <v>1510</v>
      </c>
    </row>
    <row r="113" spans="1:11" ht="18.75" customHeight="1" x14ac:dyDescent="0.2">
      <c r="A113" s="651" t="s">
        <v>1352</v>
      </c>
      <c r="B113" s="880"/>
      <c r="C113" s="880"/>
      <c r="D113" s="880"/>
      <c r="E113" s="880"/>
      <c r="F113" s="880"/>
      <c r="G113" s="880"/>
      <c r="H113" s="880"/>
      <c r="I113" s="880"/>
      <c r="J113" s="880"/>
      <c r="K113" s="870" t="s">
        <v>1353</v>
      </c>
    </row>
    <row r="114" spans="1:11" ht="18" customHeight="1" x14ac:dyDescent="0.2">
      <c r="A114" s="651" t="s">
        <v>1446</v>
      </c>
      <c r="B114" s="880">
        <v>11</v>
      </c>
      <c r="C114" s="880">
        <v>15</v>
      </c>
      <c r="D114" s="880">
        <v>26</v>
      </c>
      <c r="E114" s="880">
        <v>0</v>
      </c>
      <c r="F114" s="880">
        <v>0</v>
      </c>
      <c r="G114" s="880">
        <v>0</v>
      </c>
      <c r="H114" s="880">
        <f>SUM(B114,E114)</f>
        <v>11</v>
      </c>
      <c r="I114" s="880">
        <f t="shared" ref="I114:J116" si="30">SUM(C114,F114)</f>
        <v>15</v>
      </c>
      <c r="J114" s="880">
        <f t="shared" si="30"/>
        <v>26</v>
      </c>
      <c r="K114" s="297" t="s">
        <v>1554</v>
      </c>
    </row>
    <row r="115" spans="1:11" ht="16.5" customHeight="1" x14ac:dyDescent="0.2">
      <c r="A115" s="463" t="s">
        <v>1345</v>
      </c>
      <c r="B115" s="880">
        <v>41</v>
      </c>
      <c r="C115" s="880">
        <v>13</v>
      </c>
      <c r="D115" s="880">
        <v>54</v>
      </c>
      <c r="E115" s="880">
        <v>0</v>
      </c>
      <c r="F115" s="880">
        <v>0</v>
      </c>
      <c r="G115" s="880">
        <v>0</v>
      </c>
      <c r="H115" s="880">
        <f t="shared" ref="H115:H116" si="31">SUM(B115,E115)</f>
        <v>41</v>
      </c>
      <c r="I115" s="880">
        <f t="shared" si="30"/>
        <v>13</v>
      </c>
      <c r="J115" s="880">
        <f t="shared" si="30"/>
        <v>54</v>
      </c>
      <c r="K115" s="870" t="s">
        <v>1346</v>
      </c>
    </row>
    <row r="116" spans="1:11" ht="18" customHeight="1" x14ac:dyDescent="0.2">
      <c r="A116" s="463" t="s">
        <v>939</v>
      </c>
      <c r="B116" s="880">
        <v>21</v>
      </c>
      <c r="C116" s="880">
        <v>35</v>
      </c>
      <c r="D116" s="880">
        <v>56</v>
      </c>
      <c r="E116" s="880">
        <v>0</v>
      </c>
      <c r="F116" s="880">
        <v>0</v>
      </c>
      <c r="G116" s="880">
        <v>0</v>
      </c>
      <c r="H116" s="880">
        <f t="shared" si="31"/>
        <v>21</v>
      </c>
      <c r="I116" s="880">
        <f t="shared" si="30"/>
        <v>35</v>
      </c>
      <c r="J116" s="880">
        <f t="shared" si="30"/>
        <v>56</v>
      </c>
      <c r="K116" s="870" t="s">
        <v>234</v>
      </c>
    </row>
    <row r="117" spans="1:11" ht="18.95" customHeight="1" thickBot="1" x14ac:dyDescent="0.25">
      <c r="A117" s="439" t="s">
        <v>1560</v>
      </c>
      <c r="B117" s="12">
        <f t="shared" ref="B117:J117" si="32">SUM(B114:B116)</f>
        <v>73</v>
      </c>
      <c r="C117" s="12">
        <f t="shared" si="32"/>
        <v>63</v>
      </c>
      <c r="D117" s="12">
        <f t="shared" si="32"/>
        <v>136</v>
      </c>
      <c r="E117" s="12">
        <f t="shared" si="32"/>
        <v>0</v>
      </c>
      <c r="F117" s="12">
        <f t="shared" si="32"/>
        <v>0</v>
      </c>
      <c r="G117" s="12">
        <f t="shared" si="32"/>
        <v>0</v>
      </c>
      <c r="H117" s="12">
        <f t="shared" si="32"/>
        <v>73</v>
      </c>
      <c r="I117" s="12">
        <f t="shared" si="32"/>
        <v>63</v>
      </c>
      <c r="J117" s="12">
        <f t="shared" si="32"/>
        <v>136</v>
      </c>
      <c r="K117" s="13" t="s">
        <v>1512</v>
      </c>
    </row>
    <row r="118" spans="1:11" ht="16.5" thickTop="1" x14ac:dyDescent="0.2">
      <c r="A118" s="467"/>
      <c r="B118" s="862"/>
      <c r="C118" s="862"/>
      <c r="D118" s="862"/>
      <c r="E118" s="862"/>
      <c r="F118" s="862"/>
      <c r="G118" s="862"/>
      <c r="H118" s="862"/>
      <c r="I118" s="862"/>
      <c r="J118" s="862"/>
      <c r="K118" s="879"/>
    </row>
    <row r="119" spans="1:11" ht="15.75" x14ac:dyDescent="0.2">
      <c r="A119" s="83"/>
      <c r="B119" s="863"/>
      <c r="C119" s="863"/>
      <c r="D119" s="863"/>
      <c r="E119" s="863"/>
      <c r="F119" s="863"/>
      <c r="G119" s="863"/>
      <c r="H119" s="863"/>
      <c r="I119" s="863"/>
      <c r="J119" s="863"/>
      <c r="K119" s="869"/>
    </row>
    <row r="120" spans="1:11" ht="15.75" x14ac:dyDescent="0.2">
      <c r="A120" s="83"/>
      <c r="B120" s="863"/>
      <c r="C120" s="863"/>
      <c r="D120" s="863"/>
      <c r="E120" s="863"/>
      <c r="F120" s="863"/>
      <c r="G120" s="863"/>
      <c r="H120" s="863"/>
      <c r="I120" s="863"/>
      <c r="J120" s="863"/>
      <c r="K120" s="869"/>
    </row>
    <row r="121" spans="1:11" ht="17.25" customHeight="1" thickBot="1" x14ac:dyDescent="0.25">
      <c r="A121" s="323" t="s">
        <v>2643</v>
      </c>
      <c r="K121" s="28" t="s">
        <v>2714</v>
      </c>
    </row>
    <row r="122" spans="1:11" ht="17.25" customHeight="1" thickTop="1" x14ac:dyDescent="0.25">
      <c r="A122" s="1063" t="s">
        <v>196</v>
      </c>
      <c r="B122" s="1003" t="s">
        <v>1</v>
      </c>
      <c r="C122" s="1003"/>
      <c r="D122" s="1003"/>
      <c r="E122" s="1003" t="s">
        <v>2</v>
      </c>
      <c r="F122" s="1003"/>
      <c r="G122" s="1003"/>
      <c r="H122" s="1003" t="s">
        <v>4</v>
      </c>
      <c r="I122" s="1003"/>
      <c r="J122" s="1003"/>
      <c r="K122" s="1066" t="s">
        <v>197</v>
      </c>
    </row>
    <row r="123" spans="1:11" ht="20.25" customHeight="1" x14ac:dyDescent="0.25">
      <c r="A123" s="1064"/>
      <c r="B123" s="1004" t="s">
        <v>6</v>
      </c>
      <c r="C123" s="1004"/>
      <c r="D123" s="1004"/>
      <c r="E123" s="1004" t="s">
        <v>7</v>
      </c>
      <c r="F123" s="1004"/>
      <c r="G123" s="1004"/>
      <c r="H123" s="1004" t="s">
        <v>9</v>
      </c>
      <c r="I123" s="1004"/>
      <c r="J123" s="1004"/>
      <c r="K123" s="1042"/>
    </row>
    <row r="124" spans="1:11" ht="17.25" customHeight="1" x14ac:dyDescent="0.25">
      <c r="A124" s="1064"/>
      <c r="B124" s="867" t="s">
        <v>554</v>
      </c>
      <c r="C124" s="867" t="s">
        <v>112</v>
      </c>
      <c r="D124" s="867" t="s">
        <v>12</v>
      </c>
      <c r="E124" s="867" t="s">
        <v>554</v>
      </c>
      <c r="F124" s="867" t="s">
        <v>112</v>
      </c>
      <c r="G124" s="867" t="s">
        <v>12</v>
      </c>
      <c r="H124" s="867" t="s">
        <v>554</v>
      </c>
      <c r="I124" s="867" t="s">
        <v>112</v>
      </c>
      <c r="J124" s="867" t="s">
        <v>12</v>
      </c>
      <c r="K124" s="1042"/>
    </row>
    <row r="125" spans="1:11" ht="20.25" customHeight="1" thickBot="1" x14ac:dyDescent="0.3">
      <c r="A125" s="1065"/>
      <c r="B125" s="4" t="s">
        <v>13</v>
      </c>
      <c r="C125" s="4" t="s">
        <v>14</v>
      </c>
      <c r="D125" s="4" t="s">
        <v>9</v>
      </c>
      <c r="E125" s="4" t="s">
        <v>13</v>
      </c>
      <c r="F125" s="4" t="s">
        <v>14</v>
      </c>
      <c r="G125" s="4" t="s">
        <v>9</v>
      </c>
      <c r="H125" s="4" t="s">
        <v>13</v>
      </c>
      <c r="I125" s="4" t="s">
        <v>14</v>
      </c>
      <c r="J125" s="4" t="s">
        <v>9</v>
      </c>
      <c r="K125" s="1067"/>
    </row>
    <row r="126" spans="1:11" ht="20.25" customHeight="1" x14ac:dyDescent="0.2">
      <c r="A126" s="308" t="s">
        <v>1356</v>
      </c>
      <c r="B126" s="880"/>
      <c r="C126" s="880"/>
      <c r="D126" s="880"/>
      <c r="E126" s="880"/>
      <c r="F126" s="880"/>
      <c r="G126" s="880"/>
      <c r="H126" s="880"/>
      <c r="I126" s="880"/>
      <c r="J126" s="880"/>
      <c r="K126" s="870" t="s">
        <v>1357</v>
      </c>
    </row>
    <row r="127" spans="1:11" ht="20.25" customHeight="1" x14ac:dyDescent="0.2">
      <c r="A127" s="308" t="s">
        <v>1344</v>
      </c>
      <c r="B127" s="880">
        <v>76</v>
      </c>
      <c r="C127" s="880">
        <v>22</v>
      </c>
      <c r="D127" s="880">
        <v>98</v>
      </c>
      <c r="E127" s="880">
        <v>0</v>
      </c>
      <c r="F127" s="880">
        <v>0</v>
      </c>
      <c r="G127" s="880">
        <v>0</v>
      </c>
      <c r="H127" s="880">
        <f>SUM(B127,E127)</f>
        <v>76</v>
      </c>
      <c r="I127" s="880">
        <f t="shared" ref="I127:J131" si="33">SUM(C127,F127)</f>
        <v>22</v>
      </c>
      <c r="J127" s="880">
        <f t="shared" si="33"/>
        <v>98</v>
      </c>
      <c r="K127" s="870" t="s">
        <v>856</v>
      </c>
    </row>
    <row r="128" spans="1:11" ht="20.25" customHeight="1" x14ac:dyDescent="0.2">
      <c r="A128" s="308" t="s">
        <v>1446</v>
      </c>
      <c r="B128" s="880">
        <v>75</v>
      </c>
      <c r="C128" s="880">
        <v>144</v>
      </c>
      <c r="D128" s="880">
        <v>219</v>
      </c>
      <c r="E128" s="880">
        <v>0</v>
      </c>
      <c r="F128" s="880">
        <v>0</v>
      </c>
      <c r="G128" s="880">
        <v>0</v>
      </c>
      <c r="H128" s="880">
        <f t="shared" ref="H128:H131" si="34">SUM(B128,E128)</f>
        <v>75</v>
      </c>
      <c r="I128" s="880">
        <f t="shared" si="33"/>
        <v>144</v>
      </c>
      <c r="J128" s="880">
        <f t="shared" si="33"/>
        <v>219</v>
      </c>
      <c r="K128" s="297" t="s">
        <v>1554</v>
      </c>
    </row>
    <row r="129" spans="1:11" ht="20.25" customHeight="1" x14ac:dyDescent="0.2">
      <c r="A129" s="308" t="s">
        <v>1345</v>
      </c>
      <c r="B129" s="880">
        <v>135</v>
      </c>
      <c r="C129" s="880">
        <v>55</v>
      </c>
      <c r="D129" s="880">
        <v>190</v>
      </c>
      <c r="E129" s="880">
        <v>0</v>
      </c>
      <c r="F129" s="880">
        <v>0</v>
      </c>
      <c r="G129" s="880">
        <v>0</v>
      </c>
      <c r="H129" s="880">
        <f t="shared" si="34"/>
        <v>135</v>
      </c>
      <c r="I129" s="880">
        <f t="shared" si="33"/>
        <v>55</v>
      </c>
      <c r="J129" s="880">
        <f t="shared" si="33"/>
        <v>190</v>
      </c>
      <c r="K129" s="870" t="s">
        <v>1346</v>
      </c>
    </row>
    <row r="130" spans="1:11" ht="20.25" customHeight="1" x14ac:dyDescent="0.2">
      <c r="A130" s="308" t="s">
        <v>939</v>
      </c>
      <c r="B130" s="880">
        <v>165</v>
      </c>
      <c r="C130" s="880">
        <v>172</v>
      </c>
      <c r="D130" s="880">
        <v>337</v>
      </c>
      <c r="E130" s="880">
        <v>0</v>
      </c>
      <c r="F130" s="880">
        <v>0</v>
      </c>
      <c r="G130" s="880">
        <v>0</v>
      </c>
      <c r="H130" s="880">
        <f t="shared" si="34"/>
        <v>165</v>
      </c>
      <c r="I130" s="880">
        <f t="shared" si="33"/>
        <v>172</v>
      </c>
      <c r="J130" s="880">
        <f t="shared" si="33"/>
        <v>337</v>
      </c>
      <c r="K130" s="870" t="s">
        <v>234</v>
      </c>
    </row>
    <row r="131" spans="1:11" ht="20.25" customHeight="1" x14ac:dyDescent="0.2">
      <c r="A131" s="308" t="s">
        <v>239</v>
      </c>
      <c r="B131" s="880">
        <v>165</v>
      </c>
      <c r="C131" s="880">
        <v>48</v>
      </c>
      <c r="D131" s="880">
        <v>213</v>
      </c>
      <c r="E131" s="880">
        <v>0</v>
      </c>
      <c r="F131" s="880">
        <v>0</v>
      </c>
      <c r="G131" s="880">
        <v>0</v>
      </c>
      <c r="H131" s="880">
        <f t="shared" si="34"/>
        <v>165</v>
      </c>
      <c r="I131" s="880">
        <f t="shared" si="33"/>
        <v>48</v>
      </c>
      <c r="J131" s="880">
        <f t="shared" si="33"/>
        <v>213</v>
      </c>
      <c r="K131" s="870" t="s">
        <v>240</v>
      </c>
    </row>
    <row r="132" spans="1:11" ht="20.25" customHeight="1" x14ac:dyDescent="0.2">
      <c r="A132" s="308" t="s">
        <v>1561</v>
      </c>
      <c r="B132" s="880">
        <f t="shared" ref="B132:J132" si="35">B131+B130+B129+B128+B127</f>
        <v>616</v>
      </c>
      <c r="C132" s="880">
        <f t="shared" si="35"/>
        <v>441</v>
      </c>
      <c r="D132" s="880">
        <f t="shared" si="35"/>
        <v>1057</v>
      </c>
      <c r="E132" s="880">
        <f t="shared" si="35"/>
        <v>0</v>
      </c>
      <c r="F132" s="880">
        <f t="shared" si="35"/>
        <v>0</v>
      </c>
      <c r="G132" s="880">
        <f t="shared" si="35"/>
        <v>0</v>
      </c>
      <c r="H132" s="880">
        <f t="shared" si="35"/>
        <v>616</v>
      </c>
      <c r="I132" s="880">
        <f t="shared" si="35"/>
        <v>441</v>
      </c>
      <c r="J132" s="880">
        <f t="shared" si="35"/>
        <v>1057</v>
      </c>
      <c r="K132" s="870" t="s">
        <v>1514</v>
      </c>
    </row>
    <row r="133" spans="1:11" ht="20.25" customHeight="1" x14ac:dyDescent="0.2">
      <c r="A133" s="308" t="s">
        <v>1359</v>
      </c>
      <c r="B133" s="880"/>
      <c r="C133" s="880"/>
      <c r="D133" s="880"/>
      <c r="E133" s="880"/>
      <c r="F133" s="880"/>
      <c r="G133" s="880"/>
      <c r="H133" s="880"/>
      <c r="I133" s="880"/>
      <c r="J133" s="880"/>
      <c r="K133" s="870" t="s">
        <v>1360</v>
      </c>
    </row>
    <row r="134" spans="1:11" ht="20.25" customHeight="1" x14ac:dyDescent="0.2">
      <c r="A134" s="308" t="s">
        <v>1344</v>
      </c>
      <c r="B134" s="880">
        <v>101</v>
      </c>
      <c r="C134" s="880">
        <v>49</v>
      </c>
      <c r="D134" s="880">
        <v>150</v>
      </c>
      <c r="E134" s="880">
        <v>0</v>
      </c>
      <c r="F134" s="880">
        <v>0</v>
      </c>
      <c r="G134" s="880">
        <v>0</v>
      </c>
      <c r="H134" s="880">
        <f>SUM(B134,E134)</f>
        <v>101</v>
      </c>
      <c r="I134" s="880">
        <f t="shared" ref="I134:J137" si="36">SUM(C134,F134)</f>
        <v>49</v>
      </c>
      <c r="J134" s="880">
        <f t="shared" si="36"/>
        <v>150</v>
      </c>
      <c r="K134" s="870" t="s">
        <v>856</v>
      </c>
    </row>
    <row r="135" spans="1:11" ht="20.25" customHeight="1" x14ac:dyDescent="0.2">
      <c r="A135" s="422" t="s">
        <v>1345</v>
      </c>
      <c r="B135" s="880">
        <v>67</v>
      </c>
      <c r="C135" s="880">
        <v>47</v>
      </c>
      <c r="D135" s="880">
        <v>114</v>
      </c>
      <c r="E135" s="880">
        <v>0</v>
      </c>
      <c r="F135" s="880">
        <v>0</v>
      </c>
      <c r="G135" s="880">
        <v>0</v>
      </c>
      <c r="H135" s="880">
        <f t="shared" ref="H135:H137" si="37">SUM(B135,E135)</f>
        <v>67</v>
      </c>
      <c r="I135" s="880">
        <f t="shared" si="36"/>
        <v>47</v>
      </c>
      <c r="J135" s="880">
        <f t="shared" si="36"/>
        <v>114</v>
      </c>
      <c r="K135" s="870" t="s">
        <v>1346</v>
      </c>
    </row>
    <row r="136" spans="1:11" ht="20.25" customHeight="1" x14ac:dyDescent="0.2">
      <c r="A136" s="308" t="s">
        <v>939</v>
      </c>
      <c r="B136" s="880">
        <v>88</v>
      </c>
      <c r="C136" s="880">
        <v>74</v>
      </c>
      <c r="D136" s="880">
        <v>162</v>
      </c>
      <c r="E136" s="880">
        <v>0</v>
      </c>
      <c r="F136" s="880">
        <v>0</v>
      </c>
      <c r="G136" s="880">
        <v>0</v>
      </c>
      <c r="H136" s="880">
        <f t="shared" si="37"/>
        <v>88</v>
      </c>
      <c r="I136" s="880">
        <f t="shared" si="36"/>
        <v>74</v>
      </c>
      <c r="J136" s="880">
        <f t="shared" si="36"/>
        <v>162</v>
      </c>
      <c r="K136" s="870" t="s">
        <v>234</v>
      </c>
    </row>
    <row r="137" spans="1:11" ht="20.25" customHeight="1" x14ac:dyDescent="0.2">
      <c r="A137" s="422" t="s">
        <v>523</v>
      </c>
      <c r="B137" s="21">
        <v>47</v>
      </c>
      <c r="C137" s="21">
        <v>31</v>
      </c>
      <c r="D137" s="21">
        <v>78</v>
      </c>
      <c r="E137" s="880">
        <v>0</v>
      </c>
      <c r="F137" s="880">
        <v>0</v>
      </c>
      <c r="G137" s="880">
        <v>0</v>
      </c>
      <c r="H137" s="880">
        <f t="shared" si="37"/>
        <v>47</v>
      </c>
      <c r="I137" s="880">
        <f t="shared" si="36"/>
        <v>31</v>
      </c>
      <c r="J137" s="880">
        <f t="shared" si="36"/>
        <v>78</v>
      </c>
      <c r="K137" s="22" t="s">
        <v>240</v>
      </c>
    </row>
    <row r="138" spans="1:11" ht="20.25" customHeight="1" x14ac:dyDescent="0.2">
      <c r="A138" s="308" t="s">
        <v>1562</v>
      </c>
      <c r="B138" s="880">
        <f>SUM(B134:B137)</f>
        <v>303</v>
      </c>
      <c r="C138" s="880">
        <f t="shared" ref="C138:J138" si="38">SUM(C134:C137)</f>
        <v>201</v>
      </c>
      <c r="D138" s="880">
        <f t="shared" si="38"/>
        <v>504</v>
      </c>
      <c r="E138" s="880">
        <f t="shared" si="38"/>
        <v>0</v>
      </c>
      <c r="F138" s="880">
        <f t="shared" si="38"/>
        <v>0</v>
      </c>
      <c r="G138" s="880">
        <f t="shared" si="38"/>
        <v>0</v>
      </c>
      <c r="H138" s="880">
        <f t="shared" si="38"/>
        <v>303</v>
      </c>
      <c r="I138" s="880">
        <f t="shared" si="38"/>
        <v>201</v>
      </c>
      <c r="J138" s="880">
        <f t="shared" si="38"/>
        <v>504</v>
      </c>
      <c r="K138" s="870" t="s">
        <v>1516</v>
      </c>
    </row>
    <row r="139" spans="1:11" ht="20.25" customHeight="1" x14ac:dyDescent="0.2">
      <c r="A139" s="652" t="s">
        <v>1361</v>
      </c>
      <c r="B139" s="18"/>
      <c r="C139" s="18"/>
      <c r="D139" s="18"/>
      <c r="E139" s="18"/>
      <c r="F139" s="18"/>
      <c r="G139" s="18"/>
      <c r="H139" s="18"/>
      <c r="I139" s="18"/>
      <c r="J139" s="18"/>
      <c r="K139" s="19" t="s">
        <v>1362</v>
      </c>
    </row>
    <row r="140" spans="1:11" ht="20.25" customHeight="1" x14ac:dyDescent="0.2">
      <c r="A140" s="60" t="s">
        <v>1344</v>
      </c>
      <c r="B140" s="880">
        <v>58</v>
      </c>
      <c r="C140" s="880">
        <v>5</v>
      </c>
      <c r="D140" s="880">
        <v>63</v>
      </c>
      <c r="E140" s="880">
        <v>0</v>
      </c>
      <c r="F140" s="880">
        <v>0</v>
      </c>
      <c r="G140" s="880">
        <v>0</v>
      </c>
      <c r="H140" s="880">
        <f>SUM(B140,E140)</f>
        <v>58</v>
      </c>
      <c r="I140" s="880">
        <f t="shared" ref="I140:J144" si="39">SUM(C140,F140)</f>
        <v>5</v>
      </c>
      <c r="J140" s="880">
        <f t="shared" si="39"/>
        <v>63</v>
      </c>
      <c r="K140" s="870" t="s">
        <v>856</v>
      </c>
    </row>
    <row r="141" spans="1:11" ht="20.25" customHeight="1" x14ac:dyDescent="0.25">
      <c r="A141" s="897" t="s">
        <v>1446</v>
      </c>
      <c r="B141" s="880">
        <v>48</v>
      </c>
      <c r="C141" s="880">
        <v>67</v>
      </c>
      <c r="D141" s="880">
        <v>115</v>
      </c>
      <c r="E141" s="880">
        <v>0</v>
      </c>
      <c r="F141" s="880">
        <v>0</v>
      </c>
      <c r="G141" s="880">
        <v>0</v>
      </c>
      <c r="H141" s="880">
        <f t="shared" ref="H141:H144" si="40">SUM(B141,E141)</f>
        <v>48</v>
      </c>
      <c r="I141" s="880">
        <f t="shared" si="39"/>
        <v>67</v>
      </c>
      <c r="J141" s="880">
        <f t="shared" si="39"/>
        <v>115</v>
      </c>
      <c r="K141" s="297" t="s">
        <v>1554</v>
      </c>
    </row>
    <row r="142" spans="1:11" ht="20.25" customHeight="1" x14ac:dyDescent="0.25">
      <c r="A142" s="897" t="s">
        <v>1345</v>
      </c>
      <c r="B142" s="880">
        <v>95</v>
      </c>
      <c r="C142" s="880">
        <v>44</v>
      </c>
      <c r="D142" s="880">
        <v>139</v>
      </c>
      <c r="E142" s="880">
        <v>0</v>
      </c>
      <c r="F142" s="880">
        <v>0</v>
      </c>
      <c r="G142" s="880">
        <v>0</v>
      </c>
      <c r="H142" s="880">
        <f t="shared" si="40"/>
        <v>95</v>
      </c>
      <c r="I142" s="880">
        <f t="shared" si="39"/>
        <v>44</v>
      </c>
      <c r="J142" s="880">
        <f t="shared" si="39"/>
        <v>139</v>
      </c>
      <c r="K142" s="870" t="s">
        <v>1346</v>
      </c>
    </row>
    <row r="143" spans="1:11" ht="20.25" customHeight="1" x14ac:dyDescent="0.2">
      <c r="A143" s="463" t="s">
        <v>939</v>
      </c>
      <c r="B143" s="880">
        <v>81</v>
      </c>
      <c r="C143" s="880">
        <v>56</v>
      </c>
      <c r="D143" s="880">
        <v>137</v>
      </c>
      <c r="E143" s="880">
        <v>0</v>
      </c>
      <c r="F143" s="880">
        <v>0</v>
      </c>
      <c r="G143" s="880">
        <v>0</v>
      </c>
      <c r="H143" s="880">
        <f t="shared" si="40"/>
        <v>81</v>
      </c>
      <c r="I143" s="880">
        <f t="shared" si="39"/>
        <v>56</v>
      </c>
      <c r="J143" s="880">
        <f t="shared" si="39"/>
        <v>137</v>
      </c>
      <c r="K143" s="870" t="s">
        <v>234</v>
      </c>
    </row>
    <row r="144" spans="1:11" ht="20.25" customHeight="1" x14ac:dyDescent="0.2">
      <c r="A144" s="463" t="s">
        <v>239</v>
      </c>
      <c r="B144" s="880">
        <v>48</v>
      </c>
      <c r="C144" s="880">
        <v>14</v>
      </c>
      <c r="D144" s="880">
        <v>62</v>
      </c>
      <c r="E144" s="880">
        <v>0</v>
      </c>
      <c r="F144" s="880">
        <v>0</v>
      </c>
      <c r="G144" s="880">
        <v>0</v>
      </c>
      <c r="H144" s="880">
        <f t="shared" si="40"/>
        <v>48</v>
      </c>
      <c r="I144" s="880">
        <f t="shared" si="39"/>
        <v>14</v>
      </c>
      <c r="J144" s="880">
        <f t="shared" si="39"/>
        <v>62</v>
      </c>
      <c r="K144" s="870" t="s">
        <v>240</v>
      </c>
    </row>
    <row r="145" spans="1:11" ht="20.25" customHeight="1" thickBot="1" x14ac:dyDescent="0.25">
      <c r="A145" s="11" t="s">
        <v>1563</v>
      </c>
      <c r="B145" s="12">
        <f>B144+B143+B142+B141+B140</f>
        <v>330</v>
      </c>
      <c r="C145" s="12">
        <f>C144+C143+C142+C141+C140</f>
        <v>186</v>
      </c>
      <c r="D145" s="12">
        <f>D144+D143+D142+D141+D140</f>
        <v>516</v>
      </c>
      <c r="E145" s="12">
        <v>0</v>
      </c>
      <c r="F145" s="12">
        <v>0</v>
      </c>
      <c r="G145" s="12">
        <f>SUM(E145:F145)</f>
        <v>0</v>
      </c>
      <c r="H145" s="12">
        <f>SUM(E145,B145)</f>
        <v>330</v>
      </c>
      <c r="I145" s="12">
        <f>SUM(F145,C145)</f>
        <v>186</v>
      </c>
      <c r="J145" s="12">
        <f>SUM(G145,D145)</f>
        <v>516</v>
      </c>
      <c r="K145" s="13" t="s">
        <v>1518</v>
      </c>
    </row>
    <row r="146" spans="1:11" ht="20.25" customHeight="1" thickTop="1" x14ac:dyDescent="0.2">
      <c r="A146" s="878"/>
      <c r="B146" s="863"/>
      <c r="C146" s="863"/>
      <c r="D146" s="863"/>
      <c r="E146" s="863"/>
      <c r="F146" s="863"/>
      <c r="G146" s="863"/>
      <c r="H146" s="863"/>
      <c r="I146" s="863"/>
      <c r="J146" s="863"/>
      <c r="K146" s="869"/>
    </row>
    <row r="147" spans="1:11" ht="20.25" customHeight="1" x14ac:dyDescent="0.2">
      <c r="A147" s="878"/>
      <c r="B147" s="863"/>
      <c r="C147" s="863"/>
      <c r="D147" s="863"/>
      <c r="E147" s="863"/>
      <c r="F147" s="863"/>
      <c r="G147" s="863"/>
      <c r="H147" s="863"/>
      <c r="I147" s="863"/>
      <c r="J147" s="863"/>
      <c r="K147" s="869"/>
    </row>
    <row r="148" spans="1:11" ht="20.25" customHeight="1" x14ac:dyDescent="0.2">
      <c r="A148" s="878"/>
      <c r="B148" s="863"/>
      <c r="C148" s="863"/>
      <c r="D148" s="863"/>
      <c r="E148" s="863"/>
      <c r="F148" s="863"/>
      <c r="G148" s="863"/>
      <c r="H148" s="863"/>
      <c r="I148" s="863"/>
      <c r="J148" s="863"/>
      <c r="K148" s="869"/>
    </row>
    <row r="149" spans="1:11" ht="20.25" customHeight="1" x14ac:dyDescent="0.2">
      <c r="A149" s="878"/>
      <c r="B149" s="863"/>
      <c r="C149" s="863"/>
      <c r="D149" s="863"/>
      <c r="E149" s="863"/>
      <c r="F149" s="863"/>
      <c r="G149" s="863"/>
      <c r="H149" s="863"/>
      <c r="I149" s="863"/>
      <c r="J149" s="863"/>
      <c r="K149" s="869"/>
    </row>
    <row r="150" spans="1:11" ht="20.25" customHeight="1" x14ac:dyDescent="0.2">
      <c r="A150" s="878"/>
      <c r="B150" s="863"/>
      <c r="C150" s="863"/>
      <c r="D150" s="863"/>
      <c r="E150" s="863"/>
      <c r="F150" s="863"/>
      <c r="G150" s="863"/>
      <c r="H150" s="863"/>
      <c r="I150" s="863"/>
      <c r="J150" s="863"/>
      <c r="K150" s="869"/>
    </row>
    <row r="151" spans="1:11" ht="17.25" customHeight="1" thickBot="1" x14ac:dyDescent="0.25">
      <c r="A151" s="323" t="s">
        <v>2643</v>
      </c>
      <c r="B151" s="891"/>
      <c r="C151" s="891"/>
      <c r="D151" s="891"/>
      <c r="E151" s="891"/>
      <c r="F151" s="891"/>
      <c r="G151" s="891"/>
      <c r="H151" s="891"/>
      <c r="I151" s="891"/>
      <c r="J151" s="891"/>
      <c r="K151" s="28" t="s">
        <v>2714</v>
      </c>
    </row>
    <row r="152" spans="1:11" ht="17.25" customHeight="1" thickTop="1" x14ac:dyDescent="0.25">
      <c r="A152" s="1063" t="s">
        <v>196</v>
      </c>
      <c r="B152" s="1003" t="s">
        <v>1</v>
      </c>
      <c r="C152" s="1003"/>
      <c r="D152" s="1003"/>
      <c r="E152" s="1003" t="s">
        <v>2</v>
      </c>
      <c r="F152" s="1003"/>
      <c r="G152" s="1003"/>
      <c r="H152" s="1003" t="s">
        <v>4</v>
      </c>
      <c r="I152" s="1003"/>
      <c r="J152" s="1003"/>
      <c r="K152" s="1066" t="s">
        <v>197</v>
      </c>
    </row>
    <row r="153" spans="1:11" ht="20.25" customHeight="1" x14ac:dyDescent="0.25">
      <c r="A153" s="1064"/>
      <c r="B153" s="1004" t="s">
        <v>6</v>
      </c>
      <c r="C153" s="1004"/>
      <c r="D153" s="1004"/>
      <c r="E153" s="1004" t="s">
        <v>7</v>
      </c>
      <c r="F153" s="1004"/>
      <c r="G153" s="1004"/>
      <c r="H153" s="1004" t="s">
        <v>9</v>
      </c>
      <c r="I153" s="1004"/>
      <c r="J153" s="1004"/>
      <c r="K153" s="1042"/>
    </row>
    <row r="154" spans="1:11" ht="17.25" customHeight="1" x14ac:dyDescent="0.25">
      <c r="A154" s="1064"/>
      <c r="B154" s="867" t="s">
        <v>554</v>
      </c>
      <c r="C154" s="867" t="s">
        <v>112</v>
      </c>
      <c r="D154" s="867" t="s">
        <v>12</v>
      </c>
      <c r="E154" s="867" t="s">
        <v>554</v>
      </c>
      <c r="F154" s="867" t="s">
        <v>112</v>
      </c>
      <c r="G154" s="867" t="s">
        <v>12</v>
      </c>
      <c r="H154" s="867" t="s">
        <v>554</v>
      </c>
      <c r="I154" s="867" t="s">
        <v>112</v>
      </c>
      <c r="J154" s="867" t="s">
        <v>12</v>
      </c>
      <c r="K154" s="1042"/>
    </row>
    <row r="155" spans="1:11" ht="20.25" customHeight="1" thickBot="1" x14ac:dyDescent="0.3">
      <c r="A155" s="1065"/>
      <c r="B155" s="4" t="s">
        <v>13</v>
      </c>
      <c r="C155" s="4" t="s">
        <v>14</v>
      </c>
      <c r="D155" s="4" t="s">
        <v>9</v>
      </c>
      <c r="E155" s="4" t="s">
        <v>13</v>
      </c>
      <c r="F155" s="4" t="s">
        <v>14</v>
      </c>
      <c r="G155" s="4" t="s">
        <v>9</v>
      </c>
      <c r="H155" s="4" t="s">
        <v>13</v>
      </c>
      <c r="I155" s="4" t="s">
        <v>14</v>
      </c>
      <c r="J155" s="4" t="s">
        <v>9</v>
      </c>
      <c r="K155" s="1067"/>
    </row>
    <row r="156" spans="1:11" ht="21" customHeight="1" x14ac:dyDescent="0.2">
      <c r="A156" s="308" t="s">
        <v>1363</v>
      </c>
      <c r="B156" s="880"/>
      <c r="C156" s="880"/>
      <c r="D156" s="880"/>
      <c r="E156" s="880"/>
      <c r="F156" s="880"/>
      <c r="G156" s="880"/>
      <c r="H156" s="880"/>
      <c r="I156" s="880"/>
      <c r="J156" s="880"/>
      <c r="K156" s="870" t="s">
        <v>1364</v>
      </c>
    </row>
    <row r="157" spans="1:11" ht="21" customHeight="1" x14ac:dyDescent="0.2">
      <c r="A157" s="463" t="s">
        <v>1344</v>
      </c>
      <c r="B157" s="880">
        <v>162</v>
      </c>
      <c r="C157" s="880">
        <v>22</v>
      </c>
      <c r="D157" s="880">
        <v>184</v>
      </c>
      <c r="E157" s="880">
        <v>0</v>
      </c>
      <c r="F157" s="880">
        <v>0</v>
      </c>
      <c r="G157" s="880">
        <v>0</v>
      </c>
      <c r="H157" s="880">
        <f>SUM(B157,E157)</f>
        <v>162</v>
      </c>
      <c r="I157" s="880">
        <f t="shared" ref="I157:J160" si="41">SUM(C157,F157)</f>
        <v>22</v>
      </c>
      <c r="J157" s="880">
        <f t="shared" si="41"/>
        <v>184</v>
      </c>
      <c r="K157" s="870" t="s">
        <v>856</v>
      </c>
    </row>
    <row r="158" spans="1:11" ht="21" customHeight="1" x14ac:dyDescent="0.2">
      <c r="A158" s="463" t="s">
        <v>1345</v>
      </c>
      <c r="B158" s="880">
        <v>532</v>
      </c>
      <c r="C158" s="880">
        <v>102</v>
      </c>
      <c r="D158" s="880">
        <v>634</v>
      </c>
      <c r="E158" s="880">
        <v>0</v>
      </c>
      <c r="F158" s="880">
        <v>0</v>
      </c>
      <c r="G158" s="880">
        <v>0</v>
      </c>
      <c r="H158" s="880">
        <f t="shared" ref="H158:H160" si="42">SUM(B158,E158)</f>
        <v>532</v>
      </c>
      <c r="I158" s="880">
        <f t="shared" si="41"/>
        <v>102</v>
      </c>
      <c r="J158" s="880">
        <f t="shared" si="41"/>
        <v>634</v>
      </c>
      <c r="K158" s="870" t="s">
        <v>1346</v>
      </c>
    </row>
    <row r="159" spans="1:11" ht="20.25" customHeight="1" x14ac:dyDescent="0.2">
      <c r="A159" s="463" t="s">
        <v>939</v>
      </c>
      <c r="B159" s="880">
        <v>209</v>
      </c>
      <c r="C159" s="880">
        <v>166</v>
      </c>
      <c r="D159" s="880">
        <v>375</v>
      </c>
      <c r="E159" s="880">
        <v>0</v>
      </c>
      <c r="F159" s="880">
        <v>0</v>
      </c>
      <c r="G159" s="880">
        <v>0</v>
      </c>
      <c r="H159" s="880">
        <f t="shared" si="42"/>
        <v>209</v>
      </c>
      <c r="I159" s="880">
        <f t="shared" si="41"/>
        <v>166</v>
      </c>
      <c r="J159" s="880">
        <f t="shared" si="41"/>
        <v>375</v>
      </c>
      <c r="K159" s="870" t="s">
        <v>234</v>
      </c>
    </row>
    <row r="160" spans="1:11" ht="20.25" customHeight="1" x14ac:dyDescent="0.2">
      <c r="A160" s="463" t="s">
        <v>523</v>
      </c>
      <c r="B160" s="880">
        <v>40</v>
      </c>
      <c r="C160" s="880">
        <v>11</v>
      </c>
      <c r="D160" s="880">
        <v>51</v>
      </c>
      <c r="E160" s="880">
        <v>0</v>
      </c>
      <c r="F160" s="880">
        <v>0</v>
      </c>
      <c r="G160" s="880">
        <v>0</v>
      </c>
      <c r="H160" s="880">
        <f t="shared" si="42"/>
        <v>40</v>
      </c>
      <c r="I160" s="880">
        <f t="shared" si="41"/>
        <v>11</v>
      </c>
      <c r="J160" s="880">
        <f t="shared" si="41"/>
        <v>51</v>
      </c>
      <c r="K160" s="870" t="s">
        <v>240</v>
      </c>
    </row>
    <row r="161" spans="1:11" ht="20.25" customHeight="1" x14ac:dyDescent="0.2">
      <c r="A161" s="463" t="s">
        <v>1564</v>
      </c>
      <c r="B161" s="880">
        <f>SUM(B157:B160)</f>
        <v>943</v>
      </c>
      <c r="C161" s="880">
        <f t="shared" ref="C161:J161" si="43">SUM(C157:C160)</f>
        <v>301</v>
      </c>
      <c r="D161" s="880">
        <f t="shared" si="43"/>
        <v>1244</v>
      </c>
      <c r="E161" s="880">
        <f t="shared" si="43"/>
        <v>0</v>
      </c>
      <c r="F161" s="880">
        <f t="shared" si="43"/>
        <v>0</v>
      </c>
      <c r="G161" s="880">
        <f t="shared" si="43"/>
        <v>0</v>
      </c>
      <c r="H161" s="880">
        <f t="shared" si="43"/>
        <v>943</v>
      </c>
      <c r="I161" s="880">
        <f t="shared" si="43"/>
        <v>301</v>
      </c>
      <c r="J161" s="880">
        <f t="shared" si="43"/>
        <v>1244</v>
      </c>
      <c r="K161" s="870" t="s">
        <v>1520</v>
      </c>
    </row>
    <row r="162" spans="1:11" ht="20.25" customHeight="1" x14ac:dyDescent="0.2">
      <c r="A162" s="651" t="s">
        <v>1365</v>
      </c>
      <c r="B162" s="880"/>
      <c r="C162" s="880"/>
      <c r="D162" s="880"/>
      <c r="E162" s="880"/>
      <c r="F162" s="880"/>
      <c r="G162" s="880"/>
      <c r="H162" s="880"/>
      <c r="I162" s="880"/>
      <c r="J162" s="880"/>
      <c r="K162" s="870" t="s">
        <v>1366</v>
      </c>
    </row>
    <row r="163" spans="1:11" ht="20.25" customHeight="1" x14ac:dyDescent="0.2">
      <c r="A163" s="463" t="s">
        <v>1344</v>
      </c>
      <c r="B163" s="880">
        <v>60</v>
      </c>
      <c r="C163" s="880">
        <v>44</v>
      </c>
      <c r="D163" s="880">
        <v>104</v>
      </c>
      <c r="E163" s="880">
        <v>0</v>
      </c>
      <c r="F163" s="880">
        <v>0</v>
      </c>
      <c r="G163" s="880">
        <v>0</v>
      </c>
      <c r="H163" s="880">
        <f>SUM(B163,E163)</f>
        <v>60</v>
      </c>
      <c r="I163" s="880">
        <f t="shared" ref="I163:J165" si="44">SUM(C163,F163)</f>
        <v>44</v>
      </c>
      <c r="J163" s="880">
        <f t="shared" si="44"/>
        <v>104</v>
      </c>
      <c r="K163" s="870" t="s">
        <v>856</v>
      </c>
    </row>
    <row r="164" spans="1:11" ht="20.25" customHeight="1" x14ac:dyDescent="0.2">
      <c r="A164" s="463" t="s">
        <v>939</v>
      </c>
      <c r="B164" s="880">
        <v>385</v>
      </c>
      <c r="C164" s="880">
        <v>453</v>
      </c>
      <c r="D164" s="880">
        <v>838</v>
      </c>
      <c r="E164" s="880">
        <v>0</v>
      </c>
      <c r="F164" s="880">
        <v>0</v>
      </c>
      <c r="G164" s="880">
        <v>0</v>
      </c>
      <c r="H164" s="880">
        <f t="shared" ref="H164:H165" si="45">SUM(B164,E164)</f>
        <v>385</v>
      </c>
      <c r="I164" s="880">
        <f t="shared" si="44"/>
        <v>453</v>
      </c>
      <c r="J164" s="880">
        <f t="shared" si="44"/>
        <v>838</v>
      </c>
      <c r="K164" s="870" t="s">
        <v>234</v>
      </c>
    </row>
    <row r="165" spans="1:11" ht="20.25" customHeight="1" x14ac:dyDescent="0.2">
      <c r="A165" s="463" t="s">
        <v>239</v>
      </c>
      <c r="B165" s="880">
        <v>227</v>
      </c>
      <c r="C165" s="880">
        <v>43</v>
      </c>
      <c r="D165" s="880">
        <v>270</v>
      </c>
      <c r="E165" s="880">
        <v>0</v>
      </c>
      <c r="F165" s="880">
        <v>0</v>
      </c>
      <c r="G165" s="880">
        <v>0</v>
      </c>
      <c r="H165" s="880">
        <f t="shared" si="45"/>
        <v>227</v>
      </c>
      <c r="I165" s="880">
        <f t="shared" si="44"/>
        <v>43</v>
      </c>
      <c r="J165" s="880">
        <f t="shared" si="44"/>
        <v>270</v>
      </c>
      <c r="K165" s="870" t="s">
        <v>240</v>
      </c>
    </row>
    <row r="166" spans="1:11" ht="20.25" customHeight="1" x14ac:dyDescent="0.2">
      <c r="A166" s="463" t="s">
        <v>1565</v>
      </c>
      <c r="B166" s="880">
        <f>SUM(B163:B165)</f>
        <v>672</v>
      </c>
      <c r="C166" s="880">
        <f t="shared" ref="C166:J166" si="46">SUM(C163:C165)</f>
        <v>540</v>
      </c>
      <c r="D166" s="880">
        <f t="shared" si="46"/>
        <v>1212</v>
      </c>
      <c r="E166" s="880">
        <f t="shared" si="46"/>
        <v>0</v>
      </c>
      <c r="F166" s="880">
        <f t="shared" si="46"/>
        <v>0</v>
      </c>
      <c r="G166" s="880">
        <f t="shared" si="46"/>
        <v>0</v>
      </c>
      <c r="H166" s="880">
        <f t="shared" si="46"/>
        <v>672</v>
      </c>
      <c r="I166" s="880">
        <f t="shared" si="46"/>
        <v>540</v>
      </c>
      <c r="J166" s="880">
        <f t="shared" si="46"/>
        <v>1212</v>
      </c>
      <c r="K166" s="870" t="s">
        <v>1522</v>
      </c>
    </row>
    <row r="167" spans="1:11" ht="20.25" customHeight="1" x14ac:dyDescent="0.2">
      <c r="A167" s="463" t="s">
        <v>1367</v>
      </c>
      <c r="B167" s="880">
        <f t="shared" ref="B167:J167" si="47">SUM(B166,B161,B145,B138,B132,B117,B112,B108)</f>
        <v>5635</v>
      </c>
      <c r="C167" s="880">
        <f t="shared" si="47"/>
        <v>3339</v>
      </c>
      <c r="D167" s="880">
        <f t="shared" si="47"/>
        <v>8974</v>
      </c>
      <c r="E167" s="880">
        <f t="shared" si="47"/>
        <v>0</v>
      </c>
      <c r="F167" s="880">
        <f t="shared" si="47"/>
        <v>0</v>
      </c>
      <c r="G167" s="880">
        <f t="shared" si="47"/>
        <v>0</v>
      </c>
      <c r="H167" s="880">
        <f t="shared" si="47"/>
        <v>5635</v>
      </c>
      <c r="I167" s="880">
        <f t="shared" si="47"/>
        <v>3339</v>
      </c>
      <c r="J167" s="880">
        <f t="shared" si="47"/>
        <v>8974</v>
      </c>
      <c r="K167" s="870" t="s">
        <v>1368</v>
      </c>
    </row>
    <row r="168" spans="1:11" ht="20.25" customHeight="1" x14ac:dyDescent="0.2">
      <c r="A168" s="463" t="s">
        <v>1344</v>
      </c>
      <c r="B168" s="880">
        <v>791</v>
      </c>
      <c r="C168" s="880">
        <v>216</v>
      </c>
      <c r="D168" s="880">
        <v>1007</v>
      </c>
      <c r="E168" s="880">
        <v>0</v>
      </c>
      <c r="F168" s="880">
        <v>0</v>
      </c>
      <c r="G168" s="880">
        <v>0</v>
      </c>
      <c r="H168" s="880">
        <f>SUM(B168,E168)</f>
        <v>791</v>
      </c>
      <c r="I168" s="880">
        <f t="shared" ref="I168:J172" si="48">SUM(C168,F168)</f>
        <v>216</v>
      </c>
      <c r="J168" s="880">
        <f t="shared" si="48"/>
        <v>1007</v>
      </c>
      <c r="K168" s="870" t="s">
        <v>856</v>
      </c>
    </row>
    <row r="169" spans="1:11" ht="20.25" customHeight="1" x14ac:dyDescent="0.2">
      <c r="A169" s="463" t="s">
        <v>1446</v>
      </c>
      <c r="B169" s="880">
        <v>134</v>
      </c>
      <c r="C169" s="880">
        <v>226</v>
      </c>
      <c r="D169" s="880">
        <v>360</v>
      </c>
      <c r="E169" s="880">
        <v>0</v>
      </c>
      <c r="F169" s="880">
        <v>0</v>
      </c>
      <c r="G169" s="880">
        <v>0</v>
      </c>
      <c r="H169" s="880">
        <f t="shared" ref="H169:H172" si="49">SUM(B169,E169)</f>
        <v>134</v>
      </c>
      <c r="I169" s="880">
        <f t="shared" si="48"/>
        <v>226</v>
      </c>
      <c r="J169" s="880">
        <f t="shared" si="48"/>
        <v>360</v>
      </c>
      <c r="K169" s="297" t="s">
        <v>1554</v>
      </c>
    </row>
    <row r="170" spans="1:11" ht="20.25" customHeight="1" x14ac:dyDescent="0.2">
      <c r="A170" s="463" t="s">
        <v>1345</v>
      </c>
      <c r="B170" s="880">
        <v>1952</v>
      </c>
      <c r="C170" s="880">
        <v>657</v>
      </c>
      <c r="D170" s="880">
        <v>2609</v>
      </c>
      <c r="E170" s="880">
        <f t="shared" ref="E170:G171" si="50">SUM(E169,E164,E151,E141,E135,E122,E115,E111)</f>
        <v>0</v>
      </c>
      <c r="F170" s="880">
        <f t="shared" si="50"/>
        <v>0</v>
      </c>
      <c r="G170" s="880">
        <f t="shared" si="50"/>
        <v>0</v>
      </c>
      <c r="H170" s="880">
        <f t="shared" si="49"/>
        <v>1952</v>
      </c>
      <c r="I170" s="880">
        <f t="shared" si="48"/>
        <v>657</v>
      </c>
      <c r="J170" s="880">
        <f t="shared" si="48"/>
        <v>2609</v>
      </c>
      <c r="K170" s="870" t="s">
        <v>1346</v>
      </c>
    </row>
    <row r="171" spans="1:11" ht="20.25" customHeight="1" x14ac:dyDescent="0.2">
      <c r="A171" s="463" t="s">
        <v>939</v>
      </c>
      <c r="B171" s="880">
        <v>1690</v>
      </c>
      <c r="C171" s="880">
        <v>1824</v>
      </c>
      <c r="D171" s="880">
        <v>3514</v>
      </c>
      <c r="E171" s="880">
        <f t="shared" si="50"/>
        <v>0</v>
      </c>
      <c r="F171" s="880">
        <f t="shared" si="50"/>
        <v>0</v>
      </c>
      <c r="G171" s="880">
        <f t="shared" si="50"/>
        <v>0</v>
      </c>
      <c r="H171" s="880">
        <f t="shared" si="49"/>
        <v>1690</v>
      </c>
      <c r="I171" s="880">
        <f t="shared" si="48"/>
        <v>1824</v>
      </c>
      <c r="J171" s="880">
        <f t="shared" si="48"/>
        <v>3514</v>
      </c>
      <c r="K171" s="870" t="s">
        <v>234</v>
      </c>
    </row>
    <row r="172" spans="1:11" ht="20.25" customHeight="1" x14ac:dyDescent="0.2">
      <c r="A172" s="463" t="s">
        <v>523</v>
      </c>
      <c r="B172" s="880">
        <v>1085</v>
      </c>
      <c r="C172" s="880">
        <v>416</v>
      </c>
      <c r="D172" s="880">
        <v>1501</v>
      </c>
      <c r="E172" s="880">
        <v>0</v>
      </c>
      <c r="F172" s="880">
        <v>0</v>
      </c>
      <c r="G172" s="880">
        <v>0</v>
      </c>
      <c r="H172" s="880">
        <f t="shared" si="49"/>
        <v>1085</v>
      </c>
      <c r="I172" s="880">
        <f t="shared" si="48"/>
        <v>416</v>
      </c>
      <c r="J172" s="880">
        <f t="shared" si="48"/>
        <v>1501</v>
      </c>
      <c r="K172" s="870" t="s">
        <v>240</v>
      </c>
    </row>
    <row r="173" spans="1:11" ht="20.25" customHeight="1" x14ac:dyDescent="0.2">
      <c r="A173" s="308" t="s">
        <v>1523</v>
      </c>
      <c r="B173" s="880">
        <f>SUM(B168:B172)</f>
        <v>5652</v>
      </c>
      <c r="C173" s="880">
        <f t="shared" ref="C173:J176" si="51">SUM(C168:C172)</f>
        <v>3339</v>
      </c>
      <c r="D173" s="880">
        <f t="shared" si="51"/>
        <v>8991</v>
      </c>
      <c r="E173" s="880">
        <f t="shared" si="51"/>
        <v>0</v>
      </c>
      <c r="F173" s="880">
        <f t="shared" si="51"/>
        <v>0</v>
      </c>
      <c r="G173" s="880">
        <f t="shared" si="51"/>
        <v>0</v>
      </c>
      <c r="H173" s="880">
        <f t="shared" si="51"/>
        <v>5652</v>
      </c>
      <c r="I173" s="880">
        <f t="shared" si="51"/>
        <v>3339</v>
      </c>
      <c r="J173" s="880">
        <f t="shared" si="51"/>
        <v>8991</v>
      </c>
      <c r="K173" s="297" t="s">
        <v>1566</v>
      </c>
    </row>
    <row r="174" spans="1:11" ht="20.25" customHeight="1" x14ac:dyDescent="0.2">
      <c r="A174" s="308" t="s">
        <v>1370</v>
      </c>
      <c r="B174" s="880">
        <v>1570</v>
      </c>
      <c r="C174" s="880">
        <v>2023</v>
      </c>
      <c r="D174" s="880">
        <v>3593</v>
      </c>
      <c r="E174" s="326">
        <f t="shared" si="51"/>
        <v>0</v>
      </c>
      <c r="F174" s="326">
        <f t="shared" si="51"/>
        <v>0</v>
      </c>
      <c r="G174" s="326">
        <f t="shared" si="51"/>
        <v>0</v>
      </c>
      <c r="H174" s="880">
        <f>SUM(B174,E174)</f>
        <v>1570</v>
      </c>
      <c r="I174" s="880">
        <f t="shared" ref="I174:J176" si="52">SUM(C174,F174)</f>
        <v>2023</v>
      </c>
      <c r="J174" s="880">
        <f t="shared" si="52"/>
        <v>3593</v>
      </c>
      <c r="K174" s="870" t="s">
        <v>1371</v>
      </c>
    </row>
    <row r="175" spans="1:11" ht="20.25" customHeight="1" x14ac:dyDescent="0.2">
      <c r="A175" s="308" t="s">
        <v>1372</v>
      </c>
      <c r="B175" s="880">
        <v>375</v>
      </c>
      <c r="C175" s="880">
        <v>134</v>
      </c>
      <c r="D175" s="880">
        <v>509</v>
      </c>
      <c r="E175" s="326">
        <f t="shared" si="51"/>
        <v>0</v>
      </c>
      <c r="F175" s="326">
        <f t="shared" si="51"/>
        <v>0</v>
      </c>
      <c r="G175" s="326">
        <f t="shared" si="51"/>
        <v>0</v>
      </c>
      <c r="H175" s="880">
        <f t="shared" ref="H175:H176" si="53">SUM(B175,E175)</f>
        <v>375</v>
      </c>
      <c r="I175" s="880">
        <f t="shared" si="52"/>
        <v>134</v>
      </c>
      <c r="J175" s="880">
        <f t="shared" si="52"/>
        <v>509</v>
      </c>
      <c r="K175" s="870" t="s">
        <v>1373</v>
      </c>
    </row>
    <row r="176" spans="1:11" ht="20.25" customHeight="1" thickBot="1" x14ac:dyDescent="0.25">
      <c r="A176" s="426" t="s">
        <v>1374</v>
      </c>
      <c r="B176" s="12">
        <v>207</v>
      </c>
      <c r="C176" s="12">
        <v>229</v>
      </c>
      <c r="D176" s="12">
        <v>436</v>
      </c>
      <c r="E176" s="587">
        <f t="shared" si="51"/>
        <v>0</v>
      </c>
      <c r="F176" s="587">
        <f t="shared" si="51"/>
        <v>0</v>
      </c>
      <c r="G176" s="587">
        <f t="shared" si="51"/>
        <v>0</v>
      </c>
      <c r="H176" s="12">
        <f t="shared" si="53"/>
        <v>207</v>
      </c>
      <c r="I176" s="12">
        <f t="shared" si="52"/>
        <v>229</v>
      </c>
      <c r="J176" s="12">
        <f t="shared" si="52"/>
        <v>436</v>
      </c>
      <c r="K176" s="13" t="s">
        <v>1375</v>
      </c>
    </row>
    <row r="177" spans="1:11" ht="20.25" customHeight="1" thickTop="1" x14ac:dyDescent="0.2">
      <c r="A177" s="307"/>
      <c r="B177" s="863"/>
      <c r="C177" s="863"/>
      <c r="D177" s="863"/>
      <c r="E177" s="875"/>
      <c r="F177" s="875"/>
      <c r="G177" s="875"/>
      <c r="H177" s="863"/>
      <c r="I177" s="863"/>
      <c r="J177" s="863"/>
      <c r="K177" s="869"/>
    </row>
    <row r="178" spans="1:11" ht="20.25" customHeight="1" x14ac:dyDescent="0.2">
      <c r="A178" s="307"/>
      <c r="B178" s="863"/>
      <c r="C178" s="863"/>
      <c r="D178" s="863"/>
      <c r="E178" s="875"/>
      <c r="F178" s="875"/>
      <c r="G178" s="875"/>
      <c r="H178" s="863"/>
      <c r="I178" s="863"/>
      <c r="J178" s="863"/>
      <c r="K178" s="869"/>
    </row>
    <row r="179" spans="1:11" ht="20.25" customHeight="1" x14ac:dyDescent="0.2">
      <c r="A179" s="307"/>
      <c r="B179" s="863"/>
      <c r="C179" s="863"/>
      <c r="D179" s="863"/>
      <c r="E179" s="875"/>
      <c r="F179" s="875"/>
      <c r="G179" s="875"/>
      <c r="H179" s="863"/>
      <c r="I179" s="863"/>
      <c r="J179" s="863"/>
      <c r="K179" s="869"/>
    </row>
    <row r="180" spans="1:11" ht="17.25" customHeight="1" thickBot="1" x14ac:dyDescent="0.25">
      <c r="A180" s="878" t="s">
        <v>2643</v>
      </c>
      <c r="B180" s="890"/>
      <c r="C180" s="890"/>
      <c r="D180" s="890"/>
      <c r="E180" s="890"/>
      <c r="F180" s="890"/>
      <c r="G180" s="890"/>
      <c r="H180" s="890"/>
      <c r="I180" s="890"/>
      <c r="J180" s="890"/>
      <c r="K180" s="869" t="s">
        <v>2714</v>
      </c>
    </row>
    <row r="181" spans="1:11" ht="17.25" customHeight="1" thickTop="1" x14ac:dyDescent="0.25">
      <c r="A181" s="1063" t="s">
        <v>196</v>
      </c>
      <c r="B181" s="1003" t="s">
        <v>1</v>
      </c>
      <c r="C181" s="1003"/>
      <c r="D181" s="1003"/>
      <c r="E181" s="1003" t="s">
        <v>2</v>
      </c>
      <c r="F181" s="1003"/>
      <c r="G181" s="1003"/>
      <c r="H181" s="1003" t="s">
        <v>4</v>
      </c>
      <c r="I181" s="1003"/>
      <c r="J181" s="1003"/>
      <c r="K181" s="1066" t="s">
        <v>197</v>
      </c>
    </row>
    <row r="182" spans="1:11" ht="20.25" customHeight="1" x14ac:dyDescent="0.25">
      <c r="A182" s="1064"/>
      <c r="B182" s="1004" t="s">
        <v>6</v>
      </c>
      <c r="C182" s="1004"/>
      <c r="D182" s="1004"/>
      <c r="E182" s="1004" t="s">
        <v>7</v>
      </c>
      <c r="F182" s="1004"/>
      <c r="G182" s="1004"/>
      <c r="H182" s="1004" t="s">
        <v>9</v>
      </c>
      <c r="I182" s="1004"/>
      <c r="J182" s="1004"/>
      <c r="K182" s="1042"/>
    </row>
    <row r="183" spans="1:11" ht="17.25" customHeight="1" x14ac:dyDescent="0.25">
      <c r="A183" s="1064"/>
      <c r="B183" s="867" t="s">
        <v>554</v>
      </c>
      <c r="C183" s="867" t="s">
        <v>112</v>
      </c>
      <c r="D183" s="867" t="s">
        <v>12</v>
      </c>
      <c r="E183" s="867" t="s">
        <v>554</v>
      </c>
      <c r="F183" s="867" t="s">
        <v>112</v>
      </c>
      <c r="G183" s="867" t="s">
        <v>12</v>
      </c>
      <c r="H183" s="867" t="s">
        <v>554</v>
      </c>
      <c r="I183" s="867" t="s">
        <v>112</v>
      </c>
      <c r="J183" s="867" t="s">
        <v>12</v>
      </c>
      <c r="K183" s="1042"/>
    </row>
    <row r="184" spans="1:11" ht="20.25" customHeight="1" thickBot="1" x14ac:dyDescent="0.3">
      <c r="A184" s="1065"/>
      <c r="B184" s="4" t="s">
        <v>13</v>
      </c>
      <c r="C184" s="4" t="s">
        <v>14</v>
      </c>
      <c r="D184" s="4" t="s">
        <v>9</v>
      </c>
      <c r="E184" s="4" t="s">
        <v>13</v>
      </c>
      <c r="F184" s="4" t="s">
        <v>14</v>
      </c>
      <c r="G184" s="4" t="s">
        <v>9</v>
      </c>
      <c r="H184" s="4" t="s">
        <v>13</v>
      </c>
      <c r="I184" s="4" t="s">
        <v>14</v>
      </c>
      <c r="J184" s="4" t="s">
        <v>9</v>
      </c>
      <c r="K184" s="1067"/>
    </row>
    <row r="185" spans="1:11" ht="20.25" customHeight="1" x14ac:dyDescent="0.2">
      <c r="A185" s="308" t="s">
        <v>1376</v>
      </c>
      <c r="B185" s="880">
        <v>1095</v>
      </c>
      <c r="C185" s="880">
        <v>668</v>
      </c>
      <c r="D185" s="880">
        <v>1763</v>
      </c>
      <c r="E185" s="880">
        <v>0</v>
      </c>
      <c r="F185" s="880">
        <v>1</v>
      </c>
      <c r="G185" s="880">
        <v>1</v>
      </c>
      <c r="H185" s="880">
        <f>SUM(B185,E185)</f>
        <v>1095</v>
      </c>
      <c r="I185" s="880">
        <f t="shared" ref="I185:J193" si="54">SUM(C185,F185)</f>
        <v>669</v>
      </c>
      <c r="J185" s="880">
        <f t="shared" si="54"/>
        <v>1764</v>
      </c>
      <c r="K185" s="870" t="s">
        <v>1377</v>
      </c>
    </row>
    <row r="186" spans="1:11" ht="20.25" customHeight="1" x14ac:dyDescent="0.2">
      <c r="A186" s="308" t="s">
        <v>1378</v>
      </c>
      <c r="B186" s="880">
        <v>471</v>
      </c>
      <c r="C186" s="880">
        <v>258</v>
      </c>
      <c r="D186" s="880">
        <v>729</v>
      </c>
      <c r="E186" s="880">
        <v>0</v>
      </c>
      <c r="F186" s="880">
        <v>0</v>
      </c>
      <c r="G186" s="880">
        <v>0</v>
      </c>
      <c r="H186" s="880">
        <f t="shared" ref="H186:H193" si="55">SUM(B186,E186)</f>
        <v>471</v>
      </c>
      <c r="I186" s="880">
        <f t="shared" si="54"/>
        <v>258</v>
      </c>
      <c r="J186" s="880">
        <f t="shared" si="54"/>
        <v>729</v>
      </c>
      <c r="K186" s="870" t="s">
        <v>1379</v>
      </c>
    </row>
    <row r="187" spans="1:11" ht="20.25" customHeight="1" x14ac:dyDescent="0.2">
      <c r="A187" s="308" t="s">
        <v>1380</v>
      </c>
      <c r="B187" s="880">
        <v>321</v>
      </c>
      <c r="C187" s="880">
        <v>365</v>
      </c>
      <c r="D187" s="880">
        <v>686</v>
      </c>
      <c r="E187" s="880">
        <v>0</v>
      </c>
      <c r="F187" s="880">
        <v>0</v>
      </c>
      <c r="G187" s="880">
        <v>0</v>
      </c>
      <c r="H187" s="880">
        <f t="shared" si="55"/>
        <v>321</v>
      </c>
      <c r="I187" s="880">
        <f t="shared" si="54"/>
        <v>365</v>
      </c>
      <c r="J187" s="880">
        <f t="shared" si="54"/>
        <v>686</v>
      </c>
      <c r="K187" s="870" t="s">
        <v>1381</v>
      </c>
    </row>
    <row r="188" spans="1:11" ht="20.25" customHeight="1" x14ac:dyDescent="0.2">
      <c r="A188" s="308" t="s">
        <v>1382</v>
      </c>
      <c r="B188" s="880">
        <v>3962</v>
      </c>
      <c r="C188" s="880">
        <v>2304</v>
      </c>
      <c r="D188" s="880">
        <v>6266</v>
      </c>
      <c r="E188" s="880">
        <v>0</v>
      </c>
      <c r="F188" s="880">
        <v>0</v>
      </c>
      <c r="G188" s="880">
        <v>0</v>
      </c>
      <c r="H188" s="880">
        <f t="shared" si="55"/>
        <v>3962</v>
      </c>
      <c r="I188" s="880">
        <f t="shared" si="54"/>
        <v>2304</v>
      </c>
      <c r="J188" s="880">
        <f t="shared" si="54"/>
        <v>6266</v>
      </c>
      <c r="K188" s="870" t="s">
        <v>1383</v>
      </c>
    </row>
    <row r="189" spans="1:11" ht="20.25" customHeight="1" x14ac:dyDescent="0.2">
      <c r="A189" s="440" t="s">
        <v>1169</v>
      </c>
      <c r="B189" s="880">
        <v>0</v>
      </c>
      <c r="C189" s="18">
        <v>0</v>
      </c>
      <c r="D189" s="18">
        <v>0</v>
      </c>
      <c r="E189" s="880">
        <v>0</v>
      </c>
      <c r="F189" s="880">
        <v>0</v>
      </c>
      <c r="G189" s="880">
        <v>0</v>
      </c>
      <c r="H189" s="880">
        <f t="shared" si="55"/>
        <v>0</v>
      </c>
      <c r="I189" s="880">
        <f t="shared" si="54"/>
        <v>0</v>
      </c>
      <c r="J189" s="880">
        <f t="shared" si="54"/>
        <v>0</v>
      </c>
      <c r="K189" s="19" t="s">
        <v>1384</v>
      </c>
    </row>
    <row r="190" spans="1:11" ht="20.25" customHeight="1" x14ac:dyDescent="0.2">
      <c r="A190" s="652" t="s">
        <v>1385</v>
      </c>
      <c r="B190" s="880">
        <v>1647</v>
      </c>
      <c r="C190" s="18">
        <v>891</v>
      </c>
      <c r="D190" s="18">
        <v>2538</v>
      </c>
      <c r="E190" s="880">
        <v>0</v>
      </c>
      <c r="F190" s="880">
        <v>0</v>
      </c>
      <c r="G190" s="880">
        <v>0</v>
      </c>
      <c r="H190" s="880">
        <f t="shared" si="55"/>
        <v>1647</v>
      </c>
      <c r="I190" s="880">
        <f t="shared" si="54"/>
        <v>891</v>
      </c>
      <c r="J190" s="880">
        <f t="shared" si="54"/>
        <v>2538</v>
      </c>
      <c r="K190" s="19" t="s">
        <v>1386</v>
      </c>
    </row>
    <row r="191" spans="1:11" ht="20.25" customHeight="1" x14ac:dyDescent="0.2">
      <c r="A191" s="440" t="s">
        <v>1387</v>
      </c>
      <c r="B191" s="880">
        <v>1019</v>
      </c>
      <c r="C191" s="18">
        <v>1181</v>
      </c>
      <c r="D191" s="18">
        <v>2200</v>
      </c>
      <c r="E191" s="880">
        <v>0</v>
      </c>
      <c r="F191" s="880">
        <v>0</v>
      </c>
      <c r="G191" s="880">
        <v>0</v>
      </c>
      <c r="H191" s="880">
        <f t="shared" si="55"/>
        <v>1019</v>
      </c>
      <c r="I191" s="880">
        <f t="shared" si="54"/>
        <v>1181</v>
      </c>
      <c r="J191" s="880">
        <f t="shared" si="54"/>
        <v>2200</v>
      </c>
      <c r="K191" s="19" t="s">
        <v>1388</v>
      </c>
    </row>
    <row r="192" spans="1:11" ht="20.25" customHeight="1" x14ac:dyDescent="0.2">
      <c r="A192" s="308" t="s">
        <v>1389</v>
      </c>
      <c r="B192" s="880">
        <v>6821</v>
      </c>
      <c r="C192" s="880">
        <v>4333</v>
      </c>
      <c r="D192" s="880">
        <v>11154</v>
      </c>
      <c r="E192" s="880">
        <v>3</v>
      </c>
      <c r="F192" s="880">
        <v>3</v>
      </c>
      <c r="G192" s="880">
        <v>6</v>
      </c>
      <c r="H192" s="880">
        <f t="shared" si="55"/>
        <v>6824</v>
      </c>
      <c r="I192" s="880">
        <f t="shared" si="54"/>
        <v>4336</v>
      </c>
      <c r="J192" s="880">
        <f t="shared" si="54"/>
        <v>11160</v>
      </c>
      <c r="K192" s="870" t="s">
        <v>1390</v>
      </c>
    </row>
    <row r="193" spans="1:11" ht="20.25" customHeight="1" x14ac:dyDescent="0.2">
      <c r="A193" s="308" t="s">
        <v>1391</v>
      </c>
      <c r="B193" s="880">
        <v>1689</v>
      </c>
      <c r="C193" s="880">
        <v>1291</v>
      </c>
      <c r="D193" s="880">
        <v>2980</v>
      </c>
      <c r="E193" s="880">
        <v>0</v>
      </c>
      <c r="F193" s="880">
        <v>0</v>
      </c>
      <c r="G193" s="880">
        <v>0</v>
      </c>
      <c r="H193" s="880">
        <f t="shared" si="55"/>
        <v>1689</v>
      </c>
      <c r="I193" s="880">
        <f t="shared" si="54"/>
        <v>1291</v>
      </c>
      <c r="J193" s="880">
        <f t="shared" si="54"/>
        <v>2980</v>
      </c>
      <c r="K193" s="870" t="s">
        <v>1392</v>
      </c>
    </row>
    <row r="194" spans="1:11" ht="20.25" customHeight="1" x14ac:dyDescent="0.2">
      <c r="A194" s="308" t="s">
        <v>1393</v>
      </c>
      <c r="B194" s="880"/>
      <c r="C194" s="880"/>
      <c r="D194" s="880"/>
      <c r="E194" s="880"/>
      <c r="F194" s="880"/>
      <c r="G194" s="880"/>
      <c r="H194" s="880"/>
      <c r="I194" s="880"/>
      <c r="J194" s="880"/>
      <c r="K194" s="870" t="s">
        <v>1394</v>
      </c>
    </row>
    <row r="195" spans="1:11" ht="20.25" customHeight="1" x14ac:dyDescent="0.2">
      <c r="A195" s="463" t="s">
        <v>790</v>
      </c>
      <c r="B195" s="880">
        <v>465</v>
      </c>
      <c r="C195" s="880">
        <v>596</v>
      </c>
      <c r="D195" s="880">
        <v>1061</v>
      </c>
      <c r="E195" s="880">
        <v>0</v>
      </c>
      <c r="F195" s="880">
        <v>0</v>
      </c>
      <c r="G195" s="880">
        <v>0</v>
      </c>
      <c r="H195" s="880">
        <f>SUM(B195,E195)</f>
        <v>465</v>
      </c>
      <c r="I195" s="880">
        <f t="shared" ref="I195:J203" si="56">SUM(C195,F195)</f>
        <v>596</v>
      </c>
      <c r="J195" s="880">
        <f t="shared" si="56"/>
        <v>1061</v>
      </c>
      <c r="K195" s="870" t="s">
        <v>204</v>
      </c>
    </row>
    <row r="196" spans="1:11" ht="20.25" customHeight="1" x14ac:dyDescent="0.2">
      <c r="A196" s="463" t="s">
        <v>404</v>
      </c>
      <c r="B196" s="880">
        <v>289</v>
      </c>
      <c r="C196" s="880">
        <v>353</v>
      </c>
      <c r="D196" s="880">
        <v>642</v>
      </c>
      <c r="E196" s="880">
        <v>0</v>
      </c>
      <c r="F196" s="880">
        <v>1</v>
      </c>
      <c r="G196" s="880">
        <v>1</v>
      </c>
      <c r="H196" s="880">
        <f t="shared" ref="H196:H203" si="57">SUM(B196,E196)</f>
        <v>289</v>
      </c>
      <c r="I196" s="880">
        <f t="shared" si="56"/>
        <v>354</v>
      </c>
      <c r="J196" s="880">
        <f t="shared" si="56"/>
        <v>643</v>
      </c>
      <c r="K196" s="870" t="s">
        <v>206</v>
      </c>
    </row>
    <row r="197" spans="1:11" ht="20.25" customHeight="1" x14ac:dyDescent="0.2">
      <c r="A197" s="463" t="s">
        <v>207</v>
      </c>
      <c r="B197" s="880">
        <v>125</v>
      </c>
      <c r="C197" s="880">
        <v>24</v>
      </c>
      <c r="D197" s="880">
        <v>149</v>
      </c>
      <c r="E197" s="880">
        <v>0</v>
      </c>
      <c r="F197" s="880">
        <v>0</v>
      </c>
      <c r="G197" s="880">
        <v>0</v>
      </c>
      <c r="H197" s="880">
        <f t="shared" si="57"/>
        <v>125</v>
      </c>
      <c r="I197" s="880">
        <f t="shared" si="56"/>
        <v>24</v>
      </c>
      <c r="J197" s="880">
        <f t="shared" si="56"/>
        <v>149</v>
      </c>
      <c r="K197" s="870" t="s">
        <v>208</v>
      </c>
    </row>
    <row r="198" spans="1:11" ht="20.25" customHeight="1" x14ac:dyDescent="0.2">
      <c r="A198" s="463" t="s">
        <v>209</v>
      </c>
      <c r="B198" s="880">
        <v>80</v>
      </c>
      <c r="C198" s="880">
        <v>10</v>
      </c>
      <c r="D198" s="880">
        <v>90</v>
      </c>
      <c r="E198" s="880">
        <v>0</v>
      </c>
      <c r="F198" s="880">
        <v>0</v>
      </c>
      <c r="G198" s="880">
        <v>0</v>
      </c>
      <c r="H198" s="880">
        <f t="shared" si="57"/>
        <v>80</v>
      </c>
      <c r="I198" s="880">
        <f t="shared" si="56"/>
        <v>10</v>
      </c>
      <c r="J198" s="880">
        <f t="shared" si="56"/>
        <v>90</v>
      </c>
      <c r="K198" s="870" t="s">
        <v>210</v>
      </c>
    </row>
    <row r="199" spans="1:11" ht="20.25" customHeight="1" x14ac:dyDescent="0.2">
      <c r="A199" s="463" t="s">
        <v>1396</v>
      </c>
      <c r="B199" s="880">
        <v>288</v>
      </c>
      <c r="C199" s="880">
        <v>58</v>
      </c>
      <c r="D199" s="880">
        <v>346</v>
      </c>
      <c r="E199" s="880">
        <v>0</v>
      </c>
      <c r="F199" s="880">
        <v>0</v>
      </c>
      <c r="G199" s="880">
        <v>0</v>
      </c>
      <c r="H199" s="880">
        <f t="shared" si="57"/>
        <v>288</v>
      </c>
      <c r="I199" s="880">
        <f t="shared" si="56"/>
        <v>58</v>
      </c>
      <c r="J199" s="880">
        <f t="shared" si="56"/>
        <v>346</v>
      </c>
      <c r="K199" s="870" t="s">
        <v>1525</v>
      </c>
    </row>
    <row r="200" spans="1:11" ht="20.25" customHeight="1" x14ac:dyDescent="0.2">
      <c r="A200" s="463" t="s">
        <v>1398</v>
      </c>
      <c r="B200" s="880">
        <v>1071</v>
      </c>
      <c r="C200" s="880">
        <v>761</v>
      </c>
      <c r="D200" s="880">
        <v>1832</v>
      </c>
      <c r="E200" s="880">
        <v>0</v>
      </c>
      <c r="F200" s="880">
        <v>0</v>
      </c>
      <c r="G200" s="880">
        <v>0</v>
      </c>
      <c r="H200" s="880">
        <f t="shared" si="57"/>
        <v>1071</v>
      </c>
      <c r="I200" s="880">
        <f t="shared" si="56"/>
        <v>761</v>
      </c>
      <c r="J200" s="880">
        <f t="shared" si="56"/>
        <v>1832</v>
      </c>
      <c r="K200" s="870" t="s">
        <v>1567</v>
      </c>
    </row>
    <row r="201" spans="1:11" ht="20.25" customHeight="1" x14ac:dyDescent="0.2">
      <c r="A201" s="463" t="s">
        <v>1400</v>
      </c>
      <c r="B201" s="880">
        <v>165</v>
      </c>
      <c r="C201" s="880">
        <v>70</v>
      </c>
      <c r="D201" s="880">
        <v>235</v>
      </c>
      <c r="E201" s="880">
        <v>0</v>
      </c>
      <c r="F201" s="880">
        <v>0</v>
      </c>
      <c r="G201" s="880">
        <v>0</v>
      </c>
      <c r="H201" s="880">
        <f t="shared" si="57"/>
        <v>165</v>
      </c>
      <c r="I201" s="880">
        <f t="shared" si="56"/>
        <v>70</v>
      </c>
      <c r="J201" s="880">
        <f t="shared" si="56"/>
        <v>235</v>
      </c>
      <c r="K201" s="870" t="s">
        <v>1346</v>
      </c>
    </row>
    <row r="202" spans="1:11" ht="20.25" customHeight="1" x14ac:dyDescent="0.2">
      <c r="A202" s="463" t="s">
        <v>309</v>
      </c>
      <c r="B202" s="880">
        <v>268</v>
      </c>
      <c r="C202" s="880">
        <v>177</v>
      </c>
      <c r="D202" s="880">
        <v>445</v>
      </c>
      <c r="E202" s="880">
        <v>0</v>
      </c>
      <c r="F202" s="880">
        <v>0</v>
      </c>
      <c r="G202" s="880">
        <v>0</v>
      </c>
      <c r="H202" s="880">
        <f t="shared" si="57"/>
        <v>268</v>
      </c>
      <c r="I202" s="880">
        <f t="shared" si="56"/>
        <v>177</v>
      </c>
      <c r="J202" s="880">
        <f t="shared" si="56"/>
        <v>445</v>
      </c>
      <c r="K202" s="211" t="s">
        <v>1401</v>
      </c>
    </row>
    <row r="203" spans="1:11" ht="20.25" customHeight="1" x14ac:dyDescent="0.2">
      <c r="A203" s="308" t="s">
        <v>1402</v>
      </c>
      <c r="B203" s="880">
        <v>174</v>
      </c>
      <c r="C203" s="880">
        <v>52</v>
      </c>
      <c r="D203" s="880">
        <v>226</v>
      </c>
      <c r="E203" s="880">
        <v>0</v>
      </c>
      <c r="F203" s="880">
        <v>0</v>
      </c>
      <c r="G203" s="880">
        <v>0</v>
      </c>
      <c r="H203" s="880">
        <f t="shared" si="57"/>
        <v>174</v>
      </c>
      <c r="I203" s="880">
        <f t="shared" si="56"/>
        <v>52</v>
      </c>
      <c r="J203" s="880">
        <f t="shared" si="56"/>
        <v>226</v>
      </c>
      <c r="K203" s="870" t="s">
        <v>1528</v>
      </c>
    </row>
    <row r="204" spans="1:11" ht="20.25" customHeight="1" x14ac:dyDescent="0.2">
      <c r="A204" s="308" t="s">
        <v>1568</v>
      </c>
      <c r="B204" s="880">
        <f>SUM(B195:B203)</f>
        <v>2925</v>
      </c>
      <c r="C204" s="880">
        <f t="shared" ref="C204:J204" si="58">SUM(C195:C203)</f>
        <v>2101</v>
      </c>
      <c r="D204" s="880">
        <f t="shared" si="58"/>
        <v>5026</v>
      </c>
      <c r="E204" s="880">
        <f t="shared" si="58"/>
        <v>0</v>
      </c>
      <c r="F204" s="880">
        <f t="shared" si="58"/>
        <v>1</v>
      </c>
      <c r="G204" s="880">
        <f t="shared" si="58"/>
        <v>1</v>
      </c>
      <c r="H204" s="880">
        <f t="shared" si="58"/>
        <v>2925</v>
      </c>
      <c r="I204" s="880">
        <f t="shared" si="58"/>
        <v>2102</v>
      </c>
      <c r="J204" s="880">
        <f t="shared" si="58"/>
        <v>5027</v>
      </c>
      <c r="K204" s="870" t="s">
        <v>1405</v>
      </c>
    </row>
    <row r="205" spans="1:11" ht="20.25" customHeight="1" x14ac:dyDescent="0.2">
      <c r="A205" s="308" t="s">
        <v>1406</v>
      </c>
      <c r="B205" s="880">
        <v>1502</v>
      </c>
      <c r="C205" s="880">
        <v>1210</v>
      </c>
      <c r="D205" s="880">
        <v>2712</v>
      </c>
      <c r="E205" s="880">
        <v>0</v>
      </c>
      <c r="F205" s="880">
        <v>0</v>
      </c>
      <c r="G205" s="880">
        <v>0</v>
      </c>
      <c r="H205" s="880">
        <f>SUM(B205,E205)</f>
        <v>1502</v>
      </c>
      <c r="I205" s="880">
        <f t="shared" ref="I205:J206" si="59">SUM(C205,F205)</f>
        <v>1210</v>
      </c>
      <c r="J205" s="880">
        <f t="shared" si="59"/>
        <v>2712</v>
      </c>
      <c r="K205" s="870" t="s">
        <v>1407</v>
      </c>
    </row>
    <row r="206" spans="1:11" ht="20.25" customHeight="1" thickBot="1" x14ac:dyDescent="0.25">
      <c r="A206" s="426" t="s">
        <v>1408</v>
      </c>
      <c r="B206" s="12">
        <v>795</v>
      </c>
      <c r="C206" s="12">
        <v>886</v>
      </c>
      <c r="D206" s="12">
        <v>1681</v>
      </c>
      <c r="E206" s="12">
        <v>0</v>
      </c>
      <c r="F206" s="12">
        <v>0</v>
      </c>
      <c r="G206" s="12">
        <v>0</v>
      </c>
      <c r="H206" s="12">
        <f>SUM(B206,E206)</f>
        <v>795</v>
      </c>
      <c r="I206" s="12">
        <f t="shared" si="59"/>
        <v>886</v>
      </c>
      <c r="J206" s="12">
        <f t="shared" si="59"/>
        <v>1681</v>
      </c>
      <c r="K206" s="13" t="s">
        <v>1409</v>
      </c>
    </row>
    <row r="207" spans="1:11" ht="20.25" customHeight="1" thickTop="1" x14ac:dyDescent="0.2">
      <c r="A207" s="307"/>
      <c r="B207" s="863"/>
      <c r="C207" s="863"/>
      <c r="D207" s="863"/>
      <c r="E207" s="863"/>
      <c r="F207" s="863"/>
      <c r="G207" s="863"/>
      <c r="H207" s="863"/>
      <c r="I207" s="863"/>
      <c r="J207" s="863"/>
      <c r="K207" s="869"/>
    </row>
    <row r="208" spans="1:11" ht="20.25" customHeight="1" x14ac:dyDescent="0.2">
      <c r="A208" s="307"/>
      <c r="B208" s="863"/>
      <c r="C208" s="863"/>
      <c r="D208" s="863"/>
      <c r="E208" s="863"/>
      <c r="F208" s="863"/>
      <c r="G208" s="863"/>
      <c r="H208" s="863"/>
      <c r="I208" s="863"/>
      <c r="J208" s="863"/>
      <c r="K208" s="869"/>
    </row>
    <row r="209" spans="1:11" ht="11.25" customHeight="1" x14ac:dyDescent="0.2">
      <c r="A209" s="307"/>
      <c r="B209" s="863"/>
      <c r="C209" s="863"/>
      <c r="D209" s="863"/>
      <c r="E209" s="863"/>
      <c r="F209" s="863"/>
      <c r="G209" s="863"/>
      <c r="H209" s="863"/>
      <c r="I209" s="863"/>
      <c r="J209" s="863"/>
      <c r="K209" s="869"/>
    </row>
    <row r="210" spans="1:11" s="890" customFormat="1" ht="17.25" customHeight="1" thickBot="1" x14ac:dyDescent="0.25">
      <c r="A210" s="323" t="s">
        <v>2643</v>
      </c>
      <c r="K210" s="28" t="s">
        <v>2714</v>
      </c>
    </row>
    <row r="211" spans="1:11" ht="17.25" customHeight="1" thickTop="1" x14ac:dyDescent="0.25">
      <c r="A211" s="1063" t="s">
        <v>196</v>
      </c>
      <c r="B211" s="1003" t="s">
        <v>1</v>
      </c>
      <c r="C211" s="1003"/>
      <c r="D211" s="1003"/>
      <c r="E211" s="1003" t="s">
        <v>2</v>
      </c>
      <c r="F211" s="1003"/>
      <c r="G211" s="1003"/>
      <c r="H211" s="1003" t="s">
        <v>4</v>
      </c>
      <c r="I211" s="1003"/>
      <c r="J211" s="1003"/>
      <c r="K211" s="1066" t="s">
        <v>197</v>
      </c>
    </row>
    <row r="212" spans="1:11" ht="20.25" customHeight="1" x14ac:dyDescent="0.25">
      <c r="A212" s="1064"/>
      <c r="B212" s="1004" t="s">
        <v>6</v>
      </c>
      <c r="C212" s="1004"/>
      <c r="D212" s="1004"/>
      <c r="E212" s="1004" t="s">
        <v>7</v>
      </c>
      <c r="F212" s="1004"/>
      <c r="G212" s="1004"/>
      <c r="H212" s="1004" t="s">
        <v>9</v>
      </c>
      <c r="I212" s="1004"/>
      <c r="J212" s="1004"/>
      <c r="K212" s="1042"/>
    </row>
    <row r="213" spans="1:11" ht="17.25" customHeight="1" x14ac:dyDescent="0.25">
      <c r="A213" s="1064"/>
      <c r="B213" s="867" t="s">
        <v>554</v>
      </c>
      <c r="C213" s="867" t="s">
        <v>112</v>
      </c>
      <c r="D213" s="867" t="s">
        <v>12</v>
      </c>
      <c r="E213" s="867" t="s">
        <v>554</v>
      </c>
      <c r="F213" s="867" t="s">
        <v>112</v>
      </c>
      <c r="G213" s="867" t="s">
        <v>12</v>
      </c>
      <c r="H213" s="867" t="s">
        <v>554</v>
      </c>
      <c r="I213" s="867" t="s">
        <v>112</v>
      </c>
      <c r="J213" s="867" t="s">
        <v>12</v>
      </c>
      <c r="K213" s="1042"/>
    </row>
    <row r="214" spans="1:11" ht="20.25" customHeight="1" thickBot="1" x14ac:dyDescent="0.3">
      <c r="A214" s="1065"/>
      <c r="B214" s="4" t="s">
        <v>13</v>
      </c>
      <c r="C214" s="4" t="s">
        <v>14</v>
      </c>
      <c r="D214" s="4" t="s">
        <v>9</v>
      </c>
      <c r="E214" s="4" t="s">
        <v>13</v>
      </c>
      <c r="F214" s="4" t="s">
        <v>14</v>
      </c>
      <c r="G214" s="4" t="s">
        <v>9</v>
      </c>
      <c r="H214" s="4" t="s">
        <v>13</v>
      </c>
      <c r="I214" s="4" t="s">
        <v>14</v>
      </c>
      <c r="J214" s="4" t="s">
        <v>9</v>
      </c>
      <c r="K214" s="1067"/>
    </row>
    <row r="215" spans="1:11" ht="20.25" customHeight="1" x14ac:dyDescent="0.2">
      <c r="A215" s="308" t="s">
        <v>1410</v>
      </c>
      <c r="B215" s="880">
        <v>713</v>
      </c>
      <c r="C215" s="880">
        <v>683</v>
      </c>
      <c r="D215" s="880">
        <v>1396</v>
      </c>
      <c r="E215" s="880">
        <v>0</v>
      </c>
      <c r="F215" s="880">
        <v>0</v>
      </c>
      <c r="G215" s="880">
        <v>0</v>
      </c>
      <c r="H215" s="880">
        <f>SUM(B215,E215)</f>
        <v>713</v>
      </c>
      <c r="I215" s="880">
        <f t="shared" ref="I215:J216" si="60">SUM(C215,F215)</f>
        <v>683</v>
      </c>
      <c r="J215" s="880">
        <f t="shared" si="60"/>
        <v>1396</v>
      </c>
      <c r="K215" s="870" t="s">
        <v>1411</v>
      </c>
    </row>
    <row r="216" spans="1:11" ht="20.25" customHeight="1" x14ac:dyDescent="0.2">
      <c r="A216" s="308" t="s">
        <v>1412</v>
      </c>
      <c r="B216" s="880">
        <v>1781</v>
      </c>
      <c r="C216" s="880">
        <v>1217</v>
      </c>
      <c r="D216" s="880">
        <v>2998</v>
      </c>
      <c r="E216" s="880">
        <v>1</v>
      </c>
      <c r="F216" s="880">
        <v>0</v>
      </c>
      <c r="G216" s="880">
        <v>1</v>
      </c>
      <c r="H216" s="880">
        <f>SUM(B216,E216)</f>
        <v>1782</v>
      </c>
      <c r="I216" s="880">
        <f t="shared" si="60"/>
        <v>1217</v>
      </c>
      <c r="J216" s="880">
        <f t="shared" si="60"/>
        <v>2999</v>
      </c>
      <c r="K216" s="870" t="s">
        <v>1413</v>
      </c>
    </row>
    <row r="217" spans="1:11" ht="20.25" customHeight="1" x14ac:dyDescent="0.2">
      <c r="A217" s="308" t="s">
        <v>1414</v>
      </c>
      <c r="B217" s="880"/>
      <c r="C217" s="880"/>
      <c r="D217" s="880"/>
      <c r="E217" s="880"/>
      <c r="F217" s="880"/>
      <c r="G217" s="880"/>
      <c r="H217" s="880"/>
      <c r="I217" s="880"/>
      <c r="J217" s="880"/>
      <c r="K217" s="870" t="s">
        <v>1415</v>
      </c>
    </row>
    <row r="218" spans="1:11" ht="20.25" customHeight="1" x14ac:dyDescent="0.2">
      <c r="A218" s="422" t="s">
        <v>1335</v>
      </c>
      <c r="B218" s="21">
        <v>240</v>
      </c>
      <c r="C218" s="21">
        <v>373</v>
      </c>
      <c r="D218" s="21">
        <v>613</v>
      </c>
      <c r="E218" s="21">
        <v>0</v>
      </c>
      <c r="F218" s="21">
        <v>0</v>
      </c>
      <c r="G218" s="21">
        <v>0</v>
      </c>
      <c r="H218" s="21">
        <f>SUM(B218,E218)</f>
        <v>240</v>
      </c>
      <c r="I218" s="21">
        <f t="shared" ref="I218:J225" si="61">SUM(C218,F218)</f>
        <v>373</v>
      </c>
      <c r="J218" s="21">
        <f t="shared" si="61"/>
        <v>613</v>
      </c>
      <c r="K218" s="870" t="s">
        <v>204</v>
      </c>
    </row>
    <row r="219" spans="1:11" ht="20.25" customHeight="1" x14ac:dyDescent="0.2">
      <c r="A219" s="422" t="s">
        <v>1333</v>
      </c>
      <c r="B219" s="21">
        <v>237</v>
      </c>
      <c r="C219" s="21">
        <v>508</v>
      </c>
      <c r="D219" s="21">
        <v>745</v>
      </c>
      <c r="E219" s="21">
        <v>0</v>
      </c>
      <c r="F219" s="21">
        <v>0</v>
      </c>
      <c r="G219" s="21">
        <v>0</v>
      </c>
      <c r="H219" s="21">
        <f t="shared" ref="H219:H225" si="62">SUM(B219,E219)</f>
        <v>237</v>
      </c>
      <c r="I219" s="21">
        <f t="shared" si="61"/>
        <v>508</v>
      </c>
      <c r="J219" s="21">
        <f t="shared" si="61"/>
        <v>745</v>
      </c>
      <c r="K219" s="870" t="s">
        <v>206</v>
      </c>
    </row>
    <row r="220" spans="1:11" ht="20.25" customHeight="1" x14ac:dyDescent="0.2">
      <c r="A220" s="422" t="s">
        <v>1416</v>
      </c>
      <c r="B220" s="21">
        <v>701</v>
      </c>
      <c r="C220" s="21">
        <v>168</v>
      </c>
      <c r="D220" s="21">
        <v>869</v>
      </c>
      <c r="E220" s="21">
        <v>1</v>
      </c>
      <c r="F220" s="21">
        <v>1</v>
      </c>
      <c r="G220" s="21">
        <v>2</v>
      </c>
      <c r="H220" s="21">
        <f t="shared" si="62"/>
        <v>702</v>
      </c>
      <c r="I220" s="21">
        <f t="shared" si="61"/>
        <v>169</v>
      </c>
      <c r="J220" s="21">
        <f t="shared" si="61"/>
        <v>871</v>
      </c>
      <c r="K220" s="870" t="s">
        <v>1525</v>
      </c>
    </row>
    <row r="221" spans="1:11" ht="20.25" customHeight="1" x14ac:dyDescent="0.2">
      <c r="A221" s="422" t="s">
        <v>1417</v>
      </c>
      <c r="B221" s="21">
        <v>838</v>
      </c>
      <c r="C221" s="21">
        <v>871</v>
      </c>
      <c r="D221" s="21">
        <v>1709</v>
      </c>
      <c r="E221" s="21">
        <v>0</v>
      </c>
      <c r="F221" s="21">
        <v>1</v>
      </c>
      <c r="G221" s="21">
        <v>1</v>
      </c>
      <c r="H221" s="21">
        <f t="shared" si="62"/>
        <v>838</v>
      </c>
      <c r="I221" s="21">
        <f t="shared" si="61"/>
        <v>872</v>
      </c>
      <c r="J221" s="21">
        <f t="shared" si="61"/>
        <v>1710</v>
      </c>
      <c r="K221" s="870" t="s">
        <v>1567</v>
      </c>
    </row>
    <row r="222" spans="1:11" ht="20.25" customHeight="1" x14ac:dyDescent="0.2">
      <c r="A222" s="422" t="s">
        <v>1418</v>
      </c>
      <c r="B222" s="21">
        <v>720</v>
      </c>
      <c r="C222" s="21">
        <v>427</v>
      </c>
      <c r="D222" s="21">
        <v>1147</v>
      </c>
      <c r="E222" s="21">
        <v>0</v>
      </c>
      <c r="F222" s="21">
        <v>0</v>
      </c>
      <c r="G222" s="21">
        <v>0</v>
      </c>
      <c r="H222" s="21">
        <f t="shared" si="62"/>
        <v>720</v>
      </c>
      <c r="I222" s="21">
        <f t="shared" si="61"/>
        <v>427</v>
      </c>
      <c r="J222" s="21">
        <f t="shared" si="61"/>
        <v>1147</v>
      </c>
      <c r="K222" s="870" t="s">
        <v>1569</v>
      </c>
    </row>
    <row r="223" spans="1:11" ht="20.25" customHeight="1" x14ac:dyDescent="0.2">
      <c r="A223" s="422" t="s">
        <v>1420</v>
      </c>
      <c r="B223" s="21">
        <v>790</v>
      </c>
      <c r="C223" s="21">
        <v>585</v>
      </c>
      <c r="D223" s="21">
        <v>1375</v>
      </c>
      <c r="E223" s="21">
        <v>0</v>
      </c>
      <c r="F223" s="21">
        <v>1</v>
      </c>
      <c r="G223" s="21">
        <v>1</v>
      </c>
      <c r="H223" s="21">
        <f t="shared" si="62"/>
        <v>790</v>
      </c>
      <c r="I223" s="21">
        <f t="shared" si="61"/>
        <v>586</v>
      </c>
      <c r="J223" s="21">
        <f t="shared" si="61"/>
        <v>1376</v>
      </c>
      <c r="K223" s="870" t="s">
        <v>1570</v>
      </c>
    </row>
    <row r="224" spans="1:11" ht="20.25" customHeight="1" x14ac:dyDescent="0.2">
      <c r="A224" s="422" t="s">
        <v>1422</v>
      </c>
      <c r="B224" s="21">
        <v>331</v>
      </c>
      <c r="C224" s="21">
        <v>112</v>
      </c>
      <c r="D224" s="21">
        <v>443</v>
      </c>
      <c r="E224" s="21">
        <v>0</v>
      </c>
      <c r="F224" s="21">
        <v>0</v>
      </c>
      <c r="G224" s="21">
        <v>0</v>
      </c>
      <c r="H224" s="21">
        <f t="shared" si="62"/>
        <v>331</v>
      </c>
      <c r="I224" s="21">
        <f t="shared" si="61"/>
        <v>112</v>
      </c>
      <c r="J224" s="21">
        <f t="shared" si="61"/>
        <v>443</v>
      </c>
      <c r="K224" s="870" t="s">
        <v>1571</v>
      </c>
    </row>
    <row r="225" spans="1:11" ht="20.25" customHeight="1" x14ac:dyDescent="0.2">
      <c r="A225" s="422" t="s">
        <v>1423</v>
      </c>
      <c r="B225" s="21">
        <v>435</v>
      </c>
      <c r="C225" s="21">
        <v>293</v>
      </c>
      <c r="D225" s="21">
        <v>728</v>
      </c>
      <c r="E225" s="21">
        <v>0</v>
      </c>
      <c r="F225" s="21">
        <v>1</v>
      </c>
      <c r="G225" s="21">
        <v>1</v>
      </c>
      <c r="H225" s="21">
        <f t="shared" si="62"/>
        <v>435</v>
      </c>
      <c r="I225" s="21">
        <f t="shared" si="61"/>
        <v>294</v>
      </c>
      <c r="J225" s="21">
        <f t="shared" si="61"/>
        <v>729</v>
      </c>
      <c r="K225" s="870" t="s">
        <v>1572</v>
      </c>
    </row>
    <row r="226" spans="1:11" ht="20.25" customHeight="1" x14ac:dyDescent="0.2">
      <c r="A226" s="422" t="s">
        <v>1425</v>
      </c>
      <c r="B226" s="21">
        <f>SUM(B218:B225)</f>
        <v>4292</v>
      </c>
      <c r="C226" s="21">
        <f t="shared" ref="C226:J226" si="63">SUM(C218:C225)</f>
        <v>3337</v>
      </c>
      <c r="D226" s="21">
        <f t="shared" si="63"/>
        <v>7629</v>
      </c>
      <c r="E226" s="21">
        <f t="shared" si="63"/>
        <v>1</v>
      </c>
      <c r="F226" s="21">
        <f t="shared" si="63"/>
        <v>4</v>
      </c>
      <c r="G226" s="21">
        <f t="shared" si="63"/>
        <v>5</v>
      </c>
      <c r="H226" s="21">
        <f t="shared" si="63"/>
        <v>4293</v>
      </c>
      <c r="I226" s="21">
        <f t="shared" si="63"/>
        <v>3341</v>
      </c>
      <c r="J226" s="21">
        <f t="shared" si="63"/>
        <v>7634</v>
      </c>
      <c r="K226" s="870" t="s">
        <v>1573</v>
      </c>
    </row>
    <row r="227" spans="1:11" ht="20.25" customHeight="1" x14ac:dyDescent="0.2">
      <c r="A227" s="422" t="s">
        <v>1427</v>
      </c>
      <c r="B227" s="21">
        <v>789</v>
      </c>
      <c r="C227" s="21">
        <v>521</v>
      </c>
      <c r="D227" s="21">
        <v>1310</v>
      </c>
      <c r="E227" s="21">
        <v>0</v>
      </c>
      <c r="F227" s="21">
        <v>0</v>
      </c>
      <c r="G227" s="21">
        <v>0</v>
      </c>
      <c r="H227" s="21">
        <f>SUM(B227,E227)</f>
        <v>789</v>
      </c>
      <c r="I227" s="21">
        <f t="shared" ref="I227:J235" si="64">SUM(C227,F227)</f>
        <v>521</v>
      </c>
      <c r="J227" s="21">
        <f t="shared" si="64"/>
        <v>1310</v>
      </c>
      <c r="K227" s="22" t="s">
        <v>1532</v>
      </c>
    </row>
    <row r="228" spans="1:11" ht="20.25" customHeight="1" x14ac:dyDescent="0.2">
      <c r="A228" s="422" t="s">
        <v>1429</v>
      </c>
      <c r="B228" s="21">
        <v>2046</v>
      </c>
      <c r="C228" s="21">
        <v>1455</v>
      </c>
      <c r="D228" s="21">
        <v>3501</v>
      </c>
      <c r="E228" s="21">
        <v>0</v>
      </c>
      <c r="F228" s="21">
        <v>0</v>
      </c>
      <c r="G228" s="21">
        <v>0</v>
      </c>
      <c r="H228" s="21">
        <f t="shared" ref="H228:H235" si="65">SUM(B228,E228)</f>
        <v>2046</v>
      </c>
      <c r="I228" s="21">
        <f t="shared" si="64"/>
        <v>1455</v>
      </c>
      <c r="J228" s="21">
        <f t="shared" si="64"/>
        <v>3501</v>
      </c>
      <c r="K228" s="22" t="s">
        <v>1430</v>
      </c>
    </row>
    <row r="229" spans="1:11" ht="20.25" customHeight="1" x14ac:dyDescent="0.2">
      <c r="A229" s="422" t="s">
        <v>1431</v>
      </c>
      <c r="B229" s="21">
        <v>165</v>
      </c>
      <c r="C229" s="21">
        <v>182</v>
      </c>
      <c r="D229" s="21">
        <v>347</v>
      </c>
      <c r="E229" s="21">
        <v>0</v>
      </c>
      <c r="F229" s="21">
        <v>0</v>
      </c>
      <c r="G229" s="21">
        <v>0</v>
      </c>
      <c r="H229" s="21">
        <f t="shared" si="65"/>
        <v>165</v>
      </c>
      <c r="I229" s="21">
        <f t="shared" si="64"/>
        <v>182</v>
      </c>
      <c r="J229" s="21">
        <f t="shared" si="64"/>
        <v>347</v>
      </c>
      <c r="K229" s="22" t="s">
        <v>1432</v>
      </c>
    </row>
    <row r="230" spans="1:11" ht="20.25" customHeight="1" x14ac:dyDescent="0.2">
      <c r="A230" s="308" t="s">
        <v>1433</v>
      </c>
      <c r="B230" s="21">
        <v>234</v>
      </c>
      <c r="C230" s="21">
        <v>77</v>
      </c>
      <c r="D230" s="880">
        <v>311</v>
      </c>
      <c r="E230" s="21">
        <v>0</v>
      </c>
      <c r="F230" s="21">
        <v>0</v>
      </c>
      <c r="G230" s="21">
        <v>0</v>
      </c>
      <c r="H230" s="21">
        <f t="shared" si="65"/>
        <v>234</v>
      </c>
      <c r="I230" s="21">
        <f t="shared" si="64"/>
        <v>77</v>
      </c>
      <c r="J230" s="21">
        <f t="shared" si="64"/>
        <v>311</v>
      </c>
      <c r="K230" s="870" t="s">
        <v>1434</v>
      </c>
    </row>
    <row r="231" spans="1:11" ht="20.25" customHeight="1" x14ac:dyDescent="0.2">
      <c r="A231" s="308" t="s">
        <v>1574</v>
      </c>
      <c r="B231" s="21">
        <v>1137</v>
      </c>
      <c r="C231" s="21">
        <v>1384</v>
      </c>
      <c r="D231" s="880">
        <v>2521</v>
      </c>
      <c r="E231" s="21">
        <v>0</v>
      </c>
      <c r="F231" s="21">
        <v>0</v>
      </c>
      <c r="G231" s="21">
        <v>0</v>
      </c>
      <c r="H231" s="21">
        <f t="shared" si="65"/>
        <v>1137</v>
      </c>
      <c r="I231" s="21">
        <f t="shared" si="64"/>
        <v>1384</v>
      </c>
      <c r="J231" s="21">
        <f t="shared" si="64"/>
        <v>2521</v>
      </c>
      <c r="K231" s="870" t="s">
        <v>1575</v>
      </c>
    </row>
    <row r="232" spans="1:11" ht="20.25" customHeight="1" x14ac:dyDescent="0.2">
      <c r="A232" s="308" t="s">
        <v>1437</v>
      </c>
      <c r="B232" s="21">
        <v>205</v>
      </c>
      <c r="C232" s="21">
        <v>148</v>
      </c>
      <c r="D232" s="880">
        <v>353</v>
      </c>
      <c r="E232" s="21">
        <v>0</v>
      </c>
      <c r="F232" s="21">
        <v>0</v>
      </c>
      <c r="G232" s="21">
        <v>0</v>
      </c>
      <c r="H232" s="21">
        <f t="shared" si="65"/>
        <v>205</v>
      </c>
      <c r="I232" s="21">
        <f t="shared" si="64"/>
        <v>148</v>
      </c>
      <c r="J232" s="21">
        <f t="shared" si="64"/>
        <v>353</v>
      </c>
      <c r="K232" s="870" t="s">
        <v>1438</v>
      </c>
    </row>
    <row r="233" spans="1:11" ht="20.25" customHeight="1" x14ac:dyDescent="0.2">
      <c r="A233" s="308" t="s">
        <v>1439</v>
      </c>
      <c r="B233" s="21">
        <v>1402</v>
      </c>
      <c r="C233" s="21">
        <v>931</v>
      </c>
      <c r="D233" s="880">
        <v>2333</v>
      </c>
      <c r="E233" s="21">
        <v>0</v>
      </c>
      <c r="F233" s="21">
        <v>0</v>
      </c>
      <c r="G233" s="21">
        <v>0</v>
      </c>
      <c r="H233" s="21">
        <f t="shared" si="65"/>
        <v>1402</v>
      </c>
      <c r="I233" s="21">
        <f t="shared" si="64"/>
        <v>931</v>
      </c>
      <c r="J233" s="21">
        <f t="shared" si="64"/>
        <v>2333</v>
      </c>
      <c r="K233" s="870" t="s">
        <v>1440</v>
      </c>
    </row>
    <row r="234" spans="1:11" ht="20.25" customHeight="1" x14ac:dyDescent="0.2">
      <c r="A234" s="422" t="s">
        <v>2333</v>
      </c>
      <c r="B234" s="21"/>
      <c r="C234" s="21"/>
      <c r="D234" s="21"/>
      <c r="E234" s="21"/>
      <c r="F234" s="21"/>
      <c r="G234" s="21"/>
      <c r="H234" s="21"/>
      <c r="I234" s="21"/>
      <c r="J234" s="21"/>
      <c r="K234" s="22" t="s">
        <v>1441</v>
      </c>
    </row>
    <row r="235" spans="1:11" ht="20.25" customHeight="1" thickBot="1" x14ac:dyDescent="0.25">
      <c r="A235" s="426" t="s">
        <v>1442</v>
      </c>
      <c r="B235" s="12">
        <v>2596</v>
      </c>
      <c r="C235" s="12">
        <v>1566</v>
      </c>
      <c r="D235" s="12">
        <v>4162</v>
      </c>
      <c r="E235" s="12">
        <v>0</v>
      </c>
      <c r="F235" s="12">
        <v>0</v>
      </c>
      <c r="G235" s="12">
        <v>0</v>
      </c>
      <c r="H235" s="12">
        <f t="shared" si="65"/>
        <v>2596</v>
      </c>
      <c r="I235" s="12">
        <f t="shared" si="64"/>
        <v>1566</v>
      </c>
      <c r="J235" s="12">
        <f t="shared" si="64"/>
        <v>4162</v>
      </c>
      <c r="K235" s="13" t="s">
        <v>1443</v>
      </c>
    </row>
    <row r="236" spans="1:11" ht="20.25" customHeight="1" thickTop="1" x14ac:dyDescent="0.2">
      <c r="A236" s="307"/>
      <c r="B236" s="863"/>
      <c r="C236" s="863"/>
      <c r="D236" s="863"/>
      <c r="E236" s="863"/>
      <c r="F236" s="863"/>
      <c r="G236" s="863"/>
      <c r="H236" s="863"/>
      <c r="I236" s="863"/>
      <c r="J236" s="863"/>
      <c r="K236" s="869"/>
    </row>
    <row r="237" spans="1:11" ht="20.25" customHeight="1" x14ac:dyDescent="0.2">
      <c r="A237" s="307"/>
      <c r="B237" s="863"/>
      <c r="C237" s="863"/>
      <c r="D237" s="863"/>
      <c r="E237" s="863"/>
      <c r="F237" s="863"/>
      <c r="G237" s="863"/>
      <c r="H237" s="863"/>
      <c r="I237" s="863"/>
      <c r="J237" s="863"/>
      <c r="K237" s="869"/>
    </row>
    <row r="238" spans="1:11" ht="9.75" customHeight="1" x14ac:dyDescent="0.2">
      <c r="A238" s="878"/>
      <c r="B238" s="863"/>
      <c r="C238" s="863"/>
      <c r="D238" s="863"/>
      <c r="E238" s="863"/>
      <c r="F238" s="863"/>
      <c r="G238" s="863"/>
      <c r="H238" s="863"/>
      <c r="I238" s="863"/>
      <c r="J238" s="863"/>
      <c r="K238" s="869"/>
    </row>
    <row r="239" spans="1:11" ht="23.25" customHeight="1" thickBot="1" x14ac:dyDescent="0.25">
      <c r="A239" s="323" t="s">
        <v>2643</v>
      </c>
      <c r="K239" s="28" t="s">
        <v>2714</v>
      </c>
    </row>
    <row r="240" spans="1:11" ht="17.25" customHeight="1" thickTop="1" x14ac:dyDescent="0.25">
      <c r="A240" s="1063" t="s">
        <v>196</v>
      </c>
      <c r="B240" s="1003" t="s">
        <v>1</v>
      </c>
      <c r="C240" s="1003"/>
      <c r="D240" s="1003"/>
      <c r="E240" s="1003" t="s">
        <v>2</v>
      </c>
      <c r="F240" s="1003"/>
      <c r="G240" s="1003"/>
      <c r="H240" s="1003" t="s">
        <v>4</v>
      </c>
      <c r="I240" s="1003"/>
      <c r="J240" s="1003"/>
      <c r="K240" s="1066" t="s">
        <v>197</v>
      </c>
    </row>
    <row r="241" spans="1:11" ht="20.25" customHeight="1" x14ac:dyDescent="0.25">
      <c r="A241" s="1064"/>
      <c r="B241" s="1004" t="s">
        <v>6</v>
      </c>
      <c r="C241" s="1004"/>
      <c r="D241" s="1004"/>
      <c r="E241" s="1004" t="s">
        <v>7</v>
      </c>
      <c r="F241" s="1004"/>
      <c r="G241" s="1004"/>
      <c r="H241" s="1004" t="s">
        <v>9</v>
      </c>
      <c r="I241" s="1004"/>
      <c r="J241" s="1004"/>
      <c r="K241" s="1042"/>
    </row>
    <row r="242" spans="1:11" ht="17.25" customHeight="1" x14ac:dyDescent="0.25">
      <c r="A242" s="1064"/>
      <c r="B242" s="867" t="s">
        <v>554</v>
      </c>
      <c r="C242" s="867" t="s">
        <v>112</v>
      </c>
      <c r="D242" s="867" t="s">
        <v>12</v>
      </c>
      <c r="E242" s="867" t="s">
        <v>554</v>
      </c>
      <c r="F242" s="867" t="s">
        <v>112</v>
      </c>
      <c r="G242" s="867" t="s">
        <v>12</v>
      </c>
      <c r="H242" s="867" t="s">
        <v>554</v>
      </c>
      <c r="I242" s="867" t="s">
        <v>112</v>
      </c>
      <c r="J242" s="867" t="s">
        <v>12</v>
      </c>
      <c r="K242" s="1042"/>
    </row>
    <row r="243" spans="1:11" ht="20.25" customHeight="1" thickBot="1" x14ac:dyDescent="0.3">
      <c r="A243" s="1065"/>
      <c r="B243" s="4" t="s">
        <v>13</v>
      </c>
      <c r="C243" s="4" t="s">
        <v>14</v>
      </c>
      <c r="D243" s="4" t="s">
        <v>9</v>
      </c>
      <c r="E243" s="4" t="s">
        <v>13</v>
      </c>
      <c r="F243" s="4" t="s">
        <v>14</v>
      </c>
      <c r="G243" s="4" t="s">
        <v>9</v>
      </c>
      <c r="H243" s="4" t="s">
        <v>13</v>
      </c>
      <c r="I243" s="4" t="s">
        <v>14</v>
      </c>
      <c r="J243" s="4" t="s">
        <v>9</v>
      </c>
      <c r="K243" s="1067"/>
    </row>
    <row r="244" spans="1:11" ht="36" customHeight="1" x14ac:dyDescent="0.2">
      <c r="A244" s="308" t="s">
        <v>2334</v>
      </c>
      <c r="B244" s="880"/>
      <c r="C244" s="880"/>
      <c r="D244" s="880"/>
      <c r="E244" s="880"/>
      <c r="F244" s="880"/>
      <c r="G244" s="880"/>
      <c r="H244" s="880"/>
      <c r="I244" s="880"/>
      <c r="J244" s="880"/>
      <c r="K244" s="876" t="s">
        <v>1445</v>
      </c>
    </row>
    <row r="245" spans="1:11" ht="20.25" customHeight="1" x14ac:dyDescent="0.2">
      <c r="A245" s="463" t="s">
        <v>790</v>
      </c>
      <c r="B245" s="880">
        <v>152</v>
      </c>
      <c r="C245" s="880">
        <v>161</v>
      </c>
      <c r="D245" s="880">
        <v>313</v>
      </c>
      <c r="E245" s="880">
        <v>0</v>
      </c>
      <c r="F245" s="880">
        <v>0</v>
      </c>
      <c r="G245" s="880">
        <v>0</v>
      </c>
      <c r="H245" s="880">
        <f>SUM(B245,E245)</f>
        <v>152</v>
      </c>
      <c r="I245" s="880">
        <f t="shared" ref="I245:J248" si="66">SUM(C245,F245)</f>
        <v>161</v>
      </c>
      <c r="J245" s="880">
        <f t="shared" si="66"/>
        <v>313</v>
      </c>
      <c r="K245" s="870" t="s">
        <v>204</v>
      </c>
    </row>
    <row r="246" spans="1:11" ht="20.25" customHeight="1" x14ac:dyDescent="0.2">
      <c r="A246" s="463" t="s">
        <v>404</v>
      </c>
      <c r="B246" s="880">
        <v>179</v>
      </c>
      <c r="C246" s="880">
        <v>269</v>
      </c>
      <c r="D246" s="880">
        <v>448</v>
      </c>
      <c r="E246" s="880">
        <v>0</v>
      </c>
      <c r="F246" s="880">
        <v>0</v>
      </c>
      <c r="G246" s="880">
        <v>0</v>
      </c>
      <c r="H246" s="880">
        <f t="shared" ref="H246:H248" si="67">SUM(B246,E246)</f>
        <v>179</v>
      </c>
      <c r="I246" s="880">
        <f t="shared" si="66"/>
        <v>269</v>
      </c>
      <c r="J246" s="880">
        <f t="shared" si="66"/>
        <v>448</v>
      </c>
      <c r="K246" s="870" t="s">
        <v>206</v>
      </c>
    </row>
    <row r="247" spans="1:11" ht="20.25" customHeight="1" x14ac:dyDescent="0.2">
      <c r="A247" s="463" t="s">
        <v>516</v>
      </c>
      <c r="B247" s="880">
        <v>143</v>
      </c>
      <c r="C247" s="880">
        <v>124</v>
      </c>
      <c r="D247" s="880">
        <v>267</v>
      </c>
      <c r="E247" s="880">
        <v>0</v>
      </c>
      <c r="F247" s="880">
        <v>0</v>
      </c>
      <c r="G247" s="880">
        <v>0</v>
      </c>
      <c r="H247" s="880">
        <f t="shared" si="67"/>
        <v>143</v>
      </c>
      <c r="I247" s="880">
        <f t="shared" si="66"/>
        <v>124</v>
      </c>
      <c r="J247" s="880">
        <f t="shared" si="66"/>
        <v>267</v>
      </c>
      <c r="K247" s="870" t="s">
        <v>208</v>
      </c>
    </row>
    <row r="248" spans="1:11" ht="20.25" customHeight="1" x14ac:dyDescent="0.2">
      <c r="A248" s="463" t="s">
        <v>1576</v>
      </c>
      <c r="B248" s="880">
        <v>145</v>
      </c>
      <c r="C248" s="880">
        <v>169</v>
      </c>
      <c r="D248" s="880">
        <v>314</v>
      </c>
      <c r="E248" s="880">
        <v>0</v>
      </c>
      <c r="F248" s="880">
        <v>0</v>
      </c>
      <c r="G248" s="880">
        <v>0</v>
      </c>
      <c r="H248" s="880">
        <f t="shared" si="67"/>
        <v>145</v>
      </c>
      <c r="I248" s="880">
        <f t="shared" si="66"/>
        <v>169</v>
      </c>
      <c r="J248" s="880">
        <f t="shared" si="66"/>
        <v>314</v>
      </c>
      <c r="K248" s="297" t="s">
        <v>1554</v>
      </c>
    </row>
    <row r="249" spans="1:11" ht="27" customHeight="1" x14ac:dyDescent="0.2">
      <c r="A249" s="420" t="s">
        <v>1577</v>
      </c>
      <c r="B249" s="326">
        <f>SUM(B245:B248)</f>
        <v>619</v>
      </c>
      <c r="C249" s="326">
        <f t="shared" ref="C249:J249" si="68">SUM(C245:C248)</f>
        <v>723</v>
      </c>
      <c r="D249" s="326">
        <f t="shared" si="68"/>
        <v>1342</v>
      </c>
      <c r="E249" s="326">
        <f t="shared" si="68"/>
        <v>0</v>
      </c>
      <c r="F249" s="326">
        <f t="shared" si="68"/>
        <v>0</v>
      </c>
      <c r="G249" s="326">
        <f t="shared" si="68"/>
        <v>0</v>
      </c>
      <c r="H249" s="326">
        <f t="shared" si="68"/>
        <v>619</v>
      </c>
      <c r="I249" s="326">
        <f t="shared" si="68"/>
        <v>723</v>
      </c>
      <c r="J249" s="326">
        <f t="shared" si="68"/>
        <v>1342</v>
      </c>
      <c r="K249" s="876" t="s">
        <v>1578</v>
      </c>
    </row>
    <row r="250" spans="1:11" ht="20.25" customHeight="1" x14ac:dyDescent="0.2">
      <c r="A250" s="308" t="s">
        <v>1163</v>
      </c>
      <c r="B250" s="326">
        <v>108</v>
      </c>
      <c r="C250" s="326">
        <v>108</v>
      </c>
      <c r="D250" s="326">
        <v>216</v>
      </c>
      <c r="E250" s="326">
        <v>0</v>
      </c>
      <c r="F250" s="326">
        <v>0</v>
      </c>
      <c r="G250" s="326">
        <v>0</v>
      </c>
      <c r="H250" s="326">
        <f>SUM(B250,E250)</f>
        <v>108</v>
      </c>
      <c r="I250" s="326">
        <f t="shared" ref="I250:J251" si="69">SUM(C250,F250)</f>
        <v>108</v>
      </c>
      <c r="J250" s="326">
        <f t="shared" si="69"/>
        <v>216</v>
      </c>
      <c r="K250" s="297" t="s">
        <v>1449</v>
      </c>
    </row>
    <row r="251" spans="1:11" ht="20.25" customHeight="1" x14ac:dyDescent="0.2">
      <c r="A251" s="308" t="s">
        <v>1450</v>
      </c>
      <c r="B251" s="326">
        <v>488</v>
      </c>
      <c r="C251" s="326">
        <v>306</v>
      </c>
      <c r="D251" s="326">
        <v>794</v>
      </c>
      <c r="E251" s="326">
        <v>0</v>
      </c>
      <c r="F251" s="326">
        <v>0</v>
      </c>
      <c r="G251" s="326">
        <v>0</v>
      </c>
      <c r="H251" s="326">
        <f>SUM(B251,E251)</f>
        <v>488</v>
      </c>
      <c r="I251" s="326">
        <f t="shared" si="69"/>
        <v>306</v>
      </c>
      <c r="J251" s="326">
        <f t="shared" si="69"/>
        <v>794</v>
      </c>
      <c r="K251" s="297" t="s">
        <v>1451</v>
      </c>
    </row>
    <row r="252" spans="1:11" ht="20.25" customHeight="1" x14ac:dyDescent="0.2">
      <c r="A252" s="308" t="s">
        <v>1158</v>
      </c>
      <c r="B252" s="326"/>
      <c r="C252" s="326"/>
      <c r="D252" s="326"/>
      <c r="E252" s="326"/>
      <c r="F252" s="326"/>
      <c r="G252" s="326"/>
      <c r="H252" s="326"/>
      <c r="I252" s="326"/>
      <c r="J252" s="326"/>
      <c r="K252" s="297" t="s">
        <v>1452</v>
      </c>
    </row>
    <row r="253" spans="1:11" ht="20.25" customHeight="1" x14ac:dyDescent="0.2">
      <c r="A253" s="308" t="s">
        <v>203</v>
      </c>
      <c r="B253" s="326">
        <v>299</v>
      </c>
      <c r="C253" s="326">
        <v>444</v>
      </c>
      <c r="D253" s="326">
        <v>743</v>
      </c>
      <c r="E253" s="326">
        <v>0</v>
      </c>
      <c r="F253" s="326">
        <v>0</v>
      </c>
      <c r="G253" s="326">
        <v>0</v>
      </c>
      <c r="H253" s="326">
        <f>SUM(B253,E253)</f>
        <v>299</v>
      </c>
      <c r="I253" s="326">
        <f t="shared" ref="I253:J259" si="70">SUM(C253,F253)</f>
        <v>444</v>
      </c>
      <c r="J253" s="326">
        <f t="shared" si="70"/>
        <v>743</v>
      </c>
      <c r="K253" s="297" t="s">
        <v>204</v>
      </c>
    </row>
    <row r="254" spans="1:11" ht="20.25" customHeight="1" x14ac:dyDescent="0.2">
      <c r="A254" s="308" t="s">
        <v>404</v>
      </c>
      <c r="B254" s="326">
        <v>332</v>
      </c>
      <c r="C254" s="326">
        <v>508</v>
      </c>
      <c r="D254" s="326">
        <v>840</v>
      </c>
      <c r="E254" s="326">
        <v>0</v>
      </c>
      <c r="F254" s="326">
        <v>0</v>
      </c>
      <c r="G254" s="326">
        <v>0</v>
      </c>
      <c r="H254" s="326">
        <f t="shared" ref="H254:H259" si="71">SUM(B254,E254)</f>
        <v>332</v>
      </c>
      <c r="I254" s="326">
        <f t="shared" si="70"/>
        <v>508</v>
      </c>
      <c r="J254" s="326">
        <f t="shared" si="70"/>
        <v>840</v>
      </c>
      <c r="K254" s="297" t="s">
        <v>206</v>
      </c>
    </row>
    <row r="255" spans="1:11" ht="20.25" customHeight="1" x14ac:dyDescent="0.2">
      <c r="A255" s="308" t="s">
        <v>255</v>
      </c>
      <c r="B255" s="326">
        <v>69</v>
      </c>
      <c r="C255" s="326">
        <v>37</v>
      </c>
      <c r="D255" s="326">
        <v>106</v>
      </c>
      <c r="E255" s="326">
        <v>0</v>
      </c>
      <c r="F255" s="326">
        <v>0</v>
      </c>
      <c r="G255" s="326">
        <v>0</v>
      </c>
      <c r="H255" s="326">
        <f t="shared" si="71"/>
        <v>69</v>
      </c>
      <c r="I255" s="326">
        <f t="shared" si="70"/>
        <v>37</v>
      </c>
      <c r="J255" s="326">
        <f t="shared" si="70"/>
        <v>106</v>
      </c>
      <c r="K255" s="870" t="s">
        <v>429</v>
      </c>
    </row>
    <row r="256" spans="1:11" ht="20.25" customHeight="1" x14ac:dyDescent="0.2">
      <c r="A256" s="308" t="s">
        <v>1446</v>
      </c>
      <c r="B256" s="326">
        <v>437</v>
      </c>
      <c r="C256" s="326">
        <v>705</v>
      </c>
      <c r="D256" s="326">
        <v>1142</v>
      </c>
      <c r="E256" s="326">
        <v>0</v>
      </c>
      <c r="F256" s="326">
        <v>0</v>
      </c>
      <c r="G256" s="326">
        <v>0</v>
      </c>
      <c r="H256" s="326">
        <f t="shared" si="71"/>
        <v>437</v>
      </c>
      <c r="I256" s="326">
        <f t="shared" si="70"/>
        <v>705</v>
      </c>
      <c r="J256" s="326">
        <f t="shared" si="70"/>
        <v>1142</v>
      </c>
      <c r="K256" s="297" t="s">
        <v>1554</v>
      </c>
    </row>
    <row r="257" spans="1:11" ht="20.25" customHeight="1" x14ac:dyDescent="0.2">
      <c r="A257" s="308" t="s">
        <v>221</v>
      </c>
      <c r="B257" s="326">
        <v>253</v>
      </c>
      <c r="C257" s="326">
        <v>207</v>
      </c>
      <c r="D257" s="326">
        <v>460</v>
      </c>
      <c r="E257" s="326">
        <v>0</v>
      </c>
      <c r="F257" s="326">
        <v>0</v>
      </c>
      <c r="G257" s="326">
        <v>0</v>
      </c>
      <c r="H257" s="326">
        <f t="shared" si="71"/>
        <v>253</v>
      </c>
      <c r="I257" s="326">
        <f t="shared" si="70"/>
        <v>207</v>
      </c>
      <c r="J257" s="326">
        <f t="shared" si="70"/>
        <v>460</v>
      </c>
      <c r="K257" s="870" t="s">
        <v>1569</v>
      </c>
    </row>
    <row r="258" spans="1:11" ht="20.25" customHeight="1" x14ac:dyDescent="0.2">
      <c r="A258" s="422" t="s">
        <v>523</v>
      </c>
      <c r="B258" s="326">
        <v>244</v>
      </c>
      <c r="C258" s="326">
        <v>123</v>
      </c>
      <c r="D258" s="326">
        <v>367</v>
      </c>
      <c r="E258" s="326">
        <v>0</v>
      </c>
      <c r="F258" s="326">
        <v>0</v>
      </c>
      <c r="G258" s="326">
        <v>0</v>
      </c>
      <c r="H258" s="326">
        <f t="shared" si="71"/>
        <v>244</v>
      </c>
      <c r="I258" s="326">
        <f t="shared" si="70"/>
        <v>123</v>
      </c>
      <c r="J258" s="326">
        <f t="shared" si="70"/>
        <v>367</v>
      </c>
      <c r="K258" s="870" t="s">
        <v>240</v>
      </c>
    </row>
    <row r="259" spans="1:11" ht="20.25" customHeight="1" x14ac:dyDescent="0.2">
      <c r="A259" s="307" t="s">
        <v>1107</v>
      </c>
      <c r="B259" s="326">
        <v>70</v>
      </c>
      <c r="C259" s="875">
        <v>62</v>
      </c>
      <c r="D259" s="875">
        <v>132</v>
      </c>
      <c r="E259" s="326">
        <v>0</v>
      </c>
      <c r="F259" s="326">
        <v>0</v>
      </c>
      <c r="G259" s="326">
        <v>0</v>
      </c>
      <c r="H259" s="326">
        <f t="shared" si="71"/>
        <v>70</v>
      </c>
      <c r="I259" s="326">
        <f t="shared" si="70"/>
        <v>62</v>
      </c>
      <c r="J259" s="326">
        <f t="shared" si="70"/>
        <v>132</v>
      </c>
      <c r="K259" s="423" t="s">
        <v>1108</v>
      </c>
    </row>
    <row r="260" spans="1:11" ht="20.25" customHeight="1" x14ac:dyDescent="0.2">
      <c r="A260" s="308" t="s">
        <v>1159</v>
      </c>
      <c r="B260" s="326">
        <f>SUM(B253:B259)</f>
        <v>1704</v>
      </c>
      <c r="C260" s="326">
        <f>SUM(C253:C259)</f>
        <v>2086</v>
      </c>
      <c r="D260" s="326">
        <f>SUM(D253:D259)</f>
        <v>3790</v>
      </c>
      <c r="E260" s="326">
        <v>0</v>
      </c>
      <c r="F260" s="326">
        <v>0</v>
      </c>
      <c r="G260" s="326">
        <v>0</v>
      </c>
      <c r="H260" s="326">
        <f>SUM(H253:H259)</f>
        <v>1704</v>
      </c>
      <c r="I260" s="326">
        <f>SUM(I253:I259)</f>
        <v>2086</v>
      </c>
      <c r="J260" s="326">
        <f>SUM(J253:J259)</f>
        <v>3790</v>
      </c>
      <c r="K260" s="297" t="s">
        <v>1455</v>
      </c>
    </row>
    <row r="261" spans="1:11" ht="20.25" customHeight="1" x14ac:dyDescent="0.2">
      <c r="A261" s="307" t="s">
        <v>1173</v>
      </c>
      <c r="B261" s="326">
        <v>408</v>
      </c>
      <c r="C261" s="596">
        <v>310</v>
      </c>
      <c r="D261" s="596">
        <v>718</v>
      </c>
      <c r="E261" s="596">
        <v>0</v>
      </c>
      <c r="F261" s="596">
        <v>0</v>
      </c>
      <c r="G261" s="596">
        <v>0</v>
      </c>
      <c r="H261" s="596">
        <f>SUM(B261,E261)</f>
        <v>408</v>
      </c>
      <c r="I261" s="596">
        <f t="shared" ref="I261:J261" si="72">SUM(C261,F261)</f>
        <v>310</v>
      </c>
      <c r="J261" s="596">
        <f t="shared" si="72"/>
        <v>718</v>
      </c>
      <c r="K261" s="19" t="s">
        <v>1456</v>
      </c>
    </row>
    <row r="262" spans="1:11" ht="20.25" customHeight="1" x14ac:dyDescent="0.2">
      <c r="A262" s="308" t="s">
        <v>1164</v>
      </c>
      <c r="B262" s="880"/>
      <c r="C262" s="880"/>
      <c r="D262" s="880"/>
      <c r="E262" s="880"/>
      <c r="F262" s="880"/>
      <c r="G262" s="880"/>
      <c r="H262" s="880"/>
      <c r="I262" s="880"/>
      <c r="J262" s="880"/>
      <c r="K262" s="870" t="s">
        <v>1457</v>
      </c>
    </row>
    <row r="263" spans="1:11" ht="20.25" customHeight="1" x14ac:dyDescent="0.2">
      <c r="A263" s="463" t="s">
        <v>203</v>
      </c>
      <c r="B263" s="880">
        <v>125</v>
      </c>
      <c r="C263" s="880">
        <v>147</v>
      </c>
      <c r="D263" s="880">
        <v>272</v>
      </c>
      <c r="E263" s="880">
        <v>0</v>
      </c>
      <c r="F263" s="880">
        <v>0</v>
      </c>
      <c r="G263" s="880">
        <v>0</v>
      </c>
      <c r="H263" s="880">
        <f>SUM(B263,E263)</f>
        <v>125</v>
      </c>
      <c r="I263" s="880">
        <f t="shared" ref="I263:J264" si="73">SUM(C263,F263)</f>
        <v>147</v>
      </c>
      <c r="J263" s="880">
        <f t="shared" si="73"/>
        <v>272</v>
      </c>
      <c r="K263" s="870" t="s">
        <v>204</v>
      </c>
    </row>
    <row r="264" spans="1:11" ht="20.25" customHeight="1" thickBot="1" x14ac:dyDescent="0.25">
      <c r="A264" s="11" t="s">
        <v>404</v>
      </c>
      <c r="B264" s="12">
        <v>312</v>
      </c>
      <c r="C264" s="12">
        <v>471</v>
      </c>
      <c r="D264" s="12">
        <v>783</v>
      </c>
      <c r="E264" s="880">
        <v>0</v>
      </c>
      <c r="F264" s="880">
        <v>0</v>
      </c>
      <c r="G264" s="880">
        <v>0</v>
      </c>
      <c r="H264" s="880">
        <f>SUM(B264,E264)</f>
        <v>312</v>
      </c>
      <c r="I264" s="880">
        <f t="shared" si="73"/>
        <v>471</v>
      </c>
      <c r="J264" s="880">
        <f t="shared" si="73"/>
        <v>783</v>
      </c>
      <c r="K264" s="13" t="s">
        <v>206</v>
      </c>
    </row>
    <row r="265" spans="1:11" ht="20.25" customHeight="1" thickTop="1" x14ac:dyDescent="0.2">
      <c r="A265" s="877"/>
      <c r="B265" s="862"/>
      <c r="C265" s="862"/>
      <c r="D265" s="862"/>
      <c r="E265" s="862"/>
      <c r="F265" s="862"/>
      <c r="G265" s="862"/>
      <c r="H265" s="862"/>
      <c r="I265" s="862"/>
      <c r="J265" s="862"/>
      <c r="K265" s="879"/>
    </row>
    <row r="266" spans="1:11" ht="20.25" customHeight="1" x14ac:dyDescent="0.2">
      <c r="A266" s="878"/>
      <c r="B266" s="863"/>
      <c r="C266" s="863"/>
      <c r="D266" s="863"/>
      <c r="E266" s="863"/>
      <c r="F266" s="863"/>
      <c r="G266" s="863"/>
      <c r="H266" s="863"/>
      <c r="I266" s="863"/>
      <c r="J266" s="863"/>
      <c r="K266" s="869"/>
    </row>
    <row r="267" spans="1:11" ht="20.25" customHeight="1" x14ac:dyDescent="0.2">
      <c r="A267" s="878"/>
      <c r="B267" s="863"/>
      <c r="C267" s="863"/>
      <c r="D267" s="863"/>
      <c r="E267" s="863"/>
      <c r="F267" s="863"/>
      <c r="G267" s="863"/>
      <c r="H267" s="863"/>
      <c r="I267" s="863"/>
      <c r="J267" s="863"/>
      <c r="K267" s="869"/>
    </row>
    <row r="268" spans="1:11" ht="23.25" customHeight="1" thickBot="1" x14ac:dyDescent="0.25">
      <c r="A268" s="323" t="s">
        <v>2643</v>
      </c>
      <c r="K268" s="28" t="s">
        <v>2714</v>
      </c>
    </row>
    <row r="269" spans="1:11" ht="17.25" customHeight="1" thickTop="1" x14ac:dyDescent="0.25">
      <c r="A269" s="1063" t="s">
        <v>196</v>
      </c>
      <c r="B269" s="1003" t="s">
        <v>1</v>
      </c>
      <c r="C269" s="1003"/>
      <c r="D269" s="1003"/>
      <c r="E269" s="1003" t="s">
        <v>2</v>
      </c>
      <c r="F269" s="1003"/>
      <c r="G269" s="1003"/>
      <c r="H269" s="1003" t="s">
        <v>4</v>
      </c>
      <c r="I269" s="1003"/>
      <c r="J269" s="1003"/>
      <c r="K269" s="1066" t="s">
        <v>197</v>
      </c>
    </row>
    <row r="270" spans="1:11" ht="20.25" customHeight="1" x14ac:dyDescent="0.25">
      <c r="A270" s="1064"/>
      <c r="B270" s="1004" t="s">
        <v>6</v>
      </c>
      <c r="C270" s="1004"/>
      <c r="D270" s="1004"/>
      <c r="E270" s="1004" t="s">
        <v>7</v>
      </c>
      <c r="F270" s="1004"/>
      <c r="G270" s="1004"/>
      <c r="H270" s="1004" t="s">
        <v>9</v>
      </c>
      <c r="I270" s="1004"/>
      <c r="J270" s="1004"/>
      <c r="K270" s="1042"/>
    </row>
    <row r="271" spans="1:11" ht="17.25" customHeight="1" x14ac:dyDescent="0.25">
      <c r="A271" s="1064"/>
      <c r="B271" s="867" t="s">
        <v>554</v>
      </c>
      <c r="C271" s="867" t="s">
        <v>112</v>
      </c>
      <c r="D271" s="867" t="s">
        <v>12</v>
      </c>
      <c r="E271" s="867" t="s">
        <v>554</v>
      </c>
      <c r="F271" s="867" t="s">
        <v>112</v>
      </c>
      <c r="G271" s="867" t="s">
        <v>12</v>
      </c>
      <c r="H271" s="867" t="s">
        <v>554</v>
      </c>
      <c r="I271" s="867" t="s">
        <v>112</v>
      </c>
      <c r="J271" s="867" t="s">
        <v>12</v>
      </c>
      <c r="K271" s="1042"/>
    </row>
    <row r="272" spans="1:11" ht="20.25" customHeight="1" thickBot="1" x14ac:dyDescent="0.3">
      <c r="A272" s="1065"/>
      <c r="B272" s="4" t="s">
        <v>13</v>
      </c>
      <c r="C272" s="4" t="s">
        <v>14</v>
      </c>
      <c r="D272" s="4" t="s">
        <v>9</v>
      </c>
      <c r="E272" s="4" t="s">
        <v>13</v>
      </c>
      <c r="F272" s="4" t="s">
        <v>14</v>
      </c>
      <c r="G272" s="4" t="s">
        <v>9</v>
      </c>
      <c r="H272" s="4" t="s">
        <v>13</v>
      </c>
      <c r="I272" s="4" t="s">
        <v>14</v>
      </c>
      <c r="J272" s="4" t="s">
        <v>9</v>
      </c>
      <c r="K272" s="1067"/>
    </row>
    <row r="273" spans="1:11" ht="20.25" customHeight="1" x14ac:dyDescent="0.2">
      <c r="A273" s="463" t="s">
        <v>516</v>
      </c>
      <c r="B273" s="880">
        <v>222</v>
      </c>
      <c r="C273" s="880">
        <v>108</v>
      </c>
      <c r="D273" s="880">
        <v>330</v>
      </c>
      <c r="E273" s="880">
        <v>0</v>
      </c>
      <c r="F273" s="880">
        <v>0</v>
      </c>
      <c r="G273" s="880">
        <v>0</v>
      </c>
      <c r="H273" s="880">
        <f>SUM(B273,E273)</f>
        <v>222</v>
      </c>
      <c r="I273" s="880">
        <f t="shared" ref="I273:J276" si="74">SUM(C273,F273)</f>
        <v>108</v>
      </c>
      <c r="J273" s="880">
        <f t="shared" si="74"/>
        <v>330</v>
      </c>
      <c r="K273" s="870" t="s">
        <v>208</v>
      </c>
    </row>
    <row r="274" spans="1:11" ht="20.25" customHeight="1" x14ac:dyDescent="0.2">
      <c r="A274" s="463" t="s">
        <v>1165</v>
      </c>
      <c r="B274" s="880">
        <v>228</v>
      </c>
      <c r="C274" s="880">
        <v>274</v>
      </c>
      <c r="D274" s="880">
        <v>502</v>
      </c>
      <c r="E274" s="880">
        <v>0</v>
      </c>
      <c r="F274" s="880">
        <v>0</v>
      </c>
      <c r="G274" s="880">
        <v>0</v>
      </c>
      <c r="H274" s="880">
        <f t="shared" ref="H274:H276" si="75">SUM(B274,E274)</f>
        <v>228</v>
      </c>
      <c r="I274" s="880">
        <f t="shared" si="74"/>
        <v>274</v>
      </c>
      <c r="J274" s="880">
        <f t="shared" si="74"/>
        <v>502</v>
      </c>
      <c r="K274" s="870" t="s">
        <v>1458</v>
      </c>
    </row>
    <row r="275" spans="1:11" ht="20.25" customHeight="1" x14ac:dyDescent="0.2">
      <c r="A275" s="463" t="s">
        <v>523</v>
      </c>
      <c r="B275" s="880">
        <v>295</v>
      </c>
      <c r="C275" s="880">
        <v>226</v>
      </c>
      <c r="D275" s="880">
        <v>521</v>
      </c>
      <c r="E275" s="880">
        <v>1</v>
      </c>
      <c r="F275" s="880">
        <v>0</v>
      </c>
      <c r="G275" s="880">
        <v>1</v>
      </c>
      <c r="H275" s="880">
        <f t="shared" si="75"/>
        <v>296</v>
      </c>
      <c r="I275" s="880">
        <f t="shared" si="74"/>
        <v>226</v>
      </c>
      <c r="J275" s="880">
        <f t="shared" si="74"/>
        <v>522</v>
      </c>
      <c r="K275" s="870" t="s">
        <v>240</v>
      </c>
    </row>
    <row r="276" spans="1:11" ht="20.25" customHeight="1" x14ac:dyDescent="0.2">
      <c r="A276" s="463" t="s">
        <v>1166</v>
      </c>
      <c r="B276" s="880">
        <v>202</v>
      </c>
      <c r="C276" s="880">
        <v>149</v>
      </c>
      <c r="D276" s="880">
        <v>351</v>
      </c>
      <c r="E276" s="880">
        <v>0</v>
      </c>
      <c r="F276" s="880">
        <v>0</v>
      </c>
      <c r="G276" s="880">
        <v>0</v>
      </c>
      <c r="H276" s="880">
        <f t="shared" si="75"/>
        <v>202</v>
      </c>
      <c r="I276" s="880">
        <f t="shared" si="74"/>
        <v>149</v>
      </c>
      <c r="J276" s="880">
        <f t="shared" si="74"/>
        <v>351</v>
      </c>
      <c r="K276" s="870" t="s">
        <v>1535</v>
      </c>
    </row>
    <row r="277" spans="1:11" ht="20.25" customHeight="1" x14ac:dyDescent="0.2">
      <c r="A277" s="308" t="s">
        <v>1167</v>
      </c>
      <c r="B277" s="880">
        <f>SUM(B273:B276,B263:B264)</f>
        <v>1384</v>
      </c>
      <c r="C277" s="326">
        <f t="shared" ref="C277:J277" si="76">SUM(C273:C276,C263:C264)</f>
        <v>1375</v>
      </c>
      <c r="D277" s="326">
        <f t="shared" si="76"/>
        <v>2759</v>
      </c>
      <c r="E277" s="326">
        <f t="shared" si="76"/>
        <v>1</v>
      </c>
      <c r="F277" s="326">
        <f t="shared" si="76"/>
        <v>0</v>
      </c>
      <c r="G277" s="326">
        <f t="shared" si="76"/>
        <v>1</v>
      </c>
      <c r="H277" s="326">
        <f t="shared" si="76"/>
        <v>1385</v>
      </c>
      <c r="I277" s="326">
        <f t="shared" si="76"/>
        <v>1375</v>
      </c>
      <c r="J277" s="326">
        <f t="shared" si="76"/>
        <v>2760</v>
      </c>
      <c r="K277" s="297" t="s">
        <v>1460</v>
      </c>
    </row>
    <row r="278" spans="1:11" ht="20.25" customHeight="1" x14ac:dyDescent="0.2">
      <c r="A278" s="308" t="s">
        <v>1461</v>
      </c>
      <c r="B278" s="880"/>
      <c r="C278" s="880"/>
      <c r="D278" s="880"/>
      <c r="E278" s="880"/>
      <c r="F278" s="880"/>
      <c r="G278" s="880"/>
      <c r="H278" s="880"/>
      <c r="I278" s="880"/>
      <c r="J278" s="880"/>
      <c r="K278" s="870" t="s">
        <v>1462</v>
      </c>
    </row>
    <row r="279" spans="1:11" ht="20.25" customHeight="1" x14ac:dyDescent="0.2">
      <c r="A279" s="463" t="s">
        <v>516</v>
      </c>
      <c r="B279" s="880">
        <v>310</v>
      </c>
      <c r="C279" s="880">
        <v>133</v>
      </c>
      <c r="D279" s="880">
        <v>443</v>
      </c>
      <c r="E279" s="880">
        <v>0</v>
      </c>
      <c r="F279" s="880">
        <v>0</v>
      </c>
      <c r="G279" s="880">
        <v>0</v>
      </c>
      <c r="H279" s="880">
        <f>SUM(B279,E279)</f>
        <v>310</v>
      </c>
      <c r="I279" s="880">
        <f t="shared" ref="I279:J283" si="77">SUM(C279,F279)</f>
        <v>133</v>
      </c>
      <c r="J279" s="880">
        <f t="shared" si="77"/>
        <v>443</v>
      </c>
      <c r="K279" s="870" t="s">
        <v>208</v>
      </c>
    </row>
    <row r="280" spans="1:11" ht="20.25" customHeight="1" x14ac:dyDescent="0.2">
      <c r="A280" s="463" t="s">
        <v>255</v>
      </c>
      <c r="B280" s="880">
        <v>331</v>
      </c>
      <c r="C280" s="880">
        <v>168</v>
      </c>
      <c r="D280" s="880">
        <v>499</v>
      </c>
      <c r="E280" s="880">
        <v>0</v>
      </c>
      <c r="F280" s="880">
        <v>0</v>
      </c>
      <c r="G280" s="880">
        <v>0</v>
      </c>
      <c r="H280" s="880">
        <f t="shared" ref="H280:H283" si="78">SUM(B280,E280)</f>
        <v>331</v>
      </c>
      <c r="I280" s="880">
        <f t="shared" si="77"/>
        <v>168</v>
      </c>
      <c r="J280" s="880">
        <f t="shared" si="77"/>
        <v>499</v>
      </c>
      <c r="K280" s="870" t="s">
        <v>210</v>
      </c>
    </row>
    <row r="281" spans="1:11" ht="20.25" customHeight="1" x14ac:dyDescent="0.2">
      <c r="A281" s="463" t="s">
        <v>221</v>
      </c>
      <c r="B281" s="880">
        <v>439</v>
      </c>
      <c r="C281" s="880">
        <v>264</v>
      </c>
      <c r="D281" s="880">
        <v>703</v>
      </c>
      <c r="E281" s="880">
        <v>0</v>
      </c>
      <c r="F281" s="880">
        <v>0</v>
      </c>
      <c r="G281" s="880">
        <v>0</v>
      </c>
      <c r="H281" s="880">
        <f t="shared" si="78"/>
        <v>439</v>
      </c>
      <c r="I281" s="880">
        <f t="shared" si="77"/>
        <v>264</v>
      </c>
      <c r="J281" s="880">
        <f t="shared" si="77"/>
        <v>703</v>
      </c>
      <c r="K281" s="870" t="s">
        <v>1463</v>
      </c>
    </row>
    <row r="282" spans="1:11" ht="20.25" customHeight="1" x14ac:dyDescent="0.2">
      <c r="A282" s="463" t="s">
        <v>523</v>
      </c>
      <c r="B282" s="880">
        <v>322</v>
      </c>
      <c r="C282" s="880">
        <v>106</v>
      </c>
      <c r="D282" s="880">
        <v>428</v>
      </c>
      <c r="E282" s="880">
        <v>0</v>
      </c>
      <c r="F282" s="880">
        <v>0</v>
      </c>
      <c r="G282" s="880">
        <v>0</v>
      </c>
      <c r="H282" s="880">
        <f t="shared" si="78"/>
        <v>322</v>
      </c>
      <c r="I282" s="880">
        <f t="shared" si="77"/>
        <v>106</v>
      </c>
      <c r="J282" s="880">
        <f t="shared" si="77"/>
        <v>428</v>
      </c>
      <c r="K282" s="870" t="s">
        <v>240</v>
      </c>
    </row>
    <row r="283" spans="1:11" ht="20.25" customHeight="1" x14ac:dyDescent="0.2">
      <c r="A283" s="463" t="s">
        <v>1536</v>
      </c>
      <c r="B283" s="880">
        <v>55</v>
      </c>
      <c r="C283" s="880">
        <v>91</v>
      </c>
      <c r="D283" s="880">
        <v>146</v>
      </c>
      <c r="E283" s="880">
        <v>0</v>
      </c>
      <c r="F283" s="880">
        <v>0</v>
      </c>
      <c r="G283" s="880">
        <v>0</v>
      </c>
      <c r="H283" s="880">
        <f t="shared" si="78"/>
        <v>55</v>
      </c>
      <c r="I283" s="880">
        <f t="shared" si="77"/>
        <v>91</v>
      </c>
      <c r="J283" s="880">
        <f t="shared" si="77"/>
        <v>146</v>
      </c>
      <c r="K283" s="297" t="s">
        <v>1506</v>
      </c>
    </row>
    <row r="284" spans="1:11" ht="20.25" customHeight="1" x14ac:dyDescent="0.2">
      <c r="A284" s="308" t="s">
        <v>1464</v>
      </c>
      <c r="B284" s="880">
        <f>SUM(B279:B283)</f>
        <v>1457</v>
      </c>
      <c r="C284" s="880">
        <f t="shared" ref="C284:J284" si="79">SUM(C279:C283)</f>
        <v>762</v>
      </c>
      <c r="D284" s="880">
        <f t="shared" si="79"/>
        <v>2219</v>
      </c>
      <c r="E284" s="880">
        <f t="shared" si="79"/>
        <v>0</v>
      </c>
      <c r="F284" s="880">
        <f t="shared" si="79"/>
        <v>0</v>
      </c>
      <c r="G284" s="880">
        <f t="shared" si="79"/>
        <v>0</v>
      </c>
      <c r="H284" s="880">
        <f t="shared" si="79"/>
        <v>1457</v>
      </c>
      <c r="I284" s="880">
        <f t="shared" si="79"/>
        <v>762</v>
      </c>
      <c r="J284" s="880">
        <f t="shared" si="79"/>
        <v>2219</v>
      </c>
      <c r="K284" s="870" t="s">
        <v>1465</v>
      </c>
    </row>
    <row r="285" spans="1:11" ht="20.25" customHeight="1" x14ac:dyDescent="0.2">
      <c r="A285" s="308" t="s">
        <v>1466</v>
      </c>
      <c r="B285" s="880"/>
      <c r="C285" s="880"/>
      <c r="D285" s="880"/>
      <c r="E285" s="880"/>
      <c r="F285" s="880"/>
      <c r="G285" s="880"/>
      <c r="H285" s="880"/>
      <c r="I285" s="880"/>
      <c r="J285" s="880"/>
      <c r="K285" s="870" t="s">
        <v>1467</v>
      </c>
    </row>
    <row r="286" spans="1:11" ht="20.25" customHeight="1" x14ac:dyDescent="0.2">
      <c r="A286" s="308" t="s">
        <v>939</v>
      </c>
      <c r="B286" s="880">
        <v>8</v>
      </c>
      <c r="C286" s="880">
        <v>9</v>
      </c>
      <c r="D286" s="880">
        <v>17</v>
      </c>
      <c r="E286" s="880">
        <v>0</v>
      </c>
      <c r="F286" s="880">
        <v>0</v>
      </c>
      <c r="G286" s="880">
        <v>0</v>
      </c>
      <c r="H286" s="880">
        <f>SUM(B286,E286)</f>
        <v>8</v>
      </c>
      <c r="I286" s="880">
        <f t="shared" ref="I286:J288" si="80">SUM(C286,F286)</f>
        <v>9</v>
      </c>
      <c r="J286" s="880">
        <f t="shared" si="80"/>
        <v>17</v>
      </c>
      <c r="K286" s="870" t="s">
        <v>234</v>
      </c>
    </row>
    <row r="287" spans="1:11" ht="20.25" customHeight="1" x14ac:dyDescent="0.2">
      <c r="A287" s="308" t="s">
        <v>239</v>
      </c>
      <c r="B287" s="880">
        <v>11</v>
      </c>
      <c r="C287" s="880">
        <v>18</v>
      </c>
      <c r="D287" s="880">
        <v>29</v>
      </c>
      <c r="E287" s="880">
        <v>0</v>
      </c>
      <c r="F287" s="880">
        <v>0</v>
      </c>
      <c r="G287" s="880">
        <v>0</v>
      </c>
      <c r="H287" s="880">
        <f t="shared" ref="H287:H288" si="81">SUM(B287,E287)</f>
        <v>11</v>
      </c>
      <c r="I287" s="880">
        <f t="shared" si="80"/>
        <v>18</v>
      </c>
      <c r="J287" s="880">
        <f t="shared" si="80"/>
        <v>29</v>
      </c>
      <c r="K287" s="870" t="s">
        <v>240</v>
      </c>
    </row>
    <row r="288" spans="1:11" ht="20.25" customHeight="1" x14ac:dyDescent="0.2">
      <c r="A288" s="308" t="s">
        <v>701</v>
      </c>
      <c r="B288" s="880">
        <v>29</v>
      </c>
      <c r="C288" s="880">
        <v>67</v>
      </c>
      <c r="D288" s="880">
        <v>96</v>
      </c>
      <c r="E288" s="880">
        <v>0</v>
      </c>
      <c r="F288" s="880">
        <v>0</v>
      </c>
      <c r="G288" s="880">
        <v>0</v>
      </c>
      <c r="H288" s="880">
        <f t="shared" si="81"/>
        <v>29</v>
      </c>
      <c r="I288" s="880">
        <f t="shared" si="80"/>
        <v>67</v>
      </c>
      <c r="J288" s="880">
        <f t="shared" si="80"/>
        <v>96</v>
      </c>
      <c r="K288" s="870" t="s">
        <v>1579</v>
      </c>
    </row>
    <row r="289" spans="1:11" ht="20.25" customHeight="1" x14ac:dyDescent="0.2">
      <c r="A289" s="308" t="s">
        <v>1469</v>
      </c>
      <c r="B289" s="880">
        <f>SUM(B286:B288)</f>
        <v>48</v>
      </c>
      <c r="C289" s="880">
        <f t="shared" ref="C289:J289" si="82">SUM(C286:C288)</f>
        <v>94</v>
      </c>
      <c r="D289" s="880">
        <f t="shared" si="82"/>
        <v>142</v>
      </c>
      <c r="E289" s="880">
        <f t="shared" si="82"/>
        <v>0</v>
      </c>
      <c r="F289" s="880">
        <f t="shared" si="82"/>
        <v>0</v>
      </c>
      <c r="G289" s="880">
        <f t="shared" si="82"/>
        <v>0</v>
      </c>
      <c r="H289" s="880">
        <f t="shared" si="82"/>
        <v>48</v>
      </c>
      <c r="I289" s="880">
        <f t="shared" si="82"/>
        <v>94</v>
      </c>
      <c r="J289" s="880">
        <f t="shared" si="82"/>
        <v>142</v>
      </c>
      <c r="K289" s="870" t="s">
        <v>1470</v>
      </c>
    </row>
    <row r="290" spans="1:11" ht="20.25" customHeight="1" x14ac:dyDescent="0.2">
      <c r="A290" s="308" t="s">
        <v>1471</v>
      </c>
      <c r="B290" s="880">
        <v>364</v>
      </c>
      <c r="C290" s="880">
        <v>577</v>
      </c>
      <c r="D290" s="880">
        <v>941</v>
      </c>
      <c r="E290" s="880">
        <v>0</v>
      </c>
      <c r="F290" s="880">
        <v>0</v>
      </c>
      <c r="G290" s="880">
        <v>0</v>
      </c>
      <c r="H290" s="880">
        <f>SUM(B290,E290)</f>
        <v>364</v>
      </c>
      <c r="I290" s="880">
        <f t="shared" ref="I290:J290" si="83">SUM(C290,F290)</f>
        <v>577</v>
      </c>
      <c r="J290" s="880">
        <f t="shared" si="83"/>
        <v>941</v>
      </c>
      <c r="K290" s="870" t="s">
        <v>1472</v>
      </c>
    </row>
    <row r="291" spans="1:11" ht="20.25" customHeight="1" x14ac:dyDescent="0.2">
      <c r="A291" s="308" t="s">
        <v>1473</v>
      </c>
      <c r="B291" s="880"/>
      <c r="C291" s="880"/>
      <c r="D291" s="880"/>
      <c r="E291" s="880"/>
      <c r="F291" s="880"/>
      <c r="G291" s="880"/>
      <c r="H291" s="880"/>
      <c r="I291" s="880"/>
      <c r="J291" s="880"/>
      <c r="K291" s="870" t="s">
        <v>1474</v>
      </c>
    </row>
    <row r="292" spans="1:11" ht="20.25" customHeight="1" thickBot="1" x14ac:dyDescent="0.25">
      <c r="A292" s="11" t="s">
        <v>426</v>
      </c>
      <c r="B292" s="12">
        <v>428</v>
      </c>
      <c r="C292" s="12">
        <v>369</v>
      </c>
      <c r="D292" s="12">
        <f>SUM(B292:C292)</f>
        <v>797</v>
      </c>
      <c r="E292" s="12">
        <v>0</v>
      </c>
      <c r="F292" s="12">
        <v>0</v>
      </c>
      <c r="G292" s="12">
        <v>0</v>
      </c>
      <c r="H292" s="12">
        <f>SUM(B292,E292)</f>
        <v>428</v>
      </c>
      <c r="I292" s="12">
        <f t="shared" ref="I292:J292" si="84">SUM(C292,F292)</f>
        <v>369</v>
      </c>
      <c r="J292" s="12">
        <f t="shared" si="84"/>
        <v>797</v>
      </c>
      <c r="K292" s="13" t="s">
        <v>200</v>
      </c>
    </row>
    <row r="293" spans="1:11" ht="20.25" customHeight="1" thickTop="1" x14ac:dyDescent="0.2">
      <c r="A293" s="878"/>
      <c r="B293" s="863"/>
      <c r="C293" s="863"/>
      <c r="D293" s="863"/>
      <c r="E293" s="863"/>
      <c r="F293" s="863"/>
      <c r="G293" s="863"/>
      <c r="H293" s="863"/>
      <c r="I293" s="863"/>
      <c r="J293" s="863"/>
      <c r="K293" s="869"/>
    </row>
    <row r="294" spans="1:11" ht="20.25" customHeight="1" x14ac:dyDescent="0.2">
      <c r="A294" s="878"/>
      <c r="B294" s="863"/>
      <c r="C294" s="863"/>
      <c r="D294" s="863"/>
      <c r="E294" s="863"/>
      <c r="F294" s="863"/>
      <c r="G294" s="863"/>
      <c r="H294" s="863"/>
      <c r="I294" s="863"/>
      <c r="J294" s="863"/>
      <c r="K294" s="869"/>
    </row>
    <row r="295" spans="1:11" ht="34.5" customHeight="1" x14ac:dyDescent="0.2">
      <c r="A295" s="878"/>
      <c r="B295" s="863"/>
      <c r="C295" s="863"/>
      <c r="D295" s="863"/>
      <c r="E295" s="863"/>
      <c r="F295" s="863"/>
      <c r="G295" s="863"/>
      <c r="H295" s="863"/>
      <c r="I295" s="863"/>
      <c r="J295" s="863"/>
      <c r="K295" s="869"/>
    </row>
    <row r="296" spans="1:11" ht="18" customHeight="1" thickBot="1" x14ac:dyDescent="0.25">
      <c r="A296" s="323" t="s">
        <v>2643</v>
      </c>
      <c r="K296" s="28" t="s">
        <v>2714</v>
      </c>
    </row>
    <row r="297" spans="1:11" ht="17.25" customHeight="1" thickTop="1" x14ac:dyDescent="0.25">
      <c r="A297" s="1063" t="s">
        <v>196</v>
      </c>
      <c r="B297" s="1003" t="s">
        <v>1</v>
      </c>
      <c r="C297" s="1003"/>
      <c r="D297" s="1003"/>
      <c r="E297" s="1003" t="s">
        <v>2</v>
      </c>
      <c r="F297" s="1003"/>
      <c r="G297" s="1003"/>
      <c r="H297" s="1003" t="s">
        <v>4</v>
      </c>
      <c r="I297" s="1003"/>
      <c r="J297" s="1003"/>
      <c r="K297" s="1066" t="s">
        <v>197</v>
      </c>
    </row>
    <row r="298" spans="1:11" ht="20.25" customHeight="1" x14ac:dyDescent="0.25">
      <c r="A298" s="1064"/>
      <c r="B298" s="1004" t="s">
        <v>6</v>
      </c>
      <c r="C298" s="1004"/>
      <c r="D298" s="1004"/>
      <c r="E298" s="1004" t="s">
        <v>7</v>
      </c>
      <c r="F298" s="1004"/>
      <c r="G298" s="1004"/>
      <c r="H298" s="1004" t="s">
        <v>9</v>
      </c>
      <c r="I298" s="1004"/>
      <c r="J298" s="1004"/>
      <c r="K298" s="1042"/>
    </row>
    <row r="299" spans="1:11" ht="17.25" customHeight="1" x14ac:dyDescent="0.25">
      <c r="A299" s="1064"/>
      <c r="B299" s="867" t="s">
        <v>554</v>
      </c>
      <c r="C299" s="867" t="s">
        <v>112</v>
      </c>
      <c r="D299" s="867" t="s">
        <v>12</v>
      </c>
      <c r="E299" s="867" t="s">
        <v>554</v>
      </c>
      <c r="F299" s="867" t="s">
        <v>112</v>
      </c>
      <c r="G299" s="867" t="s">
        <v>12</v>
      </c>
      <c r="H299" s="867" t="s">
        <v>554</v>
      </c>
      <c r="I299" s="867" t="s">
        <v>112</v>
      </c>
      <c r="J299" s="867" t="s">
        <v>12</v>
      </c>
      <c r="K299" s="1042"/>
    </row>
    <row r="300" spans="1:11" ht="28.5" customHeight="1" thickBot="1" x14ac:dyDescent="0.3">
      <c r="A300" s="1065"/>
      <c r="B300" s="4" t="s">
        <v>13</v>
      </c>
      <c r="C300" s="4" t="s">
        <v>14</v>
      </c>
      <c r="D300" s="4" t="s">
        <v>9</v>
      </c>
      <c r="E300" s="4" t="s">
        <v>13</v>
      </c>
      <c r="F300" s="4" t="s">
        <v>14</v>
      </c>
      <c r="G300" s="4" t="s">
        <v>9</v>
      </c>
      <c r="H300" s="4" t="s">
        <v>13</v>
      </c>
      <c r="I300" s="4" t="s">
        <v>14</v>
      </c>
      <c r="J300" s="4" t="s">
        <v>9</v>
      </c>
      <c r="K300" s="1067"/>
    </row>
    <row r="301" spans="1:11" ht="17.25" customHeight="1" x14ac:dyDescent="0.2">
      <c r="A301" s="463" t="s">
        <v>203</v>
      </c>
      <c r="B301" s="880">
        <v>222</v>
      </c>
      <c r="C301" s="880">
        <v>325</v>
      </c>
      <c r="D301" s="880">
        <v>547</v>
      </c>
      <c r="E301" s="880">
        <v>0</v>
      </c>
      <c r="F301" s="880">
        <v>0</v>
      </c>
      <c r="G301" s="880">
        <v>0</v>
      </c>
      <c r="H301" s="880">
        <f>SUM(B301,E301)</f>
        <v>222</v>
      </c>
      <c r="I301" s="880">
        <f t="shared" ref="I301:J303" si="85">SUM(C301,F301)</f>
        <v>325</v>
      </c>
      <c r="J301" s="880">
        <f t="shared" si="85"/>
        <v>547</v>
      </c>
      <c r="K301" s="870" t="s">
        <v>204</v>
      </c>
    </row>
    <row r="302" spans="1:11" ht="17.25" customHeight="1" x14ac:dyDescent="0.2">
      <c r="A302" s="463" t="s">
        <v>404</v>
      </c>
      <c r="B302" s="880">
        <v>42</v>
      </c>
      <c r="C302" s="880">
        <v>36</v>
      </c>
      <c r="D302" s="880">
        <v>78</v>
      </c>
      <c r="E302" s="880">
        <v>0</v>
      </c>
      <c r="F302" s="880">
        <v>0</v>
      </c>
      <c r="G302" s="880">
        <v>0</v>
      </c>
      <c r="H302" s="880">
        <f t="shared" ref="H302:H303" si="86">SUM(B302,E302)</f>
        <v>42</v>
      </c>
      <c r="I302" s="880">
        <f t="shared" si="85"/>
        <v>36</v>
      </c>
      <c r="J302" s="880">
        <f t="shared" si="85"/>
        <v>78</v>
      </c>
      <c r="K302" s="870" t="s">
        <v>206</v>
      </c>
    </row>
    <row r="303" spans="1:11" ht="17.25" customHeight="1" x14ac:dyDescent="0.2">
      <c r="A303" s="463" t="s">
        <v>516</v>
      </c>
      <c r="B303" s="880">
        <v>237</v>
      </c>
      <c r="C303" s="880">
        <v>55</v>
      </c>
      <c r="D303" s="880">
        <v>292</v>
      </c>
      <c r="E303" s="880">
        <v>0</v>
      </c>
      <c r="F303" s="880">
        <v>0</v>
      </c>
      <c r="G303" s="880">
        <v>0</v>
      </c>
      <c r="H303" s="880">
        <f t="shared" si="86"/>
        <v>237</v>
      </c>
      <c r="I303" s="880">
        <f t="shared" si="85"/>
        <v>55</v>
      </c>
      <c r="J303" s="880">
        <f t="shared" si="85"/>
        <v>292</v>
      </c>
      <c r="K303" s="870" t="s">
        <v>208</v>
      </c>
    </row>
    <row r="304" spans="1:11" ht="17.25" customHeight="1" x14ac:dyDescent="0.2">
      <c r="A304" s="308" t="s">
        <v>1475</v>
      </c>
      <c r="B304" s="880">
        <f>SUM(B301:B303,B292)</f>
        <v>929</v>
      </c>
      <c r="C304" s="880">
        <f t="shared" ref="C304:J304" si="87">SUM(C301:C303,C292)</f>
        <v>785</v>
      </c>
      <c r="D304" s="880">
        <f t="shared" si="87"/>
        <v>1714</v>
      </c>
      <c r="E304" s="880">
        <f t="shared" si="87"/>
        <v>0</v>
      </c>
      <c r="F304" s="880">
        <f t="shared" si="87"/>
        <v>0</v>
      </c>
      <c r="G304" s="880">
        <f t="shared" si="87"/>
        <v>0</v>
      </c>
      <c r="H304" s="880">
        <f t="shared" si="87"/>
        <v>929</v>
      </c>
      <c r="I304" s="880">
        <f t="shared" si="87"/>
        <v>785</v>
      </c>
      <c r="J304" s="880">
        <f t="shared" si="87"/>
        <v>1714</v>
      </c>
      <c r="K304" s="870" t="s">
        <v>1476</v>
      </c>
    </row>
    <row r="305" spans="1:11" ht="17.25" customHeight="1" x14ac:dyDescent="0.2">
      <c r="A305" s="308" t="s">
        <v>1477</v>
      </c>
      <c r="B305" s="880">
        <v>867</v>
      </c>
      <c r="C305" s="880">
        <v>1246</v>
      </c>
      <c r="D305" s="880">
        <v>2113</v>
      </c>
      <c r="E305" s="880">
        <f>SUM(E301:E304,E292)</f>
        <v>0</v>
      </c>
      <c r="F305" s="880">
        <f>SUM(F301:F304,F292)</f>
        <v>0</v>
      </c>
      <c r="G305" s="880">
        <f>SUM(G301:G304,G292)</f>
        <v>0</v>
      </c>
      <c r="H305" s="880">
        <f>SUM(B305,E305)</f>
        <v>867</v>
      </c>
      <c r="I305" s="880">
        <f t="shared" ref="I305:J305" si="88">SUM(C305,F305)</f>
        <v>1246</v>
      </c>
      <c r="J305" s="880">
        <f t="shared" si="88"/>
        <v>2113</v>
      </c>
      <c r="K305" s="870" t="s">
        <v>1580</v>
      </c>
    </row>
    <row r="306" spans="1:11" ht="17.25" customHeight="1" x14ac:dyDescent="0.2">
      <c r="A306" s="308" t="s">
        <v>1479</v>
      </c>
      <c r="B306" s="880"/>
      <c r="C306" s="880"/>
      <c r="D306" s="880"/>
      <c r="E306" s="880"/>
      <c r="F306" s="880"/>
      <c r="G306" s="880"/>
      <c r="H306" s="880"/>
      <c r="I306" s="880"/>
      <c r="J306" s="880"/>
      <c r="K306" s="870" t="s">
        <v>1480</v>
      </c>
    </row>
    <row r="307" spans="1:11" ht="17.25" customHeight="1" x14ac:dyDescent="0.2">
      <c r="A307" s="308" t="s">
        <v>203</v>
      </c>
      <c r="B307" s="880">
        <v>277</v>
      </c>
      <c r="C307" s="880">
        <v>396</v>
      </c>
      <c r="D307" s="880">
        <v>673</v>
      </c>
      <c r="E307" s="880">
        <v>0</v>
      </c>
      <c r="F307" s="880">
        <v>0</v>
      </c>
      <c r="G307" s="880">
        <v>0</v>
      </c>
      <c r="H307" s="880">
        <f>SUM(B307,E307)</f>
        <v>277</v>
      </c>
      <c r="I307" s="880">
        <f t="shared" ref="I307:J311" si="89">SUM(C307,F307)</f>
        <v>396</v>
      </c>
      <c r="J307" s="880">
        <f t="shared" si="89"/>
        <v>673</v>
      </c>
      <c r="K307" s="870" t="s">
        <v>204</v>
      </c>
    </row>
    <row r="308" spans="1:11" ht="17.25" customHeight="1" x14ac:dyDescent="0.2">
      <c r="A308" s="308" t="s">
        <v>404</v>
      </c>
      <c r="B308" s="880">
        <v>306</v>
      </c>
      <c r="C308" s="880">
        <v>395</v>
      </c>
      <c r="D308" s="880">
        <v>701</v>
      </c>
      <c r="E308" s="880">
        <v>0</v>
      </c>
      <c r="F308" s="880">
        <v>0</v>
      </c>
      <c r="G308" s="880">
        <v>0</v>
      </c>
      <c r="H308" s="880">
        <f t="shared" ref="H308:H311" si="90">SUM(B308,E308)</f>
        <v>306</v>
      </c>
      <c r="I308" s="880">
        <f t="shared" si="89"/>
        <v>395</v>
      </c>
      <c r="J308" s="880">
        <f t="shared" si="89"/>
        <v>701</v>
      </c>
      <c r="K308" s="870" t="s">
        <v>206</v>
      </c>
    </row>
    <row r="309" spans="1:11" ht="17.25" customHeight="1" x14ac:dyDescent="0.2">
      <c r="A309" s="308" t="s">
        <v>1481</v>
      </c>
      <c r="B309" s="880">
        <v>108</v>
      </c>
      <c r="C309" s="880">
        <v>49</v>
      </c>
      <c r="D309" s="880">
        <v>157</v>
      </c>
      <c r="E309" s="880">
        <v>0</v>
      </c>
      <c r="F309" s="880">
        <v>0</v>
      </c>
      <c r="G309" s="880">
        <v>0</v>
      </c>
      <c r="H309" s="880">
        <f t="shared" si="90"/>
        <v>108</v>
      </c>
      <c r="I309" s="880">
        <f t="shared" si="89"/>
        <v>49</v>
      </c>
      <c r="J309" s="880">
        <f t="shared" si="89"/>
        <v>157</v>
      </c>
      <c r="K309" s="870" t="s">
        <v>1482</v>
      </c>
    </row>
    <row r="310" spans="1:11" ht="17.25" customHeight="1" x14ac:dyDescent="0.2">
      <c r="A310" s="308" t="s">
        <v>1533</v>
      </c>
      <c r="B310" s="880">
        <v>497</v>
      </c>
      <c r="C310" s="880">
        <v>587</v>
      </c>
      <c r="D310" s="880">
        <v>1084</v>
      </c>
      <c r="E310" s="880">
        <v>0</v>
      </c>
      <c r="F310" s="880">
        <v>0</v>
      </c>
      <c r="G310" s="880">
        <v>0</v>
      </c>
      <c r="H310" s="880">
        <f t="shared" si="90"/>
        <v>497</v>
      </c>
      <c r="I310" s="880">
        <f t="shared" si="89"/>
        <v>587</v>
      </c>
      <c r="J310" s="880">
        <f t="shared" si="89"/>
        <v>1084</v>
      </c>
      <c r="K310" s="297" t="s">
        <v>1554</v>
      </c>
    </row>
    <row r="311" spans="1:11" ht="17.25" customHeight="1" x14ac:dyDescent="0.2">
      <c r="A311" s="308" t="s">
        <v>778</v>
      </c>
      <c r="B311" s="880">
        <v>244</v>
      </c>
      <c r="C311" s="880">
        <v>36</v>
      </c>
      <c r="D311" s="880">
        <v>280</v>
      </c>
      <c r="E311" s="880">
        <v>0</v>
      </c>
      <c r="F311" s="880">
        <v>0</v>
      </c>
      <c r="G311" s="880">
        <v>0</v>
      </c>
      <c r="H311" s="880">
        <f t="shared" si="90"/>
        <v>244</v>
      </c>
      <c r="I311" s="880">
        <f t="shared" si="89"/>
        <v>36</v>
      </c>
      <c r="J311" s="880">
        <f t="shared" si="89"/>
        <v>280</v>
      </c>
      <c r="K311" s="870" t="s">
        <v>1483</v>
      </c>
    </row>
    <row r="312" spans="1:11" ht="17.25" customHeight="1" x14ac:dyDescent="0.2">
      <c r="A312" s="308" t="s">
        <v>1484</v>
      </c>
      <c r="B312" s="880">
        <f>SUM(B307:B311)</f>
        <v>1432</v>
      </c>
      <c r="C312" s="880">
        <f t="shared" ref="C312:J312" si="91">SUM(C307:C311)</f>
        <v>1463</v>
      </c>
      <c r="D312" s="880">
        <f t="shared" si="91"/>
        <v>2895</v>
      </c>
      <c r="E312" s="880">
        <f t="shared" si="91"/>
        <v>0</v>
      </c>
      <c r="F312" s="880">
        <f t="shared" si="91"/>
        <v>0</v>
      </c>
      <c r="G312" s="880">
        <f t="shared" si="91"/>
        <v>0</v>
      </c>
      <c r="H312" s="880">
        <f t="shared" si="91"/>
        <v>1432</v>
      </c>
      <c r="I312" s="880">
        <f t="shared" si="91"/>
        <v>1463</v>
      </c>
      <c r="J312" s="880">
        <f t="shared" si="91"/>
        <v>2895</v>
      </c>
      <c r="K312" s="870" t="s">
        <v>1485</v>
      </c>
    </row>
    <row r="313" spans="1:11" ht="17.25" customHeight="1" x14ac:dyDescent="0.2">
      <c r="A313" s="422" t="s">
        <v>1486</v>
      </c>
      <c r="B313" s="880">
        <v>21</v>
      </c>
      <c r="C313" s="21">
        <v>7</v>
      </c>
      <c r="D313" s="21">
        <v>28</v>
      </c>
      <c r="E313" s="21">
        <v>0</v>
      </c>
      <c r="F313" s="21">
        <v>0</v>
      </c>
      <c r="G313" s="21">
        <v>0</v>
      </c>
      <c r="H313" s="21">
        <f>SUM(B313,E313)</f>
        <v>21</v>
      </c>
      <c r="I313" s="21">
        <f t="shared" ref="I313:J315" si="92">SUM(C313,F313)</f>
        <v>7</v>
      </c>
      <c r="J313" s="21">
        <f t="shared" si="92"/>
        <v>28</v>
      </c>
      <c r="K313" s="22" t="s">
        <v>1487</v>
      </c>
    </row>
    <row r="314" spans="1:11" ht="17.25" customHeight="1" x14ac:dyDescent="0.2">
      <c r="A314" s="307" t="s">
        <v>1488</v>
      </c>
      <c r="B314" s="880">
        <v>218</v>
      </c>
      <c r="C314" s="863">
        <v>63</v>
      </c>
      <c r="D314" s="863">
        <v>281</v>
      </c>
      <c r="E314" s="21">
        <v>0</v>
      </c>
      <c r="F314" s="21">
        <v>0</v>
      </c>
      <c r="G314" s="21">
        <v>0</v>
      </c>
      <c r="H314" s="21">
        <f t="shared" ref="H314:H315" si="93">SUM(B314,E314)</f>
        <v>218</v>
      </c>
      <c r="I314" s="21">
        <f t="shared" si="92"/>
        <v>63</v>
      </c>
      <c r="J314" s="21">
        <f t="shared" si="92"/>
        <v>281</v>
      </c>
      <c r="K314" s="22" t="s">
        <v>1489</v>
      </c>
    </row>
    <row r="315" spans="1:11" ht="17.25" customHeight="1" x14ac:dyDescent="0.2">
      <c r="A315" s="307" t="s">
        <v>1490</v>
      </c>
      <c r="B315" s="880">
        <v>44</v>
      </c>
      <c r="C315" s="863">
        <v>7</v>
      </c>
      <c r="D315" s="863">
        <v>51</v>
      </c>
      <c r="E315" s="21">
        <v>0</v>
      </c>
      <c r="F315" s="21">
        <v>0</v>
      </c>
      <c r="G315" s="21">
        <v>0</v>
      </c>
      <c r="H315" s="21">
        <f t="shared" si="93"/>
        <v>44</v>
      </c>
      <c r="I315" s="21">
        <f t="shared" si="92"/>
        <v>7</v>
      </c>
      <c r="J315" s="21">
        <f t="shared" si="92"/>
        <v>51</v>
      </c>
      <c r="K315" s="869" t="s">
        <v>1491</v>
      </c>
    </row>
    <row r="316" spans="1:11" ht="17.25" customHeight="1" x14ac:dyDescent="0.2">
      <c r="A316" s="308" t="s">
        <v>2298</v>
      </c>
      <c r="B316" s="880"/>
      <c r="C316" s="880"/>
      <c r="D316" s="880"/>
      <c r="E316" s="880"/>
      <c r="F316" s="880"/>
      <c r="G316" s="880"/>
      <c r="H316" s="880"/>
      <c r="I316" s="880"/>
      <c r="J316" s="880"/>
      <c r="K316" s="870" t="s">
        <v>2299</v>
      </c>
    </row>
    <row r="317" spans="1:11" ht="17.25" customHeight="1" x14ac:dyDescent="0.2">
      <c r="A317" s="308" t="s">
        <v>404</v>
      </c>
      <c r="B317" s="880">
        <v>0</v>
      </c>
      <c r="C317" s="880">
        <v>242</v>
      </c>
      <c r="D317" s="880">
        <v>242</v>
      </c>
      <c r="E317" s="880">
        <v>0</v>
      </c>
      <c r="F317" s="880">
        <v>0</v>
      </c>
      <c r="G317" s="880">
        <v>0</v>
      </c>
      <c r="H317" s="880">
        <f t="shared" ref="H317:J319" si="94">SUM(B317,E317)</f>
        <v>0</v>
      </c>
      <c r="I317" s="880">
        <f t="shared" si="94"/>
        <v>242</v>
      </c>
      <c r="J317" s="880">
        <f t="shared" si="94"/>
        <v>242</v>
      </c>
      <c r="K317" s="870" t="s">
        <v>206</v>
      </c>
    </row>
    <row r="318" spans="1:11" ht="17.25" customHeight="1" x14ac:dyDescent="0.2">
      <c r="A318" s="463" t="s">
        <v>1446</v>
      </c>
      <c r="B318" s="880">
        <v>0</v>
      </c>
      <c r="C318" s="880">
        <v>349</v>
      </c>
      <c r="D318" s="880">
        <v>349</v>
      </c>
      <c r="E318" s="880">
        <v>0</v>
      </c>
      <c r="F318" s="880">
        <v>0</v>
      </c>
      <c r="G318" s="880">
        <v>0</v>
      </c>
      <c r="H318" s="880">
        <f t="shared" si="94"/>
        <v>0</v>
      </c>
      <c r="I318" s="880">
        <f t="shared" si="94"/>
        <v>349</v>
      </c>
      <c r="J318" s="880">
        <f t="shared" si="94"/>
        <v>349</v>
      </c>
      <c r="K318" s="414" t="s">
        <v>1447</v>
      </c>
    </row>
    <row r="319" spans="1:11" ht="17.25" customHeight="1" x14ac:dyDescent="0.2">
      <c r="A319" s="463" t="s">
        <v>309</v>
      </c>
      <c r="B319" s="880">
        <v>0</v>
      </c>
      <c r="C319" s="880">
        <v>252</v>
      </c>
      <c r="D319" s="880">
        <v>252</v>
      </c>
      <c r="E319" s="880">
        <v>0</v>
      </c>
      <c r="F319" s="880">
        <v>0</v>
      </c>
      <c r="G319" s="880">
        <v>0</v>
      </c>
      <c r="H319" s="880">
        <f t="shared" si="94"/>
        <v>0</v>
      </c>
      <c r="I319" s="880">
        <f t="shared" si="94"/>
        <v>252</v>
      </c>
      <c r="J319" s="880">
        <f t="shared" si="94"/>
        <v>252</v>
      </c>
      <c r="K319" s="211" t="s">
        <v>1401</v>
      </c>
    </row>
    <row r="320" spans="1:11" ht="17.25" customHeight="1" x14ac:dyDescent="0.2">
      <c r="A320" s="463" t="s">
        <v>2305</v>
      </c>
      <c r="B320" s="880">
        <f>SUM(B317:B319)</f>
        <v>0</v>
      </c>
      <c r="C320" s="880">
        <f t="shared" ref="C320:J320" si="95">SUM(C317:C319)</f>
        <v>843</v>
      </c>
      <c r="D320" s="880">
        <f t="shared" si="95"/>
        <v>843</v>
      </c>
      <c r="E320" s="880">
        <f t="shared" si="95"/>
        <v>0</v>
      </c>
      <c r="F320" s="880">
        <f t="shared" si="95"/>
        <v>0</v>
      </c>
      <c r="G320" s="880">
        <f t="shared" si="95"/>
        <v>0</v>
      </c>
      <c r="H320" s="880">
        <f t="shared" si="95"/>
        <v>0</v>
      </c>
      <c r="I320" s="880">
        <f t="shared" si="95"/>
        <v>843</v>
      </c>
      <c r="J320" s="880">
        <f t="shared" si="95"/>
        <v>843</v>
      </c>
      <c r="K320" s="870" t="s">
        <v>2300</v>
      </c>
    </row>
    <row r="321" spans="1:11" ht="17.25" customHeight="1" x14ac:dyDescent="0.2">
      <c r="A321" s="308" t="s">
        <v>2301</v>
      </c>
      <c r="B321" s="880"/>
      <c r="C321" s="880"/>
      <c r="D321" s="880"/>
      <c r="E321" s="880"/>
      <c r="F321" s="880"/>
      <c r="G321" s="880"/>
      <c r="H321" s="880"/>
      <c r="I321" s="880"/>
      <c r="J321" s="880"/>
      <c r="K321" s="870" t="s">
        <v>2302</v>
      </c>
    </row>
    <row r="322" spans="1:11" ht="17.25" customHeight="1" x14ac:dyDescent="0.2">
      <c r="A322" s="463" t="s">
        <v>1446</v>
      </c>
      <c r="B322" s="880">
        <v>37</v>
      </c>
      <c r="C322" s="880">
        <v>16</v>
      </c>
      <c r="D322" s="880">
        <v>53</v>
      </c>
      <c r="E322" s="880">
        <v>0</v>
      </c>
      <c r="F322" s="880">
        <v>0</v>
      </c>
      <c r="G322" s="880">
        <v>0</v>
      </c>
      <c r="H322" s="880">
        <f t="shared" ref="H322:J323" si="96">SUM(B322,E322)</f>
        <v>37</v>
      </c>
      <c r="I322" s="880">
        <f t="shared" si="96"/>
        <v>16</v>
      </c>
      <c r="J322" s="880">
        <f t="shared" si="96"/>
        <v>53</v>
      </c>
      <c r="K322" s="414" t="s">
        <v>1447</v>
      </c>
    </row>
    <row r="323" spans="1:11" ht="17.25" customHeight="1" x14ac:dyDescent="0.2">
      <c r="A323" s="463" t="s">
        <v>778</v>
      </c>
      <c r="B323" s="880">
        <v>5</v>
      </c>
      <c r="C323" s="880">
        <v>2</v>
      </c>
      <c r="D323" s="880">
        <v>7</v>
      </c>
      <c r="E323" s="880">
        <v>0</v>
      </c>
      <c r="F323" s="880">
        <v>0</v>
      </c>
      <c r="G323" s="880">
        <v>0</v>
      </c>
      <c r="H323" s="880">
        <f t="shared" si="96"/>
        <v>5</v>
      </c>
      <c r="I323" s="880">
        <f t="shared" si="96"/>
        <v>2</v>
      </c>
      <c r="J323" s="880">
        <f t="shared" si="96"/>
        <v>7</v>
      </c>
      <c r="K323" s="870" t="s">
        <v>1483</v>
      </c>
    </row>
    <row r="324" spans="1:11" ht="17.25" customHeight="1" thickBot="1" x14ac:dyDescent="0.25">
      <c r="A324" s="463" t="s">
        <v>2304</v>
      </c>
      <c r="B324" s="880">
        <f>SUM(B322:B323)</f>
        <v>42</v>
      </c>
      <c r="C324" s="880">
        <f t="shared" ref="C324:J324" si="97">SUM(C322:C323)</f>
        <v>18</v>
      </c>
      <c r="D324" s="880">
        <f t="shared" si="97"/>
        <v>60</v>
      </c>
      <c r="E324" s="880">
        <f t="shared" si="97"/>
        <v>0</v>
      </c>
      <c r="F324" s="880">
        <f t="shared" si="97"/>
        <v>0</v>
      </c>
      <c r="G324" s="880">
        <f t="shared" si="97"/>
        <v>0</v>
      </c>
      <c r="H324" s="880">
        <f t="shared" si="97"/>
        <v>42</v>
      </c>
      <c r="I324" s="880">
        <f t="shared" si="97"/>
        <v>18</v>
      </c>
      <c r="J324" s="880">
        <f t="shared" si="97"/>
        <v>60</v>
      </c>
      <c r="K324" s="870" t="s">
        <v>2303</v>
      </c>
    </row>
    <row r="325" spans="1:11" ht="17.25" customHeight="1" thickBot="1" x14ac:dyDescent="0.25">
      <c r="A325" s="23" t="s">
        <v>90</v>
      </c>
      <c r="B325" s="24">
        <f t="shared" ref="B325:J325" si="98">SUM(B324,B320,B315,B314,B313,B312,B305,B304,B290,B289,B284,B277,B261,B260,B251,B250,B249,B226:B235,B215:B216,B204:B206,B190:B193,B185:B188,B173:B176,B102,B101,B84,B74,B73,B72,B10:B19,B9)</f>
        <v>83019</v>
      </c>
      <c r="C325" s="24">
        <f t="shared" si="98"/>
        <v>63171</v>
      </c>
      <c r="D325" s="24">
        <f t="shared" si="98"/>
        <v>146190</v>
      </c>
      <c r="E325" s="24">
        <f t="shared" si="98"/>
        <v>18</v>
      </c>
      <c r="F325" s="24">
        <f t="shared" si="98"/>
        <v>24</v>
      </c>
      <c r="G325" s="24">
        <f t="shared" si="98"/>
        <v>42</v>
      </c>
      <c r="H325" s="24">
        <f t="shared" si="98"/>
        <v>83037</v>
      </c>
      <c r="I325" s="24">
        <f t="shared" si="98"/>
        <v>63195</v>
      </c>
      <c r="J325" s="24">
        <f t="shared" si="98"/>
        <v>146232</v>
      </c>
      <c r="K325" s="871" t="s">
        <v>91</v>
      </c>
    </row>
    <row r="326" spans="1:11" ht="17.25" customHeight="1" thickTop="1" x14ac:dyDescent="0.2">
      <c r="A326" s="878"/>
      <c r="B326" s="863"/>
      <c r="C326" s="863"/>
      <c r="D326" s="863"/>
      <c r="E326" s="863"/>
      <c r="F326" s="863"/>
      <c r="G326" s="863"/>
      <c r="H326" s="863"/>
      <c r="I326" s="863"/>
      <c r="J326" s="863"/>
      <c r="K326" s="869"/>
    </row>
    <row r="327" spans="1:11" ht="17.25" customHeight="1" x14ac:dyDescent="0.2">
      <c r="A327" s="878"/>
      <c r="B327" s="863"/>
      <c r="C327" s="863"/>
      <c r="D327" s="863"/>
      <c r="E327" s="863"/>
      <c r="F327" s="863"/>
      <c r="G327" s="863"/>
      <c r="H327" s="863"/>
      <c r="I327" s="863"/>
      <c r="J327" s="863"/>
      <c r="K327" s="869"/>
    </row>
    <row r="328" spans="1:11" ht="17.25" customHeight="1" x14ac:dyDescent="0.2">
      <c r="A328" s="878"/>
      <c r="B328" s="863"/>
      <c r="C328" s="863"/>
      <c r="D328" s="863"/>
      <c r="E328" s="863"/>
      <c r="F328" s="863"/>
      <c r="G328" s="863"/>
      <c r="H328" s="863"/>
      <c r="I328" s="863"/>
      <c r="J328" s="863"/>
      <c r="K328" s="869"/>
    </row>
    <row r="329" spans="1:11" ht="17.25" customHeight="1" x14ac:dyDescent="0.2">
      <c r="A329" s="878"/>
      <c r="B329" s="863"/>
      <c r="C329" s="863"/>
      <c r="D329" s="863"/>
      <c r="E329" s="863"/>
      <c r="F329" s="863"/>
      <c r="G329" s="863"/>
      <c r="H329" s="863"/>
      <c r="I329" s="863"/>
      <c r="J329" s="863"/>
      <c r="K329" s="869"/>
    </row>
    <row r="330" spans="1:11" ht="20.25" customHeight="1" thickBot="1" x14ac:dyDescent="0.25">
      <c r="A330" s="323" t="s">
        <v>1720</v>
      </c>
      <c r="B330" s="891"/>
      <c r="C330" s="891"/>
      <c r="D330" s="891"/>
      <c r="E330" s="891"/>
      <c r="F330" s="891"/>
      <c r="G330" s="891"/>
      <c r="H330" s="891"/>
      <c r="I330" s="891"/>
      <c r="J330" s="891"/>
      <c r="K330" s="28" t="s">
        <v>2715</v>
      </c>
    </row>
    <row r="331" spans="1:11" ht="20.25" customHeight="1" thickTop="1" x14ac:dyDescent="0.25">
      <c r="A331" s="1063" t="s">
        <v>196</v>
      </c>
      <c r="B331" s="1003" t="s">
        <v>1</v>
      </c>
      <c r="C331" s="1003"/>
      <c r="D331" s="1003"/>
      <c r="E331" s="1003" t="s">
        <v>2</v>
      </c>
      <c r="F331" s="1003"/>
      <c r="G331" s="1003"/>
      <c r="H331" s="1003" t="s">
        <v>4</v>
      </c>
      <c r="I331" s="1003"/>
      <c r="J331" s="1003"/>
      <c r="K331" s="1066" t="s">
        <v>197</v>
      </c>
    </row>
    <row r="332" spans="1:11" ht="20.25" customHeight="1" x14ac:dyDescent="0.25">
      <c r="A332" s="1064"/>
      <c r="B332" s="1004" t="s">
        <v>6</v>
      </c>
      <c r="C332" s="1004"/>
      <c r="D332" s="1004"/>
      <c r="E332" s="1004" t="s">
        <v>7</v>
      </c>
      <c r="F332" s="1004"/>
      <c r="G332" s="1004"/>
      <c r="H332" s="1004" t="s">
        <v>9</v>
      </c>
      <c r="I332" s="1004"/>
      <c r="J332" s="1004"/>
      <c r="K332" s="1042"/>
    </row>
    <row r="333" spans="1:11" ht="20.25" customHeight="1" x14ac:dyDescent="0.25">
      <c r="A333" s="1064"/>
      <c r="B333" s="867" t="s">
        <v>554</v>
      </c>
      <c r="C333" s="867" t="s">
        <v>112</v>
      </c>
      <c r="D333" s="867" t="s">
        <v>12</v>
      </c>
      <c r="E333" s="867" t="s">
        <v>554</v>
      </c>
      <c r="F333" s="867" t="s">
        <v>112</v>
      </c>
      <c r="G333" s="867" t="s">
        <v>12</v>
      </c>
      <c r="H333" s="867" t="s">
        <v>554</v>
      </c>
      <c r="I333" s="867" t="s">
        <v>112</v>
      </c>
      <c r="J333" s="867" t="s">
        <v>12</v>
      </c>
      <c r="K333" s="1042"/>
    </row>
    <row r="334" spans="1:11" ht="20.25" customHeight="1" thickBot="1" x14ac:dyDescent="0.3">
      <c r="A334" s="1065"/>
      <c r="B334" s="4" t="s">
        <v>13</v>
      </c>
      <c r="C334" s="4" t="s">
        <v>14</v>
      </c>
      <c r="D334" s="4" t="s">
        <v>9</v>
      </c>
      <c r="E334" s="4" t="s">
        <v>13</v>
      </c>
      <c r="F334" s="4" t="s">
        <v>14</v>
      </c>
      <c r="G334" s="4" t="s">
        <v>9</v>
      </c>
      <c r="H334" s="4" t="s">
        <v>13</v>
      </c>
      <c r="I334" s="4" t="s">
        <v>14</v>
      </c>
      <c r="J334" s="4" t="s">
        <v>9</v>
      </c>
      <c r="K334" s="1067"/>
    </row>
    <row r="335" spans="1:11" ht="20.25" customHeight="1" x14ac:dyDescent="0.2">
      <c r="A335" s="463" t="s">
        <v>402</v>
      </c>
      <c r="B335" s="880"/>
      <c r="C335" s="880"/>
      <c r="D335" s="880"/>
      <c r="E335" s="880"/>
      <c r="F335" s="880"/>
      <c r="G335" s="880"/>
      <c r="H335" s="880"/>
      <c r="I335" s="880"/>
      <c r="J335" s="880"/>
      <c r="K335" s="870" t="s">
        <v>93</v>
      </c>
    </row>
    <row r="336" spans="1:11" ht="20.25" customHeight="1" x14ac:dyDescent="0.2">
      <c r="A336" s="463" t="s">
        <v>1263</v>
      </c>
      <c r="B336" s="880">
        <v>873</v>
      </c>
      <c r="C336" s="880">
        <v>323</v>
      </c>
      <c r="D336" s="880">
        <v>1196</v>
      </c>
      <c r="E336" s="880">
        <v>2</v>
      </c>
      <c r="F336" s="880">
        <v>0</v>
      </c>
      <c r="G336" s="880">
        <v>2</v>
      </c>
      <c r="H336" s="880">
        <f>SUM(B336,E336)</f>
        <v>875</v>
      </c>
      <c r="I336" s="880">
        <f t="shared" ref="I336:J344" si="99">SUM(C336,F336)</f>
        <v>323</v>
      </c>
      <c r="J336" s="880">
        <f t="shared" si="99"/>
        <v>1198</v>
      </c>
      <c r="K336" s="870" t="s">
        <v>1264</v>
      </c>
    </row>
    <row r="337" spans="1:11" ht="20.25" customHeight="1" x14ac:dyDescent="0.2">
      <c r="A337" s="463" t="s">
        <v>1265</v>
      </c>
      <c r="B337" s="880">
        <v>988</v>
      </c>
      <c r="C337" s="880">
        <v>347</v>
      </c>
      <c r="D337" s="880">
        <v>1335</v>
      </c>
      <c r="E337" s="880">
        <v>0</v>
      </c>
      <c r="F337" s="880">
        <v>0</v>
      </c>
      <c r="G337" s="880">
        <v>0</v>
      </c>
      <c r="H337" s="880">
        <f t="shared" ref="H337:H344" si="100">SUM(B337,E337)</f>
        <v>988</v>
      </c>
      <c r="I337" s="880">
        <f t="shared" si="99"/>
        <v>347</v>
      </c>
      <c r="J337" s="880">
        <f t="shared" si="99"/>
        <v>1335</v>
      </c>
      <c r="K337" s="870" t="s">
        <v>1266</v>
      </c>
    </row>
    <row r="338" spans="1:11" ht="20.25" customHeight="1" x14ac:dyDescent="0.2">
      <c r="A338" s="463" t="s">
        <v>1267</v>
      </c>
      <c r="B338" s="880">
        <v>983</v>
      </c>
      <c r="C338" s="880">
        <v>393</v>
      </c>
      <c r="D338" s="880">
        <v>1376</v>
      </c>
      <c r="E338" s="880">
        <v>0</v>
      </c>
      <c r="F338" s="880">
        <v>0</v>
      </c>
      <c r="G338" s="880">
        <v>0</v>
      </c>
      <c r="H338" s="880">
        <f t="shared" si="100"/>
        <v>983</v>
      </c>
      <c r="I338" s="880">
        <f t="shared" si="99"/>
        <v>393</v>
      </c>
      <c r="J338" s="880">
        <f t="shared" si="99"/>
        <v>1376</v>
      </c>
      <c r="K338" s="870" t="s">
        <v>1268</v>
      </c>
    </row>
    <row r="339" spans="1:11" ht="20.25" customHeight="1" x14ac:dyDescent="0.2">
      <c r="A339" s="463" t="s">
        <v>1269</v>
      </c>
      <c r="B339" s="880">
        <v>615</v>
      </c>
      <c r="C339" s="880">
        <v>286</v>
      </c>
      <c r="D339" s="880">
        <v>901</v>
      </c>
      <c r="E339" s="880">
        <v>3</v>
      </c>
      <c r="F339" s="880">
        <v>0</v>
      </c>
      <c r="G339" s="880">
        <v>3</v>
      </c>
      <c r="H339" s="880">
        <f t="shared" si="100"/>
        <v>618</v>
      </c>
      <c r="I339" s="880">
        <f t="shared" si="99"/>
        <v>286</v>
      </c>
      <c r="J339" s="880">
        <f t="shared" si="99"/>
        <v>904</v>
      </c>
      <c r="K339" s="870" t="s">
        <v>1270</v>
      </c>
    </row>
    <row r="340" spans="1:11" ht="20.25" customHeight="1" x14ac:dyDescent="0.2">
      <c r="A340" s="463" t="s">
        <v>1273</v>
      </c>
      <c r="B340" s="880">
        <v>916</v>
      </c>
      <c r="C340" s="880">
        <v>150</v>
      </c>
      <c r="D340" s="880">
        <v>1066</v>
      </c>
      <c r="E340" s="880">
        <v>0</v>
      </c>
      <c r="F340" s="880">
        <v>0</v>
      </c>
      <c r="G340" s="880">
        <v>0</v>
      </c>
      <c r="H340" s="880">
        <f t="shared" si="100"/>
        <v>916</v>
      </c>
      <c r="I340" s="880">
        <f t="shared" si="99"/>
        <v>150</v>
      </c>
      <c r="J340" s="880">
        <f t="shared" si="99"/>
        <v>1066</v>
      </c>
      <c r="K340" s="870" t="s">
        <v>1274</v>
      </c>
    </row>
    <row r="341" spans="1:11" ht="20.25" customHeight="1" x14ac:dyDescent="0.2">
      <c r="A341" s="463" t="s">
        <v>1275</v>
      </c>
      <c r="B341" s="880">
        <v>723</v>
      </c>
      <c r="C341" s="880">
        <v>208</v>
      </c>
      <c r="D341" s="880">
        <v>931</v>
      </c>
      <c r="E341" s="880">
        <v>0</v>
      </c>
      <c r="F341" s="880">
        <v>0</v>
      </c>
      <c r="G341" s="880">
        <v>0</v>
      </c>
      <c r="H341" s="880">
        <f t="shared" si="100"/>
        <v>723</v>
      </c>
      <c r="I341" s="880">
        <f t="shared" si="99"/>
        <v>208</v>
      </c>
      <c r="J341" s="880">
        <f t="shared" si="99"/>
        <v>931</v>
      </c>
      <c r="K341" s="870" t="s">
        <v>1276</v>
      </c>
    </row>
    <row r="342" spans="1:11" ht="20.25" customHeight="1" x14ac:dyDescent="0.2">
      <c r="A342" s="463" t="s">
        <v>1277</v>
      </c>
      <c r="B342" s="880">
        <v>209</v>
      </c>
      <c r="C342" s="880">
        <v>28</v>
      </c>
      <c r="D342" s="880">
        <v>237</v>
      </c>
      <c r="E342" s="880">
        <v>0</v>
      </c>
      <c r="F342" s="880">
        <v>0</v>
      </c>
      <c r="G342" s="880">
        <v>0</v>
      </c>
      <c r="H342" s="880">
        <f t="shared" si="100"/>
        <v>209</v>
      </c>
      <c r="I342" s="880">
        <f t="shared" si="99"/>
        <v>28</v>
      </c>
      <c r="J342" s="880">
        <f t="shared" si="99"/>
        <v>237</v>
      </c>
      <c r="K342" s="870" t="s">
        <v>1278</v>
      </c>
    </row>
    <row r="343" spans="1:11" ht="20.25" customHeight="1" x14ac:dyDescent="0.2">
      <c r="A343" s="463" t="s">
        <v>1279</v>
      </c>
      <c r="B343" s="880">
        <v>1517</v>
      </c>
      <c r="C343" s="880">
        <v>265</v>
      </c>
      <c r="D343" s="880">
        <v>1782</v>
      </c>
      <c r="E343" s="880">
        <v>0</v>
      </c>
      <c r="F343" s="880">
        <v>0</v>
      </c>
      <c r="G343" s="880"/>
      <c r="H343" s="880">
        <f t="shared" si="100"/>
        <v>1517</v>
      </c>
      <c r="I343" s="880">
        <f t="shared" si="99"/>
        <v>265</v>
      </c>
      <c r="J343" s="880">
        <f t="shared" si="99"/>
        <v>1782</v>
      </c>
      <c r="K343" s="870" t="s">
        <v>1280</v>
      </c>
    </row>
    <row r="344" spans="1:11" ht="20.25" customHeight="1" x14ac:dyDescent="0.2">
      <c r="A344" s="463" t="s">
        <v>1281</v>
      </c>
      <c r="B344" s="880">
        <v>1428</v>
      </c>
      <c r="C344" s="880">
        <v>444</v>
      </c>
      <c r="D344" s="880">
        <v>1872</v>
      </c>
      <c r="E344" s="880">
        <v>4</v>
      </c>
      <c r="F344" s="880">
        <v>1</v>
      </c>
      <c r="G344" s="880">
        <v>5</v>
      </c>
      <c r="H344" s="880">
        <f t="shared" si="100"/>
        <v>1432</v>
      </c>
      <c r="I344" s="880">
        <f t="shared" si="99"/>
        <v>445</v>
      </c>
      <c r="J344" s="880">
        <f t="shared" si="99"/>
        <v>1877</v>
      </c>
      <c r="K344" s="870" t="s">
        <v>1282</v>
      </c>
    </row>
    <row r="345" spans="1:11" ht="20.25" customHeight="1" x14ac:dyDescent="0.2">
      <c r="A345" s="308" t="s">
        <v>1581</v>
      </c>
      <c r="B345" s="880"/>
      <c r="C345" s="880"/>
      <c r="D345" s="326"/>
      <c r="E345" s="326"/>
      <c r="F345" s="326"/>
      <c r="G345" s="326"/>
      <c r="H345" s="326"/>
      <c r="I345" s="326"/>
      <c r="J345" s="326"/>
      <c r="K345" s="297" t="s">
        <v>1295</v>
      </c>
    </row>
    <row r="346" spans="1:11" ht="20.25" customHeight="1" x14ac:dyDescent="0.2">
      <c r="A346" s="463" t="s">
        <v>1286</v>
      </c>
      <c r="B346" s="880">
        <v>300</v>
      </c>
      <c r="C346" s="880">
        <v>16</v>
      </c>
      <c r="D346" s="880">
        <v>316</v>
      </c>
      <c r="E346" s="880">
        <v>0</v>
      </c>
      <c r="F346" s="880">
        <v>0</v>
      </c>
      <c r="G346" s="880">
        <v>0</v>
      </c>
      <c r="H346" s="880">
        <f>SUM(B346,E346)</f>
        <v>300</v>
      </c>
      <c r="I346" s="880">
        <f t="shared" ref="I346:J351" si="101">SUM(C346,F346)</f>
        <v>16</v>
      </c>
      <c r="J346" s="880">
        <f t="shared" si="101"/>
        <v>316</v>
      </c>
      <c r="K346" s="870" t="s">
        <v>1494</v>
      </c>
    </row>
    <row r="347" spans="1:11" ht="20.25" customHeight="1" x14ac:dyDescent="0.2">
      <c r="A347" s="463" t="s">
        <v>1582</v>
      </c>
      <c r="B347" s="880">
        <v>117</v>
      </c>
      <c r="C347" s="880">
        <v>73</v>
      </c>
      <c r="D347" s="880">
        <v>190</v>
      </c>
      <c r="E347" s="880">
        <v>0</v>
      </c>
      <c r="F347" s="880">
        <v>0</v>
      </c>
      <c r="G347" s="880">
        <v>0</v>
      </c>
      <c r="H347" s="880">
        <f t="shared" ref="H347:H351" si="102">SUM(B347,E347)</f>
        <v>117</v>
      </c>
      <c r="I347" s="880">
        <f t="shared" si="101"/>
        <v>73</v>
      </c>
      <c r="J347" s="880">
        <f t="shared" si="101"/>
        <v>190</v>
      </c>
      <c r="K347" s="870" t="s">
        <v>1289</v>
      </c>
    </row>
    <row r="348" spans="1:11" ht="20.25" customHeight="1" x14ac:dyDescent="0.2">
      <c r="A348" s="463" t="s">
        <v>1290</v>
      </c>
      <c r="B348" s="880">
        <v>190</v>
      </c>
      <c r="C348" s="880">
        <v>46</v>
      </c>
      <c r="D348" s="880">
        <v>236</v>
      </c>
      <c r="E348" s="880">
        <v>0</v>
      </c>
      <c r="F348" s="880">
        <v>0</v>
      </c>
      <c r="G348" s="880">
        <v>0</v>
      </c>
      <c r="H348" s="880">
        <f t="shared" si="102"/>
        <v>190</v>
      </c>
      <c r="I348" s="880">
        <f t="shared" si="101"/>
        <v>46</v>
      </c>
      <c r="J348" s="880">
        <f t="shared" si="101"/>
        <v>236</v>
      </c>
      <c r="K348" s="870" t="s">
        <v>1495</v>
      </c>
    </row>
    <row r="349" spans="1:11" ht="20.25" customHeight="1" x14ac:dyDescent="0.2">
      <c r="A349" s="463" t="s">
        <v>1292</v>
      </c>
      <c r="B349" s="880">
        <v>177</v>
      </c>
      <c r="C349" s="880">
        <v>21</v>
      </c>
      <c r="D349" s="880">
        <v>198</v>
      </c>
      <c r="E349" s="880">
        <v>0</v>
      </c>
      <c r="F349" s="880">
        <v>0</v>
      </c>
      <c r="G349" s="880">
        <v>0</v>
      </c>
      <c r="H349" s="880">
        <f t="shared" si="102"/>
        <v>177</v>
      </c>
      <c r="I349" s="880">
        <f t="shared" si="101"/>
        <v>21</v>
      </c>
      <c r="J349" s="880">
        <f t="shared" si="101"/>
        <v>198</v>
      </c>
      <c r="K349" s="870" t="s">
        <v>1496</v>
      </c>
    </row>
    <row r="350" spans="1:11" ht="20.25" customHeight="1" x14ac:dyDescent="0.2">
      <c r="A350" s="463" t="s">
        <v>1294</v>
      </c>
      <c r="B350" s="880">
        <v>374</v>
      </c>
      <c r="C350" s="880">
        <v>31</v>
      </c>
      <c r="D350" s="880">
        <v>405</v>
      </c>
      <c r="E350" s="880">
        <v>0</v>
      </c>
      <c r="F350" s="880">
        <v>0</v>
      </c>
      <c r="G350" s="880">
        <v>0</v>
      </c>
      <c r="H350" s="880">
        <f t="shared" si="102"/>
        <v>374</v>
      </c>
      <c r="I350" s="880">
        <f t="shared" si="101"/>
        <v>31</v>
      </c>
      <c r="J350" s="880">
        <f t="shared" si="101"/>
        <v>405</v>
      </c>
      <c r="K350" s="870" t="s">
        <v>1497</v>
      </c>
    </row>
    <row r="351" spans="1:11" ht="20.25" customHeight="1" x14ac:dyDescent="0.2">
      <c r="A351" s="463" t="s">
        <v>1296</v>
      </c>
      <c r="B351" s="880">
        <v>93</v>
      </c>
      <c r="C351" s="880">
        <v>72</v>
      </c>
      <c r="D351" s="880">
        <v>165</v>
      </c>
      <c r="E351" s="880">
        <v>0</v>
      </c>
      <c r="F351" s="880">
        <v>0</v>
      </c>
      <c r="G351" s="880">
        <v>0</v>
      </c>
      <c r="H351" s="880">
        <f t="shared" si="102"/>
        <v>93</v>
      </c>
      <c r="I351" s="880">
        <f t="shared" si="101"/>
        <v>72</v>
      </c>
      <c r="J351" s="880">
        <f t="shared" si="101"/>
        <v>165</v>
      </c>
      <c r="K351" s="870" t="s">
        <v>1305</v>
      </c>
    </row>
    <row r="352" spans="1:11" ht="20.25" customHeight="1" thickBot="1" x14ac:dyDescent="0.25">
      <c r="A352" s="426" t="s">
        <v>1583</v>
      </c>
      <c r="B352" s="587">
        <f>SUM(B346:B351)</f>
        <v>1251</v>
      </c>
      <c r="C352" s="587">
        <f t="shared" ref="C352:J352" si="103">SUM(C346:C351)</f>
        <v>259</v>
      </c>
      <c r="D352" s="587">
        <f t="shared" si="103"/>
        <v>1510</v>
      </c>
      <c r="E352" s="587">
        <f t="shared" si="103"/>
        <v>0</v>
      </c>
      <c r="F352" s="587">
        <f t="shared" si="103"/>
        <v>0</v>
      </c>
      <c r="G352" s="587">
        <f t="shared" si="103"/>
        <v>0</v>
      </c>
      <c r="H352" s="587">
        <f t="shared" si="103"/>
        <v>1251</v>
      </c>
      <c r="I352" s="587">
        <f t="shared" si="103"/>
        <v>259</v>
      </c>
      <c r="J352" s="587">
        <f t="shared" si="103"/>
        <v>1510</v>
      </c>
      <c r="K352" s="427" t="s">
        <v>1584</v>
      </c>
    </row>
    <row r="353" spans="1:11" ht="20.25" customHeight="1" thickTop="1" x14ac:dyDescent="0.2">
      <c r="A353" s="307"/>
      <c r="B353" s="875"/>
      <c r="C353" s="875"/>
      <c r="D353" s="875"/>
      <c r="E353" s="875"/>
      <c r="F353" s="875"/>
      <c r="G353" s="875"/>
      <c r="H353" s="875"/>
      <c r="I353" s="875"/>
      <c r="J353" s="875"/>
      <c r="K353" s="56"/>
    </row>
    <row r="354" spans="1:11" ht="20.25" customHeight="1" x14ac:dyDescent="0.2">
      <c r="A354" s="307"/>
      <c r="B354" s="875"/>
      <c r="C354" s="875"/>
      <c r="D354" s="875"/>
      <c r="E354" s="875"/>
      <c r="F354" s="875"/>
      <c r="G354" s="875"/>
      <c r="H354" s="875"/>
      <c r="I354" s="875"/>
      <c r="J354" s="875"/>
      <c r="K354" s="56"/>
    </row>
    <row r="355" spans="1:11" ht="20.25" customHeight="1" x14ac:dyDescent="0.2">
      <c r="A355" s="307"/>
      <c r="B355" s="875"/>
      <c r="C355" s="875"/>
      <c r="D355" s="875"/>
      <c r="E355" s="875"/>
      <c r="F355" s="875"/>
      <c r="G355" s="875"/>
      <c r="H355" s="875"/>
      <c r="I355" s="875"/>
      <c r="J355" s="875"/>
      <c r="K355" s="56"/>
    </row>
    <row r="356" spans="1:11" ht="20.25" customHeight="1" x14ac:dyDescent="0.2">
      <c r="A356" s="307"/>
      <c r="B356" s="875"/>
      <c r="C356" s="875"/>
      <c r="D356" s="875"/>
      <c r="E356" s="875"/>
      <c r="F356" s="875"/>
      <c r="G356" s="875"/>
      <c r="H356" s="875"/>
      <c r="I356" s="875"/>
      <c r="J356" s="875"/>
      <c r="K356" s="56"/>
    </row>
    <row r="357" spans="1:11" ht="20.25" customHeight="1" thickBot="1" x14ac:dyDescent="0.25">
      <c r="A357" s="323" t="s">
        <v>1720</v>
      </c>
      <c r="K357" s="28" t="s">
        <v>2716</v>
      </c>
    </row>
    <row r="358" spans="1:11" ht="20.25" customHeight="1" thickTop="1" x14ac:dyDescent="0.25">
      <c r="A358" s="1063" t="s">
        <v>196</v>
      </c>
      <c r="B358" s="1003" t="s">
        <v>1</v>
      </c>
      <c r="C358" s="1003"/>
      <c r="D358" s="1003"/>
      <c r="E358" s="1003" t="s">
        <v>2</v>
      </c>
      <c r="F358" s="1003"/>
      <c r="G358" s="1003"/>
      <c r="H358" s="1003" t="s">
        <v>4</v>
      </c>
      <c r="I358" s="1003"/>
      <c r="J358" s="1003"/>
      <c r="K358" s="1066" t="s">
        <v>197</v>
      </c>
    </row>
    <row r="359" spans="1:11" ht="20.25" customHeight="1" x14ac:dyDescent="0.25">
      <c r="A359" s="1064"/>
      <c r="B359" s="1004" t="s">
        <v>6</v>
      </c>
      <c r="C359" s="1004"/>
      <c r="D359" s="1004"/>
      <c r="E359" s="1004" t="s">
        <v>7</v>
      </c>
      <c r="F359" s="1004"/>
      <c r="G359" s="1004"/>
      <c r="H359" s="1004" t="s">
        <v>9</v>
      </c>
      <c r="I359" s="1004"/>
      <c r="J359" s="1004"/>
      <c r="K359" s="1042"/>
    </row>
    <row r="360" spans="1:11" ht="20.25" customHeight="1" x14ac:dyDescent="0.25">
      <c r="A360" s="1064"/>
      <c r="B360" s="867" t="s">
        <v>554</v>
      </c>
      <c r="C360" s="867" t="s">
        <v>112</v>
      </c>
      <c r="D360" s="867" t="s">
        <v>12</v>
      </c>
      <c r="E360" s="867" t="s">
        <v>554</v>
      </c>
      <c r="F360" s="867" t="s">
        <v>112</v>
      </c>
      <c r="G360" s="867" t="s">
        <v>12</v>
      </c>
      <c r="H360" s="867" t="s">
        <v>554</v>
      </c>
      <c r="I360" s="867" t="s">
        <v>112</v>
      </c>
      <c r="J360" s="867" t="s">
        <v>12</v>
      </c>
      <c r="K360" s="1042"/>
    </row>
    <row r="361" spans="1:11" ht="20.25" customHeight="1" thickBot="1" x14ac:dyDescent="0.3">
      <c r="A361" s="1065"/>
      <c r="B361" s="4" t="s">
        <v>13</v>
      </c>
      <c r="C361" s="4" t="s">
        <v>14</v>
      </c>
      <c r="D361" s="4" t="s">
        <v>9</v>
      </c>
      <c r="E361" s="4" t="s">
        <v>13</v>
      </c>
      <c r="F361" s="4" t="s">
        <v>14</v>
      </c>
      <c r="G361" s="4" t="s">
        <v>9</v>
      </c>
      <c r="H361" s="4" t="s">
        <v>13</v>
      </c>
      <c r="I361" s="4" t="s">
        <v>14</v>
      </c>
      <c r="J361" s="4" t="s">
        <v>9</v>
      </c>
      <c r="K361" s="1067"/>
    </row>
    <row r="362" spans="1:11" ht="20.25" customHeight="1" x14ac:dyDescent="0.2">
      <c r="A362" s="308" t="s">
        <v>1300</v>
      </c>
      <c r="B362" s="326"/>
      <c r="C362" s="326"/>
      <c r="D362" s="326"/>
      <c r="E362" s="326"/>
      <c r="F362" s="326"/>
      <c r="G362" s="326"/>
      <c r="H362" s="326"/>
      <c r="I362" s="326"/>
      <c r="J362" s="326"/>
      <c r="K362" s="297" t="s">
        <v>1295</v>
      </c>
    </row>
    <row r="363" spans="1:11" ht="20.25" customHeight="1" x14ac:dyDescent="0.2">
      <c r="A363" s="308" t="s">
        <v>1302</v>
      </c>
      <c r="B363" s="880">
        <v>55</v>
      </c>
      <c r="C363" s="880">
        <v>5</v>
      </c>
      <c r="D363" s="880">
        <v>60</v>
      </c>
      <c r="E363" s="880">
        <v>0</v>
      </c>
      <c r="F363" s="880">
        <v>0</v>
      </c>
      <c r="G363" s="880">
        <v>0</v>
      </c>
      <c r="H363" s="880">
        <f>SUM(B363,E363)</f>
        <v>55</v>
      </c>
      <c r="I363" s="880">
        <f t="shared" ref="I363:J366" si="104">SUM(C363,F363)</f>
        <v>5</v>
      </c>
      <c r="J363" s="880">
        <f t="shared" si="104"/>
        <v>60</v>
      </c>
      <c r="K363" s="870" t="s">
        <v>1585</v>
      </c>
    </row>
    <row r="364" spans="1:11" ht="20.25" customHeight="1" x14ac:dyDescent="0.2">
      <c r="A364" s="308" t="s">
        <v>1290</v>
      </c>
      <c r="B364" s="880">
        <v>7</v>
      </c>
      <c r="C364" s="880">
        <v>3</v>
      </c>
      <c r="D364" s="880">
        <v>10</v>
      </c>
      <c r="E364" s="880">
        <v>0</v>
      </c>
      <c r="F364" s="880">
        <v>0</v>
      </c>
      <c r="G364" s="880">
        <v>0</v>
      </c>
      <c r="H364" s="880">
        <f t="shared" ref="H364:H366" si="105">SUM(B364,E364)</f>
        <v>7</v>
      </c>
      <c r="I364" s="880">
        <f t="shared" si="104"/>
        <v>3</v>
      </c>
      <c r="J364" s="880">
        <f t="shared" si="104"/>
        <v>10</v>
      </c>
      <c r="K364" s="870" t="s">
        <v>1497</v>
      </c>
    </row>
    <row r="365" spans="1:11" ht="20.25" customHeight="1" x14ac:dyDescent="0.2">
      <c r="A365" s="308" t="s">
        <v>1294</v>
      </c>
      <c r="B365" s="880">
        <v>159</v>
      </c>
      <c r="C365" s="880">
        <v>27</v>
      </c>
      <c r="D365" s="880">
        <v>186</v>
      </c>
      <c r="E365" s="880">
        <v>0</v>
      </c>
      <c r="F365" s="880">
        <v>0</v>
      </c>
      <c r="G365" s="880">
        <v>0</v>
      </c>
      <c r="H365" s="880">
        <f t="shared" si="105"/>
        <v>159</v>
      </c>
      <c r="I365" s="880">
        <f t="shared" si="104"/>
        <v>27</v>
      </c>
      <c r="J365" s="880">
        <f t="shared" si="104"/>
        <v>186</v>
      </c>
      <c r="K365" s="870" t="s">
        <v>1305</v>
      </c>
    </row>
    <row r="366" spans="1:11" ht="20.25" customHeight="1" x14ac:dyDescent="0.2">
      <c r="A366" s="308" t="s">
        <v>1296</v>
      </c>
      <c r="B366" s="880">
        <v>103</v>
      </c>
      <c r="C366" s="880">
        <v>55</v>
      </c>
      <c r="D366" s="880">
        <v>158</v>
      </c>
      <c r="E366" s="880">
        <v>0</v>
      </c>
      <c r="F366" s="880">
        <v>0</v>
      </c>
      <c r="G366" s="880">
        <v>0</v>
      </c>
      <c r="H366" s="880">
        <f t="shared" si="105"/>
        <v>103</v>
      </c>
      <c r="I366" s="880">
        <f t="shared" si="104"/>
        <v>55</v>
      </c>
      <c r="J366" s="880">
        <f t="shared" si="104"/>
        <v>158</v>
      </c>
      <c r="K366" s="870" t="s">
        <v>1305</v>
      </c>
    </row>
    <row r="367" spans="1:11" ht="20.25" customHeight="1" x14ac:dyDescent="0.2">
      <c r="A367" s="308" t="s">
        <v>1306</v>
      </c>
      <c r="B367" s="880">
        <f>SUM(B363:B366)</f>
        <v>324</v>
      </c>
      <c r="C367" s="880">
        <f t="shared" ref="C367:J367" si="106">SUM(C363:C366)</f>
        <v>90</v>
      </c>
      <c r="D367" s="880">
        <f t="shared" si="106"/>
        <v>414</v>
      </c>
      <c r="E367" s="880">
        <f t="shared" si="106"/>
        <v>0</v>
      </c>
      <c r="F367" s="880">
        <f t="shared" si="106"/>
        <v>0</v>
      </c>
      <c r="G367" s="880">
        <f t="shared" si="106"/>
        <v>0</v>
      </c>
      <c r="H367" s="880">
        <f t="shared" si="106"/>
        <v>324</v>
      </c>
      <c r="I367" s="880">
        <f t="shared" si="106"/>
        <v>90</v>
      </c>
      <c r="J367" s="880">
        <f t="shared" si="106"/>
        <v>414</v>
      </c>
      <c r="K367" s="297" t="s">
        <v>1584</v>
      </c>
    </row>
    <row r="368" spans="1:11" ht="20.25" customHeight="1" x14ac:dyDescent="0.2">
      <c r="A368" s="308" t="s">
        <v>1308</v>
      </c>
      <c r="B368" s="880"/>
      <c r="C368" s="880"/>
      <c r="D368" s="880"/>
      <c r="E368" s="880"/>
      <c r="F368" s="880"/>
      <c r="G368" s="880"/>
      <c r="H368" s="880"/>
      <c r="I368" s="880"/>
      <c r="J368" s="880"/>
      <c r="K368" s="297" t="s">
        <v>1295</v>
      </c>
    </row>
    <row r="369" spans="1:11" ht="20.25" customHeight="1" x14ac:dyDescent="0.2">
      <c r="A369" s="308" t="s">
        <v>1302</v>
      </c>
      <c r="B369" s="880">
        <v>120</v>
      </c>
      <c r="C369" s="880">
        <v>10</v>
      </c>
      <c r="D369" s="880">
        <v>130</v>
      </c>
      <c r="E369" s="880">
        <v>0</v>
      </c>
      <c r="F369" s="880">
        <v>0</v>
      </c>
      <c r="G369" s="880">
        <v>0</v>
      </c>
      <c r="H369" s="880">
        <f>SUM(B369,E369)</f>
        <v>120</v>
      </c>
      <c r="I369" s="880">
        <f>SUM(C369,F369)</f>
        <v>10</v>
      </c>
      <c r="J369" s="880">
        <f>SUM(D369,G369)</f>
        <v>130</v>
      </c>
      <c r="K369" s="870" t="s">
        <v>1585</v>
      </c>
    </row>
    <row r="370" spans="1:11" ht="20.25" customHeight="1" x14ac:dyDescent="0.2">
      <c r="A370" s="463" t="s">
        <v>1290</v>
      </c>
      <c r="B370" s="880">
        <v>25</v>
      </c>
      <c r="C370" s="880">
        <v>29</v>
      </c>
      <c r="D370" s="880">
        <v>54</v>
      </c>
      <c r="E370" s="880">
        <v>0</v>
      </c>
      <c r="F370" s="880">
        <v>0</v>
      </c>
      <c r="G370" s="880">
        <v>0</v>
      </c>
      <c r="H370" s="880">
        <f t="shared" ref="H370:J372" si="107">SUM(B370,E370)</f>
        <v>25</v>
      </c>
      <c r="I370" s="880">
        <f t="shared" si="107"/>
        <v>29</v>
      </c>
      <c r="J370" s="880">
        <f t="shared" si="107"/>
        <v>54</v>
      </c>
      <c r="K370" s="870" t="s">
        <v>1495</v>
      </c>
    </row>
    <row r="371" spans="1:11" ht="20.25" customHeight="1" x14ac:dyDescent="0.2">
      <c r="A371" s="463" t="s">
        <v>1294</v>
      </c>
      <c r="B371" s="880">
        <v>135</v>
      </c>
      <c r="C371" s="880">
        <v>9</v>
      </c>
      <c r="D371" s="880">
        <v>144</v>
      </c>
      <c r="E371" s="880">
        <v>0</v>
      </c>
      <c r="F371" s="880">
        <v>0</v>
      </c>
      <c r="G371" s="880">
        <v>0</v>
      </c>
      <c r="H371" s="880">
        <f t="shared" si="107"/>
        <v>135</v>
      </c>
      <c r="I371" s="880">
        <f t="shared" si="107"/>
        <v>9</v>
      </c>
      <c r="J371" s="880">
        <f t="shared" si="107"/>
        <v>144</v>
      </c>
      <c r="K371" s="211" t="s">
        <v>1304</v>
      </c>
    </row>
    <row r="372" spans="1:11" ht="20.25" customHeight="1" x14ac:dyDescent="0.2">
      <c r="A372" s="463" t="s">
        <v>1296</v>
      </c>
      <c r="B372" s="880">
        <v>195</v>
      </c>
      <c r="C372" s="880">
        <v>63</v>
      </c>
      <c r="D372" s="880">
        <v>258</v>
      </c>
      <c r="E372" s="880">
        <v>0</v>
      </c>
      <c r="F372" s="880">
        <v>0</v>
      </c>
      <c r="G372" s="880">
        <v>0</v>
      </c>
      <c r="H372" s="880">
        <f t="shared" si="107"/>
        <v>195</v>
      </c>
      <c r="I372" s="880">
        <f t="shared" si="107"/>
        <v>63</v>
      </c>
      <c r="J372" s="880">
        <f t="shared" si="107"/>
        <v>258</v>
      </c>
      <c r="K372" s="870" t="s">
        <v>1305</v>
      </c>
    </row>
    <row r="373" spans="1:11" ht="20.25" customHeight="1" x14ac:dyDescent="0.2">
      <c r="A373" s="463" t="s">
        <v>1310</v>
      </c>
      <c r="B373" s="880">
        <f>SUM(B369:B372)</f>
        <v>475</v>
      </c>
      <c r="C373" s="880">
        <f t="shared" ref="C373:J373" si="108">SUM(C369:C372)</f>
        <v>111</v>
      </c>
      <c r="D373" s="880">
        <f t="shared" si="108"/>
        <v>586</v>
      </c>
      <c r="E373" s="880">
        <f t="shared" si="108"/>
        <v>0</v>
      </c>
      <c r="F373" s="880">
        <f t="shared" si="108"/>
        <v>0</v>
      </c>
      <c r="G373" s="880">
        <f t="shared" si="108"/>
        <v>0</v>
      </c>
      <c r="H373" s="880">
        <f t="shared" si="108"/>
        <v>475</v>
      </c>
      <c r="I373" s="880">
        <f t="shared" si="108"/>
        <v>111</v>
      </c>
      <c r="J373" s="880">
        <f t="shared" si="108"/>
        <v>586</v>
      </c>
      <c r="K373" s="297" t="s">
        <v>1584</v>
      </c>
    </row>
    <row r="374" spans="1:11" ht="20.25" customHeight="1" x14ac:dyDescent="0.2">
      <c r="A374" s="463" t="s">
        <v>1586</v>
      </c>
      <c r="B374" s="880">
        <f t="shared" ref="B374:J374" si="109">SUM(B373,B367,B352)</f>
        <v>2050</v>
      </c>
      <c r="C374" s="880">
        <f t="shared" si="109"/>
        <v>460</v>
      </c>
      <c r="D374" s="880">
        <f t="shared" si="109"/>
        <v>2510</v>
      </c>
      <c r="E374" s="880">
        <f t="shared" si="109"/>
        <v>0</v>
      </c>
      <c r="F374" s="880">
        <f t="shared" si="109"/>
        <v>0</v>
      </c>
      <c r="G374" s="880">
        <f t="shared" si="109"/>
        <v>0</v>
      </c>
      <c r="H374" s="880">
        <f t="shared" si="109"/>
        <v>2050</v>
      </c>
      <c r="I374" s="880">
        <f t="shared" si="109"/>
        <v>460</v>
      </c>
      <c r="J374" s="880">
        <f t="shared" si="109"/>
        <v>2510</v>
      </c>
      <c r="K374" s="870" t="s">
        <v>1539</v>
      </c>
    </row>
    <row r="375" spans="1:11" ht="20.25" customHeight="1" x14ac:dyDescent="0.2">
      <c r="A375" s="463" t="s">
        <v>1302</v>
      </c>
      <c r="B375" s="880">
        <v>475</v>
      </c>
      <c r="C375" s="880">
        <v>31</v>
      </c>
      <c r="D375" s="880">
        <v>506</v>
      </c>
      <c r="E375" s="880">
        <v>0</v>
      </c>
      <c r="F375" s="880">
        <v>0</v>
      </c>
      <c r="G375" s="880">
        <v>0</v>
      </c>
      <c r="H375" s="880">
        <f>SUM(B375,E375)</f>
        <v>475</v>
      </c>
      <c r="I375" s="880">
        <f t="shared" ref="I375:J380" si="110">SUM(C375,F375)</f>
        <v>31</v>
      </c>
      <c r="J375" s="880">
        <f t="shared" si="110"/>
        <v>506</v>
      </c>
      <c r="K375" s="870" t="s">
        <v>1585</v>
      </c>
    </row>
    <row r="376" spans="1:11" ht="20.25" customHeight="1" x14ac:dyDescent="0.2">
      <c r="A376" s="463" t="s">
        <v>1288</v>
      </c>
      <c r="B376" s="880">
        <v>117</v>
      </c>
      <c r="C376" s="880">
        <v>73</v>
      </c>
      <c r="D376" s="880">
        <v>190</v>
      </c>
      <c r="E376" s="880">
        <v>0</v>
      </c>
      <c r="F376" s="880">
        <v>0</v>
      </c>
      <c r="G376" s="880">
        <v>0</v>
      </c>
      <c r="H376" s="880">
        <f t="shared" ref="H376:H380" si="111">SUM(B376,E376)</f>
        <v>117</v>
      </c>
      <c r="I376" s="880">
        <f t="shared" si="110"/>
        <v>73</v>
      </c>
      <c r="J376" s="880">
        <f t="shared" si="110"/>
        <v>190</v>
      </c>
      <c r="K376" s="870" t="s">
        <v>1289</v>
      </c>
    </row>
    <row r="377" spans="1:11" ht="20.25" customHeight="1" x14ac:dyDescent="0.2">
      <c r="A377" s="463" t="s">
        <v>1290</v>
      </c>
      <c r="B377" s="880">
        <v>222</v>
      </c>
      <c r="C377" s="880">
        <v>78</v>
      </c>
      <c r="D377" s="880">
        <v>300</v>
      </c>
      <c r="E377" s="880">
        <v>0</v>
      </c>
      <c r="F377" s="880">
        <v>0</v>
      </c>
      <c r="G377" s="880">
        <v>0</v>
      </c>
      <c r="H377" s="880">
        <f t="shared" si="111"/>
        <v>222</v>
      </c>
      <c r="I377" s="880">
        <f t="shared" si="110"/>
        <v>78</v>
      </c>
      <c r="J377" s="880">
        <f t="shared" si="110"/>
        <v>300</v>
      </c>
      <c r="K377" s="870" t="s">
        <v>1495</v>
      </c>
    </row>
    <row r="378" spans="1:11" ht="20.25" customHeight="1" x14ac:dyDescent="0.2">
      <c r="A378" s="463" t="s">
        <v>1292</v>
      </c>
      <c r="B378" s="880">
        <v>177</v>
      </c>
      <c r="C378" s="880">
        <v>21</v>
      </c>
      <c r="D378" s="880">
        <v>198</v>
      </c>
      <c r="E378" s="880">
        <v>0</v>
      </c>
      <c r="F378" s="880">
        <v>0</v>
      </c>
      <c r="G378" s="880">
        <v>0</v>
      </c>
      <c r="H378" s="880">
        <f t="shared" si="111"/>
        <v>177</v>
      </c>
      <c r="I378" s="880">
        <f t="shared" si="110"/>
        <v>21</v>
      </c>
      <c r="J378" s="880">
        <f t="shared" si="110"/>
        <v>198</v>
      </c>
      <c r="K378" s="870" t="s">
        <v>1496</v>
      </c>
    </row>
    <row r="379" spans="1:11" ht="20.25" customHeight="1" x14ac:dyDescent="0.2">
      <c r="A379" s="463" t="s">
        <v>1294</v>
      </c>
      <c r="B379" s="880">
        <v>668</v>
      </c>
      <c r="C379" s="880">
        <v>67</v>
      </c>
      <c r="D379" s="880">
        <v>735</v>
      </c>
      <c r="E379" s="880">
        <v>0</v>
      </c>
      <c r="F379" s="880">
        <v>0</v>
      </c>
      <c r="G379" s="880">
        <v>0</v>
      </c>
      <c r="H379" s="880">
        <f t="shared" si="111"/>
        <v>668</v>
      </c>
      <c r="I379" s="880">
        <f t="shared" si="110"/>
        <v>67</v>
      </c>
      <c r="J379" s="880">
        <f t="shared" si="110"/>
        <v>735</v>
      </c>
      <c r="K379" s="870" t="s">
        <v>1497</v>
      </c>
    </row>
    <row r="380" spans="1:11" ht="20.25" customHeight="1" x14ac:dyDescent="0.2">
      <c r="A380" s="463" t="s">
        <v>1296</v>
      </c>
      <c r="B380" s="880">
        <v>391</v>
      </c>
      <c r="C380" s="880">
        <v>190</v>
      </c>
      <c r="D380" s="880">
        <v>581</v>
      </c>
      <c r="E380" s="880">
        <v>0</v>
      </c>
      <c r="F380" s="880">
        <v>0</v>
      </c>
      <c r="G380" s="880">
        <v>0</v>
      </c>
      <c r="H380" s="880">
        <f t="shared" si="111"/>
        <v>391</v>
      </c>
      <c r="I380" s="880">
        <f t="shared" si="110"/>
        <v>190</v>
      </c>
      <c r="J380" s="880">
        <f t="shared" si="110"/>
        <v>581</v>
      </c>
      <c r="K380" s="297" t="s">
        <v>1506</v>
      </c>
    </row>
    <row r="381" spans="1:11" ht="20.25" customHeight="1" thickBot="1" x14ac:dyDescent="0.25">
      <c r="A381" s="11" t="s">
        <v>1586</v>
      </c>
      <c r="B381" s="880">
        <f>SUM(B375:B380)</f>
        <v>2050</v>
      </c>
      <c r="C381" s="880">
        <f t="shared" ref="C381:J381" si="112">SUM(C375:C380)</f>
        <v>460</v>
      </c>
      <c r="D381" s="880">
        <f t="shared" si="112"/>
        <v>2510</v>
      </c>
      <c r="E381" s="880">
        <f t="shared" si="112"/>
        <v>0</v>
      </c>
      <c r="F381" s="880">
        <f t="shared" si="112"/>
        <v>0</v>
      </c>
      <c r="G381" s="880">
        <f t="shared" si="112"/>
        <v>0</v>
      </c>
      <c r="H381" s="880">
        <f t="shared" si="112"/>
        <v>2050</v>
      </c>
      <c r="I381" s="880">
        <f t="shared" si="112"/>
        <v>460</v>
      </c>
      <c r="J381" s="880">
        <f t="shared" si="112"/>
        <v>2510</v>
      </c>
      <c r="K381" s="13" t="s">
        <v>1539</v>
      </c>
    </row>
    <row r="382" spans="1:11" ht="20.25" customHeight="1" thickTop="1" x14ac:dyDescent="0.2">
      <c r="A382" s="877"/>
      <c r="B382" s="862"/>
      <c r="C382" s="862"/>
      <c r="D382" s="862"/>
      <c r="E382" s="862"/>
      <c r="F382" s="862"/>
      <c r="G382" s="862"/>
      <c r="H382" s="862"/>
      <c r="I382" s="862"/>
      <c r="J382" s="862"/>
      <c r="K382" s="879"/>
    </row>
    <row r="383" spans="1:11" ht="20.25" customHeight="1" x14ac:dyDescent="0.2">
      <c r="A383" s="878"/>
      <c r="B383" s="863"/>
      <c r="C383" s="863"/>
      <c r="D383" s="863"/>
      <c r="E383" s="863"/>
      <c r="F383" s="863"/>
      <c r="G383" s="863"/>
      <c r="H383" s="863"/>
      <c r="I383" s="863"/>
      <c r="J383" s="863"/>
      <c r="K383" s="869"/>
    </row>
    <row r="384" spans="1:11" ht="20.25" customHeight="1" x14ac:dyDescent="0.2">
      <c r="A384" s="878"/>
      <c r="B384" s="863"/>
      <c r="C384" s="863"/>
      <c r="D384" s="863"/>
      <c r="E384" s="863"/>
      <c r="F384" s="863"/>
      <c r="G384" s="863"/>
      <c r="H384" s="863"/>
      <c r="I384" s="863"/>
      <c r="J384" s="863"/>
      <c r="K384" s="869"/>
    </row>
    <row r="385" spans="1:32" s="893" customFormat="1" ht="18" customHeight="1" x14ac:dyDescent="0.2">
      <c r="A385" s="307"/>
      <c r="B385" s="875"/>
      <c r="C385" s="875"/>
      <c r="D385" s="875"/>
      <c r="E385" s="875"/>
      <c r="F385" s="875"/>
      <c r="G385" s="875"/>
      <c r="H385" s="875"/>
      <c r="I385" s="875"/>
      <c r="J385" s="875"/>
      <c r="K385" s="56"/>
      <c r="L385" s="892"/>
      <c r="M385" s="892"/>
      <c r="N385" s="892"/>
      <c r="O385" s="892"/>
      <c r="P385" s="892"/>
      <c r="Q385" s="892"/>
      <c r="R385" s="892"/>
      <c r="S385" s="892"/>
      <c r="T385" s="892"/>
      <c r="U385" s="892"/>
      <c r="V385" s="892"/>
      <c r="W385" s="892"/>
      <c r="X385" s="892"/>
      <c r="Y385" s="892"/>
      <c r="Z385" s="892"/>
      <c r="AA385" s="892"/>
      <c r="AB385" s="892"/>
      <c r="AC385" s="892"/>
      <c r="AD385" s="892"/>
      <c r="AE385" s="892"/>
      <c r="AF385" s="892"/>
    </row>
    <row r="386" spans="1:32" ht="23.25" customHeight="1" thickBot="1" x14ac:dyDescent="0.25">
      <c r="A386" s="323" t="s">
        <v>2643</v>
      </c>
      <c r="K386" s="28" t="s">
        <v>2714</v>
      </c>
    </row>
    <row r="387" spans="1:32" ht="18.75" customHeight="1" thickTop="1" x14ac:dyDescent="0.25">
      <c r="A387" s="1063" t="s">
        <v>196</v>
      </c>
      <c r="B387" s="1003" t="s">
        <v>1</v>
      </c>
      <c r="C387" s="1003"/>
      <c r="D387" s="1003"/>
      <c r="E387" s="1003" t="s">
        <v>2</v>
      </c>
      <c r="F387" s="1003"/>
      <c r="G387" s="1003"/>
      <c r="H387" s="1003" t="s">
        <v>4</v>
      </c>
      <c r="I387" s="1003"/>
      <c r="J387" s="1003"/>
      <c r="K387" s="1066" t="s">
        <v>197</v>
      </c>
    </row>
    <row r="388" spans="1:32" ht="18.75" customHeight="1" x14ac:dyDescent="0.25">
      <c r="A388" s="1064"/>
      <c r="B388" s="1004" t="s">
        <v>6</v>
      </c>
      <c r="C388" s="1004"/>
      <c r="D388" s="1004"/>
      <c r="E388" s="1004" t="s">
        <v>7</v>
      </c>
      <c r="F388" s="1004"/>
      <c r="G388" s="1004"/>
      <c r="H388" s="1004" t="s">
        <v>9</v>
      </c>
      <c r="I388" s="1004"/>
      <c r="J388" s="1004"/>
      <c r="K388" s="1042"/>
    </row>
    <row r="389" spans="1:32" ht="18.75" customHeight="1" x14ac:dyDescent="0.25">
      <c r="A389" s="1064"/>
      <c r="B389" s="867" t="s">
        <v>554</v>
      </c>
      <c r="C389" s="867" t="s">
        <v>112</v>
      </c>
      <c r="D389" s="867" t="s">
        <v>12</v>
      </c>
      <c r="E389" s="867" t="s">
        <v>554</v>
      </c>
      <c r="F389" s="867" t="s">
        <v>112</v>
      </c>
      <c r="G389" s="867" t="s">
        <v>12</v>
      </c>
      <c r="H389" s="867" t="s">
        <v>554</v>
      </c>
      <c r="I389" s="867" t="s">
        <v>112</v>
      </c>
      <c r="J389" s="867" t="s">
        <v>12</v>
      </c>
      <c r="K389" s="1042"/>
    </row>
    <row r="390" spans="1:32" ht="18.75" customHeight="1" thickBot="1" x14ac:dyDescent="0.3">
      <c r="A390" s="1065"/>
      <c r="B390" s="4" t="s">
        <v>13</v>
      </c>
      <c r="C390" s="4" t="s">
        <v>14</v>
      </c>
      <c r="D390" s="4" t="s">
        <v>9</v>
      </c>
      <c r="E390" s="4" t="s">
        <v>13</v>
      </c>
      <c r="F390" s="4" t="s">
        <v>14</v>
      </c>
      <c r="G390" s="4" t="s">
        <v>9</v>
      </c>
      <c r="H390" s="4" t="s">
        <v>13</v>
      </c>
      <c r="I390" s="4" t="s">
        <v>14</v>
      </c>
      <c r="J390" s="4" t="s">
        <v>9</v>
      </c>
      <c r="K390" s="1067"/>
    </row>
    <row r="391" spans="1:32" ht="18.75" customHeight="1" x14ac:dyDescent="0.2">
      <c r="A391" s="17" t="s">
        <v>1315</v>
      </c>
      <c r="B391" s="588">
        <v>1821</v>
      </c>
      <c r="C391" s="880">
        <v>1668</v>
      </c>
      <c r="D391" s="18">
        <v>3489</v>
      </c>
      <c r="E391" s="18">
        <v>0</v>
      </c>
      <c r="F391" s="18">
        <v>0</v>
      </c>
      <c r="G391" s="18">
        <v>0</v>
      </c>
      <c r="H391" s="18">
        <f t="shared" ref="H391:J392" si="113">SUM(B391,E391)</f>
        <v>1821</v>
      </c>
      <c r="I391" s="18">
        <f t="shared" si="113"/>
        <v>1668</v>
      </c>
      <c r="J391" s="18">
        <f t="shared" si="113"/>
        <v>3489</v>
      </c>
      <c r="K391" s="429" t="s">
        <v>1297</v>
      </c>
    </row>
    <row r="392" spans="1:32" ht="18.75" customHeight="1" x14ac:dyDescent="0.2">
      <c r="A392" s="463" t="s">
        <v>1317</v>
      </c>
      <c r="B392" s="595">
        <v>391</v>
      </c>
      <c r="C392" s="18">
        <v>136</v>
      </c>
      <c r="D392" s="18">
        <v>527</v>
      </c>
      <c r="E392" s="18">
        <v>0</v>
      </c>
      <c r="F392" s="18">
        <v>0</v>
      </c>
      <c r="G392" s="18">
        <v>0</v>
      </c>
      <c r="H392" s="18">
        <f t="shared" si="113"/>
        <v>391</v>
      </c>
      <c r="I392" s="18">
        <f t="shared" si="113"/>
        <v>136</v>
      </c>
      <c r="J392" s="18">
        <f t="shared" si="113"/>
        <v>527</v>
      </c>
      <c r="K392" s="297" t="s">
        <v>1502</v>
      </c>
    </row>
    <row r="393" spans="1:32" ht="18.75" customHeight="1" x14ac:dyDescent="0.2">
      <c r="A393" s="308" t="s">
        <v>1587</v>
      </c>
      <c r="B393" s="595"/>
      <c r="C393" s="18"/>
      <c r="D393" s="18"/>
      <c r="E393" s="18"/>
      <c r="F393" s="18"/>
      <c r="G393" s="18"/>
      <c r="H393" s="18"/>
      <c r="I393" s="18"/>
      <c r="J393" s="18"/>
      <c r="K393" s="297" t="s">
        <v>1320</v>
      </c>
    </row>
    <row r="394" spans="1:32" ht="18.75" customHeight="1" x14ac:dyDescent="0.2">
      <c r="A394" s="463" t="s">
        <v>1286</v>
      </c>
      <c r="B394" s="588">
        <v>93</v>
      </c>
      <c r="C394" s="880">
        <v>15</v>
      </c>
      <c r="D394" s="18">
        <v>108</v>
      </c>
      <c r="E394" s="18">
        <v>0</v>
      </c>
      <c r="F394" s="18">
        <v>0</v>
      </c>
      <c r="G394" s="18">
        <v>0</v>
      </c>
      <c r="H394" s="18">
        <f>SUM(B394,E394)</f>
        <v>93</v>
      </c>
      <c r="I394" s="18">
        <f t="shared" ref="I394:J399" si="114">SUM(C394,F394)</f>
        <v>15</v>
      </c>
      <c r="J394" s="18">
        <f t="shared" si="114"/>
        <v>108</v>
      </c>
      <c r="K394" s="870" t="s">
        <v>1494</v>
      </c>
    </row>
    <row r="395" spans="1:32" ht="18.75" customHeight="1" x14ac:dyDescent="0.2">
      <c r="A395" s="463" t="s">
        <v>1545</v>
      </c>
      <c r="B395" s="588">
        <v>272</v>
      </c>
      <c r="C395" s="880">
        <v>265</v>
      </c>
      <c r="D395" s="18">
        <v>537</v>
      </c>
      <c r="E395" s="18">
        <v>0</v>
      </c>
      <c r="F395" s="18">
        <v>0</v>
      </c>
      <c r="G395" s="18">
        <v>0</v>
      </c>
      <c r="H395" s="18">
        <f t="shared" ref="H395:H399" si="115">SUM(B395,E395)</f>
        <v>272</v>
      </c>
      <c r="I395" s="18">
        <f t="shared" si="114"/>
        <v>265</v>
      </c>
      <c r="J395" s="18">
        <f t="shared" si="114"/>
        <v>537</v>
      </c>
      <c r="K395" s="297" t="s">
        <v>1355</v>
      </c>
    </row>
    <row r="396" spans="1:32" ht="18.75" customHeight="1" x14ac:dyDescent="0.2">
      <c r="A396" s="463" t="s">
        <v>523</v>
      </c>
      <c r="B396" s="588">
        <v>56</v>
      </c>
      <c r="C396" s="880">
        <v>10</v>
      </c>
      <c r="D396" s="880">
        <v>66</v>
      </c>
      <c r="E396" s="880">
        <v>0</v>
      </c>
      <c r="F396" s="880">
        <v>0</v>
      </c>
      <c r="G396" s="880">
        <v>0</v>
      </c>
      <c r="H396" s="880">
        <f t="shared" si="115"/>
        <v>56</v>
      </c>
      <c r="I396" s="880">
        <f t="shared" si="114"/>
        <v>10</v>
      </c>
      <c r="J396" s="880">
        <f t="shared" si="114"/>
        <v>66</v>
      </c>
      <c r="K396" s="870" t="s">
        <v>240</v>
      </c>
    </row>
    <row r="397" spans="1:32" ht="18.75" customHeight="1" x14ac:dyDescent="0.2">
      <c r="A397" s="463" t="s">
        <v>1546</v>
      </c>
      <c r="B397" s="588">
        <v>52</v>
      </c>
      <c r="C397" s="880">
        <v>13</v>
      </c>
      <c r="D397" s="880">
        <v>65</v>
      </c>
      <c r="E397" s="880">
        <v>0</v>
      </c>
      <c r="F397" s="880">
        <v>0</v>
      </c>
      <c r="G397" s="880">
        <v>0</v>
      </c>
      <c r="H397" s="880">
        <f t="shared" si="115"/>
        <v>52</v>
      </c>
      <c r="I397" s="880">
        <f t="shared" si="114"/>
        <v>13</v>
      </c>
      <c r="J397" s="880">
        <f t="shared" si="114"/>
        <v>65</v>
      </c>
      <c r="K397" s="870" t="s">
        <v>1494</v>
      </c>
    </row>
    <row r="398" spans="1:32" ht="18.75" customHeight="1" x14ac:dyDescent="0.2">
      <c r="A398" s="463" t="s">
        <v>1548</v>
      </c>
      <c r="B398" s="588">
        <v>40</v>
      </c>
      <c r="C398" s="880">
        <v>8</v>
      </c>
      <c r="D398" s="880">
        <v>48</v>
      </c>
      <c r="E398" s="880">
        <v>0</v>
      </c>
      <c r="F398" s="880">
        <v>0</v>
      </c>
      <c r="G398" s="880">
        <v>0</v>
      </c>
      <c r="H398" s="880">
        <f t="shared" si="115"/>
        <v>40</v>
      </c>
      <c r="I398" s="880">
        <f t="shared" si="114"/>
        <v>8</v>
      </c>
      <c r="J398" s="880">
        <f t="shared" si="114"/>
        <v>48</v>
      </c>
      <c r="K398" s="870" t="s">
        <v>1496</v>
      </c>
    </row>
    <row r="399" spans="1:32" ht="18.75" customHeight="1" x14ac:dyDescent="0.2">
      <c r="A399" s="463" t="s">
        <v>1549</v>
      </c>
      <c r="B399" s="588">
        <v>32</v>
      </c>
      <c r="C399" s="880">
        <v>28</v>
      </c>
      <c r="D399" s="880">
        <v>60</v>
      </c>
      <c r="E399" s="880">
        <v>0</v>
      </c>
      <c r="F399" s="880">
        <v>0</v>
      </c>
      <c r="G399" s="880">
        <v>0</v>
      </c>
      <c r="H399" s="880">
        <f t="shared" si="115"/>
        <v>32</v>
      </c>
      <c r="I399" s="880">
        <f t="shared" si="114"/>
        <v>28</v>
      </c>
      <c r="J399" s="880">
        <f t="shared" si="114"/>
        <v>60</v>
      </c>
      <c r="K399" s="870" t="s">
        <v>1550</v>
      </c>
    </row>
    <row r="400" spans="1:32" ht="18.75" customHeight="1" x14ac:dyDescent="0.2">
      <c r="A400" s="463" t="s">
        <v>1551</v>
      </c>
      <c r="B400" s="588">
        <f>SUM(B394:B399)</f>
        <v>545</v>
      </c>
      <c r="C400" s="880">
        <f t="shared" ref="C400:J400" si="116">SUM(C394:C399)</f>
        <v>339</v>
      </c>
      <c r="D400" s="880">
        <f t="shared" si="116"/>
        <v>884</v>
      </c>
      <c r="E400" s="880">
        <f t="shared" si="116"/>
        <v>0</v>
      </c>
      <c r="F400" s="880">
        <f t="shared" si="116"/>
        <v>0</v>
      </c>
      <c r="G400" s="880">
        <f t="shared" si="116"/>
        <v>0</v>
      </c>
      <c r="H400" s="880">
        <f t="shared" si="116"/>
        <v>545</v>
      </c>
      <c r="I400" s="880">
        <f t="shared" si="116"/>
        <v>339</v>
      </c>
      <c r="J400" s="880">
        <f t="shared" si="116"/>
        <v>884</v>
      </c>
      <c r="K400" s="414" t="s">
        <v>1325</v>
      </c>
    </row>
    <row r="401" spans="1:11" ht="18.75" customHeight="1" x14ac:dyDescent="0.2">
      <c r="A401" s="463" t="s">
        <v>1588</v>
      </c>
      <c r="B401" s="588"/>
      <c r="C401" s="880"/>
      <c r="D401" s="880"/>
      <c r="E401" s="880"/>
      <c r="F401" s="880"/>
      <c r="G401" s="880"/>
      <c r="H401" s="880"/>
      <c r="I401" s="880"/>
      <c r="J401" s="880"/>
      <c r="K401" s="297" t="s">
        <v>1327</v>
      </c>
    </row>
    <row r="402" spans="1:11" ht="18.75" customHeight="1" x14ac:dyDescent="0.2">
      <c r="A402" s="463" t="s">
        <v>1328</v>
      </c>
      <c r="B402" s="588">
        <v>90</v>
      </c>
      <c r="C402" s="880">
        <v>32</v>
      </c>
      <c r="D402" s="880">
        <v>122</v>
      </c>
      <c r="E402" s="880">
        <v>0</v>
      </c>
      <c r="F402" s="880">
        <v>1</v>
      </c>
      <c r="G402" s="880">
        <v>1</v>
      </c>
      <c r="H402" s="880">
        <f>SUM(B402,E402)</f>
        <v>90</v>
      </c>
      <c r="I402" s="880">
        <f t="shared" ref="I402:J404" si="117">SUM(C402,F402)</f>
        <v>33</v>
      </c>
      <c r="J402" s="880">
        <f t="shared" si="117"/>
        <v>123</v>
      </c>
      <c r="K402" s="297" t="s">
        <v>1329</v>
      </c>
    </row>
    <row r="403" spans="1:11" ht="18.75" customHeight="1" x14ac:dyDescent="0.2">
      <c r="A403" s="463" t="s">
        <v>1552</v>
      </c>
      <c r="B403" s="588">
        <v>151</v>
      </c>
      <c r="C403" s="880">
        <v>52</v>
      </c>
      <c r="D403" s="880">
        <v>203</v>
      </c>
      <c r="E403" s="880">
        <v>0</v>
      </c>
      <c r="F403" s="880">
        <v>0</v>
      </c>
      <c r="G403" s="880">
        <v>0</v>
      </c>
      <c r="H403" s="880">
        <f t="shared" ref="H403:H404" si="118">SUM(B403,E403)</f>
        <v>151</v>
      </c>
      <c r="I403" s="880">
        <f t="shared" si="117"/>
        <v>52</v>
      </c>
      <c r="J403" s="880">
        <f t="shared" si="117"/>
        <v>203</v>
      </c>
      <c r="K403" s="297" t="s">
        <v>1506</v>
      </c>
    </row>
    <row r="404" spans="1:11" ht="18.75" customHeight="1" x14ac:dyDescent="0.2">
      <c r="A404" s="463" t="s">
        <v>1331</v>
      </c>
      <c r="B404" s="588">
        <v>102</v>
      </c>
      <c r="C404" s="880">
        <v>23</v>
      </c>
      <c r="D404" s="880">
        <v>125</v>
      </c>
      <c r="E404" s="880">
        <v>0</v>
      </c>
      <c r="F404" s="880">
        <v>0</v>
      </c>
      <c r="G404" s="880">
        <v>0</v>
      </c>
      <c r="H404" s="880">
        <f t="shared" si="118"/>
        <v>102</v>
      </c>
      <c r="I404" s="880">
        <f t="shared" si="117"/>
        <v>23</v>
      </c>
      <c r="J404" s="880">
        <f t="shared" si="117"/>
        <v>125</v>
      </c>
      <c r="K404" s="870" t="s">
        <v>1332</v>
      </c>
    </row>
    <row r="405" spans="1:11" ht="18.75" customHeight="1" x14ac:dyDescent="0.2">
      <c r="A405" s="463" t="s">
        <v>1338</v>
      </c>
      <c r="B405" s="588">
        <f>SUM(B402:B404)</f>
        <v>343</v>
      </c>
      <c r="C405" s="880">
        <f t="shared" ref="C405:J405" si="119">SUM(C402:C404)</f>
        <v>107</v>
      </c>
      <c r="D405" s="880">
        <f t="shared" si="119"/>
        <v>450</v>
      </c>
      <c r="E405" s="880">
        <f t="shared" si="119"/>
        <v>0</v>
      </c>
      <c r="F405" s="880">
        <f t="shared" si="119"/>
        <v>1</v>
      </c>
      <c r="G405" s="880">
        <f t="shared" si="119"/>
        <v>1</v>
      </c>
      <c r="H405" s="880">
        <f t="shared" si="119"/>
        <v>343</v>
      </c>
      <c r="I405" s="880">
        <f t="shared" si="119"/>
        <v>108</v>
      </c>
      <c r="J405" s="880">
        <f t="shared" si="119"/>
        <v>451</v>
      </c>
      <c r="K405" s="297" t="s">
        <v>1339</v>
      </c>
    </row>
    <row r="406" spans="1:11" ht="18.75" customHeight="1" x14ac:dyDescent="0.2">
      <c r="A406" s="463" t="s">
        <v>1589</v>
      </c>
      <c r="B406" s="588">
        <v>391</v>
      </c>
      <c r="C406" s="880">
        <v>307</v>
      </c>
      <c r="D406" s="880">
        <v>698</v>
      </c>
      <c r="E406" s="880">
        <v>1</v>
      </c>
      <c r="F406" s="880">
        <v>0</v>
      </c>
      <c r="G406" s="880">
        <v>1</v>
      </c>
      <c r="H406" s="880">
        <f>SUM(B406,E406)</f>
        <v>392</v>
      </c>
      <c r="I406" s="880">
        <f t="shared" ref="I406:J406" si="120">SUM(C406,F406)</f>
        <v>307</v>
      </c>
      <c r="J406" s="880">
        <f t="shared" si="120"/>
        <v>699</v>
      </c>
      <c r="K406" s="870" t="s">
        <v>1341</v>
      </c>
    </row>
    <row r="407" spans="1:11" ht="18.75" customHeight="1" x14ac:dyDescent="0.2">
      <c r="A407" s="463" t="s">
        <v>1342</v>
      </c>
      <c r="B407" s="588"/>
      <c r="C407" s="880"/>
      <c r="D407" s="18"/>
      <c r="E407" s="18"/>
      <c r="F407" s="18"/>
      <c r="G407" s="18"/>
      <c r="H407" s="18"/>
      <c r="I407" s="18"/>
      <c r="J407" s="18"/>
      <c r="K407" s="19" t="s">
        <v>1557</v>
      </c>
    </row>
    <row r="408" spans="1:11" ht="18.75" customHeight="1" x14ac:dyDescent="0.2">
      <c r="A408" s="463" t="s">
        <v>1344</v>
      </c>
      <c r="B408" s="595">
        <v>208</v>
      </c>
      <c r="C408" s="18">
        <v>33</v>
      </c>
      <c r="D408" s="18">
        <v>241</v>
      </c>
      <c r="E408" s="18">
        <v>0</v>
      </c>
      <c r="F408" s="18">
        <v>0</v>
      </c>
      <c r="G408" s="18">
        <v>0</v>
      </c>
      <c r="H408" s="18">
        <f>SUM(B408,E408)</f>
        <v>208</v>
      </c>
      <c r="I408" s="18">
        <f t="shared" ref="I408:J411" si="121">SUM(C408,F408)</f>
        <v>33</v>
      </c>
      <c r="J408" s="18">
        <f t="shared" si="121"/>
        <v>241</v>
      </c>
      <c r="K408" s="870" t="s">
        <v>856</v>
      </c>
    </row>
    <row r="409" spans="1:11" ht="18.75" customHeight="1" x14ac:dyDescent="0.2">
      <c r="A409" s="463" t="s">
        <v>1345</v>
      </c>
      <c r="B409" s="595">
        <v>381</v>
      </c>
      <c r="C409" s="18">
        <v>108</v>
      </c>
      <c r="D409" s="18">
        <v>489</v>
      </c>
      <c r="E409" s="18">
        <v>0</v>
      </c>
      <c r="F409" s="18">
        <v>0</v>
      </c>
      <c r="G409" s="18">
        <v>0</v>
      </c>
      <c r="H409" s="18">
        <f t="shared" ref="H409:H411" si="122">SUM(B409,E409)</f>
        <v>381</v>
      </c>
      <c r="I409" s="18">
        <f t="shared" si="121"/>
        <v>108</v>
      </c>
      <c r="J409" s="18">
        <f t="shared" si="121"/>
        <v>489</v>
      </c>
      <c r="K409" s="870" t="s">
        <v>1346</v>
      </c>
    </row>
    <row r="410" spans="1:11" ht="16.5" customHeight="1" x14ac:dyDescent="0.2">
      <c r="A410" s="463" t="s">
        <v>939</v>
      </c>
      <c r="B410" s="588">
        <v>769</v>
      </c>
      <c r="C410" s="880">
        <v>454</v>
      </c>
      <c r="D410" s="18">
        <v>1223</v>
      </c>
      <c r="E410" s="18">
        <v>0</v>
      </c>
      <c r="F410" s="18">
        <v>0</v>
      </c>
      <c r="G410" s="18">
        <v>0</v>
      </c>
      <c r="H410" s="18">
        <f t="shared" si="122"/>
        <v>769</v>
      </c>
      <c r="I410" s="18">
        <f t="shared" si="121"/>
        <v>454</v>
      </c>
      <c r="J410" s="18">
        <f t="shared" si="121"/>
        <v>1223</v>
      </c>
      <c r="K410" s="870" t="s">
        <v>234</v>
      </c>
    </row>
    <row r="411" spans="1:11" ht="16.5" customHeight="1" x14ac:dyDescent="0.2">
      <c r="A411" s="20" t="s">
        <v>523</v>
      </c>
      <c r="B411" s="653">
        <v>550</v>
      </c>
      <c r="C411" s="21">
        <v>147</v>
      </c>
      <c r="D411" s="863">
        <v>697</v>
      </c>
      <c r="E411" s="863">
        <v>0</v>
      </c>
      <c r="F411" s="863">
        <v>0</v>
      </c>
      <c r="G411" s="863">
        <v>0</v>
      </c>
      <c r="H411" s="863">
        <f t="shared" si="122"/>
        <v>550</v>
      </c>
      <c r="I411" s="863">
        <f t="shared" si="121"/>
        <v>147</v>
      </c>
      <c r="J411" s="863">
        <f t="shared" si="121"/>
        <v>697</v>
      </c>
      <c r="K411" s="22" t="s">
        <v>240</v>
      </c>
    </row>
    <row r="412" spans="1:11" ht="18.75" customHeight="1" thickBot="1" x14ac:dyDescent="0.25">
      <c r="A412" s="11" t="s">
        <v>1558</v>
      </c>
      <c r="B412" s="12">
        <f>SUM(B408:B411)</f>
        <v>1908</v>
      </c>
      <c r="C412" s="12">
        <f t="shared" ref="C412:J412" si="123">SUM(C408:C411)</f>
        <v>742</v>
      </c>
      <c r="D412" s="12">
        <f t="shared" si="123"/>
        <v>2650</v>
      </c>
      <c r="E412" s="12">
        <f t="shared" si="123"/>
        <v>0</v>
      </c>
      <c r="F412" s="12">
        <f t="shared" si="123"/>
        <v>0</v>
      </c>
      <c r="G412" s="12">
        <f t="shared" si="123"/>
        <v>0</v>
      </c>
      <c r="H412" s="12">
        <f t="shared" si="123"/>
        <v>1908</v>
      </c>
      <c r="I412" s="12">
        <f t="shared" si="123"/>
        <v>742</v>
      </c>
      <c r="J412" s="12">
        <f t="shared" si="123"/>
        <v>2650</v>
      </c>
      <c r="K412" s="13" t="s">
        <v>1559</v>
      </c>
    </row>
    <row r="413" spans="1:11" ht="18.75" customHeight="1" thickTop="1" x14ac:dyDescent="0.2">
      <c r="A413" s="878"/>
      <c r="B413" s="863"/>
      <c r="C413" s="863"/>
      <c r="D413" s="863"/>
      <c r="E413" s="863"/>
      <c r="F413" s="863"/>
      <c r="G413" s="863"/>
      <c r="H413" s="863"/>
      <c r="I413" s="863"/>
      <c r="J413" s="863"/>
      <c r="K413" s="869"/>
    </row>
    <row r="414" spans="1:11" ht="18.75" customHeight="1" x14ac:dyDescent="0.2">
      <c r="A414" s="878"/>
      <c r="B414" s="863"/>
      <c r="C414" s="863"/>
      <c r="D414" s="863"/>
      <c r="E414" s="863"/>
      <c r="F414" s="863"/>
      <c r="G414" s="863"/>
      <c r="H414" s="863"/>
      <c r="I414" s="863"/>
      <c r="J414" s="863"/>
      <c r="K414" s="869"/>
    </row>
    <row r="415" spans="1:11" ht="18.75" customHeight="1" x14ac:dyDescent="0.2">
      <c r="A415" s="878"/>
      <c r="B415" s="863"/>
      <c r="C415" s="863"/>
      <c r="D415" s="863"/>
      <c r="E415" s="863"/>
      <c r="F415" s="863"/>
      <c r="G415" s="863"/>
      <c r="H415" s="863"/>
      <c r="I415" s="863"/>
      <c r="J415" s="863"/>
      <c r="K415" s="869"/>
    </row>
    <row r="416" spans="1:11" ht="18.75" customHeight="1" x14ac:dyDescent="0.2">
      <c r="A416" s="878"/>
      <c r="B416" s="863"/>
      <c r="C416" s="863"/>
      <c r="D416" s="863"/>
      <c r="E416" s="863"/>
      <c r="F416" s="863"/>
      <c r="G416" s="863"/>
      <c r="H416" s="863"/>
      <c r="I416" s="863"/>
      <c r="J416" s="863"/>
      <c r="K416" s="869"/>
    </row>
    <row r="417" spans="1:11" ht="23.25" customHeight="1" thickBot="1" x14ac:dyDescent="0.25">
      <c r="A417" s="323" t="s">
        <v>2643</v>
      </c>
      <c r="K417" s="28" t="s">
        <v>2714</v>
      </c>
    </row>
    <row r="418" spans="1:11" ht="18.75" customHeight="1" thickTop="1" x14ac:dyDescent="0.25">
      <c r="A418" s="1063" t="s">
        <v>196</v>
      </c>
      <c r="B418" s="1003" t="s">
        <v>1</v>
      </c>
      <c r="C418" s="1003"/>
      <c r="D418" s="1003"/>
      <c r="E418" s="1003" t="s">
        <v>2</v>
      </c>
      <c r="F418" s="1003"/>
      <c r="G418" s="1003"/>
      <c r="H418" s="1003" t="s">
        <v>4</v>
      </c>
      <c r="I418" s="1003"/>
      <c r="J418" s="1003"/>
      <c r="K418" s="1066" t="s">
        <v>197</v>
      </c>
    </row>
    <row r="419" spans="1:11" ht="18.75" customHeight="1" x14ac:dyDescent="0.25">
      <c r="A419" s="1064"/>
      <c r="B419" s="1004" t="s">
        <v>6</v>
      </c>
      <c r="C419" s="1004"/>
      <c r="D419" s="1004"/>
      <c r="E419" s="1004" t="s">
        <v>7</v>
      </c>
      <c r="F419" s="1004"/>
      <c r="G419" s="1004"/>
      <c r="H419" s="1004" t="s">
        <v>9</v>
      </c>
      <c r="I419" s="1004"/>
      <c r="J419" s="1004"/>
      <c r="K419" s="1042"/>
    </row>
    <row r="420" spans="1:11" ht="18.75" customHeight="1" x14ac:dyDescent="0.25">
      <c r="A420" s="1064"/>
      <c r="B420" s="867" t="s">
        <v>554</v>
      </c>
      <c r="C420" s="867" t="s">
        <v>112</v>
      </c>
      <c r="D420" s="867" t="s">
        <v>12</v>
      </c>
      <c r="E420" s="867" t="s">
        <v>554</v>
      </c>
      <c r="F420" s="867" t="s">
        <v>112</v>
      </c>
      <c r="G420" s="867" t="s">
        <v>12</v>
      </c>
      <c r="H420" s="867" t="s">
        <v>554</v>
      </c>
      <c r="I420" s="867" t="s">
        <v>112</v>
      </c>
      <c r="J420" s="867" t="s">
        <v>12</v>
      </c>
      <c r="K420" s="1042"/>
    </row>
    <row r="421" spans="1:11" ht="18.75" customHeight="1" thickBot="1" x14ac:dyDescent="0.3">
      <c r="A421" s="1065"/>
      <c r="B421" s="4" t="s">
        <v>13</v>
      </c>
      <c r="C421" s="4" t="s">
        <v>14</v>
      </c>
      <c r="D421" s="4" t="s">
        <v>9</v>
      </c>
      <c r="E421" s="4" t="s">
        <v>13</v>
      </c>
      <c r="F421" s="4" t="s">
        <v>14</v>
      </c>
      <c r="G421" s="4" t="s">
        <v>9</v>
      </c>
      <c r="H421" s="4" t="s">
        <v>13</v>
      </c>
      <c r="I421" s="4" t="s">
        <v>14</v>
      </c>
      <c r="J421" s="4" t="s">
        <v>9</v>
      </c>
      <c r="K421" s="1067"/>
    </row>
    <row r="422" spans="1:11" ht="23.25" customHeight="1" x14ac:dyDescent="0.2">
      <c r="A422" s="418" t="s">
        <v>1349</v>
      </c>
      <c r="B422" s="18"/>
      <c r="C422" s="18"/>
      <c r="D422" s="18"/>
      <c r="E422" s="18"/>
      <c r="F422" s="18"/>
      <c r="G422" s="18"/>
      <c r="H422" s="18"/>
      <c r="I422" s="18"/>
      <c r="J422" s="18"/>
      <c r="K422" s="19" t="s">
        <v>1350</v>
      </c>
    </row>
    <row r="423" spans="1:11" ht="20.25" customHeight="1" x14ac:dyDescent="0.2">
      <c r="A423" s="463" t="s">
        <v>939</v>
      </c>
      <c r="B423" s="588">
        <v>101</v>
      </c>
      <c r="C423" s="880">
        <v>39</v>
      </c>
      <c r="D423" s="18">
        <v>140</v>
      </c>
      <c r="E423" s="18">
        <v>0</v>
      </c>
      <c r="F423" s="18">
        <v>0</v>
      </c>
      <c r="G423" s="18">
        <v>0</v>
      </c>
      <c r="H423" s="18">
        <f>SUM(B423,E423)</f>
        <v>101</v>
      </c>
      <c r="I423" s="18">
        <f t="shared" ref="I423:J424" si="124">SUM(C423,F423)</f>
        <v>39</v>
      </c>
      <c r="J423" s="18">
        <f t="shared" si="124"/>
        <v>140</v>
      </c>
      <c r="K423" s="870" t="s">
        <v>234</v>
      </c>
    </row>
    <row r="424" spans="1:11" ht="20.25" customHeight="1" x14ac:dyDescent="0.2">
      <c r="A424" s="463" t="s">
        <v>239</v>
      </c>
      <c r="B424" s="595">
        <v>72</v>
      </c>
      <c r="C424" s="18">
        <v>12</v>
      </c>
      <c r="D424" s="18">
        <v>84</v>
      </c>
      <c r="E424" s="18">
        <v>0</v>
      </c>
      <c r="F424" s="18">
        <v>0</v>
      </c>
      <c r="G424" s="18">
        <v>0</v>
      </c>
      <c r="H424" s="18">
        <f>SUM(B424,E424)</f>
        <v>72</v>
      </c>
      <c r="I424" s="18">
        <f t="shared" si="124"/>
        <v>12</v>
      </c>
      <c r="J424" s="18">
        <f t="shared" si="124"/>
        <v>84</v>
      </c>
      <c r="K424" s="870" t="s">
        <v>240</v>
      </c>
    </row>
    <row r="425" spans="1:11" ht="20.25" customHeight="1" x14ac:dyDescent="0.2">
      <c r="A425" s="60" t="s">
        <v>1509</v>
      </c>
      <c r="B425" s="595">
        <f>SUM(B423:B424)</f>
        <v>173</v>
      </c>
      <c r="C425" s="18">
        <f t="shared" ref="C425:J425" si="125">SUM(C423:C424)</f>
        <v>51</v>
      </c>
      <c r="D425" s="18">
        <f t="shared" si="125"/>
        <v>224</v>
      </c>
      <c r="E425" s="18">
        <f t="shared" si="125"/>
        <v>0</v>
      </c>
      <c r="F425" s="18">
        <f t="shared" si="125"/>
        <v>0</v>
      </c>
      <c r="G425" s="18">
        <f t="shared" si="125"/>
        <v>0</v>
      </c>
      <c r="H425" s="18">
        <f t="shared" si="125"/>
        <v>173</v>
      </c>
      <c r="I425" s="18">
        <f t="shared" si="125"/>
        <v>51</v>
      </c>
      <c r="J425" s="18">
        <f t="shared" si="125"/>
        <v>224</v>
      </c>
      <c r="K425" s="870" t="s">
        <v>1510</v>
      </c>
    </row>
    <row r="426" spans="1:11" ht="20.25" customHeight="1" x14ac:dyDescent="0.2">
      <c r="A426" s="60" t="s">
        <v>1352</v>
      </c>
      <c r="B426" s="588"/>
      <c r="C426" s="880"/>
      <c r="D426" s="18"/>
      <c r="E426" s="18"/>
      <c r="F426" s="18"/>
      <c r="G426" s="18"/>
      <c r="H426" s="18"/>
      <c r="I426" s="18"/>
      <c r="J426" s="18"/>
      <c r="K426" s="870" t="s">
        <v>1353</v>
      </c>
    </row>
    <row r="427" spans="1:11" ht="20.25" customHeight="1" x14ac:dyDescent="0.2">
      <c r="A427" s="60" t="s">
        <v>1446</v>
      </c>
      <c r="B427" s="588">
        <v>46</v>
      </c>
      <c r="C427" s="880">
        <v>44</v>
      </c>
      <c r="D427" s="18">
        <v>90</v>
      </c>
      <c r="E427" s="18">
        <v>0</v>
      </c>
      <c r="F427" s="18">
        <v>0</v>
      </c>
      <c r="G427" s="18">
        <v>0</v>
      </c>
      <c r="H427" s="18">
        <f>SUM(B427,E427)</f>
        <v>46</v>
      </c>
      <c r="I427" s="18">
        <f t="shared" ref="I427:J430" si="126">SUM(C427,F427)</f>
        <v>44</v>
      </c>
      <c r="J427" s="18">
        <f t="shared" si="126"/>
        <v>90</v>
      </c>
      <c r="K427" s="297" t="s">
        <v>1554</v>
      </c>
    </row>
    <row r="428" spans="1:11" ht="20.25" customHeight="1" x14ac:dyDescent="0.2">
      <c r="A428" s="60" t="s">
        <v>1345</v>
      </c>
      <c r="B428" s="588">
        <v>79</v>
      </c>
      <c r="C428" s="880">
        <v>43</v>
      </c>
      <c r="D428" s="880">
        <v>122</v>
      </c>
      <c r="E428" s="880">
        <v>0</v>
      </c>
      <c r="F428" s="880">
        <v>0</v>
      </c>
      <c r="G428" s="880">
        <v>0</v>
      </c>
      <c r="H428" s="880">
        <f t="shared" ref="H428:H430" si="127">SUM(B428,E428)</f>
        <v>79</v>
      </c>
      <c r="I428" s="880">
        <f t="shared" si="126"/>
        <v>43</v>
      </c>
      <c r="J428" s="880">
        <f t="shared" si="126"/>
        <v>122</v>
      </c>
      <c r="K428" s="870" t="s">
        <v>1346</v>
      </c>
    </row>
    <row r="429" spans="1:11" ht="20.25" customHeight="1" x14ac:dyDescent="0.2">
      <c r="A429" s="463" t="s">
        <v>939</v>
      </c>
      <c r="B429" s="588">
        <v>225</v>
      </c>
      <c r="C429" s="880">
        <v>107</v>
      </c>
      <c r="D429" s="880">
        <v>332</v>
      </c>
      <c r="E429" s="880">
        <v>0</v>
      </c>
      <c r="F429" s="880">
        <v>0</v>
      </c>
      <c r="G429" s="880">
        <v>0</v>
      </c>
      <c r="H429" s="880">
        <f t="shared" si="127"/>
        <v>225</v>
      </c>
      <c r="I429" s="880">
        <f t="shared" si="126"/>
        <v>107</v>
      </c>
      <c r="J429" s="880">
        <f t="shared" si="126"/>
        <v>332</v>
      </c>
      <c r="K429" s="870" t="s">
        <v>234</v>
      </c>
    </row>
    <row r="430" spans="1:11" ht="20.25" customHeight="1" x14ac:dyDescent="0.2">
      <c r="A430" s="463" t="s">
        <v>523</v>
      </c>
      <c r="B430" s="588">
        <v>240</v>
      </c>
      <c r="C430" s="880">
        <v>18</v>
      </c>
      <c r="D430" s="880">
        <v>258</v>
      </c>
      <c r="E430" s="880"/>
      <c r="F430" s="880"/>
      <c r="G430" s="880"/>
      <c r="H430" s="880">
        <f t="shared" si="127"/>
        <v>240</v>
      </c>
      <c r="I430" s="880">
        <f t="shared" si="126"/>
        <v>18</v>
      </c>
      <c r="J430" s="880">
        <f t="shared" si="126"/>
        <v>258</v>
      </c>
      <c r="K430" s="870" t="s">
        <v>240</v>
      </c>
    </row>
    <row r="431" spans="1:11" ht="20.25" customHeight="1" x14ac:dyDescent="0.2">
      <c r="A431" s="60" t="s">
        <v>1560</v>
      </c>
      <c r="B431" s="588">
        <f>SUM(B427:B430)</f>
        <v>590</v>
      </c>
      <c r="C431" s="880">
        <f t="shared" ref="C431:J431" si="128">SUM(C427:C430)</f>
        <v>212</v>
      </c>
      <c r="D431" s="880">
        <f t="shared" si="128"/>
        <v>802</v>
      </c>
      <c r="E431" s="880">
        <f t="shared" si="128"/>
        <v>0</v>
      </c>
      <c r="F431" s="880">
        <f t="shared" si="128"/>
        <v>0</v>
      </c>
      <c r="G431" s="880">
        <f t="shared" si="128"/>
        <v>0</v>
      </c>
      <c r="H431" s="880">
        <f t="shared" si="128"/>
        <v>590</v>
      </c>
      <c r="I431" s="880">
        <f t="shared" si="128"/>
        <v>212</v>
      </c>
      <c r="J431" s="880">
        <f t="shared" si="128"/>
        <v>802</v>
      </c>
      <c r="K431" s="870" t="s">
        <v>1512</v>
      </c>
    </row>
    <row r="432" spans="1:11" ht="20.25" customHeight="1" x14ac:dyDescent="0.2">
      <c r="A432" s="463" t="s">
        <v>1356</v>
      </c>
      <c r="B432" s="588"/>
      <c r="C432" s="880"/>
      <c r="D432" s="880"/>
      <c r="E432" s="880"/>
      <c r="F432" s="880"/>
      <c r="G432" s="880"/>
      <c r="H432" s="880"/>
      <c r="I432" s="880"/>
      <c r="J432" s="880"/>
      <c r="K432" s="870" t="s">
        <v>1357</v>
      </c>
    </row>
    <row r="433" spans="1:11" ht="20.25" customHeight="1" x14ac:dyDescent="0.2">
      <c r="A433" s="463" t="s">
        <v>1344</v>
      </c>
      <c r="B433" s="588">
        <v>80</v>
      </c>
      <c r="C433" s="880">
        <v>15</v>
      </c>
      <c r="D433" s="880">
        <v>95</v>
      </c>
      <c r="E433" s="880">
        <v>0</v>
      </c>
      <c r="F433" s="880">
        <v>0</v>
      </c>
      <c r="G433" s="880">
        <v>0</v>
      </c>
      <c r="H433" s="880">
        <f>SUM(B433,E433)</f>
        <v>80</v>
      </c>
      <c r="I433" s="880">
        <f t="shared" ref="I433:J437" si="129">SUM(C433,F433)</f>
        <v>15</v>
      </c>
      <c r="J433" s="880">
        <f t="shared" si="129"/>
        <v>95</v>
      </c>
      <c r="K433" s="870" t="s">
        <v>856</v>
      </c>
    </row>
    <row r="434" spans="1:11" ht="20.25" customHeight="1" x14ac:dyDescent="0.2">
      <c r="A434" s="60" t="s">
        <v>1446</v>
      </c>
      <c r="B434" s="588">
        <v>73</v>
      </c>
      <c r="C434" s="880">
        <v>84</v>
      </c>
      <c r="D434" s="880">
        <v>157</v>
      </c>
      <c r="E434" s="880">
        <v>0</v>
      </c>
      <c r="F434" s="880">
        <v>0</v>
      </c>
      <c r="G434" s="880">
        <v>0</v>
      </c>
      <c r="H434" s="880">
        <f t="shared" ref="H434:H436" si="130">SUM(B434,E434)</f>
        <v>73</v>
      </c>
      <c r="I434" s="880">
        <f t="shared" si="129"/>
        <v>84</v>
      </c>
      <c r="J434" s="880">
        <f t="shared" si="129"/>
        <v>157</v>
      </c>
      <c r="K434" s="297" t="s">
        <v>1554</v>
      </c>
    </row>
    <row r="435" spans="1:11" ht="20.25" customHeight="1" x14ac:dyDescent="0.2">
      <c r="A435" s="463" t="s">
        <v>1345</v>
      </c>
      <c r="B435" s="588">
        <v>27</v>
      </c>
      <c r="C435" s="880">
        <v>3</v>
      </c>
      <c r="D435" s="880">
        <v>30</v>
      </c>
      <c r="E435" s="880">
        <v>0</v>
      </c>
      <c r="F435" s="880">
        <v>0</v>
      </c>
      <c r="G435" s="880">
        <v>0</v>
      </c>
      <c r="H435" s="880">
        <f t="shared" si="130"/>
        <v>27</v>
      </c>
      <c r="I435" s="880">
        <f t="shared" si="129"/>
        <v>3</v>
      </c>
      <c r="J435" s="880">
        <f t="shared" si="129"/>
        <v>30</v>
      </c>
      <c r="K435" s="870" t="s">
        <v>1346</v>
      </c>
    </row>
    <row r="436" spans="1:11" ht="20.25" customHeight="1" x14ac:dyDescent="0.2">
      <c r="A436" s="463" t="s">
        <v>939</v>
      </c>
      <c r="B436" s="588">
        <v>153</v>
      </c>
      <c r="C436" s="880">
        <v>36</v>
      </c>
      <c r="D436" s="880">
        <v>189</v>
      </c>
      <c r="E436" s="880">
        <v>0</v>
      </c>
      <c r="F436" s="880">
        <v>0</v>
      </c>
      <c r="G436" s="880">
        <v>0</v>
      </c>
      <c r="H436" s="880">
        <f t="shared" si="130"/>
        <v>153</v>
      </c>
      <c r="I436" s="880">
        <f t="shared" si="129"/>
        <v>36</v>
      </c>
      <c r="J436" s="880">
        <f t="shared" si="129"/>
        <v>189</v>
      </c>
      <c r="K436" s="870" t="s">
        <v>234</v>
      </c>
    </row>
    <row r="437" spans="1:11" ht="20.25" customHeight="1" x14ac:dyDescent="0.2">
      <c r="A437" s="463" t="s">
        <v>523</v>
      </c>
      <c r="B437" s="588">
        <v>124</v>
      </c>
      <c r="C437" s="880">
        <v>17</v>
      </c>
      <c r="D437" s="880">
        <v>141</v>
      </c>
      <c r="E437" s="880">
        <v>0</v>
      </c>
      <c r="F437" s="880">
        <v>0</v>
      </c>
      <c r="G437" s="880">
        <v>0</v>
      </c>
      <c r="H437" s="880">
        <f>SUM(B437,E437)</f>
        <v>124</v>
      </c>
      <c r="I437" s="880">
        <f t="shared" si="129"/>
        <v>17</v>
      </c>
      <c r="J437" s="880">
        <f t="shared" si="129"/>
        <v>141</v>
      </c>
      <c r="K437" s="870" t="s">
        <v>240</v>
      </c>
    </row>
    <row r="438" spans="1:11" ht="27" customHeight="1" thickBot="1" x14ac:dyDescent="0.25">
      <c r="A438" s="11" t="s">
        <v>1590</v>
      </c>
      <c r="B438" s="12">
        <f>SUM(B433:B437)</f>
        <v>457</v>
      </c>
      <c r="C438" s="12">
        <f t="shared" ref="C438:J438" si="131">SUM(C433:C437)</f>
        <v>155</v>
      </c>
      <c r="D438" s="12">
        <f t="shared" si="131"/>
        <v>612</v>
      </c>
      <c r="E438" s="12">
        <f t="shared" si="131"/>
        <v>0</v>
      </c>
      <c r="F438" s="12">
        <f t="shared" si="131"/>
        <v>0</v>
      </c>
      <c r="G438" s="12">
        <f t="shared" si="131"/>
        <v>0</v>
      </c>
      <c r="H438" s="12">
        <f t="shared" si="131"/>
        <v>457</v>
      </c>
      <c r="I438" s="12">
        <f t="shared" si="131"/>
        <v>155</v>
      </c>
      <c r="J438" s="12">
        <f t="shared" si="131"/>
        <v>612</v>
      </c>
      <c r="K438" s="13" t="s">
        <v>1514</v>
      </c>
    </row>
    <row r="439" spans="1:11" ht="20.25" customHeight="1" thickTop="1" x14ac:dyDescent="0.2">
      <c r="A439" s="878"/>
      <c r="B439" s="863"/>
      <c r="C439" s="863"/>
      <c r="D439" s="863"/>
      <c r="E439" s="863"/>
      <c r="F439" s="863"/>
      <c r="G439" s="863"/>
      <c r="H439" s="863"/>
      <c r="I439" s="863"/>
      <c r="J439" s="863"/>
      <c r="K439" s="869"/>
    </row>
    <row r="440" spans="1:11" ht="20.25" customHeight="1" x14ac:dyDescent="0.2">
      <c r="A440" s="878"/>
      <c r="B440" s="863"/>
      <c r="C440" s="863"/>
      <c r="D440" s="863"/>
      <c r="E440" s="863"/>
      <c r="F440" s="863"/>
      <c r="G440" s="863"/>
      <c r="H440" s="863"/>
      <c r="I440" s="863"/>
      <c r="J440" s="863"/>
      <c r="K440" s="869"/>
    </row>
    <row r="441" spans="1:11" ht="20.25" customHeight="1" x14ac:dyDescent="0.2">
      <c r="A441" s="878"/>
      <c r="B441" s="863"/>
      <c r="C441" s="863"/>
      <c r="D441" s="863"/>
      <c r="E441" s="863"/>
      <c r="F441" s="863"/>
      <c r="G441" s="863"/>
      <c r="H441" s="863"/>
      <c r="I441" s="863"/>
      <c r="J441" s="863"/>
      <c r="K441" s="869"/>
    </row>
    <row r="442" spans="1:11" ht="20.25" customHeight="1" x14ac:dyDescent="0.2">
      <c r="A442" s="878"/>
      <c r="B442" s="863"/>
      <c r="C442" s="863"/>
      <c r="D442" s="863"/>
      <c r="E442" s="863"/>
      <c r="F442" s="863"/>
      <c r="G442" s="863"/>
      <c r="H442" s="863"/>
      <c r="I442" s="863"/>
      <c r="J442" s="863"/>
      <c r="K442" s="869"/>
    </row>
    <row r="443" spans="1:11" ht="20.25" customHeight="1" x14ac:dyDescent="0.2">
      <c r="A443" s="878"/>
      <c r="B443" s="863"/>
      <c r="C443" s="863"/>
      <c r="D443" s="863"/>
      <c r="E443" s="863"/>
      <c r="F443" s="863"/>
      <c r="G443" s="863"/>
      <c r="H443" s="863"/>
      <c r="I443" s="863"/>
      <c r="J443" s="863"/>
      <c r="K443" s="869"/>
    </row>
    <row r="444" spans="1:11" ht="20.25" customHeight="1" x14ac:dyDescent="0.2">
      <c r="A444" s="878"/>
      <c r="B444" s="863"/>
      <c r="C444" s="863"/>
      <c r="D444" s="863"/>
      <c r="E444" s="863"/>
      <c r="F444" s="863"/>
      <c r="G444" s="863"/>
      <c r="H444" s="863"/>
      <c r="I444" s="863"/>
      <c r="J444" s="863"/>
      <c r="K444" s="869"/>
    </row>
    <row r="445" spans="1:11" ht="23.25" customHeight="1" thickBot="1" x14ac:dyDescent="0.25">
      <c r="A445" s="323" t="s">
        <v>2643</v>
      </c>
      <c r="K445" s="28" t="s">
        <v>2714</v>
      </c>
    </row>
    <row r="446" spans="1:11" ht="20.25" customHeight="1" thickTop="1" x14ac:dyDescent="0.25">
      <c r="A446" s="1063" t="s">
        <v>196</v>
      </c>
      <c r="B446" s="1003" t="s">
        <v>1</v>
      </c>
      <c r="C446" s="1003"/>
      <c r="D446" s="1003"/>
      <c r="E446" s="1003" t="s">
        <v>2</v>
      </c>
      <c r="F446" s="1003"/>
      <c r="G446" s="1003"/>
      <c r="H446" s="1003" t="s">
        <v>4</v>
      </c>
      <c r="I446" s="1003"/>
      <c r="J446" s="1003"/>
      <c r="K446" s="1066" t="s">
        <v>197</v>
      </c>
    </row>
    <row r="447" spans="1:11" ht="20.25" customHeight="1" x14ac:dyDescent="0.25">
      <c r="A447" s="1064"/>
      <c r="B447" s="1004" t="s">
        <v>6</v>
      </c>
      <c r="C447" s="1004"/>
      <c r="D447" s="1004"/>
      <c r="E447" s="1004" t="s">
        <v>7</v>
      </c>
      <c r="F447" s="1004"/>
      <c r="G447" s="1004"/>
      <c r="H447" s="1004" t="s">
        <v>9</v>
      </c>
      <c r="I447" s="1004"/>
      <c r="J447" s="1004"/>
      <c r="K447" s="1042"/>
    </row>
    <row r="448" spans="1:11" ht="20.25" customHeight="1" x14ac:dyDescent="0.25">
      <c r="A448" s="1064"/>
      <c r="B448" s="867" t="s">
        <v>554</v>
      </c>
      <c r="C448" s="867" t="s">
        <v>112</v>
      </c>
      <c r="D448" s="867" t="s">
        <v>12</v>
      </c>
      <c r="E448" s="867" t="s">
        <v>554</v>
      </c>
      <c r="F448" s="867" t="s">
        <v>112</v>
      </c>
      <c r="G448" s="867" t="s">
        <v>12</v>
      </c>
      <c r="H448" s="867" t="s">
        <v>554</v>
      </c>
      <c r="I448" s="867" t="s">
        <v>112</v>
      </c>
      <c r="J448" s="867" t="s">
        <v>12</v>
      </c>
      <c r="K448" s="1042"/>
    </row>
    <row r="449" spans="1:11" ht="20.25" customHeight="1" thickBot="1" x14ac:dyDescent="0.3">
      <c r="A449" s="1065"/>
      <c r="B449" s="4" t="s">
        <v>13</v>
      </c>
      <c r="C449" s="4" t="s">
        <v>14</v>
      </c>
      <c r="D449" s="4" t="s">
        <v>9</v>
      </c>
      <c r="E449" s="4" t="s">
        <v>13</v>
      </c>
      <c r="F449" s="4" t="s">
        <v>14</v>
      </c>
      <c r="G449" s="4" t="s">
        <v>9</v>
      </c>
      <c r="H449" s="4" t="s">
        <v>13</v>
      </c>
      <c r="I449" s="4" t="s">
        <v>14</v>
      </c>
      <c r="J449" s="4" t="s">
        <v>9</v>
      </c>
      <c r="K449" s="1067"/>
    </row>
    <row r="450" spans="1:11" ht="20.25" customHeight="1" x14ac:dyDescent="0.2">
      <c r="A450" s="463" t="s">
        <v>1359</v>
      </c>
      <c r="B450" s="880"/>
      <c r="C450" s="880"/>
      <c r="D450" s="880"/>
      <c r="E450" s="880"/>
      <c r="F450" s="880"/>
      <c r="G450" s="880"/>
      <c r="H450" s="880"/>
      <c r="I450" s="880"/>
      <c r="J450" s="880"/>
      <c r="K450" s="870" t="s">
        <v>1360</v>
      </c>
    </row>
    <row r="451" spans="1:11" ht="20.25" customHeight="1" x14ac:dyDescent="0.2">
      <c r="A451" s="463" t="s">
        <v>1344</v>
      </c>
      <c r="B451" s="588">
        <v>274</v>
      </c>
      <c r="C451" s="880">
        <v>25</v>
      </c>
      <c r="D451" s="18">
        <v>299</v>
      </c>
      <c r="E451" s="18">
        <v>0</v>
      </c>
      <c r="F451" s="18">
        <v>0</v>
      </c>
      <c r="G451" s="18">
        <v>0</v>
      </c>
      <c r="H451" s="18">
        <f>SUM(B451,E451)</f>
        <v>274</v>
      </c>
      <c r="I451" s="18">
        <f t="shared" ref="I451:J454" si="132">SUM(C451,F451)</f>
        <v>25</v>
      </c>
      <c r="J451" s="18">
        <f t="shared" si="132"/>
        <v>299</v>
      </c>
      <c r="K451" s="870" t="s">
        <v>856</v>
      </c>
    </row>
    <row r="452" spans="1:11" ht="20.25" customHeight="1" x14ac:dyDescent="0.2">
      <c r="A452" s="20" t="s">
        <v>1345</v>
      </c>
      <c r="B452" s="595">
        <v>34</v>
      </c>
      <c r="C452" s="18">
        <v>10</v>
      </c>
      <c r="D452" s="18">
        <v>44</v>
      </c>
      <c r="E452" s="18">
        <v>0</v>
      </c>
      <c r="F452" s="18">
        <v>0</v>
      </c>
      <c r="G452" s="18">
        <v>0</v>
      </c>
      <c r="H452" s="18">
        <f t="shared" ref="H452:H454" si="133">SUM(B452,E452)</f>
        <v>34</v>
      </c>
      <c r="I452" s="18">
        <f t="shared" si="132"/>
        <v>10</v>
      </c>
      <c r="J452" s="18">
        <f t="shared" si="132"/>
        <v>44</v>
      </c>
      <c r="K452" s="870" t="s">
        <v>1346</v>
      </c>
    </row>
    <row r="453" spans="1:11" ht="20.25" customHeight="1" x14ac:dyDescent="0.2">
      <c r="A453" s="463" t="s">
        <v>939</v>
      </c>
      <c r="B453" s="595">
        <v>189</v>
      </c>
      <c r="C453" s="18">
        <v>31</v>
      </c>
      <c r="D453" s="18">
        <v>220</v>
      </c>
      <c r="E453" s="18">
        <v>0</v>
      </c>
      <c r="F453" s="18">
        <v>0</v>
      </c>
      <c r="G453" s="18">
        <v>0</v>
      </c>
      <c r="H453" s="18">
        <f t="shared" si="133"/>
        <v>189</v>
      </c>
      <c r="I453" s="18">
        <f t="shared" si="132"/>
        <v>31</v>
      </c>
      <c r="J453" s="18">
        <f t="shared" si="132"/>
        <v>220</v>
      </c>
      <c r="K453" s="870" t="s">
        <v>234</v>
      </c>
    </row>
    <row r="454" spans="1:11" ht="20.25" customHeight="1" x14ac:dyDescent="0.2">
      <c r="A454" s="20" t="s">
        <v>523</v>
      </c>
      <c r="B454" s="588">
        <v>81</v>
      </c>
      <c r="C454" s="880">
        <v>16</v>
      </c>
      <c r="D454" s="18">
        <v>97</v>
      </c>
      <c r="E454" s="18">
        <v>0</v>
      </c>
      <c r="F454" s="18">
        <v>0</v>
      </c>
      <c r="G454" s="18">
        <v>0</v>
      </c>
      <c r="H454" s="18">
        <f t="shared" si="133"/>
        <v>81</v>
      </c>
      <c r="I454" s="18">
        <f t="shared" si="132"/>
        <v>16</v>
      </c>
      <c r="J454" s="18">
        <f t="shared" si="132"/>
        <v>97</v>
      </c>
      <c r="K454" s="22" t="s">
        <v>240</v>
      </c>
    </row>
    <row r="455" spans="1:11" ht="20.25" customHeight="1" x14ac:dyDescent="0.2">
      <c r="A455" s="463" t="s">
        <v>1591</v>
      </c>
      <c r="B455" s="588">
        <f>SUM(B451:B454)</f>
        <v>578</v>
      </c>
      <c r="C455" s="880">
        <f t="shared" ref="C455:J455" si="134">SUM(C451:C454)</f>
        <v>82</v>
      </c>
      <c r="D455" s="18">
        <f t="shared" si="134"/>
        <v>660</v>
      </c>
      <c r="E455" s="18">
        <f t="shared" si="134"/>
        <v>0</v>
      </c>
      <c r="F455" s="18">
        <f t="shared" si="134"/>
        <v>0</v>
      </c>
      <c r="G455" s="18">
        <f t="shared" si="134"/>
        <v>0</v>
      </c>
      <c r="H455" s="18">
        <f t="shared" si="134"/>
        <v>578</v>
      </c>
      <c r="I455" s="18">
        <f t="shared" si="134"/>
        <v>82</v>
      </c>
      <c r="J455" s="18">
        <f t="shared" si="134"/>
        <v>660</v>
      </c>
      <c r="K455" s="870" t="s">
        <v>1516</v>
      </c>
    </row>
    <row r="456" spans="1:11" ht="20.25" customHeight="1" x14ac:dyDescent="0.2">
      <c r="A456" s="418" t="s">
        <v>1361</v>
      </c>
      <c r="B456" s="588"/>
      <c r="C456" s="880"/>
      <c r="D456" s="880"/>
      <c r="E456" s="880"/>
      <c r="F456" s="880"/>
      <c r="G456" s="880"/>
      <c r="H456" s="880"/>
      <c r="I456" s="880"/>
      <c r="J456" s="880"/>
      <c r="K456" s="19" t="s">
        <v>1362</v>
      </c>
    </row>
    <row r="457" spans="1:11" ht="20.25" customHeight="1" x14ac:dyDescent="0.2">
      <c r="A457" s="463" t="s">
        <v>1344</v>
      </c>
      <c r="B457" s="588">
        <v>429</v>
      </c>
      <c r="C457" s="880">
        <v>29</v>
      </c>
      <c r="D457" s="880">
        <v>458</v>
      </c>
      <c r="E457" s="880">
        <v>0</v>
      </c>
      <c r="F457" s="880">
        <v>0</v>
      </c>
      <c r="G457" s="880">
        <v>0</v>
      </c>
      <c r="H457" s="880">
        <f>SUM(B457,E457)</f>
        <v>429</v>
      </c>
      <c r="I457" s="880">
        <f t="shared" ref="I457:J460" si="135">SUM(C457,F457)</f>
        <v>29</v>
      </c>
      <c r="J457" s="880">
        <f t="shared" si="135"/>
        <v>458</v>
      </c>
      <c r="K457" s="870" t="s">
        <v>856</v>
      </c>
    </row>
    <row r="458" spans="1:11" ht="20.25" customHeight="1" x14ac:dyDescent="0.2">
      <c r="A458" s="20" t="s">
        <v>1345</v>
      </c>
      <c r="B458" s="588">
        <v>24</v>
      </c>
      <c r="C458" s="880">
        <v>8</v>
      </c>
      <c r="D458" s="880">
        <v>32</v>
      </c>
      <c r="E458" s="880">
        <v>0</v>
      </c>
      <c r="F458" s="880">
        <v>0</v>
      </c>
      <c r="G458" s="880">
        <v>0</v>
      </c>
      <c r="H458" s="880">
        <f t="shared" ref="H458:H460" si="136">SUM(B458,E458)</f>
        <v>24</v>
      </c>
      <c r="I458" s="880">
        <f t="shared" si="135"/>
        <v>8</v>
      </c>
      <c r="J458" s="880">
        <f t="shared" si="135"/>
        <v>32</v>
      </c>
      <c r="K458" s="870" t="s">
        <v>1526</v>
      </c>
    </row>
    <row r="459" spans="1:11" ht="20.25" customHeight="1" x14ac:dyDescent="0.2">
      <c r="A459" s="463" t="s">
        <v>939</v>
      </c>
      <c r="B459" s="588">
        <v>120</v>
      </c>
      <c r="C459" s="880">
        <v>38</v>
      </c>
      <c r="D459" s="880">
        <v>158</v>
      </c>
      <c r="E459" s="880">
        <v>0</v>
      </c>
      <c r="F459" s="880">
        <v>0</v>
      </c>
      <c r="G459" s="880">
        <v>0</v>
      </c>
      <c r="H459" s="880">
        <f t="shared" si="136"/>
        <v>120</v>
      </c>
      <c r="I459" s="880">
        <f t="shared" si="135"/>
        <v>38</v>
      </c>
      <c r="J459" s="880">
        <f t="shared" si="135"/>
        <v>158</v>
      </c>
      <c r="K459" s="870" t="s">
        <v>234</v>
      </c>
    </row>
    <row r="460" spans="1:11" ht="20.25" customHeight="1" x14ac:dyDescent="0.2">
      <c r="A460" s="463" t="s">
        <v>239</v>
      </c>
      <c r="B460" s="588">
        <v>99</v>
      </c>
      <c r="C460" s="880">
        <v>22</v>
      </c>
      <c r="D460" s="880">
        <v>121</v>
      </c>
      <c r="E460" s="880">
        <v>0</v>
      </c>
      <c r="F460" s="880">
        <v>0</v>
      </c>
      <c r="G460" s="880">
        <v>0</v>
      </c>
      <c r="H460" s="880">
        <f t="shared" si="136"/>
        <v>99</v>
      </c>
      <c r="I460" s="880">
        <f t="shared" si="135"/>
        <v>22</v>
      </c>
      <c r="J460" s="880">
        <f t="shared" si="135"/>
        <v>121</v>
      </c>
      <c r="K460" s="870" t="s">
        <v>240</v>
      </c>
    </row>
    <row r="461" spans="1:11" ht="20.25" customHeight="1" x14ac:dyDescent="0.2">
      <c r="A461" s="463" t="s">
        <v>1347</v>
      </c>
      <c r="B461" s="588">
        <f>SUM(B457:B460)</f>
        <v>672</v>
      </c>
      <c r="C461" s="880">
        <f t="shared" ref="C461:J461" si="137">SUM(C457:C460)</f>
        <v>97</v>
      </c>
      <c r="D461" s="880">
        <f t="shared" si="137"/>
        <v>769</v>
      </c>
      <c r="E461" s="880">
        <f t="shared" si="137"/>
        <v>0</v>
      </c>
      <c r="F461" s="880">
        <f t="shared" si="137"/>
        <v>0</v>
      </c>
      <c r="G461" s="880">
        <f t="shared" si="137"/>
        <v>0</v>
      </c>
      <c r="H461" s="880">
        <f t="shared" si="137"/>
        <v>672</v>
      </c>
      <c r="I461" s="880">
        <f t="shared" si="137"/>
        <v>97</v>
      </c>
      <c r="J461" s="880">
        <f t="shared" si="137"/>
        <v>769</v>
      </c>
      <c r="K461" s="870" t="s">
        <v>1592</v>
      </c>
    </row>
    <row r="462" spans="1:11" ht="20.25" customHeight="1" x14ac:dyDescent="0.2">
      <c r="A462" s="463" t="s">
        <v>1363</v>
      </c>
      <c r="B462" s="588"/>
      <c r="C462" s="880"/>
      <c r="D462" s="880"/>
      <c r="E462" s="880"/>
      <c r="F462" s="880"/>
      <c r="G462" s="880"/>
      <c r="H462" s="880"/>
      <c r="I462" s="880"/>
      <c r="J462" s="880"/>
      <c r="K462" s="870" t="s">
        <v>1364</v>
      </c>
    </row>
    <row r="463" spans="1:11" ht="20.25" customHeight="1" x14ac:dyDescent="0.2">
      <c r="A463" s="463" t="s">
        <v>1344</v>
      </c>
      <c r="B463" s="588">
        <v>302</v>
      </c>
      <c r="C463" s="880">
        <v>13</v>
      </c>
      <c r="D463" s="880">
        <v>315</v>
      </c>
      <c r="E463" s="880">
        <v>0</v>
      </c>
      <c r="F463" s="880">
        <v>0</v>
      </c>
      <c r="G463" s="880">
        <v>0</v>
      </c>
      <c r="H463" s="880">
        <f>SUM(B463,E463)</f>
        <v>302</v>
      </c>
      <c r="I463" s="880">
        <f t="shared" ref="I463:J466" si="138">SUM(C463,F463)</f>
        <v>13</v>
      </c>
      <c r="J463" s="880">
        <f t="shared" si="138"/>
        <v>315</v>
      </c>
      <c r="K463" s="870" t="s">
        <v>856</v>
      </c>
    </row>
    <row r="464" spans="1:11" ht="20.25" customHeight="1" x14ac:dyDescent="0.2">
      <c r="A464" s="463" t="s">
        <v>1345</v>
      </c>
      <c r="B464" s="588">
        <v>297</v>
      </c>
      <c r="C464" s="880">
        <v>54</v>
      </c>
      <c r="D464" s="880">
        <v>351</v>
      </c>
      <c r="E464" s="880">
        <v>0</v>
      </c>
      <c r="F464" s="880">
        <v>0</v>
      </c>
      <c r="G464" s="880">
        <v>0</v>
      </c>
      <c r="H464" s="880">
        <f t="shared" ref="H464:H466" si="139">SUM(B464,E464)</f>
        <v>297</v>
      </c>
      <c r="I464" s="880">
        <f t="shared" si="138"/>
        <v>54</v>
      </c>
      <c r="J464" s="880">
        <f t="shared" si="138"/>
        <v>351</v>
      </c>
      <c r="K464" s="870" t="s">
        <v>1346</v>
      </c>
    </row>
    <row r="465" spans="1:11" ht="20.25" customHeight="1" x14ac:dyDescent="0.2">
      <c r="A465" s="463" t="s">
        <v>939</v>
      </c>
      <c r="B465" s="588">
        <v>222</v>
      </c>
      <c r="C465" s="880">
        <v>51</v>
      </c>
      <c r="D465" s="880">
        <v>273</v>
      </c>
      <c r="E465" s="880">
        <v>0</v>
      </c>
      <c r="F465" s="880">
        <v>0</v>
      </c>
      <c r="G465" s="880">
        <v>0</v>
      </c>
      <c r="H465" s="880">
        <f t="shared" si="139"/>
        <v>222</v>
      </c>
      <c r="I465" s="880">
        <f t="shared" si="138"/>
        <v>51</v>
      </c>
      <c r="J465" s="880">
        <f t="shared" si="138"/>
        <v>273</v>
      </c>
      <c r="K465" s="870" t="s">
        <v>234</v>
      </c>
    </row>
    <row r="466" spans="1:11" ht="20.25" customHeight="1" x14ac:dyDescent="0.2">
      <c r="A466" s="463" t="s">
        <v>523</v>
      </c>
      <c r="B466" s="588">
        <v>64</v>
      </c>
      <c r="C466" s="880">
        <v>9</v>
      </c>
      <c r="D466" s="880">
        <v>73</v>
      </c>
      <c r="E466" s="880">
        <v>0</v>
      </c>
      <c r="F466" s="880">
        <v>0</v>
      </c>
      <c r="G466" s="880">
        <v>0</v>
      </c>
      <c r="H466" s="880">
        <f t="shared" si="139"/>
        <v>64</v>
      </c>
      <c r="I466" s="880">
        <f t="shared" si="138"/>
        <v>9</v>
      </c>
      <c r="J466" s="880">
        <f t="shared" si="138"/>
        <v>73</v>
      </c>
      <c r="K466" s="870" t="s">
        <v>240</v>
      </c>
    </row>
    <row r="467" spans="1:11" ht="20.25" customHeight="1" thickBot="1" x14ac:dyDescent="0.25">
      <c r="A467" s="11" t="s">
        <v>1519</v>
      </c>
      <c r="B467" s="12">
        <f>SUM(B463:B466)</f>
        <v>885</v>
      </c>
      <c r="C467" s="12">
        <f t="shared" ref="C467:J467" si="140">SUM(C463:C466)</f>
        <v>127</v>
      </c>
      <c r="D467" s="12">
        <f t="shared" si="140"/>
        <v>1012</v>
      </c>
      <c r="E467" s="12">
        <f t="shared" si="140"/>
        <v>0</v>
      </c>
      <c r="F467" s="12">
        <f t="shared" si="140"/>
        <v>0</v>
      </c>
      <c r="G467" s="12">
        <f t="shared" si="140"/>
        <v>0</v>
      </c>
      <c r="H467" s="12">
        <f t="shared" si="140"/>
        <v>885</v>
      </c>
      <c r="I467" s="12">
        <f t="shared" si="140"/>
        <v>127</v>
      </c>
      <c r="J467" s="12">
        <f t="shared" si="140"/>
        <v>1012</v>
      </c>
      <c r="K467" s="13" t="s">
        <v>1520</v>
      </c>
    </row>
    <row r="468" spans="1:11" ht="20.25" customHeight="1" thickTop="1" x14ac:dyDescent="0.2">
      <c r="A468" s="878"/>
      <c r="B468" s="863"/>
      <c r="C468" s="863"/>
      <c r="D468" s="863"/>
      <c r="E468" s="863"/>
      <c r="F468" s="863"/>
      <c r="G468" s="863"/>
      <c r="H468" s="863"/>
      <c r="I468" s="863"/>
      <c r="J468" s="863"/>
      <c r="K468" s="869"/>
    </row>
    <row r="469" spans="1:11" ht="20.25" customHeight="1" x14ac:dyDescent="0.2">
      <c r="A469" s="878"/>
      <c r="B469" s="863"/>
      <c r="C469" s="863"/>
      <c r="D469" s="863"/>
      <c r="E469" s="863"/>
      <c r="F469" s="863"/>
      <c r="G469" s="863"/>
      <c r="H469" s="863"/>
      <c r="I469" s="863"/>
      <c r="J469" s="863"/>
      <c r="K469" s="869"/>
    </row>
    <row r="470" spans="1:11" ht="20.25" customHeight="1" x14ac:dyDescent="0.2">
      <c r="A470" s="878"/>
      <c r="B470" s="863"/>
      <c r="C470" s="863"/>
      <c r="D470" s="863"/>
      <c r="E470" s="863"/>
      <c r="F470" s="863"/>
      <c r="G470" s="863"/>
      <c r="H470" s="863"/>
      <c r="I470" s="863"/>
      <c r="J470" s="863"/>
      <c r="K470" s="869"/>
    </row>
    <row r="471" spans="1:11" ht="20.25" customHeight="1" x14ac:dyDescent="0.2">
      <c r="A471" s="878"/>
      <c r="B471" s="863"/>
      <c r="C471" s="863"/>
      <c r="D471" s="863"/>
      <c r="E471" s="863"/>
      <c r="F471" s="863"/>
      <c r="G471" s="863"/>
      <c r="H471" s="863"/>
      <c r="I471" s="863"/>
      <c r="J471" s="863"/>
      <c r="K471" s="869"/>
    </row>
    <row r="472" spans="1:11" ht="20.25" customHeight="1" x14ac:dyDescent="0.2">
      <c r="A472" s="878"/>
      <c r="B472" s="863"/>
      <c r="C472" s="863"/>
      <c r="D472" s="863"/>
      <c r="E472" s="863"/>
      <c r="F472" s="863"/>
      <c r="G472" s="863"/>
      <c r="H472" s="863"/>
      <c r="I472" s="863"/>
      <c r="J472" s="863"/>
      <c r="K472" s="869"/>
    </row>
    <row r="473" spans="1:11" ht="20.25" customHeight="1" x14ac:dyDescent="0.2">
      <c r="A473" s="878"/>
      <c r="B473" s="863"/>
      <c r="C473" s="863"/>
      <c r="D473" s="863"/>
      <c r="E473" s="863"/>
      <c r="F473" s="863"/>
      <c r="G473" s="863"/>
      <c r="H473" s="863"/>
      <c r="I473" s="863"/>
      <c r="J473" s="863"/>
      <c r="K473" s="869"/>
    </row>
    <row r="474" spans="1:11" ht="23.25" customHeight="1" thickBot="1" x14ac:dyDescent="0.25">
      <c r="A474" s="323" t="s">
        <v>2643</v>
      </c>
      <c r="K474" s="28" t="s">
        <v>2714</v>
      </c>
    </row>
    <row r="475" spans="1:11" ht="20.25" customHeight="1" thickTop="1" x14ac:dyDescent="0.25">
      <c r="A475" s="1063" t="s">
        <v>196</v>
      </c>
      <c r="B475" s="1003" t="s">
        <v>1</v>
      </c>
      <c r="C475" s="1003"/>
      <c r="D475" s="1003"/>
      <c r="E475" s="1003" t="s">
        <v>2</v>
      </c>
      <c r="F475" s="1003"/>
      <c r="G475" s="1003"/>
      <c r="H475" s="1003" t="s">
        <v>4</v>
      </c>
      <c r="I475" s="1003"/>
      <c r="J475" s="1003"/>
      <c r="K475" s="1066" t="s">
        <v>197</v>
      </c>
    </row>
    <row r="476" spans="1:11" ht="20.25" customHeight="1" x14ac:dyDescent="0.25">
      <c r="A476" s="1064"/>
      <c r="B476" s="1004" t="s">
        <v>6</v>
      </c>
      <c r="C476" s="1004"/>
      <c r="D476" s="1004"/>
      <c r="E476" s="1004" t="s">
        <v>7</v>
      </c>
      <c r="F476" s="1004"/>
      <c r="G476" s="1004"/>
      <c r="H476" s="1004" t="s">
        <v>9</v>
      </c>
      <c r="I476" s="1004"/>
      <c r="J476" s="1004"/>
      <c r="K476" s="1042"/>
    </row>
    <row r="477" spans="1:11" ht="20.25" customHeight="1" x14ac:dyDescent="0.25">
      <c r="A477" s="1064"/>
      <c r="B477" s="867" t="s">
        <v>554</v>
      </c>
      <c r="C477" s="867" t="s">
        <v>112</v>
      </c>
      <c r="D477" s="867" t="s">
        <v>12</v>
      </c>
      <c r="E477" s="867" t="s">
        <v>554</v>
      </c>
      <c r="F477" s="867" t="s">
        <v>112</v>
      </c>
      <c r="G477" s="867" t="s">
        <v>12</v>
      </c>
      <c r="H477" s="867" t="s">
        <v>554</v>
      </c>
      <c r="I477" s="867" t="s">
        <v>112</v>
      </c>
      <c r="J477" s="867" t="s">
        <v>12</v>
      </c>
      <c r="K477" s="1042"/>
    </row>
    <row r="478" spans="1:11" ht="20.25" customHeight="1" thickBot="1" x14ac:dyDescent="0.3">
      <c r="A478" s="1065"/>
      <c r="B478" s="4" t="s">
        <v>13</v>
      </c>
      <c r="C478" s="4" t="s">
        <v>14</v>
      </c>
      <c r="D478" s="4" t="s">
        <v>9</v>
      </c>
      <c r="E478" s="4" t="s">
        <v>13</v>
      </c>
      <c r="F478" s="4" t="s">
        <v>14</v>
      </c>
      <c r="G478" s="4" t="s">
        <v>9</v>
      </c>
      <c r="H478" s="4" t="s">
        <v>13</v>
      </c>
      <c r="I478" s="4" t="s">
        <v>14</v>
      </c>
      <c r="J478" s="4" t="s">
        <v>9</v>
      </c>
      <c r="K478" s="1067"/>
    </row>
    <row r="479" spans="1:11" ht="24" customHeight="1" x14ac:dyDescent="0.2">
      <c r="A479" s="418" t="s">
        <v>1365</v>
      </c>
      <c r="B479" s="18"/>
      <c r="C479" s="18"/>
      <c r="D479" s="18"/>
      <c r="E479" s="18"/>
      <c r="F479" s="18"/>
      <c r="G479" s="18"/>
      <c r="H479" s="18"/>
      <c r="I479" s="18"/>
      <c r="J479" s="18"/>
      <c r="K479" s="19" t="s">
        <v>1366</v>
      </c>
    </row>
    <row r="480" spans="1:11" ht="20.25" customHeight="1" x14ac:dyDescent="0.2">
      <c r="A480" s="463" t="s">
        <v>1344</v>
      </c>
      <c r="B480" s="588">
        <v>65</v>
      </c>
      <c r="C480" s="880">
        <v>1</v>
      </c>
      <c r="D480" s="18">
        <v>66</v>
      </c>
      <c r="E480" s="18">
        <v>0</v>
      </c>
      <c r="F480" s="18">
        <v>0</v>
      </c>
      <c r="G480" s="18">
        <v>0</v>
      </c>
      <c r="H480" s="18">
        <f>SUM(B480,E480)</f>
        <v>65</v>
      </c>
      <c r="I480" s="18">
        <f t="shared" ref="I480:J482" si="141">SUM(C480,F480)</f>
        <v>1</v>
      </c>
      <c r="J480" s="18">
        <f t="shared" si="141"/>
        <v>66</v>
      </c>
      <c r="K480" s="870" t="s">
        <v>856</v>
      </c>
    </row>
    <row r="481" spans="1:11" ht="20.25" customHeight="1" x14ac:dyDescent="0.2">
      <c r="A481" s="463" t="s">
        <v>939</v>
      </c>
      <c r="B481" s="595">
        <v>246</v>
      </c>
      <c r="C481" s="18">
        <v>140</v>
      </c>
      <c r="D481" s="18">
        <v>386</v>
      </c>
      <c r="E481" s="18">
        <v>0</v>
      </c>
      <c r="F481" s="18">
        <v>0</v>
      </c>
      <c r="G481" s="18">
        <v>0</v>
      </c>
      <c r="H481" s="18">
        <f t="shared" ref="H481:H482" si="142">SUM(B481,E481)</f>
        <v>246</v>
      </c>
      <c r="I481" s="18">
        <f t="shared" si="141"/>
        <v>140</v>
      </c>
      <c r="J481" s="18">
        <f t="shared" si="141"/>
        <v>386</v>
      </c>
      <c r="K481" s="870" t="s">
        <v>234</v>
      </c>
    </row>
    <row r="482" spans="1:11" ht="20.25" customHeight="1" x14ac:dyDescent="0.2">
      <c r="A482" s="463" t="s">
        <v>239</v>
      </c>
      <c r="B482" s="595">
        <v>95</v>
      </c>
      <c r="C482" s="18">
        <v>11</v>
      </c>
      <c r="D482" s="18">
        <v>106</v>
      </c>
      <c r="E482" s="18">
        <v>0</v>
      </c>
      <c r="F482" s="18">
        <v>0</v>
      </c>
      <c r="G482" s="18">
        <v>0</v>
      </c>
      <c r="H482" s="18">
        <f t="shared" si="142"/>
        <v>95</v>
      </c>
      <c r="I482" s="18">
        <f t="shared" si="141"/>
        <v>11</v>
      </c>
      <c r="J482" s="18">
        <f t="shared" si="141"/>
        <v>106</v>
      </c>
      <c r="K482" s="870" t="s">
        <v>240</v>
      </c>
    </row>
    <row r="483" spans="1:11" ht="20.25" customHeight="1" x14ac:dyDescent="0.2">
      <c r="A483" s="463" t="s">
        <v>1593</v>
      </c>
      <c r="B483" s="588">
        <f>SUM(B480:B482)</f>
        <v>406</v>
      </c>
      <c r="C483" s="880">
        <f t="shared" ref="C483:J483" si="143">SUM(C480:C482)</f>
        <v>152</v>
      </c>
      <c r="D483" s="18">
        <f t="shared" si="143"/>
        <v>558</v>
      </c>
      <c r="E483" s="18">
        <f t="shared" si="143"/>
        <v>0</v>
      </c>
      <c r="F483" s="18">
        <f t="shared" si="143"/>
        <v>0</v>
      </c>
      <c r="G483" s="18">
        <f t="shared" si="143"/>
        <v>0</v>
      </c>
      <c r="H483" s="18">
        <f t="shared" si="143"/>
        <v>406</v>
      </c>
      <c r="I483" s="18">
        <f t="shared" si="143"/>
        <v>152</v>
      </c>
      <c r="J483" s="18">
        <f t="shared" si="143"/>
        <v>558</v>
      </c>
      <c r="K483" s="870" t="s">
        <v>1522</v>
      </c>
    </row>
    <row r="484" spans="1:11" ht="20.25" customHeight="1" x14ac:dyDescent="0.2">
      <c r="A484" s="463" t="s">
        <v>1367</v>
      </c>
      <c r="B484" s="588">
        <f>SUM(B483,B467,B461,B455,B438,B431,B425,B412)</f>
        <v>5669</v>
      </c>
      <c r="C484" s="880">
        <f t="shared" ref="C484:J484" si="144">SUM(C483,C467,C461,C455,C438,C431,C425,C412)</f>
        <v>1618</v>
      </c>
      <c r="D484" s="18">
        <f t="shared" si="144"/>
        <v>7287</v>
      </c>
      <c r="E484" s="18">
        <f t="shared" si="144"/>
        <v>0</v>
      </c>
      <c r="F484" s="18">
        <f t="shared" si="144"/>
        <v>0</v>
      </c>
      <c r="G484" s="18">
        <f t="shared" si="144"/>
        <v>0</v>
      </c>
      <c r="H484" s="18">
        <f t="shared" si="144"/>
        <v>5669</v>
      </c>
      <c r="I484" s="18">
        <f t="shared" si="144"/>
        <v>1618</v>
      </c>
      <c r="J484" s="18">
        <f t="shared" si="144"/>
        <v>7287</v>
      </c>
      <c r="K484" s="870" t="s">
        <v>1368</v>
      </c>
    </row>
    <row r="485" spans="1:11" ht="20.25" customHeight="1" x14ac:dyDescent="0.2">
      <c r="A485" s="463" t="s">
        <v>1344</v>
      </c>
      <c r="B485" s="588">
        <v>1358</v>
      </c>
      <c r="C485" s="880">
        <v>116</v>
      </c>
      <c r="D485" s="880">
        <v>1474</v>
      </c>
      <c r="E485" s="880">
        <v>0</v>
      </c>
      <c r="F485" s="880">
        <v>0</v>
      </c>
      <c r="G485" s="880">
        <v>0</v>
      </c>
      <c r="H485" s="880">
        <f>SUM(B485,E485)</f>
        <v>1358</v>
      </c>
      <c r="I485" s="880">
        <f t="shared" ref="I485:J489" si="145">SUM(C485,F485)</f>
        <v>116</v>
      </c>
      <c r="J485" s="880">
        <f t="shared" si="145"/>
        <v>1474</v>
      </c>
      <c r="K485" s="870" t="s">
        <v>856</v>
      </c>
    </row>
    <row r="486" spans="1:11" ht="20.25" customHeight="1" x14ac:dyDescent="0.2">
      <c r="A486" s="60" t="s">
        <v>1446</v>
      </c>
      <c r="B486" s="588">
        <v>119</v>
      </c>
      <c r="C486" s="880">
        <v>128</v>
      </c>
      <c r="D486" s="880">
        <v>247</v>
      </c>
      <c r="E486" s="880">
        <v>0</v>
      </c>
      <c r="F486" s="880">
        <v>0</v>
      </c>
      <c r="G486" s="880">
        <v>0</v>
      </c>
      <c r="H486" s="880">
        <f t="shared" ref="H486:H489" si="146">SUM(B486,E486)</f>
        <v>119</v>
      </c>
      <c r="I486" s="880">
        <f t="shared" si="145"/>
        <v>128</v>
      </c>
      <c r="J486" s="880">
        <f t="shared" si="145"/>
        <v>247</v>
      </c>
      <c r="K486" s="297" t="s">
        <v>1554</v>
      </c>
    </row>
    <row r="487" spans="1:11" ht="20.25" customHeight="1" x14ac:dyDescent="0.2">
      <c r="A487" s="463" t="s">
        <v>1345</v>
      </c>
      <c r="B487" s="588">
        <v>842</v>
      </c>
      <c r="C487" s="880">
        <v>226</v>
      </c>
      <c r="D487" s="880">
        <v>1068</v>
      </c>
      <c r="E487" s="880">
        <v>0</v>
      </c>
      <c r="F487" s="880">
        <v>0</v>
      </c>
      <c r="G487" s="880">
        <v>0</v>
      </c>
      <c r="H487" s="880">
        <f t="shared" si="146"/>
        <v>842</v>
      </c>
      <c r="I487" s="880">
        <f t="shared" si="145"/>
        <v>226</v>
      </c>
      <c r="J487" s="880">
        <f t="shared" si="145"/>
        <v>1068</v>
      </c>
      <c r="K487" s="870" t="s">
        <v>1346</v>
      </c>
    </row>
    <row r="488" spans="1:11" ht="20.25" customHeight="1" x14ac:dyDescent="0.2">
      <c r="A488" s="463" t="s">
        <v>939</v>
      </c>
      <c r="B488" s="588">
        <v>2025</v>
      </c>
      <c r="C488" s="880">
        <v>896</v>
      </c>
      <c r="D488" s="880">
        <v>2921</v>
      </c>
      <c r="E488" s="880">
        <v>0</v>
      </c>
      <c r="F488" s="880">
        <v>0</v>
      </c>
      <c r="G488" s="880">
        <v>0</v>
      </c>
      <c r="H488" s="880">
        <f t="shared" si="146"/>
        <v>2025</v>
      </c>
      <c r="I488" s="880">
        <f t="shared" si="145"/>
        <v>896</v>
      </c>
      <c r="J488" s="880">
        <f t="shared" si="145"/>
        <v>2921</v>
      </c>
      <c r="K488" s="870" t="s">
        <v>234</v>
      </c>
    </row>
    <row r="489" spans="1:11" ht="20.25" customHeight="1" x14ac:dyDescent="0.2">
      <c r="A489" s="463" t="s">
        <v>239</v>
      </c>
      <c r="B489" s="588">
        <v>1325</v>
      </c>
      <c r="C489" s="880">
        <v>252</v>
      </c>
      <c r="D489" s="880">
        <v>1577</v>
      </c>
      <c r="E489" s="880">
        <v>0</v>
      </c>
      <c r="F489" s="880">
        <v>0</v>
      </c>
      <c r="G489" s="880">
        <v>0</v>
      </c>
      <c r="H489" s="880">
        <f t="shared" si="146"/>
        <v>1325</v>
      </c>
      <c r="I489" s="880">
        <f t="shared" si="145"/>
        <v>252</v>
      </c>
      <c r="J489" s="880">
        <f t="shared" si="145"/>
        <v>1577</v>
      </c>
      <c r="K489" s="870" t="s">
        <v>240</v>
      </c>
    </row>
    <row r="490" spans="1:11" ht="20.25" customHeight="1" x14ac:dyDescent="0.2">
      <c r="A490" s="308" t="s">
        <v>1594</v>
      </c>
      <c r="B490" s="588">
        <f>SUM(B485:B489)</f>
        <v>5669</v>
      </c>
      <c r="C490" s="880">
        <f t="shared" ref="C490:J490" si="147">SUM(C485:C489)</f>
        <v>1618</v>
      </c>
      <c r="D490" s="880">
        <f t="shared" si="147"/>
        <v>7287</v>
      </c>
      <c r="E490" s="880">
        <f t="shared" si="147"/>
        <v>0</v>
      </c>
      <c r="F490" s="880">
        <f t="shared" si="147"/>
        <v>0</v>
      </c>
      <c r="G490" s="880">
        <f t="shared" si="147"/>
        <v>0</v>
      </c>
      <c r="H490" s="880">
        <f t="shared" si="147"/>
        <v>5669</v>
      </c>
      <c r="I490" s="880">
        <f t="shared" si="147"/>
        <v>1618</v>
      </c>
      <c r="J490" s="880">
        <f t="shared" si="147"/>
        <v>7287</v>
      </c>
      <c r="K490" s="297" t="s">
        <v>1348</v>
      </c>
    </row>
    <row r="491" spans="1:11" ht="20.25" customHeight="1" x14ac:dyDescent="0.2">
      <c r="A491" s="463" t="s">
        <v>1370</v>
      </c>
      <c r="B491" s="588">
        <v>542</v>
      </c>
      <c r="C491" s="880">
        <v>267</v>
      </c>
      <c r="D491" s="880">
        <v>809</v>
      </c>
      <c r="E491" s="880">
        <v>0</v>
      </c>
      <c r="F491" s="880">
        <v>0</v>
      </c>
      <c r="G491" s="880">
        <v>0</v>
      </c>
      <c r="H491" s="880">
        <f>SUM(B491,E491)</f>
        <v>542</v>
      </c>
      <c r="I491" s="880">
        <f t="shared" ref="I491:J497" si="148">SUM(C491,F491)</f>
        <v>267</v>
      </c>
      <c r="J491" s="880">
        <f t="shared" si="148"/>
        <v>809</v>
      </c>
      <c r="K491" s="870" t="s">
        <v>1371</v>
      </c>
    </row>
    <row r="492" spans="1:11" ht="20.25" customHeight="1" x14ac:dyDescent="0.2">
      <c r="A492" s="463" t="s">
        <v>1372</v>
      </c>
      <c r="B492" s="588">
        <v>227</v>
      </c>
      <c r="C492" s="880">
        <v>31</v>
      </c>
      <c r="D492" s="880">
        <v>258</v>
      </c>
      <c r="E492" s="880">
        <v>0</v>
      </c>
      <c r="F492" s="880">
        <v>0</v>
      </c>
      <c r="G492" s="880">
        <v>0</v>
      </c>
      <c r="H492" s="880">
        <f t="shared" ref="H492:H497" si="149">SUM(B492,E492)</f>
        <v>227</v>
      </c>
      <c r="I492" s="880">
        <f t="shared" si="148"/>
        <v>31</v>
      </c>
      <c r="J492" s="880">
        <f t="shared" si="148"/>
        <v>258</v>
      </c>
      <c r="K492" s="870" t="s">
        <v>1373</v>
      </c>
    </row>
    <row r="493" spans="1:11" ht="20.25" customHeight="1" x14ac:dyDescent="0.2">
      <c r="A493" s="463" t="s">
        <v>1374</v>
      </c>
      <c r="B493" s="588">
        <v>60</v>
      </c>
      <c r="C493" s="880">
        <v>32</v>
      </c>
      <c r="D493" s="880">
        <v>92</v>
      </c>
      <c r="E493" s="880">
        <v>0</v>
      </c>
      <c r="F493" s="880">
        <v>0</v>
      </c>
      <c r="G493" s="880">
        <v>0</v>
      </c>
      <c r="H493" s="880">
        <f t="shared" si="149"/>
        <v>60</v>
      </c>
      <c r="I493" s="880">
        <f t="shared" si="148"/>
        <v>32</v>
      </c>
      <c r="J493" s="880">
        <f t="shared" si="148"/>
        <v>92</v>
      </c>
      <c r="K493" s="870" t="s">
        <v>1375</v>
      </c>
    </row>
    <row r="494" spans="1:11" ht="20.25" customHeight="1" x14ac:dyDescent="0.2">
      <c r="A494" s="463" t="s">
        <v>1376</v>
      </c>
      <c r="B494" s="588">
        <v>778</v>
      </c>
      <c r="C494" s="880">
        <v>222</v>
      </c>
      <c r="D494" s="880">
        <v>1000</v>
      </c>
      <c r="E494" s="880">
        <v>0</v>
      </c>
      <c r="F494" s="880">
        <v>0</v>
      </c>
      <c r="G494" s="880">
        <v>0</v>
      </c>
      <c r="H494" s="880">
        <f t="shared" si="149"/>
        <v>778</v>
      </c>
      <c r="I494" s="880">
        <f t="shared" si="148"/>
        <v>222</v>
      </c>
      <c r="J494" s="880">
        <f t="shared" si="148"/>
        <v>1000</v>
      </c>
      <c r="K494" s="870" t="s">
        <v>1377</v>
      </c>
    </row>
    <row r="495" spans="1:11" ht="20.25" customHeight="1" x14ac:dyDescent="0.2">
      <c r="A495" s="463" t="s">
        <v>1378</v>
      </c>
      <c r="B495" s="588">
        <v>119</v>
      </c>
      <c r="C495" s="880">
        <v>15</v>
      </c>
      <c r="D495" s="880">
        <v>134</v>
      </c>
      <c r="E495" s="880">
        <v>0</v>
      </c>
      <c r="F495" s="880">
        <v>0</v>
      </c>
      <c r="G495" s="880">
        <v>0</v>
      </c>
      <c r="H495" s="880">
        <f t="shared" si="149"/>
        <v>119</v>
      </c>
      <c r="I495" s="880">
        <f t="shared" si="148"/>
        <v>15</v>
      </c>
      <c r="J495" s="880">
        <f t="shared" si="148"/>
        <v>134</v>
      </c>
      <c r="K495" s="870" t="s">
        <v>1379</v>
      </c>
    </row>
    <row r="496" spans="1:11" ht="20.25" customHeight="1" x14ac:dyDescent="0.2">
      <c r="A496" s="463" t="s">
        <v>1380</v>
      </c>
      <c r="B496" s="588">
        <v>460</v>
      </c>
      <c r="C496" s="880">
        <v>230</v>
      </c>
      <c r="D496" s="880">
        <v>690</v>
      </c>
      <c r="E496" s="880">
        <v>0</v>
      </c>
      <c r="F496" s="880">
        <v>0</v>
      </c>
      <c r="G496" s="880">
        <v>0</v>
      </c>
      <c r="H496" s="880">
        <f t="shared" si="149"/>
        <v>460</v>
      </c>
      <c r="I496" s="880">
        <f t="shared" si="148"/>
        <v>230</v>
      </c>
      <c r="J496" s="880">
        <f t="shared" si="148"/>
        <v>690</v>
      </c>
      <c r="K496" s="870" t="s">
        <v>1381</v>
      </c>
    </row>
    <row r="497" spans="1:11" ht="20.25" customHeight="1" thickBot="1" x14ac:dyDescent="0.25">
      <c r="A497" s="11" t="s">
        <v>1382</v>
      </c>
      <c r="B497" s="12">
        <v>3493</v>
      </c>
      <c r="C497" s="12">
        <v>1002</v>
      </c>
      <c r="D497" s="12">
        <v>4495</v>
      </c>
      <c r="E497" s="12">
        <v>1</v>
      </c>
      <c r="F497" s="12">
        <v>0</v>
      </c>
      <c r="G497" s="12">
        <v>1</v>
      </c>
      <c r="H497" s="12">
        <f t="shared" si="149"/>
        <v>3494</v>
      </c>
      <c r="I497" s="12">
        <f t="shared" si="148"/>
        <v>1002</v>
      </c>
      <c r="J497" s="12">
        <f t="shared" si="148"/>
        <v>4496</v>
      </c>
      <c r="K497" s="13" t="s">
        <v>1383</v>
      </c>
    </row>
    <row r="498" spans="1:11" ht="20.25" customHeight="1" thickTop="1" x14ac:dyDescent="0.2">
      <c r="A498" s="878"/>
      <c r="B498" s="863"/>
      <c r="C498" s="863"/>
      <c r="D498" s="863"/>
      <c r="E498" s="863"/>
      <c r="F498" s="863"/>
      <c r="G498" s="863"/>
      <c r="H498" s="863"/>
      <c r="I498" s="863"/>
      <c r="J498" s="863"/>
      <c r="K498" s="869"/>
    </row>
    <row r="499" spans="1:11" ht="20.25" customHeight="1" x14ac:dyDescent="0.2">
      <c r="A499" s="878"/>
      <c r="B499" s="863"/>
      <c r="C499" s="863"/>
      <c r="D499" s="863"/>
      <c r="E499" s="863"/>
      <c r="F499" s="863"/>
      <c r="G499" s="863"/>
      <c r="H499" s="863"/>
      <c r="I499" s="863"/>
      <c r="J499" s="863"/>
      <c r="K499" s="869"/>
    </row>
    <row r="500" spans="1:11" ht="20.25" customHeight="1" x14ac:dyDescent="0.2">
      <c r="A500" s="878"/>
      <c r="B500" s="863"/>
      <c r="C500" s="863"/>
      <c r="D500" s="863"/>
      <c r="E500" s="863"/>
      <c r="F500" s="863"/>
      <c r="G500" s="863"/>
      <c r="H500" s="863"/>
      <c r="I500" s="863"/>
      <c r="J500" s="863"/>
      <c r="K500" s="869"/>
    </row>
    <row r="501" spans="1:11" ht="20.25" customHeight="1" x14ac:dyDescent="0.2">
      <c r="A501" s="878"/>
      <c r="B501" s="863"/>
      <c r="C501" s="863"/>
      <c r="D501" s="863"/>
      <c r="E501" s="863"/>
      <c r="F501" s="863"/>
      <c r="G501" s="863"/>
      <c r="H501" s="863"/>
      <c r="I501" s="863"/>
      <c r="J501" s="863"/>
      <c r="K501" s="869"/>
    </row>
    <row r="502" spans="1:11" ht="20.25" customHeight="1" x14ac:dyDescent="0.2">
      <c r="A502" s="878"/>
      <c r="B502" s="863"/>
      <c r="C502" s="863"/>
      <c r="D502" s="863"/>
      <c r="E502" s="863"/>
      <c r="F502" s="863"/>
      <c r="G502" s="863"/>
      <c r="H502" s="863"/>
      <c r="I502" s="863"/>
      <c r="J502" s="863"/>
      <c r="K502" s="869"/>
    </row>
    <row r="503" spans="1:11" ht="23.25" customHeight="1" thickBot="1" x14ac:dyDescent="0.25">
      <c r="A503" s="323" t="s">
        <v>2643</v>
      </c>
      <c r="K503" s="28" t="s">
        <v>2714</v>
      </c>
    </row>
    <row r="504" spans="1:11" ht="20.25" customHeight="1" thickTop="1" x14ac:dyDescent="0.25">
      <c r="A504" s="1063" t="s">
        <v>196</v>
      </c>
      <c r="B504" s="1003" t="s">
        <v>1</v>
      </c>
      <c r="C504" s="1003"/>
      <c r="D504" s="1003"/>
      <c r="E504" s="1003" t="s">
        <v>2</v>
      </c>
      <c r="F504" s="1003"/>
      <c r="G504" s="1003"/>
      <c r="H504" s="1003" t="s">
        <v>4</v>
      </c>
      <c r="I504" s="1003"/>
      <c r="J504" s="1003"/>
      <c r="K504" s="1066" t="s">
        <v>197</v>
      </c>
    </row>
    <row r="505" spans="1:11" ht="20.25" customHeight="1" x14ac:dyDescent="0.25">
      <c r="A505" s="1064"/>
      <c r="B505" s="1004" t="s">
        <v>6</v>
      </c>
      <c r="C505" s="1004"/>
      <c r="D505" s="1004"/>
      <c r="E505" s="1004" t="s">
        <v>7</v>
      </c>
      <c r="F505" s="1004"/>
      <c r="G505" s="1004"/>
      <c r="H505" s="1004" t="s">
        <v>9</v>
      </c>
      <c r="I505" s="1004"/>
      <c r="J505" s="1004"/>
      <c r="K505" s="1042"/>
    </row>
    <row r="506" spans="1:11" ht="20.25" customHeight="1" x14ac:dyDescent="0.25">
      <c r="A506" s="1064"/>
      <c r="B506" s="867" t="s">
        <v>554</v>
      </c>
      <c r="C506" s="867" t="s">
        <v>112</v>
      </c>
      <c r="D506" s="867" t="s">
        <v>12</v>
      </c>
      <c r="E506" s="867" t="s">
        <v>554</v>
      </c>
      <c r="F506" s="867" t="s">
        <v>112</v>
      </c>
      <c r="G506" s="867" t="s">
        <v>12</v>
      </c>
      <c r="H506" s="867" t="s">
        <v>554</v>
      </c>
      <c r="I506" s="867" t="s">
        <v>112</v>
      </c>
      <c r="J506" s="867" t="s">
        <v>12</v>
      </c>
      <c r="K506" s="1042"/>
    </row>
    <row r="507" spans="1:11" ht="20.25" customHeight="1" thickBot="1" x14ac:dyDescent="0.3">
      <c r="A507" s="1065"/>
      <c r="B507" s="4" t="s">
        <v>13</v>
      </c>
      <c r="C507" s="4" t="s">
        <v>14</v>
      </c>
      <c r="D507" s="4" t="s">
        <v>9</v>
      </c>
      <c r="E507" s="4" t="s">
        <v>13</v>
      </c>
      <c r="F507" s="4" t="s">
        <v>14</v>
      </c>
      <c r="G507" s="4" t="s">
        <v>9</v>
      </c>
      <c r="H507" s="4" t="s">
        <v>13</v>
      </c>
      <c r="I507" s="4" t="s">
        <v>14</v>
      </c>
      <c r="J507" s="4" t="s">
        <v>9</v>
      </c>
      <c r="K507" s="1067"/>
    </row>
    <row r="508" spans="1:11" ht="20.25" customHeight="1" x14ac:dyDescent="0.2">
      <c r="A508" s="418" t="s">
        <v>1169</v>
      </c>
      <c r="B508" s="588">
        <v>896</v>
      </c>
      <c r="C508" s="880">
        <v>250</v>
      </c>
      <c r="D508" s="18">
        <v>1146</v>
      </c>
      <c r="E508" s="18">
        <v>0</v>
      </c>
      <c r="F508" s="18">
        <v>0</v>
      </c>
      <c r="G508" s="18">
        <v>0</v>
      </c>
      <c r="H508" s="18">
        <f>SUM(B508,E508)</f>
        <v>896</v>
      </c>
      <c r="I508" s="18">
        <f t="shared" ref="I508:J512" si="150">SUM(C508,F508)</f>
        <v>250</v>
      </c>
      <c r="J508" s="18">
        <f t="shared" si="150"/>
        <v>1146</v>
      </c>
      <c r="K508" s="870" t="s">
        <v>1384</v>
      </c>
    </row>
    <row r="509" spans="1:11" ht="20.25" customHeight="1" x14ac:dyDescent="0.2">
      <c r="A509" s="418" t="s">
        <v>1385</v>
      </c>
      <c r="B509" s="595">
        <v>1084</v>
      </c>
      <c r="C509" s="18">
        <v>330</v>
      </c>
      <c r="D509" s="18">
        <v>1414</v>
      </c>
      <c r="E509" s="18">
        <v>0</v>
      </c>
      <c r="F509" s="18">
        <v>0</v>
      </c>
      <c r="G509" s="18">
        <v>0</v>
      </c>
      <c r="H509" s="18">
        <f t="shared" ref="H509:H512" si="151">SUM(B509,E509)</f>
        <v>1084</v>
      </c>
      <c r="I509" s="18">
        <f t="shared" si="150"/>
        <v>330</v>
      </c>
      <c r="J509" s="18">
        <f t="shared" si="150"/>
        <v>1414</v>
      </c>
      <c r="K509" s="870" t="s">
        <v>1386</v>
      </c>
    </row>
    <row r="510" spans="1:11" ht="20.25" customHeight="1" x14ac:dyDescent="0.2">
      <c r="A510" s="17" t="s">
        <v>1387</v>
      </c>
      <c r="B510" s="595">
        <v>602</v>
      </c>
      <c r="C510" s="18">
        <v>294</v>
      </c>
      <c r="D510" s="18">
        <v>896</v>
      </c>
      <c r="E510" s="18">
        <v>0</v>
      </c>
      <c r="F510" s="18">
        <v>0</v>
      </c>
      <c r="G510" s="18">
        <v>0</v>
      </c>
      <c r="H510" s="18">
        <f t="shared" si="151"/>
        <v>602</v>
      </c>
      <c r="I510" s="18">
        <f t="shared" si="150"/>
        <v>294</v>
      </c>
      <c r="J510" s="18">
        <f t="shared" si="150"/>
        <v>896</v>
      </c>
      <c r="K510" s="19" t="s">
        <v>1388</v>
      </c>
    </row>
    <row r="511" spans="1:11" ht="20.25" customHeight="1" x14ac:dyDescent="0.2">
      <c r="A511" s="463" t="s">
        <v>1389</v>
      </c>
      <c r="B511" s="588">
        <v>2928</v>
      </c>
      <c r="C511" s="880">
        <v>1158</v>
      </c>
      <c r="D511" s="18">
        <v>4086</v>
      </c>
      <c r="E511" s="18">
        <v>0</v>
      </c>
      <c r="F511" s="18">
        <v>0</v>
      </c>
      <c r="G511" s="18">
        <v>0</v>
      </c>
      <c r="H511" s="18">
        <f t="shared" si="151"/>
        <v>2928</v>
      </c>
      <c r="I511" s="18">
        <f t="shared" si="150"/>
        <v>1158</v>
      </c>
      <c r="J511" s="18">
        <f t="shared" si="150"/>
        <v>4086</v>
      </c>
      <c r="K511" s="870" t="s">
        <v>1390</v>
      </c>
    </row>
    <row r="512" spans="1:11" ht="20.25" customHeight="1" x14ac:dyDescent="0.2">
      <c r="A512" s="463" t="s">
        <v>1391</v>
      </c>
      <c r="B512" s="588">
        <v>405</v>
      </c>
      <c r="C512" s="880">
        <v>147</v>
      </c>
      <c r="D512" s="18">
        <v>552</v>
      </c>
      <c r="E512" s="18">
        <v>0</v>
      </c>
      <c r="F512" s="18">
        <v>0</v>
      </c>
      <c r="G512" s="18">
        <v>0</v>
      </c>
      <c r="H512" s="18">
        <f t="shared" si="151"/>
        <v>405</v>
      </c>
      <c r="I512" s="18">
        <f t="shared" si="150"/>
        <v>147</v>
      </c>
      <c r="J512" s="18">
        <f t="shared" si="150"/>
        <v>552</v>
      </c>
      <c r="K512" s="870" t="s">
        <v>1392</v>
      </c>
    </row>
    <row r="513" spans="1:11" ht="20.25" customHeight="1" x14ac:dyDescent="0.2">
      <c r="A513" s="463" t="s">
        <v>1393</v>
      </c>
      <c r="B513" s="588"/>
      <c r="C513" s="880"/>
      <c r="D513" s="880"/>
      <c r="E513" s="880"/>
      <c r="F513" s="880"/>
      <c r="G513" s="880"/>
      <c r="H513" s="880"/>
      <c r="I513" s="880"/>
      <c r="J513" s="880"/>
      <c r="K513" s="870" t="s">
        <v>1394</v>
      </c>
    </row>
    <row r="514" spans="1:11" ht="20.25" customHeight="1" x14ac:dyDescent="0.2">
      <c r="A514" s="463" t="s">
        <v>207</v>
      </c>
      <c r="B514" s="588">
        <v>197</v>
      </c>
      <c r="C514" s="880">
        <v>59</v>
      </c>
      <c r="D514" s="880">
        <v>256</v>
      </c>
      <c r="E514" s="880">
        <v>0</v>
      </c>
      <c r="F514" s="880">
        <v>0</v>
      </c>
      <c r="G514" s="880">
        <v>0</v>
      </c>
      <c r="H514" s="880">
        <f>SUM(B514,E514)</f>
        <v>197</v>
      </c>
      <c r="I514" s="880">
        <f t="shared" ref="I514:J520" si="152">SUM(C514,F514)</f>
        <v>59</v>
      </c>
      <c r="J514" s="880">
        <f t="shared" si="152"/>
        <v>256</v>
      </c>
      <c r="K514" s="870" t="s">
        <v>208</v>
      </c>
    </row>
    <row r="515" spans="1:11" ht="20.25" customHeight="1" x14ac:dyDescent="0.2">
      <c r="A515" s="463" t="s">
        <v>209</v>
      </c>
      <c r="B515" s="588">
        <v>211</v>
      </c>
      <c r="C515" s="880">
        <v>9</v>
      </c>
      <c r="D515" s="880">
        <v>220</v>
      </c>
      <c r="E515" s="880">
        <v>0</v>
      </c>
      <c r="F515" s="880">
        <v>0</v>
      </c>
      <c r="G515" s="880">
        <v>0</v>
      </c>
      <c r="H515" s="880">
        <f t="shared" ref="H515:H520" si="153">SUM(B515,E515)</f>
        <v>211</v>
      </c>
      <c r="I515" s="880">
        <f t="shared" si="152"/>
        <v>9</v>
      </c>
      <c r="J515" s="880">
        <f t="shared" si="152"/>
        <v>220</v>
      </c>
      <c r="K515" s="870" t="s">
        <v>210</v>
      </c>
    </row>
    <row r="516" spans="1:11" ht="20.25" customHeight="1" x14ac:dyDescent="0.2">
      <c r="A516" s="463" t="s">
        <v>1396</v>
      </c>
      <c r="B516" s="588">
        <v>161</v>
      </c>
      <c r="C516" s="880">
        <v>27</v>
      </c>
      <c r="D516" s="880">
        <v>188</v>
      </c>
      <c r="E516" s="880">
        <v>0</v>
      </c>
      <c r="F516" s="880">
        <v>0</v>
      </c>
      <c r="G516" s="880">
        <v>0</v>
      </c>
      <c r="H516" s="880">
        <f t="shared" si="153"/>
        <v>161</v>
      </c>
      <c r="I516" s="880">
        <f t="shared" si="152"/>
        <v>27</v>
      </c>
      <c r="J516" s="880">
        <f t="shared" si="152"/>
        <v>188</v>
      </c>
      <c r="K516" s="870" t="s">
        <v>1525</v>
      </c>
    </row>
    <row r="517" spans="1:11" ht="20.25" customHeight="1" x14ac:dyDescent="0.2">
      <c r="A517" s="463" t="s">
        <v>1398</v>
      </c>
      <c r="B517" s="588">
        <v>319</v>
      </c>
      <c r="C517" s="880">
        <v>124</v>
      </c>
      <c r="D517" s="880">
        <v>443</v>
      </c>
      <c r="E517" s="880">
        <v>0</v>
      </c>
      <c r="F517" s="880">
        <v>0</v>
      </c>
      <c r="G517" s="880">
        <v>0</v>
      </c>
      <c r="H517" s="880">
        <f t="shared" si="153"/>
        <v>319</v>
      </c>
      <c r="I517" s="880">
        <f t="shared" si="152"/>
        <v>124</v>
      </c>
      <c r="J517" s="880">
        <f t="shared" si="152"/>
        <v>443</v>
      </c>
      <c r="K517" s="870" t="s">
        <v>1289</v>
      </c>
    </row>
    <row r="518" spans="1:11" ht="20.25" customHeight="1" x14ac:dyDescent="0.2">
      <c r="A518" s="463" t="s">
        <v>1400</v>
      </c>
      <c r="B518" s="588">
        <v>129</v>
      </c>
      <c r="C518" s="880">
        <v>31</v>
      </c>
      <c r="D518" s="880">
        <v>160</v>
      </c>
      <c r="E518" s="880">
        <v>0</v>
      </c>
      <c r="F518" s="880">
        <v>0</v>
      </c>
      <c r="G518" s="880">
        <v>0</v>
      </c>
      <c r="H518" s="880">
        <f t="shared" si="153"/>
        <v>129</v>
      </c>
      <c r="I518" s="880">
        <f t="shared" si="152"/>
        <v>31</v>
      </c>
      <c r="J518" s="880">
        <f t="shared" si="152"/>
        <v>160</v>
      </c>
      <c r="K518" s="870" t="s">
        <v>1346</v>
      </c>
    </row>
    <row r="519" spans="1:11" ht="20.25" customHeight="1" x14ac:dyDescent="0.2">
      <c r="A519" s="463" t="s">
        <v>309</v>
      </c>
      <c r="B519" s="588">
        <v>131</v>
      </c>
      <c r="C519" s="880">
        <v>36</v>
      </c>
      <c r="D519" s="880">
        <v>167</v>
      </c>
      <c r="E519" s="880">
        <v>0</v>
      </c>
      <c r="F519" s="880">
        <v>0</v>
      </c>
      <c r="G519" s="880">
        <v>0</v>
      </c>
      <c r="H519" s="880">
        <f t="shared" si="153"/>
        <v>131</v>
      </c>
      <c r="I519" s="880">
        <f t="shared" si="152"/>
        <v>36</v>
      </c>
      <c r="J519" s="880">
        <f t="shared" si="152"/>
        <v>167</v>
      </c>
      <c r="K519" s="870" t="s">
        <v>1495</v>
      </c>
    </row>
    <row r="520" spans="1:11" ht="20.25" customHeight="1" x14ac:dyDescent="0.2">
      <c r="A520" s="463" t="s">
        <v>1402</v>
      </c>
      <c r="B520" s="588">
        <v>554</v>
      </c>
      <c r="C520" s="880">
        <v>58</v>
      </c>
      <c r="D520" s="880">
        <v>612</v>
      </c>
      <c r="E520" s="880">
        <f t="shared" ref="E520:G520" si="154">SUM(E514:E519)</f>
        <v>0</v>
      </c>
      <c r="F520" s="880">
        <f t="shared" si="154"/>
        <v>0</v>
      </c>
      <c r="G520" s="880">
        <f t="shared" si="154"/>
        <v>0</v>
      </c>
      <c r="H520" s="880">
        <f t="shared" si="153"/>
        <v>554</v>
      </c>
      <c r="I520" s="880">
        <f t="shared" si="152"/>
        <v>58</v>
      </c>
      <c r="J520" s="880">
        <f t="shared" si="152"/>
        <v>612</v>
      </c>
      <c r="K520" s="870" t="s">
        <v>1528</v>
      </c>
    </row>
    <row r="521" spans="1:11" ht="20.25" customHeight="1" x14ac:dyDescent="0.2">
      <c r="A521" s="463" t="s">
        <v>1595</v>
      </c>
      <c r="B521" s="588">
        <f>SUM(B514:B520)</f>
        <v>1702</v>
      </c>
      <c r="C521" s="880">
        <f t="shared" ref="C521:J521" si="155">SUM(C514:C520)</f>
        <v>344</v>
      </c>
      <c r="D521" s="880">
        <f t="shared" si="155"/>
        <v>2046</v>
      </c>
      <c r="E521" s="880">
        <f t="shared" si="155"/>
        <v>0</v>
      </c>
      <c r="F521" s="880">
        <f t="shared" si="155"/>
        <v>0</v>
      </c>
      <c r="G521" s="880">
        <f t="shared" si="155"/>
        <v>0</v>
      </c>
      <c r="H521" s="880">
        <f t="shared" si="155"/>
        <v>1702</v>
      </c>
      <c r="I521" s="880">
        <f t="shared" si="155"/>
        <v>344</v>
      </c>
      <c r="J521" s="880">
        <f t="shared" si="155"/>
        <v>2046</v>
      </c>
      <c r="K521" s="870" t="s">
        <v>1596</v>
      </c>
    </row>
    <row r="522" spans="1:11" ht="20.25" customHeight="1" x14ac:dyDescent="0.2">
      <c r="A522" s="463" t="s">
        <v>1406</v>
      </c>
      <c r="B522" s="588">
        <v>1120</v>
      </c>
      <c r="C522" s="880">
        <v>349</v>
      </c>
      <c r="D522" s="880">
        <v>1469</v>
      </c>
      <c r="E522" s="880">
        <v>0</v>
      </c>
      <c r="F522" s="880">
        <v>0</v>
      </c>
      <c r="G522" s="880">
        <v>0</v>
      </c>
      <c r="H522" s="880">
        <f>SUM(B522,E522)</f>
        <v>1120</v>
      </c>
      <c r="I522" s="880">
        <f t="shared" ref="I522:J525" si="156">SUM(C522,F522)</f>
        <v>349</v>
      </c>
      <c r="J522" s="880">
        <f t="shared" si="156"/>
        <v>1469</v>
      </c>
      <c r="K522" s="870" t="s">
        <v>1407</v>
      </c>
    </row>
    <row r="523" spans="1:11" ht="20.25" customHeight="1" x14ac:dyDescent="0.2">
      <c r="A523" s="463" t="s">
        <v>1408</v>
      </c>
      <c r="B523" s="588">
        <v>749</v>
      </c>
      <c r="C523" s="880">
        <v>308</v>
      </c>
      <c r="D523" s="880">
        <v>1057</v>
      </c>
      <c r="E523" s="880">
        <v>1</v>
      </c>
      <c r="F523" s="880">
        <v>1</v>
      </c>
      <c r="G523" s="880">
        <v>2</v>
      </c>
      <c r="H523" s="880">
        <f t="shared" ref="H523:H525" si="157">SUM(B523,E523)</f>
        <v>750</v>
      </c>
      <c r="I523" s="880">
        <f t="shared" si="156"/>
        <v>309</v>
      </c>
      <c r="J523" s="880">
        <f t="shared" si="156"/>
        <v>1059</v>
      </c>
      <c r="K523" s="870" t="s">
        <v>1409</v>
      </c>
    </row>
    <row r="524" spans="1:11" ht="20.25" customHeight="1" x14ac:dyDescent="0.2">
      <c r="A524" s="463" t="s">
        <v>1410</v>
      </c>
      <c r="B524" s="588">
        <v>1460</v>
      </c>
      <c r="C524" s="880">
        <v>362</v>
      </c>
      <c r="D524" s="880">
        <v>1822</v>
      </c>
      <c r="E524" s="880">
        <v>0</v>
      </c>
      <c r="F524" s="880">
        <v>0</v>
      </c>
      <c r="G524" s="880">
        <v>0</v>
      </c>
      <c r="H524" s="880">
        <f t="shared" si="157"/>
        <v>1460</v>
      </c>
      <c r="I524" s="880">
        <f t="shared" si="156"/>
        <v>362</v>
      </c>
      <c r="J524" s="880">
        <f t="shared" si="156"/>
        <v>1822</v>
      </c>
      <c r="K524" s="870" t="s">
        <v>1411</v>
      </c>
    </row>
    <row r="525" spans="1:11" ht="20.25" customHeight="1" x14ac:dyDescent="0.2">
      <c r="A525" s="463" t="s">
        <v>1412</v>
      </c>
      <c r="B525" s="588">
        <v>504</v>
      </c>
      <c r="C525" s="880">
        <v>132</v>
      </c>
      <c r="D525" s="880">
        <v>636</v>
      </c>
      <c r="E525" s="880">
        <v>0</v>
      </c>
      <c r="F525" s="880">
        <v>0</v>
      </c>
      <c r="G525" s="880">
        <v>0</v>
      </c>
      <c r="H525" s="880">
        <f t="shared" si="157"/>
        <v>504</v>
      </c>
      <c r="I525" s="880">
        <f t="shared" si="156"/>
        <v>132</v>
      </c>
      <c r="J525" s="880">
        <f t="shared" si="156"/>
        <v>636</v>
      </c>
      <c r="K525" s="870" t="s">
        <v>1413</v>
      </c>
    </row>
    <row r="526" spans="1:11" ht="20.25" customHeight="1" x14ac:dyDescent="0.2">
      <c r="A526" s="463" t="s">
        <v>1414</v>
      </c>
      <c r="B526" s="880"/>
      <c r="C526" s="880"/>
      <c r="D526" s="880"/>
      <c r="E526" s="880"/>
      <c r="F526" s="880"/>
      <c r="G526" s="880"/>
      <c r="H526" s="880"/>
      <c r="I526" s="880"/>
      <c r="J526" s="880"/>
      <c r="K526" s="870" t="s">
        <v>1415</v>
      </c>
    </row>
    <row r="527" spans="1:11" ht="20.25" customHeight="1" thickBot="1" x14ac:dyDescent="0.25">
      <c r="A527" s="11" t="s">
        <v>1416</v>
      </c>
      <c r="B527" s="12">
        <v>162</v>
      </c>
      <c r="C527" s="12">
        <v>16</v>
      </c>
      <c r="D527" s="12">
        <v>178</v>
      </c>
      <c r="E527" s="12">
        <v>0</v>
      </c>
      <c r="F527" s="12">
        <v>0</v>
      </c>
      <c r="G527" s="12">
        <v>0</v>
      </c>
      <c r="H527" s="12">
        <f>SUM(B527,E527)</f>
        <v>162</v>
      </c>
      <c r="I527" s="12">
        <f t="shared" ref="I527:J527" si="158">SUM(C527,F527)</f>
        <v>16</v>
      </c>
      <c r="J527" s="12">
        <f t="shared" si="158"/>
        <v>178</v>
      </c>
      <c r="K527" s="13" t="s">
        <v>1525</v>
      </c>
    </row>
    <row r="528" spans="1:11" ht="20.25" customHeight="1" thickTop="1" x14ac:dyDescent="0.2">
      <c r="A528" s="877"/>
      <c r="B528" s="862"/>
      <c r="C528" s="862"/>
      <c r="D528" s="862"/>
      <c r="E528" s="862"/>
      <c r="F528" s="862"/>
      <c r="G528" s="862"/>
      <c r="H528" s="862"/>
      <c r="I528" s="862"/>
      <c r="J528" s="862"/>
      <c r="K528" s="879"/>
    </row>
    <row r="529" spans="1:32" ht="20.25" customHeight="1" x14ac:dyDescent="0.2">
      <c r="A529" s="878"/>
      <c r="B529" s="863"/>
      <c r="C529" s="863"/>
      <c r="D529" s="863"/>
      <c r="E529" s="863"/>
      <c r="F529" s="863"/>
      <c r="G529" s="863"/>
      <c r="H529" s="863"/>
      <c r="I529" s="863"/>
      <c r="J529" s="863"/>
      <c r="K529" s="869"/>
    </row>
    <row r="530" spans="1:32" ht="20.25" customHeight="1" x14ac:dyDescent="0.2">
      <c r="A530" s="878"/>
      <c r="B530" s="863"/>
      <c r="C530" s="863"/>
      <c r="D530" s="863"/>
      <c r="E530" s="863"/>
      <c r="F530" s="863"/>
      <c r="G530" s="863"/>
      <c r="H530" s="863"/>
      <c r="I530" s="863"/>
      <c r="J530" s="863"/>
      <c r="K530" s="869"/>
    </row>
    <row r="531" spans="1:32" ht="20.25" customHeight="1" x14ac:dyDescent="0.2">
      <c r="A531" s="878"/>
      <c r="B531" s="863"/>
      <c r="C531" s="863"/>
      <c r="D531" s="863"/>
      <c r="E531" s="863"/>
      <c r="F531" s="863"/>
      <c r="G531" s="863"/>
      <c r="H531" s="863"/>
      <c r="I531" s="863"/>
      <c r="J531" s="863"/>
      <c r="K531" s="869"/>
    </row>
    <row r="532" spans="1:32" ht="23.25" customHeight="1" thickBot="1" x14ac:dyDescent="0.25">
      <c r="A532" s="323" t="s">
        <v>2643</v>
      </c>
      <c r="B532" s="891"/>
      <c r="C532" s="891"/>
      <c r="D532" s="891"/>
      <c r="E532" s="891"/>
      <c r="F532" s="891"/>
      <c r="G532" s="891"/>
      <c r="H532" s="891"/>
      <c r="I532" s="891"/>
      <c r="J532" s="891"/>
      <c r="K532" s="28" t="s">
        <v>2714</v>
      </c>
    </row>
    <row r="533" spans="1:32" ht="20.25" customHeight="1" thickTop="1" x14ac:dyDescent="0.25">
      <c r="A533" s="1063" t="s">
        <v>196</v>
      </c>
      <c r="B533" s="1003" t="s">
        <v>1</v>
      </c>
      <c r="C533" s="1003"/>
      <c r="D533" s="1003"/>
      <c r="E533" s="1003" t="s">
        <v>2</v>
      </c>
      <c r="F533" s="1003"/>
      <c r="G533" s="1003"/>
      <c r="H533" s="1003" t="s">
        <v>4</v>
      </c>
      <c r="I533" s="1003"/>
      <c r="J533" s="1003"/>
      <c r="K533" s="1066" t="s">
        <v>197</v>
      </c>
    </row>
    <row r="534" spans="1:32" ht="20.25" customHeight="1" x14ac:dyDescent="0.25">
      <c r="A534" s="1064"/>
      <c r="B534" s="1004" t="s">
        <v>6</v>
      </c>
      <c r="C534" s="1004"/>
      <c r="D534" s="1004"/>
      <c r="E534" s="1004" t="s">
        <v>7</v>
      </c>
      <c r="F534" s="1004"/>
      <c r="G534" s="1004"/>
      <c r="H534" s="1004" t="s">
        <v>9</v>
      </c>
      <c r="I534" s="1004"/>
      <c r="J534" s="1004"/>
      <c r="K534" s="1042"/>
    </row>
    <row r="535" spans="1:32" ht="20.25" customHeight="1" x14ac:dyDescent="0.25">
      <c r="A535" s="1064"/>
      <c r="B535" s="867" t="s">
        <v>554</v>
      </c>
      <c r="C535" s="867" t="s">
        <v>112</v>
      </c>
      <c r="D535" s="867" t="s">
        <v>12</v>
      </c>
      <c r="E535" s="867" t="s">
        <v>554</v>
      </c>
      <c r="F535" s="867" t="s">
        <v>112</v>
      </c>
      <c r="G535" s="867" t="s">
        <v>12</v>
      </c>
      <c r="H535" s="867" t="s">
        <v>554</v>
      </c>
      <c r="I535" s="867" t="s">
        <v>112</v>
      </c>
      <c r="J535" s="867" t="s">
        <v>12</v>
      </c>
      <c r="K535" s="1042"/>
    </row>
    <row r="536" spans="1:32" ht="20.25" customHeight="1" thickBot="1" x14ac:dyDescent="0.3">
      <c r="A536" s="1065"/>
      <c r="B536" s="4" t="s">
        <v>13</v>
      </c>
      <c r="C536" s="4" t="s">
        <v>14</v>
      </c>
      <c r="D536" s="4" t="s">
        <v>9</v>
      </c>
      <c r="E536" s="4" t="s">
        <v>13</v>
      </c>
      <c r="F536" s="4" t="s">
        <v>14</v>
      </c>
      <c r="G536" s="4" t="s">
        <v>9</v>
      </c>
      <c r="H536" s="4" t="s">
        <v>13</v>
      </c>
      <c r="I536" s="4" t="s">
        <v>14</v>
      </c>
      <c r="J536" s="4" t="s">
        <v>9</v>
      </c>
      <c r="K536" s="1067"/>
    </row>
    <row r="537" spans="1:32" s="894" customFormat="1" ht="20.25" customHeight="1" x14ac:dyDescent="0.2">
      <c r="A537" s="463" t="s">
        <v>1417</v>
      </c>
      <c r="B537" s="326">
        <v>323</v>
      </c>
      <c r="C537" s="326">
        <v>223</v>
      </c>
      <c r="D537" s="326">
        <v>546</v>
      </c>
      <c r="E537" s="326">
        <v>0</v>
      </c>
      <c r="F537" s="326">
        <v>0</v>
      </c>
      <c r="G537" s="326">
        <v>0</v>
      </c>
      <c r="H537" s="326">
        <f>SUM(B537,E537)</f>
        <v>323</v>
      </c>
      <c r="I537" s="326">
        <f t="shared" ref="I537:J541" si="159">SUM(C537,F537)</f>
        <v>223</v>
      </c>
      <c r="J537" s="326">
        <f t="shared" si="159"/>
        <v>546</v>
      </c>
      <c r="K537" s="870" t="s">
        <v>1289</v>
      </c>
      <c r="L537" s="890"/>
      <c r="M537" s="890"/>
      <c r="N537" s="890"/>
      <c r="O537" s="890"/>
      <c r="P537" s="890"/>
      <c r="Q537" s="890"/>
      <c r="R537" s="890"/>
      <c r="S537" s="890"/>
      <c r="T537" s="890"/>
      <c r="U537" s="890"/>
      <c r="V537" s="890"/>
      <c r="W537" s="890"/>
      <c r="X537" s="890"/>
      <c r="Y537" s="890"/>
      <c r="Z537" s="890"/>
      <c r="AA537" s="890"/>
      <c r="AB537" s="890"/>
      <c r="AC537" s="890"/>
      <c r="AD537" s="890"/>
      <c r="AE537" s="890"/>
      <c r="AF537" s="890"/>
    </row>
    <row r="538" spans="1:32" ht="20.25" customHeight="1" x14ac:dyDescent="0.2">
      <c r="A538" s="17" t="s">
        <v>1418</v>
      </c>
      <c r="B538" s="880">
        <v>97</v>
      </c>
      <c r="C538" s="880">
        <v>75</v>
      </c>
      <c r="D538" s="880">
        <v>172</v>
      </c>
      <c r="E538" s="880">
        <v>0</v>
      </c>
      <c r="F538" s="880">
        <v>0</v>
      </c>
      <c r="G538" s="880">
        <v>0</v>
      </c>
      <c r="H538" s="880">
        <f t="shared" ref="H538:H541" si="160">SUM(B538,E538)</f>
        <v>97</v>
      </c>
      <c r="I538" s="880">
        <f t="shared" si="159"/>
        <v>75</v>
      </c>
      <c r="J538" s="880">
        <f t="shared" si="159"/>
        <v>172</v>
      </c>
      <c r="K538" s="19" t="s">
        <v>1569</v>
      </c>
    </row>
    <row r="539" spans="1:32" ht="20.25" customHeight="1" x14ac:dyDescent="0.2">
      <c r="A539" s="463" t="s">
        <v>1420</v>
      </c>
      <c r="B539" s="880">
        <v>401</v>
      </c>
      <c r="C539" s="880">
        <v>172</v>
      </c>
      <c r="D539" s="880">
        <v>573</v>
      </c>
      <c r="E539" s="880">
        <v>0</v>
      </c>
      <c r="F539" s="880">
        <v>0</v>
      </c>
      <c r="G539" s="880">
        <v>0</v>
      </c>
      <c r="H539" s="880">
        <f t="shared" si="160"/>
        <v>401</v>
      </c>
      <c r="I539" s="880">
        <f t="shared" si="159"/>
        <v>172</v>
      </c>
      <c r="J539" s="880">
        <f t="shared" si="159"/>
        <v>573</v>
      </c>
      <c r="K539" s="870" t="s">
        <v>1495</v>
      </c>
    </row>
    <row r="540" spans="1:32" ht="20.25" customHeight="1" x14ac:dyDescent="0.2">
      <c r="A540" s="463" t="s">
        <v>1422</v>
      </c>
      <c r="B540" s="880">
        <v>196</v>
      </c>
      <c r="C540" s="880">
        <v>49</v>
      </c>
      <c r="D540" s="880">
        <v>245</v>
      </c>
      <c r="E540" s="880">
        <v>0</v>
      </c>
      <c r="F540" s="880">
        <v>0</v>
      </c>
      <c r="G540" s="880">
        <v>0</v>
      </c>
      <c r="H540" s="880">
        <f t="shared" si="160"/>
        <v>196</v>
      </c>
      <c r="I540" s="880">
        <f t="shared" si="159"/>
        <v>49</v>
      </c>
      <c r="J540" s="880">
        <f t="shared" si="159"/>
        <v>245</v>
      </c>
      <c r="K540" s="870" t="s">
        <v>1496</v>
      </c>
    </row>
    <row r="541" spans="1:32" ht="20.25" customHeight="1" x14ac:dyDescent="0.2">
      <c r="A541" s="463" t="s">
        <v>1423</v>
      </c>
      <c r="B541" s="880">
        <v>369</v>
      </c>
      <c r="C541" s="880">
        <v>147</v>
      </c>
      <c r="D541" s="880">
        <v>516</v>
      </c>
      <c r="E541" s="880">
        <v>0</v>
      </c>
      <c r="F541" s="880">
        <v>0</v>
      </c>
      <c r="G541" s="880">
        <v>0</v>
      </c>
      <c r="H541" s="880">
        <f t="shared" si="160"/>
        <v>369</v>
      </c>
      <c r="I541" s="880">
        <f t="shared" si="159"/>
        <v>147</v>
      </c>
      <c r="J541" s="880">
        <f t="shared" si="159"/>
        <v>516</v>
      </c>
      <c r="K541" s="22" t="s">
        <v>524</v>
      </c>
    </row>
    <row r="542" spans="1:32" ht="20.25" customHeight="1" x14ac:dyDescent="0.2">
      <c r="A542" s="463" t="s">
        <v>1425</v>
      </c>
      <c r="B542" s="880">
        <f>SUM(B537:B541,B527)</f>
        <v>1548</v>
      </c>
      <c r="C542" s="880">
        <f t="shared" ref="C542:J542" si="161">SUM(C537:C541,C527)</f>
        <v>682</v>
      </c>
      <c r="D542" s="880">
        <f t="shared" si="161"/>
        <v>2230</v>
      </c>
      <c r="E542" s="880">
        <f t="shared" si="161"/>
        <v>0</v>
      </c>
      <c r="F542" s="880">
        <f t="shared" si="161"/>
        <v>0</v>
      </c>
      <c r="G542" s="880">
        <f t="shared" si="161"/>
        <v>0</v>
      </c>
      <c r="H542" s="880">
        <f t="shared" si="161"/>
        <v>1548</v>
      </c>
      <c r="I542" s="880">
        <f t="shared" si="161"/>
        <v>682</v>
      </c>
      <c r="J542" s="880">
        <f t="shared" si="161"/>
        <v>2230</v>
      </c>
      <c r="K542" s="870" t="s">
        <v>1426</v>
      </c>
    </row>
    <row r="543" spans="1:32" ht="20.100000000000001" customHeight="1" x14ac:dyDescent="0.2">
      <c r="A543" s="463" t="s">
        <v>1427</v>
      </c>
      <c r="B543" s="21">
        <v>1214</v>
      </c>
      <c r="C543" s="21">
        <v>173</v>
      </c>
      <c r="D543" s="21">
        <v>1387</v>
      </c>
      <c r="E543" s="880">
        <f t="shared" ref="E543:G544" si="162">SUM(E538:E542,E528)</f>
        <v>0</v>
      </c>
      <c r="F543" s="880">
        <f t="shared" si="162"/>
        <v>0</v>
      </c>
      <c r="G543" s="880">
        <f t="shared" si="162"/>
        <v>0</v>
      </c>
      <c r="H543" s="880">
        <f>SUM(B543,E543)</f>
        <v>1214</v>
      </c>
      <c r="I543" s="880">
        <f t="shared" ref="I543:J550" si="163">SUM(C543,F543)</f>
        <v>173</v>
      </c>
      <c r="J543" s="880">
        <f t="shared" si="163"/>
        <v>1387</v>
      </c>
      <c r="K543" s="22" t="s">
        <v>1532</v>
      </c>
    </row>
    <row r="544" spans="1:32" ht="20.100000000000001" customHeight="1" x14ac:dyDescent="0.2">
      <c r="A544" s="463" t="s">
        <v>1429</v>
      </c>
      <c r="B544" s="592">
        <v>733</v>
      </c>
      <c r="C544" s="326">
        <v>329</v>
      </c>
      <c r="D544" s="326">
        <v>1062</v>
      </c>
      <c r="E544" s="326">
        <f t="shared" si="162"/>
        <v>0</v>
      </c>
      <c r="F544" s="326">
        <f t="shared" si="162"/>
        <v>0</v>
      </c>
      <c r="G544" s="326">
        <f t="shared" si="162"/>
        <v>0</v>
      </c>
      <c r="H544" s="326">
        <f t="shared" ref="H544:H550" si="164">SUM(B544,E544)</f>
        <v>733</v>
      </c>
      <c r="I544" s="326">
        <f t="shared" si="163"/>
        <v>329</v>
      </c>
      <c r="J544" s="326">
        <f t="shared" si="163"/>
        <v>1062</v>
      </c>
      <c r="K544" s="22" t="s">
        <v>1430</v>
      </c>
    </row>
    <row r="545" spans="1:11" ht="20.100000000000001" customHeight="1" x14ac:dyDescent="0.2">
      <c r="A545" s="463" t="s">
        <v>1431</v>
      </c>
      <c r="B545" s="592">
        <v>134</v>
      </c>
      <c r="C545" s="326">
        <v>87</v>
      </c>
      <c r="D545" s="326">
        <v>221</v>
      </c>
      <c r="E545" s="326">
        <f t="shared" ref="E545:G547" si="165">SUM(E540:E544,E532)</f>
        <v>0</v>
      </c>
      <c r="F545" s="326">
        <f t="shared" si="165"/>
        <v>0</v>
      </c>
      <c r="G545" s="326">
        <f t="shared" si="165"/>
        <v>0</v>
      </c>
      <c r="H545" s="326">
        <f t="shared" si="164"/>
        <v>134</v>
      </c>
      <c r="I545" s="326">
        <f t="shared" si="163"/>
        <v>87</v>
      </c>
      <c r="J545" s="326">
        <f t="shared" si="163"/>
        <v>221</v>
      </c>
      <c r="K545" s="22" t="s">
        <v>1432</v>
      </c>
    </row>
    <row r="546" spans="1:11" ht="20.100000000000001" customHeight="1" x14ac:dyDescent="0.2">
      <c r="A546" s="463" t="s">
        <v>1433</v>
      </c>
      <c r="B546" s="880">
        <v>231</v>
      </c>
      <c r="C546" s="880">
        <v>38</v>
      </c>
      <c r="D546" s="880">
        <v>269</v>
      </c>
      <c r="E546" s="880">
        <f t="shared" si="165"/>
        <v>0</v>
      </c>
      <c r="F546" s="880">
        <f t="shared" si="165"/>
        <v>0</v>
      </c>
      <c r="G546" s="880">
        <f t="shared" si="165"/>
        <v>0</v>
      </c>
      <c r="H546" s="880">
        <f t="shared" si="164"/>
        <v>231</v>
      </c>
      <c r="I546" s="880">
        <f t="shared" si="163"/>
        <v>38</v>
      </c>
      <c r="J546" s="880">
        <f t="shared" si="163"/>
        <v>269</v>
      </c>
      <c r="K546" s="870" t="s">
        <v>1434</v>
      </c>
    </row>
    <row r="547" spans="1:11" ht="20.100000000000001" customHeight="1" x14ac:dyDescent="0.2">
      <c r="A547" s="463" t="s">
        <v>1437</v>
      </c>
      <c r="B547" s="880">
        <v>694</v>
      </c>
      <c r="C547" s="880">
        <v>130</v>
      </c>
      <c r="D547" s="880">
        <v>824</v>
      </c>
      <c r="E547" s="880">
        <f t="shared" si="165"/>
        <v>0</v>
      </c>
      <c r="F547" s="880">
        <f t="shared" si="165"/>
        <v>0</v>
      </c>
      <c r="G547" s="880">
        <f t="shared" si="165"/>
        <v>0</v>
      </c>
      <c r="H547" s="880">
        <f t="shared" si="164"/>
        <v>694</v>
      </c>
      <c r="I547" s="880">
        <f t="shared" si="163"/>
        <v>130</v>
      </c>
      <c r="J547" s="880">
        <f t="shared" si="163"/>
        <v>824</v>
      </c>
      <c r="K547" s="870" t="s">
        <v>1438</v>
      </c>
    </row>
    <row r="548" spans="1:11" ht="20.100000000000001" customHeight="1" x14ac:dyDescent="0.2">
      <c r="A548" s="463" t="s">
        <v>1439</v>
      </c>
      <c r="B548" s="880">
        <v>1455</v>
      </c>
      <c r="C548" s="880">
        <v>563</v>
      </c>
      <c r="D548" s="880">
        <v>2018</v>
      </c>
      <c r="E548" s="880">
        <v>2</v>
      </c>
      <c r="F548" s="880">
        <v>1</v>
      </c>
      <c r="G548" s="880">
        <v>3</v>
      </c>
      <c r="H548" s="880">
        <f t="shared" si="164"/>
        <v>1457</v>
      </c>
      <c r="I548" s="880">
        <f t="shared" si="163"/>
        <v>564</v>
      </c>
      <c r="J548" s="880">
        <f t="shared" si="163"/>
        <v>2021</v>
      </c>
      <c r="K548" s="870" t="s">
        <v>1440</v>
      </c>
    </row>
    <row r="549" spans="1:11" ht="20.100000000000001" customHeight="1" x14ac:dyDescent="0.2">
      <c r="A549" s="308" t="s">
        <v>1171</v>
      </c>
      <c r="B549" s="880">
        <v>182</v>
      </c>
      <c r="C549" s="880">
        <v>68</v>
      </c>
      <c r="D549" s="880">
        <v>250</v>
      </c>
      <c r="E549" s="880">
        <v>0</v>
      </c>
      <c r="F549" s="880">
        <v>0</v>
      </c>
      <c r="G549" s="880">
        <v>0</v>
      </c>
      <c r="H549" s="880">
        <f t="shared" si="164"/>
        <v>182</v>
      </c>
      <c r="I549" s="880">
        <f t="shared" si="163"/>
        <v>68</v>
      </c>
      <c r="J549" s="880">
        <f t="shared" si="163"/>
        <v>250</v>
      </c>
      <c r="K549" s="870" t="s">
        <v>1441</v>
      </c>
    </row>
    <row r="550" spans="1:11" ht="20.100000000000001" customHeight="1" x14ac:dyDescent="0.2">
      <c r="A550" s="463" t="s">
        <v>1442</v>
      </c>
      <c r="B550" s="592">
        <v>1593</v>
      </c>
      <c r="C550" s="326">
        <v>416</v>
      </c>
      <c r="D550" s="326">
        <v>2009</v>
      </c>
      <c r="E550" s="326">
        <v>0</v>
      </c>
      <c r="F550" s="326">
        <v>0</v>
      </c>
      <c r="G550" s="326">
        <v>0</v>
      </c>
      <c r="H550" s="326">
        <f t="shared" si="164"/>
        <v>1593</v>
      </c>
      <c r="I550" s="326">
        <f t="shared" si="163"/>
        <v>416</v>
      </c>
      <c r="J550" s="326">
        <f t="shared" si="163"/>
        <v>2009</v>
      </c>
      <c r="K550" s="870" t="s">
        <v>1443</v>
      </c>
    </row>
    <row r="551" spans="1:11" ht="20.100000000000001" customHeight="1" x14ac:dyDescent="0.2">
      <c r="A551" s="463" t="s">
        <v>1444</v>
      </c>
      <c r="B551" s="18"/>
      <c r="C551" s="18"/>
      <c r="D551" s="18"/>
      <c r="E551" s="18"/>
      <c r="F551" s="18"/>
      <c r="G551" s="18"/>
      <c r="H551" s="18"/>
      <c r="I551" s="18"/>
      <c r="J551" s="18"/>
      <c r="K551" s="876" t="s">
        <v>1597</v>
      </c>
    </row>
    <row r="552" spans="1:11" ht="20.25" customHeight="1" x14ac:dyDescent="0.2">
      <c r="A552" s="463" t="s">
        <v>516</v>
      </c>
      <c r="B552" s="880">
        <v>287</v>
      </c>
      <c r="C552" s="880">
        <v>193</v>
      </c>
      <c r="D552" s="880">
        <v>480</v>
      </c>
      <c r="E552" s="880">
        <v>0</v>
      </c>
      <c r="F552" s="880">
        <v>0</v>
      </c>
      <c r="G552" s="880">
        <v>0</v>
      </c>
      <c r="H552" s="880">
        <f>SUM(B552,E552)</f>
        <v>287</v>
      </c>
      <c r="I552" s="880">
        <f t="shared" ref="I552:J555" si="166">SUM(C552,F552)</f>
        <v>193</v>
      </c>
      <c r="J552" s="880">
        <f t="shared" si="166"/>
        <v>480</v>
      </c>
      <c r="K552" s="870" t="s">
        <v>208</v>
      </c>
    </row>
    <row r="553" spans="1:11" ht="20.25" customHeight="1" x14ac:dyDescent="0.2">
      <c r="A553" s="60" t="s">
        <v>1446</v>
      </c>
      <c r="B553" s="880">
        <v>110</v>
      </c>
      <c r="C553" s="880">
        <v>81</v>
      </c>
      <c r="D553" s="880">
        <v>191</v>
      </c>
      <c r="E553" s="880">
        <v>0</v>
      </c>
      <c r="F553" s="880">
        <v>0</v>
      </c>
      <c r="G553" s="880">
        <v>0</v>
      </c>
      <c r="H553" s="880">
        <f t="shared" ref="H553:H555" si="167">SUM(B553,E553)</f>
        <v>110</v>
      </c>
      <c r="I553" s="880">
        <f t="shared" si="166"/>
        <v>81</v>
      </c>
      <c r="J553" s="880">
        <f t="shared" si="166"/>
        <v>191</v>
      </c>
      <c r="K553" s="297" t="s">
        <v>1554</v>
      </c>
    </row>
    <row r="554" spans="1:11" ht="28.5" customHeight="1" x14ac:dyDescent="0.2">
      <c r="A554" s="420" t="s">
        <v>1162</v>
      </c>
      <c r="B554" s="880">
        <f>SUM(B552:B553)</f>
        <v>397</v>
      </c>
      <c r="C554" s="880">
        <f t="shared" ref="C554:J554" si="168">SUM(C552:C553)</f>
        <v>274</v>
      </c>
      <c r="D554" s="880">
        <f t="shared" si="168"/>
        <v>671</v>
      </c>
      <c r="E554" s="880">
        <f t="shared" si="168"/>
        <v>0</v>
      </c>
      <c r="F554" s="880">
        <f t="shared" si="168"/>
        <v>0</v>
      </c>
      <c r="G554" s="880">
        <f t="shared" si="168"/>
        <v>0</v>
      </c>
      <c r="H554" s="880">
        <f t="shared" si="168"/>
        <v>397</v>
      </c>
      <c r="I554" s="880">
        <f t="shared" si="168"/>
        <v>274</v>
      </c>
      <c r="J554" s="880">
        <f t="shared" si="168"/>
        <v>671</v>
      </c>
      <c r="K554" s="297" t="s">
        <v>1598</v>
      </c>
    </row>
    <row r="555" spans="1:11" ht="20.100000000000001" customHeight="1" thickBot="1" x14ac:dyDescent="0.25">
      <c r="A555" s="426" t="s">
        <v>1163</v>
      </c>
      <c r="B555" s="594">
        <v>327</v>
      </c>
      <c r="C555" s="587">
        <v>107</v>
      </c>
      <c r="D555" s="587">
        <v>434</v>
      </c>
      <c r="E555" s="587">
        <v>0</v>
      </c>
      <c r="F555" s="587">
        <v>0</v>
      </c>
      <c r="G555" s="587">
        <v>0</v>
      </c>
      <c r="H555" s="587">
        <f t="shared" si="167"/>
        <v>327</v>
      </c>
      <c r="I555" s="587">
        <f t="shared" si="166"/>
        <v>107</v>
      </c>
      <c r="J555" s="587">
        <f t="shared" si="166"/>
        <v>434</v>
      </c>
      <c r="K555" s="427" t="s">
        <v>1449</v>
      </c>
    </row>
    <row r="556" spans="1:11" ht="20.100000000000001" customHeight="1" thickTop="1" x14ac:dyDescent="0.2">
      <c r="A556" s="468"/>
      <c r="B556" s="875"/>
      <c r="C556" s="875"/>
      <c r="D556" s="875"/>
      <c r="E556" s="875"/>
      <c r="F556" s="875"/>
      <c r="G556" s="875"/>
      <c r="H556" s="875"/>
      <c r="I556" s="875"/>
      <c r="J556" s="875"/>
      <c r="K556" s="56"/>
    </row>
    <row r="557" spans="1:11" ht="20.100000000000001" customHeight="1" x14ac:dyDescent="0.2">
      <c r="A557" s="468"/>
      <c r="B557" s="875"/>
      <c r="C557" s="875"/>
      <c r="D557" s="875"/>
      <c r="E557" s="875"/>
      <c r="F557" s="875"/>
      <c r="G557" s="875"/>
      <c r="H557" s="875"/>
      <c r="I557" s="875"/>
      <c r="J557" s="875"/>
      <c r="K557" s="56"/>
    </row>
    <row r="558" spans="1:11" ht="20.100000000000001" customHeight="1" x14ac:dyDescent="0.2">
      <c r="A558" s="468"/>
      <c r="B558" s="875"/>
      <c r="C558" s="875"/>
      <c r="D558" s="875"/>
      <c r="E558" s="875"/>
      <c r="F558" s="875"/>
      <c r="G558" s="875"/>
      <c r="H558" s="875"/>
      <c r="I558" s="875"/>
      <c r="J558" s="875"/>
      <c r="K558" s="56"/>
    </row>
    <row r="559" spans="1:11" ht="20.100000000000001" customHeight="1" x14ac:dyDescent="0.2">
      <c r="A559" s="468"/>
      <c r="B559" s="875"/>
      <c r="C559" s="875"/>
      <c r="D559" s="875"/>
      <c r="E559" s="875"/>
      <c r="F559" s="875"/>
      <c r="G559" s="875"/>
      <c r="H559" s="875"/>
      <c r="I559" s="875"/>
      <c r="J559" s="875"/>
      <c r="K559" s="56"/>
    </row>
    <row r="560" spans="1:11" ht="23.25" customHeight="1" thickBot="1" x14ac:dyDescent="0.25">
      <c r="A560" s="323" t="s">
        <v>2643</v>
      </c>
      <c r="K560" s="28" t="s">
        <v>2714</v>
      </c>
    </row>
    <row r="561" spans="1:11" ht="20.100000000000001" customHeight="1" thickTop="1" x14ac:dyDescent="0.25">
      <c r="A561" s="1063" t="s">
        <v>196</v>
      </c>
      <c r="B561" s="1003" t="s">
        <v>1</v>
      </c>
      <c r="C561" s="1003"/>
      <c r="D561" s="1003"/>
      <c r="E561" s="1003" t="s">
        <v>2</v>
      </c>
      <c r="F561" s="1003"/>
      <c r="G561" s="1003"/>
      <c r="H561" s="1003" t="s">
        <v>4</v>
      </c>
      <c r="I561" s="1003"/>
      <c r="J561" s="1003"/>
      <c r="K561" s="1066" t="s">
        <v>197</v>
      </c>
    </row>
    <row r="562" spans="1:11" ht="20.100000000000001" customHeight="1" x14ac:dyDescent="0.25">
      <c r="A562" s="1064"/>
      <c r="B562" s="1004" t="s">
        <v>6</v>
      </c>
      <c r="C562" s="1004"/>
      <c r="D562" s="1004"/>
      <c r="E562" s="1004" t="s">
        <v>7</v>
      </c>
      <c r="F562" s="1004"/>
      <c r="G562" s="1004"/>
      <c r="H562" s="1004" t="s">
        <v>9</v>
      </c>
      <c r="I562" s="1004"/>
      <c r="J562" s="1004"/>
      <c r="K562" s="1042"/>
    </row>
    <row r="563" spans="1:11" ht="20.100000000000001" customHeight="1" x14ac:dyDescent="0.25">
      <c r="A563" s="1064"/>
      <c r="B563" s="867" t="s">
        <v>554</v>
      </c>
      <c r="C563" s="867" t="s">
        <v>112</v>
      </c>
      <c r="D563" s="867" t="s">
        <v>12</v>
      </c>
      <c r="E563" s="867" t="s">
        <v>554</v>
      </c>
      <c r="F563" s="867" t="s">
        <v>112</v>
      </c>
      <c r="G563" s="867" t="s">
        <v>12</v>
      </c>
      <c r="H563" s="867" t="s">
        <v>554</v>
      </c>
      <c r="I563" s="867" t="s">
        <v>112</v>
      </c>
      <c r="J563" s="867" t="s">
        <v>12</v>
      </c>
      <c r="K563" s="1042"/>
    </row>
    <row r="564" spans="1:11" ht="20.100000000000001" customHeight="1" thickBot="1" x14ac:dyDescent="0.3">
      <c r="A564" s="1065"/>
      <c r="B564" s="4" t="s">
        <v>13</v>
      </c>
      <c r="C564" s="4" t="s">
        <v>14</v>
      </c>
      <c r="D564" s="4" t="s">
        <v>9</v>
      </c>
      <c r="E564" s="4" t="s">
        <v>13</v>
      </c>
      <c r="F564" s="4" t="s">
        <v>14</v>
      </c>
      <c r="G564" s="4" t="s">
        <v>9</v>
      </c>
      <c r="H564" s="4" t="s">
        <v>13</v>
      </c>
      <c r="I564" s="4" t="s">
        <v>14</v>
      </c>
      <c r="J564" s="4" t="s">
        <v>9</v>
      </c>
      <c r="K564" s="1067"/>
    </row>
    <row r="565" spans="1:11" ht="20.100000000000001" customHeight="1" x14ac:dyDescent="0.2">
      <c r="A565" s="308" t="s">
        <v>1450</v>
      </c>
      <c r="B565" s="326">
        <v>356</v>
      </c>
      <c r="C565" s="326">
        <v>146</v>
      </c>
      <c r="D565" s="326">
        <v>502</v>
      </c>
      <c r="E565" s="326">
        <v>0</v>
      </c>
      <c r="F565" s="326">
        <v>0</v>
      </c>
      <c r="G565" s="326">
        <v>0</v>
      </c>
      <c r="H565" s="326">
        <f>SUM(B565,E565)</f>
        <v>356</v>
      </c>
      <c r="I565" s="326">
        <f t="shared" ref="I565:J565" si="169">SUM(C565,F565)</f>
        <v>146</v>
      </c>
      <c r="J565" s="326">
        <f t="shared" si="169"/>
        <v>502</v>
      </c>
      <c r="K565" s="297" t="s">
        <v>1451</v>
      </c>
    </row>
    <row r="566" spans="1:11" ht="20.100000000000001" customHeight="1" x14ac:dyDescent="0.2">
      <c r="A566" s="463" t="s">
        <v>1158</v>
      </c>
      <c r="B566" s="880"/>
      <c r="C566" s="880"/>
      <c r="D566" s="880"/>
      <c r="E566" s="880"/>
      <c r="F566" s="880"/>
      <c r="G566" s="880"/>
      <c r="H566" s="880"/>
      <c r="I566" s="880"/>
      <c r="J566" s="880"/>
      <c r="K566" s="870" t="s">
        <v>1452</v>
      </c>
    </row>
    <row r="567" spans="1:11" ht="20.100000000000001" customHeight="1" x14ac:dyDescent="0.2">
      <c r="A567" s="463" t="s">
        <v>255</v>
      </c>
      <c r="B567" s="880">
        <v>15</v>
      </c>
      <c r="C567" s="880">
        <v>5</v>
      </c>
      <c r="D567" s="880">
        <v>20</v>
      </c>
      <c r="E567" s="880">
        <v>0</v>
      </c>
      <c r="F567" s="880">
        <v>0</v>
      </c>
      <c r="G567" s="880">
        <v>0</v>
      </c>
      <c r="H567" s="880">
        <f>SUM(B567,E567)</f>
        <v>15</v>
      </c>
      <c r="I567" s="880">
        <f t="shared" ref="I567:J571" si="170">SUM(C567,F567)</f>
        <v>5</v>
      </c>
      <c r="J567" s="880">
        <f t="shared" si="170"/>
        <v>20</v>
      </c>
      <c r="K567" s="870" t="s">
        <v>210</v>
      </c>
    </row>
    <row r="568" spans="1:11" ht="20.100000000000001" customHeight="1" x14ac:dyDescent="0.2">
      <c r="A568" s="60" t="s">
        <v>1533</v>
      </c>
      <c r="B568" s="880">
        <v>284</v>
      </c>
      <c r="C568" s="880">
        <v>360</v>
      </c>
      <c r="D568" s="880">
        <v>644</v>
      </c>
      <c r="E568" s="880">
        <v>0</v>
      </c>
      <c r="F568" s="880">
        <v>0</v>
      </c>
      <c r="G568" s="880">
        <v>0</v>
      </c>
      <c r="H568" s="880">
        <f t="shared" ref="H568:H571" si="171">SUM(B568,E568)</f>
        <v>284</v>
      </c>
      <c r="I568" s="880">
        <f t="shared" si="170"/>
        <v>360</v>
      </c>
      <c r="J568" s="880">
        <f t="shared" si="170"/>
        <v>644</v>
      </c>
      <c r="K568" s="297" t="s">
        <v>1554</v>
      </c>
    </row>
    <row r="569" spans="1:11" ht="20.100000000000001" customHeight="1" x14ac:dyDescent="0.2">
      <c r="A569" s="463" t="s">
        <v>1599</v>
      </c>
      <c r="B569" s="880">
        <v>69</v>
      </c>
      <c r="C569" s="880">
        <v>70</v>
      </c>
      <c r="D569" s="880">
        <v>139</v>
      </c>
      <c r="E569" s="880">
        <v>0</v>
      </c>
      <c r="F569" s="880">
        <v>0</v>
      </c>
      <c r="G569" s="880">
        <v>0</v>
      </c>
      <c r="H569" s="880">
        <f t="shared" si="171"/>
        <v>69</v>
      </c>
      <c r="I569" s="880">
        <f t="shared" si="170"/>
        <v>70</v>
      </c>
      <c r="J569" s="880">
        <f t="shared" si="170"/>
        <v>139</v>
      </c>
      <c r="K569" s="870" t="s">
        <v>1463</v>
      </c>
    </row>
    <row r="570" spans="1:11" ht="20.100000000000001" customHeight="1" x14ac:dyDescent="0.2">
      <c r="A570" s="60" t="s">
        <v>523</v>
      </c>
      <c r="B570" s="880">
        <v>112</v>
      </c>
      <c r="C570" s="880">
        <v>46</v>
      </c>
      <c r="D570" s="880">
        <v>158</v>
      </c>
      <c r="E570" s="880">
        <v>0</v>
      </c>
      <c r="F570" s="880">
        <v>0</v>
      </c>
      <c r="G570" s="880">
        <v>0</v>
      </c>
      <c r="H570" s="880">
        <f t="shared" si="171"/>
        <v>112</v>
      </c>
      <c r="I570" s="880">
        <f t="shared" si="170"/>
        <v>46</v>
      </c>
      <c r="J570" s="880">
        <f t="shared" si="170"/>
        <v>158</v>
      </c>
      <c r="K570" s="870" t="s">
        <v>240</v>
      </c>
    </row>
    <row r="571" spans="1:11" ht="20.100000000000001" customHeight="1" x14ac:dyDescent="0.2">
      <c r="A571" s="20" t="s">
        <v>1107</v>
      </c>
      <c r="B571" s="21">
        <v>31</v>
      </c>
      <c r="C571" s="21">
        <v>22</v>
      </c>
      <c r="D571" s="21">
        <v>53</v>
      </c>
      <c r="E571" s="880">
        <v>0</v>
      </c>
      <c r="F571" s="880">
        <v>0</v>
      </c>
      <c r="G571" s="880">
        <v>0</v>
      </c>
      <c r="H571" s="880">
        <f t="shared" si="171"/>
        <v>31</v>
      </c>
      <c r="I571" s="880">
        <f t="shared" si="170"/>
        <v>22</v>
      </c>
      <c r="J571" s="880">
        <f t="shared" si="170"/>
        <v>53</v>
      </c>
      <c r="K571" s="423" t="s">
        <v>1108</v>
      </c>
    </row>
    <row r="572" spans="1:11" ht="20.100000000000001" customHeight="1" x14ac:dyDescent="0.2">
      <c r="A572" s="308" t="s">
        <v>1159</v>
      </c>
      <c r="B572" s="592">
        <f>SUM(B567:B571)</f>
        <v>511</v>
      </c>
      <c r="C572" s="326">
        <f t="shared" ref="C572:J572" si="172">SUM(C567:C571)</f>
        <v>503</v>
      </c>
      <c r="D572" s="326">
        <f t="shared" si="172"/>
        <v>1014</v>
      </c>
      <c r="E572" s="326">
        <f t="shared" si="172"/>
        <v>0</v>
      </c>
      <c r="F572" s="326">
        <f t="shared" si="172"/>
        <v>0</v>
      </c>
      <c r="G572" s="326">
        <f t="shared" si="172"/>
        <v>0</v>
      </c>
      <c r="H572" s="326">
        <f t="shared" si="172"/>
        <v>511</v>
      </c>
      <c r="I572" s="326">
        <f t="shared" si="172"/>
        <v>503</v>
      </c>
      <c r="J572" s="326">
        <f t="shared" si="172"/>
        <v>1014</v>
      </c>
      <c r="K572" s="297" t="s">
        <v>1455</v>
      </c>
    </row>
    <row r="573" spans="1:11" ht="20.100000000000001" customHeight="1" x14ac:dyDescent="0.2">
      <c r="A573" s="307" t="s">
        <v>1173</v>
      </c>
      <c r="B573" s="592">
        <v>426</v>
      </c>
      <c r="C573" s="326">
        <v>186</v>
      </c>
      <c r="D573" s="326">
        <v>612</v>
      </c>
      <c r="E573" s="326">
        <v>0</v>
      </c>
      <c r="F573" s="326">
        <v>0</v>
      </c>
      <c r="G573" s="326">
        <v>0</v>
      </c>
      <c r="H573" s="326">
        <f>SUM(B573,E573)</f>
        <v>426</v>
      </c>
      <c r="I573" s="326">
        <f t="shared" ref="I573:J573" si="173">SUM(C573,F573)</f>
        <v>186</v>
      </c>
      <c r="J573" s="326">
        <f t="shared" si="173"/>
        <v>612</v>
      </c>
      <c r="K573" s="870" t="s">
        <v>1534</v>
      </c>
    </row>
    <row r="574" spans="1:11" ht="20.100000000000001" customHeight="1" x14ac:dyDescent="0.2">
      <c r="A574" s="463" t="s">
        <v>1164</v>
      </c>
      <c r="B574" s="880"/>
      <c r="C574" s="880"/>
      <c r="D574" s="880"/>
      <c r="E574" s="880"/>
      <c r="F574" s="880"/>
      <c r="G574" s="880"/>
      <c r="H574" s="880"/>
      <c r="I574" s="880"/>
      <c r="J574" s="880"/>
      <c r="K574" s="870" t="s">
        <v>1457</v>
      </c>
    </row>
    <row r="575" spans="1:11" ht="20.100000000000001" customHeight="1" x14ac:dyDescent="0.2">
      <c r="A575" s="463" t="s">
        <v>1165</v>
      </c>
      <c r="B575" s="880">
        <v>6</v>
      </c>
      <c r="C575" s="880">
        <v>16</v>
      </c>
      <c r="D575" s="880">
        <v>22</v>
      </c>
      <c r="E575" s="880">
        <v>0</v>
      </c>
      <c r="F575" s="880">
        <v>0</v>
      </c>
      <c r="G575" s="880">
        <v>0</v>
      </c>
      <c r="H575" s="880">
        <f>SUM(B575,E575)</f>
        <v>6</v>
      </c>
      <c r="I575" s="880">
        <f t="shared" ref="I575:J577" si="174">SUM(C575,F575)</f>
        <v>16</v>
      </c>
      <c r="J575" s="880">
        <f t="shared" si="174"/>
        <v>22</v>
      </c>
      <c r="K575" s="870" t="s">
        <v>1458</v>
      </c>
    </row>
    <row r="576" spans="1:11" ht="20.100000000000001" customHeight="1" x14ac:dyDescent="0.2">
      <c r="A576" s="463" t="s">
        <v>1166</v>
      </c>
      <c r="B576" s="880">
        <v>128</v>
      </c>
      <c r="C576" s="880">
        <v>82</v>
      </c>
      <c r="D576" s="880">
        <v>210</v>
      </c>
      <c r="E576" s="880">
        <v>0</v>
      </c>
      <c r="F576" s="880">
        <v>0</v>
      </c>
      <c r="G576" s="880">
        <v>0</v>
      </c>
      <c r="H576" s="880">
        <f t="shared" ref="H576:H577" si="175">SUM(B576,E576)</f>
        <v>128</v>
      </c>
      <c r="I576" s="880">
        <f t="shared" si="174"/>
        <v>82</v>
      </c>
      <c r="J576" s="880">
        <f t="shared" si="174"/>
        <v>210</v>
      </c>
      <c r="K576" s="870" t="s">
        <v>1535</v>
      </c>
    </row>
    <row r="577" spans="1:11" ht="20.100000000000001" customHeight="1" x14ac:dyDescent="0.2">
      <c r="A577" s="463" t="s">
        <v>523</v>
      </c>
      <c r="B577" s="880">
        <v>113</v>
      </c>
      <c r="C577" s="880">
        <v>49</v>
      </c>
      <c r="D577" s="880">
        <v>162</v>
      </c>
      <c r="E577" s="880">
        <v>0</v>
      </c>
      <c r="F577" s="880">
        <v>0</v>
      </c>
      <c r="G577" s="880">
        <v>0</v>
      </c>
      <c r="H577" s="880">
        <f t="shared" si="175"/>
        <v>113</v>
      </c>
      <c r="I577" s="880">
        <f t="shared" si="174"/>
        <v>49</v>
      </c>
      <c r="J577" s="880">
        <f t="shared" si="174"/>
        <v>162</v>
      </c>
      <c r="K577" s="870" t="s">
        <v>240</v>
      </c>
    </row>
    <row r="578" spans="1:11" ht="20.100000000000001" customHeight="1" x14ac:dyDescent="0.2">
      <c r="A578" s="308" t="s">
        <v>1167</v>
      </c>
      <c r="B578" s="592">
        <f>SUM(B575:B577)</f>
        <v>247</v>
      </c>
      <c r="C578" s="326">
        <f t="shared" ref="C578:J578" si="176">SUM(C575:C577)</f>
        <v>147</v>
      </c>
      <c r="D578" s="326">
        <f t="shared" si="176"/>
        <v>394</v>
      </c>
      <c r="E578" s="326">
        <f t="shared" si="176"/>
        <v>0</v>
      </c>
      <c r="F578" s="326">
        <f t="shared" si="176"/>
        <v>0</v>
      </c>
      <c r="G578" s="326">
        <f t="shared" si="176"/>
        <v>0</v>
      </c>
      <c r="H578" s="326">
        <f t="shared" si="176"/>
        <v>247</v>
      </c>
      <c r="I578" s="326">
        <f t="shared" si="176"/>
        <v>147</v>
      </c>
      <c r="J578" s="326">
        <f t="shared" si="176"/>
        <v>394</v>
      </c>
      <c r="K578" s="297" t="s">
        <v>1460</v>
      </c>
    </row>
    <row r="579" spans="1:11" ht="20.100000000000001" customHeight="1" x14ac:dyDescent="0.2">
      <c r="A579" s="17" t="s">
        <v>1461</v>
      </c>
      <c r="B579" s="18"/>
      <c r="C579" s="18"/>
      <c r="D579" s="18"/>
      <c r="E579" s="18"/>
      <c r="F579" s="18"/>
      <c r="G579" s="18"/>
      <c r="H579" s="18"/>
      <c r="I579" s="18"/>
      <c r="J579" s="18"/>
      <c r="K579" s="19" t="s">
        <v>1462</v>
      </c>
    </row>
    <row r="580" spans="1:11" ht="20.100000000000001" customHeight="1" x14ac:dyDescent="0.2">
      <c r="A580" s="463" t="s">
        <v>255</v>
      </c>
      <c r="B580" s="880">
        <v>126</v>
      </c>
      <c r="C580" s="880">
        <v>4</v>
      </c>
      <c r="D580" s="880">
        <v>130</v>
      </c>
      <c r="E580" s="880">
        <v>0</v>
      </c>
      <c r="F580" s="880">
        <v>0</v>
      </c>
      <c r="G580" s="880">
        <v>0</v>
      </c>
      <c r="H580" s="880">
        <f>SUM(B580,E580)</f>
        <v>126</v>
      </c>
      <c r="I580" s="880">
        <f t="shared" ref="I580:J583" si="177">SUM(C580,F580)</f>
        <v>4</v>
      </c>
      <c r="J580" s="880">
        <f t="shared" si="177"/>
        <v>130</v>
      </c>
      <c r="K580" s="870" t="s">
        <v>210</v>
      </c>
    </row>
    <row r="581" spans="1:11" ht="20.100000000000001" customHeight="1" x14ac:dyDescent="0.2">
      <c r="A581" s="463" t="s">
        <v>221</v>
      </c>
      <c r="B581" s="880">
        <v>130</v>
      </c>
      <c r="C581" s="880">
        <v>39</v>
      </c>
      <c r="D581" s="880">
        <v>169</v>
      </c>
      <c r="E581" s="880">
        <v>0</v>
      </c>
      <c r="F581" s="880">
        <v>0</v>
      </c>
      <c r="G581" s="880">
        <v>0</v>
      </c>
      <c r="H581" s="880">
        <f t="shared" ref="H581:H583" si="178">SUM(B581,E581)</f>
        <v>130</v>
      </c>
      <c r="I581" s="880">
        <f t="shared" si="177"/>
        <v>39</v>
      </c>
      <c r="J581" s="880">
        <f t="shared" si="177"/>
        <v>169</v>
      </c>
      <c r="K581" s="870" t="s">
        <v>1463</v>
      </c>
    </row>
    <row r="582" spans="1:11" ht="20.100000000000001" customHeight="1" x14ac:dyDescent="0.2">
      <c r="A582" s="463" t="s">
        <v>523</v>
      </c>
      <c r="B582" s="880">
        <v>172</v>
      </c>
      <c r="C582" s="880">
        <v>44</v>
      </c>
      <c r="D582" s="880">
        <v>216</v>
      </c>
      <c r="E582" s="880">
        <v>0</v>
      </c>
      <c r="F582" s="880">
        <v>0</v>
      </c>
      <c r="G582" s="880">
        <v>0</v>
      </c>
      <c r="H582" s="880">
        <f t="shared" si="178"/>
        <v>172</v>
      </c>
      <c r="I582" s="880">
        <f t="shared" si="177"/>
        <v>44</v>
      </c>
      <c r="J582" s="880">
        <f t="shared" si="177"/>
        <v>216</v>
      </c>
      <c r="K582" s="870" t="s">
        <v>240</v>
      </c>
    </row>
    <row r="583" spans="1:11" ht="20.100000000000001" customHeight="1" x14ac:dyDescent="0.2">
      <c r="A583" s="463" t="s">
        <v>1600</v>
      </c>
      <c r="B583" s="880">
        <v>40</v>
      </c>
      <c r="C583" s="880">
        <v>53</v>
      </c>
      <c r="D583" s="880">
        <v>93</v>
      </c>
      <c r="E583" s="880">
        <v>0</v>
      </c>
      <c r="F583" s="880">
        <v>0</v>
      </c>
      <c r="G583" s="880">
        <v>0</v>
      </c>
      <c r="H583" s="880">
        <f t="shared" si="178"/>
        <v>40</v>
      </c>
      <c r="I583" s="880">
        <f t="shared" si="177"/>
        <v>53</v>
      </c>
      <c r="J583" s="880">
        <f t="shared" si="177"/>
        <v>93</v>
      </c>
      <c r="K583" s="870"/>
    </row>
    <row r="584" spans="1:11" ht="20.100000000000001" customHeight="1" thickBot="1" x14ac:dyDescent="0.25">
      <c r="A584" s="11" t="s">
        <v>1464</v>
      </c>
      <c r="B584" s="593">
        <f t="shared" ref="B584:J584" si="179">B583+B582+B581+B580</f>
        <v>468</v>
      </c>
      <c r="C584" s="12">
        <f t="shared" si="179"/>
        <v>140</v>
      </c>
      <c r="D584" s="12">
        <f t="shared" si="179"/>
        <v>608</v>
      </c>
      <c r="E584" s="12">
        <f t="shared" si="179"/>
        <v>0</v>
      </c>
      <c r="F584" s="12">
        <f t="shared" si="179"/>
        <v>0</v>
      </c>
      <c r="G584" s="12">
        <f t="shared" si="179"/>
        <v>0</v>
      </c>
      <c r="H584" s="12">
        <f t="shared" si="179"/>
        <v>468</v>
      </c>
      <c r="I584" s="12">
        <f t="shared" si="179"/>
        <v>140</v>
      </c>
      <c r="J584" s="12">
        <f t="shared" si="179"/>
        <v>608</v>
      </c>
      <c r="K584" s="13" t="s">
        <v>1465</v>
      </c>
    </row>
    <row r="585" spans="1:11" ht="20.100000000000001" customHeight="1" thickTop="1" x14ac:dyDescent="0.2">
      <c r="A585" s="877"/>
      <c r="B585" s="862"/>
      <c r="C585" s="862"/>
      <c r="D585" s="862"/>
      <c r="E585" s="862"/>
      <c r="F585" s="862"/>
      <c r="G585" s="862"/>
      <c r="H585" s="862"/>
      <c r="I585" s="862"/>
      <c r="J585" s="862"/>
      <c r="K585" s="879"/>
    </row>
    <row r="586" spans="1:11" ht="20.100000000000001" customHeight="1" x14ac:dyDescent="0.2">
      <c r="A586" s="878"/>
      <c r="B586" s="863"/>
      <c r="C586" s="863"/>
      <c r="D586" s="863"/>
      <c r="E586" s="863"/>
      <c r="F586" s="863"/>
      <c r="G586" s="863"/>
      <c r="H586" s="863"/>
      <c r="I586" s="863"/>
      <c r="J586" s="863"/>
      <c r="K586" s="869"/>
    </row>
    <row r="587" spans="1:11" ht="20.100000000000001" customHeight="1" x14ac:dyDescent="0.2">
      <c r="A587" s="878"/>
      <c r="B587" s="863"/>
      <c r="C587" s="863"/>
      <c r="D587" s="863"/>
      <c r="E587" s="863"/>
      <c r="F587" s="863"/>
      <c r="G587" s="863"/>
      <c r="H587" s="863"/>
      <c r="I587" s="863"/>
      <c r="J587" s="863"/>
      <c r="K587" s="869"/>
    </row>
    <row r="588" spans="1:11" ht="20.100000000000001" customHeight="1" x14ac:dyDescent="0.2">
      <c r="A588" s="878"/>
      <c r="B588" s="863"/>
      <c r="C588" s="863"/>
      <c r="D588" s="863"/>
      <c r="E588" s="863"/>
      <c r="F588" s="863"/>
      <c r="G588" s="863"/>
      <c r="H588" s="863"/>
      <c r="I588" s="863"/>
      <c r="J588" s="863"/>
      <c r="K588" s="869"/>
    </row>
    <row r="589" spans="1:11" ht="20.100000000000001" customHeight="1" x14ac:dyDescent="0.2">
      <c r="A589" s="878"/>
      <c r="B589" s="863"/>
      <c r="C589" s="863"/>
      <c r="D589" s="863"/>
      <c r="E589" s="863"/>
      <c r="F589" s="863"/>
      <c r="G589" s="863"/>
      <c r="H589" s="863"/>
      <c r="I589" s="863"/>
      <c r="J589" s="863"/>
      <c r="K589" s="869"/>
    </row>
    <row r="590" spans="1:11" ht="23.25" customHeight="1" thickBot="1" x14ac:dyDescent="0.25">
      <c r="A590" s="323" t="s">
        <v>2643</v>
      </c>
      <c r="K590" s="28" t="s">
        <v>2714</v>
      </c>
    </row>
    <row r="591" spans="1:11" ht="20.100000000000001" customHeight="1" thickTop="1" x14ac:dyDescent="0.25">
      <c r="A591" s="1063" t="s">
        <v>196</v>
      </c>
      <c r="B591" s="1003" t="s">
        <v>1</v>
      </c>
      <c r="C591" s="1003"/>
      <c r="D591" s="1003"/>
      <c r="E591" s="1003" t="s">
        <v>2</v>
      </c>
      <c r="F591" s="1003"/>
      <c r="G591" s="1003"/>
      <c r="H591" s="1003" t="s">
        <v>4</v>
      </c>
      <c r="I591" s="1003"/>
      <c r="J591" s="1003"/>
      <c r="K591" s="1066" t="s">
        <v>197</v>
      </c>
    </row>
    <row r="592" spans="1:11" ht="20.100000000000001" customHeight="1" x14ac:dyDescent="0.25">
      <c r="A592" s="1064"/>
      <c r="B592" s="1004" t="s">
        <v>6</v>
      </c>
      <c r="C592" s="1004"/>
      <c r="D592" s="1004"/>
      <c r="E592" s="1004" t="s">
        <v>7</v>
      </c>
      <c r="F592" s="1004"/>
      <c r="G592" s="1004"/>
      <c r="H592" s="1004" t="s">
        <v>9</v>
      </c>
      <c r="I592" s="1004"/>
      <c r="J592" s="1004"/>
      <c r="K592" s="1042"/>
    </row>
    <row r="593" spans="1:32" ht="20.100000000000001" customHeight="1" x14ac:dyDescent="0.25">
      <c r="A593" s="1064"/>
      <c r="B593" s="867" t="s">
        <v>554</v>
      </c>
      <c r="C593" s="867" t="s">
        <v>112</v>
      </c>
      <c r="D593" s="867" t="s">
        <v>12</v>
      </c>
      <c r="E593" s="867" t="s">
        <v>554</v>
      </c>
      <c r="F593" s="867" t="s">
        <v>112</v>
      </c>
      <c r="G593" s="867" t="s">
        <v>12</v>
      </c>
      <c r="H593" s="867" t="s">
        <v>554</v>
      </c>
      <c r="I593" s="867" t="s">
        <v>112</v>
      </c>
      <c r="J593" s="867" t="s">
        <v>12</v>
      </c>
      <c r="K593" s="1042"/>
    </row>
    <row r="594" spans="1:32" ht="20.100000000000001" customHeight="1" thickBot="1" x14ac:dyDescent="0.3">
      <c r="A594" s="1065"/>
      <c r="B594" s="4" t="s">
        <v>13</v>
      </c>
      <c r="C594" s="4" t="s">
        <v>14</v>
      </c>
      <c r="D594" s="4" t="s">
        <v>9</v>
      </c>
      <c r="E594" s="4" t="s">
        <v>13</v>
      </c>
      <c r="F594" s="4" t="s">
        <v>14</v>
      </c>
      <c r="G594" s="4" t="s">
        <v>9</v>
      </c>
      <c r="H594" s="4" t="s">
        <v>13</v>
      </c>
      <c r="I594" s="4" t="s">
        <v>14</v>
      </c>
      <c r="J594" s="4" t="s">
        <v>9</v>
      </c>
      <c r="K594" s="1067"/>
    </row>
    <row r="595" spans="1:32" ht="20.100000000000001" customHeight="1" x14ac:dyDescent="0.2">
      <c r="A595" s="463" t="s">
        <v>1466</v>
      </c>
      <c r="B595" s="880"/>
      <c r="C595" s="880"/>
      <c r="D595" s="880"/>
      <c r="E595" s="880"/>
      <c r="F595" s="880"/>
      <c r="G595" s="880"/>
      <c r="H595" s="880"/>
      <c r="I595" s="880"/>
      <c r="J595" s="880"/>
      <c r="K595" s="870" t="s">
        <v>1467</v>
      </c>
    </row>
    <row r="596" spans="1:32" ht="20.100000000000001" customHeight="1" x14ac:dyDescent="0.2">
      <c r="A596" s="463" t="s">
        <v>939</v>
      </c>
      <c r="B596" s="880">
        <v>47</v>
      </c>
      <c r="C596" s="880">
        <v>8</v>
      </c>
      <c r="D596" s="880">
        <v>55</v>
      </c>
      <c r="E596" s="880">
        <v>0</v>
      </c>
      <c r="F596" s="880">
        <v>0</v>
      </c>
      <c r="G596" s="880">
        <v>0</v>
      </c>
      <c r="H596" s="880">
        <f>SUM(B596,E596)</f>
        <v>47</v>
      </c>
      <c r="I596" s="880">
        <f t="shared" ref="I596:J598" si="180">SUM(C596,F596)</f>
        <v>8</v>
      </c>
      <c r="J596" s="880">
        <f t="shared" si="180"/>
        <v>55</v>
      </c>
      <c r="K596" s="870" t="s">
        <v>234</v>
      </c>
    </row>
    <row r="597" spans="1:32" ht="20.100000000000001" customHeight="1" x14ac:dyDescent="0.2">
      <c r="A597" s="463" t="s">
        <v>239</v>
      </c>
      <c r="B597" s="880">
        <v>17</v>
      </c>
      <c r="C597" s="880">
        <v>6</v>
      </c>
      <c r="D597" s="880">
        <v>23</v>
      </c>
      <c r="E597" s="880">
        <v>0</v>
      </c>
      <c r="F597" s="880">
        <v>0</v>
      </c>
      <c r="G597" s="880">
        <v>0</v>
      </c>
      <c r="H597" s="880">
        <f t="shared" ref="H597:H598" si="181">SUM(B597,E597)</f>
        <v>17</v>
      </c>
      <c r="I597" s="880">
        <f t="shared" si="180"/>
        <v>6</v>
      </c>
      <c r="J597" s="880">
        <f t="shared" si="180"/>
        <v>23</v>
      </c>
      <c r="K597" s="870" t="s">
        <v>240</v>
      </c>
    </row>
    <row r="598" spans="1:32" ht="20.100000000000001" customHeight="1" x14ac:dyDescent="0.2">
      <c r="A598" s="463" t="s">
        <v>701</v>
      </c>
      <c r="B598" s="880">
        <v>42</v>
      </c>
      <c r="C598" s="880">
        <v>20</v>
      </c>
      <c r="D598" s="880">
        <v>62</v>
      </c>
      <c r="E598" s="880">
        <v>0</v>
      </c>
      <c r="F598" s="880">
        <v>0</v>
      </c>
      <c r="G598" s="880">
        <v>0</v>
      </c>
      <c r="H598" s="880">
        <f t="shared" si="181"/>
        <v>42</v>
      </c>
      <c r="I598" s="880">
        <f t="shared" si="180"/>
        <v>20</v>
      </c>
      <c r="J598" s="880">
        <f t="shared" si="180"/>
        <v>62</v>
      </c>
      <c r="K598" s="419" t="s">
        <v>1468</v>
      </c>
    </row>
    <row r="599" spans="1:32" ht="20.100000000000001" customHeight="1" x14ac:dyDescent="0.2">
      <c r="A599" s="463" t="s">
        <v>1469</v>
      </c>
      <c r="B599" s="588">
        <f>SUM(B596:B598)</f>
        <v>106</v>
      </c>
      <c r="C599" s="880">
        <f t="shared" ref="C599:J601" si="182">SUM(C596:C598)</f>
        <v>34</v>
      </c>
      <c r="D599" s="880">
        <f t="shared" si="182"/>
        <v>140</v>
      </c>
      <c r="E599" s="880">
        <f t="shared" si="182"/>
        <v>0</v>
      </c>
      <c r="F599" s="880">
        <f t="shared" si="182"/>
        <v>0</v>
      </c>
      <c r="G599" s="880">
        <f t="shared" si="182"/>
        <v>0</v>
      </c>
      <c r="H599" s="880">
        <f t="shared" si="182"/>
        <v>106</v>
      </c>
      <c r="I599" s="880">
        <f t="shared" si="182"/>
        <v>34</v>
      </c>
      <c r="J599" s="880">
        <f t="shared" si="182"/>
        <v>140</v>
      </c>
      <c r="K599" s="870" t="s">
        <v>1470</v>
      </c>
    </row>
    <row r="600" spans="1:32" ht="20.100000000000001" customHeight="1" x14ac:dyDescent="0.2">
      <c r="A600" s="463" t="s">
        <v>1471</v>
      </c>
      <c r="B600" s="588">
        <v>67</v>
      </c>
      <c r="C600" s="880">
        <v>49</v>
      </c>
      <c r="D600" s="880">
        <v>116</v>
      </c>
      <c r="E600" s="880">
        <f t="shared" si="182"/>
        <v>0</v>
      </c>
      <c r="F600" s="880">
        <f t="shared" si="182"/>
        <v>0</v>
      </c>
      <c r="G600" s="880">
        <v>0</v>
      </c>
      <c r="H600" s="880">
        <f>SUM(B600,E600)</f>
        <v>67</v>
      </c>
      <c r="I600" s="880">
        <f t="shared" ref="I600:J601" si="183">SUM(C600,F600)</f>
        <v>49</v>
      </c>
      <c r="J600" s="880">
        <f t="shared" si="183"/>
        <v>116</v>
      </c>
      <c r="K600" s="870" t="s">
        <v>1472</v>
      </c>
    </row>
    <row r="601" spans="1:32" s="896" customFormat="1" ht="20.100000000000001" customHeight="1" x14ac:dyDescent="0.2">
      <c r="A601" s="430" t="s">
        <v>1477</v>
      </c>
      <c r="B601" s="589">
        <v>158</v>
      </c>
      <c r="C601" s="590">
        <v>68</v>
      </c>
      <c r="D601" s="590">
        <v>226</v>
      </c>
      <c r="E601" s="880">
        <f t="shared" si="182"/>
        <v>0</v>
      </c>
      <c r="F601" s="880">
        <f t="shared" si="182"/>
        <v>0</v>
      </c>
      <c r="G601" s="590">
        <v>0</v>
      </c>
      <c r="H601" s="880">
        <f>SUM(B601,E601)</f>
        <v>158</v>
      </c>
      <c r="I601" s="880">
        <f t="shared" si="183"/>
        <v>68</v>
      </c>
      <c r="J601" s="880">
        <f t="shared" si="183"/>
        <v>226</v>
      </c>
      <c r="K601" s="431" t="s">
        <v>1580</v>
      </c>
      <c r="L601" s="895"/>
      <c r="M601" s="895"/>
      <c r="N601" s="895"/>
      <c r="O601" s="895"/>
      <c r="P601" s="895"/>
      <c r="Q601" s="895"/>
      <c r="R601" s="895"/>
      <c r="S601" s="895"/>
      <c r="T601" s="895"/>
      <c r="U601" s="895"/>
      <c r="V601" s="895"/>
      <c r="W601" s="895"/>
      <c r="X601" s="895"/>
      <c r="Y601" s="895"/>
      <c r="Z601" s="895"/>
      <c r="AA601" s="895"/>
      <c r="AB601" s="895"/>
      <c r="AC601" s="895"/>
      <c r="AD601" s="895"/>
      <c r="AE601" s="895"/>
      <c r="AF601" s="895"/>
    </row>
    <row r="602" spans="1:32" ht="20.100000000000001" customHeight="1" x14ac:dyDescent="0.2">
      <c r="A602" s="463" t="s">
        <v>1479</v>
      </c>
      <c r="B602" s="21"/>
      <c r="C602" s="880"/>
      <c r="D602" s="880"/>
      <c r="E602" s="880"/>
      <c r="F602" s="880"/>
      <c r="G602" s="880"/>
      <c r="H602" s="880"/>
      <c r="I602" s="880"/>
      <c r="J602" s="880"/>
      <c r="K602" s="870" t="s">
        <v>1480</v>
      </c>
    </row>
    <row r="603" spans="1:32" ht="20.100000000000001" customHeight="1" x14ac:dyDescent="0.2">
      <c r="A603" s="463" t="s">
        <v>1481</v>
      </c>
      <c r="B603" s="880">
        <v>379</v>
      </c>
      <c r="C603" s="880">
        <v>3</v>
      </c>
      <c r="D603" s="880">
        <v>382</v>
      </c>
      <c r="E603" s="880">
        <v>0</v>
      </c>
      <c r="F603" s="880">
        <v>0</v>
      </c>
      <c r="G603" s="880">
        <v>0</v>
      </c>
      <c r="H603" s="880">
        <f>SUM(B603,E603)</f>
        <v>379</v>
      </c>
      <c r="I603" s="880">
        <f t="shared" ref="I603:J605" si="184">SUM(C603,F603)</f>
        <v>3</v>
      </c>
      <c r="J603" s="880">
        <f t="shared" si="184"/>
        <v>382</v>
      </c>
      <c r="K603" s="870" t="s">
        <v>1482</v>
      </c>
    </row>
    <row r="604" spans="1:32" ht="20.100000000000001" customHeight="1" x14ac:dyDescent="0.2">
      <c r="A604" s="463" t="s">
        <v>1533</v>
      </c>
      <c r="B604" s="880">
        <v>288</v>
      </c>
      <c r="C604" s="880">
        <v>267</v>
      </c>
      <c r="D604" s="880">
        <v>555</v>
      </c>
      <c r="E604" s="880">
        <v>0</v>
      </c>
      <c r="F604" s="880">
        <v>0</v>
      </c>
      <c r="G604" s="880">
        <v>0</v>
      </c>
      <c r="H604" s="880">
        <f t="shared" ref="H604:H605" si="185">SUM(B604,E604)</f>
        <v>288</v>
      </c>
      <c r="I604" s="880">
        <f t="shared" si="184"/>
        <v>267</v>
      </c>
      <c r="J604" s="880">
        <f t="shared" si="184"/>
        <v>555</v>
      </c>
      <c r="K604" s="297" t="s">
        <v>1554</v>
      </c>
    </row>
    <row r="605" spans="1:32" ht="20.100000000000001" customHeight="1" x14ac:dyDescent="0.2">
      <c r="A605" s="463" t="s">
        <v>778</v>
      </c>
      <c r="B605" s="880">
        <v>208</v>
      </c>
      <c r="C605" s="880">
        <v>18</v>
      </c>
      <c r="D605" s="880">
        <v>226</v>
      </c>
      <c r="E605" s="880">
        <v>0</v>
      </c>
      <c r="F605" s="880">
        <v>0</v>
      </c>
      <c r="G605" s="880">
        <v>0</v>
      </c>
      <c r="H605" s="880">
        <f t="shared" si="185"/>
        <v>208</v>
      </c>
      <c r="I605" s="880">
        <f t="shared" si="184"/>
        <v>18</v>
      </c>
      <c r="J605" s="880">
        <f t="shared" si="184"/>
        <v>226</v>
      </c>
      <c r="K605" s="870"/>
    </row>
    <row r="606" spans="1:32" ht="20.100000000000001" customHeight="1" x14ac:dyDescent="0.2">
      <c r="A606" s="463" t="s">
        <v>1484</v>
      </c>
      <c r="B606" s="588">
        <f>SUM(B603:B605)</f>
        <v>875</v>
      </c>
      <c r="C606" s="880">
        <f t="shared" ref="C606:J606" si="186">SUM(C603:C605)</f>
        <v>288</v>
      </c>
      <c r="D606" s="880">
        <f t="shared" si="186"/>
        <v>1163</v>
      </c>
      <c r="E606" s="880">
        <f t="shared" si="186"/>
        <v>0</v>
      </c>
      <c r="F606" s="880">
        <f t="shared" si="186"/>
        <v>0</v>
      </c>
      <c r="G606" s="880">
        <f t="shared" si="186"/>
        <v>0</v>
      </c>
      <c r="H606" s="880">
        <f t="shared" si="186"/>
        <v>875</v>
      </c>
      <c r="I606" s="880">
        <f t="shared" si="186"/>
        <v>288</v>
      </c>
      <c r="J606" s="880">
        <f t="shared" si="186"/>
        <v>1163</v>
      </c>
      <c r="K606" s="870" t="s">
        <v>1485</v>
      </c>
    </row>
    <row r="607" spans="1:32" ht="20.100000000000001" customHeight="1" x14ac:dyDescent="0.2">
      <c r="A607" s="463" t="s">
        <v>1488</v>
      </c>
      <c r="B607" s="588">
        <v>738</v>
      </c>
      <c r="C607" s="880">
        <v>23</v>
      </c>
      <c r="D607" s="880">
        <v>761</v>
      </c>
      <c r="E607" s="880">
        <v>0</v>
      </c>
      <c r="F607" s="880">
        <v>0</v>
      </c>
      <c r="G607" s="880">
        <v>0</v>
      </c>
      <c r="H607" s="880">
        <f>SUM(B607,E607)</f>
        <v>738</v>
      </c>
      <c r="I607" s="880">
        <f t="shared" ref="I607:J608" si="187">SUM(C607,F607)</f>
        <v>23</v>
      </c>
      <c r="J607" s="880">
        <f t="shared" si="187"/>
        <v>761</v>
      </c>
      <c r="K607" s="22" t="s">
        <v>1489</v>
      </c>
    </row>
    <row r="608" spans="1:32" ht="20.100000000000001" customHeight="1" x14ac:dyDescent="0.2">
      <c r="A608" s="20" t="s">
        <v>1490</v>
      </c>
      <c r="B608" s="653">
        <v>227</v>
      </c>
      <c r="C608" s="21">
        <v>4</v>
      </c>
      <c r="D608" s="21">
        <v>231</v>
      </c>
      <c r="E608" s="21">
        <v>0</v>
      </c>
      <c r="F608" s="21">
        <v>0</v>
      </c>
      <c r="G608" s="21">
        <v>0</v>
      </c>
      <c r="H608" s="21">
        <f>SUM(B608,E608)</f>
        <v>227</v>
      </c>
      <c r="I608" s="21">
        <f t="shared" si="187"/>
        <v>4</v>
      </c>
      <c r="J608" s="21">
        <f t="shared" si="187"/>
        <v>231</v>
      </c>
      <c r="K608" s="869" t="s">
        <v>1491</v>
      </c>
    </row>
    <row r="609" spans="1:11" ht="20.100000000000001" customHeight="1" thickBot="1" x14ac:dyDescent="0.25">
      <c r="A609" s="40" t="s">
        <v>126</v>
      </c>
      <c r="B609" s="683">
        <f t="shared" ref="B609:J609" si="188">SUM(B608,B607,B606,B601,B600,B599,B584,B578,B573,B572,B565,B555,B554,B550,B549,B548,B547,B546,B545,B544,B543,B542,B525,B524,B523,B522,B521,B512,B511,B510,B509,B508,B497,B496,B495,B494,B493,B492,B491,B490,B406,B405,B400,B392,B391,B381,B344,B343,B342,B341,B340,B339,B338,B337,B336)</f>
        <v>49278</v>
      </c>
      <c r="C609" s="683">
        <f t="shared" si="188"/>
        <v>17007</v>
      </c>
      <c r="D609" s="683">
        <f t="shared" si="188"/>
        <v>66285</v>
      </c>
      <c r="E609" s="683">
        <f t="shared" si="188"/>
        <v>14</v>
      </c>
      <c r="F609" s="683">
        <f t="shared" si="188"/>
        <v>4</v>
      </c>
      <c r="G609" s="683">
        <f t="shared" si="188"/>
        <v>18</v>
      </c>
      <c r="H609" s="683">
        <f t="shared" si="188"/>
        <v>49292</v>
      </c>
      <c r="I609" s="683">
        <f t="shared" si="188"/>
        <v>17011</v>
      </c>
      <c r="J609" s="683">
        <f t="shared" si="188"/>
        <v>66303</v>
      </c>
      <c r="K609" s="42" t="s">
        <v>103</v>
      </c>
    </row>
    <row r="610" spans="1:11" ht="20.100000000000001" customHeight="1" thickBot="1" x14ac:dyDescent="0.25">
      <c r="A610" s="23" t="s">
        <v>104</v>
      </c>
      <c r="B610" s="591">
        <f>SUM(B609,B325)</f>
        <v>132297</v>
      </c>
      <c r="C610" s="591">
        <f t="shared" ref="C610:J610" si="189">SUM(C609,C325)</f>
        <v>80178</v>
      </c>
      <c r="D610" s="591">
        <f t="shared" si="189"/>
        <v>212475</v>
      </c>
      <c r="E610" s="591">
        <f t="shared" si="189"/>
        <v>32</v>
      </c>
      <c r="F610" s="591">
        <f t="shared" si="189"/>
        <v>28</v>
      </c>
      <c r="G610" s="591">
        <f t="shared" si="189"/>
        <v>60</v>
      </c>
      <c r="H610" s="591">
        <f t="shared" si="189"/>
        <v>132329</v>
      </c>
      <c r="I610" s="591">
        <f t="shared" si="189"/>
        <v>80206</v>
      </c>
      <c r="J610" s="591">
        <f t="shared" si="189"/>
        <v>212535</v>
      </c>
      <c r="K610" s="871" t="s">
        <v>833</v>
      </c>
    </row>
    <row r="611" spans="1:11" ht="20.100000000000001" customHeight="1" thickTop="1" x14ac:dyDescent="0.2"/>
    <row r="612" spans="1:11" ht="20.100000000000001" customHeight="1" x14ac:dyDescent="0.2"/>
    <row r="613" spans="1:11" ht="20.100000000000001" customHeight="1" x14ac:dyDescent="0.2"/>
    <row r="614" spans="1:11" ht="20.100000000000001" customHeight="1" x14ac:dyDescent="0.2"/>
    <row r="615" spans="1:11" ht="20.100000000000001" customHeight="1" x14ac:dyDescent="0.2"/>
    <row r="616" spans="1:11" ht="20.100000000000001" customHeight="1" x14ac:dyDescent="0.2"/>
    <row r="617" spans="1:11" ht="20.100000000000001" customHeight="1" x14ac:dyDescent="0.2"/>
    <row r="618" spans="1:11" ht="20.100000000000001" customHeight="1" x14ac:dyDescent="0.2"/>
    <row r="619" spans="1:11" ht="30.75" customHeight="1" x14ac:dyDescent="0.2"/>
    <row r="620" spans="1:11" ht="20.25" customHeight="1" x14ac:dyDescent="0.2"/>
    <row r="621" spans="1:11" ht="20.25" customHeight="1" x14ac:dyDescent="0.2"/>
    <row r="622" spans="1:11" ht="20.25" customHeight="1" x14ac:dyDescent="0.2"/>
    <row r="623" spans="1:11" ht="20.25" customHeight="1" x14ac:dyDescent="0.2"/>
    <row r="624" spans="1:11" ht="20.25" customHeight="1" x14ac:dyDescent="0.2"/>
    <row r="625" ht="20.25" customHeight="1" x14ac:dyDescent="0.2"/>
  </sheetData>
  <mergeCells count="170">
    <mergeCell ref="A591:A594"/>
    <mergeCell ref="B591:D591"/>
    <mergeCell ref="E591:G591"/>
    <mergeCell ref="H591:J591"/>
    <mergeCell ref="K591:K594"/>
    <mergeCell ref="B592:D592"/>
    <mergeCell ref="E592:G592"/>
    <mergeCell ref="H592:J592"/>
    <mergeCell ref="A561:A564"/>
    <mergeCell ref="B561:D561"/>
    <mergeCell ref="E561:G561"/>
    <mergeCell ref="H561:J561"/>
    <mergeCell ref="K561:K564"/>
    <mergeCell ref="B562:D562"/>
    <mergeCell ref="E562:G562"/>
    <mergeCell ref="H562:J562"/>
    <mergeCell ref="A533:A536"/>
    <mergeCell ref="B533:D533"/>
    <mergeCell ref="E533:G533"/>
    <mergeCell ref="H533:J533"/>
    <mergeCell ref="K533:K536"/>
    <mergeCell ref="B534:D534"/>
    <mergeCell ref="E534:G534"/>
    <mergeCell ref="H534:J534"/>
    <mergeCell ref="A504:A507"/>
    <mergeCell ref="B504:D504"/>
    <mergeCell ref="E504:G504"/>
    <mergeCell ref="H504:J504"/>
    <mergeCell ref="K504:K507"/>
    <mergeCell ref="B505:D505"/>
    <mergeCell ref="E505:G505"/>
    <mergeCell ref="H505:J505"/>
    <mergeCell ref="A475:A478"/>
    <mergeCell ref="B475:D475"/>
    <mergeCell ref="E475:G475"/>
    <mergeCell ref="H475:J475"/>
    <mergeCell ref="K475:K478"/>
    <mergeCell ref="B476:D476"/>
    <mergeCell ref="E476:G476"/>
    <mergeCell ref="H476:J476"/>
    <mergeCell ref="A446:A449"/>
    <mergeCell ref="B446:D446"/>
    <mergeCell ref="E446:G446"/>
    <mergeCell ref="H446:J446"/>
    <mergeCell ref="K446:K449"/>
    <mergeCell ref="B447:D447"/>
    <mergeCell ref="E447:G447"/>
    <mergeCell ref="H447:J447"/>
    <mergeCell ref="A418:A421"/>
    <mergeCell ref="B418:D418"/>
    <mergeCell ref="E418:G418"/>
    <mergeCell ref="H418:J418"/>
    <mergeCell ref="K418:K421"/>
    <mergeCell ref="B419:D419"/>
    <mergeCell ref="E419:G419"/>
    <mergeCell ref="H419:J419"/>
    <mergeCell ref="A387:A390"/>
    <mergeCell ref="B387:D387"/>
    <mergeCell ref="E387:G387"/>
    <mergeCell ref="H387:J387"/>
    <mergeCell ref="K387:K390"/>
    <mergeCell ref="B388:D388"/>
    <mergeCell ref="E388:G388"/>
    <mergeCell ref="H388:J388"/>
    <mergeCell ref="A358:A361"/>
    <mergeCell ref="B358:D358"/>
    <mergeCell ref="E358:G358"/>
    <mergeCell ref="H358:J358"/>
    <mergeCell ref="K358:K361"/>
    <mergeCell ref="B359:D359"/>
    <mergeCell ref="E359:G359"/>
    <mergeCell ref="H359:J359"/>
    <mergeCell ref="A331:A334"/>
    <mergeCell ref="B331:D331"/>
    <mergeCell ref="E331:G331"/>
    <mergeCell ref="H331:J331"/>
    <mergeCell ref="K331:K334"/>
    <mergeCell ref="B332:D332"/>
    <mergeCell ref="E332:G332"/>
    <mergeCell ref="H332:J332"/>
    <mergeCell ref="A297:A300"/>
    <mergeCell ref="B297:D297"/>
    <mergeCell ref="E297:G297"/>
    <mergeCell ref="H297:J297"/>
    <mergeCell ref="K297:K300"/>
    <mergeCell ref="B298:D298"/>
    <mergeCell ref="E298:G298"/>
    <mergeCell ref="H298:J298"/>
    <mergeCell ref="A269:A272"/>
    <mergeCell ref="B269:D269"/>
    <mergeCell ref="E269:G269"/>
    <mergeCell ref="H269:J269"/>
    <mergeCell ref="K269:K272"/>
    <mergeCell ref="B270:D270"/>
    <mergeCell ref="E270:G270"/>
    <mergeCell ref="H270:J270"/>
    <mergeCell ref="A240:A243"/>
    <mergeCell ref="B240:D240"/>
    <mergeCell ref="E240:G240"/>
    <mergeCell ref="H240:J240"/>
    <mergeCell ref="K240:K243"/>
    <mergeCell ref="B241:D241"/>
    <mergeCell ref="E241:G241"/>
    <mergeCell ref="H241:J241"/>
    <mergeCell ref="A211:A214"/>
    <mergeCell ref="B211:D211"/>
    <mergeCell ref="E211:G211"/>
    <mergeCell ref="H211:J211"/>
    <mergeCell ref="K211:K214"/>
    <mergeCell ref="B212:D212"/>
    <mergeCell ref="E212:G212"/>
    <mergeCell ref="H212:J212"/>
    <mergeCell ref="A181:A184"/>
    <mergeCell ref="B181:D181"/>
    <mergeCell ref="E181:G181"/>
    <mergeCell ref="H181:J181"/>
    <mergeCell ref="K181:K184"/>
    <mergeCell ref="B182:D182"/>
    <mergeCell ref="E182:G182"/>
    <mergeCell ref="H182:J182"/>
    <mergeCell ref="A152:A155"/>
    <mergeCell ref="B152:D152"/>
    <mergeCell ref="E152:G152"/>
    <mergeCell ref="H152:J152"/>
    <mergeCell ref="K152:K155"/>
    <mergeCell ref="B153:D153"/>
    <mergeCell ref="E153:G153"/>
    <mergeCell ref="H153:J153"/>
    <mergeCell ref="A122:A125"/>
    <mergeCell ref="B122:D122"/>
    <mergeCell ref="E122:G122"/>
    <mergeCell ref="H122:J122"/>
    <mergeCell ref="K122:K125"/>
    <mergeCell ref="B123:D123"/>
    <mergeCell ref="E123:G123"/>
    <mergeCell ref="H123:J123"/>
    <mergeCell ref="A90:A93"/>
    <mergeCell ref="B90:D90"/>
    <mergeCell ref="E90:G90"/>
    <mergeCell ref="H90:J90"/>
    <mergeCell ref="K90:K93"/>
    <mergeCell ref="B91:D91"/>
    <mergeCell ref="E91:G91"/>
    <mergeCell ref="H91:J91"/>
    <mergeCell ref="A62:A65"/>
    <mergeCell ref="B62:D62"/>
    <mergeCell ref="E62:G62"/>
    <mergeCell ref="H62:J62"/>
    <mergeCell ref="K62:K65"/>
    <mergeCell ref="B63:D63"/>
    <mergeCell ref="E63:G63"/>
    <mergeCell ref="H63:J63"/>
    <mergeCell ref="A32:A35"/>
    <mergeCell ref="B32:D32"/>
    <mergeCell ref="E32:G32"/>
    <mergeCell ref="H32:J32"/>
    <mergeCell ref="K32:K35"/>
    <mergeCell ref="B33:D33"/>
    <mergeCell ref="E33:G33"/>
    <mergeCell ref="H33:J33"/>
    <mergeCell ref="A1:K1"/>
    <mergeCell ref="A2:K2"/>
    <mergeCell ref="A4:A7"/>
    <mergeCell ref="B4:D4"/>
    <mergeCell ref="E4:G4"/>
    <mergeCell ref="H4:J4"/>
    <mergeCell ref="K4:K7"/>
    <mergeCell ref="B5:D5"/>
    <mergeCell ref="E5:G5"/>
    <mergeCell ref="H5:J5"/>
  </mergeCells>
  <printOptions horizontalCentered="1"/>
  <pageMargins left="0.75" right="0.75" top="1" bottom="1" header="1" footer="1"/>
  <pageSetup paperSize="9" scale="80" orientation="landscape" horizontalDpi="4294967293"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441"/>
  <sheetViews>
    <sheetView rightToLeft="1" view="pageBreakPreview" topLeftCell="A385" zoomScale="90" zoomScaleSheetLayoutView="90" workbookViewId="0">
      <selection activeCell="N347" sqref="N347"/>
    </sheetView>
  </sheetViews>
  <sheetFormatPr defaultRowHeight="14.25" x14ac:dyDescent="0.2"/>
  <cols>
    <col min="1" max="1" width="36.25" style="553" customWidth="1"/>
    <col min="2" max="10" width="8.25" style="898" customWidth="1"/>
    <col min="11" max="11" width="48.25" style="907" customWidth="1"/>
    <col min="12" max="12" width="9" style="865"/>
    <col min="13" max="16384" width="9" style="898"/>
  </cols>
  <sheetData>
    <row r="1" spans="1:11" ht="21.75" customHeight="1" x14ac:dyDescent="0.2">
      <c r="A1" s="995" t="s">
        <v>2318</v>
      </c>
      <c r="B1" s="995"/>
      <c r="C1" s="995"/>
      <c r="D1" s="995"/>
      <c r="E1" s="995"/>
      <c r="F1" s="995"/>
      <c r="G1" s="995"/>
      <c r="H1" s="995"/>
      <c r="I1" s="995"/>
      <c r="J1" s="995"/>
      <c r="K1" s="995"/>
    </row>
    <row r="2" spans="1:11" ht="21.75" customHeight="1" x14ac:dyDescent="0.2">
      <c r="A2" s="999" t="s">
        <v>2319</v>
      </c>
      <c r="B2" s="999"/>
      <c r="C2" s="999"/>
      <c r="D2" s="999"/>
      <c r="E2" s="999"/>
      <c r="F2" s="999"/>
      <c r="G2" s="999"/>
      <c r="H2" s="999"/>
      <c r="I2" s="999"/>
      <c r="J2" s="999"/>
      <c r="K2" s="999"/>
    </row>
    <row r="3" spans="1:11" ht="21.75" customHeight="1" thickBot="1" x14ac:dyDescent="0.25">
      <c r="A3" s="310" t="s">
        <v>2644</v>
      </c>
      <c r="B3" s="899"/>
      <c r="K3" s="28" t="s">
        <v>2645</v>
      </c>
    </row>
    <row r="4" spans="1:11" ht="18" customHeight="1" thickTop="1" x14ac:dyDescent="0.2">
      <c r="A4" s="1063" t="s">
        <v>196</v>
      </c>
      <c r="B4" s="992" t="s">
        <v>1</v>
      </c>
      <c r="C4" s="992"/>
      <c r="D4" s="992"/>
      <c r="E4" s="992" t="s">
        <v>2</v>
      </c>
      <c r="F4" s="992"/>
      <c r="G4" s="992"/>
      <c r="H4" s="992" t="s">
        <v>4</v>
      </c>
      <c r="I4" s="992"/>
      <c r="J4" s="992"/>
      <c r="K4" s="1066" t="s">
        <v>197</v>
      </c>
    </row>
    <row r="5" spans="1:11" ht="18" customHeight="1" x14ac:dyDescent="0.2">
      <c r="A5" s="1064"/>
      <c r="B5" s="993" t="s">
        <v>6</v>
      </c>
      <c r="C5" s="993"/>
      <c r="D5" s="993"/>
      <c r="E5" s="993" t="s">
        <v>7</v>
      </c>
      <c r="F5" s="993"/>
      <c r="G5" s="993"/>
      <c r="H5" s="993" t="s">
        <v>9</v>
      </c>
      <c r="I5" s="993"/>
      <c r="J5" s="993"/>
      <c r="K5" s="1042"/>
    </row>
    <row r="6" spans="1:11" ht="18" customHeight="1" x14ac:dyDescent="0.2">
      <c r="A6" s="1064"/>
      <c r="B6" s="863" t="s">
        <v>554</v>
      </c>
      <c r="C6" s="863" t="s">
        <v>112</v>
      </c>
      <c r="D6" s="863" t="s">
        <v>12</v>
      </c>
      <c r="E6" s="863" t="s">
        <v>554</v>
      </c>
      <c r="F6" s="863" t="s">
        <v>112</v>
      </c>
      <c r="G6" s="863" t="s">
        <v>12</v>
      </c>
      <c r="H6" s="863" t="s">
        <v>554</v>
      </c>
      <c r="I6" s="863" t="s">
        <v>112</v>
      </c>
      <c r="J6" s="863" t="s">
        <v>12</v>
      </c>
      <c r="K6" s="1042"/>
    </row>
    <row r="7" spans="1:11" ht="18" customHeight="1" thickBot="1" x14ac:dyDescent="0.25">
      <c r="A7" s="1065"/>
      <c r="B7" s="864" t="s">
        <v>13</v>
      </c>
      <c r="C7" s="864" t="s">
        <v>14</v>
      </c>
      <c r="D7" s="864" t="s">
        <v>9</v>
      </c>
      <c r="E7" s="864" t="s">
        <v>13</v>
      </c>
      <c r="F7" s="864" t="s">
        <v>14</v>
      </c>
      <c r="G7" s="864" t="s">
        <v>9</v>
      </c>
      <c r="H7" s="864" t="s">
        <v>13</v>
      </c>
      <c r="I7" s="864" t="s">
        <v>14</v>
      </c>
      <c r="J7" s="864" t="s">
        <v>9</v>
      </c>
      <c r="K7" s="1067"/>
    </row>
    <row r="8" spans="1:11" ht="18" customHeight="1" x14ac:dyDescent="0.2">
      <c r="A8" s="463" t="s">
        <v>403</v>
      </c>
      <c r="B8" s="880"/>
      <c r="C8" s="880"/>
      <c r="D8" s="880"/>
      <c r="E8" s="880"/>
      <c r="F8" s="880"/>
      <c r="G8" s="880"/>
      <c r="H8" s="880"/>
      <c r="I8" s="880"/>
      <c r="J8" s="880"/>
      <c r="K8" s="870" t="s">
        <v>16</v>
      </c>
    </row>
    <row r="9" spans="1:11" ht="18" customHeight="1" x14ac:dyDescent="0.2">
      <c r="A9" s="463" t="s">
        <v>1261</v>
      </c>
      <c r="B9" s="880">
        <v>71</v>
      </c>
      <c r="C9" s="880">
        <v>46</v>
      </c>
      <c r="D9" s="880">
        <v>117</v>
      </c>
      <c r="E9" s="880">
        <v>0</v>
      </c>
      <c r="F9" s="880">
        <v>0</v>
      </c>
      <c r="G9" s="880">
        <v>0</v>
      </c>
      <c r="H9" s="880">
        <f>SUM(B9,E9)</f>
        <v>71</v>
      </c>
      <c r="I9" s="880">
        <f t="shared" ref="I9:J19" si="0">SUM(C9,F9)</f>
        <v>46</v>
      </c>
      <c r="J9" s="880">
        <f t="shared" si="0"/>
        <v>117</v>
      </c>
      <c r="K9" s="870" t="s">
        <v>1262</v>
      </c>
    </row>
    <row r="10" spans="1:11" ht="18" customHeight="1" x14ac:dyDescent="0.2">
      <c r="A10" s="463" t="s">
        <v>1263</v>
      </c>
      <c r="B10" s="880">
        <v>70</v>
      </c>
      <c r="C10" s="880">
        <v>48</v>
      </c>
      <c r="D10" s="880">
        <v>118</v>
      </c>
      <c r="E10" s="880">
        <v>0</v>
      </c>
      <c r="F10" s="880">
        <v>0</v>
      </c>
      <c r="G10" s="880">
        <v>0</v>
      </c>
      <c r="H10" s="880">
        <f t="shared" ref="H10:H19" si="1">SUM(B10,E10)</f>
        <v>70</v>
      </c>
      <c r="I10" s="880">
        <f t="shared" si="0"/>
        <v>48</v>
      </c>
      <c r="J10" s="880">
        <f t="shared" si="0"/>
        <v>118</v>
      </c>
      <c r="K10" s="870" t="s">
        <v>1264</v>
      </c>
    </row>
    <row r="11" spans="1:11" ht="18" customHeight="1" x14ac:dyDescent="0.2">
      <c r="A11" s="463" t="s">
        <v>1265</v>
      </c>
      <c r="B11" s="880">
        <v>143</v>
      </c>
      <c r="C11" s="880">
        <v>83</v>
      </c>
      <c r="D11" s="880">
        <v>226</v>
      </c>
      <c r="E11" s="880">
        <v>0</v>
      </c>
      <c r="F11" s="880">
        <v>1</v>
      </c>
      <c r="G11" s="880">
        <v>1</v>
      </c>
      <c r="H11" s="880">
        <f t="shared" si="1"/>
        <v>143</v>
      </c>
      <c r="I11" s="880">
        <f t="shared" si="0"/>
        <v>84</v>
      </c>
      <c r="J11" s="880">
        <f t="shared" si="0"/>
        <v>227</v>
      </c>
      <c r="K11" s="870" t="s">
        <v>1266</v>
      </c>
    </row>
    <row r="12" spans="1:11" ht="18" customHeight="1" x14ac:dyDescent="0.2">
      <c r="A12" s="463" t="s">
        <v>1267</v>
      </c>
      <c r="B12" s="880">
        <v>86</v>
      </c>
      <c r="C12" s="880">
        <v>34</v>
      </c>
      <c r="D12" s="880">
        <v>120</v>
      </c>
      <c r="E12" s="880">
        <v>0</v>
      </c>
      <c r="F12" s="880">
        <v>1</v>
      </c>
      <c r="G12" s="880">
        <v>1</v>
      </c>
      <c r="H12" s="880">
        <f t="shared" si="1"/>
        <v>86</v>
      </c>
      <c r="I12" s="880">
        <f t="shared" si="0"/>
        <v>35</v>
      </c>
      <c r="J12" s="880">
        <f t="shared" si="0"/>
        <v>121</v>
      </c>
      <c r="K12" s="870" t="s">
        <v>1268</v>
      </c>
    </row>
    <row r="13" spans="1:11" ht="18" customHeight="1" x14ac:dyDescent="0.2">
      <c r="A13" s="463" t="s">
        <v>1269</v>
      </c>
      <c r="B13" s="880">
        <v>50</v>
      </c>
      <c r="C13" s="880">
        <v>31</v>
      </c>
      <c r="D13" s="880">
        <v>81</v>
      </c>
      <c r="E13" s="880">
        <v>0</v>
      </c>
      <c r="F13" s="880">
        <v>0</v>
      </c>
      <c r="G13" s="880">
        <v>0</v>
      </c>
      <c r="H13" s="880">
        <f t="shared" si="1"/>
        <v>50</v>
      </c>
      <c r="I13" s="880">
        <f t="shared" si="0"/>
        <v>31</v>
      </c>
      <c r="J13" s="880">
        <f t="shared" si="0"/>
        <v>81</v>
      </c>
      <c r="K13" s="870" t="s">
        <v>1270</v>
      </c>
    </row>
    <row r="14" spans="1:11" ht="18" customHeight="1" x14ac:dyDescent="0.2">
      <c r="A14" s="463" t="s">
        <v>1271</v>
      </c>
      <c r="B14" s="880">
        <v>20</v>
      </c>
      <c r="C14" s="880">
        <v>19</v>
      </c>
      <c r="D14" s="880">
        <v>39</v>
      </c>
      <c r="E14" s="880">
        <v>0</v>
      </c>
      <c r="F14" s="880">
        <v>0</v>
      </c>
      <c r="G14" s="880">
        <v>0</v>
      </c>
      <c r="H14" s="880">
        <f t="shared" si="1"/>
        <v>20</v>
      </c>
      <c r="I14" s="880">
        <f t="shared" si="0"/>
        <v>19</v>
      </c>
      <c r="J14" s="880">
        <f t="shared" si="0"/>
        <v>39</v>
      </c>
      <c r="K14" s="870" t="s">
        <v>1272</v>
      </c>
    </row>
    <row r="15" spans="1:11" ht="18" customHeight="1" x14ac:dyDescent="0.2">
      <c r="A15" s="463" t="s">
        <v>1273</v>
      </c>
      <c r="B15" s="880">
        <v>65</v>
      </c>
      <c r="C15" s="880">
        <v>18</v>
      </c>
      <c r="D15" s="880">
        <v>83</v>
      </c>
      <c r="E15" s="880">
        <v>0</v>
      </c>
      <c r="F15" s="880">
        <v>0</v>
      </c>
      <c r="G15" s="880">
        <v>0</v>
      </c>
      <c r="H15" s="880">
        <f t="shared" si="1"/>
        <v>65</v>
      </c>
      <c r="I15" s="880">
        <f t="shared" si="0"/>
        <v>18</v>
      </c>
      <c r="J15" s="880">
        <f t="shared" si="0"/>
        <v>83</v>
      </c>
      <c r="K15" s="870" t="s">
        <v>1274</v>
      </c>
    </row>
    <row r="16" spans="1:11" ht="18" customHeight="1" x14ac:dyDescent="0.2">
      <c r="A16" s="463" t="s">
        <v>1275</v>
      </c>
      <c r="B16" s="880">
        <v>48</v>
      </c>
      <c r="C16" s="880">
        <v>4</v>
      </c>
      <c r="D16" s="880">
        <v>52</v>
      </c>
      <c r="E16" s="880">
        <v>1</v>
      </c>
      <c r="F16" s="880">
        <v>0</v>
      </c>
      <c r="G16" s="880">
        <v>1</v>
      </c>
      <c r="H16" s="880">
        <f t="shared" si="1"/>
        <v>49</v>
      </c>
      <c r="I16" s="880">
        <f t="shared" si="0"/>
        <v>4</v>
      </c>
      <c r="J16" s="880">
        <f t="shared" si="0"/>
        <v>53</v>
      </c>
      <c r="K16" s="870" t="s">
        <v>1276</v>
      </c>
    </row>
    <row r="17" spans="1:11" ht="18" customHeight="1" x14ac:dyDescent="0.2">
      <c r="A17" s="463" t="s">
        <v>1277</v>
      </c>
      <c r="B17" s="880">
        <v>53</v>
      </c>
      <c r="C17" s="880">
        <v>26</v>
      </c>
      <c r="D17" s="880">
        <v>79</v>
      </c>
      <c r="E17" s="880">
        <v>0</v>
      </c>
      <c r="F17" s="880">
        <v>0</v>
      </c>
      <c r="G17" s="880">
        <v>0</v>
      </c>
      <c r="H17" s="880">
        <f t="shared" si="1"/>
        <v>53</v>
      </c>
      <c r="I17" s="880">
        <f t="shared" si="0"/>
        <v>26</v>
      </c>
      <c r="J17" s="880">
        <f t="shared" si="0"/>
        <v>79</v>
      </c>
      <c r="K17" s="870" t="s">
        <v>1278</v>
      </c>
    </row>
    <row r="18" spans="1:11" ht="18" customHeight="1" x14ac:dyDescent="0.2">
      <c r="A18" s="463" t="s">
        <v>1279</v>
      </c>
      <c r="B18" s="880">
        <v>95</v>
      </c>
      <c r="C18" s="880">
        <v>16</v>
      </c>
      <c r="D18" s="880">
        <v>111</v>
      </c>
      <c r="E18" s="880">
        <v>1</v>
      </c>
      <c r="F18" s="880">
        <v>0</v>
      </c>
      <c r="G18" s="880">
        <v>1</v>
      </c>
      <c r="H18" s="880">
        <f t="shared" si="1"/>
        <v>96</v>
      </c>
      <c r="I18" s="880">
        <f t="shared" si="0"/>
        <v>16</v>
      </c>
      <c r="J18" s="880">
        <f t="shared" si="0"/>
        <v>112</v>
      </c>
      <c r="K18" s="870" t="s">
        <v>1280</v>
      </c>
    </row>
    <row r="19" spans="1:11" ht="18" customHeight="1" x14ac:dyDescent="0.2">
      <c r="A19" s="463" t="s">
        <v>1281</v>
      </c>
      <c r="B19" s="880">
        <v>175</v>
      </c>
      <c r="C19" s="880">
        <v>91</v>
      </c>
      <c r="D19" s="880">
        <v>266</v>
      </c>
      <c r="E19" s="880">
        <v>0</v>
      </c>
      <c r="F19" s="880">
        <v>0</v>
      </c>
      <c r="G19" s="880">
        <v>0</v>
      </c>
      <c r="H19" s="880">
        <f t="shared" si="1"/>
        <v>175</v>
      </c>
      <c r="I19" s="880">
        <f t="shared" si="0"/>
        <v>91</v>
      </c>
      <c r="J19" s="880">
        <f t="shared" si="0"/>
        <v>266</v>
      </c>
      <c r="K19" s="870" t="s">
        <v>1282</v>
      </c>
    </row>
    <row r="20" spans="1:11" ht="18" customHeight="1" x14ac:dyDescent="0.2">
      <c r="A20" s="463" t="s">
        <v>1283</v>
      </c>
      <c r="B20" s="880"/>
      <c r="C20" s="880"/>
      <c r="D20" s="880"/>
      <c r="E20" s="880"/>
      <c r="F20" s="880"/>
      <c r="G20" s="880"/>
      <c r="H20" s="880"/>
      <c r="I20" s="880"/>
      <c r="J20" s="880"/>
      <c r="K20" s="870" t="s">
        <v>1284</v>
      </c>
    </row>
    <row r="21" spans="1:11" ht="18" customHeight="1" x14ac:dyDescent="0.2">
      <c r="A21" s="463" t="s">
        <v>790</v>
      </c>
      <c r="B21" s="880">
        <v>12</v>
      </c>
      <c r="C21" s="880">
        <v>8</v>
      </c>
      <c r="D21" s="880">
        <v>20</v>
      </c>
      <c r="E21" s="880">
        <v>0</v>
      </c>
      <c r="F21" s="880">
        <v>0</v>
      </c>
      <c r="G21" s="880">
        <v>0</v>
      </c>
      <c r="H21" s="880">
        <f>SUM(B21,E21)</f>
        <v>12</v>
      </c>
      <c r="I21" s="880">
        <f t="shared" ref="I21:J28" si="2">SUM(C21,F21)</f>
        <v>8</v>
      </c>
      <c r="J21" s="880">
        <f t="shared" si="2"/>
        <v>20</v>
      </c>
      <c r="K21" s="870" t="s">
        <v>1285</v>
      </c>
    </row>
    <row r="22" spans="1:11" ht="18" customHeight="1" x14ac:dyDescent="0.2">
      <c r="A22" s="463" t="s">
        <v>404</v>
      </c>
      <c r="B22" s="880">
        <v>18</v>
      </c>
      <c r="C22" s="880">
        <v>10</v>
      </c>
      <c r="D22" s="880">
        <v>28</v>
      </c>
      <c r="E22" s="880">
        <v>0</v>
      </c>
      <c r="F22" s="880">
        <v>0</v>
      </c>
      <c r="G22" s="880">
        <v>0</v>
      </c>
      <c r="H22" s="880">
        <f t="shared" ref="H22:H28" si="3">SUM(B22,E22)</f>
        <v>18</v>
      </c>
      <c r="I22" s="880">
        <f t="shared" si="2"/>
        <v>10</v>
      </c>
      <c r="J22" s="880">
        <f t="shared" si="2"/>
        <v>28</v>
      </c>
      <c r="K22" s="870" t="s">
        <v>206</v>
      </c>
    </row>
    <row r="23" spans="1:11" ht="18" customHeight="1" x14ac:dyDescent="0.2">
      <c r="A23" s="463" t="s">
        <v>1286</v>
      </c>
      <c r="B23" s="880">
        <v>33</v>
      </c>
      <c r="C23" s="880">
        <v>5</v>
      </c>
      <c r="D23" s="880">
        <v>38</v>
      </c>
      <c r="E23" s="880">
        <v>0</v>
      </c>
      <c r="F23" s="880">
        <v>0</v>
      </c>
      <c r="G23" s="880">
        <v>0</v>
      </c>
      <c r="H23" s="880">
        <f t="shared" si="3"/>
        <v>33</v>
      </c>
      <c r="I23" s="880">
        <f t="shared" si="2"/>
        <v>5</v>
      </c>
      <c r="J23" s="880">
        <f t="shared" si="2"/>
        <v>38</v>
      </c>
      <c r="K23" s="870" t="s">
        <v>1287</v>
      </c>
    </row>
    <row r="24" spans="1:11" ht="18" customHeight="1" x14ac:dyDescent="0.2">
      <c r="A24" s="463" t="s">
        <v>1288</v>
      </c>
      <c r="B24" s="880">
        <v>22</v>
      </c>
      <c r="C24" s="880">
        <v>16</v>
      </c>
      <c r="D24" s="880">
        <v>38</v>
      </c>
      <c r="E24" s="880">
        <v>0</v>
      </c>
      <c r="F24" s="880">
        <v>0</v>
      </c>
      <c r="G24" s="880">
        <v>0</v>
      </c>
      <c r="H24" s="880">
        <f t="shared" si="3"/>
        <v>22</v>
      </c>
      <c r="I24" s="880">
        <f t="shared" si="2"/>
        <v>16</v>
      </c>
      <c r="J24" s="880">
        <f t="shared" si="2"/>
        <v>38</v>
      </c>
      <c r="K24" s="870" t="s">
        <v>1289</v>
      </c>
    </row>
    <row r="25" spans="1:11" ht="18" customHeight="1" x14ac:dyDescent="0.2">
      <c r="A25" s="463" t="s">
        <v>1290</v>
      </c>
      <c r="B25" s="880">
        <v>20</v>
      </c>
      <c r="C25" s="880">
        <v>5</v>
      </c>
      <c r="D25" s="880">
        <v>25</v>
      </c>
      <c r="E25" s="880">
        <v>0</v>
      </c>
      <c r="F25" s="880">
        <v>0</v>
      </c>
      <c r="G25" s="880">
        <v>0</v>
      </c>
      <c r="H25" s="880">
        <f t="shared" si="3"/>
        <v>20</v>
      </c>
      <c r="I25" s="880">
        <f t="shared" si="2"/>
        <v>5</v>
      </c>
      <c r="J25" s="880">
        <f t="shared" si="2"/>
        <v>25</v>
      </c>
      <c r="K25" s="870" t="s">
        <v>1291</v>
      </c>
    </row>
    <row r="26" spans="1:11" ht="18" customHeight="1" x14ac:dyDescent="0.2">
      <c r="A26" s="463" t="s">
        <v>1292</v>
      </c>
      <c r="B26" s="880">
        <v>14</v>
      </c>
      <c r="C26" s="880">
        <v>1</v>
      </c>
      <c r="D26" s="880">
        <v>15</v>
      </c>
      <c r="E26" s="880">
        <v>0</v>
      </c>
      <c r="F26" s="880">
        <v>0</v>
      </c>
      <c r="G26" s="880">
        <v>0</v>
      </c>
      <c r="H26" s="880">
        <f t="shared" si="3"/>
        <v>14</v>
      </c>
      <c r="I26" s="880">
        <f t="shared" si="2"/>
        <v>1</v>
      </c>
      <c r="J26" s="880">
        <f t="shared" si="2"/>
        <v>15</v>
      </c>
      <c r="K26" s="870" t="s">
        <v>1293</v>
      </c>
    </row>
    <row r="27" spans="1:11" ht="18" customHeight="1" x14ac:dyDescent="0.2">
      <c r="A27" s="463" t="s">
        <v>1294</v>
      </c>
      <c r="B27" s="880">
        <v>28</v>
      </c>
      <c r="C27" s="880">
        <v>5</v>
      </c>
      <c r="D27" s="880">
        <v>33</v>
      </c>
      <c r="E27" s="880">
        <v>0</v>
      </c>
      <c r="F27" s="880">
        <v>0</v>
      </c>
      <c r="G27" s="880">
        <v>0</v>
      </c>
      <c r="H27" s="880">
        <f t="shared" si="3"/>
        <v>28</v>
      </c>
      <c r="I27" s="880">
        <f t="shared" si="2"/>
        <v>5</v>
      </c>
      <c r="J27" s="880">
        <f t="shared" si="2"/>
        <v>33</v>
      </c>
      <c r="K27" s="870" t="s">
        <v>1295</v>
      </c>
    </row>
    <row r="28" spans="1:11" ht="18" customHeight="1" x14ac:dyDescent="0.2">
      <c r="A28" s="463" t="s">
        <v>1296</v>
      </c>
      <c r="B28" s="880">
        <v>19</v>
      </c>
      <c r="C28" s="880">
        <v>6</v>
      </c>
      <c r="D28" s="880">
        <v>25</v>
      </c>
      <c r="E28" s="880">
        <v>0</v>
      </c>
      <c r="F28" s="880">
        <v>0</v>
      </c>
      <c r="G28" s="880">
        <v>0</v>
      </c>
      <c r="H28" s="880">
        <f t="shared" si="3"/>
        <v>19</v>
      </c>
      <c r="I28" s="880">
        <f t="shared" si="2"/>
        <v>6</v>
      </c>
      <c r="J28" s="880">
        <f t="shared" si="2"/>
        <v>25</v>
      </c>
      <c r="K28" s="870" t="s">
        <v>1297</v>
      </c>
    </row>
    <row r="29" spans="1:11" ht="18" customHeight="1" thickBot="1" x14ac:dyDescent="0.25">
      <c r="A29" s="11" t="s">
        <v>1298</v>
      </c>
      <c r="B29" s="12">
        <f>SUM(B21:B28)</f>
        <v>166</v>
      </c>
      <c r="C29" s="12">
        <f t="shared" ref="C29:J29" si="4">SUM(C21:C28)</f>
        <v>56</v>
      </c>
      <c r="D29" s="12">
        <f t="shared" si="4"/>
        <v>222</v>
      </c>
      <c r="E29" s="12">
        <f t="shared" si="4"/>
        <v>0</v>
      </c>
      <c r="F29" s="12">
        <f t="shared" si="4"/>
        <v>0</v>
      </c>
      <c r="G29" s="12">
        <f t="shared" si="4"/>
        <v>0</v>
      </c>
      <c r="H29" s="12">
        <f t="shared" si="4"/>
        <v>166</v>
      </c>
      <c r="I29" s="12">
        <f t="shared" si="4"/>
        <v>56</v>
      </c>
      <c r="J29" s="12">
        <f t="shared" si="4"/>
        <v>222</v>
      </c>
      <c r="K29" s="13" t="s">
        <v>1299</v>
      </c>
    </row>
    <row r="30" spans="1:11" ht="18" customHeight="1" thickTop="1" x14ac:dyDescent="0.2">
      <c r="A30" s="878"/>
      <c r="B30" s="863"/>
      <c r="C30" s="863"/>
      <c r="D30" s="863"/>
      <c r="E30" s="863"/>
      <c r="F30" s="863"/>
      <c r="G30" s="863"/>
      <c r="H30" s="863"/>
      <c r="I30" s="863"/>
      <c r="J30" s="863"/>
      <c r="K30" s="869"/>
    </row>
    <row r="31" spans="1:11" ht="18" customHeight="1" x14ac:dyDescent="0.2">
      <c r="A31" s="878"/>
      <c r="B31" s="863"/>
      <c r="C31" s="863"/>
      <c r="D31" s="863"/>
      <c r="E31" s="863"/>
      <c r="F31" s="863"/>
      <c r="G31" s="863"/>
      <c r="H31" s="863"/>
      <c r="I31" s="863"/>
      <c r="J31" s="863"/>
      <c r="K31" s="869"/>
    </row>
    <row r="32" spans="1:11" ht="18" customHeight="1" x14ac:dyDescent="0.2">
      <c r="A32" s="878"/>
      <c r="B32" s="863"/>
      <c r="C32" s="863"/>
      <c r="D32" s="863"/>
      <c r="E32" s="863"/>
      <c r="F32" s="863"/>
      <c r="G32" s="863"/>
      <c r="H32" s="863"/>
      <c r="I32" s="863"/>
      <c r="J32" s="863"/>
      <c r="K32" s="869"/>
    </row>
    <row r="33" spans="1:12" ht="15.75" customHeight="1" x14ac:dyDescent="0.2">
      <c r="A33" s="878"/>
      <c r="B33" s="863"/>
      <c r="C33" s="863"/>
      <c r="D33" s="863"/>
      <c r="E33" s="863"/>
      <c r="F33" s="863"/>
      <c r="G33" s="863"/>
      <c r="H33" s="863"/>
      <c r="I33" s="863"/>
      <c r="J33" s="863"/>
      <c r="K33" s="869"/>
    </row>
    <row r="34" spans="1:12" ht="15.75" customHeight="1" x14ac:dyDescent="0.2">
      <c r="A34" s="878"/>
      <c r="B34" s="863"/>
      <c r="C34" s="863"/>
      <c r="D34" s="863"/>
      <c r="E34" s="863"/>
      <c r="F34" s="863"/>
      <c r="G34" s="863"/>
      <c r="H34" s="863"/>
      <c r="I34" s="863"/>
      <c r="J34" s="863"/>
      <c r="K34" s="869"/>
    </row>
    <row r="35" spans="1:12" ht="17.25" customHeight="1" thickBot="1" x14ac:dyDescent="0.25">
      <c r="A35" s="310" t="s">
        <v>2644</v>
      </c>
      <c r="B35" s="899"/>
      <c r="K35" s="28" t="s">
        <v>2645</v>
      </c>
    </row>
    <row r="36" spans="1:12" ht="18" customHeight="1" thickTop="1" x14ac:dyDescent="0.2">
      <c r="A36" s="1063" t="s">
        <v>196</v>
      </c>
      <c r="B36" s="992" t="s">
        <v>1</v>
      </c>
      <c r="C36" s="992"/>
      <c r="D36" s="992"/>
      <c r="E36" s="992" t="s">
        <v>2</v>
      </c>
      <c r="F36" s="992"/>
      <c r="G36" s="992"/>
      <c r="H36" s="992" t="s">
        <v>4</v>
      </c>
      <c r="I36" s="992"/>
      <c r="J36" s="992"/>
      <c r="K36" s="1066" t="s">
        <v>197</v>
      </c>
    </row>
    <row r="37" spans="1:12" ht="18" customHeight="1" x14ac:dyDescent="0.2">
      <c r="A37" s="1064"/>
      <c r="B37" s="993" t="s">
        <v>6</v>
      </c>
      <c r="C37" s="993"/>
      <c r="D37" s="993"/>
      <c r="E37" s="993" t="s">
        <v>7</v>
      </c>
      <c r="F37" s="993"/>
      <c r="G37" s="993"/>
      <c r="H37" s="993" t="s">
        <v>9</v>
      </c>
      <c r="I37" s="993"/>
      <c r="J37" s="993"/>
      <c r="K37" s="1042"/>
    </row>
    <row r="38" spans="1:12" ht="18" customHeight="1" x14ac:dyDescent="0.2">
      <c r="A38" s="1064"/>
      <c r="B38" s="863" t="s">
        <v>554</v>
      </c>
      <c r="C38" s="863" t="s">
        <v>112</v>
      </c>
      <c r="D38" s="863" t="s">
        <v>12</v>
      </c>
      <c r="E38" s="863" t="s">
        <v>554</v>
      </c>
      <c r="F38" s="863" t="s">
        <v>112</v>
      </c>
      <c r="G38" s="863" t="s">
        <v>12</v>
      </c>
      <c r="H38" s="863" t="s">
        <v>554</v>
      </c>
      <c r="I38" s="863" t="s">
        <v>112</v>
      </c>
      <c r="J38" s="863" t="s">
        <v>12</v>
      </c>
      <c r="K38" s="1042"/>
    </row>
    <row r="39" spans="1:12" ht="18" customHeight="1" thickBot="1" x14ac:dyDescent="0.25">
      <c r="A39" s="1065"/>
      <c r="B39" s="864" t="s">
        <v>13</v>
      </c>
      <c r="C39" s="864" t="s">
        <v>14</v>
      </c>
      <c r="D39" s="864" t="s">
        <v>9</v>
      </c>
      <c r="E39" s="864" t="s">
        <v>13</v>
      </c>
      <c r="F39" s="864" t="s">
        <v>14</v>
      </c>
      <c r="G39" s="864" t="s">
        <v>9</v>
      </c>
      <c r="H39" s="864" t="s">
        <v>13</v>
      </c>
      <c r="I39" s="864" t="s">
        <v>14</v>
      </c>
      <c r="J39" s="864" t="s">
        <v>9</v>
      </c>
      <c r="K39" s="1067"/>
    </row>
    <row r="40" spans="1:12" s="899" customFormat="1" ht="18.95" customHeight="1" x14ac:dyDescent="0.2">
      <c r="A40" s="463" t="s">
        <v>1300</v>
      </c>
      <c r="B40" s="880"/>
      <c r="C40" s="880"/>
      <c r="D40" s="880"/>
      <c r="E40" s="880"/>
      <c r="F40" s="880"/>
      <c r="G40" s="880"/>
      <c r="H40" s="880"/>
      <c r="I40" s="880"/>
      <c r="J40" s="880"/>
      <c r="K40" s="870" t="s">
        <v>1301</v>
      </c>
      <c r="L40" s="900"/>
    </row>
    <row r="41" spans="1:12" ht="18.95" customHeight="1" x14ac:dyDescent="0.2">
      <c r="A41" s="463" t="s">
        <v>1302</v>
      </c>
      <c r="B41" s="880">
        <v>13</v>
      </c>
      <c r="C41" s="880">
        <v>3</v>
      </c>
      <c r="D41" s="880">
        <v>16</v>
      </c>
      <c r="E41" s="880">
        <v>0</v>
      </c>
      <c r="F41" s="880">
        <v>0</v>
      </c>
      <c r="G41" s="880">
        <v>0</v>
      </c>
      <c r="H41" s="880">
        <f>SUM(B41,E41)</f>
        <v>13</v>
      </c>
      <c r="I41" s="880">
        <f t="shared" ref="I41:J45" si="5">SUM(C41,F41)</f>
        <v>3</v>
      </c>
      <c r="J41" s="880">
        <f t="shared" si="5"/>
        <v>16</v>
      </c>
      <c r="K41" s="870" t="s">
        <v>1303</v>
      </c>
    </row>
    <row r="42" spans="1:12" ht="18.95" customHeight="1" x14ac:dyDescent="0.2">
      <c r="A42" s="463" t="s">
        <v>1288</v>
      </c>
      <c r="B42" s="880">
        <v>9</v>
      </c>
      <c r="C42" s="880">
        <v>8</v>
      </c>
      <c r="D42" s="880">
        <v>17</v>
      </c>
      <c r="E42" s="880">
        <v>0</v>
      </c>
      <c r="F42" s="880">
        <v>0</v>
      </c>
      <c r="G42" s="880">
        <v>0</v>
      </c>
      <c r="H42" s="880">
        <f t="shared" ref="H42:H45" si="6">SUM(B42,E42)</f>
        <v>9</v>
      </c>
      <c r="I42" s="880">
        <f t="shared" si="5"/>
        <v>8</v>
      </c>
      <c r="J42" s="880">
        <f t="shared" si="5"/>
        <v>17</v>
      </c>
      <c r="K42" s="211" t="s">
        <v>1289</v>
      </c>
    </row>
    <row r="43" spans="1:12" ht="18.95" customHeight="1" x14ac:dyDescent="0.2">
      <c r="A43" s="463" t="s">
        <v>1290</v>
      </c>
      <c r="B43" s="880">
        <v>7</v>
      </c>
      <c r="C43" s="880">
        <v>6</v>
      </c>
      <c r="D43" s="880">
        <v>13</v>
      </c>
      <c r="E43" s="880">
        <v>0</v>
      </c>
      <c r="F43" s="880">
        <v>0</v>
      </c>
      <c r="G43" s="880">
        <v>0</v>
      </c>
      <c r="H43" s="880">
        <f t="shared" si="6"/>
        <v>7</v>
      </c>
      <c r="I43" s="880">
        <f t="shared" si="5"/>
        <v>6</v>
      </c>
      <c r="J43" s="880">
        <f t="shared" si="5"/>
        <v>13</v>
      </c>
      <c r="K43" s="211" t="s">
        <v>1291</v>
      </c>
    </row>
    <row r="44" spans="1:12" ht="18.95" customHeight="1" x14ac:dyDescent="0.2">
      <c r="A44" s="463" t="s">
        <v>1294</v>
      </c>
      <c r="B44" s="880">
        <v>15</v>
      </c>
      <c r="C44" s="880">
        <v>1</v>
      </c>
      <c r="D44" s="880">
        <v>16</v>
      </c>
      <c r="E44" s="880">
        <v>0</v>
      </c>
      <c r="F44" s="880">
        <v>0</v>
      </c>
      <c r="G44" s="880">
        <v>0</v>
      </c>
      <c r="H44" s="880">
        <f t="shared" si="6"/>
        <v>15</v>
      </c>
      <c r="I44" s="880">
        <f t="shared" si="5"/>
        <v>1</v>
      </c>
      <c r="J44" s="880">
        <f t="shared" si="5"/>
        <v>16</v>
      </c>
      <c r="K44" s="211" t="s">
        <v>1304</v>
      </c>
    </row>
    <row r="45" spans="1:12" ht="18.95" customHeight="1" x14ac:dyDescent="0.2">
      <c r="A45" s="463" t="s">
        <v>1296</v>
      </c>
      <c r="B45" s="880">
        <v>11</v>
      </c>
      <c r="C45" s="880">
        <v>5</v>
      </c>
      <c r="D45" s="880">
        <v>16</v>
      </c>
      <c r="E45" s="880">
        <v>0</v>
      </c>
      <c r="F45" s="880">
        <v>0</v>
      </c>
      <c r="G45" s="880">
        <v>0</v>
      </c>
      <c r="H45" s="880">
        <f t="shared" si="6"/>
        <v>11</v>
      </c>
      <c r="I45" s="880">
        <f t="shared" si="5"/>
        <v>5</v>
      </c>
      <c r="J45" s="880">
        <f t="shared" si="5"/>
        <v>16</v>
      </c>
      <c r="K45" s="870" t="s">
        <v>1305</v>
      </c>
    </row>
    <row r="46" spans="1:12" ht="18.95" customHeight="1" x14ac:dyDescent="0.2">
      <c r="A46" s="463" t="s">
        <v>1306</v>
      </c>
      <c r="B46" s="880">
        <f>SUM(B41:B45)</f>
        <v>55</v>
      </c>
      <c r="C46" s="880">
        <f t="shared" ref="C46:J46" si="7">SUM(C41:C45)</f>
        <v>23</v>
      </c>
      <c r="D46" s="880">
        <f t="shared" si="7"/>
        <v>78</v>
      </c>
      <c r="E46" s="880">
        <f t="shared" si="7"/>
        <v>0</v>
      </c>
      <c r="F46" s="880">
        <f t="shared" si="7"/>
        <v>0</v>
      </c>
      <c r="G46" s="880">
        <f t="shared" si="7"/>
        <v>0</v>
      </c>
      <c r="H46" s="880">
        <f t="shared" si="7"/>
        <v>55</v>
      </c>
      <c r="I46" s="880">
        <f t="shared" si="7"/>
        <v>23</v>
      </c>
      <c r="J46" s="880">
        <f t="shared" si="7"/>
        <v>78</v>
      </c>
      <c r="K46" s="870" t="s">
        <v>1307</v>
      </c>
    </row>
    <row r="47" spans="1:12" ht="18.95" customHeight="1" x14ac:dyDescent="0.2">
      <c r="A47" s="463" t="s">
        <v>1308</v>
      </c>
      <c r="B47" s="880"/>
      <c r="C47" s="880"/>
      <c r="D47" s="880"/>
      <c r="E47" s="880"/>
      <c r="F47" s="880"/>
      <c r="G47" s="880"/>
      <c r="H47" s="880"/>
      <c r="I47" s="880"/>
      <c r="J47" s="880"/>
      <c r="K47" s="870" t="s">
        <v>1309</v>
      </c>
    </row>
    <row r="48" spans="1:12" ht="18.95" customHeight="1" x14ac:dyDescent="0.2">
      <c r="A48" s="463" t="s">
        <v>1302</v>
      </c>
      <c r="B48" s="880">
        <v>9</v>
      </c>
      <c r="C48" s="880">
        <v>6</v>
      </c>
      <c r="D48" s="880">
        <v>15</v>
      </c>
      <c r="E48" s="880">
        <v>0</v>
      </c>
      <c r="F48" s="880">
        <v>0</v>
      </c>
      <c r="G48" s="880">
        <v>0</v>
      </c>
      <c r="H48" s="880">
        <f>SUM(B48,E48)</f>
        <v>9</v>
      </c>
      <c r="I48" s="880">
        <f t="shared" ref="I48:J52" si="8">SUM(C48,F48)</f>
        <v>6</v>
      </c>
      <c r="J48" s="880">
        <f t="shared" si="8"/>
        <v>15</v>
      </c>
      <c r="K48" s="870" t="s">
        <v>1303</v>
      </c>
    </row>
    <row r="49" spans="1:11" ht="18.95" customHeight="1" x14ac:dyDescent="0.2">
      <c r="A49" s="463" t="s">
        <v>1288</v>
      </c>
      <c r="B49" s="880">
        <v>6</v>
      </c>
      <c r="C49" s="880">
        <v>2</v>
      </c>
      <c r="D49" s="880">
        <v>8</v>
      </c>
      <c r="E49" s="880">
        <v>0</v>
      </c>
      <c r="F49" s="880">
        <v>0</v>
      </c>
      <c r="G49" s="880">
        <v>0</v>
      </c>
      <c r="H49" s="880">
        <f t="shared" ref="H49:H52" si="9">SUM(B49,E49)</f>
        <v>6</v>
      </c>
      <c r="I49" s="880">
        <f t="shared" si="8"/>
        <v>2</v>
      </c>
      <c r="J49" s="880">
        <f t="shared" si="8"/>
        <v>8</v>
      </c>
      <c r="K49" s="211" t="s">
        <v>1289</v>
      </c>
    </row>
    <row r="50" spans="1:11" ht="18.95" customHeight="1" x14ac:dyDescent="0.2">
      <c r="A50" s="463" t="s">
        <v>1290</v>
      </c>
      <c r="B50" s="880">
        <v>2</v>
      </c>
      <c r="C50" s="880">
        <v>9</v>
      </c>
      <c r="D50" s="880">
        <v>11</v>
      </c>
      <c r="E50" s="880">
        <v>0</v>
      </c>
      <c r="F50" s="880">
        <v>0</v>
      </c>
      <c r="G50" s="880">
        <v>0</v>
      </c>
      <c r="H50" s="880">
        <f t="shared" si="9"/>
        <v>2</v>
      </c>
      <c r="I50" s="880">
        <f t="shared" si="8"/>
        <v>9</v>
      </c>
      <c r="J50" s="880">
        <f t="shared" si="8"/>
        <v>11</v>
      </c>
      <c r="K50" s="211" t="s">
        <v>1291</v>
      </c>
    </row>
    <row r="51" spans="1:11" ht="18" customHeight="1" x14ac:dyDescent="0.2">
      <c r="A51" s="463" t="s">
        <v>1294</v>
      </c>
      <c r="B51" s="880">
        <v>10</v>
      </c>
      <c r="C51" s="880">
        <v>5</v>
      </c>
      <c r="D51" s="880">
        <v>15</v>
      </c>
      <c r="E51" s="880">
        <v>0</v>
      </c>
      <c r="F51" s="880">
        <v>0</v>
      </c>
      <c r="G51" s="880">
        <v>0</v>
      </c>
      <c r="H51" s="880">
        <f t="shared" si="9"/>
        <v>10</v>
      </c>
      <c r="I51" s="880">
        <f t="shared" si="8"/>
        <v>5</v>
      </c>
      <c r="J51" s="880">
        <f t="shared" si="8"/>
        <v>15</v>
      </c>
      <c r="K51" s="211" t="s">
        <v>1304</v>
      </c>
    </row>
    <row r="52" spans="1:11" ht="18" customHeight="1" x14ac:dyDescent="0.2">
      <c r="A52" s="463" t="s">
        <v>1296</v>
      </c>
      <c r="B52" s="880">
        <v>12</v>
      </c>
      <c r="C52" s="880">
        <v>9</v>
      </c>
      <c r="D52" s="880">
        <v>21</v>
      </c>
      <c r="E52" s="880">
        <v>0</v>
      </c>
      <c r="F52" s="880">
        <v>0</v>
      </c>
      <c r="G52" s="880">
        <v>0</v>
      </c>
      <c r="H52" s="880">
        <f t="shared" si="9"/>
        <v>12</v>
      </c>
      <c r="I52" s="880">
        <f t="shared" si="8"/>
        <v>9</v>
      </c>
      <c r="J52" s="880">
        <f t="shared" si="8"/>
        <v>21</v>
      </c>
      <c r="K52" s="870" t="s">
        <v>1305</v>
      </c>
    </row>
    <row r="53" spans="1:11" ht="18" customHeight="1" x14ac:dyDescent="0.2">
      <c r="A53" s="463" t="s">
        <v>1310</v>
      </c>
      <c r="B53" s="880">
        <f>SUM(B48:B52)</f>
        <v>39</v>
      </c>
      <c r="C53" s="880">
        <f t="shared" ref="C53:J53" si="10">SUM(C48:C52)</f>
        <v>31</v>
      </c>
      <c r="D53" s="880">
        <f t="shared" si="10"/>
        <v>70</v>
      </c>
      <c r="E53" s="880">
        <f t="shared" si="10"/>
        <v>0</v>
      </c>
      <c r="F53" s="880">
        <f t="shared" si="10"/>
        <v>0</v>
      </c>
      <c r="G53" s="880">
        <f t="shared" si="10"/>
        <v>0</v>
      </c>
      <c r="H53" s="880">
        <f t="shared" si="10"/>
        <v>39</v>
      </c>
      <c r="I53" s="880">
        <f t="shared" si="10"/>
        <v>31</v>
      </c>
      <c r="J53" s="880">
        <f t="shared" si="10"/>
        <v>70</v>
      </c>
      <c r="K53" s="870" t="s">
        <v>1311</v>
      </c>
    </row>
    <row r="54" spans="1:11" ht="18" customHeight="1" x14ac:dyDescent="0.2">
      <c r="A54" s="308" t="s">
        <v>1601</v>
      </c>
      <c r="B54" s="326"/>
      <c r="C54" s="326"/>
      <c r="D54" s="326"/>
      <c r="E54" s="326"/>
      <c r="F54" s="326"/>
      <c r="G54" s="326"/>
      <c r="H54" s="880"/>
      <c r="I54" s="880"/>
      <c r="J54" s="880"/>
      <c r="K54" s="297" t="s">
        <v>1295</v>
      </c>
    </row>
    <row r="55" spans="1:11" ht="18" customHeight="1" x14ac:dyDescent="0.2">
      <c r="A55" s="308" t="s">
        <v>790</v>
      </c>
      <c r="B55" s="326">
        <v>12</v>
      </c>
      <c r="C55" s="326">
        <v>8</v>
      </c>
      <c r="D55" s="326">
        <v>20</v>
      </c>
      <c r="E55" s="326">
        <v>0</v>
      </c>
      <c r="F55" s="326">
        <v>0</v>
      </c>
      <c r="G55" s="326">
        <v>0</v>
      </c>
      <c r="H55" s="880">
        <f>SUM(B55,E55)</f>
        <v>12</v>
      </c>
      <c r="I55" s="880">
        <f t="shared" ref="I55:J62" si="11">SUM(C55,F55)</f>
        <v>8</v>
      </c>
      <c r="J55" s="880">
        <f t="shared" si="11"/>
        <v>20</v>
      </c>
      <c r="K55" s="297" t="s">
        <v>1285</v>
      </c>
    </row>
    <row r="56" spans="1:11" ht="18" customHeight="1" x14ac:dyDescent="0.2">
      <c r="A56" s="308" t="s">
        <v>404</v>
      </c>
      <c r="B56" s="326">
        <v>18</v>
      </c>
      <c r="C56" s="326">
        <v>10</v>
      </c>
      <c r="D56" s="326">
        <v>28</v>
      </c>
      <c r="E56" s="326">
        <v>0</v>
      </c>
      <c r="F56" s="326">
        <v>0</v>
      </c>
      <c r="G56" s="326">
        <v>0</v>
      </c>
      <c r="H56" s="880">
        <f t="shared" ref="H56:H62" si="12">SUM(B56,E56)</f>
        <v>18</v>
      </c>
      <c r="I56" s="880">
        <f t="shared" si="11"/>
        <v>10</v>
      </c>
      <c r="J56" s="880">
        <f t="shared" si="11"/>
        <v>28</v>
      </c>
      <c r="K56" s="297" t="s">
        <v>206</v>
      </c>
    </row>
    <row r="57" spans="1:11" ht="18" customHeight="1" x14ac:dyDescent="0.2">
      <c r="A57" s="308" t="s">
        <v>1302</v>
      </c>
      <c r="B57" s="326">
        <v>55</v>
      </c>
      <c r="C57" s="326">
        <v>14</v>
      </c>
      <c r="D57" s="326">
        <v>69</v>
      </c>
      <c r="E57" s="326">
        <v>0</v>
      </c>
      <c r="F57" s="326">
        <v>0</v>
      </c>
      <c r="G57" s="326">
        <v>0</v>
      </c>
      <c r="H57" s="880">
        <f t="shared" si="12"/>
        <v>55</v>
      </c>
      <c r="I57" s="880">
        <f t="shared" si="11"/>
        <v>14</v>
      </c>
      <c r="J57" s="880">
        <f t="shared" si="11"/>
        <v>69</v>
      </c>
      <c r="K57" s="297" t="s">
        <v>1303</v>
      </c>
    </row>
    <row r="58" spans="1:11" ht="18" customHeight="1" x14ac:dyDescent="0.2">
      <c r="A58" s="463" t="s">
        <v>1288</v>
      </c>
      <c r="B58" s="880">
        <v>37</v>
      </c>
      <c r="C58" s="880">
        <v>26</v>
      </c>
      <c r="D58" s="880">
        <v>63</v>
      </c>
      <c r="E58" s="880">
        <v>0</v>
      </c>
      <c r="F58" s="880">
        <v>0</v>
      </c>
      <c r="G58" s="880">
        <v>0</v>
      </c>
      <c r="H58" s="880">
        <f t="shared" si="12"/>
        <v>37</v>
      </c>
      <c r="I58" s="880">
        <f t="shared" si="11"/>
        <v>26</v>
      </c>
      <c r="J58" s="880">
        <f t="shared" si="11"/>
        <v>63</v>
      </c>
      <c r="K58" s="870" t="s">
        <v>1289</v>
      </c>
    </row>
    <row r="59" spans="1:11" ht="18" customHeight="1" x14ac:dyDescent="0.2">
      <c r="A59" s="463" t="s">
        <v>1290</v>
      </c>
      <c r="B59" s="880">
        <v>29</v>
      </c>
      <c r="C59" s="880">
        <v>20</v>
      </c>
      <c r="D59" s="880">
        <v>49</v>
      </c>
      <c r="E59" s="880">
        <v>0</v>
      </c>
      <c r="F59" s="880">
        <v>0</v>
      </c>
      <c r="G59" s="880">
        <v>0</v>
      </c>
      <c r="H59" s="880">
        <f t="shared" si="12"/>
        <v>29</v>
      </c>
      <c r="I59" s="880">
        <f t="shared" si="11"/>
        <v>20</v>
      </c>
      <c r="J59" s="880">
        <f t="shared" si="11"/>
        <v>49</v>
      </c>
      <c r="K59" s="870" t="s">
        <v>1291</v>
      </c>
    </row>
    <row r="60" spans="1:11" ht="18" customHeight="1" x14ac:dyDescent="0.2">
      <c r="A60" s="463" t="s">
        <v>1292</v>
      </c>
      <c r="B60" s="880">
        <v>14</v>
      </c>
      <c r="C60" s="880">
        <v>1</v>
      </c>
      <c r="D60" s="880">
        <v>15</v>
      </c>
      <c r="E60" s="880">
        <v>0</v>
      </c>
      <c r="F60" s="880">
        <v>0</v>
      </c>
      <c r="G60" s="880">
        <v>0</v>
      </c>
      <c r="H60" s="880">
        <f t="shared" si="12"/>
        <v>14</v>
      </c>
      <c r="I60" s="880">
        <f t="shared" si="11"/>
        <v>1</v>
      </c>
      <c r="J60" s="880">
        <f t="shared" si="11"/>
        <v>15</v>
      </c>
      <c r="K60" s="870" t="s">
        <v>1293</v>
      </c>
    </row>
    <row r="61" spans="1:11" ht="18" customHeight="1" x14ac:dyDescent="0.2">
      <c r="A61" s="463" t="s">
        <v>1294</v>
      </c>
      <c r="B61" s="880">
        <v>53</v>
      </c>
      <c r="C61" s="880">
        <v>11</v>
      </c>
      <c r="D61" s="880">
        <v>64</v>
      </c>
      <c r="E61" s="880">
        <v>0</v>
      </c>
      <c r="F61" s="880">
        <v>0</v>
      </c>
      <c r="G61" s="880">
        <v>0</v>
      </c>
      <c r="H61" s="880">
        <f t="shared" si="12"/>
        <v>53</v>
      </c>
      <c r="I61" s="880">
        <f t="shared" si="11"/>
        <v>11</v>
      </c>
      <c r="J61" s="880">
        <f t="shared" si="11"/>
        <v>64</v>
      </c>
      <c r="K61" s="870" t="s">
        <v>1304</v>
      </c>
    </row>
    <row r="62" spans="1:11" ht="18" customHeight="1" x14ac:dyDescent="0.2">
      <c r="A62" s="463" t="s">
        <v>1296</v>
      </c>
      <c r="B62" s="880">
        <v>42</v>
      </c>
      <c r="C62" s="880">
        <v>20</v>
      </c>
      <c r="D62" s="880">
        <v>62</v>
      </c>
      <c r="E62" s="880">
        <v>0</v>
      </c>
      <c r="F62" s="880">
        <v>0</v>
      </c>
      <c r="G62" s="880">
        <v>0</v>
      </c>
      <c r="H62" s="880">
        <f t="shared" si="12"/>
        <v>42</v>
      </c>
      <c r="I62" s="880">
        <f t="shared" si="11"/>
        <v>20</v>
      </c>
      <c r="J62" s="880">
        <f t="shared" si="11"/>
        <v>62</v>
      </c>
      <c r="K62" s="870" t="s">
        <v>1305</v>
      </c>
    </row>
    <row r="63" spans="1:11" ht="18" customHeight="1" thickBot="1" x14ac:dyDescent="0.25">
      <c r="A63" s="11" t="s">
        <v>1314</v>
      </c>
      <c r="B63" s="12">
        <f>SUM(B55:B62)</f>
        <v>260</v>
      </c>
      <c r="C63" s="12">
        <f t="shared" ref="C63:J63" si="13">SUM(C55:C62)</f>
        <v>110</v>
      </c>
      <c r="D63" s="12">
        <f t="shared" si="13"/>
        <v>370</v>
      </c>
      <c r="E63" s="12">
        <f t="shared" si="13"/>
        <v>0</v>
      </c>
      <c r="F63" s="12">
        <f t="shared" si="13"/>
        <v>0</v>
      </c>
      <c r="G63" s="12">
        <f t="shared" si="13"/>
        <v>0</v>
      </c>
      <c r="H63" s="12">
        <f t="shared" si="13"/>
        <v>260</v>
      </c>
      <c r="I63" s="12">
        <f t="shared" si="13"/>
        <v>110</v>
      </c>
      <c r="J63" s="12">
        <f t="shared" si="13"/>
        <v>370</v>
      </c>
      <c r="K63" s="13" t="s">
        <v>1313</v>
      </c>
    </row>
    <row r="64" spans="1:11" ht="20.100000000000001" customHeight="1" thickTop="1" x14ac:dyDescent="0.2">
      <c r="A64" s="307"/>
      <c r="B64" s="875"/>
      <c r="C64" s="875"/>
      <c r="D64" s="875"/>
      <c r="E64" s="875"/>
      <c r="F64" s="875"/>
      <c r="G64" s="875"/>
      <c r="H64" s="875"/>
      <c r="I64" s="875"/>
      <c r="J64" s="875"/>
      <c r="K64" s="56"/>
    </row>
    <row r="65" spans="1:11" ht="20.100000000000001" customHeight="1" x14ac:dyDescent="0.2">
      <c r="A65" s="307"/>
      <c r="B65" s="875"/>
      <c r="C65" s="875"/>
      <c r="D65" s="875"/>
      <c r="E65" s="875"/>
      <c r="F65" s="875"/>
      <c r="G65" s="875"/>
      <c r="H65" s="875"/>
      <c r="I65" s="875"/>
      <c r="J65" s="875"/>
      <c r="K65" s="56"/>
    </row>
    <row r="66" spans="1:11" ht="20.100000000000001" customHeight="1" x14ac:dyDescent="0.2">
      <c r="A66" s="307"/>
      <c r="B66" s="875"/>
      <c r="C66" s="875"/>
      <c r="D66" s="875"/>
      <c r="E66" s="875"/>
      <c r="F66" s="875"/>
      <c r="G66" s="875"/>
      <c r="H66" s="875"/>
      <c r="I66" s="875"/>
      <c r="J66" s="875"/>
      <c r="K66" s="56"/>
    </row>
    <row r="67" spans="1:11" ht="20.100000000000001" customHeight="1" thickBot="1" x14ac:dyDescent="0.25">
      <c r="A67" s="323" t="s">
        <v>2646</v>
      </c>
      <c r="D67" s="901"/>
      <c r="E67" s="865"/>
      <c r="F67" s="901"/>
      <c r="K67" s="28" t="s">
        <v>2717</v>
      </c>
    </row>
    <row r="68" spans="1:11" ht="20.100000000000001" customHeight="1" thickTop="1" x14ac:dyDescent="0.2">
      <c r="A68" s="1063" t="s">
        <v>196</v>
      </c>
      <c r="B68" s="992" t="s">
        <v>1</v>
      </c>
      <c r="C68" s="992"/>
      <c r="D68" s="993"/>
      <c r="E68" s="992" t="s">
        <v>2</v>
      </c>
      <c r="F68" s="992"/>
      <c r="G68" s="992"/>
      <c r="H68" s="992" t="s">
        <v>4</v>
      </c>
      <c r="I68" s="992"/>
      <c r="J68" s="992"/>
      <c r="K68" s="1066" t="s">
        <v>197</v>
      </c>
    </row>
    <row r="69" spans="1:11" ht="20.100000000000001" customHeight="1" x14ac:dyDescent="0.2">
      <c r="A69" s="1064"/>
      <c r="B69" s="993" t="s">
        <v>6</v>
      </c>
      <c r="C69" s="993"/>
      <c r="D69" s="993"/>
      <c r="E69" s="993" t="s">
        <v>7</v>
      </c>
      <c r="F69" s="993"/>
      <c r="G69" s="993"/>
      <c r="H69" s="993" t="s">
        <v>9</v>
      </c>
      <c r="I69" s="993"/>
      <c r="J69" s="993"/>
      <c r="K69" s="1042"/>
    </row>
    <row r="70" spans="1:11" ht="20.100000000000001" customHeight="1" x14ac:dyDescent="0.2">
      <c r="A70" s="1064"/>
      <c r="B70" s="863" t="s">
        <v>554</v>
      </c>
      <c r="C70" s="863" t="s">
        <v>112</v>
      </c>
      <c r="D70" s="863" t="s">
        <v>12</v>
      </c>
      <c r="E70" s="863" t="s">
        <v>554</v>
      </c>
      <c r="F70" s="863" t="s">
        <v>112</v>
      </c>
      <c r="G70" s="863" t="s">
        <v>12</v>
      </c>
      <c r="H70" s="863" t="s">
        <v>554</v>
      </c>
      <c r="I70" s="863" t="s">
        <v>112</v>
      </c>
      <c r="J70" s="863" t="s">
        <v>12</v>
      </c>
      <c r="K70" s="1042"/>
    </row>
    <row r="71" spans="1:11" ht="20.100000000000001" customHeight="1" thickBot="1" x14ac:dyDescent="0.25">
      <c r="A71" s="1065"/>
      <c r="B71" s="864" t="s">
        <v>13</v>
      </c>
      <c r="C71" s="864" t="s">
        <v>14</v>
      </c>
      <c r="D71" s="864" t="s">
        <v>9</v>
      </c>
      <c r="E71" s="864" t="s">
        <v>13</v>
      </c>
      <c r="F71" s="864" t="s">
        <v>14</v>
      </c>
      <c r="G71" s="864" t="s">
        <v>9</v>
      </c>
      <c r="H71" s="864" t="s">
        <v>13</v>
      </c>
      <c r="I71" s="864" t="s">
        <v>14</v>
      </c>
      <c r="J71" s="864" t="s">
        <v>9</v>
      </c>
      <c r="K71" s="1067"/>
    </row>
    <row r="72" spans="1:11" ht="20.100000000000001" customHeight="1" x14ac:dyDescent="0.2">
      <c r="A72" s="17" t="s">
        <v>1315</v>
      </c>
      <c r="B72" s="18">
        <v>78</v>
      </c>
      <c r="C72" s="18">
        <v>38</v>
      </c>
      <c r="D72" s="18">
        <v>116</v>
      </c>
      <c r="E72" s="18">
        <v>0</v>
      </c>
      <c r="F72" s="18">
        <v>0</v>
      </c>
      <c r="G72" s="18">
        <v>0</v>
      </c>
      <c r="H72" s="18">
        <f>SUM(B72,E72)</f>
        <v>78</v>
      </c>
      <c r="I72" s="18">
        <f t="shared" ref="I72:J73" si="14">SUM(C72,F72)</f>
        <v>38</v>
      </c>
      <c r="J72" s="18">
        <f t="shared" si="14"/>
        <v>116</v>
      </c>
      <c r="K72" s="19" t="s">
        <v>1297</v>
      </c>
    </row>
    <row r="73" spans="1:11" ht="20.100000000000001" customHeight="1" x14ac:dyDescent="0.2">
      <c r="A73" s="463" t="s">
        <v>1317</v>
      </c>
      <c r="B73" s="880">
        <v>68</v>
      </c>
      <c r="C73" s="880">
        <v>15</v>
      </c>
      <c r="D73" s="880">
        <v>83</v>
      </c>
      <c r="E73" s="880">
        <v>0</v>
      </c>
      <c r="F73" s="880">
        <v>0</v>
      </c>
      <c r="G73" s="880">
        <v>0</v>
      </c>
      <c r="H73" s="18">
        <f>SUM(B73,E73)</f>
        <v>68</v>
      </c>
      <c r="I73" s="18">
        <f t="shared" si="14"/>
        <v>15</v>
      </c>
      <c r="J73" s="18">
        <f t="shared" si="14"/>
        <v>83</v>
      </c>
      <c r="K73" s="870" t="s">
        <v>1502</v>
      </c>
    </row>
    <row r="74" spans="1:11" ht="20.100000000000001" customHeight="1" x14ac:dyDescent="0.2">
      <c r="A74" s="463" t="s">
        <v>1503</v>
      </c>
      <c r="B74" s="880"/>
      <c r="C74" s="880"/>
      <c r="D74" s="880"/>
      <c r="E74" s="880"/>
      <c r="F74" s="880"/>
      <c r="G74" s="880"/>
      <c r="H74" s="880"/>
      <c r="I74" s="880"/>
      <c r="J74" s="880"/>
      <c r="K74" s="870" t="s">
        <v>1320</v>
      </c>
    </row>
    <row r="75" spans="1:11" ht="20.100000000000001" customHeight="1" x14ac:dyDescent="0.2">
      <c r="A75" s="463" t="s">
        <v>790</v>
      </c>
      <c r="B75" s="880">
        <v>23</v>
      </c>
      <c r="C75" s="880">
        <v>11</v>
      </c>
      <c r="D75" s="880">
        <v>34</v>
      </c>
      <c r="E75" s="880">
        <v>0</v>
      </c>
      <c r="F75" s="880">
        <v>0</v>
      </c>
      <c r="G75" s="880">
        <v>0</v>
      </c>
      <c r="H75" s="880">
        <f>SUM(B75,E75)</f>
        <v>23</v>
      </c>
      <c r="I75" s="880">
        <f t="shared" ref="I75:J82" si="15">SUM(C75,F75)</f>
        <v>11</v>
      </c>
      <c r="J75" s="880">
        <f t="shared" si="15"/>
        <v>34</v>
      </c>
      <c r="K75" s="211" t="s">
        <v>1336</v>
      </c>
    </row>
    <row r="76" spans="1:11" ht="20.100000000000001" customHeight="1" x14ac:dyDescent="0.2">
      <c r="A76" s="463" t="s">
        <v>404</v>
      </c>
      <c r="B76" s="880">
        <v>20</v>
      </c>
      <c r="C76" s="880">
        <v>10</v>
      </c>
      <c r="D76" s="880">
        <v>30</v>
      </c>
      <c r="E76" s="880">
        <v>0</v>
      </c>
      <c r="F76" s="880">
        <v>0</v>
      </c>
      <c r="G76" s="880">
        <v>0</v>
      </c>
      <c r="H76" s="880">
        <f t="shared" ref="H76:H82" si="16">SUM(B76,E76)</f>
        <v>20</v>
      </c>
      <c r="I76" s="880">
        <f t="shared" si="15"/>
        <v>10</v>
      </c>
      <c r="J76" s="880">
        <f t="shared" si="15"/>
        <v>30</v>
      </c>
      <c r="K76" s="870" t="s">
        <v>206</v>
      </c>
    </row>
    <row r="77" spans="1:11" ht="20.100000000000001" customHeight="1" x14ac:dyDescent="0.2">
      <c r="A77" s="463" t="s">
        <v>1286</v>
      </c>
      <c r="B77" s="880">
        <v>16</v>
      </c>
      <c r="C77" s="880">
        <v>4</v>
      </c>
      <c r="D77" s="880">
        <v>20</v>
      </c>
      <c r="E77" s="880">
        <v>0</v>
      </c>
      <c r="F77" s="880">
        <v>0</v>
      </c>
      <c r="G77" s="880">
        <v>0</v>
      </c>
      <c r="H77" s="880">
        <f t="shared" si="16"/>
        <v>16</v>
      </c>
      <c r="I77" s="880">
        <f t="shared" si="15"/>
        <v>4</v>
      </c>
      <c r="J77" s="880">
        <f t="shared" si="15"/>
        <v>20</v>
      </c>
      <c r="K77" s="870" t="s">
        <v>1289</v>
      </c>
    </row>
    <row r="78" spans="1:11" ht="20.100000000000001" customHeight="1" x14ac:dyDescent="0.2">
      <c r="A78" s="463" t="s">
        <v>1545</v>
      </c>
      <c r="B78" s="880">
        <v>28</v>
      </c>
      <c r="C78" s="880">
        <v>13</v>
      </c>
      <c r="D78" s="880">
        <v>41</v>
      </c>
      <c r="E78" s="880">
        <v>0</v>
      </c>
      <c r="F78" s="880">
        <v>0</v>
      </c>
      <c r="G78" s="880">
        <v>0</v>
      </c>
      <c r="H78" s="880">
        <f t="shared" si="16"/>
        <v>28</v>
      </c>
      <c r="I78" s="880">
        <f t="shared" si="15"/>
        <v>13</v>
      </c>
      <c r="J78" s="880">
        <f t="shared" si="15"/>
        <v>41</v>
      </c>
      <c r="K78" s="211" t="s">
        <v>1323</v>
      </c>
    </row>
    <row r="79" spans="1:11" ht="20.100000000000001" customHeight="1" x14ac:dyDescent="0.2">
      <c r="A79" s="463" t="s">
        <v>523</v>
      </c>
      <c r="B79" s="880">
        <v>16</v>
      </c>
      <c r="C79" s="880">
        <v>6</v>
      </c>
      <c r="D79" s="880">
        <v>22</v>
      </c>
      <c r="E79" s="880">
        <v>0</v>
      </c>
      <c r="F79" s="880">
        <v>0</v>
      </c>
      <c r="G79" s="880">
        <v>0</v>
      </c>
      <c r="H79" s="880">
        <f t="shared" si="16"/>
        <v>16</v>
      </c>
      <c r="I79" s="880">
        <f t="shared" si="15"/>
        <v>6</v>
      </c>
      <c r="J79" s="880">
        <f t="shared" si="15"/>
        <v>22</v>
      </c>
      <c r="K79" s="870" t="s">
        <v>240</v>
      </c>
    </row>
    <row r="80" spans="1:11" ht="20.100000000000001" customHeight="1" x14ac:dyDescent="0.2">
      <c r="A80" s="463" t="s">
        <v>1546</v>
      </c>
      <c r="B80" s="880">
        <v>3</v>
      </c>
      <c r="C80" s="880">
        <v>0</v>
      </c>
      <c r="D80" s="880">
        <v>3</v>
      </c>
      <c r="E80" s="880">
        <v>0</v>
      </c>
      <c r="F80" s="880">
        <v>0</v>
      </c>
      <c r="G80" s="880">
        <v>0</v>
      </c>
      <c r="H80" s="880">
        <f t="shared" si="16"/>
        <v>3</v>
      </c>
      <c r="I80" s="880">
        <f t="shared" si="15"/>
        <v>0</v>
      </c>
      <c r="J80" s="880">
        <f t="shared" si="15"/>
        <v>3</v>
      </c>
      <c r="K80" s="414" t="s">
        <v>1603</v>
      </c>
    </row>
    <row r="81" spans="1:11" ht="20.100000000000001" customHeight="1" x14ac:dyDescent="0.2">
      <c r="A81" s="463" t="s">
        <v>1548</v>
      </c>
      <c r="B81" s="880">
        <v>5</v>
      </c>
      <c r="C81" s="880">
        <v>2</v>
      </c>
      <c r="D81" s="880">
        <v>7</v>
      </c>
      <c r="E81" s="880">
        <v>0</v>
      </c>
      <c r="F81" s="880">
        <v>0</v>
      </c>
      <c r="G81" s="880">
        <v>0</v>
      </c>
      <c r="H81" s="880">
        <f t="shared" si="16"/>
        <v>5</v>
      </c>
      <c r="I81" s="880">
        <f t="shared" si="15"/>
        <v>2</v>
      </c>
      <c r="J81" s="880">
        <f t="shared" si="15"/>
        <v>7</v>
      </c>
      <c r="K81" s="870" t="s">
        <v>1293</v>
      </c>
    </row>
    <row r="82" spans="1:11" ht="20.100000000000001" customHeight="1" x14ac:dyDescent="0.2">
      <c r="A82" s="463" t="s">
        <v>1549</v>
      </c>
      <c r="B82" s="880">
        <v>6</v>
      </c>
      <c r="C82" s="880">
        <v>4</v>
      </c>
      <c r="D82" s="880">
        <v>10</v>
      </c>
      <c r="E82" s="880">
        <v>0</v>
      </c>
      <c r="F82" s="880">
        <v>0</v>
      </c>
      <c r="G82" s="880">
        <v>0</v>
      </c>
      <c r="H82" s="880">
        <f t="shared" si="16"/>
        <v>6</v>
      </c>
      <c r="I82" s="880">
        <f t="shared" si="15"/>
        <v>4</v>
      </c>
      <c r="J82" s="880">
        <f t="shared" si="15"/>
        <v>10</v>
      </c>
      <c r="K82" s="870" t="s">
        <v>1550</v>
      </c>
    </row>
    <row r="83" spans="1:11" ht="20.100000000000001" customHeight="1" x14ac:dyDescent="0.2">
      <c r="A83" s="463" t="s">
        <v>1324</v>
      </c>
      <c r="B83" s="880">
        <f>SUM(B75:B82)</f>
        <v>117</v>
      </c>
      <c r="C83" s="880">
        <f t="shared" ref="C83:J83" si="17">SUM(C75:C82)</f>
        <v>50</v>
      </c>
      <c r="D83" s="880">
        <f t="shared" si="17"/>
        <v>167</v>
      </c>
      <c r="E83" s="880">
        <f t="shared" si="17"/>
        <v>0</v>
      </c>
      <c r="F83" s="880">
        <f t="shared" si="17"/>
        <v>0</v>
      </c>
      <c r="G83" s="880">
        <f t="shared" si="17"/>
        <v>0</v>
      </c>
      <c r="H83" s="880">
        <f t="shared" si="17"/>
        <v>117</v>
      </c>
      <c r="I83" s="880">
        <f t="shared" si="17"/>
        <v>50</v>
      </c>
      <c r="J83" s="880">
        <f t="shared" si="17"/>
        <v>167</v>
      </c>
      <c r="K83" s="414" t="s">
        <v>1325</v>
      </c>
    </row>
    <row r="84" spans="1:11" ht="20.100000000000001" customHeight="1" x14ac:dyDescent="0.2">
      <c r="A84" s="463" t="s">
        <v>1326</v>
      </c>
      <c r="B84" s="880"/>
      <c r="C84" s="880"/>
      <c r="D84" s="880"/>
      <c r="E84" s="880"/>
      <c r="F84" s="880"/>
      <c r="G84" s="880"/>
      <c r="H84" s="880"/>
      <c r="I84" s="880"/>
      <c r="J84" s="880"/>
      <c r="K84" s="870" t="s">
        <v>1327</v>
      </c>
    </row>
    <row r="85" spans="1:11" ht="20.100000000000001" customHeight="1" x14ac:dyDescent="0.2">
      <c r="A85" s="463" t="s">
        <v>1328</v>
      </c>
      <c r="B85" s="880">
        <v>14</v>
      </c>
      <c r="C85" s="880">
        <v>7</v>
      </c>
      <c r="D85" s="880">
        <v>21</v>
      </c>
      <c r="E85" s="880">
        <v>0</v>
      </c>
      <c r="F85" s="880">
        <v>0</v>
      </c>
      <c r="G85" s="880">
        <v>0</v>
      </c>
      <c r="H85" s="880">
        <f>SUM(B85,E85)</f>
        <v>14</v>
      </c>
      <c r="I85" s="880">
        <f t="shared" ref="I85:J90" si="18">SUM(C85,F85)</f>
        <v>7</v>
      </c>
      <c r="J85" s="880">
        <f t="shared" si="18"/>
        <v>21</v>
      </c>
      <c r="K85" s="870" t="s">
        <v>1329</v>
      </c>
    </row>
    <row r="86" spans="1:11" ht="20.100000000000001" customHeight="1" x14ac:dyDescent="0.2">
      <c r="A86" s="463" t="s">
        <v>1505</v>
      </c>
      <c r="B86" s="880">
        <v>16</v>
      </c>
      <c r="C86" s="880">
        <v>5</v>
      </c>
      <c r="D86" s="880">
        <v>21</v>
      </c>
      <c r="E86" s="880">
        <v>0</v>
      </c>
      <c r="F86" s="880">
        <v>0</v>
      </c>
      <c r="G86" s="880">
        <v>0</v>
      </c>
      <c r="H86" s="880">
        <f t="shared" ref="H86:H90" si="19">SUM(B86,E86)</f>
        <v>16</v>
      </c>
      <c r="I86" s="880">
        <f t="shared" si="18"/>
        <v>5</v>
      </c>
      <c r="J86" s="880">
        <f t="shared" si="18"/>
        <v>21</v>
      </c>
      <c r="K86" s="870" t="s">
        <v>1506</v>
      </c>
    </row>
    <row r="87" spans="1:11" ht="20.100000000000001" customHeight="1" x14ac:dyDescent="0.2">
      <c r="A87" s="463" t="s">
        <v>1331</v>
      </c>
      <c r="B87" s="880">
        <v>13</v>
      </c>
      <c r="C87" s="880">
        <v>1</v>
      </c>
      <c r="D87" s="880">
        <v>14</v>
      </c>
      <c r="E87" s="880">
        <v>0</v>
      </c>
      <c r="F87" s="880">
        <v>0</v>
      </c>
      <c r="G87" s="880">
        <v>0</v>
      </c>
      <c r="H87" s="880">
        <f t="shared" si="19"/>
        <v>13</v>
      </c>
      <c r="I87" s="880">
        <f t="shared" si="18"/>
        <v>1</v>
      </c>
      <c r="J87" s="880">
        <f t="shared" si="18"/>
        <v>14</v>
      </c>
      <c r="K87" s="870" t="s">
        <v>1332</v>
      </c>
    </row>
    <row r="88" spans="1:11" ht="20.100000000000001" customHeight="1" x14ac:dyDescent="0.2">
      <c r="A88" s="463" t="s">
        <v>1333</v>
      </c>
      <c r="B88" s="880">
        <v>10</v>
      </c>
      <c r="C88" s="880">
        <v>9</v>
      </c>
      <c r="D88" s="880">
        <v>19</v>
      </c>
      <c r="E88" s="880">
        <v>0</v>
      </c>
      <c r="F88" s="880">
        <v>0</v>
      </c>
      <c r="G88" s="880">
        <v>0</v>
      </c>
      <c r="H88" s="880">
        <f t="shared" si="19"/>
        <v>10</v>
      </c>
      <c r="I88" s="880">
        <f t="shared" si="18"/>
        <v>9</v>
      </c>
      <c r="J88" s="880">
        <f t="shared" si="18"/>
        <v>19</v>
      </c>
      <c r="K88" s="870" t="s">
        <v>1334</v>
      </c>
    </row>
    <row r="89" spans="1:11" ht="20.100000000000001" customHeight="1" x14ac:dyDescent="0.2">
      <c r="A89" s="463" t="s">
        <v>1335</v>
      </c>
      <c r="B89" s="880">
        <v>10</v>
      </c>
      <c r="C89" s="880">
        <v>0</v>
      </c>
      <c r="D89" s="880">
        <v>10</v>
      </c>
      <c r="E89" s="880">
        <v>0</v>
      </c>
      <c r="F89" s="880">
        <v>0</v>
      </c>
      <c r="G89" s="880">
        <v>0</v>
      </c>
      <c r="H89" s="880">
        <f t="shared" si="19"/>
        <v>10</v>
      </c>
      <c r="I89" s="880">
        <f t="shared" si="18"/>
        <v>0</v>
      </c>
      <c r="J89" s="880">
        <f t="shared" si="18"/>
        <v>10</v>
      </c>
      <c r="K89" s="870" t="s">
        <v>1336</v>
      </c>
    </row>
    <row r="90" spans="1:11" ht="20.100000000000001" customHeight="1" x14ac:dyDescent="0.2">
      <c r="A90" s="463" t="s">
        <v>1337</v>
      </c>
      <c r="B90" s="880">
        <v>4</v>
      </c>
      <c r="C90" s="880">
        <v>3</v>
      </c>
      <c r="D90" s="880">
        <v>7</v>
      </c>
      <c r="E90" s="880">
        <v>0</v>
      </c>
      <c r="F90" s="880">
        <v>0</v>
      </c>
      <c r="G90" s="880">
        <v>0</v>
      </c>
      <c r="H90" s="880">
        <f t="shared" si="19"/>
        <v>4</v>
      </c>
      <c r="I90" s="880">
        <f t="shared" si="18"/>
        <v>3</v>
      </c>
      <c r="J90" s="880">
        <f t="shared" si="18"/>
        <v>7</v>
      </c>
      <c r="K90" s="870" t="s">
        <v>1323</v>
      </c>
    </row>
    <row r="91" spans="1:11" ht="20.100000000000001" customHeight="1" thickBot="1" x14ac:dyDescent="0.25">
      <c r="A91" s="426" t="s">
        <v>1338</v>
      </c>
      <c r="B91" s="587">
        <f>SUM(B85:B90)</f>
        <v>67</v>
      </c>
      <c r="C91" s="587">
        <f t="shared" ref="C91:J91" si="20">SUM(C85:C90)</f>
        <v>25</v>
      </c>
      <c r="D91" s="587">
        <f t="shared" si="20"/>
        <v>92</v>
      </c>
      <c r="E91" s="587">
        <f t="shared" si="20"/>
        <v>0</v>
      </c>
      <c r="F91" s="587">
        <f t="shared" si="20"/>
        <v>0</v>
      </c>
      <c r="G91" s="587">
        <f t="shared" si="20"/>
        <v>0</v>
      </c>
      <c r="H91" s="587">
        <f t="shared" si="20"/>
        <v>67</v>
      </c>
      <c r="I91" s="587">
        <f t="shared" si="20"/>
        <v>25</v>
      </c>
      <c r="J91" s="587">
        <f t="shared" si="20"/>
        <v>92</v>
      </c>
      <c r="K91" s="427" t="s">
        <v>1339</v>
      </c>
    </row>
    <row r="92" spans="1:11" ht="19.5" customHeight="1" thickTop="1" x14ac:dyDescent="0.2">
      <c r="A92" s="307"/>
      <c r="B92" s="875"/>
      <c r="C92" s="875"/>
      <c r="D92" s="875"/>
      <c r="E92" s="875"/>
      <c r="F92" s="875"/>
      <c r="G92" s="875"/>
      <c r="H92" s="875"/>
      <c r="I92" s="875"/>
      <c r="J92" s="875"/>
      <c r="K92" s="56"/>
    </row>
    <row r="93" spans="1:11" ht="19.5" customHeight="1" x14ac:dyDescent="0.2">
      <c r="A93" s="307"/>
      <c r="B93" s="875"/>
      <c r="C93" s="875"/>
      <c r="D93" s="875"/>
      <c r="E93" s="875"/>
      <c r="F93" s="875"/>
      <c r="G93" s="875"/>
      <c r="H93" s="875"/>
      <c r="I93" s="875"/>
      <c r="J93" s="875"/>
      <c r="K93" s="56"/>
    </row>
    <row r="94" spans="1:11" ht="19.5" customHeight="1" x14ac:dyDescent="0.2">
      <c r="A94" s="307"/>
      <c r="B94" s="875"/>
      <c r="C94" s="875"/>
      <c r="D94" s="875"/>
      <c r="E94" s="875"/>
      <c r="F94" s="875"/>
      <c r="G94" s="875"/>
      <c r="H94" s="875"/>
      <c r="I94" s="875"/>
      <c r="J94" s="875"/>
      <c r="K94" s="56"/>
    </row>
    <row r="95" spans="1:11" ht="24" customHeight="1" x14ac:dyDescent="0.2">
      <c r="A95" s="307"/>
      <c r="B95" s="875"/>
      <c r="C95" s="875"/>
      <c r="D95" s="875"/>
      <c r="E95" s="875"/>
      <c r="F95" s="875"/>
      <c r="G95" s="875"/>
      <c r="H95" s="875"/>
      <c r="I95" s="875"/>
      <c r="J95" s="875"/>
      <c r="K95" s="56"/>
    </row>
    <row r="96" spans="1:11" ht="20.100000000000001" customHeight="1" thickBot="1" x14ac:dyDescent="0.25">
      <c r="A96" s="878" t="s">
        <v>2646</v>
      </c>
      <c r="B96" s="865"/>
      <c r="C96" s="865"/>
      <c r="D96" s="865"/>
      <c r="E96" s="865"/>
      <c r="F96" s="865"/>
      <c r="G96" s="865"/>
      <c r="H96" s="865"/>
      <c r="I96" s="865"/>
      <c r="J96" s="865"/>
      <c r="K96" s="869" t="s">
        <v>2717</v>
      </c>
    </row>
    <row r="97" spans="1:11" ht="18" customHeight="1" thickTop="1" x14ac:dyDescent="0.2">
      <c r="A97" s="1063" t="s">
        <v>196</v>
      </c>
      <c r="B97" s="1049" t="s">
        <v>1</v>
      </c>
      <c r="C97" s="1049"/>
      <c r="D97" s="1049"/>
      <c r="E97" s="1049" t="s">
        <v>2</v>
      </c>
      <c r="F97" s="1049"/>
      <c r="G97" s="1049"/>
      <c r="H97" s="1049" t="s">
        <v>4</v>
      </c>
      <c r="I97" s="1049"/>
      <c r="J97" s="1049"/>
      <c r="K97" s="1066" t="s">
        <v>197</v>
      </c>
    </row>
    <row r="98" spans="1:11" ht="17.25" customHeight="1" x14ac:dyDescent="0.2">
      <c r="A98" s="1064"/>
      <c r="B98" s="1050" t="s">
        <v>6</v>
      </c>
      <c r="C98" s="1050"/>
      <c r="D98" s="1050"/>
      <c r="E98" s="1050" t="s">
        <v>7</v>
      </c>
      <c r="F98" s="1050"/>
      <c r="G98" s="1050"/>
      <c r="H98" s="1050" t="s">
        <v>9</v>
      </c>
      <c r="I98" s="1050"/>
      <c r="J98" s="1050"/>
      <c r="K98" s="1042"/>
    </row>
    <row r="99" spans="1:11" ht="20.100000000000001" customHeight="1" x14ac:dyDescent="0.2">
      <c r="A99" s="1064"/>
      <c r="B99" s="872" t="s">
        <v>554</v>
      </c>
      <c r="C99" s="872" t="s">
        <v>112</v>
      </c>
      <c r="D99" s="872" t="s">
        <v>12</v>
      </c>
      <c r="E99" s="872" t="s">
        <v>554</v>
      </c>
      <c r="F99" s="872" t="s">
        <v>112</v>
      </c>
      <c r="G99" s="872" t="s">
        <v>12</v>
      </c>
      <c r="H99" s="872" t="s">
        <v>554</v>
      </c>
      <c r="I99" s="872" t="s">
        <v>112</v>
      </c>
      <c r="J99" s="872" t="s">
        <v>12</v>
      </c>
      <c r="K99" s="1042"/>
    </row>
    <row r="100" spans="1:11" ht="16.5" customHeight="1" thickBot="1" x14ac:dyDescent="0.25">
      <c r="A100" s="1065"/>
      <c r="B100" s="873" t="s">
        <v>13</v>
      </c>
      <c r="C100" s="873" t="s">
        <v>14</v>
      </c>
      <c r="D100" s="873" t="s">
        <v>9</v>
      </c>
      <c r="E100" s="873" t="s">
        <v>13</v>
      </c>
      <c r="F100" s="873" t="s">
        <v>14</v>
      </c>
      <c r="G100" s="873" t="s">
        <v>9</v>
      </c>
      <c r="H100" s="873" t="s">
        <v>13</v>
      </c>
      <c r="I100" s="873" t="s">
        <v>14</v>
      </c>
      <c r="J100" s="873" t="s">
        <v>9</v>
      </c>
      <c r="K100" s="1067"/>
    </row>
    <row r="101" spans="1:11" ht="18" customHeight="1" x14ac:dyDescent="0.2">
      <c r="A101" s="463" t="s">
        <v>1340</v>
      </c>
      <c r="B101" s="880">
        <v>26</v>
      </c>
      <c r="C101" s="880">
        <v>16</v>
      </c>
      <c r="D101" s="326">
        <v>42</v>
      </c>
      <c r="E101" s="880">
        <v>0</v>
      </c>
      <c r="F101" s="880">
        <v>0</v>
      </c>
      <c r="G101" s="880">
        <v>0</v>
      </c>
      <c r="H101" s="880">
        <f>SUM(B101,E101)</f>
        <v>26</v>
      </c>
      <c r="I101" s="880">
        <f t="shared" ref="I101:J101" si="21">SUM(C101,F101)</f>
        <v>16</v>
      </c>
      <c r="J101" s="880">
        <f t="shared" si="21"/>
        <v>42</v>
      </c>
      <c r="K101" s="870" t="s">
        <v>1341</v>
      </c>
    </row>
    <row r="102" spans="1:11" ht="18" customHeight="1" x14ac:dyDescent="0.2">
      <c r="A102" s="463" t="s">
        <v>1605</v>
      </c>
      <c r="B102" s="880"/>
      <c r="C102" s="880"/>
      <c r="D102" s="880"/>
      <c r="E102" s="880"/>
      <c r="F102" s="880"/>
      <c r="G102" s="880"/>
      <c r="H102" s="880"/>
      <c r="I102" s="880"/>
      <c r="J102" s="880"/>
      <c r="K102" s="870" t="s">
        <v>1557</v>
      </c>
    </row>
    <row r="103" spans="1:11" ht="18" customHeight="1" x14ac:dyDescent="0.2">
      <c r="A103" s="463" t="s">
        <v>1344</v>
      </c>
      <c r="B103" s="880">
        <v>14</v>
      </c>
      <c r="C103" s="880">
        <v>6</v>
      </c>
      <c r="D103" s="880">
        <v>20</v>
      </c>
      <c r="E103" s="880">
        <v>0</v>
      </c>
      <c r="F103" s="880">
        <v>0</v>
      </c>
      <c r="G103" s="880">
        <v>0</v>
      </c>
      <c r="H103" s="880">
        <f>SUM(B103,E103)</f>
        <v>14</v>
      </c>
      <c r="I103" s="880">
        <f t="shared" ref="I103:J107" si="22">SUM(C103,F103)</f>
        <v>6</v>
      </c>
      <c r="J103" s="880">
        <f t="shared" si="22"/>
        <v>20</v>
      </c>
      <c r="K103" s="870" t="s">
        <v>856</v>
      </c>
    </row>
    <row r="104" spans="1:11" ht="18" customHeight="1" x14ac:dyDescent="0.2">
      <c r="A104" s="463" t="s">
        <v>1345</v>
      </c>
      <c r="B104" s="880">
        <v>25</v>
      </c>
      <c r="C104" s="880">
        <v>14</v>
      </c>
      <c r="D104" s="880">
        <v>39</v>
      </c>
      <c r="E104" s="880">
        <v>0</v>
      </c>
      <c r="F104" s="880">
        <v>0</v>
      </c>
      <c r="G104" s="880">
        <v>0</v>
      </c>
      <c r="H104" s="880">
        <f t="shared" ref="H104:H107" si="23">SUM(B104,E104)</f>
        <v>25</v>
      </c>
      <c r="I104" s="880">
        <f t="shared" si="22"/>
        <v>14</v>
      </c>
      <c r="J104" s="880">
        <f t="shared" si="22"/>
        <v>39</v>
      </c>
      <c r="K104" s="870" t="s">
        <v>1346</v>
      </c>
    </row>
    <row r="105" spans="1:11" ht="15.75" customHeight="1" x14ac:dyDescent="0.2">
      <c r="A105" s="463" t="s">
        <v>939</v>
      </c>
      <c r="B105" s="880">
        <v>39</v>
      </c>
      <c r="C105" s="880">
        <v>24</v>
      </c>
      <c r="D105" s="880">
        <v>63</v>
      </c>
      <c r="E105" s="880">
        <v>0</v>
      </c>
      <c r="F105" s="880">
        <v>0</v>
      </c>
      <c r="G105" s="880">
        <v>0</v>
      </c>
      <c r="H105" s="880">
        <f t="shared" si="23"/>
        <v>39</v>
      </c>
      <c r="I105" s="880">
        <f t="shared" si="22"/>
        <v>24</v>
      </c>
      <c r="J105" s="880">
        <f t="shared" si="22"/>
        <v>63</v>
      </c>
      <c r="K105" s="870" t="s">
        <v>234</v>
      </c>
    </row>
    <row r="106" spans="1:11" ht="18" customHeight="1" x14ac:dyDescent="0.2">
      <c r="A106" s="463" t="s">
        <v>523</v>
      </c>
      <c r="B106" s="880">
        <v>14</v>
      </c>
      <c r="C106" s="880">
        <v>8</v>
      </c>
      <c r="D106" s="880">
        <v>22</v>
      </c>
      <c r="E106" s="880">
        <v>0</v>
      </c>
      <c r="F106" s="880">
        <v>0</v>
      </c>
      <c r="G106" s="880">
        <v>0</v>
      </c>
      <c r="H106" s="880">
        <f t="shared" si="23"/>
        <v>14</v>
      </c>
      <c r="I106" s="880">
        <f t="shared" si="22"/>
        <v>8</v>
      </c>
      <c r="J106" s="880">
        <f t="shared" si="22"/>
        <v>22</v>
      </c>
      <c r="K106" s="870" t="s">
        <v>240</v>
      </c>
    </row>
    <row r="107" spans="1:11" ht="18" customHeight="1" x14ac:dyDescent="0.2">
      <c r="A107" s="463" t="s">
        <v>769</v>
      </c>
      <c r="B107" s="880">
        <v>5</v>
      </c>
      <c r="C107" s="880">
        <v>1</v>
      </c>
      <c r="D107" s="880">
        <v>6</v>
      </c>
      <c r="E107" s="880">
        <v>0</v>
      </c>
      <c r="F107" s="880">
        <v>0</v>
      </c>
      <c r="G107" s="880">
        <v>0</v>
      </c>
      <c r="H107" s="880">
        <f t="shared" si="23"/>
        <v>5</v>
      </c>
      <c r="I107" s="880">
        <f t="shared" si="22"/>
        <v>1</v>
      </c>
      <c r="J107" s="880">
        <f t="shared" si="22"/>
        <v>6</v>
      </c>
      <c r="K107" s="870" t="s">
        <v>1604</v>
      </c>
    </row>
    <row r="108" spans="1:11" ht="18" customHeight="1" x14ac:dyDescent="0.2">
      <c r="A108" s="463" t="s">
        <v>1347</v>
      </c>
      <c r="B108" s="880">
        <f>SUM(B103:B107)</f>
        <v>97</v>
      </c>
      <c r="C108" s="880">
        <f t="shared" ref="C108:J108" si="24">SUM(C103:C107)</f>
        <v>53</v>
      </c>
      <c r="D108" s="880">
        <f t="shared" si="24"/>
        <v>150</v>
      </c>
      <c r="E108" s="880">
        <f t="shared" si="24"/>
        <v>0</v>
      </c>
      <c r="F108" s="880">
        <f t="shared" si="24"/>
        <v>0</v>
      </c>
      <c r="G108" s="880">
        <f t="shared" si="24"/>
        <v>0</v>
      </c>
      <c r="H108" s="880">
        <f t="shared" si="24"/>
        <v>97</v>
      </c>
      <c r="I108" s="880">
        <f t="shared" si="24"/>
        <v>53</v>
      </c>
      <c r="J108" s="880">
        <f t="shared" si="24"/>
        <v>150</v>
      </c>
      <c r="K108" s="870" t="s">
        <v>1559</v>
      </c>
    </row>
    <row r="109" spans="1:11" ht="18" customHeight="1" x14ac:dyDescent="0.2">
      <c r="A109" s="60" t="s">
        <v>1349</v>
      </c>
      <c r="B109" s="880"/>
      <c r="C109" s="880"/>
      <c r="D109" s="880"/>
      <c r="E109" s="880"/>
      <c r="F109" s="880"/>
      <c r="G109" s="880"/>
      <c r="H109" s="880"/>
      <c r="I109" s="880"/>
      <c r="J109" s="880"/>
      <c r="K109" s="870" t="s">
        <v>1350</v>
      </c>
    </row>
    <row r="110" spans="1:11" ht="18" customHeight="1" x14ac:dyDescent="0.2">
      <c r="A110" s="463" t="s">
        <v>939</v>
      </c>
      <c r="B110" s="880">
        <v>7</v>
      </c>
      <c r="C110" s="880">
        <v>4</v>
      </c>
      <c r="D110" s="880">
        <v>11</v>
      </c>
      <c r="E110" s="880">
        <v>0</v>
      </c>
      <c r="F110" s="880">
        <v>0</v>
      </c>
      <c r="G110" s="880">
        <v>0</v>
      </c>
      <c r="H110" s="880">
        <f>SUM(B110,E110)</f>
        <v>7</v>
      </c>
      <c r="I110" s="880">
        <f t="shared" ref="I110:J111" si="25">SUM(C110,F110)</f>
        <v>4</v>
      </c>
      <c r="J110" s="880">
        <f t="shared" si="25"/>
        <v>11</v>
      </c>
      <c r="K110" s="870" t="s">
        <v>234</v>
      </c>
    </row>
    <row r="111" spans="1:11" ht="18" customHeight="1" x14ac:dyDescent="0.2">
      <c r="A111" s="463" t="s">
        <v>239</v>
      </c>
      <c r="B111" s="880">
        <v>9</v>
      </c>
      <c r="C111" s="880"/>
      <c r="D111" s="880">
        <v>9</v>
      </c>
      <c r="E111" s="880">
        <v>0</v>
      </c>
      <c r="F111" s="880">
        <v>0</v>
      </c>
      <c r="G111" s="880">
        <v>0</v>
      </c>
      <c r="H111" s="880">
        <f>SUM(B111,E111)</f>
        <v>9</v>
      </c>
      <c r="I111" s="880">
        <f t="shared" si="25"/>
        <v>0</v>
      </c>
      <c r="J111" s="880">
        <f t="shared" si="25"/>
        <v>9</v>
      </c>
      <c r="K111" s="870" t="s">
        <v>240</v>
      </c>
    </row>
    <row r="112" spans="1:11" ht="18" customHeight="1" x14ac:dyDescent="0.2">
      <c r="A112" s="60" t="s">
        <v>1509</v>
      </c>
      <c r="B112" s="880">
        <f>SUM(B110:B111)</f>
        <v>16</v>
      </c>
      <c r="C112" s="880">
        <f t="shared" ref="C112:J112" si="26">SUM(C110:C111)</f>
        <v>4</v>
      </c>
      <c r="D112" s="880">
        <f t="shared" si="26"/>
        <v>20</v>
      </c>
      <c r="E112" s="880">
        <f t="shared" si="26"/>
        <v>0</v>
      </c>
      <c r="F112" s="880">
        <f t="shared" si="26"/>
        <v>0</v>
      </c>
      <c r="G112" s="880">
        <f t="shared" si="26"/>
        <v>0</v>
      </c>
      <c r="H112" s="880">
        <f t="shared" si="26"/>
        <v>16</v>
      </c>
      <c r="I112" s="880">
        <f t="shared" si="26"/>
        <v>4</v>
      </c>
      <c r="J112" s="880">
        <f t="shared" si="26"/>
        <v>20</v>
      </c>
      <c r="K112" s="870" t="s">
        <v>1348</v>
      </c>
    </row>
    <row r="113" spans="1:12" ht="18" customHeight="1" x14ac:dyDescent="0.2">
      <c r="A113" s="60" t="s">
        <v>1352</v>
      </c>
      <c r="B113" s="880"/>
      <c r="C113" s="880"/>
      <c r="D113" s="880"/>
      <c r="E113" s="880"/>
      <c r="F113" s="880"/>
      <c r="G113" s="880"/>
      <c r="H113" s="880"/>
      <c r="I113" s="880"/>
      <c r="J113" s="880"/>
      <c r="K113" s="870" t="s">
        <v>1353</v>
      </c>
    </row>
    <row r="114" spans="1:12" ht="18" customHeight="1" x14ac:dyDescent="0.2">
      <c r="A114" s="60" t="s">
        <v>1446</v>
      </c>
      <c r="B114" s="880">
        <v>0</v>
      </c>
      <c r="C114" s="880">
        <v>2</v>
      </c>
      <c r="D114" s="880">
        <v>2</v>
      </c>
      <c r="E114" s="880">
        <v>0</v>
      </c>
      <c r="F114" s="880">
        <v>0</v>
      </c>
      <c r="G114" s="880">
        <v>0</v>
      </c>
      <c r="H114" s="880">
        <f>SUM(B114,E114)</f>
        <v>0</v>
      </c>
      <c r="I114" s="880">
        <f t="shared" ref="I114:J117" si="27">SUM(C114,F114)</f>
        <v>2</v>
      </c>
      <c r="J114" s="880">
        <f t="shared" si="27"/>
        <v>2</v>
      </c>
      <c r="K114" s="870" t="s">
        <v>1447</v>
      </c>
    </row>
    <row r="115" spans="1:12" ht="18" customHeight="1" x14ac:dyDescent="0.2">
      <c r="A115" s="463" t="s">
        <v>1345</v>
      </c>
      <c r="B115" s="880">
        <v>3</v>
      </c>
      <c r="C115" s="880">
        <v>0</v>
      </c>
      <c r="D115" s="880">
        <v>3</v>
      </c>
      <c r="E115" s="880">
        <v>0</v>
      </c>
      <c r="F115" s="880">
        <v>0</v>
      </c>
      <c r="G115" s="880">
        <v>0</v>
      </c>
      <c r="H115" s="880">
        <f>SUM(B115,E115)</f>
        <v>3</v>
      </c>
      <c r="I115" s="880">
        <f t="shared" si="27"/>
        <v>0</v>
      </c>
      <c r="J115" s="880">
        <f t="shared" si="27"/>
        <v>3</v>
      </c>
      <c r="K115" s="870" t="s">
        <v>1346</v>
      </c>
    </row>
    <row r="116" spans="1:12" ht="18" customHeight="1" x14ac:dyDescent="0.2">
      <c r="A116" s="463" t="s">
        <v>939</v>
      </c>
      <c r="B116" s="880">
        <v>3</v>
      </c>
      <c r="C116" s="880">
        <v>1</v>
      </c>
      <c r="D116" s="880">
        <v>4</v>
      </c>
      <c r="E116" s="880">
        <v>0</v>
      </c>
      <c r="F116" s="880">
        <v>0</v>
      </c>
      <c r="G116" s="880">
        <v>0</v>
      </c>
      <c r="H116" s="880">
        <f>SUM(B116,E116)</f>
        <v>3</v>
      </c>
      <c r="I116" s="880">
        <f t="shared" si="27"/>
        <v>1</v>
      </c>
      <c r="J116" s="880">
        <f t="shared" si="27"/>
        <v>4</v>
      </c>
      <c r="K116" s="870" t="s">
        <v>234</v>
      </c>
    </row>
    <row r="117" spans="1:12" ht="15.75" customHeight="1" x14ac:dyDescent="0.2">
      <c r="A117" s="463" t="s">
        <v>239</v>
      </c>
      <c r="B117" s="880">
        <v>1</v>
      </c>
      <c r="C117" s="880">
        <v>0</v>
      </c>
      <c r="D117" s="880">
        <v>1</v>
      </c>
      <c r="E117" s="880">
        <v>0</v>
      </c>
      <c r="F117" s="880">
        <v>0</v>
      </c>
      <c r="G117" s="880">
        <v>0</v>
      </c>
      <c r="H117" s="880">
        <f>SUM(B117,E117)</f>
        <v>1</v>
      </c>
      <c r="I117" s="880">
        <f t="shared" si="27"/>
        <v>0</v>
      </c>
      <c r="J117" s="880">
        <f t="shared" si="27"/>
        <v>1</v>
      </c>
      <c r="K117" s="870" t="s">
        <v>240</v>
      </c>
    </row>
    <row r="118" spans="1:12" s="903" customFormat="1" ht="18" customHeight="1" x14ac:dyDescent="0.2">
      <c r="A118" s="436" t="s">
        <v>1560</v>
      </c>
      <c r="B118" s="718">
        <f>SUM(B114:B117)</f>
        <v>7</v>
      </c>
      <c r="C118" s="718">
        <f t="shared" ref="C118:J118" si="28">SUM(C114:C117)</f>
        <v>3</v>
      </c>
      <c r="D118" s="718">
        <f t="shared" si="28"/>
        <v>10</v>
      </c>
      <c r="E118" s="718">
        <f t="shared" si="28"/>
        <v>0</v>
      </c>
      <c r="F118" s="718">
        <f t="shared" si="28"/>
        <v>0</v>
      </c>
      <c r="G118" s="718">
        <f t="shared" si="28"/>
        <v>0</v>
      </c>
      <c r="H118" s="718">
        <f t="shared" si="28"/>
        <v>7</v>
      </c>
      <c r="I118" s="718">
        <f t="shared" si="28"/>
        <v>3</v>
      </c>
      <c r="J118" s="718">
        <f t="shared" si="28"/>
        <v>10</v>
      </c>
      <c r="K118" s="437" t="s">
        <v>1606</v>
      </c>
      <c r="L118" s="902"/>
    </row>
    <row r="119" spans="1:12" s="903" customFormat="1" ht="18" customHeight="1" x14ac:dyDescent="0.2">
      <c r="A119" s="436" t="s">
        <v>1607</v>
      </c>
      <c r="B119" s="718"/>
      <c r="C119" s="718"/>
      <c r="D119" s="718"/>
      <c r="E119" s="718"/>
      <c r="F119" s="718"/>
      <c r="G119" s="718"/>
      <c r="H119" s="880"/>
      <c r="I119" s="880"/>
      <c r="J119" s="880"/>
      <c r="K119" s="437"/>
      <c r="L119" s="902"/>
    </row>
    <row r="120" spans="1:12" ht="18" customHeight="1" x14ac:dyDescent="0.2">
      <c r="A120" s="463" t="s">
        <v>1344</v>
      </c>
      <c r="B120" s="880">
        <v>8</v>
      </c>
      <c r="C120" s="880">
        <v>0</v>
      </c>
      <c r="D120" s="880">
        <v>8</v>
      </c>
      <c r="E120" s="880">
        <v>0</v>
      </c>
      <c r="F120" s="880">
        <v>0</v>
      </c>
      <c r="G120" s="880">
        <v>0</v>
      </c>
      <c r="H120" s="880">
        <f>SUM(B120,E120)</f>
        <v>8</v>
      </c>
      <c r="I120" s="880">
        <f t="shared" ref="I120:J124" si="29">SUM(C120,F120)</f>
        <v>0</v>
      </c>
      <c r="J120" s="880">
        <f t="shared" si="29"/>
        <v>8</v>
      </c>
      <c r="K120" s="870" t="s">
        <v>856</v>
      </c>
    </row>
    <row r="121" spans="1:12" ht="18" customHeight="1" x14ac:dyDescent="0.2">
      <c r="A121" s="463" t="s">
        <v>1446</v>
      </c>
      <c r="B121" s="880">
        <v>3</v>
      </c>
      <c r="C121" s="880">
        <v>5</v>
      </c>
      <c r="D121" s="880">
        <v>8</v>
      </c>
      <c r="E121" s="880">
        <v>0</v>
      </c>
      <c r="F121" s="880">
        <v>0</v>
      </c>
      <c r="G121" s="880">
        <v>0</v>
      </c>
      <c r="H121" s="880">
        <f t="shared" ref="H121:H124" si="30">SUM(B121,E121)</f>
        <v>3</v>
      </c>
      <c r="I121" s="880">
        <f t="shared" si="29"/>
        <v>5</v>
      </c>
      <c r="J121" s="880">
        <f t="shared" si="29"/>
        <v>8</v>
      </c>
      <c r="K121" s="870" t="s">
        <v>1447</v>
      </c>
    </row>
    <row r="122" spans="1:12" ht="15" customHeight="1" x14ac:dyDescent="0.2">
      <c r="A122" s="463" t="s">
        <v>1345</v>
      </c>
      <c r="B122" s="880">
        <v>3</v>
      </c>
      <c r="C122" s="880">
        <v>3</v>
      </c>
      <c r="D122" s="880">
        <v>6</v>
      </c>
      <c r="E122" s="880">
        <v>0</v>
      </c>
      <c r="F122" s="880">
        <v>0</v>
      </c>
      <c r="G122" s="880">
        <v>0</v>
      </c>
      <c r="H122" s="880">
        <f t="shared" si="30"/>
        <v>3</v>
      </c>
      <c r="I122" s="880">
        <f t="shared" si="29"/>
        <v>3</v>
      </c>
      <c r="J122" s="880">
        <f t="shared" si="29"/>
        <v>6</v>
      </c>
      <c r="K122" s="870" t="s">
        <v>1346</v>
      </c>
    </row>
    <row r="123" spans="1:12" ht="18" customHeight="1" x14ac:dyDescent="0.2">
      <c r="A123" s="463" t="s">
        <v>939</v>
      </c>
      <c r="B123" s="880">
        <v>11</v>
      </c>
      <c r="C123" s="880">
        <v>8</v>
      </c>
      <c r="D123" s="880">
        <v>19</v>
      </c>
      <c r="E123" s="880">
        <v>0</v>
      </c>
      <c r="F123" s="880">
        <v>0</v>
      </c>
      <c r="G123" s="880">
        <v>0</v>
      </c>
      <c r="H123" s="880">
        <f t="shared" si="30"/>
        <v>11</v>
      </c>
      <c r="I123" s="880">
        <f t="shared" si="29"/>
        <v>8</v>
      </c>
      <c r="J123" s="880">
        <f t="shared" si="29"/>
        <v>19</v>
      </c>
      <c r="K123" s="870" t="s">
        <v>234</v>
      </c>
    </row>
    <row r="124" spans="1:12" ht="16.5" customHeight="1" x14ac:dyDescent="0.2">
      <c r="A124" s="463" t="s">
        <v>523</v>
      </c>
      <c r="B124" s="880">
        <v>6</v>
      </c>
      <c r="C124" s="880">
        <v>1</v>
      </c>
      <c r="D124" s="880">
        <v>7</v>
      </c>
      <c r="E124" s="880">
        <v>0</v>
      </c>
      <c r="F124" s="880">
        <v>0</v>
      </c>
      <c r="G124" s="880">
        <v>0</v>
      </c>
      <c r="H124" s="880">
        <f t="shared" si="30"/>
        <v>6</v>
      </c>
      <c r="I124" s="880">
        <f t="shared" si="29"/>
        <v>1</v>
      </c>
      <c r="J124" s="880">
        <f t="shared" si="29"/>
        <v>7</v>
      </c>
      <c r="K124" s="870" t="s">
        <v>240</v>
      </c>
    </row>
    <row r="125" spans="1:12" ht="18" customHeight="1" thickBot="1" x14ac:dyDescent="0.25">
      <c r="A125" s="453" t="s">
        <v>1608</v>
      </c>
      <c r="B125" s="12">
        <f t="shared" ref="B125:J125" si="31">SUM(B120:B124)</f>
        <v>31</v>
      </c>
      <c r="C125" s="12">
        <f t="shared" si="31"/>
        <v>17</v>
      </c>
      <c r="D125" s="12">
        <f t="shared" si="31"/>
        <v>48</v>
      </c>
      <c r="E125" s="12">
        <f t="shared" si="31"/>
        <v>0</v>
      </c>
      <c r="F125" s="12">
        <f t="shared" si="31"/>
        <v>0</v>
      </c>
      <c r="G125" s="12">
        <f t="shared" si="31"/>
        <v>0</v>
      </c>
      <c r="H125" s="12">
        <f t="shared" si="31"/>
        <v>31</v>
      </c>
      <c r="I125" s="12">
        <f t="shared" si="31"/>
        <v>17</v>
      </c>
      <c r="J125" s="12">
        <f t="shared" si="31"/>
        <v>48</v>
      </c>
      <c r="K125" s="13" t="s">
        <v>1609</v>
      </c>
    </row>
    <row r="126" spans="1:12" ht="18" customHeight="1" thickTop="1" x14ac:dyDescent="0.2">
      <c r="A126" s="882"/>
      <c r="B126" s="863"/>
      <c r="C126" s="863"/>
      <c r="D126" s="863"/>
      <c r="E126" s="863"/>
      <c r="F126" s="863"/>
      <c r="G126" s="863"/>
      <c r="H126" s="863"/>
      <c r="I126" s="863"/>
      <c r="J126" s="863"/>
      <c r="K126" s="869"/>
    </row>
    <row r="127" spans="1:12" ht="23.25" customHeight="1" thickBot="1" x14ac:dyDescent="0.25">
      <c r="A127" s="878" t="s">
        <v>2646</v>
      </c>
      <c r="B127" s="865"/>
      <c r="C127" s="865"/>
      <c r="D127" s="865"/>
      <c r="E127" s="865"/>
      <c r="F127" s="865"/>
      <c r="G127" s="865"/>
      <c r="H127" s="865"/>
      <c r="I127" s="865"/>
      <c r="J127" s="865"/>
      <c r="K127" s="869" t="s">
        <v>1825</v>
      </c>
    </row>
    <row r="128" spans="1:12" ht="20.100000000000001" customHeight="1" thickTop="1" x14ac:dyDescent="0.2">
      <c r="A128" s="1063" t="s">
        <v>196</v>
      </c>
      <c r="B128" s="992" t="s">
        <v>1</v>
      </c>
      <c r="C128" s="992"/>
      <c r="D128" s="992"/>
      <c r="E128" s="992" t="s">
        <v>2</v>
      </c>
      <c r="F128" s="992"/>
      <c r="G128" s="992"/>
      <c r="H128" s="992" t="s">
        <v>4</v>
      </c>
      <c r="I128" s="992"/>
      <c r="J128" s="992"/>
      <c r="K128" s="1066" t="s">
        <v>197</v>
      </c>
    </row>
    <row r="129" spans="1:11" ht="20.100000000000001" customHeight="1" x14ac:dyDescent="0.2">
      <c r="A129" s="1064"/>
      <c r="B129" s="993" t="s">
        <v>6</v>
      </c>
      <c r="C129" s="993"/>
      <c r="D129" s="993"/>
      <c r="E129" s="993" t="s">
        <v>7</v>
      </c>
      <c r="F129" s="993"/>
      <c r="G129" s="993"/>
      <c r="H129" s="993" t="s">
        <v>9</v>
      </c>
      <c r="I129" s="993"/>
      <c r="J129" s="993"/>
      <c r="K129" s="1042"/>
    </row>
    <row r="130" spans="1:11" ht="20.100000000000001" customHeight="1" x14ac:dyDescent="0.2">
      <c r="A130" s="1064"/>
      <c r="B130" s="863" t="s">
        <v>554</v>
      </c>
      <c r="C130" s="863" t="s">
        <v>112</v>
      </c>
      <c r="D130" s="863" t="s">
        <v>12</v>
      </c>
      <c r="E130" s="863" t="s">
        <v>554</v>
      </c>
      <c r="F130" s="863" t="s">
        <v>112</v>
      </c>
      <c r="G130" s="863" t="s">
        <v>12</v>
      </c>
      <c r="H130" s="863" t="s">
        <v>554</v>
      </c>
      <c r="I130" s="863" t="s">
        <v>112</v>
      </c>
      <c r="J130" s="863" t="s">
        <v>12</v>
      </c>
      <c r="K130" s="1042"/>
    </row>
    <row r="131" spans="1:11" ht="20.100000000000001" customHeight="1" thickBot="1" x14ac:dyDescent="0.25">
      <c r="A131" s="1065"/>
      <c r="B131" s="864" t="s">
        <v>13</v>
      </c>
      <c r="C131" s="864" t="s">
        <v>14</v>
      </c>
      <c r="D131" s="864" t="s">
        <v>9</v>
      </c>
      <c r="E131" s="864" t="s">
        <v>13</v>
      </c>
      <c r="F131" s="864" t="s">
        <v>14</v>
      </c>
      <c r="G131" s="864" t="s">
        <v>9</v>
      </c>
      <c r="H131" s="864" t="s">
        <v>13</v>
      </c>
      <c r="I131" s="864" t="s">
        <v>14</v>
      </c>
      <c r="J131" s="864" t="s">
        <v>9</v>
      </c>
      <c r="K131" s="1067"/>
    </row>
    <row r="132" spans="1:11" ht="20.100000000000001" customHeight="1" x14ac:dyDescent="0.2">
      <c r="A132" s="463" t="s">
        <v>1359</v>
      </c>
      <c r="B132" s="880"/>
      <c r="C132" s="880"/>
      <c r="D132" s="880"/>
      <c r="E132" s="880"/>
      <c r="F132" s="880"/>
      <c r="G132" s="880"/>
      <c r="H132" s="880"/>
      <c r="I132" s="880"/>
      <c r="J132" s="880"/>
      <c r="K132" s="870" t="s">
        <v>1360</v>
      </c>
    </row>
    <row r="133" spans="1:11" ht="20.100000000000001" customHeight="1" x14ac:dyDescent="0.2">
      <c r="A133" s="463" t="s">
        <v>1344</v>
      </c>
      <c r="B133" s="880">
        <v>12</v>
      </c>
      <c r="C133" s="880">
        <v>6</v>
      </c>
      <c r="D133" s="880">
        <v>18</v>
      </c>
      <c r="E133" s="880">
        <v>0</v>
      </c>
      <c r="F133" s="880">
        <v>0</v>
      </c>
      <c r="G133" s="880">
        <v>0</v>
      </c>
      <c r="H133" s="880">
        <f>SUM(B133,E133)</f>
        <v>12</v>
      </c>
      <c r="I133" s="880">
        <f t="shared" ref="I133:J136" si="32">SUM(C133,F133)</f>
        <v>6</v>
      </c>
      <c r="J133" s="880">
        <f t="shared" si="32"/>
        <v>18</v>
      </c>
      <c r="K133" s="870" t="s">
        <v>856</v>
      </c>
    </row>
    <row r="134" spans="1:11" ht="20.100000000000001" customHeight="1" x14ac:dyDescent="0.2">
      <c r="A134" s="463" t="s">
        <v>1345</v>
      </c>
      <c r="B134" s="880">
        <v>18</v>
      </c>
      <c r="C134" s="880">
        <v>0</v>
      </c>
      <c r="D134" s="880">
        <v>18</v>
      </c>
      <c r="E134" s="880">
        <v>0</v>
      </c>
      <c r="F134" s="880">
        <v>0</v>
      </c>
      <c r="G134" s="880">
        <v>0</v>
      </c>
      <c r="H134" s="880">
        <f t="shared" ref="H134:H136" si="33">SUM(B134,E134)</f>
        <v>18</v>
      </c>
      <c r="I134" s="880">
        <f t="shared" si="32"/>
        <v>0</v>
      </c>
      <c r="J134" s="880">
        <f t="shared" si="32"/>
        <v>18</v>
      </c>
      <c r="K134" s="870" t="s">
        <v>1346</v>
      </c>
    </row>
    <row r="135" spans="1:11" ht="20.100000000000001" customHeight="1" x14ac:dyDescent="0.2">
      <c r="A135" s="463" t="s">
        <v>939</v>
      </c>
      <c r="B135" s="880">
        <v>14</v>
      </c>
      <c r="C135" s="880">
        <v>2</v>
      </c>
      <c r="D135" s="880">
        <v>16</v>
      </c>
      <c r="E135" s="880">
        <v>0</v>
      </c>
      <c r="F135" s="880">
        <v>0</v>
      </c>
      <c r="G135" s="880">
        <v>0</v>
      </c>
      <c r="H135" s="880">
        <f t="shared" si="33"/>
        <v>14</v>
      </c>
      <c r="I135" s="880">
        <f t="shared" si="32"/>
        <v>2</v>
      </c>
      <c r="J135" s="880">
        <f t="shared" si="32"/>
        <v>16</v>
      </c>
      <c r="K135" s="870" t="s">
        <v>234</v>
      </c>
    </row>
    <row r="136" spans="1:11" ht="20.100000000000001" customHeight="1" x14ac:dyDescent="0.2">
      <c r="A136" s="463" t="s">
        <v>239</v>
      </c>
      <c r="B136" s="880">
        <v>7</v>
      </c>
      <c r="C136" s="880">
        <v>3</v>
      </c>
      <c r="D136" s="880">
        <v>10</v>
      </c>
      <c r="E136" s="880">
        <v>0</v>
      </c>
      <c r="F136" s="880">
        <v>0</v>
      </c>
      <c r="G136" s="880">
        <v>0</v>
      </c>
      <c r="H136" s="880">
        <f t="shared" si="33"/>
        <v>7</v>
      </c>
      <c r="I136" s="880">
        <f t="shared" si="32"/>
        <v>3</v>
      </c>
      <c r="J136" s="880">
        <f t="shared" si="32"/>
        <v>10</v>
      </c>
      <c r="K136" s="870" t="s">
        <v>1346</v>
      </c>
    </row>
    <row r="137" spans="1:11" ht="20.100000000000001" customHeight="1" x14ac:dyDescent="0.2">
      <c r="A137" s="436" t="s">
        <v>1610</v>
      </c>
      <c r="B137" s="880">
        <f>SUM(B133:B136)</f>
        <v>51</v>
      </c>
      <c r="C137" s="880">
        <f t="shared" ref="C137:J137" si="34">SUM(C133:C136)</f>
        <v>11</v>
      </c>
      <c r="D137" s="880">
        <f t="shared" si="34"/>
        <v>62</v>
      </c>
      <c r="E137" s="880">
        <f t="shared" si="34"/>
        <v>0</v>
      </c>
      <c r="F137" s="880">
        <f t="shared" si="34"/>
        <v>0</v>
      </c>
      <c r="G137" s="880">
        <f t="shared" si="34"/>
        <v>0</v>
      </c>
      <c r="H137" s="880">
        <f t="shared" si="34"/>
        <v>51</v>
      </c>
      <c r="I137" s="880">
        <f t="shared" si="34"/>
        <v>11</v>
      </c>
      <c r="J137" s="880">
        <f t="shared" si="34"/>
        <v>62</v>
      </c>
      <c r="K137" s="870" t="s">
        <v>1516</v>
      </c>
    </row>
    <row r="138" spans="1:11" ht="20.100000000000001" customHeight="1" x14ac:dyDescent="0.2">
      <c r="A138" s="463" t="s">
        <v>1361</v>
      </c>
      <c r="B138" s="880"/>
      <c r="C138" s="880"/>
      <c r="D138" s="880"/>
      <c r="E138" s="880"/>
      <c r="F138" s="880"/>
      <c r="G138" s="880"/>
      <c r="H138" s="880"/>
      <c r="I138" s="880"/>
      <c r="J138" s="880"/>
      <c r="K138" s="870" t="s">
        <v>1362</v>
      </c>
    </row>
    <row r="139" spans="1:11" ht="20.100000000000001" customHeight="1" x14ac:dyDescent="0.2">
      <c r="A139" s="463" t="s">
        <v>1344</v>
      </c>
      <c r="B139" s="880">
        <v>4</v>
      </c>
      <c r="C139" s="880">
        <v>1</v>
      </c>
      <c r="D139" s="880">
        <v>5</v>
      </c>
      <c r="E139" s="880">
        <v>0</v>
      </c>
      <c r="F139" s="880">
        <v>0</v>
      </c>
      <c r="G139" s="880">
        <v>0</v>
      </c>
      <c r="H139" s="880">
        <f>SUM(B139,E139)</f>
        <v>4</v>
      </c>
      <c r="I139" s="880">
        <f t="shared" ref="I139:J143" si="35">SUM(C139,F139)</f>
        <v>1</v>
      </c>
      <c r="J139" s="880">
        <f t="shared" si="35"/>
        <v>5</v>
      </c>
      <c r="K139" s="870" t="s">
        <v>856</v>
      </c>
    </row>
    <row r="140" spans="1:11" ht="20.100000000000001" customHeight="1" x14ac:dyDescent="0.2">
      <c r="A140" s="463" t="s">
        <v>1446</v>
      </c>
      <c r="B140" s="880">
        <v>5</v>
      </c>
      <c r="C140" s="880">
        <v>3</v>
      </c>
      <c r="D140" s="880">
        <v>8</v>
      </c>
      <c r="E140" s="880">
        <v>1</v>
      </c>
      <c r="F140" s="880">
        <v>0</v>
      </c>
      <c r="G140" s="880">
        <v>1</v>
      </c>
      <c r="H140" s="880">
        <f t="shared" ref="H140:H143" si="36">SUM(B140,E140)</f>
        <v>6</v>
      </c>
      <c r="I140" s="880">
        <f t="shared" si="35"/>
        <v>3</v>
      </c>
      <c r="J140" s="880">
        <f t="shared" si="35"/>
        <v>9</v>
      </c>
      <c r="K140" s="870" t="s">
        <v>1447</v>
      </c>
    </row>
    <row r="141" spans="1:11" ht="20.100000000000001" customHeight="1" x14ac:dyDescent="0.2">
      <c r="A141" s="463" t="s">
        <v>1345</v>
      </c>
      <c r="B141" s="880">
        <v>5</v>
      </c>
      <c r="C141" s="880">
        <v>1</v>
      </c>
      <c r="D141" s="880">
        <v>6</v>
      </c>
      <c r="E141" s="880">
        <v>0</v>
      </c>
      <c r="F141" s="880">
        <v>0</v>
      </c>
      <c r="G141" s="880">
        <v>0</v>
      </c>
      <c r="H141" s="880">
        <f t="shared" si="36"/>
        <v>5</v>
      </c>
      <c r="I141" s="880">
        <f t="shared" si="35"/>
        <v>1</v>
      </c>
      <c r="J141" s="880">
        <f t="shared" si="35"/>
        <v>6</v>
      </c>
      <c r="K141" s="870" t="s">
        <v>1346</v>
      </c>
    </row>
    <row r="142" spans="1:11" ht="20.100000000000001" customHeight="1" x14ac:dyDescent="0.2">
      <c r="A142" s="463" t="s">
        <v>939</v>
      </c>
      <c r="B142" s="880">
        <v>11</v>
      </c>
      <c r="C142" s="880">
        <v>4</v>
      </c>
      <c r="D142" s="880">
        <v>15</v>
      </c>
      <c r="E142" s="880">
        <v>0</v>
      </c>
      <c r="F142" s="880">
        <v>0</v>
      </c>
      <c r="G142" s="880">
        <v>0</v>
      </c>
      <c r="H142" s="880">
        <f t="shared" si="36"/>
        <v>11</v>
      </c>
      <c r="I142" s="880">
        <f t="shared" si="35"/>
        <v>4</v>
      </c>
      <c r="J142" s="880">
        <f t="shared" si="35"/>
        <v>15</v>
      </c>
      <c r="K142" s="870" t="s">
        <v>234</v>
      </c>
    </row>
    <row r="143" spans="1:11" ht="20.100000000000001" customHeight="1" x14ac:dyDescent="0.2">
      <c r="A143" s="463" t="s">
        <v>239</v>
      </c>
      <c r="B143" s="880">
        <v>5</v>
      </c>
      <c r="C143" s="880">
        <v>0</v>
      </c>
      <c r="D143" s="880">
        <v>5</v>
      </c>
      <c r="E143" s="880">
        <v>0</v>
      </c>
      <c r="F143" s="880">
        <v>0</v>
      </c>
      <c r="G143" s="880">
        <v>0</v>
      </c>
      <c r="H143" s="880">
        <f t="shared" si="36"/>
        <v>5</v>
      </c>
      <c r="I143" s="880">
        <f t="shared" si="35"/>
        <v>0</v>
      </c>
      <c r="J143" s="880">
        <f t="shared" si="35"/>
        <v>5</v>
      </c>
      <c r="K143" s="870" t="s">
        <v>240</v>
      </c>
    </row>
    <row r="144" spans="1:11" ht="20.100000000000001" customHeight="1" x14ac:dyDescent="0.2">
      <c r="A144" s="463" t="s">
        <v>1517</v>
      </c>
      <c r="B144" s="880">
        <f>SUM(B139:B143)</f>
        <v>30</v>
      </c>
      <c r="C144" s="880">
        <f t="shared" ref="C144:J144" si="37">SUM(C139:C143)</f>
        <v>9</v>
      </c>
      <c r="D144" s="880">
        <f t="shared" si="37"/>
        <v>39</v>
      </c>
      <c r="E144" s="880">
        <f t="shared" si="37"/>
        <v>1</v>
      </c>
      <c r="F144" s="880">
        <f t="shared" si="37"/>
        <v>0</v>
      </c>
      <c r="G144" s="880">
        <f t="shared" si="37"/>
        <v>1</v>
      </c>
      <c r="H144" s="880">
        <f t="shared" si="37"/>
        <v>31</v>
      </c>
      <c r="I144" s="880">
        <f t="shared" si="37"/>
        <v>9</v>
      </c>
      <c r="J144" s="880">
        <f t="shared" si="37"/>
        <v>40</v>
      </c>
      <c r="K144" s="870" t="s">
        <v>1518</v>
      </c>
    </row>
    <row r="145" spans="1:11" ht="20.100000000000001" customHeight="1" x14ac:dyDescent="0.2">
      <c r="A145" s="463" t="s">
        <v>1363</v>
      </c>
      <c r="B145" s="880"/>
      <c r="C145" s="880"/>
      <c r="D145" s="880"/>
      <c r="E145" s="880"/>
      <c r="F145" s="880"/>
      <c r="G145" s="880"/>
      <c r="H145" s="880"/>
      <c r="I145" s="880"/>
      <c r="J145" s="880"/>
      <c r="K145" s="870" t="s">
        <v>1364</v>
      </c>
    </row>
    <row r="146" spans="1:11" ht="20.100000000000001" customHeight="1" x14ac:dyDescent="0.2">
      <c r="A146" s="463" t="s">
        <v>1344</v>
      </c>
      <c r="B146" s="880">
        <v>6</v>
      </c>
      <c r="C146" s="880">
        <v>1</v>
      </c>
      <c r="D146" s="880">
        <v>7</v>
      </c>
      <c r="E146" s="880">
        <v>0</v>
      </c>
      <c r="F146" s="880">
        <v>0</v>
      </c>
      <c r="G146" s="880">
        <v>0</v>
      </c>
      <c r="H146" s="880">
        <f>SUM(B146,E146)</f>
        <v>6</v>
      </c>
      <c r="I146" s="880">
        <f t="shared" ref="I146:J149" si="38">SUM(C146,F146)</f>
        <v>1</v>
      </c>
      <c r="J146" s="880">
        <f t="shared" si="38"/>
        <v>7</v>
      </c>
      <c r="K146" s="870" t="s">
        <v>856</v>
      </c>
    </row>
    <row r="147" spans="1:11" ht="20.100000000000001" customHeight="1" x14ac:dyDescent="0.2">
      <c r="A147" s="463" t="s">
        <v>1345</v>
      </c>
      <c r="B147" s="880">
        <v>13</v>
      </c>
      <c r="C147" s="880"/>
      <c r="D147" s="880">
        <v>13</v>
      </c>
      <c r="E147" s="880">
        <v>0</v>
      </c>
      <c r="F147" s="880">
        <v>0</v>
      </c>
      <c r="G147" s="880">
        <v>0</v>
      </c>
      <c r="H147" s="880">
        <f t="shared" ref="H147:H149" si="39">SUM(B147,E147)</f>
        <v>13</v>
      </c>
      <c r="I147" s="880">
        <f t="shared" si="38"/>
        <v>0</v>
      </c>
      <c r="J147" s="880">
        <f t="shared" si="38"/>
        <v>13</v>
      </c>
      <c r="K147" s="870" t="s">
        <v>1346</v>
      </c>
    </row>
    <row r="148" spans="1:11" ht="20.100000000000001" customHeight="1" x14ac:dyDescent="0.2">
      <c r="A148" s="463" t="s">
        <v>939</v>
      </c>
      <c r="B148" s="880">
        <v>16</v>
      </c>
      <c r="C148" s="880">
        <v>1</v>
      </c>
      <c r="D148" s="880">
        <v>17</v>
      </c>
      <c r="E148" s="880">
        <v>0</v>
      </c>
      <c r="F148" s="880">
        <v>0</v>
      </c>
      <c r="G148" s="880">
        <v>0</v>
      </c>
      <c r="H148" s="880">
        <f t="shared" si="39"/>
        <v>16</v>
      </c>
      <c r="I148" s="880">
        <f t="shared" si="38"/>
        <v>1</v>
      </c>
      <c r="J148" s="880">
        <f t="shared" si="38"/>
        <v>17</v>
      </c>
      <c r="K148" s="870" t="s">
        <v>234</v>
      </c>
    </row>
    <row r="149" spans="1:11" ht="20.100000000000001" customHeight="1" x14ac:dyDescent="0.2">
      <c r="A149" s="463" t="s">
        <v>239</v>
      </c>
      <c r="B149" s="880">
        <v>7</v>
      </c>
      <c r="C149" s="880">
        <v>0</v>
      </c>
      <c r="D149" s="880">
        <v>7</v>
      </c>
      <c r="E149" s="880">
        <v>0</v>
      </c>
      <c r="F149" s="880">
        <v>0</v>
      </c>
      <c r="G149" s="880">
        <v>0</v>
      </c>
      <c r="H149" s="880">
        <f t="shared" si="39"/>
        <v>7</v>
      </c>
      <c r="I149" s="880">
        <f t="shared" si="38"/>
        <v>0</v>
      </c>
      <c r="J149" s="880">
        <f t="shared" si="38"/>
        <v>7</v>
      </c>
      <c r="K149" s="870" t="s">
        <v>240</v>
      </c>
    </row>
    <row r="150" spans="1:11" ht="18.75" customHeight="1" thickBot="1" x14ac:dyDescent="0.25">
      <c r="A150" s="11" t="s">
        <v>1519</v>
      </c>
      <c r="B150" s="12">
        <f>SUM(B146:B149)</f>
        <v>42</v>
      </c>
      <c r="C150" s="12">
        <f t="shared" ref="C150:J150" si="40">SUM(C146:C149)</f>
        <v>2</v>
      </c>
      <c r="D150" s="12">
        <f t="shared" si="40"/>
        <v>44</v>
      </c>
      <c r="E150" s="12">
        <f t="shared" si="40"/>
        <v>0</v>
      </c>
      <c r="F150" s="12">
        <f t="shared" si="40"/>
        <v>0</v>
      </c>
      <c r="G150" s="12">
        <f t="shared" si="40"/>
        <v>0</v>
      </c>
      <c r="H150" s="12">
        <f t="shared" si="40"/>
        <v>42</v>
      </c>
      <c r="I150" s="12">
        <f t="shared" si="40"/>
        <v>2</v>
      </c>
      <c r="J150" s="12">
        <f t="shared" si="40"/>
        <v>44</v>
      </c>
      <c r="K150" s="13" t="s">
        <v>1520</v>
      </c>
    </row>
    <row r="151" spans="1:11" ht="18.75" customHeight="1" thickTop="1" x14ac:dyDescent="0.2">
      <c r="A151" s="878"/>
      <c r="B151" s="863"/>
      <c r="C151" s="863"/>
      <c r="D151" s="863"/>
      <c r="E151" s="863"/>
      <c r="F151" s="863"/>
      <c r="G151" s="863"/>
      <c r="H151" s="863"/>
      <c r="I151" s="863"/>
      <c r="J151" s="863"/>
      <c r="K151" s="869"/>
    </row>
    <row r="152" spans="1:11" ht="18.75" customHeight="1" x14ac:dyDescent="0.2">
      <c r="A152" s="878"/>
      <c r="B152" s="863"/>
      <c r="C152" s="863"/>
      <c r="D152" s="863"/>
      <c r="E152" s="863"/>
      <c r="F152" s="863"/>
      <c r="G152" s="863"/>
      <c r="H152" s="863"/>
      <c r="I152" s="863"/>
      <c r="J152" s="863"/>
      <c r="K152" s="869"/>
    </row>
    <row r="153" spans="1:11" ht="18.75" customHeight="1" x14ac:dyDescent="0.2">
      <c r="A153" s="878"/>
      <c r="B153" s="863"/>
      <c r="C153" s="863"/>
      <c r="D153" s="863"/>
      <c r="E153" s="863"/>
      <c r="F153" s="863"/>
      <c r="G153" s="863"/>
      <c r="H153" s="863"/>
      <c r="I153" s="863"/>
      <c r="J153" s="863"/>
      <c r="K153" s="869"/>
    </row>
    <row r="154" spans="1:11" ht="18.75" customHeight="1" x14ac:dyDescent="0.2">
      <c r="A154" s="878"/>
      <c r="B154" s="863"/>
      <c r="C154" s="863"/>
      <c r="D154" s="863"/>
      <c r="E154" s="863"/>
      <c r="F154" s="863"/>
      <c r="G154" s="863"/>
      <c r="H154" s="863"/>
      <c r="I154" s="863"/>
      <c r="J154" s="863"/>
      <c r="K154" s="869"/>
    </row>
    <row r="155" spans="1:11" ht="18.75" customHeight="1" x14ac:dyDescent="0.2">
      <c r="A155" s="878"/>
      <c r="B155" s="863"/>
      <c r="C155" s="863"/>
      <c r="D155" s="863"/>
      <c r="E155" s="863"/>
      <c r="F155" s="863"/>
      <c r="G155" s="863"/>
      <c r="H155" s="863"/>
      <c r="I155" s="863"/>
      <c r="J155" s="863"/>
      <c r="K155" s="869"/>
    </row>
    <row r="156" spans="1:11" ht="24.75" customHeight="1" thickBot="1" x14ac:dyDescent="0.25">
      <c r="A156" s="323" t="s">
        <v>2646</v>
      </c>
      <c r="D156" s="901"/>
      <c r="E156" s="865"/>
      <c r="F156" s="901"/>
      <c r="K156" s="28" t="s">
        <v>2717</v>
      </c>
    </row>
    <row r="157" spans="1:11" ht="20.100000000000001" customHeight="1" thickTop="1" x14ac:dyDescent="0.2">
      <c r="A157" s="1063" t="s">
        <v>196</v>
      </c>
      <c r="B157" s="992" t="s">
        <v>1</v>
      </c>
      <c r="C157" s="992"/>
      <c r="D157" s="992"/>
      <c r="E157" s="992" t="s">
        <v>2</v>
      </c>
      <c r="F157" s="992"/>
      <c r="G157" s="992"/>
      <c r="H157" s="992" t="s">
        <v>4</v>
      </c>
      <c r="I157" s="992"/>
      <c r="J157" s="992"/>
      <c r="K157" s="1066" t="s">
        <v>197</v>
      </c>
    </row>
    <row r="158" spans="1:11" ht="20.100000000000001" customHeight="1" x14ac:dyDescent="0.2">
      <c r="A158" s="1064"/>
      <c r="B158" s="993" t="s">
        <v>6</v>
      </c>
      <c r="C158" s="993"/>
      <c r="D158" s="993"/>
      <c r="E158" s="993" t="s">
        <v>7</v>
      </c>
      <c r="F158" s="993"/>
      <c r="G158" s="993"/>
      <c r="H158" s="993" t="s">
        <v>9</v>
      </c>
      <c r="I158" s="993"/>
      <c r="J158" s="993"/>
      <c r="K158" s="1042"/>
    </row>
    <row r="159" spans="1:11" ht="20.100000000000001" customHeight="1" x14ac:dyDescent="0.2">
      <c r="A159" s="1064"/>
      <c r="B159" s="863" t="s">
        <v>554</v>
      </c>
      <c r="C159" s="863" t="s">
        <v>112</v>
      </c>
      <c r="D159" s="863" t="s">
        <v>12</v>
      </c>
      <c r="E159" s="863" t="s">
        <v>554</v>
      </c>
      <c r="F159" s="863" t="s">
        <v>112</v>
      </c>
      <c r="G159" s="863" t="s">
        <v>12</v>
      </c>
      <c r="H159" s="863" t="s">
        <v>554</v>
      </c>
      <c r="I159" s="863" t="s">
        <v>112</v>
      </c>
      <c r="J159" s="863" t="s">
        <v>12</v>
      </c>
      <c r="K159" s="1042"/>
    </row>
    <row r="160" spans="1:11" ht="20.100000000000001" customHeight="1" thickBot="1" x14ac:dyDescent="0.25">
      <c r="A160" s="1065"/>
      <c r="B160" s="864" t="s">
        <v>13</v>
      </c>
      <c r="C160" s="864" t="s">
        <v>14</v>
      </c>
      <c r="D160" s="864" t="s">
        <v>9</v>
      </c>
      <c r="E160" s="864" t="s">
        <v>13</v>
      </c>
      <c r="F160" s="864" t="s">
        <v>14</v>
      </c>
      <c r="G160" s="864" t="s">
        <v>9</v>
      </c>
      <c r="H160" s="864" t="s">
        <v>13</v>
      </c>
      <c r="I160" s="864" t="s">
        <v>14</v>
      </c>
      <c r="J160" s="864" t="s">
        <v>9</v>
      </c>
      <c r="K160" s="1067"/>
    </row>
    <row r="161" spans="1:11" ht="20.100000000000001" customHeight="1" x14ac:dyDescent="0.2">
      <c r="A161" s="60" t="s">
        <v>1365</v>
      </c>
      <c r="B161" s="880"/>
      <c r="C161" s="880"/>
      <c r="D161" s="880"/>
      <c r="E161" s="880"/>
      <c r="F161" s="880"/>
      <c r="G161" s="880"/>
      <c r="H161" s="880"/>
      <c r="I161" s="880"/>
      <c r="J161" s="880"/>
      <c r="K161" s="870" t="s">
        <v>1366</v>
      </c>
    </row>
    <row r="162" spans="1:11" ht="20.100000000000001" customHeight="1" x14ac:dyDescent="0.2">
      <c r="A162" s="463" t="s">
        <v>1344</v>
      </c>
      <c r="B162" s="880">
        <v>5</v>
      </c>
      <c r="C162" s="880">
        <v>2</v>
      </c>
      <c r="D162" s="880">
        <v>7</v>
      </c>
      <c r="E162" s="880">
        <v>0</v>
      </c>
      <c r="F162" s="880">
        <v>0</v>
      </c>
      <c r="G162" s="880">
        <v>0</v>
      </c>
      <c r="H162" s="880">
        <f>SUM(B162,E162)</f>
        <v>5</v>
      </c>
      <c r="I162" s="880">
        <f t="shared" ref="I162:J164" si="41">SUM(C162,F162)</f>
        <v>2</v>
      </c>
      <c r="J162" s="880">
        <f t="shared" si="41"/>
        <v>7</v>
      </c>
      <c r="K162" s="870" t="s">
        <v>856</v>
      </c>
    </row>
    <row r="163" spans="1:11" ht="20.100000000000001" customHeight="1" x14ac:dyDescent="0.2">
      <c r="A163" s="463" t="s">
        <v>939</v>
      </c>
      <c r="B163" s="880">
        <v>18</v>
      </c>
      <c r="C163" s="880">
        <v>1</v>
      </c>
      <c r="D163" s="880">
        <v>19</v>
      </c>
      <c r="E163" s="880">
        <v>0</v>
      </c>
      <c r="F163" s="880">
        <v>0</v>
      </c>
      <c r="G163" s="880">
        <v>0</v>
      </c>
      <c r="H163" s="880">
        <f t="shared" ref="H163:H164" si="42">SUM(B163,E163)</f>
        <v>18</v>
      </c>
      <c r="I163" s="880">
        <f t="shared" si="41"/>
        <v>1</v>
      </c>
      <c r="J163" s="880">
        <f t="shared" si="41"/>
        <v>19</v>
      </c>
      <c r="K163" s="870" t="s">
        <v>856</v>
      </c>
    </row>
    <row r="164" spans="1:11" ht="20.100000000000001" customHeight="1" x14ac:dyDescent="0.2">
      <c r="A164" s="20" t="s">
        <v>523</v>
      </c>
      <c r="B164" s="880">
        <v>4</v>
      </c>
      <c r="C164" s="880">
        <v>1</v>
      </c>
      <c r="D164" s="880">
        <v>5</v>
      </c>
      <c r="E164" s="880">
        <v>0</v>
      </c>
      <c r="F164" s="880">
        <v>0</v>
      </c>
      <c r="G164" s="880">
        <v>0</v>
      </c>
      <c r="H164" s="880">
        <f t="shared" si="42"/>
        <v>4</v>
      </c>
      <c r="I164" s="880">
        <f t="shared" si="41"/>
        <v>1</v>
      </c>
      <c r="J164" s="880">
        <f t="shared" si="41"/>
        <v>5</v>
      </c>
      <c r="K164" s="22" t="s">
        <v>240</v>
      </c>
    </row>
    <row r="165" spans="1:11" ht="20.100000000000001" customHeight="1" x14ac:dyDescent="0.2">
      <c r="A165" s="463" t="s">
        <v>1593</v>
      </c>
      <c r="B165" s="880">
        <f>SUM(B162:B164)</f>
        <v>27</v>
      </c>
      <c r="C165" s="880">
        <f t="shared" ref="C165:J165" si="43">SUM(C162:C164)</f>
        <v>4</v>
      </c>
      <c r="D165" s="880">
        <f t="shared" si="43"/>
        <v>31</v>
      </c>
      <c r="E165" s="880">
        <f t="shared" si="43"/>
        <v>0</v>
      </c>
      <c r="F165" s="880">
        <f t="shared" si="43"/>
        <v>0</v>
      </c>
      <c r="G165" s="880">
        <f t="shared" si="43"/>
        <v>0</v>
      </c>
      <c r="H165" s="880">
        <f t="shared" si="43"/>
        <v>27</v>
      </c>
      <c r="I165" s="880">
        <f t="shared" si="43"/>
        <v>4</v>
      </c>
      <c r="J165" s="880">
        <f t="shared" si="43"/>
        <v>31</v>
      </c>
      <c r="K165" s="870" t="s">
        <v>1522</v>
      </c>
    </row>
    <row r="166" spans="1:11" ht="20.100000000000001" customHeight="1" x14ac:dyDescent="0.2">
      <c r="A166" s="17" t="s">
        <v>1367</v>
      </c>
      <c r="B166" s="880"/>
      <c r="C166" s="880"/>
      <c r="D166" s="880"/>
      <c r="E166" s="880"/>
      <c r="F166" s="880"/>
      <c r="G166" s="880"/>
      <c r="H166" s="880"/>
      <c r="I166" s="880"/>
      <c r="J166" s="880"/>
      <c r="K166" s="19" t="s">
        <v>1368</v>
      </c>
    </row>
    <row r="167" spans="1:11" ht="20.100000000000001" customHeight="1" x14ac:dyDescent="0.2">
      <c r="A167" s="463" t="s">
        <v>1344</v>
      </c>
      <c r="B167" s="880">
        <v>49</v>
      </c>
      <c r="C167" s="880">
        <v>16</v>
      </c>
      <c r="D167" s="880">
        <v>65</v>
      </c>
      <c r="E167" s="880">
        <v>0</v>
      </c>
      <c r="F167" s="880">
        <v>0</v>
      </c>
      <c r="G167" s="880">
        <v>0</v>
      </c>
      <c r="H167" s="880">
        <f>SUM(B167,E167)</f>
        <v>49</v>
      </c>
      <c r="I167" s="880">
        <f t="shared" ref="I167:J172" si="44">SUM(C167,F167)</f>
        <v>16</v>
      </c>
      <c r="J167" s="880">
        <f t="shared" si="44"/>
        <v>65</v>
      </c>
      <c r="K167" s="870" t="s">
        <v>856</v>
      </c>
    </row>
    <row r="168" spans="1:11" ht="20.100000000000001" customHeight="1" x14ac:dyDescent="0.2">
      <c r="A168" s="463" t="s">
        <v>1446</v>
      </c>
      <c r="B168" s="880">
        <v>8</v>
      </c>
      <c r="C168" s="880">
        <v>10</v>
      </c>
      <c r="D168" s="880">
        <v>18</v>
      </c>
      <c r="E168" s="880">
        <v>1</v>
      </c>
      <c r="F168" s="880">
        <v>0</v>
      </c>
      <c r="G168" s="880">
        <v>1</v>
      </c>
      <c r="H168" s="880">
        <f t="shared" ref="H168:H172" si="45">SUM(B168,E168)</f>
        <v>9</v>
      </c>
      <c r="I168" s="880">
        <f t="shared" si="44"/>
        <v>10</v>
      </c>
      <c r="J168" s="880">
        <f t="shared" si="44"/>
        <v>19</v>
      </c>
      <c r="K168" s="870" t="s">
        <v>1447</v>
      </c>
    </row>
    <row r="169" spans="1:11" ht="20.100000000000001" customHeight="1" x14ac:dyDescent="0.2">
      <c r="A169" s="463" t="s">
        <v>1400</v>
      </c>
      <c r="B169" s="880">
        <v>67</v>
      </c>
      <c r="C169" s="880">
        <v>18</v>
      </c>
      <c r="D169" s="880">
        <v>85</v>
      </c>
      <c r="E169" s="880">
        <v>0</v>
      </c>
      <c r="F169" s="880">
        <v>0</v>
      </c>
      <c r="G169" s="880">
        <v>0</v>
      </c>
      <c r="H169" s="880">
        <f t="shared" si="45"/>
        <v>67</v>
      </c>
      <c r="I169" s="880">
        <f t="shared" si="44"/>
        <v>18</v>
      </c>
      <c r="J169" s="880">
        <f t="shared" si="44"/>
        <v>85</v>
      </c>
      <c r="K169" s="870" t="s">
        <v>1346</v>
      </c>
    </row>
    <row r="170" spans="1:11" ht="20.100000000000001" customHeight="1" x14ac:dyDescent="0.2">
      <c r="A170" s="463" t="s">
        <v>939</v>
      </c>
      <c r="B170" s="880">
        <v>119</v>
      </c>
      <c r="C170" s="880">
        <v>45</v>
      </c>
      <c r="D170" s="880">
        <v>164</v>
      </c>
      <c r="E170" s="880">
        <v>0</v>
      </c>
      <c r="F170" s="880">
        <v>0</v>
      </c>
      <c r="G170" s="880">
        <v>0</v>
      </c>
      <c r="H170" s="880">
        <f t="shared" si="45"/>
        <v>119</v>
      </c>
      <c r="I170" s="880">
        <f t="shared" si="44"/>
        <v>45</v>
      </c>
      <c r="J170" s="880">
        <f t="shared" si="44"/>
        <v>164</v>
      </c>
      <c r="K170" s="870" t="s">
        <v>234</v>
      </c>
    </row>
    <row r="171" spans="1:11" ht="20.100000000000001" customHeight="1" x14ac:dyDescent="0.2">
      <c r="A171" s="463" t="s">
        <v>523</v>
      </c>
      <c r="B171" s="880">
        <v>53</v>
      </c>
      <c r="C171" s="880">
        <v>13</v>
      </c>
      <c r="D171" s="880">
        <v>66</v>
      </c>
      <c r="E171" s="880">
        <v>0</v>
      </c>
      <c r="F171" s="880">
        <v>0</v>
      </c>
      <c r="G171" s="880">
        <v>0</v>
      </c>
      <c r="H171" s="880">
        <f t="shared" si="45"/>
        <v>53</v>
      </c>
      <c r="I171" s="880">
        <f t="shared" si="44"/>
        <v>13</v>
      </c>
      <c r="J171" s="880">
        <f t="shared" si="44"/>
        <v>66</v>
      </c>
      <c r="K171" s="870" t="s">
        <v>240</v>
      </c>
    </row>
    <row r="172" spans="1:11" ht="20.100000000000001" customHeight="1" x14ac:dyDescent="0.2">
      <c r="A172" s="463" t="s">
        <v>769</v>
      </c>
      <c r="B172" s="880">
        <v>5</v>
      </c>
      <c r="C172" s="880">
        <v>1</v>
      </c>
      <c r="D172" s="880">
        <v>6</v>
      </c>
      <c r="E172" s="880">
        <v>0</v>
      </c>
      <c r="F172" s="880">
        <v>0</v>
      </c>
      <c r="G172" s="880">
        <v>0</v>
      </c>
      <c r="H172" s="880">
        <f t="shared" si="45"/>
        <v>5</v>
      </c>
      <c r="I172" s="880">
        <f t="shared" si="44"/>
        <v>1</v>
      </c>
      <c r="J172" s="880">
        <f t="shared" si="44"/>
        <v>6</v>
      </c>
      <c r="K172" s="870" t="s">
        <v>1604</v>
      </c>
    </row>
    <row r="173" spans="1:11" ht="20.100000000000001" customHeight="1" x14ac:dyDescent="0.2">
      <c r="A173" s="463" t="s">
        <v>1594</v>
      </c>
      <c r="B173" s="326">
        <f>SUM(B167:B172)</f>
        <v>301</v>
      </c>
      <c r="C173" s="326">
        <f t="shared" ref="C173:J173" si="46">SUM(C167:C172)</f>
        <v>103</v>
      </c>
      <c r="D173" s="326">
        <f t="shared" si="46"/>
        <v>404</v>
      </c>
      <c r="E173" s="326">
        <f t="shared" si="46"/>
        <v>1</v>
      </c>
      <c r="F173" s="326">
        <f t="shared" si="46"/>
        <v>0</v>
      </c>
      <c r="G173" s="326">
        <f t="shared" si="46"/>
        <v>1</v>
      </c>
      <c r="H173" s="326">
        <f t="shared" si="46"/>
        <v>302</v>
      </c>
      <c r="I173" s="326">
        <f t="shared" si="46"/>
        <v>103</v>
      </c>
      <c r="J173" s="326">
        <f t="shared" si="46"/>
        <v>405</v>
      </c>
      <c r="K173" s="297" t="s">
        <v>1348</v>
      </c>
    </row>
    <row r="174" spans="1:11" ht="20.100000000000001" customHeight="1" x14ac:dyDescent="0.2">
      <c r="A174" s="463" t="s">
        <v>1370</v>
      </c>
      <c r="B174" s="880">
        <v>98</v>
      </c>
      <c r="C174" s="880">
        <v>41</v>
      </c>
      <c r="D174" s="880">
        <v>139</v>
      </c>
      <c r="E174" s="880">
        <v>1</v>
      </c>
      <c r="F174" s="880">
        <v>0</v>
      </c>
      <c r="G174" s="880">
        <v>1</v>
      </c>
      <c r="H174" s="880">
        <f>SUM(B174,E174)</f>
        <v>99</v>
      </c>
      <c r="I174" s="880">
        <f t="shared" ref="I174:J181" si="47">SUM(C174,F174)</f>
        <v>41</v>
      </c>
      <c r="J174" s="880">
        <f t="shared" si="47"/>
        <v>140</v>
      </c>
      <c r="K174" s="870" t="s">
        <v>1371</v>
      </c>
    </row>
    <row r="175" spans="1:11" ht="20.100000000000001" customHeight="1" x14ac:dyDescent="0.2">
      <c r="A175" s="463" t="s">
        <v>1372</v>
      </c>
      <c r="B175" s="880">
        <v>48</v>
      </c>
      <c r="C175" s="880">
        <v>11</v>
      </c>
      <c r="D175" s="880">
        <v>59</v>
      </c>
      <c r="E175" s="880">
        <v>0</v>
      </c>
      <c r="F175" s="880">
        <v>0</v>
      </c>
      <c r="G175" s="880">
        <v>0</v>
      </c>
      <c r="H175" s="880">
        <f t="shared" ref="H175:H181" si="48">SUM(B175,E175)</f>
        <v>48</v>
      </c>
      <c r="I175" s="880">
        <f t="shared" si="47"/>
        <v>11</v>
      </c>
      <c r="J175" s="880">
        <f t="shared" si="47"/>
        <v>59</v>
      </c>
      <c r="K175" s="870" t="s">
        <v>1373</v>
      </c>
    </row>
    <row r="176" spans="1:11" ht="20.100000000000001" customHeight="1" x14ac:dyDescent="0.2">
      <c r="A176" s="463" t="s">
        <v>1374</v>
      </c>
      <c r="B176" s="880">
        <v>11</v>
      </c>
      <c r="C176" s="880">
        <v>9</v>
      </c>
      <c r="D176" s="880">
        <v>20</v>
      </c>
      <c r="E176" s="880">
        <v>0</v>
      </c>
      <c r="F176" s="880">
        <v>0</v>
      </c>
      <c r="G176" s="880">
        <v>0</v>
      </c>
      <c r="H176" s="880">
        <f t="shared" si="48"/>
        <v>11</v>
      </c>
      <c r="I176" s="880">
        <f t="shared" si="47"/>
        <v>9</v>
      </c>
      <c r="J176" s="880">
        <f t="shared" si="47"/>
        <v>20</v>
      </c>
      <c r="K176" s="870" t="s">
        <v>1375</v>
      </c>
    </row>
    <row r="177" spans="1:11" ht="20.100000000000001" customHeight="1" x14ac:dyDescent="0.2">
      <c r="A177" s="463" t="s">
        <v>1376</v>
      </c>
      <c r="B177" s="880">
        <v>48</v>
      </c>
      <c r="C177" s="880">
        <v>10</v>
      </c>
      <c r="D177" s="880">
        <v>58</v>
      </c>
      <c r="E177" s="880">
        <v>0</v>
      </c>
      <c r="F177" s="880">
        <v>0</v>
      </c>
      <c r="G177" s="880">
        <v>0</v>
      </c>
      <c r="H177" s="880">
        <f t="shared" si="48"/>
        <v>48</v>
      </c>
      <c r="I177" s="880">
        <f t="shared" si="47"/>
        <v>10</v>
      </c>
      <c r="J177" s="880">
        <f t="shared" si="47"/>
        <v>58</v>
      </c>
      <c r="K177" s="870" t="s">
        <v>1377</v>
      </c>
    </row>
    <row r="178" spans="1:11" ht="20.100000000000001" customHeight="1" x14ac:dyDescent="0.2">
      <c r="A178" s="463" t="s">
        <v>1378</v>
      </c>
      <c r="B178" s="880">
        <v>50</v>
      </c>
      <c r="C178" s="880">
        <v>12</v>
      </c>
      <c r="D178" s="880">
        <v>62</v>
      </c>
      <c r="E178" s="880">
        <v>0</v>
      </c>
      <c r="F178" s="880">
        <v>0</v>
      </c>
      <c r="G178" s="880">
        <v>0</v>
      </c>
      <c r="H178" s="880">
        <f t="shared" si="48"/>
        <v>50</v>
      </c>
      <c r="I178" s="880">
        <f t="shared" si="47"/>
        <v>12</v>
      </c>
      <c r="J178" s="880">
        <f t="shared" si="47"/>
        <v>62</v>
      </c>
      <c r="K178" s="870" t="s">
        <v>1379</v>
      </c>
    </row>
    <row r="179" spans="1:11" ht="20.100000000000001" customHeight="1" x14ac:dyDescent="0.2">
      <c r="A179" s="463" t="s">
        <v>1380</v>
      </c>
      <c r="B179" s="880">
        <v>33</v>
      </c>
      <c r="C179" s="880">
        <v>11</v>
      </c>
      <c r="D179" s="880">
        <v>44</v>
      </c>
      <c r="E179" s="880">
        <v>0</v>
      </c>
      <c r="F179" s="880">
        <v>0</v>
      </c>
      <c r="G179" s="880">
        <v>0</v>
      </c>
      <c r="H179" s="880">
        <f t="shared" si="48"/>
        <v>33</v>
      </c>
      <c r="I179" s="880">
        <f t="shared" si="47"/>
        <v>11</v>
      </c>
      <c r="J179" s="880">
        <f t="shared" si="47"/>
        <v>44</v>
      </c>
      <c r="K179" s="870" t="s">
        <v>1381</v>
      </c>
    </row>
    <row r="180" spans="1:11" ht="20.100000000000001" customHeight="1" x14ac:dyDescent="0.2">
      <c r="A180" s="20" t="s">
        <v>1382</v>
      </c>
      <c r="B180" s="21">
        <v>142</v>
      </c>
      <c r="C180" s="21">
        <v>101</v>
      </c>
      <c r="D180" s="21">
        <v>243</v>
      </c>
      <c r="E180" s="21">
        <v>1</v>
      </c>
      <c r="F180" s="21">
        <v>0</v>
      </c>
      <c r="G180" s="21">
        <v>1</v>
      </c>
      <c r="H180" s="21">
        <f t="shared" si="48"/>
        <v>143</v>
      </c>
      <c r="I180" s="21">
        <f t="shared" si="47"/>
        <v>101</v>
      </c>
      <c r="J180" s="21">
        <f t="shared" si="47"/>
        <v>244</v>
      </c>
      <c r="K180" s="22" t="s">
        <v>1383</v>
      </c>
    </row>
    <row r="181" spans="1:11" ht="20.100000000000001" customHeight="1" thickBot="1" x14ac:dyDescent="0.25">
      <c r="A181" s="11" t="s">
        <v>1169</v>
      </c>
      <c r="B181" s="12">
        <v>0</v>
      </c>
      <c r="C181" s="12">
        <v>0</v>
      </c>
      <c r="D181" s="12">
        <v>0</v>
      </c>
      <c r="E181" s="12">
        <v>0</v>
      </c>
      <c r="F181" s="12">
        <v>0</v>
      </c>
      <c r="G181" s="12">
        <v>0</v>
      </c>
      <c r="H181" s="12">
        <f t="shared" si="48"/>
        <v>0</v>
      </c>
      <c r="I181" s="12">
        <f t="shared" si="47"/>
        <v>0</v>
      </c>
      <c r="J181" s="12">
        <f t="shared" si="47"/>
        <v>0</v>
      </c>
      <c r="K181" s="13" t="s">
        <v>1384</v>
      </c>
    </row>
    <row r="182" spans="1:11" ht="20.100000000000001" customHeight="1" thickTop="1" x14ac:dyDescent="0.2">
      <c r="A182" s="878"/>
      <c r="B182" s="863"/>
      <c r="C182" s="863"/>
      <c r="D182" s="863"/>
      <c r="E182" s="863"/>
      <c r="F182" s="863"/>
      <c r="G182" s="863"/>
      <c r="H182" s="863"/>
      <c r="I182" s="863"/>
      <c r="J182" s="863"/>
      <c r="K182" s="869"/>
    </row>
    <row r="183" spans="1:11" ht="20.100000000000001" customHeight="1" x14ac:dyDescent="0.2">
      <c r="A183" s="878"/>
      <c r="B183" s="863"/>
      <c r="C183" s="863"/>
      <c r="D183" s="863"/>
      <c r="E183" s="863"/>
      <c r="F183" s="863"/>
      <c r="G183" s="863"/>
      <c r="H183" s="863"/>
      <c r="I183" s="863"/>
      <c r="J183" s="863"/>
      <c r="K183" s="869"/>
    </row>
    <row r="184" spans="1:11" ht="20.100000000000001" customHeight="1" x14ac:dyDescent="0.2">
      <c r="A184" s="878"/>
      <c r="B184" s="863"/>
      <c r="C184" s="863"/>
      <c r="D184" s="863"/>
      <c r="E184" s="863"/>
      <c r="F184" s="863"/>
      <c r="G184" s="863"/>
      <c r="H184" s="863"/>
      <c r="I184" s="863"/>
      <c r="J184" s="863"/>
      <c r="K184" s="869"/>
    </row>
    <row r="185" spans="1:11" ht="25.5" customHeight="1" thickBot="1" x14ac:dyDescent="0.25">
      <c r="A185" s="323" t="s">
        <v>2646</v>
      </c>
      <c r="D185" s="901"/>
      <c r="E185" s="865"/>
      <c r="F185" s="901"/>
      <c r="K185" s="28" t="s">
        <v>2717</v>
      </c>
    </row>
    <row r="186" spans="1:11" ht="20.100000000000001" customHeight="1" thickTop="1" x14ac:dyDescent="0.2">
      <c r="A186" s="1063" t="s">
        <v>196</v>
      </c>
      <c r="B186" s="992" t="s">
        <v>1</v>
      </c>
      <c r="C186" s="992"/>
      <c r="D186" s="992"/>
      <c r="E186" s="992" t="s">
        <v>2</v>
      </c>
      <c r="F186" s="992"/>
      <c r="G186" s="992"/>
      <c r="H186" s="992" t="s">
        <v>4</v>
      </c>
      <c r="I186" s="992"/>
      <c r="J186" s="992"/>
      <c r="K186" s="1066" t="s">
        <v>197</v>
      </c>
    </row>
    <row r="187" spans="1:11" ht="20.100000000000001" customHeight="1" x14ac:dyDescent="0.2">
      <c r="A187" s="1064"/>
      <c r="B187" s="993" t="s">
        <v>6</v>
      </c>
      <c r="C187" s="993"/>
      <c r="D187" s="993"/>
      <c r="E187" s="993" t="s">
        <v>7</v>
      </c>
      <c r="F187" s="993"/>
      <c r="G187" s="993"/>
      <c r="H187" s="993" t="s">
        <v>9</v>
      </c>
      <c r="I187" s="993"/>
      <c r="J187" s="993"/>
      <c r="K187" s="1042"/>
    </row>
    <row r="188" spans="1:11" ht="20.100000000000001" customHeight="1" x14ac:dyDescent="0.2">
      <c r="A188" s="1064"/>
      <c r="B188" s="863" t="s">
        <v>554</v>
      </c>
      <c r="C188" s="863" t="s">
        <v>112</v>
      </c>
      <c r="D188" s="863" t="s">
        <v>12</v>
      </c>
      <c r="E188" s="863" t="s">
        <v>554</v>
      </c>
      <c r="F188" s="863" t="s">
        <v>112</v>
      </c>
      <c r="G188" s="863" t="s">
        <v>12</v>
      </c>
      <c r="H188" s="863" t="s">
        <v>554</v>
      </c>
      <c r="I188" s="863" t="s">
        <v>112</v>
      </c>
      <c r="J188" s="863" t="s">
        <v>12</v>
      </c>
      <c r="K188" s="1042"/>
    </row>
    <row r="189" spans="1:11" ht="20.100000000000001" customHeight="1" thickBot="1" x14ac:dyDescent="0.25">
      <c r="A189" s="1065"/>
      <c r="B189" s="864" t="s">
        <v>13</v>
      </c>
      <c r="C189" s="864" t="s">
        <v>14</v>
      </c>
      <c r="D189" s="864" t="s">
        <v>9</v>
      </c>
      <c r="E189" s="864" t="s">
        <v>13</v>
      </c>
      <c r="F189" s="864" t="s">
        <v>14</v>
      </c>
      <c r="G189" s="864" t="s">
        <v>9</v>
      </c>
      <c r="H189" s="864" t="s">
        <v>13</v>
      </c>
      <c r="I189" s="864" t="s">
        <v>14</v>
      </c>
      <c r="J189" s="864" t="s">
        <v>9</v>
      </c>
      <c r="K189" s="1067"/>
    </row>
    <row r="190" spans="1:11" ht="20.100000000000001" customHeight="1" x14ac:dyDescent="0.2">
      <c r="A190" s="463" t="s">
        <v>1385</v>
      </c>
      <c r="B190" s="18">
        <v>96</v>
      </c>
      <c r="C190" s="18">
        <v>45</v>
      </c>
      <c r="D190" s="18">
        <v>141</v>
      </c>
      <c r="E190" s="18">
        <v>0</v>
      </c>
      <c r="F190" s="18">
        <v>0</v>
      </c>
      <c r="G190" s="18">
        <v>0</v>
      </c>
      <c r="H190" s="18">
        <f>SUM(B190,E190)</f>
        <v>96</v>
      </c>
      <c r="I190" s="18">
        <f t="shared" ref="I190:J193" si="49">SUM(C190,F190)</f>
        <v>45</v>
      </c>
      <c r="J190" s="18">
        <f t="shared" si="49"/>
        <v>141</v>
      </c>
      <c r="K190" s="870" t="s">
        <v>1611</v>
      </c>
    </row>
    <row r="191" spans="1:11" ht="20.100000000000001" customHeight="1" x14ac:dyDescent="0.2">
      <c r="A191" s="463" t="s">
        <v>1387</v>
      </c>
      <c r="B191" s="18">
        <v>44</v>
      </c>
      <c r="C191" s="18">
        <v>53</v>
      </c>
      <c r="D191" s="18">
        <v>97</v>
      </c>
      <c r="E191" s="18">
        <v>1</v>
      </c>
      <c r="F191" s="18">
        <v>0</v>
      </c>
      <c r="G191" s="18">
        <v>1</v>
      </c>
      <c r="H191" s="18">
        <f t="shared" ref="H191:H193" si="50">SUM(B191,E191)</f>
        <v>45</v>
      </c>
      <c r="I191" s="18">
        <f t="shared" si="49"/>
        <v>53</v>
      </c>
      <c r="J191" s="18">
        <f t="shared" si="49"/>
        <v>98</v>
      </c>
      <c r="K191" s="19" t="s">
        <v>1388</v>
      </c>
    </row>
    <row r="192" spans="1:11" ht="20.100000000000001" customHeight="1" x14ac:dyDescent="0.2">
      <c r="A192" s="463" t="s">
        <v>1389</v>
      </c>
      <c r="B192" s="880">
        <v>109</v>
      </c>
      <c r="C192" s="880">
        <v>79</v>
      </c>
      <c r="D192" s="880">
        <v>188</v>
      </c>
      <c r="E192" s="880">
        <v>1</v>
      </c>
      <c r="F192" s="880">
        <v>0</v>
      </c>
      <c r="G192" s="880">
        <v>1</v>
      </c>
      <c r="H192" s="18">
        <f t="shared" si="50"/>
        <v>110</v>
      </c>
      <c r="I192" s="18">
        <f t="shared" si="49"/>
        <v>79</v>
      </c>
      <c r="J192" s="18">
        <f t="shared" si="49"/>
        <v>189</v>
      </c>
      <c r="K192" s="870" t="s">
        <v>1390</v>
      </c>
    </row>
    <row r="193" spans="1:11" ht="20.100000000000001" customHeight="1" x14ac:dyDescent="0.2">
      <c r="A193" s="463" t="s">
        <v>1391</v>
      </c>
      <c r="B193" s="880">
        <v>66</v>
      </c>
      <c r="C193" s="880">
        <v>66</v>
      </c>
      <c r="D193" s="880">
        <v>132</v>
      </c>
      <c r="E193" s="880">
        <v>0</v>
      </c>
      <c r="F193" s="880">
        <v>0</v>
      </c>
      <c r="G193" s="880">
        <v>0</v>
      </c>
      <c r="H193" s="18">
        <f t="shared" si="50"/>
        <v>66</v>
      </c>
      <c r="I193" s="18">
        <f t="shared" si="49"/>
        <v>66</v>
      </c>
      <c r="J193" s="18">
        <f t="shared" si="49"/>
        <v>132</v>
      </c>
      <c r="K193" s="870" t="s">
        <v>1392</v>
      </c>
    </row>
    <row r="194" spans="1:11" ht="20.100000000000001" customHeight="1" x14ac:dyDescent="0.2">
      <c r="A194" s="463" t="s">
        <v>1393</v>
      </c>
      <c r="B194" s="880"/>
      <c r="C194" s="880"/>
      <c r="D194" s="880"/>
      <c r="E194" s="880"/>
      <c r="F194" s="880"/>
      <c r="G194" s="880"/>
      <c r="H194" s="880"/>
      <c r="I194" s="880"/>
      <c r="J194" s="880"/>
      <c r="K194" s="870" t="s">
        <v>1394</v>
      </c>
    </row>
    <row r="195" spans="1:11" ht="20.100000000000001" customHeight="1" x14ac:dyDescent="0.2">
      <c r="A195" s="463" t="s">
        <v>790</v>
      </c>
      <c r="B195" s="880">
        <v>26</v>
      </c>
      <c r="C195" s="880">
        <v>9</v>
      </c>
      <c r="D195" s="880">
        <v>35</v>
      </c>
      <c r="E195" s="880">
        <v>3</v>
      </c>
      <c r="F195" s="880">
        <v>0</v>
      </c>
      <c r="G195" s="880">
        <v>3</v>
      </c>
      <c r="H195" s="880">
        <f>SUM(B195,E195)</f>
        <v>29</v>
      </c>
      <c r="I195" s="880">
        <f t="shared" ref="I195:J203" si="51">SUM(C195,F195)</f>
        <v>9</v>
      </c>
      <c r="J195" s="880">
        <f t="shared" si="51"/>
        <v>38</v>
      </c>
      <c r="K195" s="211" t="s">
        <v>1336</v>
      </c>
    </row>
    <row r="196" spans="1:11" ht="20.100000000000001" customHeight="1" x14ac:dyDescent="0.2">
      <c r="A196" s="463" t="s">
        <v>404</v>
      </c>
      <c r="B196" s="880">
        <v>10</v>
      </c>
      <c r="C196" s="880">
        <v>11</v>
      </c>
      <c r="D196" s="880">
        <v>21</v>
      </c>
      <c r="E196" s="880">
        <v>1</v>
      </c>
      <c r="F196" s="880">
        <v>2</v>
      </c>
      <c r="G196" s="880">
        <v>3</v>
      </c>
      <c r="H196" s="880">
        <f t="shared" ref="H196:H203" si="52">SUM(B196,E196)</f>
        <v>11</v>
      </c>
      <c r="I196" s="880">
        <f t="shared" si="51"/>
        <v>13</v>
      </c>
      <c r="J196" s="880">
        <f t="shared" si="51"/>
        <v>24</v>
      </c>
      <c r="K196" s="870" t="s">
        <v>206</v>
      </c>
    </row>
    <row r="197" spans="1:11" ht="20.100000000000001" customHeight="1" x14ac:dyDescent="0.2">
      <c r="A197" s="463" t="s">
        <v>207</v>
      </c>
      <c r="B197" s="880">
        <v>4</v>
      </c>
      <c r="C197" s="880">
        <v>4</v>
      </c>
      <c r="D197" s="880">
        <v>8</v>
      </c>
      <c r="E197" s="880">
        <v>0</v>
      </c>
      <c r="F197" s="880">
        <v>0</v>
      </c>
      <c r="G197" s="880">
        <v>0</v>
      </c>
      <c r="H197" s="880">
        <f t="shared" si="52"/>
        <v>4</v>
      </c>
      <c r="I197" s="880">
        <f t="shared" si="51"/>
        <v>4</v>
      </c>
      <c r="J197" s="880">
        <f t="shared" si="51"/>
        <v>8</v>
      </c>
      <c r="K197" s="870" t="s">
        <v>208</v>
      </c>
    </row>
    <row r="198" spans="1:11" ht="20.100000000000001" customHeight="1" x14ac:dyDescent="0.2">
      <c r="A198" s="463" t="s">
        <v>209</v>
      </c>
      <c r="B198" s="880">
        <v>11</v>
      </c>
      <c r="C198" s="880">
        <v>3</v>
      </c>
      <c r="D198" s="880">
        <v>14</v>
      </c>
      <c r="E198" s="880">
        <v>0</v>
      </c>
      <c r="F198" s="880">
        <v>0</v>
      </c>
      <c r="G198" s="880">
        <v>0</v>
      </c>
      <c r="H198" s="880">
        <f t="shared" si="52"/>
        <v>11</v>
      </c>
      <c r="I198" s="880">
        <f t="shared" si="51"/>
        <v>3</v>
      </c>
      <c r="J198" s="880">
        <f t="shared" si="51"/>
        <v>14</v>
      </c>
      <c r="K198" s="870" t="s">
        <v>1612</v>
      </c>
    </row>
    <row r="199" spans="1:11" ht="20.100000000000001" customHeight="1" x14ac:dyDescent="0.2">
      <c r="A199" s="463" t="s">
        <v>1396</v>
      </c>
      <c r="B199" s="880">
        <v>20</v>
      </c>
      <c r="C199" s="880">
        <v>0</v>
      </c>
      <c r="D199" s="880">
        <v>20</v>
      </c>
      <c r="E199" s="880">
        <v>0</v>
      </c>
      <c r="F199" s="880">
        <v>0</v>
      </c>
      <c r="G199" s="880">
        <v>0</v>
      </c>
      <c r="H199" s="880">
        <f t="shared" si="52"/>
        <v>20</v>
      </c>
      <c r="I199" s="880">
        <f t="shared" si="51"/>
        <v>0</v>
      </c>
      <c r="J199" s="880">
        <f t="shared" si="51"/>
        <v>20</v>
      </c>
      <c r="K199" s="870" t="s">
        <v>1613</v>
      </c>
    </row>
    <row r="200" spans="1:11" ht="20.100000000000001" customHeight="1" x14ac:dyDescent="0.2">
      <c r="A200" s="463" t="s">
        <v>1398</v>
      </c>
      <c r="B200" s="880">
        <v>1</v>
      </c>
      <c r="C200" s="880">
        <v>0</v>
      </c>
      <c r="D200" s="880">
        <v>1</v>
      </c>
      <c r="E200" s="880">
        <v>0</v>
      </c>
      <c r="F200" s="880">
        <v>0</v>
      </c>
      <c r="G200" s="880">
        <v>0</v>
      </c>
      <c r="H200" s="880">
        <f t="shared" si="52"/>
        <v>1</v>
      </c>
      <c r="I200" s="880">
        <f t="shared" si="51"/>
        <v>0</v>
      </c>
      <c r="J200" s="880">
        <f t="shared" si="51"/>
        <v>1</v>
      </c>
      <c r="K200" s="211" t="s">
        <v>1614</v>
      </c>
    </row>
    <row r="201" spans="1:11" ht="20.100000000000001" customHeight="1" x14ac:dyDescent="0.2">
      <c r="A201" s="463" t="s">
        <v>1400</v>
      </c>
      <c r="B201" s="880">
        <v>14</v>
      </c>
      <c r="C201" s="880">
        <v>4</v>
      </c>
      <c r="D201" s="880">
        <v>18</v>
      </c>
      <c r="E201" s="880">
        <v>0</v>
      </c>
      <c r="F201" s="880">
        <v>0</v>
      </c>
      <c r="G201" s="880">
        <v>0</v>
      </c>
      <c r="H201" s="880">
        <f t="shared" si="52"/>
        <v>14</v>
      </c>
      <c r="I201" s="880">
        <f t="shared" si="51"/>
        <v>4</v>
      </c>
      <c r="J201" s="880">
        <f t="shared" si="51"/>
        <v>18</v>
      </c>
      <c r="K201" s="870" t="s">
        <v>1346</v>
      </c>
    </row>
    <row r="202" spans="1:11" ht="20.100000000000001" customHeight="1" x14ac:dyDescent="0.2">
      <c r="A202" s="463" t="s">
        <v>309</v>
      </c>
      <c r="B202" s="880">
        <v>15</v>
      </c>
      <c r="C202" s="880">
        <v>5</v>
      </c>
      <c r="D202" s="880">
        <v>20</v>
      </c>
      <c r="E202" s="880">
        <v>0</v>
      </c>
      <c r="F202" s="880">
        <v>0</v>
      </c>
      <c r="G202" s="880">
        <v>0</v>
      </c>
      <c r="H202" s="880">
        <f t="shared" si="52"/>
        <v>15</v>
      </c>
      <c r="I202" s="880">
        <f t="shared" si="51"/>
        <v>5</v>
      </c>
      <c r="J202" s="880">
        <f t="shared" si="51"/>
        <v>20</v>
      </c>
      <c r="K202" s="870" t="s">
        <v>763</v>
      </c>
    </row>
    <row r="203" spans="1:11" ht="20.100000000000001" customHeight="1" x14ac:dyDescent="0.2">
      <c r="A203" s="463" t="s">
        <v>1402</v>
      </c>
      <c r="B203" s="880">
        <v>15</v>
      </c>
      <c r="C203" s="880">
        <v>3</v>
      </c>
      <c r="D203" s="880">
        <v>18</v>
      </c>
      <c r="E203" s="880">
        <v>0</v>
      </c>
      <c r="F203" s="880">
        <v>0</v>
      </c>
      <c r="G203" s="880">
        <v>0</v>
      </c>
      <c r="H203" s="880">
        <f t="shared" si="52"/>
        <v>15</v>
      </c>
      <c r="I203" s="880">
        <f t="shared" si="51"/>
        <v>3</v>
      </c>
      <c r="J203" s="880">
        <f t="shared" si="51"/>
        <v>18</v>
      </c>
      <c r="K203" s="870" t="s">
        <v>1403</v>
      </c>
    </row>
    <row r="204" spans="1:11" ht="20.100000000000001" customHeight="1" x14ac:dyDescent="0.2">
      <c r="A204" s="463" t="s">
        <v>1529</v>
      </c>
      <c r="B204" s="880">
        <f>SUM(B195:B203)</f>
        <v>116</v>
      </c>
      <c r="C204" s="880">
        <f t="shared" ref="C204:J204" si="53">SUM(C195:C203)</f>
        <v>39</v>
      </c>
      <c r="D204" s="880">
        <f t="shared" si="53"/>
        <v>155</v>
      </c>
      <c r="E204" s="880">
        <f t="shared" si="53"/>
        <v>4</v>
      </c>
      <c r="F204" s="880">
        <f t="shared" si="53"/>
        <v>2</v>
      </c>
      <c r="G204" s="880">
        <f t="shared" si="53"/>
        <v>6</v>
      </c>
      <c r="H204" s="880">
        <f t="shared" si="53"/>
        <v>120</v>
      </c>
      <c r="I204" s="880">
        <f t="shared" si="53"/>
        <v>41</v>
      </c>
      <c r="J204" s="880">
        <f t="shared" si="53"/>
        <v>161</v>
      </c>
      <c r="K204" s="870" t="s">
        <v>1405</v>
      </c>
    </row>
    <row r="205" spans="1:11" ht="20.100000000000001" customHeight="1" x14ac:dyDescent="0.2">
      <c r="A205" s="463" t="s">
        <v>1406</v>
      </c>
      <c r="B205" s="880">
        <v>105</v>
      </c>
      <c r="C205" s="880">
        <v>63</v>
      </c>
      <c r="D205" s="880">
        <v>168</v>
      </c>
      <c r="E205" s="880">
        <v>3</v>
      </c>
      <c r="F205" s="880">
        <v>1</v>
      </c>
      <c r="G205" s="880">
        <v>4</v>
      </c>
      <c r="H205" s="880">
        <f>SUM(B205,E205)</f>
        <v>108</v>
      </c>
      <c r="I205" s="880">
        <f t="shared" ref="I205:J208" si="54">SUM(C205,F205)</f>
        <v>64</v>
      </c>
      <c r="J205" s="880">
        <f t="shared" si="54"/>
        <v>172</v>
      </c>
      <c r="K205" s="870" t="s">
        <v>1407</v>
      </c>
    </row>
    <row r="206" spans="1:11" ht="20.100000000000001" customHeight="1" x14ac:dyDescent="0.2">
      <c r="A206" s="463" t="s">
        <v>1408</v>
      </c>
      <c r="B206" s="880">
        <v>17</v>
      </c>
      <c r="C206" s="880">
        <v>9</v>
      </c>
      <c r="D206" s="880">
        <v>26</v>
      </c>
      <c r="E206" s="880">
        <v>0</v>
      </c>
      <c r="F206" s="880">
        <v>0</v>
      </c>
      <c r="G206" s="880">
        <v>0</v>
      </c>
      <c r="H206" s="880">
        <f t="shared" ref="H206:H208" si="55">SUM(B206,E206)</f>
        <v>17</v>
      </c>
      <c r="I206" s="880">
        <f t="shared" si="54"/>
        <v>9</v>
      </c>
      <c r="J206" s="880">
        <f t="shared" si="54"/>
        <v>26</v>
      </c>
      <c r="K206" s="870" t="s">
        <v>1409</v>
      </c>
    </row>
    <row r="207" spans="1:11" ht="20.100000000000001" customHeight="1" x14ac:dyDescent="0.2">
      <c r="A207" s="463" t="s">
        <v>1410</v>
      </c>
      <c r="B207" s="880">
        <v>45</v>
      </c>
      <c r="C207" s="880">
        <v>18</v>
      </c>
      <c r="D207" s="880">
        <v>63</v>
      </c>
      <c r="E207" s="880">
        <v>5</v>
      </c>
      <c r="F207" s="880">
        <v>0</v>
      </c>
      <c r="G207" s="880">
        <v>5</v>
      </c>
      <c r="H207" s="880">
        <f t="shared" si="55"/>
        <v>50</v>
      </c>
      <c r="I207" s="880">
        <f t="shared" si="54"/>
        <v>18</v>
      </c>
      <c r="J207" s="880">
        <f t="shared" si="54"/>
        <v>68</v>
      </c>
      <c r="K207" s="870" t="s">
        <v>1411</v>
      </c>
    </row>
    <row r="208" spans="1:11" ht="20.100000000000001" customHeight="1" thickBot="1" x14ac:dyDescent="0.25">
      <c r="A208" s="11" t="s">
        <v>1412</v>
      </c>
      <c r="B208" s="12">
        <v>88</v>
      </c>
      <c r="C208" s="12">
        <v>38</v>
      </c>
      <c r="D208" s="12">
        <v>126</v>
      </c>
      <c r="E208" s="12">
        <v>0</v>
      </c>
      <c r="F208" s="12">
        <v>0</v>
      </c>
      <c r="G208" s="12">
        <v>0</v>
      </c>
      <c r="H208" s="12">
        <f t="shared" si="55"/>
        <v>88</v>
      </c>
      <c r="I208" s="12">
        <f t="shared" si="54"/>
        <v>38</v>
      </c>
      <c r="J208" s="12">
        <f t="shared" si="54"/>
        <v>126</v>
      </c>
      <c r="K208" s="13" t="s">
        <v>1413</v>
      </c>
    </row>
    <row r="209" spans="1:11" ht="20.100000000000001" customHeight="1" thickTop="1" x14ac:dyDescent="0.2">
      <c r="A209" s="878"/>
      <c r="B209" s="863"/>
      <c r="C209" s="863"/>
      <c r="D209" s="863"/>
      <c r="E209" s="863"/>
      <c r="F209" s="863"/>
      <c r="G209" s="863"/>
      <c r="H209" s="863"/>
      <c r="I209" s="863"/>
      <c r="J209" s="863"/>
      <c r="K209" s="869"/>
    </row>
    <row r="210" spans="1:11" ht="20.100000000000001" customHeight="1" x14ac:dyDescent="0.2">
      <c r="A210" s="878"/>
      <c r="B210" s="863"/>
      <c r="C210" s="863"/>
      <c r="D210" s="863"/>
      <c r="E210" s="863"/>
      <c r="F210" s="863"/>
      <c r="G210" s="863"/>
      <c r="H210" s="863"/>
      <c r="I210" s="863"/>
      <c r="J210" s="863"/>
      <c r="K210" s="869"/>
    </row>
    <row r="211" spans="1:11" ht="20.100000000000001" customHeight="1" x14ac:dyDescent="0.2">
      <c r="A211" s="878"/>
      <c r="B211" s="863"/>
      <c r="C211" s="863"/>
      <c r="D211" s="863"/>
      <c r="E211" s="863"/>
      <c r="F211" s="863"/>
      <c r="G211" s="863"/>
      <c r="H211" s="863"/>
      <c r="I211" s="863"/>
      <c r="J211" s="863"/>
      <c r="K211" s="869"/>
    </row>
    <row r="212" spans="1:11" ht="20.100000000000001" customHeight="1" x14ac:dyDescent="0.2">
      <c r="A212" s="878"/>
      <c r="B212" s="863"/>
      <c r="C212" s="863"/>
      <c r="D212" s="863"/>
      <c r="E212" s="863"/>
      <c r="F212" s="863"/>
      <c r="G212" s="863"/>
      <c r="H212" s="863"/>
      <c r="I212" s="863"/>
      <c r="J212" s="863"/>
      <c r="K212" s="869"/>
    </row>
    <row r="213" spans="1:11" ht="20.100000000000001" customHeight="1" x14ac:dyDescent="0.2">
      <c r="A213" s="878"/>
      <c r="B213" s="863"/>
      <c r="C213" s="863"/>
      <c r="D213" s="863"/>
      <c r="E213" s="863"/>
      <c r="F213" s="863"/>
      <c r="G213" s="863"/>
      <c r="H213" s="863"/>
      <c r="I213" s="863"/>
      <c r="J213" s="863"/>
      <c r="K213" s="869"/>
    </row>
    <row r="214" spans="1:11" ht="20.100000000000001" customHeight="1" x14ac:dyDescent="0.2">
      <c r="A214" s="878"/>
      <c r="B214" s="863"/>
      <c r="C214" s="863"/>
      <c r="D214" s="863"/>
      <c r="E214" s="863"/>
      <c r="F214" s="863"/>
      <c r="G214" s="863"/>
      <c r="H214" s="863"/>
      <c r="I214" s="863"/>
      <c r="J214" s="863"/>
      <c r="K214" s="869"/>
    </row>
    <row r="215" spans="1:11" ht="21" customHeight="1" thickBot="1" x14ac:dyDescent="0.25">
      <c r="A215" s="323" t="s">
        <v>2646</v>
      </c>
      <c r="D215" s="901"/>
      <c r="E215" s="865"/>
      <c r="F215" s="901"/>
      <c r="K215" s="28" t="s">
        <v>2717</v>
      </c>
    </row>
    <row r="216" spans="1:11" ht="17.25" customHeight="1" thickTop="1" x14ac:dyDescent="0.2">
      <c r="A216" s="1063" t="s">
        <v>196</v>
      </c>
      <c r="B216" s="992" t="s">
        <v>1</v>
      </c>
      <c r="C216" s="992"/>
      <c r="D216" s="992"/>
      <c r="E216" s="992" t="s">
        <v>2</v>
      </c>
      <c r="F216" s="992"/>
      <c r="G216" s="992"/>
      <c r="H216" s="992" t="s">
        <v>4</v>
      </c>
      <c r="I216" s="992"/>
      <c r="J216" s="992"/>
      <c r="K216" s="1066" t="s">
        <v>197</v>
      </c>
    </row>
    <row r="217" spans="1:11" ht="17.25" customHeight="1" x14ac:dyDescent="0.2">
      <c r="A217" s="1064"/>
      <c r="B217" s="993" t="s">
        <v>6</v>
      </c>
      <c r="C217" s="993"/>
      <c r="D217" s="993"/>
      <c r="E217" s="993" t="s">
        <v>7</v>
      </c>
      <c r="F217" s="993"/>
      <c r="G217" s="993"/>
      <c r="H217" s="993" t="s">
        <v>9</v>
      </c>
      <c r="I217" s="993"/>
      <c r="J217" s="993"/>
      <c r="K217" s="1042"/>
    </row>
    <row r="218" spans="1:11" ht="20.100000000000001" customHeight="1" x14ac:dyDescent="0.2">
      <c r="A218" s="1064"/>
      <c r="B218" s="863" t="s">
        <v>554</v>
      </c>
      <c r="C218" s="863" t="s">
        <v>112</v>
      </c>
      <c r="D218" s="863" t="s">
        <v>12</v>
      </c>
      <c r="E218" s="863" t="s">
        <v>554</v>
      </c>
      <c r="F218" s="863" t="s">
        <v>112</v>
      </c>
      <c r="G218" s="863" t="s">
        <v>12</v>
      </c>
      <c r="H218" s="863" t="s">
        <v>554</v>
      </c>
      <c r="I218" s="863" t="s">
        <v>112</v>
      </c>
      <c r="J218" s="863" t="s">
        <v>12</v>
      </c>
      <c r="K218" s="1042"/>
    </row>
    <row r="219" spans="1:11" ht="20.100000000000001" customHeight="1" thickBot="1" x14ac:dyDescent="0.25">
      <c r="A219" s="1065"/>
      <c r="B219" s="864" t="s">
        <v>13</v>
      </c>
      <c r="C219" s="864" t="s">
        <v>14</v>
      </c>
      <c r="D219" s="864" t="s">
        <v>9</v>
      </c>
      <c r="E219" s="864" t="s">
        <v>13</v>
      </c>
      <c r="F219" s="864" t="s">
        <v>14</v>
      </c>
      <c r="G219" s="864" t="s">
        <v>9</v>
      </c>
      <c r="H219" s="864" t="s">
        <v>13</v>
      </c>
      <c r="I219" s="864" t="s">
        <v>14</v>
      </c>
      <c r="J219" s="864" t="s">
        <v>9</v>
      </c>
      <c r="K219" s="1067"/>
    </row>
    <row r="220" spans="1:11" ht="19.5" customHeight="1" x14ac:dyDescent="0.2">
      <c r="A220" s="463" t="s">
        <v>1414</v>
      </c>
      <c r="B220" s="880"/>
      <c r="C220" s="880"/>
      <c r="D220" s="880"/>
      <c r="E220" s="880"/>
      <c r="F220" s="880"/>
      <c r="G220" s="880"/>
      <c r="H220" s="880"/>
      <c r="I220" s="880"/>
      <c r="J220" s="880"/>
      <c r="K220" s="870" t="s">
        <v>1415</v>
      </c>
    </row>
    <row r="221" spans="1:11" ht="19.5" customHeight="1" x14ac:dyDescent="0.2">
      <c r="A221" s="463" t="s">
        <v>1335</v>
      </c>
      <c r="B221" s="880">
        <v>8</v>
      </c>
      <c r="C221" s="880">
        <v>10</v>
      </c>
      <c r="D221" s="21">
        <v>18</v>
      </c>
      <c r="E221" s="21">
        <v>0</v>
      </c>
      <c r="F221" s="21">
        <v>0</v>
      </c>
      <c r="G221" s="21">
        <v>0</v>
      </c>
      <c r="H221" s="880">
        <f>SUM(B221,E221)</f>
        <v>8</v>
      </c>
      <c r="I221" s="880">
        <f t="shared" ref="I221:J228" si="56">SUM(C221,F221)</f>
        <v>10</v>
      </c>
      <c r="J221" s="880">
        <f t="shared" si="56"/>
        <v>18</v>
      </c>
      <c r="K221" s="211" t="s">
        <v>1336</v>
      </c>
    </row>
    <row r="222" spans="1:11" ht="19.5" customHeight="1" x14ac:dyDescent="0.2">
      <c r="A222" s="463" t="s">
        <v>1333</v>
      </c>
      <c r="B222" s="880">
        <v>3</v>
      </c>
      <c r="C222" s="880">
        <v>2</v>
      </c>
      <c r="D222" s="21">
        <v>5</v>
      </c>
      <c r="E222" s="21">
        <v>0</v>
      </c>
      <c r="F222" s="21">
        <v>0</v>
      </c>
      <c r="G222" s="21">
        <v>0</v>
      </c>
      <c r="H222" s="880">
        <f t="shared" ref="H222:H228" si="57">SUM(B222,E222)</f>
        <v>3</v>
      </c>
      <c r="I222" s="880">
        <f t="shared" si="56"/>
        <v>2</v>
      </c>
      <c r="J222" s="880">
        <f t="shared" si="56"/>
        <v>5</v>
      </c>
      <c r="K222" s="870" t="s">
        <v>206</v>
      </c>
    </row>
    <row r="223" spans="1:11" ht="19.5" customHeight="1" x14ac:dyDescent="0.2">
      <c r="A223" s="463" t="s">
        <v>1416</v>
      </c>
      <c r="B223" s="880">
        <v>15</v>
      </c>
      <c r="C223" s="880">
        <v>14</v>
      </c>
      <c r="D223" s="21">
        <v>29</v>
      </c>
      <c r="E223" s="21">
        <v>0</v>
      </c>
      <c r="F223" s="21">
        <v>0</v>
      </c>
      <c r="G223" s="21">
        <v>0</v>
      </c>
      <c r="H223" s="880">
        <f t="shared" si="57"/>
        <v>15</v>
      </c>
      <c r="I223" s="880">
        <f t="shared" si="56"/>
        <v>14</v>
      </c>
      <c r="J223" s="880">
        <f t="shared" si="56"/>
        <v>29</v>
      </c>
      <c r="K223" s="870" t="s">
        <v>1397</v>
      </c>
    </row>
    <row r="224" spans="1:11" ht="19.5" customHeight="1" x14ac:dyDescent="0.2">
      <c r="A224" s="463" t="s">
        <v>1417</v>
      </c>
      <c r="B224" s="880">
        <v>17</v>
      </c>
      <c r="C224" s="880">
        <v>16</v>
      </c>
      <c r="D224" s="21">
        <v>33</v>
      </c>
      <c r="E224" s="21">
        <v>0</v>
      </c>
      <c r="F224" s="21">
        <v>0</v>
      </c>
      <c r="G224" s="21">
        <v>0</v>
      </c>
      <c r="H224" s="880">
        <f t="shared" si="57"/>
        <v>17</v>
      </c>
      <c r="I224" s="880">
        <f t="shared" si="56"/>
        <v>16</v>
      </c>
      <c r="J224" s="880">
        <f t="shared" si="56"/>
        <v>33</v>
      </c>
      <c r="K224" s="211" t="s">
        <v>1614</v>
      </c>
    </row>
    <row r="225" spans="1:11" ht="19.5" customHeight="1" x14ac:dyDescent="0.2">
      <c r="A225" s="463" t="s">
        <v>1418</v>
      </c>
      <c r="B225" s="880">
        <v>7</v>
      </c>
      <c r="C225" s="880">
        <v>8</v>
      </c>
      <c r="D225" s="21">
        <v>15</v>
      </c>
      <c r="E225" s="21">
        <v>0</v>
      </c>
      <c r="F225" s="21">
        <v>0</v>
      </c>
      <c r="G225" s="21">
        <v>0</v>
      </c>
      <c r="H225" s="880">
        <f t="shared" si="57"/>
        <v>7</v>
      </c>
      <c r="I225" s="880">
        <f t="shared" si="56"/>
        <v>8</v>
      </c>
      <c r="J225" s="880">
        <f t="shared" si="56"/>
        <v>15</v>
      </c>
      <c r="K225" s="870" t="s">
        <v>1463</v>
      </c>
    </row>
    <row r="226" spans="1:11" ht="19.5" customHeight="1" x14ac:dyDescent="0.2">
      <c r="A226" s="463" t="s">
        <v>1420</v>
      </c>
      <c r="B226" s="880">
        <v>16</v>
      </c>
      <c r="C226" s="880">
        <v>11</v>
      </c>
      <c r="D226" s="21">
        <v>27</v>
      </c>
      <c r="E226" s="21">
        <v>0</v>
      </c>
      <c r="F226" s="21">
        <v>0</v>
      </c>
      <c r="G226" s="21">
        <v>0</v>
      </c>
      <c r="H226" s="880">
        <f t="shared" si="57"/>
        <v>16</v>
      </c>
      <c r="I226" s="880">
        <f t="shared" si="56"/>
        <v>11</v>
      </c>
      <c r="J226" s="880">
        <f t="shared" si="56"/>
        <v>27</v>
      </c>
      <c r="K226" s="870" t="s">
        <v>763</v>
      </c>
    </row>
    <row r="227" spans="1:11" ht="19.5" customHeight="1" x14ac:dyDescent="0.2">
      <c r="A227" s="463" t="s">
        <v>1422</v>
      </c>
      <c r="B227" s="880">
        <v>8</v>
      </c>
      <c r="C227" s="880">
        <v>8</v>
      </c>
      <c r="D227" s="21">
        <f>SUM(B227:C227)</f>
        <v>16</v>
      </c>
      <c r="E227" s="21">
        <v>0</v>
      </c>
      <c r="F227" s="21">
        <v>0</v>
      </c>
      <c r="G227" s="21">
        <v>0</v>
      </c>
      <c r="H227" s="880">
        <f t="shared" si="57"/>
        <v>8</v>
      </c>
      <c r="I227" s="880">
        <f t="shared" si="56"/>
        <v>8</v>
      </c>
      <c r="J227" s="880">
        <f t="shared" si="56"/>
        <v>16</v>
      </c>
      <c r="K227" s="870" t="s">
        <v>1496</v>
      </c>
    </row>
    <row r="228" spans="1:11" ht="19.5" customHeight="1" x14ac:dyDescent="0.2">
      <c r="A228" s="463" t="s">
        <v>1423</v>
      </c>
      <c r="B228" s="880">
        <v>5</v>
      </c>
      <c r="C228" s="880">
        <v>4</v>
      </c>
      <c r="D228" s="21">
        <v>9</v>
      </c>
      <c r="E228" s="21">
        <v>0</v>
      </c>
      <c r="F228" s="21">
        <v>0</v>
      </c>
      <c r="G228" s="21">
        <v>0</v>
      </c>
      <c r="H228" s="880">
        <f t="shared" si="57"/>
        <v>5</v>
      </c>
      <c r="I228" s="880">
        <f t="shared" si="56"/>
        <v>4</v>
      </c>
      <c r="J228" s="880">
        <f t="shared" si="56"/>
        <v>9</v>
      </c>
      <c r="K228" s="22" t="s">
        <v>240</v>
      </c>
    </row>
    <row r="229" spans="1:11" ht="19.5" customHeight="1" x14ac:dyDescent="0.2">
      <c r="A229" s="463" t="s">
        <v>1615</v>
      </c>
      <c r="B229" s="21">
        <f>SUM(B221:B228)</f>
        <v>79</v>
      </c>
      <c r="C229" s="21">
        <f t="shared" ref="C229:J229" si="58">SUM(C221:C228)</f>
        <v>73</v>
      </c>
      <c r="D229" s="21">
        <f t="shared" si="58"/>
        <v>152</v>
      </c>
      <c r="E229" s="21">
        <f t="shared" si="58"/>
        <v>0</v>
      </c>
      <c r="F229" s="21">
        <f t="shared" si="58"/>
        <v>0</v>
      </c>
      <c r="G229" s="21">
        <f t="shared" si="58"/>
        <v>0</v>
      </c>
      <c r="H229" s="21">
        <f t="shared" si="58"/>
        <v>79</v>
      </c>
      <c r="I229" s="21">
        <f t="shared" si="58"/>
        <v>73</v>
      </c>
      <c r="J229" s="21">
        <f t="shared" si="58"/>
        <v>152</v>
      </c>
      <c r="K229" s="22" t="s">
        <v>1616</v>
      </c>
    </row>
    <row r="230" spans="1:11" ht="19.5" customHeight="1" x14ac:dyDescent="0.2">
      <c r="A230" s="463" t="s">
        <v>1427</v>
      </c>
      <c r="B230" s="21">
        <v>46</v>
      </c>
      <c r="C230" s="21">
        <v>17</v>
      </c>
      <c r="D230" s="21">
        <v>63</v>
      </c>
      <c r="E230" s="21">
        <v>0</v>
      </c>
      <c r="F230" s="21">
        <v>0</v>
      </c>
      <c r="G230" s="21">
        <v>0</v>
      </c>
      <c r="H230" s="21">
        <f>SUM(B230,E230)</f>
        <v>46</v>
      </c>
      <c r="I230" s="21">
        <f t="shared" ref="I230:J238" si="59">SUM(C230,F230)</f>
        <v>17</v>
      </c>
      <c r="J230" s="21">
        <f t="shared" si="59"/>
        <v>63</v>
      </c>
      <c r="K230" s="22" t="s">
        <v>1532</v>
      </c>
    </row>
    <row r="231" spans="1:11" ht="19.5" customHeight="1" x14ac:dyDescent="0.2">
      <c r="A231" s="463" t="s">
        <v>1429</v>
      </c>
      <c r="B231" s="21">
        <v>122</v>
      </c>
      <c r="C231" s="21">
        <v>81</v>
      </c>
      <c r="D231" s="21">
        <v>203</v>
      </c>
      <c r="E231" s="21">
        <v>2</v>
      </c>
      <c r="F231" s="21">
        <v>0</v>
      </c>
      <c r="G231" s="21">
        <v>2</v>
      </c>
      <c r="H231" s="21">
        <f t="shared" ref="H231:H238" si="60">SUM(B231,E231)</f>
        <v>124</v>
      </c>
      <c r="I231" s="21">
        <f t="shared" si="59"/>
        <v>81</v>
      </c>
      <c r="J231" s="21">
        <f t="shared" si="59"/>
        <v>205</v>
      </c>
      <c r="K231" s="22" t="s">
        <v>1430</v>
      </c>
    </row>
    <row r="232" spans="1:11" ht="19.5" customHeight="1" x14ac:dyDescent="0.2">
      <c r="A232" s="463" t="s">
        <v>1431</v>
      </c>
      <c r="B232" s="21">
        <v>9</v>
      </c>
      <c r="C232" s="21">
        <v>6</v>
      </c>
      <c r="D232" s="21">
        <v>15</v>
      </c>
      <c r="E232" s="21">
        <v>0</v>
      </c>
      <c r="F232" s="21">
        <v>0</v>
      </c>
      <c r="G232" s="21">
        <v>0</v>
      </c>
      <c r="H232" s="21">
        <f t="shared" si="60"/>
        <v>9</v>
      </c>
      <c r="I232" s="21">
        <f t="shared" si="59"/>
        <v>6</v>
      </c>
      <c r="J232" s="21">
        <f t="shared" si="59"/>
        <v>15</v>
      </c>
      <c r="K232" s="22" t="s">
        <v>1432</v>
      </c>
    </row>
    <row r="233" spans="1:11" ht="19.5" customHeight="1" x14ac:dyDescent="0.2">
      <c r="A233" s="463" t="s">
        <v>1433</v>
      </c>
      <c r="B233" s="880">
        <v>20</v>
      </c>
      <c r="C233" s="880">
        <v>3</v>
      </c>
      <c r="D233" s="21">
        <v>23</v>
      </c>
      <c r="E233" s="880">
        <v>0</v>
      </c>
      <c r="F233" s="880">
        <v>0</v>
      </c>
      <c r="G233" s="880">
        <v>0</v>
      </c>
      <c r="H233" s="21">
        <f t="shared" si="60"/>
        <v>20</v>
      </c>
      <c r="I233" s="21">
        <f t="shared" si="59"/>
        <v>3</v>
      </c>
      <c r="J233" s="21">
        <f t="shared" si="59"/>
        <v>23</v>
      </c>
      <c r="K233" s="870" t="s">
        <v>1434</v>
      </c>
    </row>
    <row r="234" spans="1:11" ht="19.5" customHeight="1" x14ac:dyDescent="0.2">
      <c r="A234" s="463" t="s">
        <v>1574</v>
      </c>
      <c r="B234" s="880">
        <v>55</v>
      </c>
      <c r="C234" s="880">
        <v>27</v>
      </c>
      <c r="D234" s="21">
        <v>82</v>
      </c>
      <c r="E234" s="880">
        <v>3</v>
      </c>
      <c r="F234" s="880">
        <v>0</v>
      </c>
      <c r="G234" s="880">
        <v>3</v>
      </c>
      <c r="H234" s="21">
        <f t="shared" si="60"/>
        <v>58</v>
      </c>
      <c r="I234" s="21">
        <f t="shared" si="59"/>
        <v>27</v>
      </c>
      <c r="J234" s="21">
        <f t="shared" si="59"/>
        <v>85</v>
      </c>
      <c r="K234" s="870" t="s">
        <v>1617</v>
      </c>
    </row>
    <row r="235" spans="1:11" ht="19.5" customHeight="1" x14ac:dyDescent="0.2">
      <c r="A235" s="463" t="s">
        <v>1437</v>
      </c>
      <c r="B235" s="880">
        <v>24</v>
      </c>
      <c r="C235" s="880">
        <v>10</v>
      </c>
      <c r="D235" s="880">
        <v>34</v>
      </c>
      <c r="E235" s="880">
        <v>1</v>
      </c>
      <c r="F235" s="880">
        <v>0</v>
      </c>
      <c r="G235" s="880">
        <v>1</v>
      </c>
      <c r="H235" s="21">
        <f t="shared" si="60"/>
        <v>25</v>
      </c>
      <c r="I235" s="21">
        <f t="shared" si="59"/>
        <v>10</v>
      </c>
      <c r="J235" s="21">
        <f t="shared" si="59"/>
        <v>35</v>
      </c>
      <c r="K235" s="870" t="s">
        <v>1438</v>
      </c>
    </row>
    <row r="236" spans="1:11" ht="19.5" customHeight="1" x14ac:dyDescent="0.2">
      <c r="A236" s="463" t="s">
        <v>1439</v>
      </c>
      <c r="B236" s="880">
        <v>58</v>
      </c>
      <c r="C236" s="880">
        <v>40</v>
      </c>
      <c r="D236" s="880">
        <v>98</v>
      </c>
      <c r="E236" s="880">
        <v>0</v>
      </c>
      <c r="F236" s="880">
        <v>0</v>
      </c>
      <c r="G236" s="880">
        <v>0</v>
      </c>
      <c r="H236" s="21">
        <f t="shared" si="60"/>
        <v>58</v>
      </c>
      <c r="I236" s="21">
        <f t="shared" si="59"/>
        <v>40</v>
      </c>
      <c r="J236" s="21">
        <f t="shared" si="59"/>
        <v>98</v>
      </c>
      <c r="K236" s="870" t="s">
        <v>1440</v>
      </c>
    </row>
    <row r="237" spans="1:11" ht="19.5" customHeight="1" x14ac:dyDescent="0.2">
      <c r="A237" s="463" t="s">
        <v>2647</v>
      </c>
      <c r="B237" s="880">
        <v>0</v>
      </c>
      <c r="C237" s="880">
        <v>0</v>
      </c>
      <c r="D237" s="880">
        <v>0</v>
      </c>
      <c r="E237" s="880">
        <v>0</v>
      </c>
      <c r="F237" s="880">
        <v>0</v>
      </c>
      <c r="G237" s="880">
        <v>0</v>
      </c>
      <c r="H237" s="21">
        <f t="shared" si="60"/>
        <v>0</v>
      </c>
      <c r="I237" s="21">
        <f t="shared" si="59"/>
        <v>0</v>
      </c>
      <c r="J237" s="21">
        <f t="shared" si="59"/>
        <v>0</v>
      </c>
      <c r="K237" s="870" t="s">
        <v>2648</v>
      </c>
    </row>
    <row r="238" spans="1:11" ht="19.5" customHeight="1" x14ac:dyDescent="0.2">
      <c r="A238" s="463" t="s">
        <v>1442</v>
      </c>
      <c r="B238" s="880">
        <v>20</v>
      </c>
      <c r="C238" s="880">
        <v>4</v>
      </c>
      <c r="D238" s="880">
        <v>24</v>
      </c>
      <c r="E238" s="880">
        <v>1</v>
      </c>
      <c r="F238" s="880">
        <v>0</v>
      </c>
      <c r="G238" s="880">
        <v>1</v>
      </c>
      <c r="H238" s="21">
        <f t="shared" si="60"/>
        <v>21</v>
      </c>
      <c r="I238" s="21">
        <f t="shared" si="59"/>
        <v>4</v>
      </c>
      <c r="J238" s="21">
        <f t="shared" si="59"/>
        <v>25</v>
      </c>
      <c r="K238" s="870" t="s">
        <v>1443</v>
      </c>
    </row>
    <row r="239" spans="1:11" ht="25.5" customHeight="1" x14ac:dyDescent="0.2">
      <c r="A239" s="20" t="s">
        <v>1444</v>
      </c>
      <c r="B239" s="863"/>
      <c r="C239" s="863"/>
      <c r="D239" s="21"/>
      <c r="E239" s="21"/>
      <c r="F239" s="21"/>
      <c r="G239" s="21"/>
      <c r="H239" s="21"/>
      <c r="I239" s="21"/>
      <c r="J239" s="21"/>
      <c r="K239" s="36" t="s">
        <v>1445</v>
      </c>
    </row>
    <row r="240" spans="1:11" s="865" customFormat="1" ht="19.5" customHeight="1" x14ac:dyDescent="0.2">
      <c r="A240" s="463" t="s">
        <v>790</v>
      </c>
      <c r="B240" s="880">
        <v>7</v>
      </c>
      <c r="C240" s="880">
        <v>8</v>
      </c>
      <c r="D240" s="880">
        <v>15</v>
      </c>
      <c r="E240" s="880">
        <v>0</v>
      </c>
      <c r="F240" s="880">
        <v>0</v>
      </c>
      <c r="G240" s="880">
        <v>0</v>
      </c>
      <c r="H240" s="880">
        <f>SUM(B240,E240)</f>
        <v>7</v>
      </c>
      <c r="I240" s="880">
        <f t="shared" ref="I240:J241" si="61">SUM(C240,F240)</f>
        <v>8</v>
      </c>
      <c r="J240" s="880">
        <f t="shared" si="61"/>
        <v>15</v>
      </c>
      <c r="K240" s="870" t="s">
        <v>204</v>
      </c>
    </row>
    <row r="241" spans="1:11" s="863" customFormat="1" ht="19.5" customHeight="1" thickBot="1" x14ac:dyDescent="0.25">
      <c r="A241" s="11" t="s">
        <v>404</v>
      </c>
      <c r="B241" s="12">
        <v>5</v>
      </c>
      <c r="C241" s="12">
        <v>8</v>
      </c>
      <c r="D241" s="12">
        <v>13</v>
      </c>
      <c r="E241" s="12">
        <v>3</v>
      </c>
      <c r="F241" s="12">
        <v>0</v>
      </c>
      <c r="G241" s="12">
        <v>3</v>
      </c>
      <c r="H241" s="12">
        <f>SUM(B241,E241)</f>
        <v>8</v>
      </c>
      <c r="I241" s="12">
        <f t="shared" si="61"/>
        <v>8</v>
      </c>
      <c r="J241" s="12">
        <f t="shared" si="61"/>
        <v>16</v>
      </c>
      <c r="K241" s="13" t="s">
        <v>206</v>
      </c>
    </row>
    <row r="242" spans="1:11" s="863" customFormat="1" ht="19.5" customHeight="1" thickTop="1" x14ac:dyDescent="0.2">
      <c r="A242" s="878"/>
      <c r="K242" s="869"/>
    </row>
    <row r="243" spans="1:11" s="863" customFormat="1" ht="19.5" customHeight="1" x14ac:dyDescent="0.2">
      <c r="A243" s="878"/>
      <c r="K243" s="869"/>
    </row>
    <row r="244" spans="1:11" s="863" customFormat="1" ht="12" customHeight="1" x14ac:dyDescent="0.2">
      <c r="A244" s="878"/>
      <c r="K244" s="869"/>
    </row>
    <row r="245" spans="1:11" s="863" customFormat="1" ht="13.5" customHeight="1" x14ac:dyDescent="0.2">
      <c r="A245" s="993"/>
      <c r="B245" s="993"/>
      <c r="C245" s="993"/>
      <c r="D245" s="993"/>
      <c r="E245" s="993"/>
      <c r="I245" s="866"/>
      <c r="J245" s="866"/>
      <c r="K245" s="186"/>
    </row>
    <row r="246" spans="1:11" ht="20.100000000000001" customHeight="1" thickBot="1" x14ac:dyDescent="0.25">
      <c r="A246" s="323" t="s">
        <v>2646</v>
      </c>
      <c r="D246" s="901"/>
      <c r="E246" s="865"/>
      <c r="F246" s="901"/>
      <c r="K246" s="28" t="s">
        <v>2717</v>
      </c>
    </row>
    <row r="247" spans="1:11" ht="20.25" customHeight="1" thickTop="1" x14ac:dyDescent="0.2">
      <c r="A247" s="1063" t="s">
        <v>196</v>
      </c>
      <c r="B247" s="992" t="s">
        <v>1</v>
      </c>
      <c r="C247" s="992"/>
      <c r="D247" s="992"/>
      <c r="E247" s="992" t="s">
        <v>2</v>
      </c>
      <c r="F247" s="992"/>
      <c r="G247" s="992"/>
      <c r="H247" s="992" t="s">
        <v>4</v>
      </c>
      <c r="I247" s="992"/>
      <c r="J247" s="992"/>
      <c r="K247" s="1066" t="s">
        <v>197</v>
      </c>
    </row>
    <row r="248" spans="1:11" ht="20.25" customHeight="1" x14ac:dyDescent="0.2">
      <c r="A248" s="1064"/>
      <c r="B248" s="993" t="s">
        <v>6</v>
      </c>
      <c r="C248" s="993"/>
      <c r="D248" s="993"/>
      <c r="E248" s="993" t="s">
        <v>7</v>
      </c>
      <c r="F248" s="993"/>
      <c r="G248" s="993"/>
      <c r="H248" s="993" t="s">
        <v>9</v>
      </c>
      <c r="I248" s="993"/>
      <c r="J248" s="993"/>
      <c r="K248" s="1042"/>
    </row>
    <row r="249" spans="1:11" ht="20.25" customHeight="1" x14ac:dyDescent="0.2">
      <c r="A249" s="1064"/>
      <c r="B249" s="863" t="s">
        <v>554</v>
      </c>
      <c r="C249" s="863" t="s">
        <v>112</v>
      </c>
      <c r="D249" s="863" t="s">
        <v>12</v>
      </c>
      <c r="E249" s="863" t="s">
        <v>554</v>
      </c>
      <c r="F249" s="863" t="s">
        <v>112</v>
      </c>
      <c r="G249" s="863" t="s">
        <v>12</v>
      </c>
      <c r="H249" s="863" t="s">
        <v>554</v>
      </c>
      <c r="I249" s="863" t="s">
        <v>112</v>
      </c>
      <c r="J249" s="863" t="s">
        <v>12</v>
      </c>
      <c r="K249" s="1042"/>
    </row>
    <row r="250" spans="1:11" ht="20.25" customHeight="1" thickBot="1" x14ac:dyDescent="0.25">
      <c r="A250" s="1064"/>
      <c r="B250" s="863" t="s">
        <v>13</v>
      </c>
      <c r="C250" s="863" t="s">
        <v>14</v>
      </c>
      <c r="D250" s="863" t="s">
        <v>9</v>
      </c>
      <c r="E250" s="863" t="s">
        <v>13</v>
      </c>
      <c r="F250" s="863" t="s">
        <v>14</v>
      </c>
      <c r="G250" s="863" t="s">
        <v>9</v>
      </c>
      <c r="H250" s="863" t="s">
        <v>13</v>
      </c>
      <c r="I250" s="863" t="s">
        <v>14</v>
      </c>
      <c r="J250" s="863" t="s">
        <v>9</v>
      </c>
      <c r="K250" s="1042"/>
    </row>
    <row r="251" spans="1:11" s="863" customFormat="1" ht="20.25" customHeight="1" x14ac:dyDescent="0.2">
      <c r="A251" s="37" t="s">
        <v>516</v>
      </c>
      <c r="B251" s="38">
        <v>8</v>
      </c>
      <c r="C251" s="38">
        <v>3</v>
      </c>
      <c r="D251" s="38">
        <v>11</v>
      </c>
      <c r="E251" s="38">
        <v>0</v>
      </c>
      <c r="F251" s="38">
        <v>2</v>
      </c>
      <c r="G251" s="38">
        <v>2</v>
      </c>
      <c r="H251" s="719">
        <f>SUM(B251,E251)</f>
        <v>8</v>
      </c>
      <c r="I251" s="719">
        <f t="shared" ref="I251:J252" si="62">SUM(C251,F251)</f>
        <v>5</v>
      </c>
      <c r="J251" s="719">
        <f t="shared" si="62"/>
        <v>13</v>
      </c>
      <c r="K251" s="39" t="s">
        <v>208</v>
      </c>
    </row>
    <row r="252" spans="1:11" s="863" customFormat="1" ht="20.25" customHeight="1" x14ac:dyDescent="0.2">
      <c r="A252" s="463" t="s">
        <v>1453</v>
      </c>
      <c r="B252" s="880">
        <v>4</v>
      </c>
      <c r="C252" s="880">
        <v>4</v>
      </c>
      <c r="D252" s="880">
        <v>8</v>
      </c>
      <c r="E252" s="880">
        <v>0</v>
      </c>
      <c r="F252" s="880">
        <v>0</v>
      </c>
      <c r="G252" s="880">
        <v>0</v>
      </c>
      <c r="H252" s="880">
        <f>SUM(B252,E252)</f>
        <v>4</v>
      </c>
      <c r="I252" s="880">
        <f t="shared" si="62"/>
        <v>4</v>
      </c>
      <c r="J252" s="880">
        <f t="shared" si="62"/>
        <v>8</v>
      </c>
      <c r="K252" s="870" t="s">
        <v>1447</v>
      </c>
    </row>
    <row r="253" spans="1:11" s="863" customFormat="1" ht="45.75" customHeight="1" x14ac:dyDescent="0.2">
      <c r="A253" s="463" t="s">
        <v>1577</v>
      </c>
      <c r="B253" s="880">
        <f>SUM(B251:B252,B240:B241)</f>
        <v>24</v>
      </c>
      <c r="C253" s="880">
        <f t="shared" ref="C253:J253" si="63">SUM(C251:C252,C240:C241)</f>
        <v>23</v>
      </c>
      <c r="D253" s="880">
        <f t="shared" si="63"/>
        <v>47</v>
      </c>
      <c r="E253" s="880">
        <f t="shared" si="63"/>
        <v>3</v>
      </c>
      <c r="F253" s="880">
        <f t="shared" si="63"/>
        <v>2</v>
      </c>
      <c r="G253" s="880">
        <f t="shared" si="63"/>
        <v>5</v>
      </c>
      <c r="H253" s="880">
        <f t="shared" si="63"/>
        <v>27</v>
      </c>
      <c r="I253" s="880">
        <f t="shared" si="63"/>
        <v>25</v>
      </c>
      <c r="J253" s="880">
        <f t="shared" si="63"/>
        <v>52</v>
      </c>
      <c r="K253" s="876" t="s">
        <v>1448</v>
      </c>
    </row>
    <row r="254" spans="1:11" s="863" customFormat="1" ht="20.25" customHeight="1" x14ac:dyDescent="0.2">
      <c r="A254" s="463" t="s">
        <v>1163</v>
      </c>
      <c r="B254" s="880">
        <v>3</v>
      </c>
      <c r="C254" s="880">
        <v>3</v>
      </c>
      <c r="D254" s="880">
        <v>6</v>
      </c>
      <c r="E254" s="880">
        <v>0</v>
      </c>
      <c r="F254" s="880">
        <v>0</v>
      </c>
      <c r="G254" s="880">
        <v>0</v>
      </c>
      <c r="H254" s="880">
        <f>SUM(B254,E254)</f>
        <v>3</v>
      </c>
      <c r="I254" s="880">
        <f t="shared" ref="I254:J255" si="64">SUM(C254,F254)</f>
        <v>3</v>
      </c>
      <c r="J254" s="880">
        <f t="shared" si="64"/>
        <v>6</v>
      </c>
      <c r="K254" s="870" t="s">
        <v>1449</v>
      </c>
    </row>
    <row r="255" spans="1:11" s="863" customFormat="1" ht="20.25" customHeight="1" x14ac:dyDescent="0.2">
      <c r="A255" s="463" t="s">
        <v>1450</v>
      </c>
      <c r="B255" s="880">
        <v>32</v>
      </c>
      <c r="C255" s="880">
        <v>2</v>
      </c>
      <c r="D255" s="880">
        <v>34</v>
      </c>
      <c r="E255" s="880">
        <v>0</v>
      </c>
      <c r="F255" s="880">
        <v>0</v>
      </c>
      <c r="G255" s="880">
        <v>0</v>
      </c>
      <c r="H255" s="880">
        <f>SUM(B255,E255)</f>
        <v>32</v>
      </c>
      <c r="I255" s="880">
        <f t="shared" si="64"/>
        <v>2</v>
      </c>
      <c r="J255" s="880">
        <f t="shared" si="64"/>
        <v>34</v>
      </c>
      <c r="K255" s="870" t="s">
        <v>1451</v>
      </c>
    </row>
    <row r="256" spans="1:11" s="865" customFormat="1" ht="20.25" customHeight="1" x14ac:dyDescent="0.2">
      <c r="A256" s="463" t="s">
        <v>1158</v>
      </c>
      <c r="B256" s="880"/>
      <c r="C256" s="880"/>
      <c r="D256" s="880"/>
      <c r="E256" s="880"/>
      <c r="F256" s="880"/>
      <c r="G256" s="880"/>
      <c r="H256" s="880"/>
      <c r="I256" s="880"/>
      <c r="J256" s="880"/>
      <c r="K256" s="870" t="s">
        <v>1452</v>
      </c>
    </row>
    <row r="257" spans="1:11" s="865" customFormat="1" ht="20.25" customHeight="1" x14ac:dyDescent="0.2">
      <c r="A257" s="463" t="s">
        <v>203</v>
      </c>
      <c r="B257" s="880">
        <v>19</v>
      </c>
      <c r="C257" s="880">
        <v>30</v>
      </c>
      <c r="D257" s="880">
        <v>49</v>
      </c>
      <c r="E257" s="880">
        <v>0</v>
      </c>
      <c r="F257" s="880">
        <v>0</v>
      </c>
      <c r="G257" s="880">
        <v>0</v>
      </c>
      <c r="H257" s="880">
        <f>SUM(B257,E257)</f>
        <v>19</v>
      </c>
      <c r="I257" s="880">
        <f t="shared" ref="I257:J264" si="65">SUM(C257,F257)</f>
        <v>30</v>
      </c>
      <c r="J257" s="880">
        <f t="shared" si="65"/>
        <v>49</v>
      </c>
      <c r="K257" s="870" t="s">
        <v>204</v>
      </c>
    </row>
    <row r="258" spans="1:11" s="865" customFormat="1" ht="20.25" customHeight="1" x14ac:dyDescent="0.2">
      <c r="A258" s="463" t="s">
        <v>404</v>
      </c>
      <c r="B258" s="880">
        <v>15</v>
      </c>
      <c r="C258" s="880">
        <v>21</v>
      </c>
      <c r="D258" s="880">
        <v>36</v>
      </c>
      <c r="E258" s="880">
        <v>0</v>
      </c>
      <c r="F258" s="880">
        <v>0</v>
      </c>
      <c r="G258" s="880">
        <v>0</v>
      </c>
      <c r="H258" s="880">
        <f t="shared" ref="H258:H264" si="66">SUM(B258,E258)</f>
        <v>15</v>
      </c>
      <c r="I258" s="880">
        <f t="shared" si="65"/>
        <v>21</v>
      </c>
      <c r="J258" s="880">
        <f t="shared" si="65"/>
        <v>36</v>
      </c>
      <c r="K258" s="870" t="s">
        <v>206</v>
      </c>
    </row>
    <row r="259" spans="1:11" ht="20.25" customHeight="1" x14ac:dyDescent="0.2">
      <c r="A259" s="463" t="s">
        <v>255</v>
      </c>
      <c r="B259" s="880">
        <v>24</v>
      </c>
      <c r="C259" s="880">
        <v>9</v>
      </c>
      <c r="D259" s="880">
        <v>33</v>
      </c>
      <c r="E259" s="880">
        <v>0</v>
      </c>
      <c r="F259" s="880">
        <v>0</v>
      </c>
      <c r="G259" s="880">
        <v>0</v>
      </c>
      <c r="H259" s="880">
        <f t="shared" si="66"/>
        <v>24</v>
      </c>
      <c r="I259" s="880">
        <f t="shared" si="65"/>
        <v>9</v>
      </c>
      <c r="J259" s="880">
        <f t="shared" si="65"/>
        <v>33</v>
      </c>
      <c r="K259" s="870" t="s">
        <v>210</v>
      </c>
    </row>
    <row r="260" spans="1:11" ht="20.25" customHeight="1" x14ac:dyDescent="0.2">
      <c r="A260" s="463" t="s">
        <v>1446</v>
      </c>
      <c r="B260" s="880">
        <v>16</v>
      </c>
      <c r="C260" s="880">
        <v>17</v>
      </c>
      <c r="D260" s="880">
        <v>33</v>
      </c>
      <c r="E260" s="880">
        <v>0</v>
      </c>
      <c r="F260" s="880">
        <v>0</v>
      </c>
      <c r="G260" s="880">
        <v>0</v>
      </c>
      <c r="H260" s="880">
        <f t="shared" si="66"/>
        <v>16</v>
      </c>
      <c r="I260" s="880">
        <f t="shared" si="65"/>
        <v>17</v>
      </c>
      <c r="J260" s="880">
        <f t="shared" si="65"/>
        <v>33</v>
      </c>
      <c r="K260" s="870" t="s">
        <v>1447</v>
      </c>
    </row>
    <row r="261" spans="1:11" ht="20.25" customHeight="1" x14ac:dyDescent="0.2">
      <c r="A261" s="463" t="s">
        <v>221</v>
      </c>
      <c r="B261" s="880">
        <v>16</v>
      </c>
      <c r="C261" s="880">
        <v>5</v>
      </c>
      <c r="D261" s="880">
        <v>21</v>
      </c>
      <c r="E261" s="880">
        <v>0</v>
      </c>
      <c r="F261" s="880">
        <v>0</v>
      </c>
      <c r="G261" s="880">
        <v>0</v>
      </c>
      <c r="H261" s="880">
        <f t="shared" si="66"/>
        <v>16</v>
      </c>
      <c r="I261" s="880">
        <f t="shared" si="65"/>
        <v>5</v>
      </c>
      <c r="J261" s="880">
        <f t="shared" si="65"/>
        <v>21</v>
      </c>
      <c r="K261" s="870" t="s">
        <v>1463</v>
      </c>
    </row>
    <row r="262" spans="1:11" ht="20.25" customHeight="1" x14ac:dyDescent="0.2">
      <c r="A262" s="463" t="s">
        <v>523</v>
      </c>
      <c r="B262" s="880">
        <v>8</v>
      </c>
      <c r="C262" s="880">
        <v>3</v>
      </c>
      <c r="D262" s="880">
        <v>11</v>
      </c>
      <c r="E262" s="880">
        <v>0</v>
      </c>
      <c r="F262" s="880">
        <v>0</v>
      </c>
      <c r="G262" s="880">
        <v>0</v>
      </c>
      <c r="H262" s="880">
        <f t="shared" si="66"/>
        <v>8</v>
      </c>
      <c r="I262" s="880">
        <f t="shared" si="65"/>
        <v>3</v>
      </c>
      <c r="J262" s="880">
        <f t="shared" si="65"/>
        <v>11</v>
      </c>
      <c r="K262" s="870" t="s">
        <v>240</v>
      </c>
    </row>
    <row r="263" spans="1:11" ht="20.25" customHeight="1" x14ac:dyDescent="0.2">
      <c r="A263" s="463" t="s">
        <v>1107</v>
      </c>
      <c r="B263" s="880">
        <v>9</v>
      </c>
      <c r="C263" s="880">
        <v>5</v>
      </c>
      <c r="D263" s="880">
        <v>14</v>
      </c>
      <c r="E263" s="880">
        <v>0</v>
      </c>
      <c r="F263" s="880">
        <v>0</v>
      </c>
      <c r="G263" s="880">
        <v>0</v>
      </c>
      <c r="H263" s="880">
        <f t="shared" si="66"/>
        <v>9</v>
      </c>
      <c r="I263" s="880">
        <f t="shared" si="65"/>
        <v>5</v>
      </c>
      <c r="J263" s="880">
        <f t="shared" si="65"/>
        <v>14</v>
      </c>
      <c r="K263" s="297" t="s">
        <v>1108</v>
      </c>
    </row>
    <row r="264" spans="1:11" ht="20.25" customHeight="1" x14ac:dyDescent="0.2">
      <c r="A264" s="904" t="s">
        <v>769</v>
      </c>
      <c r="B264" s="880">
        <v>1</v>
      </c>
      <c r="C264" s="880">
        <v>4</v>
      </c>
      <c r="D264" s="880">
        <v>5</v>
      </c>
      <c r="E264" s="880">
        <v>0</v>
      </c>
      <c r="F264" s="880">
        <v>0</v>
      </c>
      <c r="G264" s="880">
        <v>0</v>
      </c>
      <c r="H264" s="880">
        <f t="shared" si="66"/>
        <v>1</v>
      </c>
      <c r="I264" s="880">
        <f t="shared" si="65"/>
        <v>4</v>
      </c>
      <c r="J264" s="880">
        <f t="shared" si="65"/>
        <v>5</v>
      </c>
      <c r="K264" s="870" t="s">
        <v>1604</v>
      </c>
    </row>
    <row r="265" spans="1:11" ht="20.25" customHeight="1" x14ac:dyDescent="0.2">
      <c r="A265" s="463" t="s">
        <v>1159</v>
      </c>
      <c r="B265" s="880">
        <f>B264+B263+B262+B261+B260+B259+B258+B257</f>
        <v>108</v>
      </c>
      <c r="C265" s="880">
        <f t="shared" ref="C265:J265" si="67">C264+C263+C262+C261+C260+C259+C258+C257</f>
        <v>94</v>
      </c>
      <c r="D265" s="880">
        <f t="shared" si="67"/>
        <v>202</v>
      </c>
      <c r="E265" s="880">
        <f t="shared" si="67"/>
        <v>0</v>
      </c>
      <c r="F265" s="880">
        <f t="shared" si="67"/>
        <v>0</v>
      </c>
      <c r="G265" s="880">
        <f t="shared" si="67"/>
        <v>0</v>
      </c>
      <c r="H265" s="880">
        <f t="shared" si="67"/>
        <v>108</v>
      </c>
      <c r="I265" s="880">
        <f t="shared" si="67"/>
        <v>94</v>
      </c>
      <c r="J265" s="880">
        <f t="shared" si="67"/>
        <v>202</v>
      </c>
      <c r="K265" s="870" t="s">
        <v>1455</v>
      </c>
    </row>
    <row r="266" spans="1:11" ht="20.25" customHeight="1" x14ac:dyDescent="0.2">
      <c r="A266" s="307" t="s">
        <v>1173</v>
      </c>
      <c r="B266" s="326">
        <v>30</v>
      </c>
      <c r="C266" s="326">
        <v>19</v>
      </c>
      <c r="D266" s="326">
        <v>49</v>
      </c>
      <c r="E266" s="880">
        <v>0</v>
      </c>
      <c r="F266" s="880">
        <v>0</v>
      </c>
      <c r="G266" s="880">
        <v>0</v>
      </c>
      <c r="H266" s="326">
        <f>SUM(B266,E266)</f>
        <v>30</v>
      </c>
      <c r="I266" s="326">
        <f t="shared" ref="I266:J266" si="68">SUM(C266,F266)</f>
        <v>19</v>
      </c>
      <c r="J266" s="326">
        <f t="shared" si="68"/>
        <v>49</v>
      </c>
      <c r="K266" s="870" t="s">
        <v>1534</v>
      </c>
    </row>
    <row r="267" spans="1:11" ht="18" customHeight="1" x14ac:dyDescent="0.2">
      <c r="A267" s="463" t="s">
        <v>1164</v>
      </c>
      <c r="B267" s="880"/>
      <c r="C267" s="880"/>
      <c r="D267" s="880"/>
      <c r="E267" s="880"/>
      <c r="F267" s="880"/>
      <c r="G267" s="880"/>
      <c r="H267" s="880"/>
      <c r="I267" s="880"/>
      <c r="J267" s="880"/>
      <c r="K267" s="870" t="s">
        <v>1457</v>
      </c>
    </row>
    <row r="268" spans="1:11" ht="20.25" customHeight="1" x14ac:dyDescent="0.2">
      <c r="A268" s="463" t="s">
        <v>203</v>
      </c>
      <c r="B268" s="880">
        <v>9</v>
      </c>
      <c r="C268" s="880">
        <v>8</v>
      </c>
      <c r="D268" s="880">
        <v>17</v>
      </c>
      <c r="E268" s="880">
        <v>0</v>
      </c>
      <c r="F268" s="880">
        <v>0</v>
      </c>
      <c r="G268" s="880">
        <v>0</v>
      </c>
      <c r="H268" s="880">
        <f>SUM(B268,E268)</f>
        <v>9</v>
      </c>
      <c r="I268" s="880">
        <f t="shared" ref="I268:J270" si="69">SUM(C268,F268)</f>
        <v>8</v>
      </c>
      <c r="J268" s="880">
        <f t="shared" si="69"/>
        <v>17</v>
      </c>
      <c r="K268" s="870" t="s">
        <v>204</v>
      </c>
    </row>
    <row r="269" spans="1:11" ht="20.25" customHeight="1" x14ac:dyDescent="0.2">
      <c r="A269" s="463" t="s">
        <v>404</v>
      </c>
      <c r="B269" s="880">
        <v>12</v>
      </c>
      <c r="C269" s="880">
        <v>11</v>
      </c>
      <c r="D269" s="880">
        <v>23</v>
      </c>
      <c r="E269" s="880">
        <v>2</v>
      </c>
      <c r="F269" s="880">
        <v>0</v>
      </c>
      <c r="G269" s="880">
        <v>2</v>
      </c>
      <c r="H269" s="880">
        <f t="shared" ref="H269:H270" si="70">SUM(B269,E269)</f>
        <v>14</v>
      </c>
      <c r="I269" s="880">
        <f t="shared" si="69"/>
        <v>11</v>
      </c>
      <c r="J269" s="880">
        <f t="shared" si="69"/>
        <v>25</v>
      </c>
      <c r="K269" s="870" t="s">
        <v>206</v>
      </c>
    </row>
    <row r="270" spans="1:11" ht="20.25" customHeight="1" thickBot="1" x14ac:dyDescent="0.25">
      <c r="A270" s="11" t="s">
        <v>516</v>
      </c>
      <c r="B270" s="12">
        <v>5</v>
      </c>
      <c r="C270" s="12">
        <v>7</v>
      </c>
      <c r="D270" s="12">
        <v>12</v>
      </c>
      <c r="E270" s="12">
        <v>0</v>
      </c>
      <c r="F270" s="12">
        <v>0</v>
      </c>
      <c r="G270" s="12">
        <v>0</v>
      </c>
      <c r="H270" s="880">
        <f t="shared" si="70"/>
        <v>5</v>
      </c>
      <c r="I270" s="880">
        <f t="shared" si="69"/>
        <v>7</v>
      </c>
      <c r="J270" s="880">
        <f t="shared" si="69"/>
        <v>12</v>
      </c>
      <c r="K270" s="13" t="s">
        <v>208</v>
      </c>
    </row>
    <row r="271" spans="1:11" ht="11.25" customHeight="1" thickTop="1" x14ac:dyDescent="0.2">
      <c r="A271" s="877"/>
      <c r="B271" s="862"/>
      <c r="C271" s="862"/>
      <c r="D271" s="862"/>
      <c r="E271" s="862"/>
      <c r="F271" s="862"/>
      <c r="G271" s="862"/>
      <c r="H271" s="862"/>
      <c r="I271" s="862"/>
      <c r="J271" s="862"/>
      <c r="K271" s="879"/>
    </row>
    <row r="272" spans="1:11" ht="11.25" customHeight="1" x14ac:dyDescent="0.2">
      <c r="A272" s="878"/>
      <c r="B272" s="863"/>
      <c r="C272" s="863"/>
      <c r="D272" s="863"/>
      <c r="E272" s="863"/>
      <c r="F272" s="863"/>
      <c r="G272" s="863"/>
      <c r="H272" s="863"/>
      <c r="I272" s="863"/>
      <c r="J272" s="863"/>
      <c r="K272" s="869"/>
    </row>
    <row r="273" spans="1:11" ht="11.25" customHeight="1" x14ac:dyDescent="0.2">
      <c r="A273" s="878"/>
      <c r="B273" s="863"/>
      <c r="C273" s="863"/>
      <c r="D273" s="863"/>
      <c r="E273" s="863"/>
      <c r="F273" s="863"/>
      <c r="G273" s="863"/>
      <c r="H273" s="863"/>
      <c r="I273" s="863"/>
      <c r="J273" s="863"/>
      <c r="K273" s="869"/>
    </row>
    <row r="274" spans="1:11" ht="11.25" customHeight="1" x14ac:dyDescent="0.2">
      <c r="A274" s="878"/>
      <c r="B274" s="863"/>
      <c r="C274" s="863"/>
      <c r="D274" s="863"/>
      <c r="E274" s="863"/>
      <c r="F274" s="863"/>
      <c r="G274" s="863"/>
      <c r="H274" s="863"/>
      <c r="I274" s="863"/>
      <c r="J274" s="863"/>
      <c r="K274" s="869"/>
    </row>
    <row r="275" spans="1:11" ht="21.75" customHeight="1" thickBot="1" x14ac:dyDescent="0.25">
      <c r="A275" s="323" t="s">
        <v>2646</v>
      </c>
      <c r="D275" s="901"/>
      <c r="E275" s="865"/>
      <c r="F275" s="901"/>
      <c r="K275" s="28" t="s">
        <v>2717</v>
      </c>
    </row>
    <row r="276" spans="1:11" ht="18" customHeight="1" thickTop="1" x14ac:dyDescent="0.2">
      <c r="A276" s="1063" t="s">
        <v>196</v>
      </c>
      <c r="B276" s="992" t="s">
        <v>1</v>
      </c>
      <c r="C276" s="992"/>
      <c r="D276" s="992"/>
      <c r="E276" s="992" t="s">
        <v>2</v>
      </c>
      <c r="F276" s="992"/>
      <c r="G276" s="992"/>
      <c r="H276" s="992" t="s">
        <v>4</v>
      </c>
      <c r="I276" s="992"/>
      <c r="J276" s="992"/>
      <c r="K276" s="1066" t="s">
        <v>197</v>
      </c>
    </row>
    <row r="277" spans="1:11" ht="18" customHeight="1" x14ac:dyDescent="0.2">
      <c r="A277" s="1064"/>
      <c r="B277" s="993" t="s">
        <v>6</v>
      </c>
      <c r="C277" s="993"/>
      <c r="D277" s="993"/>
      <c r="E277" s="993" t="s">
        <v>7</v>
      </c>
      <c r="F277" s="993"/>
      <c r="G277" s="993"/>
      <c r="H277" s="993" t="s">
        <v>9</v>
      </c>
      <c r="I277" s="993"/>
      <c r="J277" s="993"/>
      <c r="K277" s="1042"/>
    </row>
    <row r="278" spans="1:11" ht="18" customHeight="1" x14ac:dyDescent="0.2">
      <c r="A278" s="1064"/>
      <c r="B278" s="863" t="s">
        <v>554</v>
      </c>
      <c r="C278" s="863" t="s">
        <v>112</v>
      </c>
      <c r="D278" s="863" t="s">
        <v>12</v>
      </c>
      <c r="E278" s="863" t="s">
        <v>554</v>
      </c>
      <c r="F278" s="863" t="s">
        <v>112</v>
      </c>
      <c r="G278" s="863" t="s">
        <v>12</v>
      </c>
      <c r="H278" s="863" t="s">
        <v>554</v>
      </c>
      <c r="I278" s="863" t="s">
        <v>112</v>
      </c>
      <c r="J278" s="863" t="s">
        <v>12</v>
      </c>
      <c r="K278" s="1042"/>
    </row>
    <row r="279" spans="1:11" ht="18" customHeight="1" thickBot="1" x14ac:dyDescent="0.25">
      <c r="A279" s="1065"/>
      <c r="B279" s="864" t="s">
        <v>13</v>
      </c>
      <c r="C279" s="864" t="s">
        <v>14</v>
      </c>
      <c r="D279" s="864" t="s">
        <v>9</v>
      </c>
      <c r="E279" s="864" t="s">
        <v>13</v>
      </c>
      <c r="F279" s="864" t="s">
        <v>14</v>
      </c>
      <c r="G279" s="864" t="s">
        <v>9</v>
      </c>
      <c r="H279" s="864" t="s">
        <v>13</v>
      </c>
      <c r="I279" s="864" t="s">
        <v>14</v>
      </c>
      <c r="J279" s="864" t="s">
        <v>9</v>
      </c>
      <c r="K279" s="1067"/>
    </row>
    <row r="280" spans="1:11" ht="18" customHeight="1" x14ac:dyDescent="0.2">
      <c r="A280" s="463" t="s">
        <v>1165</v>
      </c>
      <c r="B280" s="880">
        <v>11</v>
      </c>
      <c r="C280" s="880">
        <v>11</v>
      </c>
      <c r="D280" s="880">
        <v>22</v>
      </c>
      <c r="E280" s="880">
        <v>0</v>
      </c>
      <c r="F280" s="880">
        <v>0</v>
      </c>
      <c r="G280" s="880">
        <v>0</v>
      </c>
      <c r="H280" s="880">
        <f>SUM(B280,E280)</f>
        <v>11</v>
      </c>
      <c r="I280" s="880">
        <f t="shared" ref="I280:J283" si="71">SUM(C280,F280)</f>
        <v>11</v>
      </c>
      <c r="J280" s="880">
        <f t="shared" si="71"/>
        <v>22</v>
      </c>
      <c r="K280" s="870" t="s">
        <v>1458</v>
      </c>
    </row>
    <row r="281" spans="1:11" ht="18" customHeight="1" x14ac:dyDescent="0.2">
      <c r="A281" s="463" t="s">
        <v>523</v>
      </c>
      <c r="B281" s="880">
        <v>13</v>
      </c>
      <c r="C281" s="880">
        <v>4</v>
      </c>
      <c r="D281" s="880">
        <v>17</v>
      </c>
      <c r="E281" s="880">
        <v>0</v>
      </c>
      <c r="F281" s="880">
        <v>0</v>
      </c>
      <c r="G281" s="880">
        <v>0</v>
      </c>
      <c r="H281" s="880">
        <f t="shared" ref="H281:H283" si="72">SUM(B281,E281)</f>
        <v>13</v>
      </c>
      <c r="I281" s="880">
        <f t="shared" si="71"/>
        <v>4</v>
      </c>
      <c r="J281" s="880">
        <f t="shared" si="71"/>
        <v>17</v>
      </c>
      <c r="K281" s="870" t="s">
        <v>240</v>
      </c>
    </row>
    <row r="282" spans="1:11" ht="18" customHeight="1" x14ac:dyDescent="0.2">
      <c r="A282" s="463" t="s">
        <v>1166</v>
      </c>
      <c r="B282" s="880">
        <v>18</v>
      </c>
      <c r="C282" s="880">
        <v>4</v>
      </c>
      <c r="D282" s="880">
        <v>22</v>
      </c>
      <c r="E282" s="880">
        <v>0</v>
      </c>
      <c r="F282" s="880">
        <v>0</v>
      </c>
      <c r="G282" s="880">
        <v>0</v>
      </c>
      <c r="H282" s="880">
        <f t="shared" si="72"/>
        <v>18</v>
      </c>
      <c r="I282" s="880">
        <f t="shared" si="71"/>
        <v>4</v>
      </c>
      <c r="J282" s="880">
        <f t="shared" si="71"/>
        <v>22</v>
      </c>
      <c r="K282" s="870" t="s">
        <v>1535</v>
      </c>
    </row>
    <row r="283" spans="1:11" ht="18" customHeight="1" x14ac:dyDescent="0.2">
      <c r="A283" s="463" t="s">
        <v>769</v>
      </c>
      <c r="B283" s="880">
        <v>1</v>
      </c>
      <c r="C283" s="880">
        <v>0</v>
      </c>
      <c r="D283" s="880">
        <v>1</v>
      </c>
      <c r="E283" s="880">
        <v>0</v>
      </c>
      <c r="F283" s="880">
        <v>0</v>
      </c>
      <c r="G283" s="880">
        <v>0</v>
      </c>
      <c r="H283" s="880">
        <f t="shared" si="72"/>
        <v>1</v>
      </c>
      <c r="I283" s="880">
        <f t="shared" si="71"/>
        <v>0</v>
      </c>
      <c r="J283" s="880">
        <f t="shared" si="71"/>
        <v>1</v>
      </c>
      <c r="K283" s="870" t="s">
        <v>1604</v>
      </c>
    </row>
    <row r="284" spans="1:11" ht="18" customHeight="1" x14ac:dyDescent="0.2">
      <c r="A284" s="308" t="s">
        <v>1167</v>
      </c>
      <c r="B284" s="326">
        <f>SUM(B280:B283,B268:B270)</f>
        <v>69</v>
      </c>
      <c r="C284" s="326">
        <f t="shared" ref="C284:J284" si="73">SUM(C280:C283,C268:C270)</f>
        <v>45</v>
      </c>
      <c r="D284" s="326">
        <f t="shared" si="73"/>
        <v>114</v>
      </c>
      <c r="E284" s="326">
        <f t="shared" si="73"/>
        <v>2</v>
      </c>
      <c r="F284" s="326">
        <f t="shared" si="73"/>
        <v>0</v>
      </c>
      <c r="G284" s="326">
        <f t="shared" si="73"/>
        <v>2</v>
      </c>
      <c r="H284" s="326">
        <f t="shared" si="73"/>
        <v>71</v>
      </c>
      <c r="I284" s="326">
        <f t="shared" si="73"/>
        <v>45</v>
      </c>
      <c r="J284" s="326">
        <f t="shared" si="73"/>
        <v>116</v>
      </c>
      <c r="K284" s="297" t="s">
        <v>1460</v>
      </c>
    </row>
    <row r="285" spans="1:11" ht="18" customHeight="1" x14ac:dyDescent="0.2">
      <c r="A285" s="463" t="s">
        <v>1461</v>
      </c>
      <c r="B285" s="880"/>
      <c r="C285" s="880"/>
      <c r="D285" s="880"/>
      <c r="E285" s="880"/>
      <c r="F285" s="880"/>
      <c r="G285" s="880"/>
      <c r="H285" s="880"/>
      <c r="I285" s="880"/>
      <c r="J285" s="880"/>
      <c r="K285" s="870" t="s">
        <v>1462</v>
      </c>
    </row>
    <row r="286" spans="1:11" ht="18" customHeight="1" x14ac:dyDescent="0.2">
      <c r="A286" s="463" t="s">
        <v>516</v>
      </c>
      <c r="B286" s="880">
        <v>6</v>
      </c>
      <c r="C286" s="880">
        <v>2</v>
      </c>
      <c r="D286" s="880">
        <v>8</v>
      </c>
      <c r="E286" s="880">
        <v>3</v>
      </c>
      <c r="F286" s="880">
        <v>0</v>
      </c>
      <c r="G286" s="880">
        <v>3</v>
      </c>
      <c r="H286" s="880">
        <f>SUM(B286,E286)</f>
        <v>9</v>
      </c>
      <c r="I286" s="880">
        <f t="shared" ref="I286:J291" si="74">SUM(C286,F286)</f>
        <v>2</v>
      </c>
      <c r="J286" s="880">
        <f t="shared" si="74"/>
        <v>11</v>
      </c>
      <c r="K286" s="870" t="s">
        <v>208</v>
      </c>
    </row>
    <row r="287" spans="1:11" ht="18" customHeight="1" x14ac:dyDescent="0.2">
      <c r="A287" s="463" t="s">
        <v>255</v>
      </c>
      <c r="B287" s="880">
        <v>9</v>
      </c>
      <c r="C287" s="880">
        <v>5</v>
      </c>
      <c r="D287" s="880">
        <v>14</v>
      </c>
      <c r="E287" s="880">
        <v>0</v>
      </c>
      <c r="F287" s="880">
        <v>0</v>
      </c>
      <c r="G287" s="880">
        <v>0</v>
      </c>
      <c r="H287" s="880">
        <f t="shared" ref="H287:H291" si="75">SUM(B287,E287)</f>
        <v>9</v>
      </c>
      <c r="I287" s="880">
        <f t="shared" si="74"/>
        <v>5</v>
      </c>
      <c r="J287" s="880">
        <f t="shared" si="74"/>
        <v>14</v>
      </c>
      <c r="K287" s="870" t="s">
        <v>210</v>
      </c>
    </row>
    <row r="288" spans="1:11" ht="18" customHeight="1" x14ac:dyDescent="0.2">
      <c r="A288" s="463" t="s">
        <v>1454</v>
      </c>
      <c r="B288" s="880">
        <v>13</v>
      </c>
      <c r="C288" s="880">
        <v>5</v>
      </c>
      <c r="D288" s="880">
        <v>18</v>
      </c>
      <c r="E288" s="880">
        <v>0</v>
      </c>
      <c r="F288" s="880">
        <v>0</v>
      </c>
      <c r="G288" s="880">
        <v>0</v>
      </c>
      <c r="H288" s="880">
        <f t="shared" si="75"/>
        <v>13</v>
      </c>
      <c r="I288" s="880">
        <f t="shared" si="74"/>
        <v>5</v>
      </c>
      <c r="J288" s="880">
        <f t="shared" si="74"/>
        <v>18</v>
      </c>
      <c r="K288" s="870" t="s">
        <v>1463</v>
      </c>
    </row>
    <row r="289" spans="1:11" ht="18" customHeight="1" x14ac:dyDescent="0.2">
      <c r="A289" s="463" t="s">
        <v>239</v>
      </c>
      <c r="B289" s="880">
        <v>8</v>
      </c>
      <c r="C289" s="880">
        <v>1</v>
      </c>
      <c r="D289" s="880">
        <v>9</v>
      </c>
      <c r="E289" s="880">
        <v>0</v>
      </c>
      <c r="F289" s="880">
        <v>0</v>
      </c>
      <c r="G289" s="880">
        <v>0</v>
      </c>
      <c r="H289" s="880">
        <f t="shared" si="75"/>
        <v>8</v>
      </c>
      <c r="I289" s="880">
        <f t="shared" si="74"/>
        <v>1</v>
      </c>
      <c r="J289" s="880">
        <f t="shared" si="74"/>
        <v>9</v>
      </c>
      <c r="K289" s="870" t="s">
        <v>240</v>
      </c>
    </row>
    <row r="290" spans="1:11" ht="18" customHeight="1" x14ac:dyDescent="0.2">
      <c r="A290" s="463" t="s">
        <v>1536</v>
      </c>
      <c r="B290" s="880">
        <v>9</v>
      </c>
      <c r="C290" s="880">
        <v>3</v>
      </c>
      <c r="D290" s="880">
        <v>12</v>
      </c>
      <c r="E290" s="880">
        <v>0</v>
      </c>
      <c r="F290" s="880">
        <v>0</v>
      </c>
      <c r="G290" s="880">
        <v>0</v>
      </c>
      <c r="H290" s="880">
        <f t="shared" si="75"/>
        <v>9</v>
      </c>
      <c r="I290" s="880">
        <f t="shared" si="74"/>
        <v>3</v>
      </c>
      <c r="J290" s="880">
        <f t="shared" si="74"/>
        <v>12</v>
      </c>
      <c r="K290" s="870" t="s">
        <v>1618</v>
      </c>
    </row>
    <row r="291" spans="1:11" ht="18" customHeight="1" x14ac:dyDescent="0.2">
      <c r="A291" s="463" t="s">
        <v>769</v>
      </c>
      <c r="B291" s="880">
        <v>1</v>
      </c>
      <c r="C291" s="880">
        <v>0</v>
      </c>
      <c r="D291" s="880">
        <v>1</v>
      </c>
      <c r="E291" s="880">
        <v>0</v>
      </c>
      <c r="F291" s="880">
        <v>0</v>
      </c>
      <c r="G291" s="880">
        <v>0</v>
      </c>
      <c r="H291" s="880">
        <f t="shared" si="75"/>
        <v>1</v>
      </c>
      <c r="I291" s="880">
        <f t="shared" si="74"/>
        <v>0</v>
      </c>
      <c r="J291" s="880">
        <f t="shared" si="74"/>
        <v>1</v>
      </c>
      <c r="K291" s="870" t="s">
        <v>1604</v>
      </c>
    </row>
    <row r="292" spans="1:11" ht="18" customHeight="1" x14ac:dyDescent="0.2">
      <c r="A292" s="463" t="s">
        <v>1619</v>
      </c>
      <c r="B292" s="880">
        <f>B291+B290+B289+B288+B287+B286</f>
        <v>46</v>
      </c>
      <c r="C292" s="880">
        <f t="shared" ref="C292:J292" si="76">C291+C290+C289+C288+C287+C286</f>
        <v>16</v>
      </c>
      <c r="D292" s="880">
        <f t="shared" si="76"/>
        <v>62</v>
      </c>
      <c r="E292" s="880">
        <f t="shared" si="76"/>
        <v>3</v>
      </c>
      <c r="F292" s="880">
        <f t="shared" si="76"/>
        <v>0</v>
      </c>
      <c r="G292" s="880">
        <f t="shared" si="76"/>
        <v>3</v>
      </c>
      <c r="H292" s="880">
        <f t="shared" si="76"/>
        <v>49</v>
      </c>
      <c r="I292" s="880">
        <f t="shared" si="76"/>
        <v>16</v>
      </c>
      <c r="J292" s="880">
        <f t="shared" si="76"/>
        <v>65</v>
      </c>
      <c r="K292" s="870" t="s">
        <v>1620</v>
      </c>
    </row>
    <row r="293" spans="1:11" ht="18" customHeight="1" x14ac:dyDescent="0.2">
      <c r="A293" s="463" t="s">
        <v>1466</v>
      </c>
      <c r="B293" s="880"/>
      <c r="C293" s="880"/>
      <c r="D293" s="880"/>
      <c r="E293" s="880"/>
      <c r="F293" s="880"/>
      <c r="G293" s="880"/>
      <c r="H293" s="880"/>
      <c r="I293" s="880"/>
      <c r="J293" s="880"/>
      <c r="K293" s="870" t="s">
        <v>1467</v>
      </c>
    </row>
    <row r="294" spans="1:11" ht="18" customHeight="1" x14ac:dyDescent="0.2">
      <c r="A294" s="463" t="s">
        <v>939</v>
      </c>
      <c r="B294" s="880">
        <v>6</v>
      </c>
      <c r="C294" s="880">
        <v>6</v>
      </c>
      <c r="D294" s="880">
        <v>12</v>
      </c>
      <c r="E294" s="880">
        <v>0</v>
      </c>
      <c r="F294" s="880">
        <v>0</v>
      </c>
      <c r="G294" s="880">
        <v>0</v>
      </c>
      <c r="H294" s="880">
        <f>SUM(B294,E294)</f>
        <v>6</v>
      </c>
      <c r="I294" s="880">
        <f t="shared" ref="I294:J296" si="77">SUM(C294,F294)</f>
        <v>6</v>
      </c>
      <c r="J294" s="880">
        <f t="shared" si="77"/>
        <v>12</v>
      </c>
      <c r="K294" s="870" t="s">
        <v>234</v>
      </c>
    </row>
    <row r="295" spans="1:11" ht="18" customHeight="1" x14ac:dyDescent="0.2">
      <c r="A295" s="463" t="s">
        <v>239</v>
      </c>
      <c r="B295" s="880">
        <v>5</v>
      </c>
      <c r="C295" s="880">
        <v>2</v>
      </c>
      <c r="D295" s="880">
        <v>7</v>
      </c>
      <c r="E295" s="880">
        <v>0</v>
      </c>
      <c r="F295" s="880">
        <v>0</v>
      </c>
      <c r="G295" s="880">
        <v>0</v>
      </c>
      <c r="H295" s="880">
        <f t="shared" ref="H295:H296" si="78">SUM(B295,E295)</f>
        <v>5</v>
      </c>
      <c r="I295" s="880">
        <f t="shared" si="77"/>
        <v>2</v>
      </c>
      <c r="J295" s="880">
        <f t="shared" si="77"/>
        <v>7</v>
      </c>
      <c r="K295" s="870" t="s">
        <v>240</v>
      </c>
    </row>
    <row r="296" spans="1:11" ht="18" customHeight="1" x14ac:dyDescent="0.2">
      <c r="A296" s="463" t="s">
        <v>701</v>
      </c>
      <c r="B296" s="880">
        <v>7</v>
      </c>
      <c r="C296" s="880">
        <v>4</v>
      </c>
      <c r="D296" s="880">
        <v>11</v>
      </c>
      <c r="E296" s="880">
        <v>0</v>
      </c>
      <c r="F296" s="880">
        <v>0</v>
      </c>
      <c r="G296" s="880">
        <v>0</v>
      </c>
      <c r="H296" s="880">
        <f t="shared" si="78"/>
        <v>7</v>
      </c>
      <c r="I296" s="880">
        <f t="shared" si="77"/>
        <v>4</v>
      </c>
      <c r="J296" s="880">
        <f t="shared" si="77"/>
        <v>11</v>
      </c>
      <c r="K296" s="419" t="s">
        <v>1468</v>
      </c>
    </row>
    <row r="297" spans="1:11" ht="18" customHeight="1" x14ac:dyDescent="0.2">
      <c r="A297" s="463" t="s">
        <v>1469</v>
      </c>
      <c r="B297" s="880">
        <f>B296+B295+B294</f>
        <v>18</v>
      </c>
      <c r="C297" s="880">
        <f t="shared" ref="C297:J297" si="79">C296+C295+C294</f>
        <v>12</v>
      </c>
      <c r="D297" s="880">
        <f t="shared" si="79"/>
        <v>30</v>
      </c>
      <c r="E297" s="880">
        <f t="shared" si="79"/>
        <v>0</v>
      </c>
      <c r="F297" s="880">
        <f t="shared" si="79"/>
        <v>0</v>
      </c>
      <c r="G297" s="880">
        <f t="shared" si="79"/>
        <v>0</v>
      </c>
      <c r="H297" s="880">
        <f t="shared" si="79"/>
        <v>18</v>
      </c>
      <c r="I297" s="880">
        <f t="shared" si="79"/>
        <v>12</v>
      </c>
      <c r="J297" s="880">
        <f t="shared" si="79"/>
        <v>30</v>
      </c>
      <c r="K297" s="870" t="s">
        <v>1470</v>
      </c>
    </row>
    <row r="298" spans="1:11" ht="18" customHeight="1" x14ac:dyDescent="0.2">
      <c r="A298" s="463" t="s">
        <v>1471</v>
      </c>
      <c r="B298" s="880">
        <v>43</v>
      </c>
      <c r="C298" s="880">
        <v>25</v>
      </c>
      <c r="D298" s="880">
        <f>SUM(B298:C298)</f>
        <v>68</v>
      </c>
      <c r="E298" s="880">
        <v>0</v>
      </c>
      <c r="F298" s="880">
        <v>0</v>
      </c>
      <c r="G298" s="880">
        <v>0</v>
      </c>
      <c r="H298" s="880">
        <f>SUM(B298,E298)</f>
        <v>43</v>
      </c>
      <c r="I298" s="880">
        <f t="shared" ref="I298:J298" si="80">SUM(C298,F298)</f>
        <v>25</v>
      </c>
      <c r="J298" s="880">
        <f t="shared" si="80"/>
        <v>68</v>
      </c>
      <c r="K298" s="870" t="s">
        <v>1472</v>
      </c>
    </row>
    <row r="299" spans="1:11" ht="18" customHeight="1" x14ac:dyDescent="0.2">
      <c r="A299" s="463" t="s">
        <v>1473</v>
      </c>
      <c r="B299" s="880"/>
      <c r="C299" s="880"/>
      <c r="D299" s="880"/>
      <c r="E299" s="880"/>
      <c r="F299" s="880"/>
      <c r="G299" s="880"/>
      <c r="H299" s="880"/>
      <c r="I299" s="880"/>
      <c r="J299" s="880"/>
      <c r="K299" s="870" t="s">
        <v>1474</v>
      </c>
    </row>
    <row r="300" spans="1:11" ht="18" customHeight="1" x14ac:dyDescent="0.2">
      <c r="A300" s="463" t="s">
        <v>426</v>
      </c>
      <c r="B300" s="880">
        <v>19</v>
      </c>
      <c r="C300" s="880">
        <v>8</v>
      </c>
      <c r="D300" s="880">
        <v>27</v>
      </c>
      <c r="E300" s="880">
        <v>0</v>
      </c>
      <c r="F300" s="880">
        <v>0</v>
      </c>
      <c r="G300" s="880">
        <v>0</v>
      </c>
      <c r="H300" s="880">
        <f>SUM(B300,E300)</f>
        <v>19</v>
      </c>
      <c r="I300" s="880">
        <f t="shared" ref="I300:J303" si="81">SUM(C300,F300)</f>
        <v>8</v>
      </c>
      <c r="J300" s="880">
        <f t="shared" si="81"/>
        <v>27</v>
      </c>
      <c r="K300" s="870" t="s">
        <v>200</v>
      </c>
    </row>
    <row r="301" spans="1:11" ht="18" customHeight="1" x14ac:dyDescent="0.2">
      <c r="A301" s="463" t="s">
        <v>203</v>
      </c>
      <c r="B301" s="880">
        <v>20</v>
      </c>
      <c r="C301" s="880">
        <v>5</v>
      </c>
      <c r="D301" s="880">
        <v>25</v>
      </c>
      <c r="E301" s="880">
        <v>0</v>
      </c>
      <c r="F301" s="880">
        <v>0</v>
      </c>
      <c r="G301" s="880">
        <v>0</v>
      </c>
      <c r="H301" s="880">
        <f t="shared" ref="H301:H303" si="82">SUM(B301,E301)</f>
        <v>20</v>
      </c>
      <c r="I301" s="880">
        <f t="shared" si="81"/>
        <v>5</v>
      </c>
      <c r="J301" s="880">
        <f t="shared" si="81"/>
        <v>25</v>
      </c>
      <c r="K301" s="870" t="s">
        <v>204</v>
      </c>
    </row>
    <row r="302" spans="1:11" ht="18" customHeight="1" x14ac:dyDescent="0.2">
      <c r="A302" s="20" t="s">
        <v>404</v>
      </c>
      <c r="B302" s="21">
        <v>7</v>
      </c>
      <c r="C302" s="21">
        <v>3</v>
      </c>
      <c r="D302" s="21">
        <v>10</v>
      </c>
      <c r="E302" s="21">
        <v>0</v>
      </c>
      <c r="F302" s="21">
        <v>0</v>
      </c>
      <c r="G302" s="21">
        <v>0</v>
      </c>
      <c r="H302" s="880">
        <f t="shared" si="82"/>
        <v>7</v>
      </c>
      <c r="I302" s="880">
        <f t="shared" si="81"/>
        <v>3</v>
      </c>
      <c r="J302" s="880">
        <f t="shared" si="81"/>
        <v>10</v>
      </c>
      <c r="K302" s="22" t="s">
        <v>206</v>
      </c>
    </row>
    <row r="303" spans="1:11" ht="18" customHeight="1" x14ac:dyDescent="0.2">
      <c r="A303" s="20" t="s">
        <v>516</v>
      </c>
      <c r="B303" s="21">
        <v>11</v>
      </c>
      <c r="C303" s="21">
        <v>13</v>
      </c>
      <c r="D303" s="21">
        <v>24</v>
      </c>
      <c r="E303" s="21">
        <v>0</v>
      </c>
      <c r="F303" s="21">
        <v>0</v>
      </c>
      <c r="G303" s="21">
        <v>0</v>
      </c>
      <c r="H303" s="880">
        <f t="shared" si="82"/>
        <v>11</v>
      </c>
      <c r="I303" s="880">
        <f t="shared" si="81"/>
        <v>13</v>
      </c>
      <c r="J303" s="880">
        <f t="shared" si="81"/>
        <v>24</v>
      </c>
      <c r="K303" s="22" t="s">
        <v>208</v>
      </c>
    </row>
    <row r="304" spans="1:11" ht="18" customHeight="1" thickBot="1" x14ac:dyDescent="0.25">
      <c r="A304" s="11" t="s">
        <v>1475</v>
      </c>
      <c r="B304" s="12">
        <f>SUM(B300:B303)</f>
        <v>57</v>
      </c>
      <c r="C304" s="12">
        <f t="shared" ref="C304:J304" si="83">SUM(C300:C303)</f>
        <v>29</v>
      </c>
      <c r="D304" s="12">
        <f t="shared" si="83"/>
        <v>86</v>
      </c>
      <c r="E304" s="12">
        <f t="shared" si="83"/>
        <v>0</v>
      </c>
      <c r="F304" s="12">
        <f t="shared" si="83"/>
        <v>0</v>
      </c>
      <c r="G304" s="12">
        <f t="shared" si="83"/>
        <v>0</v>
      </c>
      <c r="H304" s="12">
        <f t="shared" si="83"/>
        <v>57</v>
      </c>
      <c r="I304" s="12">
        <f t="shared" si="83"/>
        <v>29</v>
      </c>
      <c r="J304" s="12">
        <f t="shared" si="83"/>
        <v>86</v>
      </c>
      <c r="K304" s="13" t="s">
        <v>1476</v>
      </c>
    </row>
    <row r="305" spans="1:11" ht="7.5" customHeight="1" thickTop="1" x14ac:dyDescent="0.2">
      <c r="A305" s="877"/>
      <c r="B305" s="862"/>
      <c r="C305" s="862"/>
      <c r="D305" s="862"/>
      <c r="E305" s="862"/>
      <c r="F305" s="862"/>
      <c r="G305" s="862"/>
      <c r="H305" s="862"/>
      <c r="I305" s="862"/>
      <c r="J305" s="862"/>
      <c r="K305" s="879"/>
    </row>
    <row r="306" spans="1:11" ht="17.25" customHeight="1" x14ac:dyDescent="0.2">
      <c r="A306" s="878"/>
      <c r="B306" s="863"/>
      <c r="C306" s="863"/>
      <c r="D306" s="863"/>
      <c r="E306" s="863"/>
      <c r="F306" s="863"/>
      <c r="G306" s="863"/>
      <c r="H306" s="863"/>
      <c r="I306" s="863"/>
      <c r="J306" s="863"/>
      <c r="K306" s="869"/>
    </row>
    <row r="307" spans="1:11" ht="15.75" customHeight="1" x14ac:dyDescent="0.2">
      <c r="A307" s="878"/>
      <c r="B307" s="863"/>
      <c r="C307" s="863"/>
      <c r="D307" s="863"/>
      <c r="E307" s="863"/>
      <c r="F307" s="863"/>
      <c r="G307" s="863"/>
      <c r="H307" s="863"/>
      <c r="I307" s="863"/>
      <c r="J307" s="863"/>
      <c r="K307" s="869"/>
    </row>
    <row r="308" spans="1:11" ht="7.5" customHeight="1" x14ac:dyDescent="0.2">
      <c r="A308" s="878"/>
      <c r="B308" s="863"/>
      <c r="C308" s="863"/>
      <c r="D308" s="863"/>
      <c r="E308" s="863"/>
      <c r="F308" s="863"/>
      <c r="G308" s="863"/>
      <c r="H308" s="863"/>
      <c r="I308" s="863"/>
      <c r="J308" s="863"/>
      <c r="K308" s="869"/>
    </row>
    <row r="309" spans="1:11" ht="17.25" customHeight="1" thickBot="1" x14ac:dyDescent="0.25">
      <c r="A309" s="323" t="s">
        <v>2646</v>
      </c>
      <c r="D309" s="901"/>
      <c r="E309" s="865"/>
      <c r="F309" s="901"/>
      <c r="K309" s="28" t="s">
        <v>2717</v>
      </c>
    </row>
    <row r="310" spans="1:11" ht="17.25" customHeight="1" thickTop="1" x14ac:dyDescent="0.2">
      <c r="A310" s="1063" t="s">
        <v>196</v>
      </c>
      <c r="B310" s="992" t="s">
        <v>1</v>
      </c>
      <c r="C310" s="992"/>
      <c r="D310" s="992"/>
      <c r="E310" s="992" t="s">
        <v>2</v>
      </c>
      <c r="F310" s="992"/>
      <c r="G310" s="992"/>
      <c r="H310" s="992" t="s">
        <v>4</v>
      </c>
      <c r="I310" s="992"/>
      <c r="J310" s="992"/>
      <c r="K310" s="1066" t="s">
        <v>197</v>
      </c>
    </row>
    <row r="311" spans="1:11" ht="17.25" customHeight="1" x14ac:dyDescent="0.2">
      <c r="A311" s="1064"/>
      <c r="B311" s="993" t="s">
        <v>6</v>
      </c>
      <c r="C311" s="993"/>
      <c r="D311" s="993"/>
      <c r="E311" s="993" t="s">
        <v>7</v>
      </c>
      <c r="F311" s="993"/>
      <c r="G311" s="993"/>
      <c r="H311" s="993" t="s">
        <v>9</v>
      </c>
      <c r="I311" s="993"/>
      <c r="J311" s="993"/>
      <c r="K311" s="1042"/>
    </row>
    <row r="312" spans="1:11" ht="17.25" customHeight="1" x14ac:dyDescent="0.2">
      <c r="A312" s="1064"/>
      <c r="B312" s="863" t="s">
        <v>554</v>
      </c>
      <c r="C312" s="863" t="s">
        <v>112</v>
      </c>
      <c r="D312" s="863" t="s">
        <v>12</v>
      </c>
      <c r="E312" s="863" t="s">
        <v>554</v>
      </c>
      <c r="F312" s="863" t="s">
        <v>112</v>
      </c>
      <c r="G312" s="863" t="s">
        <v>12</v>
      </c>
      <c r="H312" s="863" t="s">
        <v>554</v>
      </c>
      <c r="I312" s="863" t="s">
        <v>112</v>
      </c>
      <c r="J312" s="863" t="s">
        <v>12</v>
      </c>
      <c r="K312" s="1042"/>
    </row>
    <row r="313" spans="1:11" ht="20.25" customHeight="1" thickBot="1" x14ac:dyDescent="0.25">
      <c r="A313" s="1065"/>
      <c r="B313" s="864" t="s">
        <v>13</v>
      </c>
      <c r="C313" s="864" t="s">
        <v>14</v>
      </c>
      <c r="D313" s="864" t="s">
        <v>9</v>
      </c>
      <c r="E313" s="864" t="s">
        <v>13</v>
      </c>
      <c r="F313" s="864" t="s">
        <v>14</v>
      </c>
      <c r="G313" s="864" t="s">
        <v>9</v>
      </c>
      <c r="H313" s="864" t="s">
        <v>13</v>
      </c>
      <c r="I313" s="864" t="s">
        <v>14</v>
      </c>
      <c r="J313" s="864" t="s">
        <v>9</v>
      </c>
      <c r="K313" s="1067"/>
    </row>
    <row r="314" spans="1:11" ht="18.75" customHeight="1" x14ac:dyDescent="0.2">
      <c r="A314" s="463" t="s">
        <v>1477</v>
      </c>
      <c r="B314" s="880">
        <v>65</v>
      </c>
      <c r="C314" s="880">
        <v>26</v>
      </c>
      <c r="D314" s="880">
        <v>91</v>
      </c>
      <c r="E314" s="880">
        <v>3</v>
      </c>
      <c r="F314" s="880">
        <v>1</v>
      </c>
      <c r="G314" s="880">
        <v>4</v>
      </c>
      <c r="H314" s="880">
        <f>SUM(B314,E314)</f>
        <v>68</v>
      </c>
      <c r="I314" s="880">
        <f t="shared" ref="I314:J314" si="84">SUM(C314,F314)</f>
        <v>27</v>
      </c>
      <c r="J314" s="880">
        <f t="shared" si="84"/>
        <v>95</v>
      </c>
      <c r="K314" s="870"/>
    </row>
    <row r="315" spans="1:11" ht="18.75" customHeight="1" x14ac:dyDescent="0.2">
      <c r="A315" s="463" t="s">
        <v>1479</v>
      </c>
      <c r="B315" s="880"/>
      <c r="C315" s="880"/>
      <c r="D315" s="880"/>
      <c r="E315" s="880"/>
      <c r="F315" s="880"/>
      <c r="G315" s="880"/>
      <c r="H315" s="880"/>
      <c r="I315" s="880"/>
      <c r="J315" s="880"/>
      <c r="K315" s="870" t="s">
        <v>1480</v>
      </c>
    </row>
    <row r="316" spans="1:11" ht="18.75" customHeight="1" x14ac:dyDescent="0.2">
      <c r="A316" s="463" t="s">
        <v>203</v>
      </c>
      <c r="B316" s="880">
        <v>12</v>
      </c>
      <c r="C316" s="880">
        <v>3</v>
      </c>
      <c r="D316" s="880">
        <v>15</v>
      </c>
      <c r="E316" s="880">
        <v>6</v>
      </c>
      <c r="F316" s="880">
        <v>5</v>
      </c>
      <c r="G316" s="880">
        <v>11</v>
      </c>
      <c r="H316" s="880">
        <f>SUM(B316,E316)</f>
        <v>18</v>
      </c>
      <c r="I316" s="880">
        <f t="shared" ref="I316:J320" si="85">SUM(C316,F316)</f>
        <v>8</v>
      </c>
      <c r="J316" s="880">
        <f t="shared" si="85"/>
        <v>26</v>
      </c>
      <c r="K316" s="870" t="s">
        <v>204</v>
      </c>
    </row>
    <row r="317" spans="1:11" ht="18.75" customHeight="1" x14ac:dyDescent="0.2">
      <c r="A317" s="463" t="s">
        <v>404</v>
      </c>
      <c r="B317" s="880">
        <v>9</v>
      </c>
      <c r="C317" s="880">
        <v>8</v>
      </c>
      <c r="D317" s="880">
        <v>17</v>
      </c>
      <c r="E317" s="880">
        <v>5</v>
      </c>
      <c r="F317" s="880">
        <v>3</v>
      </c>
      <c r="G317" s="880">
        <v>8</v>
      </c>
      <c r="H317" s="880">
        <f t="shared" ref="H317:H320" si="86">SUM(B317,E317)</f>
        <v>14</v>
      </c>
      <c r="I317" s="880">
        <f t="shared" si="85"/>
        <v>11</v>
      </c>
      <c r="J317" s="880">
        <f t="shared" si="85"/>
        <v>25</v>
      </c>
      <c r="K317" s="870" t="s">
        <v>206</v>
      </c>
    </row>
    <row r="318" spans="1:11" ht="18.75" customHeight="1" x14ac:dyDescent="0.2">
      <c r="A318" s="463" t="s">
        <v>1481</v>
      </c>
      <c r="B318" s="880">
        <v>6</v>
      </c>
      <c r="C318" s="880">
        <v>1</v>
      </c>
      <c r="D318" s="880">
        <v>7</v>
      </c>
      <c r="E318" s="880">
        <v>3</v>
      </c>
      <c r="F318" s="880"/>
      <c r="G318" s="880">
        <v>3</v>
      </c>
      <c r="H318" s="880">
        <f t="shared" si="86"/>
        <v>9</v>
      </c>
      <c r="I318" s="880">
        <f t="shared" si="85"/>
        <v>1</v>
      </c>
      <c r="J318" s="880">
        <f t="shared" si="85"/>
        <v>10</v>
      </c>
      <c r="K318" s="870" t="s">
        <v>1482</v>
      </c>
    </row>
    <row r="319" spans="1:11" ht="18.75" customHeight="1" x14ac:dyDescent="0.2">
      <c r="A319" s="463" t="s">
        <v>1621</v>
      </c>
      <c r="B319" s="880">
        <v>25</v>
      </c>
      <c r="C319" s="880">
        <v>12</v>
      </c>
      <c r="D319" s="880">
        <v>37</v>
      </c>
      <c r="E319" s="880">
        <v>2</v>
      </c>
      <c r="F319" s="880">
        <v>3</v>
      </c>
      <c r="G319" s="880">
        <v>5</v>
      </c>
      <c r="H319" s="880">
        <f t="shared" si="86"/>
        <v>27</v>
      </c>
      <c r="I319" s="880">
        <f t="shared" si="85"/>
        <v>15</v>
      </c>
      <c r="J319" s="880">
        <f t="shared" si="85"/>
        <v>42</v>
      </c>
      <c r="K319" s="870" t="s">
        <v>1447</v>
      </c>
    </row>
    <row r="320" spans="1:11" ht="18.75" customHeight="1" x14ac:dyDescent="0.2">
      <c r="A320" s="904" t="s">
        <v>229</v>
      </c>
      <c r="B320" s="880">
        <v>6</v>
      </c>
      <c r="C320" s="880">
        <v>1</v>
      </c>
      <c r="D320" s="880">
        <v>7</v>
      </c>
      <c r="E320" s="880">
        <v>0</v>
      </c>
      <c r="F320" s="880">
        <v>0</v>
      </c>
      <c r="G320" s="880">
        <v>0</v>
      </c>
      <c r="H320" s="880">
        <f t="shared" si="86"/>
        <v>6</v>
      </c>
      <c r="I320" s="880">
        <f t="shared" si="85"/>
        <v>1</v>
      </c>
      <c r="J320" s="880">
        <f t="shared" si="85"/>
        <v>7</v>
      </c>
      <c r="K320" s="870" t="s">
        <v>1483</v>
      </c>
    </row>
    <row r="321" spans="1:11" ht="18.75" customHeight="1" x14ac:dyDescent="0.2">
      <c r="A321" s="463" t="s">
        <v>1484</v>
      </c>
      <c r="B321" s="880">
        <f>SUM(B316:B320)</f>
        <v>58</v>
      </c>
      <c r="C321" s="880">
        <f t="shared" ref="C321:J321" si="87">SUM(C316:C320)</f>
        <v>25</v>
      </c>
      <c r="D321" s="880">
        <f t="shared" si="87"/>
        <v>83</v>
      </c>
      <c r="E321" s="880">
        <f t="shared" si="87"/>
        <v>16</v>
      </c>
      <c r="F321" s="880">
        <f t="shared" si="87"/>
        <v>11</v>
      </c>
      <c r="G321" s="880">
        <f t="shared" si="87"/>
        <v>27</v>
      </c>
      <c r="H321" s="880">
        <f t="shared" si="87"/>
        <v>74</v>
      </c>
      <c r="I321" s="880">
        <f t="shared" si="87"/>
        <v>36</v>
      </c>
      <c r="J321" s="880">
        <f t="shared" si="87"/>
        <v>110</v>
      </c>
      <c r="K321" s="870" t="s">
        <v>1485</v>
      </c>
    </row>
    <row r="322" spans="1:11" ht="18.75" customHeight="1" x14ac:dyDescent="0.2">
      <c r="A322" s="463" t="s">
        <v>1486</v>
      </c>
      <c r="B322" s="880">
        <v>9</v>
      </c>
      <c r="C322" s="880">
        <v>2</v>
      </c>
      <c r="D322" s="880">
        <v>11</v>
      </c>
      <c r="E322" s="880">
        <v>0</v>
      </c>
      <c r="F322" s="880">
        <v>0</v>
      </c>
      <c r="G322" s="880">
        <v>0</v>
      </c>
      <c r="H322" s="880">
        <f>SUM(B322,E322)</f>
        <v>9</v>
      </c>
      <c r="I322" s="880">
        <f t="shared" ref="I322:J324" si="88">SUM(C322,F322)</f>
        <v>2</v>
      </c>
      <c r="J322" s="880">
        <f t="shared" si="88"/>
        <v>11</v>
      </c>
      <c r="K322" s="870" t="s">
        <v>1487</v>
      </c>
    </row>
    <row r="323" spans="1:11" ht="18.75" customHeight="1" x14ac:dyDescent="0.2">
      <c r="A323" s="463" t="s">
        <v>1488</v>
      </c>
      <c r="B323" s="880">
        <v>11</v>
      </c>
      <c r="C323" s="880">
        <v>1</v>
      </c>
      <c r="D323" s="880">
        <v>12</v>
      </c>
      <c r="E323" s="880">
        <v>6</v>
      </c>
      <c r="F323" s="880">
        <v>0</v>
      </c>
      <c r="G323" s="880">
        <v>6</v>
      </c>
      <c r="H323" s="880">
        <f t="shared" ref="H323:H324" si="89">SUM(B323,E323)</f>
        <v>17</v>
      </c>
      <c r="I323" s="880">
        <f t="shared" si="88"/>
        <v>1</v>
      </c>
      <c r="J323" s="880">
        <f t="shared" si="88"/>
        <v>18</v>
      </c>
      <c r="K323" s="22" t="s">
        <v>1489</v>
      </c>
    </row>
    <row r="324" spans="1:11" ht="18.75" customHeight="1" x14ac:dyDescent="0.2">
      <c r="A324" s="20" t="s">
        <v>1490</v>
      </c>
      <c r="B324" s="21">
        <v>6</v>
      </c>
      <c r="C324" s="21">
        <v>1</v>
      </c>
      <c r="D324" s="21">
        <v>7</v>
      </c>
      <c r="E324" s="21">
        <v>0</v>
      </c>
      <c r="F324" s="21">
        <v>0</v>
      </c>
      <c r="G324" s="21">
        <v>0</v>
      </c>
      <c r="H324" s="880">
        <f t="shared" si="89"/>
        <v>6</v>
      </c>
      <c r="I324" s="880">
        <f t="shared" si="88"/>
        <v>1</v>
      </c>
      <c r="J324" s="880">
        <f t="shared" si="88"/>
        <v>7</v>
      </c>
      <c r="K324" s="869" t="s">
        <v>1491</v>
      </c>
    </row>
    <row r="325" spans="1:11" ht="18.75" customHeight="1" x14ac:dyDescent="0.2">
      <c r="A325" s="463" t="s">
        <v>90</v>
      </c>
      <c r="B325" s="880">
        <f t="shared" ref="B325:J325" si="90">SUM(B322:B324,B321,B314,B304,B298,B297,B292,B284,B266,B265,B255,B254,B253,B238,B237,B236,B235,B234,B233,B232,B231,B230,B229,B208,B207,B206,B205,B204,B193,B192,B191,B190,B181,B180,B179,B178,B177,B176,B175,B174,B173,B101,B91,B83,B73,B72,B63,B9:B19)</f>
        <v>3921</v>
      </c>
      <c r="C325" s="880">
        <f t="shared" si="90"/>
        <v>1962</v>
      </c>
      <c r="D325" s="880">
        <f t="shared" si="90"/>
        <v>5883</v>
      </c>
      <c r="E325" s="880">
        <f t="shared" si="90"/>
        <v>59</v>
      </c>
      <c r="F325" s="880">
        <f t="shared" si="90"/>
        <v>19</v>
      </c>
      <c r="G325" s="880">
        <f t="shared" si="90"/>
        <v>78</v>
      </c>
      <c r="H325" s="880">
        <f t="shared" si="90"/>
        <v>3980</v>
      </c>
      <c r="I325" s="880">
        <f t="shared" si="90"/>
        <v>1981</v>
      </c>
      <c r="J325" s="880">
        <f t="shared" si="90"/>
        <v>5961</v>
      </c>
      <c r="K325" s="870" t="s">
        <v>91</v>
      </c>
    </row>
    <row r="326" spans="1:11" ht="18.75" customHeight="1" x14ac:dyDescent="0.2">
      <c r="A326" s="418" t="s">
        <v>439</v>
      </c>
      <c r="B326" s="18"/>
      <c r="C326" s="18"/>
      <c r="D326" s="18"/>
      <c r="E326" s="18"/>
      <c r="F326" s="18"/>
      <c r="G326" s="18"/>
      <c r="H326" s="18"/>
      <c r="I326" s="18"/>
      <c r="J326" s="18"/>
      <c r="K326" s="19" t="s">
        <v>93</v>
      </c>
    </row>
    <row r="327" spans="1:11" ht="18.75" customHeight="1" x14ac:dyDescent="0.2">
      <c r="A327" s="463" t="s">
        <v>1263</v>
      </c>
      <c r="B327" s="18">
        <v>9</v>
      </c>
      <c r="C327" s="18">
        <v>2</v>
      </c>
      <c r="D327" s="18">
        <v>11</v>
      </c>
      <c r="E327" s="18">
        <v>0</v>
      </c>
      <c r="F327" s="18">
        <v>0</v>
      </c>
      <c r="G327" s="18">
        <v>0</v>
      </c>
      <c r="H327" s="18">
        <f>SUM(B327,E327)</f>
        <v>9</v>
      </c>
      <c r="I327" s="18">
        <f t="shared" ref="I327:J332" si="91">SUM(C327,F327)</f>
        <v>2</v>
      </c>
      <c r="J327" s="18">
        <f t="shared" si="91"/>
        <v>11</v>
      </c>
      <c r="K327" s="870" t="s">
        <v>1264</v>
      </c>
    </row>
    <row r="328" spans="1:11" ht="18.75" customHeight="1" x14ac:dyDescent="0.2">
      <c r="A328" s="463" t="s">
        <v>1267</v>
      </c>
      <c r="B328" s="18">
        <v>23</v>
      </c>
      <c r="C328" s="18">
        <v>2</v>
      </c>
      <c r="D328" s="18">
        <v>25</v>
      </c>
      <c r="E328" s="18">
        <v>0</v>
      </c>
      <c r="F328" s="18">
        <v>0</v>
      </c>
      <c r="G328" s="18">
        <v>0</v>
      </c>
      <c r="H328" s="18">
        <f t="shared" ref="H328:H332" si="92">SUM(B328,E328)</f>
        <v>23</v>
      </c>
      <c r="I328" s="18">
        <f t="shared" si="91"/>
        <v>2</v>
      </c>
      <c r="J328" s="18">
        <f t="shared" si="91"/>
        <v>25</v>
      </c>
      <c r="K328" s="870" t="s">
        <v>1268</v>
      </c>
    </row>
    <row r="329" spans="1:11" ht="18.75" customHeight="1" x14ac:dyDescent="0.2">
      <c r="A329" s="17" t="s">
        <v>1271</v>
      </c>
      <c r="B329" s="18">
        <v>5</v>
      </c>
      <c r="C329" s="18">
        <v>1</v>
      </c>
      <c r="D329" s="18">
        <v>6</v>
      </c>
      <c r="E329" s="18">
        <v>0</v>
      </c>
      <c r="F329" s="18">
        <v>0</v>
      </c>
      <c r="G329" s="18">
        <v>0</v>
      </c>
      <c r="H329" s="18">
        <f t="shared" si="92"/>
        <v>5</v>
      </c>
      <c r="I329" s="18">
        <f t="shared" si="91"/>
        <v>1</v>
      </c>
      <c r="J329" s="18">
        <f t="shared" si="91"/>
        <v>6</v>
      </c>
      <c r="K329" s="870" t="s">
        <v>1272</v>
      </c>
    </row>
    <row r="330" spans="1:11" ht="18.75" customHeight="1" x14ac:dyDescent="0.2">
      <c r="A330" s="418" t="s">
        <v>1273</v>
      </c>
      <c r="B330" s="18">
        <v>11</v>
      </c>
      <c r="C330" s="18">
        <v>3</v>
      </c>
      <c r="D330" s="18">
        <v>14</v>
      </c>
      <c r="E330" s="18">
        <v>0</v>
      </c>
      <c r="F330" s="18">
        <v>0</v>
      </c>
      <c r="G330" s="18">
        <v>0</v>
      </c>
      <c r="H330" s="18">
        <f t="shared" si="92"/>
        <v>11</v>
      </c>
      <c r="I330" s="18">
        <f t="shared" si="91"/>
        <v>3</v>
      </c>
      <c r="J330" s="18">
        <f t="shared" si="91"/>
        <v>14</v>
      </c>
      <c r="K330" s="870" t="s">
        <v>1274</v>
      </c>
    </row>
    <row r="331" spans="1:11" ht="18.75" customHeight="1" x14ac:dyDescent="0.2">
      <c r="A331" s="418" t="s">
        <v>2649</v>
      </c>
      <c r="B331" s="18">
        <v>4</v>
      </c>
      <c r="C331" s="18">
        <v>2</v>
      </c>
      <c r="D331" s="18">
        <v>6</v>
      </c>
      <c r="E331" s="18">
        <v>0</v>
      </c>
      <c r="F331" s="18">
        <v>0</v>
      </c>
      <c r="G331" s="18">
        <v>0</v>
      </c>
      <c r="H331" s="18">
        <f t="shared" si="92"/>
        <v>4</v>
      </c>
      <c r="I331" s="18">
        <f t="shared" si="91"/>
        <v>2</v>
      </c>
      <c r="J331" s="18">
        <f t="shared" si="91"/>
        <v>6</v>
      </c>
      <c r="K331" s="870" t="s">
        <v>1276</v>
      </c>
    </row>
    <row r="332" spans="1:11" ht="18.75" customHeight="1" x14ac:dyDescent="0.2">
      <c r="A332" s="418" t="s">
        <v>1340</v>
      </c>
      <c r="B332" s="18">
        <v>8</v>
      </c>
      <c r="C332" s="18">
        <v>15</v>
      </c>
      <c r="D332" s="18">
        <v>23</v>
      </c>
      <c r="E332" s="18">
        <v>0</v>
      </c>
      <c r="F332" s="18">
        <v>0</v>
      </c>
      <c r="G332" s="18">
        <v>0</v>
      </c>
      <c r="H332" s="18">
        <f t="shared" si="92"/>
        <v>8</v>
      </c>
      <c r="I332" s="18">
        <f t="shared" si="91"/>
        <v>15</v>
      </c>
      <c r="J332" s="18">
        <f t="shared" si="91"/>
        <v>23</v>
      </c>
      <c r="K332" s="870" t="s">
        <v>1341</v>
      </c>
    </row>
    <row r="333" spans="1:11" ht="18.75" customHeight="1" x14ac:dyDescent="0.2">
      <c r="A333" s="418" t="s">
        <v>1622</v>
      </c>
      <c r="B333" s="18"/>
      <c r="C333" s="18"/>
      <c r="D333" s="18"/>
      <c r="E333" s="18"/>
      <c r="F333" s="18"/>
      <c r="G333" s="18"/>
      <c r="H333" s="18"/>
      <c r="I333" s="18"/>
      <c r="J333" s="18"/>
      <c r="K333" s="870" t="s">
        <v>1557</v>
      </c>
    </row>
    <row r="334" spans="1:11" ht="18.75" customHeight="1" x14ac:dyDescent="0.2">
      <c r="A334" s="418" t="s">
        <v>1344</v>
      </c>
      <c r="B334" s="18">
        <v>3</v>
      </c>
      <c r="C334" s="18">
        <v>7</v>
      </c>
      <c r="D334" s="18">
        <v>10</v>
      </c>
      <c r="E334" s="18">
        <v>0</v>
      </c>
      <c r="F334" s="18">
        <v>0</v>
      </c>
      <c r="G334" s="18">
        <v>0</v>
      </c>
      <c r="H334" s="18">
        <f>SUM(B334,E334)</f>
        <v>3</v>
      </c>
      <c r="I334" s="18">
        <f t="shared" ref="I334:J336" si="93">SUM(C334,F334)</f>
        <v>7</v>
      </c>
      <c r="J334" s="18">
        <f t="shared" si="93"/>
        <v>10</v>
      </c>
      <c r="K334" s="870" t="s">
        <v>856</v>
      </c>
    </row>
    <row r="335" spans="1:11" ht="18.75" customHeight="1" x14ac:dyDescent="0.2">
      <c r="A335" s="418" t="s">
        <v>1400</v>
      </c>
      <c r="B335" s="18">
        <v>4</v>
      </c>
      <c r="C335" s="18">
        <v>0</v>
      </c>
      <c r="D335" s="18">
        <v>4</v>
      </c>
      <c r="E335" s="18">
        <v>0</v>
      </c>
      <c r="F335" s="18">
        <v>0</v>
      </c>
      <c r="G335" s="18">
        <v>0</v>
      </c>
      <c r="H335" s="18">
        <f t="shared" ref="H335:H336" si="94">SUM(B335,E335)</f>
        <v>4</v>
      </c>
      <c r="I335" s="18">
        <f t="shared" si="93"/>
        <v>0</v>
      </c>
      <c r="J335" s="18">
        <f t="shared" si="93"/>
        <v>4</v>
      </c>
      <c r="K335" s="870" t="s">
        <v>1346</v>
      </c>
    </row>
    <row r="336" spans="1:11" ht="18.75" customHeight="1" x14ac:dyDescent="0.2">
      <c r="A336" s="418" t="s">
        <v>939</v>
      </c>
      <c r="B336" s="880">
        <v>6</v>
      </c>
      <c r="C336" s="880">
        <v>3</v>
      </c>
      <c r="D336" s="326">
        <v>9</v>
      </c>
      <c r="E336" s="18">
        <v>0</v>
      </c>
      <c r="F336" s="18">
        <v>0</v>
      </c>
      <c r="G336" s="18">
        <v>0</v>
      </c>
      <c r="H336" s="18">
        <f t="shared" si="94"/>
        <v>6</v>
      </c>
      <c r="I336" s="18">
        <f t="shared" si="93"/>
        <v>3</v>
      </c>
      <c r="J336" s="18">
        <f t="shared" si="93"/>
        <v>9</v>
      </c>
      <c r="K336" s="870" t="s">
        <v>234</v>
      </c>
    </row>
    <row r="337" spans="1:11" ht="18.75" customHeight="1" thickBot="1" x14ac:dyDescent="0.25">
      <c r="A337" s="439" t="s">
        <v>1623</v>
      </c>
      <c r="B337" s="12">
        <f>SUM(B334:B336)</f>
        <v>13</v>
      </c>
      <c r="C337" s="12">
        <f t="shared" ref="C337:J337" si="95">SUM(C334:C336)</f>
        <v>10</v>
      </c>
      <c r="D337" s="12">
        <f t="shared" si="95"/>
        <v>23</v>
      </c>
      <c r="E337" s="12">
        <f t="shared" si="95"/>
        <v>0</v>
      </c>
      <c r="F337" s="12">
        <f t="shared" si="95"/>
        <v>0</v>
      </c>
      <c r="G337" s="12">
        <f t="shared" si="95"/>
        <v>0</v>
      </c>
      <c r="H337" s="12">
        <f t="shared" si="95"/>
        <v>13</v>
      </c>
      <c r="I337" s="12">
        <f t="shared" si="95"/>
        <v>10</v>
      </c>
      <c r="J337" s="12">
        <f t="shared" si="95"/>
        <v>23</v>
      </c>
      <c r="K337" s="13" t="s">
        <v>1559</v>
      </c>
    </row>
    <row r="338" spans="1:11" ht="10.5" customHeight="1" thickTop="1" x14ac:dyDescent="0.2">
      <c r="A338" s="467"/>
      <c r="B338" s="862"/>
      <c r="C338" s="862"/>
      <c r="D338" s="862"/>
      <c r="E338" s="862"/>
      <c r="F338" s="862"/>
      <c r="G338" s="862"/>
      <c r="H338" s="862"/>
      <c r="I338" s="862"/>
      <c r="J338" s="862"/>
      <c r="K338" s="879"/>
    </row>
    <row r="339" spans="1:11" ht="17.25" customHeight="1" x14ac:dyDescent="0.2">
      <c r="A339" s="83"/>
      <c r="B339" s="863"/>
      <c r="C339" s="863"/>
      <c r="D339" s="863"/>
      <c r="E339" s="863"/>
      <c r="F339" s="863"/>
      <c r="G339" s="863"/>
      <c r="H339" s="863"/>
      <c r="I339" s="863"/>
      <c r="J339" s="863"/>
      <c r="K339" s="869"/>
    </row>
    <row r="340" spans="1:11" ht="17.25" customHeight="1" x14ac:dyDescent="0.2">
      <c r="A340" s="83"/>
      <c r="B340" s="863"/>
      <c r="C340" s="863"/>
      <c r="D340" s="863"/>
      <c r="E340" s="863"/>
      <c r="F340" s="863"/>
      <c r="G340" s="863"/>
      <c r="H340" s="863"/>
      <c r="I340" s="863"/>
      <c r="J340" s="863"/>
      <c r="K340" s="869"/>
    </row>
    <row r="341" spans="1:11" ht="20.25" customHeight="1" x14ac:dyDescent="0.2">
      <c r="A341" s="83"/>
      <c r="B341" s="863"/>
      <c r="C341" s="863"/>
      <c r="D341" s="863"/>
      <c r="E341" s="863"/>
      <c r="F341" s="863"/>
      <c r="G341" s="863"/>
      <c r="H341" s="863"/>
      <c r="I341" s="863"/>
      <c r="J341" s="863"/>
      <c r="K341" s="869"/>
    </row>
    <row r="342" spans="1:11" ht="20.25" customHeight="1" thickBot="1" x14ac:dyDescent="0.25">
      <c r="A342" s="323" t="s">
        <v>2646</v>
      </c>
      <c r="D342" s="901"/>
      <c r="E342" s="865"/>
      <c r="F342" s="901"/>
      <c r="K342" s="28" t="s">
        <v>2717</v>
      </c>
    </row>
    <row r="343" spans="1:11" ht="15.75" customHeight="1" thickTop="1" x14ac:dyDescent="0.2">
      <c r="A343" s="1063" t="s">
        <v>196</v>
      </c>
      <c r="B343" s="992" t="s">
        <v>1</v>
      </c>
      <c r="C343" s="992"/>
      <c r="D343" s="992"/>
      <c r="E343" s="992" t="s">
        <v>2</v>
      </c>
      <c r="F343" s="992"/>
      <c r="G343" s="992"/>
      <c r="H343" s="992" t="s">
        <v>4</v>
      </c>
      <c r="I343" s="992"/>
      <c r="J343" s="992"/>
      <c r="K343" s="1066" t="s">
        <v>197</v>
      </c>
    </row>
    <row r="344" spans="1:11" ht="17.25" customHeight="1" x14ac:dyDescent="0.2">
      <c r="A344" s="1064"/>
      <c r="B344" s="993" t="s">
        <v>6</v>
      </c>
      <c r="C344" s="993"/>
      <c r="D344" s="993"/>
      <c r="E344" s="993" t="s">
        <v>7</v>
      </c>
      <c r="F344" s="993"/>
      <c r="G344" s="993"/>
      <c r="H344" s="993" t="s">
        <v>9</v>
      </c>
      <c r="I344" s="993"/>
      <c r="J344" s="993"/>
      <c r="K344" s="1042"/>
    </row>
    <row r="345" spans="1:11" ht="14.25" customHeight="1" x14ac:dyDescent="0.2">
      <c r="A345" s="1064"/>
      <c r="B345" s="863" t="s">
        <v>554</v>
      </c>
      <c r="C345" s="863" t="s">
        <v>112</v>
      </c>
      <c r="D345" s="863" t="s">
        <v>12</v>
      </c>
      <c r="E345" s="863" t="s">
        <v>554</v>
      </c>
      <c r="F345" s="863" t="s">
        <v>112</v>
      </c>
      <c r="G345" s="863" t="s">
        <v>12</v>
      </c>
      <c r="H345" s="863" t="s">
        <v>554</v>
      </c>
      <c r="I345" s="863" t="s">
        <v>112</v>
      </c>
      <c r="J345" s="863" t="s">
        <v>12</v>
      </c>
      <c r="K345" s="1042"/>
    </row>
    <row r="346" spans="1:11" ht="16.5" customHeight="1" thickBot="1" x14ac:dyDescent="0.25">
      <c r="A346" s="1065"/>
      <c r="B346" s="864" t="s">
        <v>13</v>
      </c>
      <c r="C346" s="864" t="s">
        <v>14</v>
      </c>
      <c r="D346" s="864" t="s">
        <v>9</v>
      </c>
      <c r="E346" s="864" t="s">
        <v>13</v>
      </c>
      <c r="F346" s="864" t="s">
        <v>14</v>
      </c>
      <c r="G346" s="864" t="s">
        <v>9</v>
      </c>
      <c r="H346" s="864" t="s">
        <v>13</v>
      </c>
      <c r="I346" s="864" t="s">
        <v>14</v>
      </c>
      <c r="J346" s="864" t="s">
        <v>9</v>
      </c>
      <c r="K346" s="1067"/>
    </row>
    <row r="347" spans="1:11" ht="18.75" customHeight="1" x14ac:dyDescent="0.2">
      <c r="A347" s="418" t="s">
        <v>1624</v>
      </c>
      <c r="B347" s="18"/>
      <c r="C347" s="18"/>
      <c r="D347" s="18"/>
      <c r="E347" s="18"/>
      <c r="F347" s="18"/>
      <c r="G347" s="18"/>
      <c r="H347" s="18"/>
      <c r="I347" s="18"/>
      <c r="J347" s="18"/>
      <c r="K347" s="19" t="s">
        <v>1353</v>
      </c>
    </row>
    <row r="348" spans="1:11" ht="18.75" customHeight="1" x14ac:dyDescent="0.2">
      <c r="A348" s="418" t="s">
        <v>1446</v>
      </c>
      <c r="B348" s="880">
        <v>5</v>
      </c>
      <c r="C348" s="880">
        <v>4</v>
      </c>
      <c r="D348" s="880">
        <v>9</v>
      </c>
      <c r="E348" s="880">
        <v>0</v>
      </c>
      <c r="F348" s="880">
        <v>0</v>
      </c>
      <c r="G348" s="880">
        <v>0</v>
      </c>
      <c r="H348" s="880">
        <f>SUM(B348,E348)</f>
        <v>5</v>
      </c>
      <c r="I348" s="880">
        <f t="shared" ref="I348:J351" si="96">SUM(C348,F348)</f>
        <v>4</v>
      </c>
      <c r="J348" s="880">
        <f t="shared" si="96"/>
        <v>9</v>
      </c>
      <c r="K348" s="297" t="s">
        <v>1554</v>
      </c>
    </row>
    <row r="349" spans="1:11" ht="18.75" customHeight="1" x14ac:dyDescent="0.2">
      <c r="A349" s="418" t="s">
        <v>1345</v>
      </c>
      <c r="B349" s="880">
        <v>7</v>
      </c>
      <c r="C349" s="880">
        <v>1</v>
      </c>
      <c r="D349" s="880">
        <v>8</v>
      </c>
      <c r="E349" s="880">
        <v>0</v>
      </c>
      <c r="F349" s="880">
        <v>0</v>
      </c>
      <c r="G349" s="880">
        <v>0</v>
      </c>
      <c r="H349" s="880">
        <f t="shared" ref="H349:H351" si="97">SUM(B349,E349)</f>
        <v>7</v>
      </c>
      <c r="I349" s="880">
        <f t="shared" si="96"/>
        <v>1</v>
      </c>
      <c r="J349" s="880">
        <f t="shared" si="96"/>
        <v>8</v>
      </c>
      <c r="K349" s="870" t="s">
        <v>1346</v>
      </c>
    </row>
    <row r="350" spans="1:11" ht="18.75" customHeight="1" x14ac:dyDescent="0.2">
      <c r="A350" s="418" t="s">
        <v>939</v>
      </c>
      <c r="B350" s="880">
        <v>12</v>
      </c>
      <c r="C350" s="880">
        <v>3</v>
      </c>
      <c r="D350" s="880">
        <v>15</v>
      </c>
      <c r="E350" s="880">
        <v>0</v>
      </c>
      <c r="F350" s="880">
        <v>0</v>
      </c>
      <c r="G350" s="880">
        <v>0</v>
      </c>
      <c r="H350" s="880">
        <f t="shared" si="97"/>
        <v>12</v>
      </c>
      <c r="I350" s="880">
        <f t="shared" si="96"/>
        <v>3</v>
      </c>
      <c r="J350" s="880">
        <f t="shared" si="96"/>
        <v>15</v>
      </c>
      <c r="K350" s="870" t="s">
        <v>234</v>
      </c>
    </row>
    <row r="351" spans="1:11" ht="18.75" customHeight="1" x14ac:dyDescent="0.2">
      <c r="A351" s="418" t="s">
        <v>523</v>
      </c>
      <c r="B351" s="880">
        <v>6</v>
      </c>
      <c r="C351" s="880">
        <v>0</v>
      </c>
      <c r="D351" s="880">
        <v>6</v>
      </c>
      <c r="E351" s="880">
        <v>0</v>
      </c>
      <c r="F351" s="880">
        <v>0</v>
      </c>
      <c r="G351" s="880">
        <v>0</v>
      </c>
      <c r="H351" s="880">
        <f t="shared" si="97"/>
        <v>6</v>
      </c>
      <c r="I351" s="880">
        <f t="shared" si="96"/>
        <v>0</v>
      </c>
      <c r="J351" s="880">
        <f t="shared" si="96"/>
        <v>6</v>
      </c>
      <c r="K351" s="870" t="s">
        <v>240</v>
      </c>
    </row>
    <row r="352" spans="1:11" ht="33" customHeight="1" x14ac:dyDescent="0.2">
      <c r="A352" s="720" t="s">
        <v>1625</v>
      </c>
      <c r="B352" s="295">
        <f>SUM(B348:B351)</f>
        <v>30</v>
      </c>
      <c r="C352" s="295">
        <f t="shared" ref="C352:J352" si="98">SUM(C348:C351)</f>
        <v>8</v>
      </c>
      <c r="D352" s="295">
        <f t="shared" si="98"/>
        <v>38</v>
      </c>
      <c r="E352" s="295">
        <f t="shared" si="98"/>
        <v>0</v>
      </c>
      <c r="F352" s="295">
        <f t="shared" si="98"/>
        <v>0</v>
      </c>
      <c r="G352" s="295">
        <f t="shared" si="98"/>
        <v>0</v>
      </c>
      <c r="H352" s="295">
        <f t="shared" si="98"/>
        <v>30</v>
      </c>
      <c r="I352" s="295">
        <f t="shared" si="98"/>
        <v>8</v>
      </c>
      <c r="J352" s="295">
        <f t="shared" si="98"/>
        <v>38</v>
      </c>
      <c r="K352" s="870" t="s">
        <v>1512</v>
      </c>
    </row>
    <row r="353" spans="1:12" s="903" customFormat="1" ht="18.75" customHeight="1" x14ac:dyDescent="0.2">
      <c r="A353" s="436" t="s">
        <v>1607</v>
      </c>
      <c r="B353" s="718"/>
      <c r="C353" s="718"/>
      <c r="D353" s="718"/>
      <c r="E353" s="718"/>
      <c r="F353" s="718"/>
      <c r="G353" s="718"/>
      <c r="H353" s="880"/>
      <c r="I353" s="880"/>
      <c r="J353" s="880"/>
      <c r="K353" s="437"/>
      <c r="L353" s="902"/>
    </row>
    <row r="354" spans="1:12" ht="18.75" customHeight="1" x14ac:dyDescent="0.2">
      <c r="A354" s="463" t="s">
        <v>1344</v>
      </c>
      <c r="B354" s="880">
        <v>4</v>
      </c>
      <c r="C354" s="880">
        <v>0</v>
      </c>
      <c r="D354" s="880">
        <v>4</v>
      </c>
      <c r="E354" s="880">
        <v>0</v>
      </c>
      <c r="F354" s="880">
        <v>0</v>
      </c>
      <c r="G354" s="880">
        <v>0</v>
      </c>
      <c r="H354" s="880">
        <f>SUM(B354,E354)</f>
        <v>4</v>
      </c>
      <c r="I354" s="880">
        <f t="shared" ref="I354:J358" si="99">SUM(C354,F354)</f>
        <v>0</v>
      </c>
      <c r="J354" s="880">
        <f t="shared" si="99"/>
        <v>4</v>
      </c>
      <c r="K354" s="870" t="s">
        <v>856</v>
      </c>
    </row>
    <row r="355" spans="1:12" ht="18.75" customHeight="1" x14ac:dyDescent="0.2">
      <c r="A355" s="463" t="s">
        <v>1446</v>
      </c>
      <c r="B355" s="880">
        <v>1</v>
      </c>
      <c r="C355" s="880">
        <v>5</v>
      </c>
      <c r="D355" s="880">
        <v>6</v>
      </c>
      <c r="E355" s="880">
        <v>0</v>
      </c>
      <c r="F355" s="880">
        <v>0</v>
      </c>
      <c r="G355" s="880">
        <v>0</v>
      </c>
      <c r="H355" s="880">
        <f t="shared" ref="H355:H358" si="100">SUM(B355,E355)</f>
        <v>1</v>
      </c>
      <c r="I355" s="880">
        <f t="shared" si="99"/>
        <v>5</v>
      </c>
      <c r="J355" s="880">
        <f t="shared" si="99"/>
        <v>6</v>
      </c>
      <c r="K355" s="870" t="s">
        <v>1447</v>
      </c>
    </row>
    <row r="356" spans="1:12" ht="18.75" customHeight="1" x14ac:dyDescent="0.2">
      <c r="A356" s="463" t="s">
        <v>1345</v>
      </c>
      <c r="B356" s="880">
        <v>5</v>
      </c>
      <c r="C356" s="880">
        <v>0</v>
      </c>
      <c r="D356" s="880">
        <v>5</v>
      </c>
      <c r="E356" s="880">
        <v>0</v>
      </c>
      <c r="F356" s="880">
        <v>0</v>
      </c>
      <c r="G356" s="880">
        <v>0</v>
      </c>
      <c r="H356" s="880">
        <f t="shared" si="100"/>
        <v>5</v>
      </c>
      <c r="I356" s="880">
        <f t="shared" si="99"/>
        <v>0</v>
      </c>
      <c r="J356" s="880">
        <f t="shared" si="99"/>
        <v>5</v>
      </c>
      <c r="K356" s="870" t="s">
        <v>1346</v>
      </c>
    </row>
    <row r="357" spans="1:12" ht="18.75" customHeight="1" x14ac:dyDescent="0.2">
      <c r="A357" s="463" t="s">
        <v>939</v>
      </c>
      <c r="B357" s="880">
        <v>5</v>
      </c>
      <c r="C357" s="880">
        <v>2</v>
      </c>
      <c r="D357" s="880">
        <v>7</v>
      </c>
      <c r="E357" s="880">
        <v>0</v>
      </c>
      <c r="F357" s="880">
        <v>0</v>
      </c>
      <c r="G357" s="880">
        <v>0</v>
      </c>
      <c r="H357" s="880">
        <f t="shared" si="100"/>
        <v>5</v>
      </c>
      <c r="I357" s="880">
        <f t="shared" si="99"/>
        <v>2</v>
      </c>
      <c r="J357" s="880">
        <f t="shared" si="99"/>
        <v>7</v>
      </c>
      <c r="K357" s="870" t="s">
        <v>234</v>
      </c>
    </row>
    <row r="358" spans="1:12" ht="18.75" customHeight="1" x14ac:dyDescent="0.2">
      <c r="A358" s="463" t="s">
        <v>523</v>
      </c>
      <c r="B358" s="880">
        <v>3</v>
      </c>
      <c r="C358" s="880">
        <v>1</v>
      </c>
      <c r="D358" s="880">
        <v>4</v>
      </c>
      <c r="E358" s="880">
        <v>0</v>
      </c>
      <c r="F358" s="880">
        <v>0</v>
      </c>
      <c r="G358" s="880">
        <v>0</v>
      </c>
      <c r="H358" s="880">
        <f t="shared" si="100"/>
        <v>3</v>
      </c>
      <c r="I358" s="880">
        <f t="shared" si="99"/>
        <v>1</v>
      </c>
      <c r="J358" s="880">
        <f t="shared" si="99"/>
        <v>4</v>
      </c>
      <c r="K358" s="870" t="s">
        <v>240</v>
      </c>
    </row>
    <row r="359" spans="1:12" ht="18.75" customHeight="1" x14ac:dyDescent="0.2">
      <c r="A359" s="436" t="s">
        <v>1608</v>
      </c>
      <c r="B359" s="880">
        <f>SUM(B354:B358)</f>
        <v>18</v>
      </c>
      <c r="C359" s="880">
        <f t="shared" ref="C359:J359" si="101">SUM(C354:C358)</f>
        <v>8</v>
      </c>
      <c r="D359" s="880">
        <f t="shared" si="101"/>
        <v>26</v>
      </c>
      <c r="E359" s="880">
        <f t="shared" si="101"/>
        <v>0</v>
      </c>
      <c r="F359" s="880">
        <f t="shared" si="101"/>
        <v>0</v>
      </c>
      <c r="G359" s="880">
        <f t="shared" si="101"/>
        <v>0</v>
      </c>
      <c r="H359" s="880">
        <f t="shared" si="101"/>
        <v>18</v>
      </c>
      <c r="I359" s="880">
        <f t="shared" si="101"/>
        <v>8</v>
      </c>
      <c r="J359" s="880">
        <f t="shared" si="101"/>
        <v>26</v>
      </c>
      <c r="K359" s="870" t="s">
        <v>1609</v>
      </c>
    </row>
    <row r="360" spans="1:12" ht="18.75" customHeight="1" x14ac:dyDescent="0.2">
      <c r="A360" s="418" t="s">
        <v>1626</v>
      </c>
      <c r="B360" s="18"/>
      <c r="C360" s="18"/>
      <c r="D360" s="18"/>
      <c r="E360" s="18"/>
      <c r="F360" s="18"/>
      <c r="G360" s="18"/>
      <c r="H360" s="18"/>
      <c r="I360" s="18"/>
      <c r="J360" s="18"/>
      <c r="K360" s="19" t="s">
        <v>1362</v>
      </c>
    </row>
    <row r="361" spans="1:12" ht="18.75" customHeight="1" x14ac:dyDescent="0.2">
      <c r="A361" s="418" t="s">
        <v>1344</v>
      </c>
      <c r="B361" s="880">
        <v>4</v>
      </c>
      <c r="C361" s="880">
        <v>1</v>
      </c>
      <c r="D361" s="880">
        <v>5</v>
      </c>
      <c r="E361" s="880">
        <v>0</v>
      </c>
      <c r="F361" s="880">
        <v>0</v>
      </c>
      <c r="G361" s="880">
        <v>0</v>
      </c>
      <c r="H361" s="880">
        <f>SUM(B361,E361)</f>
        <v>4</v>
      </c>
      <c r="I361" s="880">
        <f t="shared" ref="I361:J364" si="102">SUM(C361,F361)</f>
        <v>1</v>
      </c>
      <c r="J361" s="880">
        <f t="shared" si="102"/>
        <v>5</v>
      </c>
      <c r="K361" s="870" t="s">
        <v>856</v>
      </c>
    </row>
    <row r="362" spans="1:12" ht="18.75" customHeight="1" x14ac:dyDescent="0.2">
      <c r="A362" s="418" t="s">
        <v>1345</v>
      </c>
      <c r="B362" s="880">
        <v>6</v>
      </c>
      <c r="C362" s="880">
        <v>0</v>
      </c>
      <c r="D362" s="880">
        <v>6</v>
      </c>
      <c r="E362" s="880">
        <v>0</v>
      </c>
      <c r="F362" s="880">
        <v>0</v>
      </c>
      <c r="G362" s="880">
        <v>0</v>
      </c>
      <c r="H362" s="880">
        <f t="shared" ref="H362:H364" si="103">SUM(B362,E362)</f>
        <v>6</v>
      </c>
      <c r="I362" s="880">
        <f t="shared" si="102"/>
        <v>0</v>
      </c>
      <c r="J362" s="880">
        <f t="shared" si="102"/>
        <v>6</v>
      </c>
      <c r="K362" s="870" t="s">
        <v>1346</v>
      </c>
    </row>
    <row r="363" spans="1:12" ht="18.75" customHeight="1" x14ac:dyDescent="0.2">
      <c r="A363" s="463" t="s">
        <v>939</v>
      </c>
      <c r="B363" s="880">
        <v>4</v>
      </c>
      <c r="C363" s="880">
        <v>0</v>
      </c>
      <c r="D363" s="880">
        <v>4</v>
      </c>
      <c r="E363" s="880">
        <v>0</v>
      </c>
      <c r="F363" s="880">
        <v>0</v>
      </c>
      <c r="G363" s="880">
        <v>0</v>
      </c>
      <c r="H363" s="880">
        <f t="shared" si="103"/>
        <v>4</v>
      </c>
      <c r="I363" s="880">
        <f t="shared" si="102"/>
        <v>0</v>
      </c>
      <c r="J363" s="880">
        <f t="shared" si="102"/>
        <v>4</v>
      </c>
      <c r="K363" s="870" t="s">
        <v>234</v>
      </c>
    </row>
    <row r="364" spans="1:12" ht="18.75" customHeight="1" x14ac:dyDescent="0.2">
      <c r="A364" s="463" t="s">
        <v>523</v>
      </c>
      <c r="B364" s="880">
        <v>4</v>
      </c>
      <c r="C364" s="880">
        <v>1</v>
      </c>
      <c r="D364" s="880">
        <v>5</v>
      </c>
      <c r="E364" s="880">
        <v>0</v>
      </c>
      <c r="F364" s="880">
        <v>0</v>
      </c>
      <c r="G364" s="880">
        <v>0</v>
      </c>
      <c r="H364" s="880">
        <f t="shared" si="103"/>
        <v>4</v>
      </c>
      <c r="I364" s="880">
        <f t="shared" si="102"/>
        <v>1</v>
      </c>
      <c r="J364" s="880">
        <f t="shared" si="102"/>
        <v>5</v>
      </c>
      <c r="K364" s="870" t="s">
        <v>240</v>
      </c>
    </row>
    <row r="365" spans="1:12" ht="18.75" customHeight="1" x14ac:dyDescent="0.2">
      <c r="A365" s="463" t="s">
        <v>1627</v>
      </c>
      <c r="B365" s="880">
        <f>SUM(B361:B364)</f>
        <v>18</v>
      </c>
      <c r="C365" s="880">
        <f t="shared" ref="C365:J365" si="104">SUM(C361:C364)</f>
        <v>2</v>
      </c>
      <c r="D365" s="880">
        <f t="shared" si="104"/>
        <v>20</v>
      </c>
      <c r="E365" s="880">
        <f t="shared" si="104"/>
        <v>0</v>
      </c>
      <c r="F365" s="880">
        <f t="shared" si="104"/>
        <v>0</v>
      </c>
      <c r="G365" s="880">
        <f t="shared" si="104"/>
        <v>0</v>
      </c>
      <c r="H365" s="880">
        <f t="shared" si="104"/>
        <v>18</v>
      </c>
      <c r="I365" s="880">
        <f t="shared" si="104"/>
        <v>2</v>
      </c>
      <c r="J365" s="880">
        <f t="shared" si="104"/>
        <v>20</v>
      </c>
      <c r="K365" s="870" t="s">
        <v>1518</v>
      </c>
    </row>
    <row r="366" spans="1:12" ht="18.75" customHeight="1" x14ac:dyDescent="0.2">
      <c r="A366" s="17" t="s">
        <v>1628</v>
      </c>
      <c r="B366" s="18"/>
      <c r="C366" s="18"/>
      <c r="D366" s="18"/>
      <c r="E366" s="18"/>
      <c r="F366" s="18"/>
      <c r="G366" s="18"/>
      <c r="H366" s="18"/>
      <c r="I366" s="18"/>
      <c r="J366" s="18"/>
      <c r="K366" s="19" t="s">
        <v>1368</v>
      </c>
    </row>
    <row r="367" spans="1:12" ht="18.75" customHeight="1" x14ac:dyDescent="0.2">
      <c r="A367" s="463" t="s">
        <v>1344</v>
      </c>
      <c r="B367" s="880">
        <v>11</v>
      </c>
      <c r="C367" s="880">
        <v>8</v>
      </c>
      <c r="D367" s="880">
        <v>19</v>
      </c>
      <c r="E367" s="880">
        <v>0</v>
      </c>
      <c r="F367" s="880">
        <v>0</v>
      </c>
      <c r="G367" s="880">
        <v>0</v>
      </c>
      <c r="H367" s="880">
        <f>SUM(B367,E367)</f>
        <v>11</v>
      </c>
      <c r="I367" s="880">
        <f t="shared" ref="I367:J380" si="105">SUM(C367,F367)</f>
        <v>8</v>
      </c>
      <c r="J367" s="880">
        <f t="shared" si="105"/>
        <v>19</v>
      </c>
      <c r="K367" s="870" t="s">
        <v>856</v>
      </c>
    </row>
    <row r="368" spans="1:12" ht="18.75" customHeight="1" x14ac:dyDescent="0.2">
      <c r="A368" s="463" t="s">
        <v>1446</v>
      </c>
      <c r="B368" s="880">
        <v>6</v>
      </c>
      <c r="C368" s="880">
        <v>9</v>
      </c>
      <c r="D368" s="880">
        <v>15</v>
      </c>
      <c r="E368" s="880">
        <v>0</v>
      </c>
      <c r="F368" s="880">
        <v>0</v>
      </c>
      <c r="G368" s="880">
        <v>0</v>
      </c>
      <c r="H368" s="880">
        <f t="shared" ref="H368:H380" si="106">SUM(B368,E368)</f>
        <v>6</v>
      </c>
      <c r="I368" s="880">
        <f t="shared" si="105"/>
        <v>9</v>
      </c>
      <c r="J368" s="880">
        <f t="shared" si="105"/>
        <v>15</v>
      </c>
      <c r="K368" s="870" t="s">
        <v>1447</v>
      </c>
    </row>
    <row r="369" spans="1:11" ht="18.75" customHeight="1" thickBot="1" x14ac:dyDescent="0.25">
      <c r="A369" s="11" t="s">
        <v>1400</v>
      </c>
      <c r="B369" s="12">
        <v>22</v>
      </c>
      <c r="C369" s="12">
        <v>1</v>
      </c>
      <c r="D369" s="12">
        <v>23</v>
      </c>
      <c r="E369" s="12">
        <v>0</v>
      </c>
      <c r="F369" s="12">
        <v>0</v>
      </c>
      <c r="G369" s="12">
        <v>0</v>
      </c>
      <c r="H369" s="12">
        <f t="shared" si="106"/>
        <v>22</v>
      </c>
      <c r="I369" s="12">
        <f t="shared" si="105"/>
        <v>1</v>
      </c>
      <c r="J369" s="12">
        <f t="shared" si="105"/>
        <v>23</v>
      </c>
      <c r="K369" s="13" t="s">
        <v>1346</v>
      </c>
    </row>
    <row r="370" spans="1:11" ht="18.75" customHeight="1" thickTop="1" x14ac:dyDescent="0.2">
      <c r="A370" s="878"/>
      <c r="B370" s="863"/>
      <c r="C370" s="863"/>
      <c r="D370" s="863"/>
      <c r="E370" s="863"/>
      <c r="F370" s="863"/>
      <c r="G370" s="863"/>
      <c r="H370" s="863"/>
      <c r="I370" s="863"/>
      <c r="J370" s="863"/>
      <c r="K370" s="869"/>
    </row>
    <row r="371" spans="1:11" ht="18.75" customHeight="1" x14ac:dyDescent="0.2">
      <c r="A371" s="878"/>
      <c r="B371" s="863"/>
      <c r="C371" s="863"/>
      <c r="D371" s="863"/>
      <c r="E371" s="863"/>
      <c r="F371" s="863"/>
      <c r="G371" s="863"/>
      <c r="H371" s="863"/>
      <c r="I371" s="863"/>
      <c r="J371" s="863"/>
      <c r="K371" s="869"/>
    </row>
    <row r="372" spans="1:11" ht="18.75" customHeight="1" x14ac:dyDescent="0.2">
      <c r="A372" s="878"/>
      <c r="B372" s="863"/>
      <c r="C372" s="863"/>
      <c r="D372" s="863"/>
      <c r="E372" s="863"/>
      <c r="F372" s="863"/>
      <c r="G372" s="863"/>
      <c r="H372" s="863"/>
      <c r="I372" s="863"/>
      <c r="J372" s="863"/>
      <c r="K372" s="869"/>
    </row>
    <row r="373" spans="1:11" ht="21" customHeight="1" thickBot="1" x14ac:dyDescent="0.25">
      <c r="A373" s="878" t="s">
        <v>2646</v>
      </c>
      <c r="B373" s="865"/>
      <c r="C373" s="865"/>
      <c r="D373" s="865"/>
      <c r="E373" s="865"/>
      <c r="F373" s="865"/>
      <c r="G373" s="865"/>
      <c r="H373" s="865"/>
      <c r="I373" s="865"/>
      <c r="J373" s="865"/>
      <c r="K373" s="869" t="s">
        <v>2717</v>
      </c>
    </row>
    <row r="374" spans="1:11" ht="14.25" customHeight="1" thickTop="1" x14ac:dyDescent="0.2">
      <c r="A374" s="1063" t="s">
        <v>196</v>
      </c>
      <c r="B374" s="992" t="s">
        <v>1</v>
      </c>
      <c r="C374" s="992"/>
      <c r="D374" s="992"/>
      <c r="E374" s="992" t="s">
        <v>2</v>
      </c>
      <c r="F374" s="992"/>
      <c r="G374" s="992"/>
      <c r="H374" s="992" t="s">
        <v>4</v>
      </c>
      <c r="I374" s="992"/>
      <c r="J374" s="992"/>
      <c r="K374" s="1066" t="s">
        <v>197</v>
      </c>
    </row>
    <row r="375" spans="1:11" ht="14.25" customHeight="1" x14ac:dyDescent="0.2">
      <c r="A375" s="1064"/>
      <c r="B375" s="993" t="s">
        <v>6</v>
      </c>
      <c r="C375" s="993"/>
      <c r="D375" s="993"/>
      <c r="E375" s="993" t="s">
        <v>7</v>
      </c>
      <c r="F375" s="993"/>
      <c r="G375" s="993"/>
      <c r="H375" s="993" t="s">
        <v>9</v>
      </c>
      <c r="I375" s="993"/>
      <c r="J375" s="993"/>
      <c r="K375" s="1042"/>
    </row>
    <row r="376" spans="1:11" ht="14.25" customHeight="1" x14ac:dyDescent="0.2">
      <c r="A376" s="1064"/>
      <c r="B376" s="863" t="s">
        <v>554</v>
      </c>
      <c r="C376" s="863" t="s">
        <v>112</v>
      </c>
      <c r="D376" s="863" t="s">
        <v>12</v>
      </c>
      <c r="E376" s="863" t="s">
        <v>554</v>
      </c>
      <c r="F376" s="863" t="s">
        <v>112</v>
      </c>
      <c r="G376" s="863" t="s">
        <v>12</v>
      </c>
      <c r="H376" s="863" t="s">
        <v>554</v>
      </c>
      <c r="I376" s="863" t="s">
        <v>112</v>
      </c>
      <c r="J376" s="863" t="s">
        <v>12</v>
      </c>
      <c r="K376" s="1042"/>
    </row>
    <row r="377" spans="1:11" ht="14.25" customHeight="1" thickBot="1" x14ac:dyDescent="0.25">
      <c r="A377" s="1065"/>
      <c r="B377" s="864" t="s">
        <v>13</v>
      </c>
      <c r="C377" s="864" t="s">
        <v>14</v>
      </c>
      <c r="D377" s="864" t="s">
        <v>9</v>
      </c>
      <c r="E377" s="864" t="s">
        <v>13</v>
      </c>
      <c r="F377" s="864" t="s">
        <v>14</v>
      </c>
      <c r="G377" s="864" t="s">
        <v>9</v>
      </c>
      <c r="H377" s="864" t="s">
        <v>13</v>
      </c>
      <c r="I377" s="864" t="s">
        <v>14</v>
      </c>
      <c r="J377" s="864" t="s">
        <v>9</v>
      </c>
      <c r="K377" s="1067"/>
    </row>
    <row r="378" spans="1:11" ht="16.5" customHeight="1" x14ac:dyDescent="0.2">
      <c r="A378" s="17" t="s">
        <v>939</v>
      </c>
      <c r="B378" s="18">
        <v>27</v>
      </c>
      <c r="C378" s="18">
        <v>8</v>
      </c>
      <c r="D378" s="18">
        <v>35</v>
      </c>
      <c r="E378" s="18">
        <v>0</v>
      </c>
      <c r="F378" s="18">
        <v>0</v>
      </c>
      <c r="G378" s="18">
        <v>0</v>
      </c>
      <c r="H378" s="18">
        <f t="shared" si="106"/>
        <v>27</v>
      </c>
      <c r="I378" s="18">
        <f t="shared" si="105"/>
        <v>8</v>
      </c>
      <c r="J378" s="18">
        <f t="shared" si="105"/>
        <v>35</v>
      </c>
      <c r="K378" s="19" t="s">
        <v>234</v>
      </c>
    </row>
    <row r="379" spans="1:11" ht="16.5" customHeight="1" x14ac:dyDescent="0.2">
      <c r="A379" s="463" t="s">
        <v>523</v>
      </c>
      <c r="B379" s="880">
        <v>13</v>
      </c>
      <c r="C379" s="880">
        <v>2</v>
      </c>
      <c r="D379" s="880">
        <v>15</v>
      </c>
      <c r="E379" s="880">
        <v>0</v>
      </c>
      <c r="F379" s="880">
        <v>0</v>
      </c>
      <c r="G379" s="880">
        <v>0</v>
      </c>
      <c r="H379" s="880">
        <f t="shared" si="106"/>
        <v>13</v>
      </c>
      <c r="I379" s="880">
        <f t="shared" si="105"/>
        <v>2</v>
      </c>
      <c r="J379" s="880">
        <f t="shared" si="105"/>
        <v>15</v>
      </c>
      <c r="K379" s="870" t="s">
        <v>240</v>
      </c>
    </row>
    <row r="380" spans="1:11" ht="16.5" customHeight="1" x14ac:dyDescent="0.2">
      <c r="A380" s="463" t="s">
        <v>769</v>
      </c>
      <c r="B380" s="880">
        <v>0</v>
      </c>
      <c r="C380" s="880">
        <v>0</v>
      </c>
      <c r="D380" s="880">
        <v>0</v>
      </c>
      <c r="E380" s="880">
        <v>0</v>
      </c>
      <c r="F380" s="880">
        <v>0</v>
      </c>
      <c r="G380" s="880">
        <v>0</v>
      </c>
      <c r="H380" s="880">
        <f t="shared" si="106"/>
        <v>0</v>
      </c>
      <c r="I380" s="880">
        <f t="shared" si="105"/>
        <v>0</v>
      </c>
      <c r="J380" s="880">
        <f t="shared" si="105"/>
        <v>0</v>
      </c>
      <c r="K380" s="870" t="s">
        <v>1604</v>
      </c>
    </row>
    <row r="381" spans="1:11" ht="16.5" customHeight="1" x14ac:dyDescent="0.2">
      <c r="A381" s="463" t="s">
        <v>1594</v>
      </c>
      <c r="B381" s="880">
        <f t="shared" ref="B381:I381" si="107">B379+B378+B369+B368+B367</f>
        <v>79</v>
      </c>
      <c r="C381" s="880">
        <f t="shared" si="107"/>
        <v>28</v>
      </c>
      <c r="D381" s="880">
        <f t="shared" si="107"/>
        <v>107</v>
      </c>
      <c r="E381" s="880">
        <f t="shared" si="107"/>
        <v>0</v>
      </c>
      <c r="F381" s="880">
        <f t="shared" si="107"/>
        <v>0</v>
      </c>
      <c r="G381" s="880">
        <f t="shared" si="107"/>
        <v>0</v>
      </c>
      <c r="H381" s="880">
        <f t="shared" si="107"/>
        <v>79</v>
      </c>
      <c r="I381" s="880">
        <f t="shared" si="107"/>
        <v>28</v>
      </c>
      <c r="J381" s="880">
        <f t="shared" ref="J381" si="108">I381+H381</f>
        <v>107</v>
      </c>
      <c r="K381" s="297" t="s">
        <v>1348</v>
      </c>
    </row>
    <row r="382" spans="1:11" ht="16.5" customHeight="1" x14ac:dyDescent="0.2">
      <c r="A382" s="17" t="s">
        <v>2650</v>
      </c>
      <c r="B382" s="18">
        <v>59</v>
      </c>
      <c r="C382" s="18">
        <v>45</v>
      </c>
      <c r="D382" s="18">
        <v>104</v>
      </c>
      <c r="E382" s="18">
        <v>0</v>
      </c>
      <c r="F382" s="18">
        <v>0</v>
      </c>
      <c r="G382" s="18">
        <v>0</v>
      </c>
      <c r="H382" s="18">
        <f>SUM(B382,E382)</f>
        <v>59</v>
      </c>
      <c r="I382" s="18">
        <f t="shared" ref="I382:J383" si="109">SUM(C382,F382)</f>
        <v>45</v>
      </c>
      <c r="J382" s="18">
        <f t="shared" si="109"/>
        <v>104</v>
      </c>
      <c r="K382" s="429"/>
    </row>
    <row r="383" spans="1:11" ht="16.5" customHeight="1" x14ac:dyDescent="0.2">
      <c r="A383" s="17" t="s">
        <v>1629</v>
      </c>
      <c r="B383" s="18">
        <v>19</v>
      </c>
      <c r="C383" s="18">
        <v>1</v>
      </c>
      <c r="D383" s="18">
        <v>20</v>
      </c>
      <c r="E383" s="18">
        <v>0</v>
      </c>
      <c r="F383" s="18">
        <v>0</v>
      </c>
      <c r="G383" s="18">
        <v>0</v>
      </c>
      <c r="H383" s="18">
        <f>SUM(B383,E383)</f>
        <v>19</v>
      </c>
      <c r="I383" s="18">
        <f t="shared" si="109"/>
        <v>1</v>
      </c>
      <c r="J383" s="18">
        <f t="shared" si="109"/>
        <v>20</v>
      </c>
      <c r="K383" s="19" t="s">
        <v>1384</v>
      </c>
    </row>
    <row r="384" spans="1:11" ht="16.5" customHeight="1" x14ac:dyDescent="0.2">
      <c r="A384" s="463" t="s">
        <v>1630</v>
      </c>
      <c r="B384" s="880"/>
      <c r="C384" s="880"/>
      <c r="D384" s="880"/>
      <c r="E384" s="880"/>
      <c r="F384" s="880"/>
      <c r="G384" s="880"/>
      <c r="H384" s="880"/>
      <c r="I384" s="880"/>
      <c r="J384" s="880"/>
      <c r="K384" s="870" t="s">
        <v>1394</v>
      </c>
    </row>
    <row r="385" spans="1:11" ht="16.5" customHeight="1" x14ac:dyDescent="0.2">
      <c r="A385" s="463" t="s">
        <v>207</v>
      </c>
      <c r="B385" s="880">
        <v>3</v>
      </c>
      <c r="C385" s="880">
        <v>1</v>
      </c>
      <c r="D385" s="880">
        <v>4</v>
      </c>
      <c r="E385" s="880">
        <v>0</v>
      </c>
      <c r="F385" s="880">
        <v>0</v>
      </c>
      <c r="G385" s="880">
        <v>0</v>
      </c>
      <c r="H385" s="880">
        <f>SUM(B385,E385)</f>
        <v>3</v>
      </c>
      <c r="I385" s="880">
        <f t="shared" ref="I385:J390" si="110">SUM(C385,F385)</f>
        <v>1</v>
      </c>
      <c r="J385" s="880">
        <f t="shared" si="110"/>
        <v>4</v>
      </c>
      <c r="K385" s="870" t="s">
        <v>208</v>
      </c>
    </row>
    <row r="386" spans="1:11" ht="16.5" customHeight="1" x14ac:dyDescent="0.2">
      <c r="A386" s="463" t="s">
        <v>209</v>
      </c>
      <c r="B386" s="880">
        <v>3</v>
      </c>
      <c r="C386" s="880">
        <v>1</v>
      </c>
      <c r="D386" s="880">
        <v>4</v>
      </c>
      <c r="E386" s="880">
        <v>0</v>
      </c>
      <c r="F386" s="880">
        <v>0</v>
      </c>
      <c r="G386" s="880">
        <v>0</v>
      </c>
      <c r="H386" s="880">
        <f t="shared" ref="H386:H390" si="111">SUM(B386,E386)</f>
        <v>3</v>
      </c>
      <c r="I386" s="880">
        <f t="shared" si="110"/>
        <v>1</v>
      </c>
      <c r="J386" s="880">
        <f t="shared" si="110"/>
        <v>4</v>
      </c>
      <c r="K386" s="870" t="s">
        <v>1395</v>
      </c>
    </row>
    <row r="387" spans="1:11" ht="16.5" customHeight="1" x14ac:dyDescent="0.2">
      <c r="A387" s="463" t="s">
        <v>1396</v>
      </c>
      <c r="B387" s="880">
        <v>5</v>
      </c>
      <c r="C387" s="880">
        <v>0</v>
      </c>
      <c r="D387" s="880">
        <v>5</v>
      </c>
      <c r="E387" s="880">
        <v>0</v>
      </c>
      <c r="F387" s="880">
        <v>0</v>
      </c>
      <c r="G387" s="880">
        <v>0</v>
      </c>
      <c r="H387" s="880">
        <f t="shared" si="111"/>
        <v>5</v>
      </c>
      <c r="I387" s="880">
        <f t="shared" si="110"/>
        <v>0</v>
      </c>
      <c r="J387" s="880">
        <f t="shared" si="110"/>
        <v>5</v>
      </c>
      <c r="K387" s="870" t="s">
        <v>1397</v>
      </c>
    </row>
    <row r="388" spans="1:11" ht="16.5" customHeight="1" x14ac:dyDescent="0.2">
      <c r="A388" s="463" t="s">
        <v>1400</v>
      </c>
      <c r="B388" s="880">
        <v>3</v>
      </c>
      <c r="C388" s="880">
        <v>1</v>
      </c>
      <c r="D388" s="880">
        <v>4</v>
      </c>
      <c r="E388" s="880">
        <v>0</v>
      </c>
      <c r="F388" s="880">
        <v>0</v>
      </c>
      <c r="G388" s="880">
        <v>0</v>
      </c>
      <c r="H388" s="880">
        <f t="shared" si="111"/>
        <v>3</v>
      </c>
      <c r="I388" s="880">
        <f t="shared" si="110"/>
        <v>1</v>
      </c>
      <c r="J388" s="880">
        <f t="shared" si="110"/>
        <v>4</v>
      </c>
      <c r="K388" s="870" t="s">
        <v>1346</v>
      </c>
    </row>
    <row r="389" spans="1:11" ht="16.5" customHeight="1" x14ac:dyDescent="0.2">
      <c r="A389" s="463" t="s">
        <v>309</v>
      </c>
      <c r="B389" s="880">
        <v>6</v>
      </c>
      <c r="C389" s="880">
        <v>0</v>
      </c>
      <c r="D389" s="880">
        <v>6</v>
      </c>
      <c r="E389" s="880">
        <v>0</v>
      </c>
      <c r="F389" s="880">
        <v>0</v>
      </c>
      <c r="G389" s="880">
        <v>0</v>
      </c>
      <c r="H389" s="880">
        <f t="shared" si="111"/>
        <v>6</v>
      </c>
      <c r="I389" s="880">
        <f t="shared" si="110"/>
        <v>0</v>
      </c>
      <c r="J389" s="880">
        <f t="shared" si="110"/>
        <v>6</v>
      </c>
      <c r="K389" s="870" t="s">
        <v>763</v>
      </c>
    </row>
    <row r="390" spans="1:11" ht="16.5" customHeight="1" x14ac:dyDescent="0.2">
      <c r="A390" s="463" t="s">
        <v>1402</v>
      </c>
      <c r="B390" s="880">
        <v>4</v>
      </c>
      <c r="C390" s="880">
        <v>0</v>
      </c>
      <c r="D390" s="880">
        <v>4</v>
      </c>
      <c r="E390" s="880">
        <v>0</v>
      </c>
      <c r="F390" s="880">
        <v>0</v>
      </c>
      <c r="G390" s="880">
        <v>0</v>
      </c>
      <c r="H390" s="880">
        <f t="shared" si="111"/>
        <v>4</v>
      </c>
      <c r="I390" s="880">
        <f t="shared" si="110"/>
        <v>0</v>
      </c>
      <c r="J390" s="880">
        <f t="shared" si="110"/>
        <v>4</v>
      </c>
      <c r="K390" s="870" t="s">
        <v>1403</v>
      </c>
    </row>
    <row r="391" spans="1:11" ht="16.5" customHeight="1" x14ac:dyDescent="0.2">
      <c r="A391" s="463" t="s">
        <v>1529</v>
      </c>
      <c r="B391" s="880">
        <f>SUM(B385:B390)</f>
        <v>24</v>
      </c>
      <c r="C391" s="880">
        <f t="shared" ref="C391:J391" si="112">SUM(C385:C390)</f>
        <v>3</v>
      </c>
      <c r="D391" s="880">
        <f t="shared" si="112"/>
        <v>27</v>
      </c>
      <c r="E391" s="880">
        <f t="shared" si="112"/>
        <v>0</v>
      </c>
      <c r="F391" s="880">
        <f t="shared" si="112"/>
        <v>0</v>
      </c>
      <c r="G391" s="880">
        <f t="shared" si="112"/>
        <v>0</v>
      </c>
      <c r="H391" s="880">
        <f t="shared" si="112"/>
        <v>24</v>
      </c>
      <c r="I391" s="880">
        <f t="shared" si="112"/>
        <v>3</v>
      </c>
      <c r="J391" s="880">
        <f t="shared" si="112"/>
        <v>27</v>
      </c>
      <c r="K391" s="870" t="s">
        <v>1405</v>
      </c>
    </row>
    <row r="392" spans="1:11" ht="16.5" customHeight="1" x14ac:dyDescent="0.2">
      <c r="A392" s="463" t="s">
        <v>1412</v>
      </c>
      <c r="B392" s="880"/>
      <c r="C392" s="880"/>
      <c r="D392" s="880"/>
      <c r="E392" s="880"/>
      <c r="F392" s="880"/>
      <c r="G392" s="880"/>
      <c r="H392" s="880"/>
      <c r="I392" s="880"/>
      <c r="J392" s="880"/>
      <c r="K392" s="870" t="s">
        <v>1413</v>
      </c>
    </row>
    <row r="393" spans="1:11" ht="16.5" customHeight="1" x14ac:dyDescent="0.2">
      <c r="A393" s="463" t="s">
        <v>1631</v>
      </c>
      <c r="B393" s="880">
        <v>17</v>
      </c>
      <c r="C393" s="880">
        <v>2</v>
      </c>
      <c r="D393" s="880">
        <v>19</v>
      </c>
      <c r="E393" s="880">
        <v>0</v>
      </c>
      <c r="F393" s="880">
        <v>0</v>
      </c>
      <c r="G393" s="880">
        <v>0</v>
      </c>
      <c r="H393" s="880">
        <f>SUM(B393,E393)</f>
        <v>17</v>
      </c>
      <c r="I393" s="880">
        <f t="shared" ref="I393:J393" si="113">SUM(C393,F393)</f>
        <v>2</v>
      </c>
      <c r="J393" s="880">
        <f t="shared" si="113"/>
        <v>19</v>
      </c>
      <c r="K393" s="870" t="s">
        <v>1441</v>
      </c>
    </row>
    <row r="394" spans="1:11" ht="16.5" customHeight="1" x14ac:dyDescent="0.2">
      <c r="A394" s="463" t="s">
        <v>1161</v>
      </c>
      <c r="B394" s="880"/>
      <c r="C394" s="880"/>
      <c r="D394" s="880"/>
      <c r="E394" s="880"/>
      <c r="F394" s="880"/>
      <c r="G394" s="880"/>
      <c r="H394" s="880"/>
      <c r="I394" s="880"/>
      <c r="J394" s="880"/>
      <c r="K394" s="876" t="s">
        <v>1445</v>
      </c>
    </row>
    <row r="395" spans="1:11" ht="16.5" customHeight="1" x14ac:dyDescent="0.2">
      <c r="A395" s="463" t="s">
        <v>516</v>
      </c>
      <c r="B395" s="880">
        <v>5</v>
      </c>
      <c r="C395" s="880">
        <v>5</v>
      </c>
      <c r="D395" s="880">
        <v>10</v>
      </c>
      <c r="E395" s="880">
        <v>0</v>
      </c>
      <c r="F395" s="880">
        <v>2</v>
      </c>
      <c r="G395" s="880">
        <v>2</v>
      </c>
      <c r="H395" s="880">
        <f>SUM(B395,E395)</f>
        <v>5</v>
      </c>
      <c r="I395" s="880">
        <f t="shared" ref="I395:J396" si="114">SUM(C395,F395)</f>
        <v>7</v>
      </c>
      <c r="J395" s="880">
        <f t="shared" si="114"/>
        <v>12</v>
      </c>
      <c r="K395" s="870" t="s">
        <v>208</v>
      </c>
    </row>
    <row r="396" spans="1:11" ht="16.5" customHeight="1" x14ac:dyDescent="0.2">
      <c r="A396" s="463" t="s">
        <v>1453</v>
      </c>
      <c r="B396" s="880">
        <v>3</v>
      </c>
      <c r="C396" s="880">
        <v>3</v>
      </c>
      <c r="D396" s="880">
        <v>6</v>
      </c>
      <c r="E396" s="880">
        <v>0</v>
      </c>
      <c r="F396" s="880">
        <v>0</v>
      </c>
      <c r="G396" s="880">
        <v>0</v>
      </c>
      <c r="H396" s="880">
        <f>SUM(B396,E396)</f>
        <v>3</v>
      </c>
      <c r="I396" s="880">
        <f t="shared" si="114"/>
        <v>3</v>
      </c>
      <c r="J396" s="880">
        <f t="shared" si="114"/>
        <v>6</v>
      </c>
      <c r="K396" s="414" t="s">
        <v>1447</v>
      </c>
    </row>
    <row r="397" spans="1:11" ht="39" customHeight="1" x14ac:dyDescent="0.2">
      <c r="A397" s="463" t="s">
        <v>1162</v>
      </c>
      <c r="B397" s="880">
        <f>SUM(B395:B396)</f>
        <v>8</v>
      </c>
      <c r="C397" s="880">
        <f t="shared" ref="C397:J397" si="115">SUM(C395:C396)</f>
        <v>8</v>
      </c>
      <c r="D397" s="880">
        <f t="shared" si="115"/>
        <v>16</v>
      </c>
      <c r="E397" s="880">
        <f t="shared" si="115"/>
        <v>0</v>
      </c>
      <c r="F397" s="880">
        <f t="shared" si="115"/>
        <v>2</v>
      </c>
      <c r="G397" s="880">
        <f t="shared" si="115"/>
        <v>2</v>
      </c>
      <c r="H397" s="880">
        <f t="shared" si="115"/>
        <v>8</v>
      </c>
      <c r="I397" s="880">
        <f t="shared" si="115"/>
        <v>10</v>
      </c>
      <c r="J397" s="880">
        <f t="shared" si="115"/>
        <v>18</v>
      </c>
      <c r="K397" s="876" t="s">
        <v>1448</v>
      </c>
    </row>
    <row r="398" spans="1:11" ht="16.5" customHeight="1" x14ac:dyDescent="0.2">
      <c r="A398" s="463" t="s">
        <v>1632</v>
      </c>
      <c r="B398" s="880"/>
      <c r="C398" s="880"/>
      <c r="D398" s="880"/>
      <c r="E398" s="880"/>
      <c r="F398" s="880"/>
      <c r="G398" s="880"/>
      <c r="H398" s="880"/>
      <c r="I398" s="880"/>
      <c r="J398" s="880"/>
      <c r="K398" s="870" t="s">
        <v>1480</v>
      </c>
    </row>
    <row r="399" spans="1:11" ht="16.5" customHeight="1" x14ac:dyDescent="0.2">
      <c r="A399" s="463" t="s">
        <v>1481</v>
      </c>
      <c r="B399" s="880">
        <v>3</v>
      </c>
      <c r="C399" s="880">
        <v>1</v>
      </c>
      <c r="D399" s="880">
        <v>4</v>
      </c>
      <c r="E399" s="880">
        <v>0</v>
      </c>
      <c r="F399" s="880">
        <v>0</v>
      </c>
      <c r="G399" s="880">
        <v>0</v>
      </c>
      <c r="H399" s="880">
        <f>SUM(B399,E399)</f>
        <v>3</v>
      </c>
      <c r="I399" s="880">
        <f t="shared" ref="I399:J401" si="116">SUM(C399,F399)</f>
        <v>1</v>
      </c>
      <c r="J399" s="880">
        <f t="shared" si="116"/>
        <v>4</v>
      </c>
      <c r="K399" s="870" t="s">
        <v>1482</v>
      </c>
    </row>
    <row r="400" spans="1:11" ht="16.5" customHeight="1" x14ac:dyDescent="0.2">
      <c r="A400" s="463" t="s">
        <v>1633</v>
      </c>
      <c r="B400" s="880">
        <v>2</v>
      </c>
      <c r="C400" s="880">
        <v>1</v>
      </c>
      <c r="D400" s="880">
        <v>3</v>
      </c>
      <c r="E400" s="880">
        <v>0</v>
      </c>
      <c r="F400" s="880">
        <v>0</v>
      </c>
      <c r="G400" s="880">
        <v>0</v>
      </c>
      <c r="H400" s="880">
        <f t="shared" ref="H400:H401" si="117">SUM(B400,E400)</f>
        <v>2</v>
      </c>
      <c r="I400" s="880">
        <f t="shared" si="116"/>
        <v>1</v>
      </c>
      <c r="J400" s="880">
        <f t="shared" si="116"/>
        <v>3</v>
      </c>
      <c r="K400" s="870" t="s">
        <v>1355</v>
      </c>
    </row>
    <row r="401" spans="1:11" ht="16.5" customHeight="1" x14ac:dyDescent="0.2">
      <c r="A401" s="463" t="s">
        <v>229</v>
      </c>
      <c r="B401" s="880">
        <v>3</v>
      </c>
      <c r="C401" s="880">
        <v>3</v>
      </c>
      <c r="D401" s="880">
        <v>6</v>
      </c>
      <c r="E401" s="880">
        <v>0</v>
      </c>
      <c r="F401" s="880">
        <v>0</v>
      </c>
      <c r="G401" s="880">
        <v>0</v>
      </c>
      <c r="H401" s="880">
        <f t="shared" si="117"/>
        <v>3</v>
      </c>
      <c r="I401" s="880">
        <f t="shared" si="116"/>
        <v>3</v>
      </c>
      <c r="J401" s="880">
        <f t="shared" si="116"/>
        <v>6</v>
      </c>
      <c r="K401" s="870" t="s">
        <v>1483</v>
      </c>
    </row>
    <row r="402" spans="1:11" ht="16.5" customHeight="1" x14ac:dyDescent="0.2">
      <c r="A402" s="20" t="s">
        <v>1484</v>
      </c>
      <c r="B402" s="21">
        <f>SUM(B399:B401)</f>
        <v>8</v>
      </c>
      <c r="C402" s="21">
        <f t="shared" ref="C402:J402" si="118">SUM(C399:C401)</f>
        <v>5</v>
      </c>
      <c r="D402" s="21">
        <f t="shared" si="118"/>
        <v>13</v>
      </c>
      <c r="E402" s="21">
        <f t="shared" si="118"/>
        <v>0</v>
      </c>
      <c r="F402" s="21">
        <f t="shared" si="118"/>
        <v>0</v>
      </c>
      <c r="G402" s="21">
        <f t="shared" si="118"/>
        <v>0</v>
      </c>
      <c r="H402" s="21">
        <f t="shared" si="118"/>
        <v>8</v>
      </c>
      <c r="I402" s="21">
        <f t="shared" si="118"/>
        <v>5</v>
      </c>
      <c r="J402" s="21">
        <f t="shared" si="118"/>
        <v>13</v>
      </c>
      <c r="K402" s="22" t="s">
        <v>1485</v>
      </c>
    </row>
    <row r="403" spans="1:11" ht="16.5" customHeight="1" thickBot="1" x14ac:dyDescent="0.25">
      <c r="A403" s="309" t="s">
        <v>126</v>
      </c>
      <c r="B403" s="654">
        <f>SUM(B402,B397,B393,B391,B383,B382,B381,B332,B331,B330,B329,B328,B327)</f>
        <v>274</v>
      </c>
      <c r="C403" s="654">
        <f t="shared" ref="C403:J403" si="119">SUM(C402,C397,C393,C391,C383,C382,C381,C332,C331,C330,C329,C328,C327)</f>
        <v>117</v>
      </c>
      <c r="D403" s="654">
        <f t="shared" si="119"/>
        <v>391</v>
      </c>
      <c r="E403" s="654">
        <f t="shared" si="119"/>
        <v>0</v>
      </c>
      <c r="F403" s="654">
        <f t="shared" si="119"/>
        <v>2</v>
      </c>
      <c r="G403" s="654">
        <f t="shared" si="119"/>
        <v>2</v>
      </c>
      <c r="H403" s="654">
        <f t="shared" si="119"/>
        <v>274</v>
      </c>
      <c r="I403" s="654">
        <f t="shared" si="119"/>
        <v>119</v>
      </c>
      <c r="J403" s="654">
        <f t="shared" si="119"/>
        <v>393</v>
      </c>
      <c r="K403" s="442" t="s">
        <v>103</v>
      </c>
    </row>
    <row r="404" spans="1:11" ht="16.5" customHeight="1" thickBot="1" x14ac:dyDescent="0.25">
      <c r="A404" s="85" t="s">
        <v>104</v>
      </c>
      <c r="B404" s="327">
        <f>SUM(B403,B325)</f>
        <v>4195</v>
      </c>
      <c r="C404" s="327">
        <f t="shared" ref="C404:J404" si="120">SUM(C403,C325)</f>
        <v>2079</v>
      </c>
      <c r="D404" s="327">
        <f t="shared" si="120"/>
        <v>6274</v>
      </c>
      <c r="E404" s="327">
        <f t="shared" si="120"/>
        <v>59</v>
      </c>
      <c r="F404" s="327">
        <f t="shared" si="120"/>
        <v>21</v>
      </c>
      <c r="G404" s="327">
        <f t="shared" si="120"/>
        <v>80</v>
      </c>
      <c r="H404" s="327">
        <f t="shared" si="120"/>
        <v>4254</v>
      </c>
      <c r="I404" s="327">
        <f t="shared" si="120"/>
        <v>2100</v>
      </c>
      <c r="J404" s="327">
        <f t="shared" si="120"/>
        <v>6354</v>
      </c>
      <c r="K404" s="54" t="s">
        <v>9</v>
      </c>
    </row>
    <row r="405" spans="1:11" s="865" customFormat="1" ht="20.25" customHeight="1" thickTop="1" x14ac:dyDescent="0.2">
      <c r="A405" s="878"/>
      <c r="B405" s="863"/>
      <c r="C405" s="863"/>
      <c r="D405" s="863"/>
      <c r="E405" s="863"/>
      <c r="F405" s="863"/>
      <c r="G405" s="863"/>
      <c r="H405" s="863"/>
      <c r="I405" s="863"/>
      <c r="J405" s="863"/>
      <c r="K405" s="869"/>
    </row>
    <row r="406" spans="1:11" s="865" customFormat="1" ht="20.25" customHeight="1" x14ac:dyDescent="0.2">
      <c r="A406" s="878"/>
      <c r="B406" s="863"/>
      <c r="C406" s="863"/>
      <c r="D406" s="863"/>
      <c r="E406" s="863"/>
      <c r="F406" s="863"/>
      <c r="G406" s="863"/>
      <c r="H406" s="863"/>
      <c r="I406" s="863"/>
      <c r="J406" s="863"/>
      <c r="K406" s="906"/>
    </row>
    <row r="407" spans="1:11" s="865" customFormat="1" ht="20.25" customHeight="1" x14ac:dyDescent="0.2">
      <c r="A407" s="878"/>
      <c r="B407" s="863"/>
      <c r="C407" s="863"/>
      <c r="D407" s="863"/>
      <c r="E407" s="863"/>
      <c r="F407" s="863"/>
      <c r="G407" s="863"/>
      <c r="H407" s="863"/>
      <c r="I407" s="863"/>
      <c r="J407" s="863"/>
      <c r="K407" s="906"/>
    </row>
    <row r="408" spans="1:11" s="865" customFormat="1" ht="20.25" customHeight="1" x14ac:dyDescent="0.2">
      <c r="A408" s="878"/>
      <c r="B408" s="863"/>
      <c r="C408" s="863"/>
      <c r="D408" s="863"/>
      <c r="E408" s="863"/>
      <c r="F408" s="863"/>
      <c r="G408" s="863"/>
      <c r="H408" s="863"/>
      <c r="I408" s="863"/>
      <c r="J408" s="863"/>
      <c r="K408" s="906"/>
    </row>
    <row r="409" spans="1:11" s="865" customFormat="1" ht="20.25" customHeight="1" x14ac:dyDescent="0.2">
      <c r="A409" s="878"/>
      <c r="B409" s="863"/>
      <c r="C409" s="863"/>
      <c r="D409" s="863"/>
      <c r="E409" s="863"/>
      <c r="F409" s="863"/>
      <c r="G409" s="863"/>
      <c r="H409" s="863"/>
      <c r="I409" s="863"/>
      <c r="J409" s="863"/>
      <c r="K409" s="869"/>
    </row>
    <row r="410" spans="1:11" s="865" customFormat="1" ht="20.25" customHeight="1" x14ac:dyDescent="0.2">
      <c r="A410" s="878"/>
      <c r="B410" s="863"/>
      <c r="C410" s="863"/>
      <c r="D410" s="863"/>
      <c r="E410" s="863"/>
      <c r="F410" s="863"/>
      <c r="G410" s="863"/>
      <c r="H410" s="863"/>
      <c r="I410" s="863"/>
      <c r="J410" s="863"/>
      <c r="K410" s="869"/>
    </row>
    <row r="411" spans="1:11" s="865" customFormat="1" ht="20.25" customHeight="1" x14ac:dyDescent="0.2">
      <c r="A411" s="878"/>
      <c r="B411" s="863"/>
      <c r="C411" s="863"/>
      <c r="D411" s="863"/>
      <c r="E411" s="863"/>
      <c r="F411" s="863"/>
      <c r="G411" s="863"/>
      <c r="H411" s="863"/>
      <c r="I411" s="863"/>
      <c r="J411" s="863"/>
      <c r="K411" s="869"/>
    </row>
    <row r="412" spans="1:11" s="865" customFormat="1" ht="20.25" customHeight="1" x14ac:dyDescent="0.2">
      <c r="A412" s="878"/>
      <c r="B412" s="863"/>
      <c r="C412" s="863"/>
      <c r="D412" s="863"/>
      <c r="E412" s="863"/>
      <c r="F412" s="863"/>
      <c r="G412" s="863"/>
      <c r="H412" s="863"/>
      <c r="I412" s="863"/>
      <c r="J412" s="863"/>
      <c r="K412" s="869"/>
    </row>
    <row r="413" spans="1:11" s="865" customFormat="1" ht="20.25" customHeight="1" x14ac:dyDescent="0.2">
      <c r="A413" s="878"/>
      <c r="B413" s="863"/>
      <c r="C413" s="863"/>
      <c r="D413" s="863"/>
      <c r="E413" s="863"/>
      <c r="F413" s="863"/>
      <c r="G413" s="863"/>
      <c r="H413" s="863"/>
      <c r="I413" s="863"/>
      <c r="J413" s="863"/>
      <c r="K413" s="869"/>
    </row>
    <row r="414" spans="1:11" s="865" customFormat="1" ht="20.25" customHeight="1" x14ac:dyDescent="0.2">
      <c r="A414" s="878"/>
      <c r="B414" s="863"/>
      <c r="C414" s="863"/>
      <c r="D414" s="863"/>
      <c r="E414" s="863"/>
      <c r="F414" s="863"/>
      <c r="G414" s="863"/>
      <c r="H414" s="863"/>
      <c r="I414" s="863"/>
      <c r="J414" s="863"/>
      <c r="K414" s="869"/>
    </row>
    <row r="415" spans="1:11" s="865" customFormat="1" ht="20.25" customHeight="1" x14ac:dyDescent="0.2">
      <c r="A415" s="878"/>
      <c r="B415" s="863"/>
      <c r="C415" s="863"/>
      <c r="D415" s="863"/>
      <c r="E415" s="863"/>
      <c r="F415" s="863"/>
      <c r="G415" s="863"/>
      <c r="H415" s="863"/>
      <c r="I415" s="863"/>
      <c r="J415" s="863"/>
      <c r="K415" s="869"/>
    </row>
    <row r="416" spans="1:11" s="865" customFormat="1" ht="20.25" customHeight="1" x14ac:dyDescent="0.2">
      <c r="A416" s="878"/>
      <c r="B416" s="863"/>
      <c r="C416" s="863"/>
      <c r="D416" s="863"/>
      <c r="E416" s="863"/>
      <c r="F416" s="863"/>
      <c r="G416" s="863"/>
      <c r="H416" s="863"/>
      <c r="I416" s="863"/>
      <c r="J416" s="863"/>
      <c r="K416" s="869"/>
    </row>
    <row r="417" spans="1:11" ht="20.25" customHeight="1" x14ac:dyDescent="0.2">
      <c r="A417" s="878"/>
      <c r="B417" s="863"/>
      <c r="C417" s="863"/>
      <c r="D417" s="863"/>
      <c r="E417" s="863"/>
      <c r="F417" s="863"/>
      <c r="G417" s="863"/>
      <c r="H417" s="863"/>
      <c r="I417" s="863"/>
      <c r="J417" s="863"/>
      <c r="K417" s="869"/>
    </row>
    <row r="418" spans="1:11" ht="20.25" customHeight="1" x14ac:dyDescent="0.2">
      <c r="A418" s="878"/>
      <c r="B418" s="863"/>
      <c r="C418" s="863"/>
      <c r="D418" s="863"/>
      <c r="E418" s="863"/>
      <c r="F418" s="863"/>
      <c r="G418" s="863"/>
      <c r="H418" s="863"/>
      <c r="I418" s="863"/>
      <c r="J418" s="863"/>
      <c r="K418" s="869"/>
    </row>
    <row r="419" spans="1:11" ht="20.25" customHeight="1" x14ac:dyDescent="0.2">
      <c r="A419" s="878"/>
      <c r="B419" s="863"/>
      <c r="C419" s="863"/>
      <c r="D419" s="863"/>
      <c r="E419" s="863"/>
      <c r="F419" s="863"/>
      <c r="G419" s="863"/>
      <c r="H419" s="863"/>
      <c r="I419" s="863"/>
      <c r="J419" s="863"/>
      <c r="K419" s="869"/>
    </row>
    <row r="420" spans="1:11" ht="20.25" customHeight="1" x14ac:dyDescent="0.2">
      <c r="A420" s="878"/>
      <c r="B420" s="863"/>
      <c r="C420" s="863"/>
      <c r="D420" s="863"/>
      <c r="E420" s="863"/>
      <c r="F420" s="863"/>
      <c r="G420" s="863"/>
      <c r="H420" s="863"/>
      <c r="I420" s="863"/>
      <c r="J420" s="863"/>
      <c r="K420" s="869"/>
    </row>
    <row r="421" spans="1:11" ht="20.25" customHeight="1" x14ac:dyDescent="0.2">
      <c r="A421" s="878"/>
      <c r="B421" s="863"/>
      <c r="C421" s="863"/>
      <c r="D421" s="863"/>
      <c r="E421" s="863"/>
      <c r="F421" s="863"/>
      <c r="G421" s="863"/>
      <c r="H421" s="863"/>
      <c r="I421" s="863"/>
      <c r="J421" s="863"/>
      <c r="K421" s="869"/>
    </row>
    <row r="422" spans="1:11" ht="20.25" customHeight="1" x14ac:dyDescent="0.2">
      <c r="A422" s="878"/>
      <c r="B422" s="863"/>
      <c r="C422" s="863"/>
      <c r="D422" s="863"/>
      <c r="E422" s="863"/>
      <c r="F422" s="863"/>
      <c r="G422" s="863"/>
      <c r="H422" s="863"/>
      <c r="I422" s="863"/>
      <c r="J422" s="863"/>
      <c r="K422" s="869"/>
    </row>
    <row r="423" spans="1:11" ht="20.25" customHeight="1" x14ac:dyDescent="0.2">
      <c r="A423" s="878"/>
      <c r="B423" s="863"/>
      <c r="C423" s="863"/>
      <c r="D423" s="863"/>
      <c r="E423" s="863"/>
      <c r="F423" s="863"/>
      <c r="G423" s="863"/>
      <c r="H423" s="863"/>
      <c r="I423" s="863"/>
      <c r="J423" s="863"/>
      <c r="K423" s="869"/>
    </row>
    <row r="424" spans="1:11" ht="20.25" customHeight="1" x14ac:dyDescent="0.2">
      <c r="A424" s="905"/>
      <c r="B424" s="865"/>
      <c r="C424" s="865"/>
      <c r="D424" s="865"/>
      <c r="E424" s="865"/>
      <c r="F424" s="865"/>
      <c r="G424" s="865"/>
      <c r="H424" s="865"/>
      <c r="I424" s="865"/>
      <c r="J424" s="865"/>
      <c r="K424" s="906"/>
    </row>
    <row r="425" spans="1:11" ht="20.25" customHeight="1" x14ac:dyDescent="0.2">
      <c r="A425" s="905"/>
      <c r="B425" s="865"/>
      <c r="C425" s="865"/>
      <c r="D425" s="865"/>
      <c r="E425" s="865"/>
      <c r="F425" s="865"/>
      <c r="G425" s="865"/>
      <c r="H425" s="865"/>
      <c r="I425" s="865"/>
      <c r="J425" s="865"/>
      <c r="K425" s="906"/>
    </row>
    <row r="426" spans="1:11" ht="20.25" customHeight="1" x14ac:dyDescent="0.2">
      <c r="A426" s="905"/>
      <c r="B426" s="865"/>
      <c r="C426" s="865"/>
      <c r="D426" s="865"/>
      <c r="E426" s="865"/>
      <c r="F426" s="865"/>
      <c r="G426" s="865"/>
      <c r="H426" s="865"/>
      <c r="I426" s="865"/>
      <c r="J426" s="865"/>
      <c r="K426" s="906"/>
    </row>
    <row r="427" spans="1:11" ht="20.25" customHeight="1" x14ac:dyDescent="0.2">
      <c r="A427" s="905"/>
      <c r="B427" s="865"/>
      <c r="C427" s="865"/>
      <c r="D427" s="865"/>
      <c r="E427" s="865"/>
      <c r="F427" s="865"/>
      <c r="G427" s="865"/>
      <c r="H427" s="865"/>
      <c r="I427" s="865"/>
      <c r="J427" s="865"/>
      <c r="K427" s="906"/>
    </row>
    <row r="428" spans="1:11" ht="20.25" customHeight="1" x14ac:dyDescent="0.2">
      <c r="A428" s="905"/>
      <c r="B428" s="865"/>
      <c r="C428" s="865"/>
      <c r="D428" s="865"/>
      <c r="E428" s="865"/>
      <c r="F428" s="865"/>
      <c r="G428" s="865"/>
      <c r="H428" s="865"/>
      <c r="I428" s="865"/>
      <c r="J428" s="865"/>
      <c r="K428" s="906"/>
    </row>
    <row r="429" spans="1:11" ht="20.25" customHeight="1" x14ac:dyDescent="0.2"/>
    <row r="430" spans="1:11" ht="20.25" customHeight="1" x14ac:dyDescent="0.2"/>
    <row r="431" spans="1:11" ht="20.25" customHeight="1" x14ac:dyDescent="0.2"/>
    <row r="432" spans="1:11" ht="20.25" customHeight="1" x14ac:dyDescent="0.2"/>
    <row r="433" ht="20.25" customHeight="1" x14ac:dyDescent="0.2"/>
    <row r="434" ht="20.25" customHeight="1" x14ac:dyDescent="0.2"/>
    <row r="435" ht="20.25" customHeight="1" x14ac:dyDescent="0.2"/>
    <row r="436" ht="20.25" customHeight="1" x14ac:dyDescent="0.2"/>
    <row r="437" ht="20.25" customHeight="1" x14ac:dyDescent="0.2"/>
    <row r="438" ht="20.25" customHeight="1" x14ac:dyDescent="0.2"/>
    <row r="439" ht="20.25" customHeight="1" x14ac:dyDescent="0.2"/>
    <row r="440" ht="20.25" customHeight="1" x14ac:dyDescent="0.2"/>
    <row r="441" ht="20.25" customHeight="1" x14ac:dyDescent="0.2"/>
  </sheetData>
  <mergeCells count="107">
    <mergeCell ref="A374:A377"/>
    <mergeCell ref="B374:D374"/>
    <mergeCell ref="E374:G374"/>
    <mergeCell ref="H374:J374"/>
    <mergeCell ref="K374:K377"/>
    <mergeCell ref="B375:D375"/>
    <mergeCell ref="E375:G375"/>
    <mergeCell ref="H375:J375"/>
    <mergeCell ref="A343:A346"/>
    <mergeCell ref="B343:D343"/>
    <mergeCell ref="E343:G343"/>
    <mergeCell ref="H343:J343"/>
    <mergeCell ref="K343:K346"/>
    <mergeCell ref="B344:D344"/>
    <mergeCell ref="E344:G344"/>
    <mergeCell ref="H344:J344"/>
    <mergeCell ref="A310:A313"/>
    <mergeCell ref="B310:D310"/>
    <mergeCell ref="E310:G310"/>
    <mergeCell ref="H310:J310"/>
    <mergeCell ref="K310:K313"/>
    <mergeCell ref="B311:D311"/>
    <mergeCell ref="E311:G311"/>
    <mergeCell ref="H311:J311"/>
    <mergeCell ref="A276:A279"/>
    <mergeCell ref="B276:D276"/>
    <mergeCell ref="E276:G276"/>
    <mergeCell ref="H276:J276"/>
    <mergeCell ref="K276:K279"/>
    <mergeCell ref="B277:D277"/>
    <mergeCell ref="E277:G277"/>
    <mergeCell ref="H277:J277"/>
    <mergeCell ref="A245:E245"/>
    <mergeCell ref="A247:A250"/>
    <mergeCell ref="B247:D247"/>
    <mergeCell ref="E247:G247"/>
    <mergeCell ref="H247:J247"/>
    <mergeCell ref="K247:K250"/>
    <mergeCell ref="B248:D248"/>
    <mergeCell ref="E248:G248"/>
    <mergeCell ref="H248:J248"/>
    <mergeCell ref="A216:A219"/>
    <mergeCell ref="B216:D216"/>
    <mergeCell ref="E216:G216"/>
    <mergeCell ref="H216:J216"/>
    <mergeCell ref="K216:K219"/>
    <mergeCell ref="B217:D217"/>
    <mergeCell ref="E217:G217"/>
    <mergeCell ref="H217:J217"/>
    <mergeCell ref="A186:A189"/>
    <mergeCell ref="B186:D186"/>
    <mergeCell ref="E186:G186"/>
    <mergeCell ref="H186:J186"/>
    <mergeCell ref="K186:K189"/>
    <mergeCell ref="B187:D187"/>
    <mergeCell ref="E187:G187"/>
    <mergeCell ref="H187:J187"/>
    <mergeCell ref="A157:A160"/>
    <mergeCell ref="B157:D157"/>
    <mergeCell ref="E157:G157"/>
    <mergeCell ref="H157:J157"/>
    <mergeCell ref="K157:K160"/>
    <mergeCell ref="B158:D158"/>
    <mergeCell ref="E158:G158"/>
    <mergeCell ref="H158:J158"/>
    <mergeCell ref="A128:A131"/>
    <mergeCell ref="B128:D128"/>
    <mergeCell ref="E128:G128"/>
    <mergeCell ref="H128:J128"/>
    <mergeCell ref="K128:K131"/>
    <mergeCell ref="B129:D129"/>
    <mergeCell ref="E129:G129"/>
    <mergeCell ref="H129:J129"/>
    <mergeCell ref="A97:A100"/>
    <mergeCell ref="B97:D97"/>
    <mergeCell ref="E97:G97"/>
    <mergeCell ref="H97:J97"/>
    <mergeCell ref="K97:K100"/>
    <mergeCell ref="B98:D98"/>
    <mergeCell ref="E98:G98"/>
    <mergeCell ref="H98:J98"/>
    <mergeCell ref="A68:A71"/>
    <mergeCell ref="B68:D68"/>
    <mergeCell ref="E68:G68"/>
    <mergeCell ref="H68:J68"/>
    <mergeCell ref="K68:K71"/>
    <mergeCell ref="B69:D69"/>
    <mergeCell ref="E69:G69"/>
    <mergeCell ref="H69:J69"/>
    <mergeCell ref="A36:A39"/>
    <mergeCell ref="B36:D36"/>
    <mergeCell ref="E36:G36"/>
    <mergeCell ref="H36:J36"/>
    <mergeCell ref="K36:K39"/>
    <mergeCell ref="B37:D37"/>
    <mergeCell ref="E37:G37"/>
    <mergeCell ref="H37:J37"/>
    <mergeCell ref="A1:K1"/>
    <mergeCell ref="A2:K2"/>
    <mergeCell ref="A4:A7"/>
    <mergeCell ref="B4:D4"/>
    <mergeCell ref="E4:G4"/>
    <mergeCell ref="H4:J4"/>
    <mergeCell ref="K4:K7"/>
    <mergeCell ref="B5:D5"/>
    <mergeCell ref="E5:G5"/>
    <mergeCell ref="H5:J5"/>
  </mergeCells>
  <printOptions horizontalCentered="1"/>
  <pageMargins left="0.25" right="0.25" top="1" bottom="1" header="1" footer="1"/>
  <pageSetup paperSize="9" scale="80" orientation="landscape" horizontalDpi="4294967293"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48"/>
  <sheetViews>
    <sheetView rightToLeft="1" view="pageBreakPreview" topLeftCell="A493" zoomScale="80" zoomScaleSheetLayoutView="80" workbookViewId="0">
      <selection activeCell="O502" sqref="O502"/>
    </sheetView>
  </sheetViews>
  <sheetFormatPr defaultRowHeight="14.25" x14ac:dyDescent="0.2"/>
  <cols>
    <col min="1" max="1" width="28.625" style="415" customWidth="1"/>
    <col min="2" max="2" width="5.875" style="433" customWidth="1"/>
    <col min="3" max="3" width="7.75" style="433" customWidth="1"/>
    <col min="4" max="4" width="6.875" style="433" customWidth="1"/>
    <col min="5" max="5" width="5.625" style="433" customWidth="1"/>
    <col min="6" max="6" width="8.375" style="433" customWidth="1"/>
    <col min="7" max="7" width="6.125" style="433" customWidth="1"/>
    <col min="8" max="8" width="6" style="433" customWidth="1"/>
    <col min="9" max="9" width="8.375" style="433" customWidth="1"/>
    <col min="10" max="10" width="5.75" style="433" customWidth="1"/>
    <col min="11" max="11" width="6.625" style="433" customWidth="1"/>
    <col min="12" max="12" width="7.75" style="433" customWidth="1"/>
    <col min="13" max="13" width="8.75" style="433" customWidth="1"/>
    <col min="14" max="14" width="43.625" style="415" customWidth="1"/>
    <col min="15" max="16384" width="9" style="415"/>
  </cols>
  <sheetData>
    <row r="1" spans="1:14" ht="22.5" customHeight="1" x14ac:dyDescent="0.2">
      <c r="A1" s="1072" t="s">
        <v>2316</v>
      </c>
      <c r="B1" s="1072"/>
      <c r="C1" s="1072"/>
      <c r="D1" s="1072"/>
      <c r="E1" s="1072"/>
      <c r="F1" s="1072"/>
      <c r="G1" s="1072"/>
      <c r="H1" s="1072"/>
      <c r="I1" s="1072"/>
      <c r="J1" s="1072"/>
      <c r="K1" s="1072"/>
      <c r="L1" s="1072"/>
      <c r="M1" s="1072"/>
      <c r="N1" s="1072"/>
    </row>
    <row r="2" spans="1:14" ht="21" customHeight="1" x14ac:dyDescent="0.2">
      <c r="A2" s="1059" t="s">
        <v>2317</v>
      </c>
      <c r="B2" s="1059"/>
      <c r="C2" s="1059"/>
      <c r="D2" s="1059"/>
      <c r="E2" s="1059"/>
      <c r="F2" s="1059"/>
      <c r="G2" s="1059"/>
      <c r="H2" s="1059"/>
      <c r="I2" s="1059"/>
      <c r="J2" s="1059"/>
      <c r="K2" s="1059"/>
      <c r="L2" s="1059"/>
      <c r="M2" s="1059"/>
      <c r="N2" s="1059"/>
    </row>
    <row r="3" spans="1:14" ht="21" customHeight="1" thickBot="1" x14ac:dyDescent="0.25">
      <c r="A3" s="310" t="s">
        <v>2653</v>
      </c>
      <c r="N3" s="932" t="s">
        <v>1838</v>
      </c>
    </row>
    <row r="4" spans="1:14" ht="16.5" thickTop="1" x14ac:dyDescent="0.25">
      <c r="A4" s="1053" t="s">
        <v>196</v>
      </c>
      <c r="B4" s="1073" t="s">
        <v>128</v>
      </c>
      <c r="C4" s="1073"/>
      <c r="D4" s="1073"/>
      <c r="E4" s="1073" t="s">
        <v>129</v>
      </c>
      <c r="F4" s="1073"/>
      <c r="G4" s="1073"/>
      <c r="H4" s="1073" t="s">
        <v>130</v>
      </c>
      <c r="I4" s="1073"/>
      <c r="J4" s="1073"/>
      <c r="K4" s="1073" t="s">
        <v>4</v>
      </c>
      <c r="L4" s="1073"/>
      <c r="M4" s="1073"/>
      <c r="N4" s="1053" t="s">
        <v>197</v>
      </c>
    </row>
    <row r="5" spans="1:14" ht="15.75" x14ac:dyDescent="0.25">
      <c r="A5" s="1054"/>
      <c r="B5" s="1071" t="s">
        <v>131</v>
      </c>
      <c r="C5" s="1071"/>
      <c r="D5" s="1071"/>
      <c r="E5" s="1071" t="s">
        <v>132</v>
      </c>
      <c r="F5" s="1071"/>
      <c r="G5" s="1071"/>
      <c r="H5" s="1071" t="s">
        <v>133</v>
      </c>
      <c r="I5" s="1071"/>
      <c r="J5" s="1071"/>
      <c r="K5" s="1071" t="s">
        <v>9</v>
      </c>
      <c r="L5" s="1071"/>
      <c r="M5" s="1071"/>
      <c r="N5" s="1054"/>
    </row>
    <row r="6" spans="1:14" ht="15.75" x14ac:dyDescent="0.25">
      <c r="A6" s="1054"/>
      <c r="B6" s="933" t="s">
        <v>554</v>
      </c>
      <c r="C6" s="933" t="s">
        <v>112</v>
      </c>
      <c r="D6" s="933" t="s">
        <v>12</v>
      </c>
      <c r="E6" s="933" t="s">
        <v>554</v>
      </c>
      <c r="F6" s="933" t="s">
        <v>112</v>
      </c>
      <c r="G6" s="933" t="s">
        <v>12</v>
      </c>
      <c r="H6" s="933" t="s">
        <v>554</v>
      </c>
      <c r="I6" s="933" t="s">
        <v>112</v>
      </c>
      <c r="J6" s="933" t="s">
        <v>12</v>
      </c>
      <c r="K6" s="933" t="s">
        <v>554</v>
      </c>
      <c r="L6" s="933" t="s">
        <v>112</v>
      </c>
      <c r="M6" s="933" t="s">
        <v>12</v>
      </c>
      <c r="N6" s="1054"/>
    </row>
    <row r="7" spans="1:14" ht="16.5" thickBot="1" x14ac:dyDescent="0.3">
      <c r="A7" s="1055"/>
      <c r="B7" s="934" t="s">
        <v>13</v>
      </c>
      <c r="C7" s="934" t="s">
        <v>14</v>
      </c>
      <c r="D7" s="934" t="s">
        <v>9</v>
      </c>
      <c r="E7" s="934" t="s">
        <v>13</v>
      </c>
      <c r="F7" s="934" t="s">
        <v>14</v>
      </c>
      <c r="G7" s="934" t="s">
        <v>9</v>
      </c>
      <c r="H7" s="934" t="s">
        <v>13</v>
      </c>
      <c r="I7" s="934" t="s">
        <v>14</v>
      </c>
      <c r="J7" s="934" t="s">
        <v>9</v>
      </c>
      <c r="K7" s="934" t="s">
        <v>13</v>
      </c>
      <c r="L7" s="934" t="s">
        <v>14</v>
      </c>
      <c r="M7" s="934" t="s">
        <v>9</v>
      </c>
      <c r="N7" s="1055"/>
    </row>
    <row r="8" spans="1:14" ht="20.25" customHeight="1" x14ac:dyDescent="0.2">
      <c r="A8" s="308" t="s">
        <v>403</v>
      </c>
      <c r="B8" s="308"/>
      <c r="C8" s="308"/>
      <c r="D8" s="308"/>
      <c r="E8" s="308"/>
      <c r="F8" s="308"/>
      <c r="G8" s="308"/>
      <c r="H8" s="308"/>
      <c r="I8" s="308"/>
      <c r="J8" s="308"/>
      <c r="K8" s="308"/>
      <c r="L8" s="308"/>
      <c r="M8" s="308"/>
      <c r="N8" s="297" t="s">
        <v>16</v>
      </c>
    </row>
    <row r="9" spans="1:14" ht="20.25" customHeight="1" x14ac:dyDescent="0.2">
      <c r="A9" s="308" t="s">
        <v>1261</v>
      </c>
      <c r="B9" s="308">
        <v>87</v>
      </c>
      <c r="C9" s="308">
        <v>31</v>
      </c>
      <c r="D9" s="308">
        <v>118</v>
      </c>
      <c r="E9" s="308">
        <v>1</v>
      </c>
      <c r="F9" s="308">
        <v>0</v>
      </c>
      <c r="G9" s="308">
        <v>1</v>
      </c>
      <c r="H9" s="308">
        <v>32</v>
      </c>
      <c r="I9" s="308">
        <v>13</v>
      </c>
      <c r="J9" s="308">
        <v>45</v>
      </c>
      <c r="K9" s="308">
        <f>SUM(B9,E9,H9)</f>
        <v>120</v>
      </c>
      <c r="L9" s="308">
        <f t="shared" ref="L9:M19" si="0">SUM(C9,F9,I9)</f>
        <v>44</v>
      </c>
      <c r="M9" s="308">
        <f t="shared" si="0"/>
        <v>164</v>
      </c>
      <c r="N9" s="297" t="s">
        <v>1634</v>
      </c>
    </row>
    <row r="10" spans="1:14" ht="20.25" customHeight="1" x14ac:dyDescent="0.2">
      <c r="A10" s="308" t="s">
        <v>1263</v>
      </c>
      <c r="B10" s="308">
        <v>178</v>
      </c>
      <c r="C10" s="308">
        <v>38</v>
      </c>
      <c r="D10" s="308">
        <v>216</v>
      </c>
      <c r="E10" s="308">
        <v>2</v>
      </c>
      <c r="F10" s="308">
        <v>2</v>
      </c>
      <c r="G10" s="308">
        <v>4</v>
      </c>
      <c r="H10" s="308">
        <v>38</v>
      </c>
      <c r="I10" s="308">
        <v>16</v>
      </c>
      <c r="J10" s="308">
        <v>54</v>
      </c>
      <c r="K10" s="308">
        <f t="shared" ref="K10:K19" si="1">SUM(B10,E10,H10)</f>
        <v>218</v>
      </c>
      <c r="L10" s="308">
        <f t="shared" si="0"/>
        <v>56</v>
      </c>
      <c r="M10" s="308">
        <f t="shared" si="0"/>
        <v>274</v>
      </c>
      <c r="N10" s="297" t="s">
        <v>1635</v>
      </c>
    </row>
    <row r="11" spans="1:14" ht="20.25" customHeight="1" x14ac:dyDescent="0.2">
      <c r="A11" s="308" t="s">
        <v>1265</v>
      </c>
      <c r="B11" s="308">
        <v>338</v>
      </c>
      <c r="C11" s="308">
        <v>103</v>
      </c>
      <c r="D11" s="308">
        <v>441</v>
      </c>
      <c r="E11" s="308">
        <v>15</v>
      </c>
      <c r="F11" s="308">
        <v>3</v>
      </c>
      <c r="G11" s="308">
        <v>18</v>
      </c>
      <c r="H11" s="308">
        <v>52</v>
      </c>
      <c r="I11" s="308">
        <v>18</v>
      </c>
      <c r="J11" s="308">
        <v>70</v>
      </c>
      <c r="K11" s="308">
        <f t="shared" si="1"/>
        <v>405</v>
      </c>
      <c r="L11" s="308">
        <f t="shared" si="0"/>
        <v>124</v>
      </c>
      <c r="M11" s="308">
        <f t="shared" si="0"/>
        <v>529</v>
      </c>
      <c r="N11" s="297" t="s">
        <v>1636</v>
      </c>
    </row>
    <row r="12" spans="1:14" ht="20.25" customHeight="1" x14ac:dyDescent="0.2">
      <c r="A12" s="308" t="s">
        <v>1267</v>
      </c>
      <c r="B12" s="308">
        <v>498</v>
      </c>
      <c r="C12" s="308">
        <v>179</v>
      </c>
      <c r="D12" s="308">
        <v>677</v>
      </c>
      <c r="E12" s="308">
        <v>6</v>
      </c>
      <c r="F12" s="308">
        <v>0</v>
      </c>
      <c r="G12" s="308">
        <v>6</v>
      </c>
      <c r="H12" s="308">
        <v>5</v>
      </c>
      <c r="I12" s="308">
        <v>4</v>
      </c>
      <c r="J12" s="308">
        <v>9</v>
      </c>
      <c r="K12" s="308">
        <f t="shared" si="1"/>
        <v>509</v>
      </c>
      <c r="L12" s="308">
        <f t="shared" si="0"/>
        <v>183</v>
      </c>
      <c r="M12" s="308">
        <f t="shared" si="0"/>
        <v>692</v>
      </c>
      <c r="N12" s="297" t="s">
        <v>1637</v>
      </c>
    </row>
    <row r="13" spans="1:14" ht="20.25" customHeight="1" x14ac:dyDescent="0.2">
      <c r="A13" s="308" t="s">
        <v>1269</v>
      </c>
      <c r="B13" s="308">
        <v>228</v>
      </c>
      <c r="C13" s="308">
        <v>52</v>
      </c>
      <c r="D13" s="308">
        <v>280</v>
      </c>
      <c r="E13" s="308">
        <v>2</v>
      </c>
      <c r="F13" s="308">
        <v>0</v>
      </c>
      <c r="G13" s="308">
        <v>2</v>
      </c>
      <c r="H13" s="308">
        <v>11</v>
      </c>
      <c r="I13" s="308">
        <v>0</v>
      </c>
      <c r="J13" s="308">
        <v>11</v>
      </c>
      <c r="K13" s="308">
        <f t="shared" si="1"/>
        <v>241</v>
      </c>
      <c r="L13" s="308">
        <f t="shared" si="0"/>
        <v>52</v>
      </c>
      <c r="M13" s="308">
        <f t="shared" si="0"/>
        <v>293</v>
      </c>
      <c r="N13" s="297" t="s">
        <v>1270</v>
      </c>
    </row>
    <row r="14" spans="1:14" ht="20.25" customHeight="1" x14ac:dyDescent="0.2">
      <c r="A14" s="308" t="s">
        <v>1638</v>
      </c>
      <c r="B14" s="308">
        <v>22</v>
      </c>
      <c r="C14" s="308">
        <v>18</v>
      </c>
      <c r="D14" s="308">
        <v>40</v>
      </c>
      <c r="E14" s="308">
        <v>0</v>
      </c>
      <c r="F14" s="308">
        <v>0</v>
      </c>
      <c r="G14" s="308">
        <v>0</v>
      </c>
      <c r="H14" s="308">
        <v>8</v>
      </c>
      <c r="I14" s="308">
        <v>20</v>
      </c>
      <c r="J14" s="308">
        <v>28</v>
      </c>
      <c r="K14" s="308">
        <f t="shared" si="1"/>
        <v>30</v>
      </c>
      <c r="L14" s="308">
        <f t="shared" si="0"/>
        <v>38</v>
      </c>
      <c r="M14" s="308">
        <f t="shared" si="0"/>
        <v>68</v>
      </c>
      <c r="N14" s="297" t="s">
        <v>1639</v>
      </c>
    </row>
    <row r="15" spans="1:14" ht="20.25" customHeight="1" x14ac:dyDescent="0.2">
      <c r="A15" s="308" t="s">
        <v>1273</v>
      </c>
      <c r="B15" s="308">
        <v>45</v>
      </c>
      <c r="C15" s="308">
        <v>9</v>
      </c>
      <c r="D15" s="308">
        <v>54</v>
      </c>
      <c r="E15" s="308">
        <v>2</v>
      </c>
      <c r="F15" s="308">
        <v>0</v>
      </c>
      <c r="G15" s="308">
        <v>2</v>
      </c>
      <c r="H15" s="308">
        <v>0</v>
      </c>
      <c r="I15" s="308">
        <v>0</v>
      </c>
      <c r="J15" s="308">
        <v>0</v>
      </c>
      <c r="K15" s="308">
        <f t="shared" si="1"/>
        <v>47</v>
      </c>
      <c r="L15" s="308">
        <f t="shared" si="0"/>
        <v>9</v>
      </c>
      <c r="M15" s="308">
        <f t="shared" si="0"/>
        <v>56</v>
      </c>
      <c r="N15" s="297" t="s">
        <v>1274</v>
      </c>
    </row>
    <row r="16" spans="1:14" ht="20.25" customHeight="1" x14ac:dyDescent="0.2">
      <c r="A16" s="308" t="s">
        <v>1275</v>
      </c>
      <c r="B16" s="308">
        <v>119</v>
      </c>
      <c r="C16" s="308">
        <v>35</v>
      </c>
      <c r="D16" s="308">
        <v>154</v>
      </c>
      <c r="E16" s="308">
        <v>50</v>
      </c>
      <c r="F16" s="308">
        <v>8</v>
      </c>
      <c r="G16" s="308">
        <v>58</v>
      </c>
      <c r="H16" s="308">
        <v>4</v>
      </c>
      <c r="I16" s="308">
        <v>4</v>
      </c>
      <c r="J16" s="308">
        <v>8</v>
      </c>
      <c r="K16" s="308">
        <f t="shared" si="1"/>
        <v>173</v>
      </c>
      <c r="L16" s="308">
        <f t="shared" si="0"/>
        <v>47</v>
      </c>
      <c r="M16" s="308">
        <f t="shared" si="0"/>
        <v>220</v>
      </c>
      <c r="N16" s="297" t="s">
        <v>1640</v>
      </c>
    </row>
    <row r="17" spans="1:14" ht="20.25" customHeight="1" x14ac:dyDescent="0.2">
      <c r="A17" s="308" t="s">
        <v>1277</v>
      </c>
      <c r="B17" s="308">
        <v>31</v>
      </c>
      <c r="C17" s="308">
        <v>17</v>
      </c>
      <c r="D17" s="308">
        <v>48</v>
      </c>
      <c r="E17" s="308">
        <v>0</v>
      </c>
      <c r="F17" s="308">
        <v>1</v>
      </c>
      <c r="G17" s="308">
        <v>1</v>
      </c>
      <c r="H17" s="308">
        <v>6</v>
      </c>
      <c r="I17" s="308">
        <v>6</v>
      </c>
      <c r="J17" s="308">
        <v>12</v>
      </c>
      <c r="K17" s="308">
        <f t="shared" si="1"/>
        <v>37</v>
      </c>
      <c r="L17" s="308">
        <f t="shared" si="0"/>
        <v>24</v>
      </c>
      <c r="M17" s="308">
        <f t="shared" si="0"/>
        <v>61</v>
      </c>
      <c r="N17" s="297" t="s">
        <v>1641</v>
      </c>
    </row>
    <row r="18" spans="1:14" ht="20.25" customHeight="1" x14ac:dyDescent="0.2">
      <c r="A18" s="308" t="s">
        <v>1279</v>
      </c>
      <c r="B18" s="308">
        <v>8</v>
      </c>
      <c r="C18" s="308">
        <v>1</v>
      </c>
      <c r="D18" s="308">
        <v>9</v>
      </c>
      <c r="E18" s="308">
        <v>30</v>
      </c>
      <c r="F18" s="308">
        <v>5</v>
      </c>
      <c r="G18" s="308">
        <v>35</v>
      </c>
      <c r="H18" s="308">
        <v>0</v>
      </c>
      <c r="I18" s="308">
        <v>0</v>
      </c>
      <c r="J18" s="308">
        <v>0</v>
      </c>
      <c r="K18" s="308">
        <f t="shared" si="1"/>
        <v>38</v>
      </c>
      <c r="L18" s="308">
        <f t="shared" si="0"/>
        <v>6</v>
      </c>
      <c r="M18" s="308">
        <f t="shared" si="0"/>
        <v>44</v>
      </c>
      <c r="N18" s="297" t="s">
        <v>1642</v>
      </c>
    </row>
    <row r="19" spans="1:14" ht="20.25" customHeight="1" x14ac:dyDescent="0.2">
      <c r="A19" s="308" t="s">
        <v>1281</v>
      </c>
      <c r="B19" s="308">
        <v>357</v>
      </c>
      <c r="C19" s="308">
        <v>76</v>
      </c>
      <c r="D19" s="308">
        <v>433</v>
      </c>
      <c r="E19" s="308">
        <v>3</v>
      </c>
      <c r="F19" s="308">
        <v>1</v>
      </c>
      <c r="G19" s="308">
        <v>4</v>
      </c>
      <c r="H19" s="308">
        <v>32</v>
      </c>
      <c r="I19" s="308">
        <v>8</v>
      </c>
      <c r="J19" s="308">
        <v>40</v>
      </c>
      <c r="K19" s="308">
        <f t="shared" si="1"/>
        <v>392</v>
      </c>
      <c r="L19" s="308">
        <f t="shared" si="0"/>
        <v>85</v>
      </c>
      <c r="M19" s="308">
        <f t="shared" si="0"/>
        <v>477</v>
      </c>
      <c r="N19" s="297" t="s">
        <v>1282</v>
      </c>
    </row>
    <row r="20" spans="1:14" ht="15.75" customHeight="1" x14ac:dyDescent="0.2">
      <c r="A20" s="308" t="s">
        <v>1283</v>
      </c>
      <c r="B20" s="308"/>
      <c r="C20" s="308"/>
      <c r="D20" s="308"/>
      <c r="E20" s="308"/>
      <c r="F20" s="308"/>
      <c r="G20" s="308"/>
      <c r="H20" s="308"/>
      <c r="I20" s="308"/>
      <c r="J20" s="308"/>
      <c r="K20" s="308"/>
      <c r="L20" s="308"/>
      <c r="M20" s="308"/>
      <c r="N20" s="297" t="s">
        <v>1284</v>
      </c>
    </row>
    <row r="21" spans="1:14" ht="17.25" customHeight="1" x14ac:dyDescent="0.2">
      <c r="A21" s="308" t="s">
        <v>790</v>
      </c>
      <c r="B21" s="308">
        <v>1</v>
      </c>
      <c r="C21" s="308">
        <v>0</v>
      </c>
      <c r="D21" s="308">
        <v>1</v>
      </c>
      <c r="E21" s="308">
        <v>0</v>
      </c>
      <c r="F21" s="308">
        <v>0</v>
      </c>
      <c r="G21" s="308">
        <v>0</v>
      </c>
      <c r="H21" s="308">
        <v>0</v>
      </c>
      <c r="I21" s="308">
        <v>0</v>
      </c>
      <c r="J21" s="308">
        <v>0</v>
      </c>
      <c r="K21" s="308">
        <f>SUM(B21,E21,H21)</f>
        <v>1</v>
      </c>
      <c r="L21" s="308">
        <f t="shared" ref="L21:M28" si="2">SUM(C21,F21,I21)</f>
        <v>0</v>
      </c>
      <c r="M21" s="308">
        <f t="shared" si="2"/>
        <v>1</v>
      </c>
      <c r="N21" s="516" t="s">
        <v>1285</v>
      </c>
    </row>
    <row r="22" spans="1:14" ht="20.25" customHeight="1" x14ac:dyDescent="0.2">
      <c r="A22" s="308" t="s">
        <v>404</v>
      </c>
      <c r="B22" s="308">
        <v>3</v>
      </c>
      <c r="C22" s="308">
        <v>1</v>
      </c>
      <c r="D22" s="308">
        <v>4</v>
      </c>
      <c r="E22" s="308">
        <v>0</v>
      </c>
      <c r="F22" s="308">
        <v>0</v>
      </c>
      <c r="G22" s="308">
        <v>0</v>
      </c>
      <c r="H22" s="308">
        <v>0</v>
      </c>
      <c r="I22" s="308">
        <v>0</v>
      </c>
      <c r="J22" s="308">
        <v>0</v>
      </c>
      <c r="K22" s="308">
        <f t="shared" ref="K22:K28" si="3">SUM(B22,E22,H22)</f>
        <v>3</v>
      </c>
      <c r="L22" s="308">
        <f t="shared" si="2"/>
        <v>1</v>
      </c>
      <c r="M22" s="308">
        <f t="shared" si="2"/>
        <v>4</v>
      </c>
      <c r="N22" s="297" t="s">
        <v>206</v>
      </c>
    </row>
    <row r="23" spans="1:14" ht="20.25" customHeight="1" x14ac:dyDescent="0.2">
      <c r="A23" s="308" t="s">
        <v>1286</v>
      </c>
      <c r="B23" s="308">
        <v>48</v>
      </c>
      <c r="C23" s="308">
        <v>6</v>
      </c>
      <c r="D23" s="308">
        <v>54</v>
      </c>
      <c r="E23" s="308">
        <v>0</v>
      </c>
      <c r="F23" s="308">
        <v>0</v>
      </c>
      <c r="G23" s="308">
        <v>0</v>
      </c>
      <c r="H23" s="308">
        <v>0</v>
      </c>
      <c r="I23" s="308">
        <v>0</v>
      </c>
      <c r="J23" s="308">
        <v>0</v>
      </c>
      <c r="K23" s="308">
        <f t="shared" si="3"/>
        <v>48</v>
      </c>
      <c r="L23" s="308">
        <f t="shared" si="2"/>
        <v>6</v>
      </c>
      <c r="M23" s="308">
        <f t="shared" si="2"/>
        <v>54</v>
      </c>
      <c r="N23" s="297" t="s">
        <v>1287</v>
      </c>
    </row>
    <row r="24" spans="1:14" ht="20.25" customHeight="1" x14ac:dyDescent="0.2">
      <c r="A24" s="308" t="s">
        <v>1288</v>
      </c>
      <c r="B24" s="308">
        <v>28</v>
      </c>
      <c r="C24" s="308">
        <v>14</v>
      </c>
      <c r="D24" s="308">
        <v>42</v>
      </c>
      <c r="E24" s="308">
        <v>1</v>
      </c>
      <c r="F24" s="308">
        <v>1</v>
      </c>
      <c r="G24" s="308">
        <v>2</v>
      </c>
      <c r="H24" s="308">
        <v>1</v>
      </c>
      <c r="I24" s="308">
        <v>2</v>
      </c>
      <c r="J24" s="308">
        <v>3</v>
      </c>
      <c r="K24" s="308">
        <f t="shared" si="3"/>
        <v>30</v>
      </c>
      <c r="L24" s="308">
        <f t="shared" si="2"/>
        <v>17</v>
      </c>
      <c r="M24" s="308">
        <f t="shared" si="2"/>
        <v>47</v>
      </c>
      <c r="N24" s="297" t="s">
        <v>1289</v>
      </c>
    </row>
    <row r="25" spans="1:14" ht="20.25" customHeight="1" x14ac:dyDescent="0.2">
      <c r="A25" s="308" t="s">
        <v>1290</v>
      </c>
      <c r="B25" s="308">
        <v>36</v>
      </c>
      <c r="C25" s="308">
        <v>29</v>
      </c>
      <c r="D25" s="308">
        <v>65</v>
      </c>
      <c r="E25" s="308">
        <v>0</v>
      </c>
      <c r="F25" s="308">
        <v>0</v>
      </c>
      <c r="G25" s="308">
        <v>0</v>
      </c>
      <c r="H25" s="308">
        <v>1</v>
      </c>
      <c r="I25" s="308">
        <v>4</v>
      </c>
      <c r="J25" s="308">
        <v>5</v>
      </c>
      <c r="K25" s="308">
        <f t="shared" si="3"/>
        <v>37</v>
      </c>
      <c r="L25" s="308">
        <f t="shared" si="2"/>
        <v>33</v>
      </c>
      <c r="M25" s="308">
        <f t="shared" si="2"/>
        <v>70</v>
      </c>
      <c r="N25" s="297" t="s">
        <v>1291</v>
      </c>
    </row>
    <row r="26" spans="1:14" ht="20.25" customHeight="1" x14ac:dyDescent="0.2">
      <c r="A26" s="308" t="s">
        <v>1292</v>
      </c>
      <c r="B26" s="308">
        <v>8</v>
      </c>
      <c r="C26" s="308">
        <v>0</v>
      </c>
      <c r="D26" s="308">
        <v>8</v>
      </c>
      <c r="E26" s="308">
        <v>1</v>
      </c>
      <c r="F26" s="308">
        <v>0</v>
      </c>
      <c r="G26" s="308">
        <v>1</v>
      </c>
      <c r="H26" s="308">
        <v>0</v>
      </c>
      <c r="I26" s="308">
        <v>0</v>
      </c>
      <c r="J26" s="308">
        <v>0</v>
      </c>
      <c r="K26" s="308">
        <f t="shared" si="3"/>
        <v>9</v>
      </c>
      <c r="L26" s="308">
        <f t="shared" si="2"/>
        <v>0</v>
      </c>
      <c r="M26" s="308">
        <f t="shared" si="2"/>
        <v>9</v>
      </c>
      <c r="N26" s="297" t="s">
        <v>1293</v>
      </c>
    </row>
    <row r="27" spans="1:14" ht="20.25" customHeight="1" x14ac:dyDescent="0.2">
      <c r="A27" s="308" t="s">
        <v>1294</v>
      </c>
      <c r="B27" s="308">
        <v>51</v>
      </c>
      <c r="C27" s="308">
        <v>7</v>
      </c>
      <c r="D27" s="308">
        <v>58</v>
      </c>
      <c r="E27" s="308">
        <v>0</v>
      </c>
      <c r="F27" s="308">
        <v>0</v>
      </c>
      <c r="G27" s="308">
        <v>0</v>
      </c>
      <c r="H27" s="308">
        <v>2</v>
      </c>
      <c r="I27" s="308">
        <v>0</v>
      </c>
      <c r="J27" s="308">
        <v>2</v>
      </c>
      <c r="K27" s="308">
        <f t="shared" si="3"/>
        <v>53</v>
      </c>
      <c r="L27" s="308">
        <f t="shared" si="2"/>
        <v>7</v>
      </c>
      <c r="M27" s="308">
        <f t="shared" si="2"/>
        <v>60</v>
      </c>
      <c r="N27" s="297" t="s">
        <v>1295</v>
      </c>
    </row>
    <row r="28" spans="1:14" ht="20.25" customHeight="1" x14ac:dyDescent="0.2">
      <c r="A28" s="308" t="s">
        <v>1296</v>
      </c>
      <c r="B28" s="308">
        <v>55</v>
      </c>
      <c r="C28" s="308">
        <v>26</v>
      </c>
      <c r="D28" s="308">
        <v>81</v>
      </c>
      <c r="E28" s="308">
        <v>1</v>
      </c>
      <c r="F28" s="308">
        <v>0</v>
      </c>
      <c r="G28" s="308">
        <v>1</v>
      </c>
      <c r="H28" s="308">
        <v>0</v>
      </c>
      <c r="I28" s="308">
        <v>1</v>
      </c>
      <c r="J28" s="308">
        <v>1</v>
      </c>
      <c r="K28" s="308">
        <f t="shared" si="3"/>
        <v>56</v>
      </c>
      <c r="L28" s="308">
        <f t="shared" si="2"/>
        <v>27</v>
      </c>
      <c r="M28" s="308">
        <f t="shared" si="2"/>
        <v>83</v>
      </c>
      <c r="N28" s="297" t="s">
        <v>1297</v>
      </c>
    </row>
    <row r="29" spans="1:14" ht="16.5" thickBot="1" x14ac:dyDescent="0.25">
      <c r="A29" s="426" t="s">
        <v>1298</v>
      </c>
      <c r="B29" s="426">
        <f>SUM(B21:B28)</f>
        <v>230</v>
      </c>
      <c r="C29" s="426">
        <f t="shared" ref="C29:M29" si="4">SUM(C21:C28)</f>
        <v>83</v>
      </c>
      <c r="D29" s="426">
        <f t="shared" si="4"/>
        <v>313</v>
      </c>
      <c r="E29" s="426">
        <f t="shared" si="4"/>
        <v>3</v>
      </c>
      <c r="F29" s="426">
        <f t="shared" si="4"/>
        <v>1</v>
      </c>
      <c r="G29" s="426">
        <f t="shared" si="4"/>
        <v>4</v>
      </c>
      <c r="H29" s="426">
        <f t="shared" si="4"/>
        <v>4</v>
      </c>
      <c r="I29" s="426">
        <f t="shared" si="4"/>
        <v>7</v>
      </c>
      <c r="J29" s="426">
        <f t="shared" si="4"/>
        <v>11</v>
      </c>
      <c r="K29" s="426">
        <f t="shared" si="4"/>
        <v>237</v>
      </c>
      <c r="L29" s="426">
        <f t="shared" si="4"/>
        <v>91</v>
      </c>
      <c r="M29" s="426">
        <f t="shared" si="4"/>
        <v>328</v>
      </c>
      <c r="N29" s="427" t="s">
        <v>1299</v>
      </c>
    </row>
    <row r="30" spans="1:14" ht="16.5" thickTop="1" x14ac:dyDescent="0.2">
      <c r="A30" s="307"/>
      <c r="B30" s="307"/>
      <c r="C30" s="307"/>
      <c r="D30" s="307"/>
      <c r="E30" s="307"/>
      <c r="F30" s="307"/>
      <c r="G30" s="307"/>
      <c r="H30" s="307"/>
      <c r="I30" s="307"/>
      <c r="J30" s="307"/>
      <c r="K30" s="307"/>
      <c r="L30" s="307"/>
      <c r="M30" s="307"/>
      <c r="N30" s="56"/>
    </row>
    <row r="31" spans="1:14" s="883" customFormat="1" ht="15.75" x14ac:dyDescent="0.2">
      <c r="A31" s="307"/>
      <c r="B31" s="307"/>
      <c r="C31" s="307"/>
      <c r="D31" s="307"/>
      <c r="E31" s="307"/>
      <c r="F31" s="307"/>
      <c r="G31" s="307"/>
      <c r="H31" s="307"/>
      <c r="I31" s="307"/>
      <c r="J31" s="307"/>
      <c r="K31" s="307"/>
      <c r="L31" s="307"/>
      <c r="M31" s="307"/>
      <c r="N31" s="56"/>
    </row>
    <row r="32" spans="1:14" ht="20.25" customHeight="1" thickBot="1" x14ac:dyDescent="0.25">
      <c r="A32" s="310" t="s">
        <v>2654</v>
      </c>
      <c r="N32" s="935" t="s">
        <v>2718</v>
      </c>
    </row>
    <row r="33" spans="1:14" ht="16.5" thickTop="1" x14ac:dyDescent="0.25">
      <c r="A33" s="1053" t="s">
        <v>196</v>
      </c>
      <c r="B33" s="1073" t="s">
        <v>128</v>
      </c>
      <c r="C33" s="1073"/>
      <c r="D33" s="1073"/>
      <c r="E33" s="1073" t="s">
        <v>129</v>
      </c>
      <c r="F33" s="1073"/>
      <c r="G33" s="1073"/>
      <c r="H33" s="1073" t="s">
        <v>130</v>
      </c>
      <c r="I33" s="1073"/>
      <c r="J33" s="1073"/>
      <c r="K33" s="1073" t="s">
        <v>4</v>
      </c>
      <c r="L33" s="1073"/>
      <c r="M33" s="1073"/>
      <c r="N33" s="1053" t="s">
        <v>197</v>
      </c>
    </row>
    <row r="34" spans="1:14" ht="15.75" x14ac:dyDescent="0.25">
      <c r="A34" s="1054"/>
      <c r="B34" s="1071" t="s">
        <v>131</v>
      </c>
      <c r="C34" s="1071"/>
      <c r="D34" s="1071"/>
      <c r="E34" s="1071" t="s">
        <v>132</v>
      </c>
      <c r="F34" s="1071"/>
      <c r="G34" s="1071"/>
      <c r="H34" s="1071" t="s">
        <v>133</v>
      </c>
      <c r="I34" s="1071"/>
      <c r="J34" s="1071"/>
      <c r="K34" s="1071" t="s">
        <v>9</v>
      </c>
      <c r="L34" s="1071"/>
      <c r="M34" s="1071"/>
      <c r="N34" s="1054"/>
    </row>
    <row r="35" spans="1:14" ht="15.75" x14ac:dyDescent="0.25">
      <c r="A35" s="1054"/>
      <c r="B35" s="933" t="s">
        <v>554</v>
      </c>
      <c r="C35" s="933" t="s">
        <v>112</v>
      </c>
      <c r="D35" s="933" t="s">
        <v>12</v>
      </c>
      <c r="E35" s="933" t="s">
        <v>554</v>
      </c>
      <c r="F35" s="933" t="s">
        <v>112</v>
      </c>
      <c r="G35" s="933" t="s">
        <v>12</v>
      </c>
      <c r="H35" s="933" t="s">
        <v>554</v>
      </c>
      <c r="I35" s="933" t="s">
        <v>112</v>
      </c>
      <c r="J35" s="933" t="s">
        <v>12</v>
      </c>
      <c r="K35" s="933" t="s">
        <v>554</v>
      </c>
      <c r="L35" s="933" t="s">
        <v>112</v>
      </c>
      <c r="M35" s="933" t="s">
        <v>12</v>
      </c>
      <c r="N35" s="1054"/>
    </row>
    <row r="36" spans="1:14" ht="16.5" thickBot="1" x14ac:dyDescent="0.3">
      <c r="A36" s="1055"/>
      <c r="B36" s="934" t="s">
        <v>13</v>
      </c>
      <c r="C36" s="934" t="s">
        <v>14</v>
      </c>
      <c r="D36" s="934" t="s">
        <v>9</v>
      </c>
      <c r="E36" s="934" t="s">
        <v>13</v>
      </c>
      <c r="F36" s="934" t="s">
        <v>14</v>
      </c>
      <c r="G36" s="934" t="s">
        <v>9</v>
      </c>
      <c r="H36" s="934" t="s">
        <v>13</v>
      </c>
      <c r="I36" s="934" t="s">
        <v>14</v>
      </c>
      <c r="J36" s="934" t="s">
        <v>9</v>
      </c>
      <c r="K36" s="934" t="s">
        <v>13</v>
      </c>
      <c r="L36" s="934" t="s">
        <v>14</v>
      </c>
      <c r="M36" s="934" t="s">
        <v>9</v>
      </c>
      <c r="N36" s="1055"/>
    </row>
    <row r="37" spans="1:14" ht="17.25" customHeight="1" x14ac:dyDescent="0.2">
      <c r="A37" s="308" t="s">
        <v>1300</v>
      </c>
      <c r="B37" s="308"/>
      <c r="C37" s="308"/>
      <c r="D37" s="308"/>
      <c r="E37" s="308"/>
      <c r="F37" s="308"/>
      <c r="G37" s="308"/>
      <c r="H37" s="308"/>
      <c r="I37" s="308"/>
      <c r="J37" s="308"/>
      <c r="K37" s="308"/>
      <c r="L37" s="308"/>
      <c r="M37" s="308"/>
      <c r="N37" s="297" t="s">
        <v>1301</v>
      </c>
    </row>
    <row r="38" spans="1:14" ht="17.25" customHeight="1" x14ac:dyDescent="0.2">
      <c r="A38" s="308" t="s">
        <v>1302</v>
      </c>
      <c r="B38" s="308">
        <v>0</v>
      </c>
      <c r="C38" s="308">
        <v>1</v>
      </c>
      <c r="D38" s="308">
        <v>1</v>
      </c>
      <c r="E38" s="308">
        <v>0</v>
      </c>
      <c r="F38" s="308">
        <v>0</v>
      </c>
      <c r="G38" s="308">
        <v>0</v>
      </c>
      <c r="H38" s="308">
        <v>1</v>
      </c>
      <c r="I38" s="308">
        <v>1</v>
      </c>
      <c r="J38" s="308">
        <v>2</v>
      </c>
      <c r="K38" s="308">
        <f>SUM(B38,E38,H38)</f>
        <v>1</v>
      </c>
      <c r="L38" s="308">
        <f t="shared" ref="L38:M42" si="5">SUM(C38,F38,I38)</f>
        <v>2</v>
      </c>
      <c r="M38" s="308">
        <f t="shared" si="5"/>
        <v>3</v>
      </c>
      <c r="N38" s="297" t="s">
        <v>1303</v>
      </c>
    </row>
    <row r="39" spans="1:14" ht="17.25" customHeight="1" x14ac:dyDescent="0.2">
      <c r="A39" s="308" t="s">
        <v>1288</v>
      </c>
      <c r="B39" s="308">
        <v>0</v>
      </c>
      <c r="C39" s="308">
        <v>0</v>
      </c>
      <c r="D39" s="308">
        <v>0</v>
      </c>
      <c r="E39" s="308">
        <v>0</v>
      </c>
      <c r="F39" s="308">
        <v>0</v>
      </c>
      <c r="G39" s="308">
        <v>0</v>
      </c>
      <c r="H39" s="308">
        <v>1</v>
      </c>
      <c r="I39" s="308">
        <v>1</v>
      </c>
      <c r="J39" s="308">
        <v>2</v>
      </c>
      <c r="K39" s="308">
        <f t="shared" ref="K39:K42" si="6">SUM(B39,E39,H39)</f>
        <v>1</v>
      </c>
      <c r="L39" s="308">
        <f t="shared" si="5"/>
        <v>1</v>
      </c>
      <c r="M39" s="308">
        <f t="shared" si="5"/>
        <v>2</v>
      </c>
      <c r="N39" s="297" t="s">
        <v>1289</v>
      </c>
    </row>
    <row r="40" spans="1:14" ht="17.25" customHeight="1" x14ac:dyDescent="0.2">
      <c r="A40" s="308" t="s">
        <v>1290</v>
      </c>
      <c r="B40" s="308">
        <v>2</v>
      </c>
      <c r="C40" s="308">
        <v>0</v>
      </c>
      <c r="D40" s="308">
        <v>2</v>
      </c>
      <c r="E40" s="308">
        <v>0</v>
      </c>
      <c r="F40" s="308">
        <v>0</v>
      </c>
      <c r="G40" s="308">
        <v>0</v>
      </c>
      <c r="H40" s="308">
        <v>0</v>
      </c>
      <c r="I40" s="308">
        <v>1</v>
      </c>
      <c r="J40" s="308">
        <v>1</v>
      </c>
      <c r="K40" s="308">
        <f t="shared" si="6"/>
        <v>2</v>
      </c>
      <c r="L40" s="308">
        <f t="shared" si="5"/>
        <v>1</v>
      </c>
      <c r="M40" s="308">
        <f t="shared" si="5"/>
        <v>3</v>
      </c>
      <c r="N40" s="297" t="s">
        <v>1291</v>
      </c>
    </row>
    <row r="41" spans="1:14" ht="17.25" customHeight="1" x14ac:dyDescent="0.2">
      <c r="A41" s="308" t="s">
        <v>1294</v>
      </c>
      <c r="B41" s="308">
        <v>3</v>
      </c>
      <c r="C41" s="308">
        <v>0</v>
      </c>
      <c r="D41" s="308">
        <v>3</v>
      </c>
      <c r="E41" s="308">
        <v>0</v>
      </c>
      <c r="F41" s="308">
        <v>0</v>
      </c>
      <c r="G41" s="308">
        <v>0</v>
      </c>
      <c r="H41" s="308">
        <v>2</v>
      </c>
      <c r="I41" s="308">
        <v>2</v>
      </c>
      <c r="J41" s="308">
        <v>4</v>
      </c>
      <c r="K41" s="308">
        <f t="shared" si="6"/>
        <v>5</v>
      </c>
      <c r="L41" s="308">
        <f t="shared" si="5"/>
        <v>2</v>
      </c>
      <c r="M41" s="308">
        <f t="shared" si="5"/>
        <v>7</v>
      </c>
      <c r="N41" s="297" t="s">
        <v>1304</v>
      </c>
    </row>
    <row r="42" spans="1:14" ht="17.25" customHeight="1" x14ac:dyDescent="0.2">
      <c r="A42" s="308" t="s">
        <v>1296</v>
      </c>
      <c r="B42" s="308">
        <v>1</v>
      </c>
      <c r="C42" s="308">
        <v>0</v>
      </c>
      <c r="D42" s="308">
        <v>1</v>
      </c>
      <c r="E42" s="308">
        <v>0</v>
      </c>
      <c r="F42" s="308">
        <v>0</v>
      </c>
      <c r="G42" s="308">
        <v>0</v>
      </c>
      <c r="H42" s="308">
        <v>1</v>
      </c>
      <c r="I42" s="308">
        <v>0</v>
      </c>
      <c r="J42" s="308">
        <v>1</v>
      </c>
      <c r="K42" s="308">
        <f t="shared" si="6"/>
        <v>2</v>
      </c>
      <c r="L42" s="308">
        <f t="shared" si="5"/>
        <v>0</v>
      </c>
      <c r="M42" s="308">
        <f t="shared" si="5"/>
        <v>2</v>
      </c>
      <c r="N42" s="297" t="s">
        <v>1305</v>
      </c>
    </row>
    <row r="43" spans="1:14" ht="17.25" customHeight="1" x14ac:dyDescent="0.2">
      <c r="A43" s="308" t="s">
        <v>1306</v>
      </c>
      <c r="B43" s="308">
        <f>SUM(B38:B42)</f>
        <v>6</v>
      </c>
      <c r="C43" s="308">
        <f t="shared" ref="C43:M43" si="7">SUM(C38:C42)</f>
        <v>1</v>
      </c>
      <c r="D43" s="308">
        <f t="shared" si="7"/>
        <v>7</v>
      </c>
      <c r="E43" s="308">
        <f t="shared" si="7"/>
        <v>0</v>
      </c>
      <c r="F43" s="308">
        <f t="shared" si="7"/>
        <v>0</v>
      </c>
      <c r="G43" s="308">
        <f t="shared" si="7"/>
        <v>0</v>
      </c>
      <c r="H43" s="308">
        <f t="shared" si="7"/>
        <v>5</v>
      </c>
      <c r="I43" s="308">
        <f t="shared" si="7"/>
        <v>5</v>
      </c>
      <c r="J43" s="308">
        <f t="shared" si="7"/>
        <v>10</v>
      </c>
      <c r="K43" s="308">
        <f t="shared" si="7"/>
        <v>11</v>
      </c>
      <c r="L43" s="308">
        <f t="shared" si="7"/>
        <v>6</v>
      </c>
      <c r="M43" s="308">
        <f t="shared" si="7"/>
        <v>17</v>
      </c>
      <c r="N43" s="297" t="s">
        <v>1307</v>
      </c>
    </row>
    <row r="44" spans="1:14" ht="17.25" customHeight="1" x14ac:dyDescent="0.2">
      <c r="A44" s="308" t="s">
        <v>1308</v>
      </c>
      <c r="B44" s="308"/>
      <c r="C44" s="308"/>
      <c r="D44" s="308"/>
      <c r="E44" s="308"/>
      <c r="F44" s="308"/>
      <c r="G44" s="308"/>
      <c r="H44" s="308"/>
      <c r="I44" s="308"/>
      <c r="J44" s="308"/>
      <c r="K44" s="308"/>
      <c r="L44" s="308"/>
      <c r="M44" s="308"/>
      <c r="N44" s="297" t="s">
        <v>1309</v>
      </c>
    </row>
    <row r="45" spans="1:14" ht="17.25" customHeight="1" x14ac:dyDescent="0.2">
      <c r="A45" s="308" t="s">
        <v>1302</v>
      </c>
      <c r="B45" s="308">
        <v>1</v>
      </c>
      <c r="C45" s="308">
        <v>0</v>
      </c>
      <c r="D45" s="308">
        <v>1</v>
      </c>
      <c r="E45" s="308">
        <v>0</v>
      </c>
      <c r="F45" s="308">
        <v>0</v>
      </c>
      <c r="G45" s="308">
        <v>0</v>
      </c>
      <c r="H45" s="308">
        <v>0</v>
      </c>
      <c r="I45" s="308">
        <v>0</v>
      </c>
      <c r="J45" s="308">
        <v>0</v>
      </c>
      <c r="K45" s="308">
        <f>SUM(B45,E45,H45)</f>
        <v>1</v>
      </c>
      <c r="L45" s="308">
        <f t="shared" ref="L45:M49" si="8">SUM(C45,F45,I45)</f>
        <v>0</v>
      </c>
      <c r="M45" s="308">
        <f t="shared" si="8"/>
        <v>1</v>
      </c>
      <c r="N45" s="297" t="s">
        <v>1303</v>
      </c>
    </row>
    <row r="46" spans="1:14" ht="17.25" customHeight="1" x14ac:dyDescent="0.2">
      <c r="A46" s="308" t="s">
        <v>1288</v>
      </c>
      <c r="B46" s="308">
        <v>0</v>
      </c>
      <c r="C46" s="308">
        <v>0</v>
      </c>
      <c r="D46" s="308">
        <v>0</v>
      </c>
      <c r="E46" s="308">
        <v>0</v>
      </c>
      <c r="F46" s="308">
        <v>0</v>
      </c>
      <c r="G46" s="308">
        <v>0</v>
      </c>
      <c r="H46" s="308">
        <v>1</v>
      </c>
      <c r="I46" s="308"/>
      <c r="J46" s="308">
        <v>1</v>
      </c>
      <c r="K46" s="308">
        <f t="shared" ref="K46:K49" si="9">SUM(B46,E46,H46)</f>
        <v>1</v>
      </c>
      <c r="L46" s="308">
        <f t="shared" si="8"/>
        <v>0</v>
      </c>
      <c r="M46" s="308">
        <f t="shared" si="8"/>
        <v>1</v>
      </c>
      <c r="N46" s="297" t="s">
        <v>1289</v>
      </c>
    </row>
    <row r="47" spans="1:14" ht="17.25" customHeight="1" x14ac:dyDescent="0.2">
      <c r="A47" s="308" t="s">
        <v>1290</v>
      </c>
      <c r="B47" s="308">
        <v>0</v>
      </c>
      <c r="C47" s="308">
        <v>0</v>
      </c>
      <c r="D47" s="308">
        <v>0</v>
      </c>
      <c r="E47" s="308">
        <v>0</v>
      </c>
      <c r="F47" s="308">
        <v>0</v>
      </c>
      <c r="G47" s="308">
        <v>0</v>
      </c>
      <c r="H47" s="308">
        <v>0</v>
      </c>
      <c r="I47" s="308">
        <v>3</v>
      </c>
      <c r="J47" s="308">
        <v>3</v>
      </c>
      <c r="K47" s="308">
        <f t="shared" si="9"/>
        <v>0</v>
      </c>
      <c r="L47" s="308">
        <f t="shared" si="8"/>
        <v>3</v>
      </c>
      <c r="M47" s="308">
        <f t="shared" si="8"/>
        <v>3</v>
      </c>
      <c r="N47" s="297" t="s">
        <v>1291</v>
      </c>
    </row>
    <row r="48" spans="1:14" ht="17.25" customHeight="1" x14ac:dyDescent="0.2">
      <c r="A48" s="308" t="s">
        <v>1294</v>
      </c>
      <c r="B48" s="308">
        <v>0</v>
      </c>
      <c r="C48" s="308">
        <v>0</v>
      </c>
      <c r="D48" s="308">
        <v>0</v>
      </c>
      <c r="E48" s="308">
        <v>0</v>
      </c>
      <c r="F48" s="308">
        <v>0</v>
      </c>
      <c r="G48" s="308">
        <v>0</v>
      </c>
      <c r="H48" s="308">
        <v>0</v>
      </c>
      <c r="I48" s="308">
        <v>0</v>
      </c>
      <c r="J48" s="308">
        <v>0</v>
      </c>
      <c r="K48" s="308">
        <f t="shared" si="9"/>
        <v>0</v>
      </c>
      <c r="L48" s="308">
        <f t="shared" si="8"/>
        <v>0</v>
      </c>
      <c r="M48" s="308">
        <f t="shared" si="8"/>
        <v>0</v>
      </c>
      <c r="N48" s="297" t="s">
        <v>1295</v>
      </c>
    </row>
    <row r="49" spans="1:14" ht="17.25" customHeight="1" x14ac:dyDescent="0.2">
      <c r="A49" s="308" t="s">
        <v>1296</v>
      </c>
      <c r="B49" s="308">
        <v>1</v>
      </c>
      <c r="C49" s="308">
        <v>2</v>
      </c>
      <c r="D49" s="308">
        <v>3</v>
      </c>
      <c r="E49" s="308">
        <v>0</v>
      </c>
      <c r="F49" s="308">
        <v>0</v>
      </c>
      <c r="G49" s="308">
        <v>0</v>
      </c>
      <c r="H49" s="308">
        <v>0</v>
      </c>
      <c r="I49" s="308">
        <v>2</v>
      </c>
      <c r="J49" s="308">
        <v>2</v>
      </c>
      <c r="K49" s="308">
        <f t="shared" si="9"/>
        <v>1</v>
      </c>
      <c r="L49" s="308">
        <f t="shared" si="8"/>
        <v>4</v>
      </c>
      <c r="M49" s="308">
        <f t="shared" si="8"/>
        <v>5</v>
      </c>
      <c r="N49" s="297" t="s">
        <v>1305</v>
      </c>
    </row>
    <row r="50" spans="1:14" ht="17.25" customHeight="1" x14ac:dyDescent="0.2">
      <c r="A50" s="308" t="s">
        <v>1310</v>
      </c>
      <c r="B50" s="308">
        <f>SUM(B45:B49)</f>
        <v>2</v>
      </c>
      <c r="C50" s="308">
        <f t="shared" ref="C50:M50" si="10">SUM(C45:C49)</f>
        <v>2</v>
      </c>
      <c r="D50" s="308">
        <f t="shared" si="10"/>
        <v>4</v>
      </c>
      <c r="E50" s="308">
        <f t="shared" si="10"/>
        <v>0</v>
      </c>
      <c r="F50" s="308">
        <f t="shared" si="10"/>
        <v>0</v>
      </c>
      <c r="G50" s="308">
        <f t="shared" si="10"/>
        <v>0</v>
      </c>
      <c r="H50" s="308">
        <f t="shared" si="10"/>
        <v>1</v>
      </c>
      <c r="I50" s="308">
        <f t="shared" si="10"/>
        <v>5</v>
      </c>
      <c r="J50" s="308">
        <f t="shared" si="10"/>
        <v>6</v>
      </c>
      <c r="K50" s="308">
        <f t="shared" si="10"/>
        <v>3</v>
      </c>
      <c r="L50" s="308">
        <f t="shared" si="10"/>
        <v>7</v>
      </c>
      <c r="M50" s="308">
        <f t="shared" si="10"/>
        <v>10</v>
      </c>
      <c r="N50" s="297" t="s">
        <v>1311</v>
      </c>
    </row>
    <row r="51" spans="1:14" ht="17.25" customHeight="1" x14ac:dyDescent="0.2">
      <c r="A51" s="308" t="s">
        <v>1312</v>
      </c>
      <c r="B51" s="308">
        <f t="shared" ref="B51:M51" si="11">SUM(B50,B43,B29)</f>
        <v>238</v>
      </c>
      <c r="C51" s="308">
        <f t="shared" si="11"/>
        <v>86</v>
      </c>
      <c r="D51" s="308">
        <f t="shared" si="11"/>
        <v>324</v>
      </c>
      <c r="E51" s="308">
        <f t="shared" si="11"/>
        <v>3</v>
      </c>
      <c r="F51" s="308">
        <f t="shared" si="11"/>
        <v>1</v>
      </c>
      <c r="G51" s="308">
        <f t="shared" si="11"/>
        <v>4</v>
      </c>
      <c r="H51" s="308">
        <f t="shared" si="11"/>
        <v>10</v>
      </c>
      <c r="I51" s="308">
        <f t="shared" si="11"/>
        <v>17</v>
      </c>
      <c r="J51" s="308">
        <f t="shared" si="11"/>
        <v>27</v>
      </c>
      <c r="K51" s="308">
        <f t="shared" si="11"/>
        <v>251</v>
      </c>
      <c r="L51" s="308">
        <f t="shared" si="11"/>
        <v>104</v>
      </c>
      <c r="M51" s="308">
        <f t="shared" si="11"/>
        <v>355</v>
      </c>
      <c r="N51" s="297" t="s">
        <v>1313</v>
      </c>
    </row>
    <row r="52" spans="1:14" ht="17.25" customHeight="1" x14ac:dyDescent="0.2">
      <c r="A52" s="308" t="s">
        <v>1601</v>
      </c>
      <c r="B52" s="308"/>
      <c r="C52" s="308"/>
      <c r="D52" s="308"/>
      <c r="E52" s="308"/>
      <c r="F52" s="308"/>
      <c r="G52" s="308"/>
      <c r="H52" s="308"/>
      <c r="I52" s="308"/>
      <c r="J52" s="308"/>
      <c r="K52" s="308"/>
      <c r="L52" s="308"/>
      <c r="M52" s="308"/>
      <c r="N52" s="297" t="s">
        <v>1295</v>
      </c>
    </row>
    <row r="53" spans="1:14" ht="17.25" customHeight="1" x14ac:dyDescent="0.2">
      <c r="A53" s="308" t="s">
        <v>790</v>
      </c>
      <c r="B53" s="308">
        <v>1</v>
      </c>
      <c r="C53" s="308">
        <v>0</v>
      </c>
      <c r="D53" s="308">
        <v>1</v>
      </c>
      <c r="E53" s="308">
        <v>0</v>
      </c>
      <c r="F53" s="308">
        <v>0</v>
      </c>
      <c r="G53" s="308">
        <v>0</v>
      </c>
      <c r="H53" s="308">
        <v>0</v>
      </c>
      <c r="I53" s="308">
        <v>0</v>
      </c>
      <c r="J53" s="308">
        <v>0</v>
      </c>
      <c r="K53" s="308">
        <f>SUM(B53,E53,H53)</f>
        <v>1</v>
      </c>
      <c r="L53" s="308">
        <f t="shared" ref="L53:M60" si="12">SUM(C53,F53,I53)</f>
        <v>0</v>
      </c>
      <c r="M53" s="308">
        <f t="shared" si="12"/>
        <v>1</v>
      </c>
      <c r="N53" s="297" t="s">
        <v>1285</v>
      </c>
    </row>
    <row r="54" spans="1:14" ht="17.25" customHeight="1" x14ac:dyDescent="0.2">
      <c r="A54" s="308" t="s">
        <v>404</v>
      </c>
      <c r="B54" s="308">
        <v>3</v>
      </c>
      <c r="C54" s="308">
        <v>1</v>
      </c>
      <c r="D54" s="308">
        <v>4</v>
      </c>
      <c r="E54" s="308">
        <v>0</v>
      </c>
      <c r="F54" s="308">
        <v>0</v>
      </c>
      <c r="G54" s="308">
        <v>0</v>
      </c>
      <c r="H54" s="308">
        <v>0</v>
      </c>
      <c r="I54" s="308">
        <v>0</v>
      </c>
      <c r="J54" s="308">
        <v>0</v>
      </c>
      <c r="K54" s="308">
        <f t="shared" ref="K54:K60" si="13">SUM(B54,E54,H54)</f>
        <v>3</v>
      </c>
      <c r="L54" s="308">
        <f t="shared" si="12"/>
        <v>1</v>
      </c>
      <c r="M54" s="308">
        <f t="shared" si="12"/>
        <v>4</v>
      </c>
      <c r="N54" s="297" t="s">
        <v>206</v>
      </c>
    </row>
    <row r="55" spans="1:14" ht="17.25" customHeight="1" x14ac:dyDescent="0.2">
      <c r="A55" s="308" t="s">
        <v>1286</v>
      </c>
      <c r="B55" s="308">
        <v>49</v>
      </c>
      <c r="C55" s="308">
        <v>7</v>
      </c>
      <c r="D55" s="308">
        <v>56</v>
      </c>
      <c r="E55" s="308">
        <v>0</v>
      </c>
      <c r="F55" s="308">
        <v>0</v>
      </c>
      <c r="G55" s="308">
        <v>0</v>
      </c>
      <c r="H55" s="308">
        <v>1</v>
      </c>
      <c r="I55" s="308">
        <v>1</v>
      </c>
      <c r="J55" s="308">
        <v>2</v>
      </c>
      <c r="K55" s="308">
        <f t="shared" si="13"/>
        <v>50</v>
      </c>
      <c r="L55" s="308">
        <f t="shared" si="12"/>
        <v>8</v>
      </c>
      <c r="M55" s="308">
        <f t="shared" si="12"/>
        <v>58</v>
      </c>
      <c r="N55" s="297" t="s">
        <v>1494</v>
      </c>
    </row>
    <row r="56" spans="1:14" ht="17.25" customHeight="1" x14ac:dyDescent="0.2">
      <c r="A56" s="308" t="s">
        <v>1288</v>
      </c>
      <c r="B56" s="308">
        <v>28</v>
      </c>
      <c r="C56" s="308">
        <v>14</v>
      </c>
      <c r="D56" s="308">
        <v>42</v>
      </c>
      <c r="E56" s="308">
        <v>1</v>
      </c>
      <c r="F56" s="308">
        <v>1</v>
      </c>
      <c r="G56" s="308">
        <v>2</v>
      </c>
      <c r="H56" s="308">
        <v>3</v>
      </c>
      <c r="I56" s="308">
        <v>3</v>
      </c>
      <c r="J56" s="308">
        <v>6</v>
      </c>
      <c r="K56" s="308">
        <f t="shared" si="13"/>
        <v>32</v>
      </c>
      <c r="L56" s="308">
        <f t="shared" si="12"/>
        <v>18</v>
      </c>
      <c r="M56" s="308">
        <f t="shared" si="12"/>
        <v>50</v>
      </c>
      <c r="N56" s="297" t="s">
        <v>1614</v>
      </c>
    </row>
    <row r="57" spans="1:14" ht="17.25" customHeight="1" x14ac:dyDescent="0.2">
      <c r="A57" s="308" t="s">
        <v>1290</v>
      </c>
      <c r="B57" s="308">
        <v>38</v>
      </c>
      <c r="C57" s="308">
        <v>29</v>
      </c>
      <c r="D57" s="308">
        <v>67</v>
      </c>
      <c r="E57" s="308">
        <v>0</v>
      </c>
      <c r="F57" s="308">
        <v>0</v>
      </c>
      <c r="G57" s="308">
        <v>0</v>
      </c>
      <c r="H57" s="308">
        <v>1</v>
      </c>
      <c r="I57" s="308">
        <v>8</v>
      </c>
      <c r="J57" s="308">
        <v>9</v>
      </c>
      <c r="K57" s="308">
        <f t="shared" si="13"/>
        <v>39</v>
      </c>
      <c r="L57" s="308">
        <f t="shared" si="12"/>
        <v>37</v>
      </c>
      <c r="M57" s="308">
        <f t="shared" si="12"/>
        <v>76</v>
      </c>
      <c r="N57" s="297" t="s">
        <v>1495</v>
      </c>
    </row>
    <row r="58" spans="1:14" ht="17.25" customHeight="1" x14ac:dyDescent="0.2">
      <c r="A58" s="308" t="s">
        <v>1292</v>
      </c>
      <c r="B58" s="308">
        <v>8</v>
      </c>
      <c r="C58" s="308">
        <v>0</v>
      </c>
      <c r="D58" s="308">
        <v>8</v>
      </c>
      <c r="E58" s="308">
        <v>1</v>
      </c>
      <c r="F58" s="308">
        <v>0</v>
      </c>
      <c r="G58" s="308">
        <v>1</v>
      </c>
      <c r="H58" s="308">
        <v>0</v>
      </c>
      <c r="I58" s="308">
        <v>0</v>
      </c>
      <c r="J58" s="308">
        <v>0</v>
      </c>
      <c r="K58" s="308">
        <f t="shared" si="13"/>
        <v>9</v>
      </c>
      <c r="L58" s="308">
        <f t="shared" si="12"/>
        <v>0</v>
      </c>
      <c r="M58" s="308">
        <f t="shared" si="12"/>
        <v>9</v>
      </c>
      <c r="N58" s="297" t="s">
        <v>1496</v>
      </c>
    </row>
    <row r="59" spans="1:14" ht="17.25" customHeight="1" x14ac:dyDescent="0.2">
      <c r="A59" s="308" t="s">
        <v>1294</v>
      </c>
      <c r="B59" s="308">
        <v>54</v>
      </c>
      <c r="C59" s="308">
        <v>7</v>
      </c>
      <c r="D59" s="308">
        <v>61</v>
      </c>
      <c r="E59" s="308">
        <v>0</v>
      </c>
      <c r="F59" s="308">
        <v>0</v>
      </c>
      <c r="G59" s="308">
        <v>0</v>
      </c>
      <c r="H59" s="308">
        <v>4</v>
      </c>
      <c r="I59" s="308">
        <v>2</v>
      </c>
      <c r="J59" s="308">
        <v>6</v>
      </c>
      <c r="K59" s="308">
        <f t="shared" si="13"/>
        <v>58</v>
      </c>
      <c r="L59" s="308">
        <f t="shared" si="12"/>
        <v>9</v>
      </c>
      <c r="M59" s="308">
        <f t="shared" si="12"/>
        <v>67</v>
      </c>
      <c r="N59" s="297" t="s">
        <v>1497</v>
      </c>
    </row>
    <row r="60" spans="1:14" ht="17.25" customHeight="1" x14ac:dyDescent="0.2">
      <c r="A60" s="308" t="s">
        <v>1296</v>
      </c>
      <c r="B60" s="308">
        <v>57</v>
      </c>
      <c r="C60" s="308">
        <v>28</v>
      </c>
      <c r="D60" s="308">
        <v>85</v>
      </c>
      <c r="E60" s="308">
        <v>1</v>
      </c>
      <c r="F60" s="308">
        <v>0</v>
      </c>
      <c r="G60" s="308">
        <v>1</v>
      </c>
      <c r="H60" s="308">
        <v>1</v>
      </c>
      <c r="I60" s="308">
        <v>3</v>
      </c>
      <c r="J60" s="308">
        <v>4</v>
      </c>
      <c r="K60" s="308">
        <f t="shared" si="13"/>
        <v>59</v>
      </c>
      <c r="L60" s="308">
        <f t="shared" si="12"/>
        <v>31</v>
      </c>
      <c r="M60" s="308">
        <f t="shared" si="12"/>
        <v>90</v>
      </c>
      <c r="N60" s="297" t="s">
        <v>1305</v>
      </c>
    </row>
    <row r="61" spans="1:14" ht="17.25" customHeight="1" x14ac:dyDescent="0.2">
      <c r="A61" s="308" t="s">
        <v>1602</v>
      </c>
      <c r="B61" s="308">
        <f>SUM(B53:B60)</f>
        <v>238</v>
      </c>
      <c r="C61" s="308">
        <f t="shared" ref="C61:M61" si="14">SUM(C53:C60)</f>
        <v>86</v>
      </c>
      <c r="D61" s="308">
        <f t="shared" si="14"/>
        <v>324</v>
      </c>
      <c r="E61" s="308">
        <f t="shared" si="14"/>
        <v>3</v>
      </c>
      <c r="F61" s="308">
        <f t="shared" si="14"/>
        <v>1</v>
      </c>
      <c r="G61" s="308">
        <f t="shared" si="14"/>
        <v>4</v>
      </c>
      <c r="H61" s="308">
        <f t="shared" si="14"/>
        <v>10</v>
      </c>
      <c r="I61" s="308">
        <f t="shared" si="14"/>
        <v>17</v>
      </c>
      <c r="J61" s="308">
        <f t="shared" si="14"/>
        <v>27</v>
      </c>
      <c r="K61" s="308">
        <f t="shared" si="14"/>
        <v>251</v>
      </c>
      <c r="L61" s="308">
        <f t="shared" si="14"/>
        <v>104</v>
      </c>
      <c r="M61" s="308">
        <f t="shared" si="14"/>
        <v>355</v>
      </c>
      <c r="N61" s="297" t="s">
        <v>1295</v>
      </c>
    </row>
    <row r="62" spans="1:14" ht="17.25" customHeight="1" x14ac:dyDescent="0.2">
      <c r="A62" s="308" t="s">
        <v>1315</v>
      </c>
      <c r="B62" s="308">
        <v>159</v>
      </c>
      <c r="C62" s="308">
        <v>72</v>
      </c>
      <c r="D62" s="308">
        <v>231</v>
      </c>
      <c r="E62" s="308">
        <v>0</v>
      </c>
      <c r="F62" s="308">
        <v>0</v>
      </c>
      <c r="G62" s="308">
        <v>0</v>
      </c>
      <c r="H62" s="308">
        <v>22</v>
      </c>
      <c r="I62" s="308">
        <v>1</v>
      </c>
      <c r="J62" s="308">
        <v>23</v>
      </c>
      <c r="K62" s="308">
        <f>SUM(B62,E62,H62)</f>
        <v>181</v>
      </c>
      <c r="L62" s="308">
        <f t="shared" ref="L62:M63" si="15">SUM(C62,F62,I62)</f>
        <v>73</v>
      </c>
      <c r="M62" s="308">
        <f t="shared" si="15"/>
        <v>254</v>
      </c>
      <c r="N62" s="297" t="s">
        <v>1297</v>
      </c>
    </row>
    <row r="63" spans="1:14" ht="17.25" customHeight="1" thickBot="1" x14ac:dyDescent="0.25">
      <c r="A63" s="426" t="s">
        <v>1317</v>
      </c>
      <c r="B63" s="426">
        <v>101</v>
      </c>
      <c r="C63" s="426">
        <v>46</v>
      </c>
      <c r="D63" s="426">
        <v>147</v>
      </c>
      <c r="E63" s="426">
        <v>1</v>
      </c>
      <c r="F63" s="426">
        <v>0</v>
      </c>
      <c r="G63" s="426">
        <v>1</v>
      </c>
      <c r="H63" s="426">
        <v>0</v>
      </c>
      <c r="I63" s="426">
        <v>0</v>
      </c>
      <c r="J63" s="426">
        <v>0</v>
      </c>
      <c r="K63" s="426">
        <f>SUM(B63,E63,H63)</f>
        <v>102</v>
      </c>
      <c r="L63" s="426">
        <f t="shared" si="15"/>
        <v>46</v>
      </c>
      <c r="M63" s="426">
        <f t="shared" si="15"/>
        <v>148</v>
      </c>
      <c r="N63" s="427" t="s">
        <v>1502</v>
      </c>
    </row>
    <row r="64" spans="1:14" ht="17.25" customHeight="1" thickTop="1" x14ac:dyDescent="0.2">
      <c r="A64" s="307"/>
      <c r="B64" s="307"/>
      <c r="C64" s="307"/>
      <c r="D64" s="307"/>
      <c r="E64" s="307"/>
      <c r="F64" s="307"/>
      <c r="G64" s="307"/>
      <c r="H64" s="307"/>
      <c r="I64" s="307"/>
      <c r="J64" s="307"/>
      <c r="K64" s="307"/>
      <c r="L64" s="307"/>
      <c r="M64" s="307"/>
      <c r="N64" s="56"/>
    </row>
    <row r="65" spans="1:14" ht="20.25" customHeight="1" thickBot="1" x14ac:dyDescent="0.25">
      <c r="A65" s="310" t="s">
        <v>2654</v>
      </c>
      <c r="B65" s="936"/>
      <c r="C65" s="936"/>
      <c r="D65" s="936"/>
      <c r="E65" s="936"/>
      <c r="F65" s="936"/>
      <c r="G65" s="936"/>
      <c r="H65" s="936"/>
      <c r="I65" s="936"/>
      <c r="J65" s="936"/>
      <c r="K65" s="936"/>
      <c r="L65" s="936"/>
      <c r="M65" s="936"/>
      <c r="N65" s="935" t="s">
        <v>2718</v>
      </c>
    </row>
    <row r="66" spans="1:14" ht="16.5" thickTop="1" x14ac:dyDescent="0.25">
      <c r="A66" s="1053" t="s">
        <v>196</v>
      </c>
      <c r="B66" s="1073" t="s">
        <v>128</v>
      </c>
      <c r="C66" s="1073"/>
      <c r="D66" s="1073"/>
      <c r="E66" s="1073" t="s">
        <v>129</v>
      </c>
      <c r="F66" s="1073"/>
      <c r="G66" s="1073"/>
      <c r="H66" s="1073" t="s">
        <v>130</v>
      </c>
      <c r="I66" s="1073"/>
      <c r="J66" s="1073"/>
      <c r="K66" s="1073" t="s">
        <v>4</v>
      </c>
      <c r="L66" s="1073"/>
      <c r="M66" s="1073"/>
      <c r="N66" s="1053" t="s">
        <v>197</v>
      </c>
    </row>
    <row r="67" spans="1:14" ht="15.75" x14ac:dyDescent="0.25">
      <c r="A67" s="1054"/>
      <c r="B67" s="1071" t="s">
        <v>131</v>
      </c>
      <c r="C67" s="1071"/>
      <c r="D67" s="1071"/>
      <c r="E67" s="1071" t="s">
        <v>132</v>
      </c>
      <c r="F67" s="1071"/>
      <c r="G67" s="1071"/>
      <c r="H67" s="1071" t="s">
        <v>133</v>
      </c>
      <c r="I67" s="1071"/>
      <c r="J67" s="1071"/>
      <c r="K67" s="1071" t="s">
        <v>9</v>
      </c>
      <c r="L67" s="1071"/>
      <c r="M67" s="1071"/>
      <c r="N67" s="1054"/>
    </row>
    <row r="68" spans="1:14" ht="15.75" x14ac:dyDescent="0.25">
      <c r="A68" s="1054"/>
      <c r="B68" s="933" t="s">
        <v>554</v>
      </c>
      <c r="C68" s="933" t="s">
        <v>112</v>
      </c>
      <c r="D68" s="933" t="s">
        <v>12</v>
      </c>
      <c r="E68" s="933" t="s">
        <v>554</v>
      </c>
      <c r="F68" s="933" t="s">
        <v>112</v>
      </c>
      <c r="G68" s="933" t="s">
        <v>12</v>
      </c>
      <c r="H68" s="933" t="s">
        <v>554</v>
      </c>
      <c r="I68" s="933" t="s">
        <v>112</v>
      </c>
      <c r="J68" s="933" t="s">
        <v>12</v>
      </c>
      <c r="K68" s="933" t="s">
        <v>554</v>
      </c>
      <c r="L68" s="933" t="s">
        <v>112</v>
      </c>
      <c r="M68" s="933" t="s">
        <v>12</v>
      </c>
      <c r="N68" s="1054"/>
    </row>
    <row r="69" spans="1:14" ht="16.5" thickBot="1" x14ac:dyDescent="0.3">
      <c r="A69" s="1055"/>
      <c r="B69" s="934" t="s">
        <v>13</v>
      </c>
      <c r="C69" s="934" t="s">
        <v>14</v>
      </c>
      <c r="D69" s="934" t="s">
        <v>9</v>
      </c>
      <c r="E69" s="934" t="s">
        <v>13</v>
      </c>
      <c r="F69" s="934" t="s">
        <v>14</v>
      </c>
      <c r="G69" s="934" t="s">
        <v>9</v>
      </c>
      <c r="H69" s="934" t="s">
        <v>13</v>
      </c>
      <c r="I69" s="934" t="s">
        <v>14</v>
      </c>
      <c r="J69" s="934" t="s">
        <v>9</v>
      </c>
      <c r="K69" s="934" t="s">
        <v>13</v>
      </c>
      <c r="L69" s="934" t="s">
        <v>14</v>
      </c>
      <c r="M69" s="934" t="s">
        <v>9</v>
      </c>
      <c r="N69" s="1055"/>
    </row>
    <row r="70" spans="1:14" ht="18" customHeight="1" x14ac:dyDescent="0.2">
      <c r="A70" s="308" t="s">
        <v>1503</v>
      </c>
      <c r="B70" s="308"/>
      <c r="C70" s="308"/>
      <c r="D70" s="308"/>
      <c r="E70" s="308"/>
      <c r="F70" s="308"/>
      <c r="G70" s="308"/>
      <c r="H70" s="308"/>
      <c r="I70" s="308"/>
      <c r="J70" s="308"/>
      <c r="K70" s="308"/>
      <c r="L70" s="308"/>
      <c r="M70" s="308"/>
      <c r="N70" s="297" t="s">
        <v>1320</v>
      </c>
    </row>
    <row r="71" spans="1:14" ht="16.5" customHeight="1" x14ac:dyDescent="0.2">
      <c r="A71" s="308" t="s">
        <v>790</v>
      </c>
      <c r="B71" s="308">
        <v>3</v>
      </c>
      <c r="C71" s="308">
        <v>18</v>
      </c>
      <c r="D71" s="308">
        <v>21</v>
      </c>
      <c r="E71" s="308">
        <v>0</v>
      </c>
      <c r="F71" s="308">
        <v>0</v>
      </c>
      <c r="G71" s="308">
        <v>0</v>
      </c>
      <c r="H71" s="308">
        <v>0</v>
      </c>
      <c r="I71" s="308">
        <v>0</v>
      </c>
      <c r="J71" s="308">
        <v>0</v>
      </c>
      <c r="K71" s="308">
        <f>SUM(B71,E71,H71)</f>
        <v>3</v>
      </c>
      <c r="L71" s="308">
        <f t="shared" ref="L71:M78" si="16">SUM(C71,F71,I71)</f>
        <v>18</v>
      </c>
      <c r="M71" s="308">
        <f t="shared" si="16"/>
        <v>21</v>
      </c>
      <c r="N71" s="297" t="s">
        <v>204</v>
      </c>
    </row>
    <row r="72" spans="1:14" ht="20.25" customHeight="1" x14ac:dyDescent="0.2">
      <c r="A72" s="308" t="s">
        <v>404</v>
      </c>
      <c r="B72" s="308">
        <v>3</v>
      </c>
      <c r="C72" s="308">
        <v>2</v>
      </c>
      <c r="D72" s="308">
        <v>5</v>
      </c>
      <c r="E72" s="308">
        <v>0</v>
      </c>
      <c r="F72" s="308">
        <v>0</v>
      </c>
      <c r="G72" s="308">
        <v>0</v>
      </c>
      <c r="H72" s="308">
        <v>0</v>
      </c>
      <c r="I72" s="308">
        <v>0</v>
      </c>
      <c r="J72" s="308">
        <v>0</v>
      </c>
      <c r="K72" s="308">
        <f t="shared" ref="K72:K78" si="17">SUM(B72,E72,H72)</f>
        <v>3</v>
      </c>
      <c r="L72" s="308">
        <f t="shared" si="16"/>
        <v>2</v>
      </c>
      <c r="M72" s="308">
        <f t="shared" si="16"/>
        <v>5</v>
      </c>
      <c r="N72" s="297" t="s">
        <v>206</v>
      </c>
    </row>
    <row r="73" spans="1:14" ht="20.25" customHeight="1" x14ac:dyDescent="0.2">
      <c r="A73" s="308" t="s">
        <v>1286</v>
      </c>
      <c r="B73" s="308">
        <v>5</v>
      </c>
      <c r="C73" s="308">
        <v>1</v>
      </c>
      <c r="D73" s="308">
        <v>6</v>
      </c>
      <c r="E73" s="308">
        <v>0</v>
      </c>
      <c r="F73" s="308">
        <v>0</v>
      </c>
      <c r="G73" s="308">
        <v>0</v>
      </c>
      <c r="H73" s="308">
        <v>0</v>
      </c>
      <c r="I73" s="308">
        <v>0</v>
      </c>
      <c r="J73" s="308">
        <v>0</v>
      </c>
      <c r="K73" s="308">
        <f t="shared" si="17"/>
        <v>5</v>
      </c>
      <c r="L73" s="308">
        <f t="shared" si="16"/>
        <v>1</v>
      </c>
      <c r="M73" s="308">
        <f t="shared" si="16"/>
        <v>6</v>
      </c>
      <c r="N73" s="297" t="s">
        <v>1397</v>
      </c>
    </row>
    <row r="74" spans="1:14" ht="17.25" customHeight="1" x14ac:dyDescent="0.2">
      <c r="A74" s="308" t="s">
        <v>1545</v>
      </c>
      <c r="B74" s="308">
        <v>4</v>
      </c>
      <c r="C74" s="308"/>
      <c r="D74" s="308">
        <v>4</v>
      </c>
      <c r="E74" s="308">
        <v>0</v>
      </c>
      <c r="F74" s="308"/>
      <c r="G74" s="308">
        <v>0</v>
      </c>
      <c r="H74" s="308">
        <v>0</v>
      </c>
      <c r="I74" s="308">
        <v>0</v>
      </c>
      <c r="J74" s="308">
        <v>0</v>
      </c>
      <c r="K74" s="308">
        <f t="shared" si="17"/>
        <v>4</v>
      </c>
      <c r="L74" s="308">
        <f t="shared" si="16"/>
        <v>0</v>
      </c>
      <c r="M74" s="308">
        <f t="shared" si="16"/>
        <v>4</v>
      </c>
      <c r="N74" s="297" t="s">
        <v>1447</v>
      </c>
    </row>
    <row r="75" spans="1:14" ht="20.25" customHeight="1" x14ac:dyDescent="0.2">
      <c r="A75" s="308" t="s">
        <v>523</v>
      </c>
      <c r="B75" s="308">
        <v>3</v>
      </c>
      <c r="C75" s="308">
        <v>4</v>
      </c>
      <c r="D75" s="308">
        <v>7</v>
      </c>
      <c r="E75" s="308">
        <v>0</v>
      </c>
      <c r="F75" s="308">
        <v>0</v>
      </c>
      <c r="G75" s="308">
        <v>0</v>
      </c>
      <c r="H75" s="308">
        <v>0</v>
      </c>
      <c r="I75" s="308">
        <v>0</v>
      </c>
      <c r="J75" s="308">
        <v>0</v>
      </c>
      <c r="K75" s="308">
        <f t="shared" si="17"/>
        <v>3</v>
      </c>
      <c r="L75" s="308">
        <f t="shared" si="16"/>
        <v>4</v>
      </c>
      <c r="M75" s="308">
        <f t="shared" si="16"/>
        <v>7</v>
      </c>
      <c r="N75" s="297" t="s">
        <v>524</v>
      </c>
    </row>
    <row r="76" spans="1:14" ht="20.25" customHeight="1" x14ac:dyDescent="0.2">
      <c r="A76" s="308" t="s">
        <v>1546</v>
      </c>
      <c r="B76" s="308">
        <v>0</v>
      </c>
      <c r="C76" s="308">
        <v>0</v>
      </c>
      <c r="D76" s="308">
        <v>0</v>
      </c>
      <c r="E76" s="308">
        <v>0</v>
      </c>
      <c r="F76" s="308">
        <v>0</v>
      </c>
      <c r="G76" s="308">
        <v>0</v>
      </c>
      <c r="H76" s="308">
        <v>0</v>
      </c>
      <c r="I76" s="308">
        <v>0</v>
      </c>
      <c r="J76" s="308">
        <v>0</v>
      </c>
      <c r="K76" s="308">
        <f t="shared" si="17"/>
        <v>0</v>
      </c>
      <c r="L76" s="308">
        <f t="shared" si="16"/>
        <v>0</v>
      </c>
      <c r="M76" s="308">
        <f t="shared" si="16"/>
        <v>0</v>
      </c>
      <c r="N76" s="516" t="s">
        <v>1603</v>
      </c>
    </row>
    <row r="77" spans="1:14" ht="20.25" customHeight="1" x14ac:dyDescent="0.2">
      <c r="A77" s="308" t="s">
        <v>1548</v>
      </c>
      <c r="B77" s="308">
        <v>0</v>
      </c>
      <c r="C77" s="308">
        <v>1</v>
      </c>
      <c r="D77" s="308">
        <v>1</v>
      </c>
      <c r="E77" s="308">
        <v>0</v>
      </c>
      <c r="F77" s="308">
        <v>0</v>
      </c>
      <c r="G77" s="308">
        <v>0</v>
      </c>
      <c r="H77" s="308">
        <v>0</v>
      </c>
      <c r="I77" s="308">
        <v>0</v>
      </c>
      <c r="J77" s="308">
        <v>0</v>
      </c>
      <c r="K77" s="308">
        <f t="shared" si="17"/>
        <v>0</v>
      </c>
      <c r="L77" s="308">
        <f t="shared" si="16"/>
        <v>1</v>
      </c>
      <c r="M77" s="308">
        <f t="shared" si="16"/>
        <v>1</v>
      </c>
      <c r="N77" s="297" t="s">
        <v>1496</v>
      </c>
    </row>
    <row r="78" spans="1:14" ht="20.25" customHeight="1" x14ac:dyDescent="0.2">
      <c r="A78" s="308" t="s">
        <v>1549</v>
      </c>
      <c r="B78" s="308">
        <v>0</v>
      </c>
      <c r="C78" s="308">
        <v>0</v>
      </c>
      <c r="D78" s="308">
        <v>0</v>
      </c>
      <c r="E78" s="308">
        <v>0</v>
      </c>
      <c r="F78" s="308">
        <v>0</v>
      </c>
      <c r="G78" s="308">
        <v>0</v>
      </c>
      <c r="H78" s="308">
        <v>0</v>
      </c>
      <c r="I78" s="308">
        <v>0</v>
      </c>
      <c r="J78" s="308">
        <v>0</v>
      </c>
      <c r="K78" s="308">
        <f t="shared" si="17"/>
        <v>0</v>
      </c>
      <c r="L78" s="308">
        <f t="shared" si="16"/>
        <v>0</v>
      </c>
      <c r="M78" s="308">
        <f t="shared" si="16"/>
        <v>0</v>
      </c>
      <c r="N78" s="297" t="s">
        <v>1550</v>
      </c>
    </row>
    <row r="79" spans="1:14" ht="20.25" customHeight="1" x14ac:dyDescent="0.2">
      <c r="A79" s="308" t="s">
        <v>1551</v>
      </c>
      <c r="B79" s="308">
        <f>SUM(B71:B78)</f>
        <v>18</v>
      </c>
      <c r="C79" s="308">
        <f t="shared" ref="C79:M79" si="18">SUM(C71:C78)</f>
        <v>26</v>
      </c>
      <c r="D79" s="308">
        <f t="shared" si="18"/>
        <v>44</v>
      </c>
      <c r="E79" s="308">
        <f t="shared" si="18"/>
        <v>0</v>
      </c>
      <c r="F79" s="308">
        <f t="shared" si="18"/>
        <v>0</v>
      </c>
      <c r="G79" s="308">
        <f t="shared" si="18"/>
        <v>0</v>
      </c>
      <c r="H79" s="308">
        <f t="shared" si="18"/>
        <v>0</v>
      </c>
      <c r="I79" s="308">
        <f t="shared" si="18"/>
        <v>0</v>
      </c>
      <c r="J79" s="308">
        <f t="shared" si="18"/>
        <v>0</v>
      </c>
      <c r="K79" s="308">
        <f t="shared" si="18"/>
        <v>18</v>
      </c>
      <c r="L79" s="308">
        <f t="shared" si="18"/>
        <v>26</v>
      </c>
      <c r="M79" s="308">
        <f t="shared" si="18"/>
        <v>44</v>
      </c>
      <c r="N79" s="516" t="s">
        <v>1325</v>
      </c>
    </row>
    <row r="80" spans="1:14" ht="20.25" customHeight="1" x14ac:dyDescent="0.2">
      <c r="A80" s="308" t="s">
        <v>1326</v>
      </c>
      <c r="B80" s="308"/>
      <c r="C80" s="308"/>
      <c r="D80" s="308"/>
      <c r="E80" s="308"/>
      <c r="F80" s="308"/>
      <c r="G80" s="308"/>
      <c r="H80" s="308"/>
      <c r="I80" s="308"/>
      <c r="J80" s="308"/>
      <c r="K80" s="308"/>
      <c r="L80" s="308"/>
      <c r="M80" s="308"/>
      <c r="N80" s="297" t="s">
        <v>1327</v>
      </c>
    </row>
    <row r="81" spans="1:14" ht="20.25" customHeight="1" x14ac:dyDescent="0.2">
      <c r="A81" s="308" t="s">
        <v>1328</v>
      </c>
      <c r="B81" s="308">
        <v>12</v>
      </c>
      <c r="C81" s="308">
        <v>13</v>
      </c>
      <c r="D81" s="308">
        <v>25</v>
      </c>
      <c r="E81" s="308">
        <v>0</v>
      </c>
      <c r="F81" s="308">
        <v>0</v>
      </c>
      <c r="G81" s="308">
        <v>0</v>
      </c>
      <c r="H81" s="308">
        <v>2</v>
      </c>
      <c r="I81" s="308">
        <v>0</v>
      </c>
      <c r="J81" s="308">
        <v>2</v>
      </c>
      <c r="K81" s="308">
        <f>SUM(B81,E81,H81)</f>
        <v>14</v>
      </c>
      <c r="L81" s="308">
        <f t="shared" ref="L81:M86" si="19">SUM(C81,F81,I81)</f>
        <v>13</v>
      </c>
      <c r="M81" s="308">
        <f t="shared" si="19"/>
        <v>27</v>
      </c>
      <c r="N81" s="297" t="s">
        <v>1329</v>
      </c>
    </row>
    <row r="82" spans="1:14" ht="20.25" customHeight="1" x14ac:dyDescent="0.2">
      <c r="A82" s="308" t="s">
        <v>1643</v>
      </c>
      <c r="B82" s="308">
        <v>7</v>
      </c>
      <c r="C82" s="308">
        <v>8</v>
      </c>
      <c r="D82" s="308">
        <v>15</v>
      </c>
      <c r="E82" s="308">
        <v>0</v>
      </c>
      <c r="F82" s="308">
        <v>0</v>
      </c>
      <c r="G82" s="308">
        <v>0</v>
      </c>
      <c r="H82" s="308">
        <v>0</v>
      </c>
      <c r="I82" s="308">
        <v>0</v>
      </c>
      <c r="J82" s="308">
        <v>0</v>
      </c>
      <c r="K82" s="308">
        <f t="shared" ref="K82:K86" si="20">SUM(B82,E82,H82)</f>
        <v>7</v>
      </c>
      <c r="L82" s="308">
        <f t="shared" si="19"/>
        <v>8</v>
      </c>
      <c r="M82" s="308">
        <f t="shared" si="19"/>
        <v>15</v>
      </c>
      <c r="N82" s="297" t="s">
        <v>1506</v>
      </c>
    </row>
    <row r="83" spans="1:14" ht="20.25" customHeight="1" x14ac:dyDescent="0.2">
      <c r="A83" s="308" t="s">
        <v>1331</v>
      </c>
      <c r="B83" s="308">
        <v>6</v>
      </c>
      <c r="C83" s="308">
        <v>9</v>
      </c>
      <c r="D83" s="308">
        <v>15</v>
      </c>
      <c r="E83" s="308">
        <v>0</v>
      </c>
      <c r="F83" s="308">
        <v>0</v>
      </c>
      <c r="G83" s="308">
        <v>0</v>
      </c>
      <c r="H83" s="308">
        <v>0</v>
      </c>
      <c r="I83" s="308">
        <v>0</v>
      </c>
      <c r="J83" s="308">
        <v>0</v>
      </c>
      <c r="K83" s="308">
        <f t="shared" si="20"/>
        <v>6</v>
      </c>
      <c r="L83" s="308">
        <f t="shared" si="19"/>
        <v>9</v>
      </c>
      <c r="M83" s="308">
        <f t="shared" si="19"/>
        <v>15</v>
      </c>
      <c r="N83" s="297" t="s">
        <v>1332</v>
      </c>
    </row>
    <row r="84" spans="1:14" ht="17.25" customHeight="1" x14ac:dyDescent="0.2">
      <c r="A84" s="308" t="s">
        <v>1333</v>
      </c>
      <c r="B84" s="308">
        <v>3</v>
      </c>
      <c r="C84" s="308">
        <v>3</v>
      </c>
      <c r="D84" s="308">
        <v>6</v>
      </c>
      <c r="E84" s="308">
        <v>0</v>
      </c>
      <c r="F84" s="308">
        <v>0</v>
      </c>
      <c r="G84" s="308">
        <v>0</v>
      </c>
      <c r="H84" s="308">
        <v>0</v>
      </c>
      <c r="I84" s="308">
        <v>0</v>
      </c>
      <c r="J84" s="308">
        <v>0</v>
      </c>
      <c r="K84" s="308">
        <f t="shared" si="20"/>
        <v>3</v>
      </c>
      <c r="L84" s="308">
        <f t="shared" si="19"/>
        <v>3</v>
      </c>
      <c r="M84" s="308">
        <f t="shared" si="19"/>
        <v>6</v>
      </c>
      <c r="N84" s="297" t="s">
        <v>1334</v>
      </c>
    </row>
    <row r="85" spans="1:14" ht="20.25" customHeight="1" x14ac:dyDescent="0.2">
      <c r="A85" s="308" t="s">
        <v>790</v>
      </c>
      <c r="B85" s="308">
        <v>0</v>
      </c>
      <c r="C85" s="308">
        <v>0</v>
      </c>
      <c r="D85" s="308">
        <v>0</v>
      </c>
      <c r="E85" s="308">
        <v>0</v>
      </c>
      <c r="F85" s="308">
        <v>0</v>
      </c>
      <c r="G85" s="308">
        <v>0</v>
      </c>
      <c r="H85" s="308">
        <v>0</v>
      </c>
      <c r="I85" s="308">
        <v>0</v>
      </c>
      <c r="J85" s="308">
        <v>0</v>
      </c>
      <c r="K85" s="308">
        <f t="shared" si="20"/>
        <v>0</v>
      </c>
      <c r="L85" s="308">
        <f t="shared" si="19"/>
        <v>0</v>
      </c>
      <c r="M85" s="308">
        <f t="shared" si="19"/>
        <v>0</v>
      </c>
      <c r="N85" s="297" t="s">
        <v>1336</v>
      </c>
    </row>
    <row r="86" spans="1:14" ht="17.25" customHeight="1" x14ac:dyDescent="0.2">
      <c r="A86" s="308" t="s">
        <v>1288</v>
      </c>
      <c r="B86" s="308">
        <v>0</v>
      </c>
      <c r="C86" s="308">
        <v>0</v>
      </c>
      <c r="D86" s="308">
        <v>0</v>
      </c>
      <c r="E86" s="308">
        <v>0</v>
      </c>
      <c r="F86" s="308">
        <v>0</v>
      </c>
      <c r="G86" s="308">
        <v>0</v>
      </c>
      <c r="H86" s="308">
        <v>0</v>
      </c>
      <c r="I86" s="308">
        <v>0</v>
      </c>
      <c r="J86" s="308">
        <v>0</v>
      </c>
      <c r="K86" s="308">
        <f t="shared" si="20"/>
        <v>0</v>
      </c>
      <c r="L86" s="308">
        <f t="shared" si="19"/>
        <v>0</v>
      </c>
      <c r="M86" s="308">
        <f t="shared" si="19"/>
        <v>0</v>
      </c>
      <c r="N86" s="297" t="s">
        <v>1289</v>
      </c>
    </row>
    <row r="87" spans="1:14" ht="20.25" customHeight="1" x14ac:dyDescent="0.2">
      <c r="A87" s="308" t="s">
        <v>1338</v>
      </c>
      <c r="B87" s="308">
        <f>SUM(B81:B86)</f>
        <v>28</v>
      </c>
      <c r="C87" s="308">
        <f t="shared" ref="C87:M87" si="21">SUM(C81:C86)</f>
        <v>33</v>
      </c>
      <c r="D87" s="308">
        <f t="shared" si="21"/>
        <v>61</v>
      </c>
      <c r="E87" s="308">
        <f t="shared" si="21"/>
        <v>0</v>
      </c>
      <c r="F87" s="308">
        <f t="shared" si="21"/>
        <v>0</v>
      </c>
      <c r="G87" s="308">
        <f t="shared" si="21"/>
        <v>0</v>
      </c>
      <c r="H87" s="308">
        <f t="shared" si="21"/>
        <v>2</v>
      </c>
      <c r="I87" s="308">
        <f t="shared" si="21"/>
        <v>0</v>
      </c>
      <c r="J87" s="308">
        <f t="shared" si="21"/>
        <v>2</v>
      </c>
      <c r="K87" s="308">
        <f t="shared" si="21"/>
        <v>30</v>
      </c>
      <c r="L87" s="308">
        <f t="shared" si="21"/>
        <v>33</v>
      </c>
      <c r="M87" s="308">
        <f t="shared" si="21"/>
        <v>63</v>
      </c>
      <c r="N87" s="297" t="s">
        <v>1339</v>
      </c>
    </row>
    <row r="88" spans="1:14" ht="17.25" customHeight="1" x14ac:dyDescent="0.2">
      <c r="A88" s="308" t="s">
        <v>1340</v>
      </c>
      <c r="B88" s="308">
        <v>3</v>
      </c>
      <c r="C88" s="308">
        <v>6</v>
      </c>
      <c r="D88" s="308">
        <v>9</v>
      </c>
      <c r="E88" s="308">
        <v>1</v>
      </c>
      <c r="F88" s="308">
        <v>0</v>
      </c>
      <c r="G88" s="308">
        <v>1</v>
      </c>
      <c r="H88" s="308">
        <v>1</v>
      </c>
      <c r="I88" s="308">
        <v>0</v>
      </c>
      <c r="J88" s="308">
        <v>1</v>
      </c>
      <c r="K88" s="308">
        <v>5</v>
      </c>
      <c r="L88" s="308">
        <v>6</v>
      </c>
      <c r="M88" s="308">
        <v>11</v>
      </c>
      <c r="N88" s="297" t="s">
        <v>1341</v>
      </c>
    </row>
    <row r="89" spans="1:14" ht="20.25" customHeight="1" x14ac:dyDescent="0.2">
      <c r="A89" s="440" t="s">
        <v>1644</v>
      </c>
      <c r="B89" s="440"/>
      <c r="C89" s="440"/>
      <c r="D89" s="440"/>
      <c r="E89" s="440"/>
      <c r="F89" s="440"/>
      <c r="G89" s="440"/>
      <c r="H89" s="440"/>
      <c r="I89" s="440"/>
      <c r="J89" s="440"/>
      <c r="K89" s="440"/>
      <c r="L89" s="440"/>
      <c r="M89" s="440"/>
      <c r="N89" s="429" t="s">
        <v>1645</v>
      </c>
    </row>
    <row r="90" spans="1:14" ht="20.25" customHeight="1" x14ac:dyDescent="0.2">
      <c r="A90" s="308" t="s">
        <v>1344</v>
      </c>
      <c r="B90" s="308">
        <v>22</v>
      </c>
      <c r="C90" s="308">
        <v>21</v>
      </c>
      <c r="D90" s="308">
        <v>43</v>
      </c>
      <c r="E90" s="308">
        <v>0</v>
      </c>
      <c r="F90" s="308">
        <v>0</v>
      </c>
      <c r="G90" s="308">
        <v>0</v>
      </c>
      <c r="H90" s="308">
        <v>0</v>
      </c>
      <c r="I90" s="308">
        <v>0</v>
      </c>
      <c r="J90" s="308">
        <v>0</v>
      </c>
      <c r="K90" s="308">
        <v>22</v>
      </c>
      <c r="L90" s="308">
        <v>21</v>
      </c>
      <c r="M90" s="308">
        <v>43</v>
      </c>
      <c r="N90" s="297" t="s">
        <v>856</v>
      </c>
    </row>
    <row r="91" spans="1:14" ht="18" customHeight="1" x14ac:dyDescent="0.2">
      <c r="A91" s="308" t="s">
        <v>1345</v>
      </c>
      <c r="B91" s="308">
        <v>98</v>
      </c>
      <c r="C91" s="308">
        <v>13</v>
      </c>
      <c r="D91" s="308">
        <v>111</v>
      </c>
      <c r="E91" s="308">
        <v>1</v>
      </c>
      <c r="F91" s="308">
        <v>1</v>
      </c>
      <c r="G91" s="308">
        <v>2</v>
      </c>
      <c r="H91" s="308">
        <v>0</v>
      </c>
      <c r="I91" s="308">
        <v>0</v>
      </c>
      <c r="J91" s="308">
        <v>0</v>
      </c>
      <c r="K91" s="308">
        <v>99</v>
      </c>
      <c r="L91" s="308">
        <v>14</v>
      </c>
      <c r="M91" s="308">
        <v>113</v>
      </c>
      <c r="N91" s="297" t="s">
        <v>234</v>
      </c>
    </row>
    <row r="92" spans="1:14" ht="17.25" customHeight="1" x14ac:dyDescent="0.2">
      <c r="A92" s="308" t="s">
        <v>233</v>
      </c>
      <c r="B92" s="308">
        <v>149</v>
      </c>
      <c r="C92" s="308">
        <v>71</v>
      </c>
      <c r="D92" s="308">
        <v>220</v>
      </c>
      <c r="E92" s="308">
        <v>2</v>
      </c>
      <c r="F92" s="308">
        <v>0</v>
      </c>
      <c r="G92" s="308">
        <v>2</v>
      </c>
      <c r="H92" s="308">
        <v>2</v>
      </c>
      <c r="I92" s="308">
        <v>4</v>
      </c>
      <c r="J92" s="308">
        <v>6</v>
      </c>
      <c r="K92" s="308">
        <v>153</v>
      </c>
      <c r="L92" s="308">
        <v>75</v>
      </c>
      <c r="M92" s="308">
        <v>228</v>
      </c>
      <c r="N92" s="297" t="s">
        <v>240</v>
      </c>
    </row>
    <row r="93" spans="1:14" ht="13.5" customHeight="1" x14ac:dyDescent="0.2">
      <c r="A93" s="308" t="s">
        <v>1646</v>
      </c>
      <c r="B93" s="308">
        <v>46</v>
      </c>
      <c r="C93" s="308">
        <v>31</v>
      </c>
      <c r="D93" s="308">
        <v>77</v>
      </c>
      <c r="E93" s="308">
        <v>0</v>
      </c>
      <c r="F93" s="308">
        <v>0</v>
      </c>
      <c r="G93" s="308">
        <v>0</v>
      </c>
      <c r="H93" s="308">
        <v>11</v>
      </c>
      <c r="I93" s="308">
        <v>0</v>
      </c>
      <c r="J93" s="308">
        <v>11</v>
      </c>
      <c r="K93" s="308">
        <v>57</v>
      </c>
      <c r="L93" s="308">
        <v>31</v>
      </c>
      <c r="M93" s="308">
        <v>88</v>
      </c>
      <c r="N93" s="297" t="s">
        <v>1647</v>
      </c>
    </row>
    <row r="94" spans="1:14" ht="20.25" customHeight="1" thickBot="1" x14ac:dyDescent="0.25">
      <c r="A94" s="426" t="s">
        <v>1648</v>
      </c>
      <c r="B94" s="426">
        <f>SUM(B90:B93)</f>
        <v>315</v>
      </c>
      <c r="C94" s="426">
        <f t="shared" ref="C94:M94" si="22">SUM(C90:C93)</f>
        <v>136</v>
      </c>
      <c r="D94" s="426">
        <f t="shared" si="22"/>
        <v>451</v>
      </c>
      <c r="E94" s="426">
        <f t="shared" si="22"/>
        <v>3</v>
      </c>
      <c r="F94" s="426">
        <f t="shared" si="22"/>
        <v>1</v>
      </c>
      <c r="G94" s="426">
        <f t="shared" si="22"/>
        <v>4</v>
      </c>
      <c r="H94" s="426">
        <f t="shared" si="22"/>
        <v>13</v>
      </c>
      <c r="I94" s="426">
        <f t="shared" si="22"/>
        <v>4</v>
      </c>
      <c r="J94" s="426">
        <f t="shared" si="22"/>
        <v>17</v>
      </c>
      <c r="K94" s="426">
        <f t="shared" si="22"/>
        <v>331</v>
      </c>
      <c r="L94" s="426">
        <f t="shared" si="22"/>
        <v>141</v>
      </c>
      <c r="M94" s="426">
        <f t="shared" si="22"/>
        <v>472</v>
      </c>
      <c r="N94" s="427" t="s">
        <v>1649</v>
      </c>
    </row>
    <row r="95" spans="1:14" ht="20.25" customHeight="1" thickTop="1" x14ac:dyDescent="0.2">
      <c r="A95" s="433"/>
      <c r="B95" s="908"/>
      <c r="C95" s="307"/>
      <c r="D95" s="307"/>
      <c r="E95" s="307"/>
      <c r="F95" s="307"/>
      <c r="G95" s="307"/>
      <c r="H95" s="307"/>
      <c r="I95" s="307"/>
      <c r="J95" s="307"/>
      <c r="K95" s="307"/>
      <c r="L95" s="307"/>
      <c r="M95" s="307"/>
      <c r="N95" s="307"/>
    </row>
    <row r="96" spans="1:14" ht="20.25" customHeight="1" thickBot="1" x14ac:dyDescent="0.25">
      <c r="A96" s="310" t="s">
        <v>2654</v>
      </c>
      <c r="N96" s="935" t="s">
        <v>2718</v>
      </c>
    </row>
    <row r="97" spans="1:14" ht="16.5" thickTop="1" x14ac:dyDescent="0.25">
      <c r="A97" s="1053" t="s">
        <v>196</v>
      </c>
      <c r="B97" s="1074" t="s">
        <v>128</v>
      </c>
      <c r="C97" s="1074"/>
      <c r="D97" s="1074"/>
      <c r="E97" s="1074" t="s">
        <v>129</v>
      </c>
      <c r="F97" s="1074"/>
      <c r="G97" s="1074"/>
      <c r="H97" s="1074" t="s">
        <v>130</v>
      </c>
      <c r="I97" s="1074"/>
      <c r="J97" s="1074"/>
      <c r="K97" s="1074" t="s">
        <v>4</v>
      </c>
      <c r="L97" s="1074"/>
      <c r="M97" s="1074"/>
      <c r="N97" s="1053" t="s">
        <v>197</v>
      </c>
    </row>
    <row r="98" spans="1:14" ht="15.75" x14ac:dyDescent="0.25">
      <c r="A98" s="1054"/>
      <c r="B98" s="1075" t="s">
        <v>131</v>
      </c>
      <c r="C98" s="1075"/>
      <c r="D98" s="1075"/>
      <c r="E98" s="1075" t="s">
        <v>132</v>
      </c>
      <c r="F98" s="1075"/>
      <c r="G98" s="1075"/>
      <c r="H98" s="1075" t="s">
        <v>133</v>
      </c>
      <c r="I98" s="1075"/>
      <c r="J98" s="1075"/>
      <c r="K98" s="1075" t="s">
        <v>9</v>
      </c>
      <c r="L98" s="1075"/>
      <c r="M98" s="1075"/>
      <c r="N98" s="1054"/>
    </row>
    <row r="99" spans="1:14" ht="15.75" x14ac:dyDescent="0.25">
      <c r="A99" s="1054"/>
      <c r="B99" s="933" t="s">
        <v>554</v>
      </c>
      <c r="C99" s="933" t="s">
        <v>112</v>
      </c>
      <c r="D99" s="933" t="s">
        <v>12</v>
      </c>
      <c r="E99" s="933" t="s">
        <v>554</v>
      </c>
      <c r="F99" s="933" t="s">
        <v>112</v>
      </c>
      <c r="G99" s="933" t="s">
        <v>12</v>
      </c>
      <c r="H99" s="933" t="s">
        <v>554</v>
      </c>
      <c r="I99" s="933" t="s">
        <v>112</v>
      </c>
      <c r="J99" s="933" t="s">
        <v>12</v>
      </c>
      <c r="K99" s="933" t="s">
        <v>554</v>
      </c>
      <c r="L99" s="933" t="s">
        <v>112</v>
      </c>
      <c r="M99" s="933" t="s">
        <v>12</v>
      </c>
      <c r="N99" s="1054"/>
    </row>
    <row r="100" spans="1:14" ht="16.5" thickBot="1" x14ac:dyDescent="0.3">
      <c r="A100" s="1055"/>
      <c r="B100" s="934" t="s">
        <v>13</v>
      </c>
      <c r="C100" s="934" t="s">
        <v>14</v>
      </c>
      <c r="D100" s="934" t="s">
        <v>9</v>
      </c>
      <c r="E100" s="934" t="s">
        <v>13</v>
      </c>
      <c r="F100" s="934" t="s">
        <v>14</v>
      </c>
      <c r="G100" s="934" t="s">
        <v>9</v>
      </c>
      <c r="H100" s="934" t="s">
        <v>13</v>
      </c>
      <c r="I100" s="934" t="s">
        <v>14</v>
      </c>
      <c r="J100" s="934" t="s">
        <v>9</v>
      </c>
      <c r="K100" s="934" t="s">
        <v>13</v>
      </c>
      <c r="L100" s="934" t="s">
        <v>14</v>
      </c>
      <c r="M100" s="934" t="s">
        <v>9</v>
      </c>
      <c r="N100" s="1055"/>
    </row>
    <row r="101" spans="1:14" ht="21.75" customHeight="1" x14ac:dyDescent="0.2">
      <c r="A101" s="308" t="s">
        <v>1650</v>
      </c>
      <c r="B101" s="308"/>
      <c r="C101" s="308"/>
      <c r="D101" s="308"/>
      <c r="E101" s="308"/>
      <c r="F101" s="308"/>
      <c r="G101" s="308"/>
      <c r="H101" s="308"/>
      <c r="I101" s="308"/>
      <c r="J101" s="308"/>
      <c r="K101" s="308"/>
      <c r="L101" s="308"/>
      <c r="M101" s="308"/>
      <c r="N101" s="297" t="s">
        <v>1350</v>
      </c>
    </row>
    <row r="102" spans="1:14" ht="20.25" customHeight="1" x14ac:dyDescent="0.2">
      <c r="A102" s="308" t="s">
        <v>939</v>
      </c>
      <c r="B102" s="308">
        <v>8</v>
      </c>
      <c r="C102" s="308">
        <v>0</v>
      </c>
      <c r="D102" s="308">
        <v>8</v>
      </c>
      <c r="E102" s="308">
        <v>0</v>
      </c>
      <c r="F102" s="308">
        <v>0</v>
      </c>
      <c r="G102" s="308">
        <v>0</v>
      </c>
      <c r="H102" s="308">
        <v>0</v>
      </c>
      <c r="I102" s="308">
        <v>0</v>
      </c>
      <c r="J102" s="308">
        <v>0</v>
      </c>
      <c r="K102" s="308">
        <v>8</v>
      </c>
      <c r="L102" s="308">
        <v>0</v>
      </c>
      <c r="M102" s="308">
        <v>8</v>
      </c>
      <c r="N102" s="297" t="s">
        <v>234</v>
      </c>
    </row>
    <row r="103" spans="1:14" ht="20.25" customHeight="1" x14ac:dyDescent="0.2">
      <c r="A103" s="308" t="s">
        <v>523</v>
      </c>
      <c r="B103" s="308">
        <v>2</v>
      </c>
      <c r="C103" s="308">
        <v>0</v>
      </c>
      <c r="D103" s="308">
        <v>2</v>
      </c>
      <c r="E103" s="308">
        <v>0</v>
      </c>
      <c r="F103" s="308">
        <v>0</v>
      </c>
      <c r="G103" s="308">
        <v>0</v>
      </c>
      <c r="H103" s="308">
        <v>0</v>
      </c>
      <c r="I103" s="308">
        <v>0</v>
      </c>
      <c r="J103" s="308">
        <v>0</v>
      </c>
      <c r="K103" s="308">
        <v>2</v>
      </c>
      <c r="L103" s="308">
        <v>0</v>
      </c>
      <c r="M103" s="308">
        <v>2</v>
      </c>
      <c r="N103" s="297" t="s">
        <v>240</v>
      </c>
    </row>
    <row r="104" spans="1:14" ht="20.25" customHeight="1" x14ac:dyDescent="0.2">
      <c r="A104" s="308" t="s">
        <v>1651</v>
      </c>
      <c r="B104" s="308">
        <f>SUM(B102:B103)</f>
        <v>10</v>
      </c>
      <c r="C104" s="308">
        <f t="shared" ref="C104:M104" si="23">SUM(C102:C103)</f>
        <v>0</v>
      </c>
      <c r="D104" s="308">
        <f t="shared" si="23"/>
        <v>10</v>
      </c>
      <c r="E104" s="308">
        <f t="shared" si="23"/>
        <v>0</v>
      </c>
      <c r="F104" s="308">
        <f t="shared" si="23"/>
        <v>0</v>
      </c>
      <c r="G104" s="308">
        <f t="shared" si="23"/>
        <v>0</v>
      </c>
      <c r="H104" s="308">
        <f t="shared" si="23"/>
        <v>0</v>
      </c>
      <c r="I104" s="308">
        <f t="shared" si="23"/>
        <v>0</v>
      </c>
      <c r="J104" s="308">
        <f t="shared" si="23"/>
        <v>0</v>
      </c>
      <c r="K104" s="308">
        <f t="shared" si="23"/>
        <v>10</v>
      </c>
      <c r="L104" s="308">
        <f t="shared" si="23"/>
        <v>0</v>
      </c>
      <c r="M104" s="308">
        <f t="shared" si="23"/>
        <v>10</v>
      </c>
      <c r="N104" s="297" t="s">
        <v>1510</v>
      </c>
    </row>
    <row r="105" spans="1:14" ht="27" customHeight="1" x14ac:dyDescent="0.2">
      <c r="A105" s="420" t="s">
        <v>1624</v>
      </c>
      <c r="B105" s="308"/>
      <c r="C105" s="308"/>
      <c r="D105" s="308"/>
      <c r="E105" s="308"/>
      <c r="F105" s="308"/>
      <c r="G105" s="308"/>
      <c r="H105" s="308"/>
      <c r="I105" s="308"/>
      <c r="J105" s="308"/>
      <c r="K105" s="308"/>
      <c r="L105" s="308"/>
      <c r="M105" s="308"/>
      <c r="N105" s="297" t="s">
        <v>1353</v>
      </c>
    </row>
    <row r="106" spans="1:14" ht="17.25" customHeight="1" x14ac:dyDescent="0.2">
      <c r="A106" s="308" t="s">
        <v>1446</v>
      </c>
      <c r="B106" s="308">
        <v>1</v>
      </c>
      <c r="C106" s="308">
        <v>1</v>
      </c>
      <c r="D106" s="308">
        <v>2</v>
      </c>
      <c r="E106" s="308">
        <v>0</v>
      </c>
      <c r="F106" s="308">
        <v>0</v>
      </c>
      <c r="G106" s="308">
        <v>0</v>
      </c>
      <c r="H106" s="308">
        <v>0</v>
      </c>
      <c r="I106" s="308">
        <v>0</v>
      </c>
      <c r="J106" s="308">
        <v>0</v>
      </c>
      <c r="K106" s="308">
        <v>1</v>
      </c>
      <c r="L106" s="308">
        <v>1</v>
      </c>
      <c r="M106" s="308">
        <v>2</v>
      </c>
      <c r="N106" s="297" t="s">
        <v>1447</v>
      </c>
    </row>
    <row r="107" spans="1:14" ht="20.25" customHeight="1" x14ac:dyDescent="0.2">
      <c r="A107" s="308" t="s">
        <v>1345</v>
      </c>
      <c r="B107" s="308">
        <v>1</v>
      </c>
      <c r="C107" s="308">
        <v>0</v>
      </c>
      <c r="D107" s="308">
        <v>1</v>
      </c>
      <c r="E107" s="308">
        <v>0</v>
      </c>
      <c r="F107" s="308">
        <v>0</v>
      </c>
      <c r="G107" s="308">
        <v>0</v>
      </c>
      <c r="H107" s="308">
        <v>0</v>
      </c>
      <c r="I107" s="308">
        <v>0</v>
      </c>
      <c r="J107" s="308">
        <v>0</v>
      </c>
      <c r="K107" s="308">
        <v>1</v>
      </c>
      <c r="L107" s="308">
        <v>0</v>
      </c>
      <c r="M107" s="308">
        <v>1</v>
      </c>
      <c r="N107" s="297" t="s">
        <v>1346</v>
      </c>
    </row>
    <row r="108" spans="1:14" ht="15.75" customHeight="1" x14ac:dyDescent="0.2">
      <c r="A108" s="308" t="s">
        <v>939</v>
      </c>
      <c r="B108" s="308">
        <v>0</v>
      </c>
      <c r="C108" s="308">
        <v>1</v>
      </c>
      <c r="D108" s="308">
        <v>1</v>
      </c>
      <c r="E108" s="308">
        <v>0</v>
      </c>
      <c r="F108" s="308">
        <v>0</v>
      </c>
      <c r="G108" s="308">
        <v>0</v>
      </c>
      <c r="H108" s="308">
        <v>0</v>
      </c>
      <c r="I108" s="308">
        <v>0</v>
      </c>
      <c r="J108" s="308">
        <v>0</v>
      </c>
      <c r="K108" s="308">
        <v>0</v>
      </c>
      <c r="L108" s="308">
        <v>1</v>
      </c>
      <c r="M108" s="308">
        <v>1</v>
      </c>
      <c r="N108" s="297" t="s">
        <v>234</v>
      </c>
    </row>
    <row r="109" spans="1:14" ht="17.25" customHeight="1" x14ac:dyDescent="0.2">
      <c r="A109" s="308" t="s">
        <v>523</v>
      </c>
      <c r="B109" s="308">
        <v>1</v>
      </c>
      <c r="C109" s="308">
        <v>0</v>
      </c>
      <c r="D109" s="308">
        <v>1</v>
      </c>
      <c r="E109" s="308">
        <v>0</v>
      </c>
      <c r="F109" s="308">
        <v>0</v>
      </c>
      <c r="G109" s="308">
        <v>0</v>
      </c>
      <c r="H109" s="308">
        <v>0</v>
      </c>
      <c r="I109" s="308">
        <v>0</v>
      </c>
      <c r="J109" s="308">
        <v>0</v>
      </c>
      <c r="K109" s="308">
        <v>1</v>
      </c>
      <c r="L109" s="308">
        <v>0</v>
      </c>
      <c r="M109" s="308">
        <v>1</v>
      </c>
      <c r="N109" s="297" t="s">
        <v>240</v>
      </c>
    </row>
    <row r="110" spans="1:14" ht="30" customHeight="1" x14ac:dyDescent="0.2">
      <c r="A110" s="420" t="s">
        <v>1652</v>
      </c>
      <c r="B110" s="308">
        <f>SUM(B106:B109)</f>
        <v>3</v>
      </c>
      <c r="C110" s="308">
        <f t="shared" ref="C110:M110" si="24">SUM(C106:C109)</f>
        <v>2</v>
      </c>
      <c r="D110" s="308">
        <f t="shared" si="24"/>
        <v>5</v>
      </c>
      <c r="E110" s="308">
        <f t="shared" si="24"/>
        <v>0</v>
      </c>
      <c r="F110" s="308">
        <f t="shared" si="24"/>
        <v>0</v>
      </c>
      <c r="G110" s="308">
        <f t="shared" si="24"/>
        <v>0</v>
      </c>
      <c r="H110" s="308">
        <f t="shared" si="24"/>
        <v>0</v>
      </c>
      <c r="I110" s="308">
        <f t="shared" si="24"/>
        <v>0</v>
      </c>
      <c r="J110" s="308">
        <f t="shared" si="24"/>
        <v>0</v>
      </c>
      <c r="K110" s="308">
        <f t="shared" si="24"/>
        <v>3</v>
      </c>
      <c r="L110" s="308">
        <f t="shared" si="24"/>
        <v>2</v>
      </c>
      <c r="M110" s="308">
        <f t="shared" si="24"/>
        <v>5</v>
      </c>
      <c r="N110" s="516" t="s">
        <v>1512</v>
      </c>
    </row>
    <row r="111" spans="1:14" ht="20.25" customHeight="1" x14ac:dyDescent="0.2">
      <c r="A111" s="308" t="s">
        <v>1653</v>
      </c>
      <c r="B111" s="308"/>
      <c r="C111" s="308"/>
      <c r="D111" s="308"/>
      <c r="E111" s="308"/>
      <c r="F111" s="308"/>
      <c r="G111" s="308"/>
      <c r="H111" s="308"/>
      <c r="I111" s="308"/>
      <c r="J111" s="308"/>
      <c r="K111" s="308"/>
      <c r="L111" s="308"/>
      <c r="M111" s="308"/>
      <c r="N111" s="297" t="s">
        <v>1357</v>
      </c>
    </row>
    <row r="112" spans="1:14" ht="20.25" customHeight="1" x14ac:dyDescent="0.2">
      <c r="A112" s="308" t="s">
        <v>1344</v>
      </c>
      <c r="B112" s="308">
        <v>4</v>
      </c>
      <c r="C112" s="308">
        <v>0</v>
      </c>
      <c r="D112" s="308">
        <v>4</v>
      </c>
      <c r="E112" s="308">
        <v>0</v>
      </c>
      <c r="F112" s="308">
        <v>0</v>
      </c>
      <c r="G112" s="308">
        <v>0</v>
      </c>
      <c r="H112" s="308">
        <v>0</v>
      </c>
      <c r="I112" s="308">
        <v>0</v>
      </c>
      <c r="J112" s="308">
        <v>0</v>
      </c>
      <c r="K112" s="308">
        <v>4</v>
      </c>
      <c r="L112" s="308">
        <v>0</v>
      </c>
      <c r="M112" s="308">
        <v>4</v>
      </c>
      <c r="N112" s="297" t="s">
        <v>856</v>
      </c>
    </row>
    <row r="113" spans="1:14" ht="20.25" customHeight="1" x14ac:dyDescent="0.2">
      <c r="A113" s="308" t="s">
        <v>1446</v>
      </c>
      <c r="B113" s="308">
        <v>0</v>
      </c>
      <c r="C113" s="308">
        <v>0</v>
      </c>
      <c r="D113" s="308">
        <v>0</v>
      </c>
      <c r="E113" s="308">
        <v>0</v>
      </c>
      <c r="F113" s="308">
        <v>0</v>
      </c>
      <c r="G113" s="308">
        <v>0</v>
      </c>
      <c r="H113" s="308">
        <v>1</v>
      </c>
      <c r="I113" s="308">
        <v>0</v>
      </c>
      <c r="J113" s="308">
        <v>1</v>
      </c>
      <c r="K113" s="308">
        <v>1</v>
      </c>
      <c r="L113" s="308">
        <v>0</v>
      </c>
      <c r="M113" s="308">
        <v>1</v>
      </c>
      <c r="N113" s="297" t="s">
        <v>1447</v>
      </c>
    </row>
    <row r="114" spans="1:14" ht="20.25" customHeight="1" x14ac:dyDescent="0.2">
      <c r="A114" s="308" t="s">
        <v>1345</v>
      </c>
      <c r="B114" s="308">
        <v>2</v>
      </c>
      <c r="C114" s="308">
        <v>0</v>
      </c>
      <c r="D114" s="308">
        <v>2</v>
      </c>
      <c r="E114" s="308">
        <v>0</v>
      </c>
      <c r="F114" s="308">
        <v>0</v>
      </c>
      <c r="G114" s="308">
        <v>0</v>
      </c>
      <c r="H114" s="308">
        <v>0</v>
      </c>
      <c r="I114" s="308">
        <v>0</v>
      </c>
      <c r="J114" s="308">
        <v>0</v>
      </c>
      <c r="K114" s="308">
        <v>2</v>
      </c>
      <c r="L114" s="308">
        <v>0</v>
      </c>
      <c r="M114" s="308">
        <v>2</v>
      </c>
      <c r="N114" s="297" t="s">
        <v>1346</v>
      </c>
    </row>
    <row r="115" spans="1:14" ht="20.25" customHeight="1" x14ac:dyDescent="0.2">
      <c r="A115" s="308" t="s">
        <v>939</v>
      </c>
      <c r="B115" s="308">
        <v>3</v>
      </c>
      <c r="C115" s="308">
        <v>6</v>
      </c>
      <c r="D115" s="308">
        <v>9</v>
      </c>
      <c r="E115" s="308">
        <v>0</v>
      </c>
      <c r="F115" s="308">
        <v>0</v>
      </c>
      <c r="G115" s="308">
        <v>0</v>
      </c>
      <c r="H115" s="308">
        <v>0</v>
      </c>
      <c r="I115" s="308">
        <v>0</v>
      </c>
      <c r="J115" s="308">
        <v>0</v>
      </c>
      <c r="K115" s="308">
        <v>3</v>
      </c>
      <c r="L115" s="308">
        <v>6</v>
      </c>
      <c r="M115" s="308">
        <v>9</v>
      </c>
      <c r="N115" s="297" t="s">
        <v>234</v>
      </c>
    </row>
    <row r="116" spans="1:14" ht="18" customHeight="1" x14ac:dyDescent="0.2">
      <c r="A116" s="308" t="s">
        <v>523</v>
      </c>
      <c r="B116" s="308">
        <v>6</v>
      </c>
      <c r="C116" s="308">
        <v>0</v>
      </c>
      <c r="D116" s="308">
        <v>6</v>
      </c>
      <c r="E116" s="308">
        <v>0</v>
      </c>
      <c r="F116" s="308">
        <v>0</v>
      </c>
      <c r="G116" s="308">
        <v>0</v>
      </c>
      <c r="H116" s="308">
        <v>0</v>
      </c>
      <c r="I116" s="308">
        <v>0</v>
      </c>
      <c r="J116" s="308">
        <v>0</v>
      </c>
      <c r="K116" s="308">
        <v>6</v>
      </c>
      <c r="L116" s="308">
        <v>0</v>
      </c>
      <c r="M116" s="308">
        <v>6</v>
      </c>
      <c r="N116" s="297" t="s">
        <v>240</v>
      </c>
    </row>
    <row r="117" spans="1:14" ht="20.25" customHeight="1" x14ac:dyDescent="0.2">
      <c r="A117" s="308" t="s">
        <v>1654</v>
      </c>
      <c r="B117" s="308">
        <f>SUM(B112:B116)</f>
        <v>15</v>
      </c>
      <c r="C117" s="308">
        <f t="shared" ref="C117:M117" si="25">SUM(C112:C116)</f>
        <v>6</v>
      </c>
      <c r="D117" s="308">
        <f t="shared" si="25"/>
        <v>21</v>
      </c>
      <c r="E117" s="308">
        <f t="shared" si="25"/>
        <v>0</v>
      </c>
      <c r="F117" s="308">
        <f t="shared" si="25"/>
        <v>0</v>
      </c>
      <c r="G117" s="308">
        <f t="shared" si="25"/>
        <v>0</v>
      </c>
      <c r="H117" s="308">
        <f t="shared" si="25"/>
        <v>1</v>
      </c>
      <c r="I117" s="308">
        <f t="shared" si="25"/>
        <v>0</v>
      </c>
      <c r="J117" s="308">
        <f t="shared" si="25"/>
        <v>1</v>
      </c>
      <c r="K117" s="308">
        <f t="shared" si="25"/>
        <v>16</v>
      </c>
      <c r="L117" s="308">
        <f t="shared" si="25"/>
        <v>6</v>
      </c>
      <c r="M117" s="308">
        <f t="shared" si="25"/>
        <v>22</v>
      </c>
      <c r="N117" s="297" t="s">
        <v>1514</v>
      </c>
    </row>
    <row r="118" spans="1:14" ht="20.25" customHeight="1" x14ac:dyDescent="0.2">
      <c r="A118" s="308" t="s">
        <v>1655</v>
      </c>
      <c r="B118" s="308"/>
      <c r="C118" s="308"/>
      <c r="D118" s="308"/>
      <c r="E118" s="308"/>
      <c r="F118" s="308"/>
      <c r="G118" s="308"/>
      <c r="H118" s="308"/>
      <c r="I118" s="308"/>
      <c r="J118" s="308"/>
      <c r="K118" s="308"/>
      <c r="L118" s="308"/>
      <c r="M118" s="308"/>
      <c r="N118" s="297" t="s">
        <v>1360</v>
      </c>
    </row>
    <row r="119" spans="1:14" ht="16.5" customHeight="1" x14ac:dyDescent="0.2">
      <c r="A119" s="308" t="s">
        <v>1344</v>
      </c>
      <c r="B119" s="308">
        <v>2</v>
      </c>
      <c r="C119" s="308">
        <v>1</v>
      </c>
      <c r="D119" s="308">
        <v>3</v>
      </c>
      <c r="E119" s="308">
        <v>1</v>
      </c>
      <c r="F119" s="308">
        <v>0</v>
      </c>
      <c r="G119" s="308">
        <v>1</v>
      </c>
      <c r="H119" s="308">
        <v>1</v>
      </c>
      <c r="I119" s="308">
        <v>0</v>
      </c>
      <c r="J119" s="308">
        <v>1</v>
      </c>
      <c r="K119" s="308">
        <v>4</v>
      </c>
      <c r="L119" s="308">
        <v>1</v>
      </c>
      <c r="M119" s="308">
        <v>5</v>
      </c>
      <c r="N119" s="297" t="s">
        <v>856</v>
      </c>
    </row>
    <row r="120" spans="1:14" ht="18" customHeight="1" x14ac:dyDescent="0.2">
      <c r="A120" s="308" t="s">
        <v>1345</v>
      </c>
      <c r="B120" s="308">
        <v>6</v>
      </c>
      <c r="C120" s="308">
        <v>2</v>
      </c>
      <c r="D120" s="308">
        <v>8</v>
      </c>
      <c r="E120" s="308">
        <v>0</v>
      </c>
      <c r="F120" s="308">
        <v>0</v>
      </c>
      <c r="G120" s="308">
        <v>0</v>
      </c>
      <c r="H120" s="308">
        <v>0</v>
      </c>
      <c r="I120" s="308">
        <v>1</v>
      </c>
      <c r="J120" s="308">
        <v>1</v>
      </c>
      <c r="K120" s="308">
        <v>6</v>
      </c>
      <c r="L120" s="308">
        <v>3</v>
      </c>
      <c r="M120" s="308">
        <v>9</v>
      </c>
      <c r="N120" s="297" t="s">
        <v>1346</v>
      </c>
    </row>
    <row r="121" spans="1:14" ht="20.25" customHeight="1" x14ac:dyDescent="0.2">
      <c r="A121" s="308" t="s">
        <v>939</v>
      </c>
      <c r="B121" s="308">
        <v>4</v>
      </c>
      <c r="C121" s="308">
        <v>4</v>
      </c>
      <c r="D121" s="308">
        <v>8</v>
      </c>
      <c r="E121" s="308">
        <v>0</v>
      </c>
      <c r="F121" s="308">
        <v>1</v>
      </c>
      <c r="G121" s="308">
        <v>1</v>
      </c>
      <c r="H121" s="308">
        <v>1</v>
      </c>
      <c r="I121" s="308">
        <v>0</v>
      </c>
      <c r="J121" s="308">
        <v>1</v>
      </c>
      <c r="K121" s="308">
        <v>5</v>
      </c>
      <c r="L121" s="308">
        <v>5</v>
      </c>
      <c r="M121" s="308">
        <v>10</v>
      </c>
      <c r="N121" s="297" t="s">
        <v>234</v>
      </c>
    </row>
    <row r="122" spans="1:14" ht="19.5" customHeight="1" x14ac:dyDescent="0.2">
      <c r="A122" s="308" t="s">
        <v>523</v>
      </c>
      <c r="B122" s="308">
        <v>3</v>
      </c>
      <c r="C122" s="308">
        <v>1</v>
      </c>
      <c r="D122" s="308">
        <v>4</v>
      </c>
      <c r="E122" s="308">
        <v>0</v>
      </c>
      <c r="F122" s="308">
        <v>0</v>
      </c>
      <c r="G122" s="308">
        <v>0</v>
      </c>
      <c r="H122" s="308">
        <v>0</v>
      </c>
      <c r="I122" s="308">
        <v>0</v>
      </c>
      <c r="J122" s="308">
        <v>0</v>
      </c>
      <c r="K122" s="308">
        <v>3</v>
      </c>
      <c r="L122" s="308">
        <v>1</v>
      </c>
      <c r="M122" s="308">
        <v>4</v>
      </c>
      <c r="N122" s="297" t="s">
        <v>240</v>
      </c>
    </row>
    <row r="123" spans="1:14" ht="25.5" customHeight="1" thickBot="1" x14ac:dyDescent="0.25">
      <c r="A123" s="426" t="s">
        <v>1656</v>
      </c>
      <c r="B123" s="426">
        <f>SUM(B119:B122)</f>
        <v>15</v>
      </c>
      <c r="C123" s="426">
        <f t="shared" ref="C123:M123" si="26">SUM(C119:C122)</f>
        <v>8</v>
      </c>
      <c r="D123" s="426">
        <f t="shared" si="26"/>
        <v>23</v>
      </c>
      <c r="E123" s="426">
        <f t="shared" si="26"/>
        <v>1</v>
      </c>
      <c r="F123" s="426">
        <f t="shared" si="26"/>
        <v>1</v>
      </c>
      <c r="G123" s="426">
        <f t="shared" si="26"/>
        <v>2</v>
      </c>
      <c r="H123" s="426">
        <f t="shared" si="26"/>
        <v>2</v>
      </c>
      <c r="I123" s="426">
        <f t="shared" si="26"/>
        <v>1</v>
      </c>
      <c r="J123" s="426">
        <f t="shared" si="26"/>
        <v>3</v>
      </c>
      <c r="K123" s="426">
        <f t="shared" si="26"/>
        <v>18</v>
      </c>
      <c r="L123" s="426">
        <f t="shared" si="26"/>
        <v>10</v>
      </c>
      <c r="M123" s="426">
        <f t="shared" si="26"/>
        <v>28</v>
      </c>
      <c r="N123" s="427" t="s">
        <v>1516</v>
      </c>
    </row>
    <row r="124" spans="1:14" ht="14.25" customHeight="1" thickTop="1" x14ac:dyDescent="0.2">
      <c r="A124" s="456"/>
      <c r="B124" s="456"/>
      <c r="C124" s="456"/>
      <c r="D124" s="456"/>
      <c r="E124" s="456"/>
      <c r="F124" s="456"/>
      <c r="G124" s="456"/>
      <c r="H124" s="456"/>
      <c r="I124" s="456"/>
      <c r="J124" s="456"/>
      <c r="K124" s="456"/>
      <c r="L124" s="456"/>
      <c r="M124" s="456"/>
      <c r="N124" s="425"/>
    </row>
    <row r="125" spans="1:14" ht="14.25" customHeight="1" x14ac:dyDescent="0.2">
      <c r="A125" s="307"/>
      <c r="B125" s="307"/>
      <c r="C125" s="307"/>
      <c r="D125" s="307"/>
      <c r="E125" s="307"/>
      <c r="F125" s="307"/>
      <c r="G125" s="307"/>
      <c r="H125" s="307"/>
      <c r="I125" s="307"/>
      <c r="J125" s="307"/>
      <c r="K125" s="307"/>
      <c r="L125" s="307"/>
      <c r="M125" s="307"/>
      <c r="N125" s="56"/>
    </row>
    <row r="126" spans="1:14" ht="14.25" customHeight="1" x14ac:dyDescent="0.2">
      <c r="A126" s="307"/>
      <c r="B126" s="307"/>
      <c r="C126" s="307"/>
      <c r="D126" s="307"/>
      <c r="E126" s="307"/>
      <c r="F126" s="307"/>
      <c r="G126" s="307"/>
      <c r="H126" s="307"/>
      <c r="I126" s="307"/>
      <c r="J126" s="307"/>
      <c r="K126" s="307"/>
      <c r="L126" s="307"/>
      <c r="M126" s="307"/>
      <c r="N126" s="56"/>
    </row>
    <row r="127" spans="1:14" ht="17.25" customHeight="1" thickBot="1" x14ac:dyDescent="0.25">
      <c r="A127" s="310" t="s">
        <v>2654</v>
      </c>
      <c r="B127" s="936"/>
      <c r="C127" s="936"/>
      <c r="D127" s="936"/>
      <c r="E127" s="936"/>
      <c r="F127" s="936"/>
      <c r="G127" s="936"/>
      <c r="H127" s="936"/>
      <c r="I127" s="936"/>
      <c r="J127" s="936"/>
      <c r="K127" s="936"/>
      <c r="L127" s="936"/>
      <c r="M127" s="936"/>
      <c r="N127" s="935" t="s">
        <v>2718</v>
      </c>
    </row>
    <row r="128" spans="1:14" ht="16.5" thickTop="1" x14ac:dyDescent="0.25">
      <c r="A128" s="1053" t="s">
        <v>196</v>
      </c>
      <c r="B128" s="1074" t="s">
        <v>128</v>
      </c>
      <c r="C128" s="1074"/>
      <c r="D128" s="1074"/>
      <c r="E128" s="1074" t="s">
        <v>129</v>
      </c>
      <c r="F128" s="1074"/>
      <c r="G128" s="1074"/>
      <c r="H128" s="1074" t="s">
        <v>130</v>
      </c>
      <c r="I128" s="1074"/>
      <c r="J128" s="1074"/>
      <c r="K128" s="1074" t="s">
        <v>4</v>
      </c>
      <c r="L128" s="1074"/>
      <c r="M128" s="1074"/>
      <c r="N128" s="1053" t="s">
        <v>197</v>
      </c>
    </row>
    <row r="129" spans="1:14" ht="15.75" x14ac:dyDescent="0.25">
      <c r="A129" s="1054"/>
      <c r="B129" s="1075" t="s">
        <v>131</v>
      </c>
      <c r="C129" s="1075"/>
      <c r="D129" s="1075"/>
      <c r="E129" s="1075" t="s">
        <v>132</v>
      </c>
      <c r="F129" s="1075"/>
      <c r="G129" s="1075"/>
      <c r="H129" s="1075" t="s">
        <v>133</v>
      </c>
      <c r="I129" s="1075"/>
      <c r="J129" s="1075"/>
      <c r="K129" s="1075" t="s">
        <v>9</v>
      </c>
      <c r="L129" s="1075"/>
      <c r="M129" s="1075"/>
      <c r="N129" s="1054"/>
    </row>
    <row r="130" spans="1:14" ht="15.75" x14ac:dyDescent="0.25">
      <c r="A130" s="1054"/>
      <c r="B130" s="933" t="s">
        <v>554</v>
      </c>
      <c r="C130" s="933" t="s">
        <v>112</v>
      </c>
      <c r="D130" s="933" t="s">
        <v>12</v>
      </c>
      <c r="E130" s="933" t="s">
        <v>554</v>
      </c>
      <c r="F130" s="933" t="s">
        <v>112</v>
      </c>
      <c r="G130" s="933" t="s">
        <v>12</v>
      </c>
      <c r="H130" s="933" t="s">
        <v>554</v>
      </c>
      <c r="I130" s="933" t="s">
        <v>112</v>
      </c>
      <c r="J130" s="933" t="s">
        <v>12</v>
      </c>
      <c r="K130" s="933" t="s">
        <v>554</v>
      </c>
      <c r="L130" s="933" t="s">
        <v>112</v>
      </c>
      <c r="M130" s="933" t="s">
        <v>12</v>
      </c>
      <c r="N130" s="1054"/>
    </row>
    <row r="131" spans="1:14" ht="15.75" customHeight="1" thickBot="1" x14ac:dyDescent="0.3">
      <c r="A131" s="1055"/>
      <c r="B131" s="934" t="s">
        <v>13</v>
      </c>
      <c r="C131" s="934" t="s">
        <v>14</v>
      </c>
      <c r="D131" s="934" t="s">
        <v>9</v>
      </c>
      <c r="E131" s="934" t="s">
        <v>13</v>
      </c>
      <c r="F131" s="934" t="s">
        <v>14</v>
      </c>
      <c r="G131" s="934" t="s">
        <v>9</v>
      </c>
      <c r="H131" s="934" t="s">
        <v>13</v>
      </c>
      <c r="I131" s="934" t="s">
        <v>14</v>
      </c>
      <c r="J131" s="934" t="s">
        <v>9</v>
      </c>
      <c r="K131" s="934" t="s">
        <v>13</v>
      </c>
      <c r="L131" s="934" t="s">
        <v>14</v>
      </c>
      <c r="M131" s="934" t="s">
        <v>9</v>
      </c>
      <c r="N131" s="1055"/>
    </row>
    <row r="132" spans="1:14" ht="20.25" customHeight="1" x14ac:dyDescent="0.2">
      <c r="A132" s="308" t="s">
        <v>1657</v>
      </c>
      <c r="B132" s="308"/>
      <c r="C132" s="308"/>
      <c r="D132" s="308"/>
      <c r="E132" s="308"/>
      <c r="F132" s="308"/>
      <c r="G132" s="308"/>
      <c r="H132" s="308"/>
      <c r="I132" s="308"/>
      <c r="J132" s="308"/>
      <c r="K132" s="308"/>
      <c r="L132" s="308"/>
      <c r="M132" s="308"/>
      <c r="N132" s="297" t="s">
        <v>1362</v>
      </c>
    </row>
    <row r="133" spans="1:14" ht="20.25" customHeight="1" x14ac:dyDescent="0.2">
      <c r="A133" s="308" t="s">
        <v>1344</v>
      </c>
      <c r="B133" s="308">
        <v>3</v>
      </c>
      <c r="C133" s="308">
        <v>0</v>
      </c>
      <c r="D133" s="308">
        <v>3</v>
      </c>
      <c r="E133" s="308">
        <v>0</v>
      </c>
      <c r="F133" s="308">
        <v>0</v>
      </c>
      <c r="G133" s="308">
        <v>0</v>
      </c>
      <c r="H133" s="308">
        <v>0</v>
      </c>
      <c r="I133" s="308">
        <v>0</v>
      </c>
      <c r="J133" s="308">
        <v>0</v>
      </c>
      <c r="K133" s="308">
        <v>3</v>
      </c>
      <c r="L133" s="308">
        <v>0</v>
      </c>
      <c r="M133" s="308">
        <v>3</v>
      </c>
      <c r="N133" s="297" t="s">
        <v>856</v>
      </c>
    </row>
    <row r="134" spans="1:14" ht="20.25" customHeight="1" x14ac:dyDescent="0.2">
      <c r="A134" s="308" t="s">
        <v>1345</v>
      </c>
      <c r="B134" s="308">
        <v>1</v>
      </c>
      <c r="C134" s="308">
        <v>0</v>
      </c>
      <c r="D134" s="308">
        <v>1</v>
      </c>
      <c r="E134" s="308">
        <v>0</v>
      </c>
      <c r="F134" s="308">
        <v>0</v>
      </c>
      <c r="G134" s="308">
        <v>0</v>
      </c>
      <c r="H134" s="308">
        <v>0</v>
      </c>
      <c r="I134" s="308">
        <v>0</v>
      </c>
      <c r="J134" s="308">
        <v>0</v>
      </c>
      <c r="K134" s="308">
        <v>1</v>
      </c>
      <c r="L134" s="308">
        <v>0</v>
      </c>
      <c r="M134" s="308">
        <v>1</v>
      </c>
      <c r="N134" s="297" t="s">
        <v>234</v>
      </c>
    </row>
    <row r="135" spans="1:14" ht="20.25" customHeight="1" x14ac:dyDescent="0.2">
      <c r="A135" s="308" t="s">
        <v>939</v>
      </c>
      <c r="B135" s="308">
        <v>9</v>
      </c>
      <c r="C135" s="308">
        <v>3</v>
      </c>
      <c r="D135" s="308">
        <v>12</v>
      </c>
      <c r="E135" s="308">
        <v>0</v>
      </c>
      <c r="F135" s="308">
        <v>0</v>
      </c>
      <c r="G135" s="308">
        <v>0</v>
      </c>
      <c r="H135" s="308">
        <v>0</v>
      </c>
      <c r="I135" s="308">
        <v>0</v>
      </c>
      <c r="J135" s="308">
        <v>0</v>
      </c>
      <c r="K135" s="308">
        <v>9</v>
      </c>
      <c r="L135" s="308">
        <v>3</v>
      </c>
      <c r="M135" s="308">
        <v>12</v>
      </c>
      <c r="N135" s="297" t="s">
        <v>234</v>
      </c>
    </row>
    <row r="136" spans="1:14" ht="20.25" customHeight="1" x14ac:dyDescent="0.2">
      <c r="A136" s="308" t="s">
        <v>523</v>
      </c>
      <c r="B136" s="308">
        <v>1</v>
      </c>
      <c r="C136" s="308">
        <v>1</v>
      </c>
      <c r="D136" s="308">
        <v>2</v>
      </c>
      <c r="E136" s="308">
        <v>0</v>
      </c>
      <c r="F136" s="308">
        <v>0</v>
      </c>
      <c r="G136" s="308">
        <v>0</v>
      </c>
      <c r="H136" s="308">
        <v>0</v>
      </c>
      <c r="I136" s="308">
        <v>0</v>
      </c>
      <c r="J136" s="308">
        <v>0</v>
      </c>
      <c r="K136" s="308">
        <v>1</v>
      </c>
      <c r="L136" s="308">
        <v>1</v>
      </c>
      <c r="M136" s="308">
        <v>2</v>
      </c>
      <c r="N136" s="297" t="s">
        <v>240</v>
      </c>
    </row>
    <row r="137" spans="1:14" ht="20.25" customHeight="1" x14ac:dyDescent="0.2">
      <c r="A137" s="308" t="s">
        <v>1658</v>
      </c>
      <c r="B137" s="308">
        <f>SUM(B133:B136)</f>
        <v>14</v>
      </c>
      <c r="C137" s="308">
        <f t="shared" ref="C137:M137" si="27">SUM(C133:C136)</f>
        <v>4</v>
      </c>
      <c r="D137" s="308">
        <f t="shared" si="27"/>
        <v>18</v>
      </c>
      <c r="E137" s="308">
        <f t="shared" si="27"/>
        <v>0</v>
      </c>
      <c r="F137" s="308">
        <f t="shared" si="27"/>
        <v>0</v>
      </c>
      <c r="G137" s="308">
        <f t="shared" si="27"/>
        <v>0</v>
      </c>
      <c r="H137" s="308">
        <f t="shared" si="27"/>
        <v>0</v>
      </c>
      <c r="I137" s="308">
        <f t="shared" si="27"/>
        <v>0</v>
      </c>
      <c r="J137" s="308">
        <f t="shared" si="27"/>
        <v>0</v>
      </c>
      <c r="K137" s="308">
        <f t="shared" si="27"/>
        <v>14</v>
      </c>
      <c r="L137" s="308">
        <f t="shared" si="27"/>
        <v>4</v>
      </c>
      <c r="M137" s="308">
        <f t="shared" si="27"/>
        <v>18</v>
      </c>
      <c r="N137" s="297" t="s">
        <v>1592</v>
      </c>
    </row>
    <row r="138" spans="1:14" ht="20.25" customHeight="1" x14ac:dyDescent="0.2">
      <c r="A138" s="308" t="s">
        <v>1659</v>
      </c>
      <c r="B138" s="308"/>
      <c r="C138" s="308"/>
      <c r="D138" s="308"/>
      <c r="E138" s="308"/>
      <c r="F138" s="308"/>
      <c r="G138" s="308"/>
      <c r="H138" s="308"/>
      <c r="I138" s="308"/>
      <c r="J138" s="308"/>
      <c r="K138" s="308"/>
      <c r="L138" s="308"/>
      <c r="M138" s="308"/>
      <c r="N138" s="297" t="s">
        <v>1364</v>
      </c>
    </row>
    <row r="139" spans="1:14" ht="20.25" customHeight="1" x14ac:dyDescent="0.2">
      <c r="A139" s="308" t="s">
        <v>1344</v>
      </c>
      <c r="B139" s="308">
        <v>1</v>
      </c>
      <c r="C139" s="308">
        <v>0</v>
      </c>
      <c r="D139" s="308">
        <v>1</v>
      </c>
      <c r="E139" s="308">
        <v>0</v>
      </c>
      <c r="F139" s="308">
        <v>0</v>
      </c>
      <c r="G139" s="308">
        <v>0</v>
      </c>
      <c r="H139" s="308">
        <v>0</v>
      </c>
      <c r="I139" s="308">
        <v>0</v>
      </c>
      <c r="J139" s="308">
        <v>0</v>
      </c>
      <c r="K139" s="308">
        <v>1</v>
      </c>
      <c r="L139" s="308">
        <v>0</v>
      </c>
      <c r="M139" s="308">
        <v>1</v>
      </c>
      <c r="N139" s="297" t="s">
        <v>1346</v>
      </c>
    </row>
    <row r="140" spans="1:14" ht="20.25" customHeight="1" x14ac:dyDescent="0.2">
      <c r="A140" s="308" t="s">
        <v>1345</v>
      </c>
      <c r="B140" s="308">
        <v>0</v>
      </c>
      <c r="C140" s="308">
        <v>1</v>
      </c>
      <c r="D140" s="308">
        <v>1</v>
      </c>
      <c r="E140" s="308">
        <v>0</v>
      </c>
      <c r="F140" s="308">
        <v>0</v>
      </c>
      <c r="G140" s="308">
        <v>0</v>
      </c>
      <c r="H140" s="308">
        <v>0</v>
      </c>
      <c r="I140" s="308">
        <v>0</v>
      </c>
      <c r="J140" s="308">
        <v>0</v>
      </c>
      <c r="K140" s="308">
        <v>0</v>
      </c>
      <c r="L140" s="308">
        <v>1</v>
      </c>
      <c r="M140" s="308">
        <v>1</v>
      </c>
      <c r="N140" s="297" t="s">
        <v>234</v>
      </c>
    </row>
    <row r="141" spans="1:14" ht="20.25" customHeight="1" x14ac:dyDescent="0.2">
      <c r="A141" s="308" t="s">
        <v>939</v>
      </c>
      <c r="B141" s="308">
        <v>6</v>
      </c>
      <c r="C141" s="308">
        <v>7</v>
      </c>
      <c r="D141" s="308">
        <v>13</v>
      </c>
      <c r="E141" s="308">
        <v>0</v>
      </c>
      <c r="F141" s="308">
        <v>0</v>
      </c>
      <c r="G141" s="308">
        <v>0</v>
      </c>
      <c r="H141" s="308">
        <v>0</v>
      </c>
      <c r="I141" s="308">
        <v>0</v>
      </c>
      <c r="J141" s="308">
        <v>0</v>
      </c>
      <c r="K141" s="308">
        <v>6</v>
      </c>
      <c r="L141" s="308">
        <v>7</v>
      </c>
      <c r="M141" s="308">
        <v>13</v>
      </c>
      <c r="N141" s="297" t="s">
        <v>1520</v>
      </c>
    </row>
    <row r="142" spans="1:14" ht="20.25" customHeight="1" x14ac:dyDescent="0.2">
      <c r="A142" s="308" t="s">
        <v>523</v>
      </c>
      <c r="B142" s="308">
        <v>4</v>
      </c>
      <c r="C142" s="308">
        <v>1</v>
      </c>
      <c r="D142" s="308">
        <v>5</v>
      </c>
      <c r="E142" s="308">
        <v>0</v>
      </c>
      <c r="F142" s="308">
        <v>0</v>
      </c>
      <c r="G142" s="308">
        <v>0</v>
      </c>
      <c r="H142" s="308">
        <v>0</v>
      </c>
      <c r="I142" s="308">
        <v>0</v>
      </c>
      <c r="J142" s="308">
        <v>0</v>
      </c>
      <c r="K142" s="308">
        <v>4</v>
      </c>
      <c r="L142" s="308">
        <v>1</v>
      </c>
      <c r="M142" s="308">
        <v>5</v>
      </c>
      <c r="N142" s="297" t="s">
        <v>240</v>
      </c>
    </row>
    <row r="143" spans="1:14" ht="20.25" customHeight="1" x14ac:dyDescent="0.2">
      <c r="A143" s="308" t="s">
        <v>1660</v>
      </c>
      <c r="B143" s="308">
        <f>SUM(B139:B142)</f>
        <v>11</v>
      </c>
      <c r="C143" s="308">
        <f t="shared" ref="C143:M143" si="28">SUM(C139:C142)</f>
        <v>9</v>
      </c>
      <c r="D143" s="308">
        <f t="shared" si="28"/>
        <v>20</v>
      </c>
      <c r="E143" s="308">
        <f t="shared" si="28"/>
        <v>0</v>
      </c>
      <c r="F143" s="308">
        <f t="shared" si="28"/>
        <v>0</v>
      </c>
      <c r="G143" s="308">
        <f t="shared" si="28"/>
        <v>0</v>
      </c>
      <c r="H143" s="308">
        <f t="shared" si="28"/>
        <v>0</v>
      </c>
      <c r="I143" s="308">
        <f t="shared" si="28"/>
        <v>0</v>
      </c>
      <c r="J143" s="308">
        <f t="shared" si="28"/>
        <v>0</v>
      </c>
      <c r="K143" s="308">
        <f t="shared" si="28"/>
        <v>11</v>
      </c>
      <c r="L143" s="308">
        <f t="shared" si="28"/>
        <v>9</v>
      </c>
      <c r="M143" s="308">
        <f t="shared" si="28"/>
        <v>20</v>
      </c>
      <c r="N143" s="297" t="s">
        <v>1366</v>
      </c>
    </row>
    <row r="144" spans="1:14" ht="20.25" customHeight="1" x14ac:dyDescent="0.2">
      <c r="A144" s="308" t="s">
        <v>1661</v>
      </c>
      <c r="B144" s="308"/>
      <c r="C144" s="308"/>
      <c r="D144" s="308"/>
      <c r="E144" s="308"/>
      <c r="F144" s="308"/>
      <c r="G144" s="308"/>
      <c r="H144" s="308"/>
      <c r="I144" s="308"/>
      <c r="J144" s="308"/>
      <c r="K144" s="308"/>
      <c r="L144" s="308"/>
      <c r="M144" s="308"/>
      <c r="N144" s="297" t="s">
        <v>234</v>
      </c>
    </row>
    <row r="145" spans="1:14" ht="17.25" customHeight="1" x14ac:dyDescent="0.2">
      <c r="A145" s="308" t="s">
        <v>1344</v>
      </c>
      <c r="B145" s="308">
        <v>5</v>
      </c>
      <c r="C145" s="308">
        <v>1</v>
      </c>
      <c r="D145" s="308">
        <v>6</v>
      </c>
      <c r="E145" s="308">
        <v>0</v>
      </c>
      <c r="F145" s="308">
        <v>2</v>
      </c>
      <c r="G145" s="308">
        <v>2</v>
      </c>
      <c r="H145" s="308">
        <v>1</v>
      </c>
      <c r="I145" s="308">
        <v>0</v>
      </c>
      <c r="J145" s="308">
        <v>1</v>
      </c>
      <c r="K145" s="308">
        <v>6</v>
      </c>
      <c r="L145" s="308">
        <v>3</v>
      </c>
      <c r="M145" s="308">
        <v>9</v>
      </c>
      <c r="N145" s="297" t="s">
        <v>856</v>
      </c>
    </row>
    <row r="146" spans="1:14" ht="20.25" customHeight="1" x14ac:dyDescent="0.2">
      <c r="A146" s="308" t="s">
        <v>939</v>
      </c>
      <c r="B146" s="308">
        <v>17</v>
      </c>
      <c r="C146" s="308">
        <v>6</v>
      </c>
      <c r="D146" s="308">
        <v>23</v>
      </c>
      <c r="E146" s="308">
        <v>0</v>
      </c>
      <c r="F146" s="308">
        <v>0</v>
      </c>
      <c r="G146" s="308">
        <v>0</v>
      </c>
      <c r="H146" s="308">
        <v>2</v>
      </c>
      <c r="I146" s="308">
        <v>2</v>
      </c>
      <c r="J146" s="308">
        <v>4</v>
      </c>
      <c r="K146" s="308">
        <v>19</v>
      </c>
      <c r="L146" s="308">
        <v>8</v>
      </c>
      <c r="M146" s="308">
        <v>27</v>
      </c>
      <c r="N146" s="297" t="s">
        <v>1662</v>
      </c>
    </row>
    <row r="147" spans="1:14" ht="20.25" customHeight="1" x14ac:dyDescent="0.2">
      <c r="A147" s="308" t="s">
        <v>523</v>
      </c>
      <c r="B147" s="308">
        <v>6</v>
      </c>
      <c r="C147" s="308">
        <v>4</v>
      </c>
      <c r="D147" s="308">
        <v>10</v>
      </c>
      <c r="E147" s="308">
        <v>0</v>
      </c>
      <c r="F147" s="308">
        <v>0</v>
      </c>
      <c r="G147" s="308">
        <v>0</v>
      </c>
      <c r="H147" s="308">
        <v>1</v>
      </c>
      <c r="I147" s="308">
        <v>0</v>
      </c>
      <c r="J147" s="308">
        <v>1</v>
      </c>
      <c r="K147" s="308">
        <v>7</v>
      </c>
      <c r="L147" s="308">
        <v>4</v>
      </c>
      <c r="M147" s="308">
        <v>11</v>
      </c>
      <c r="N147" s="297" t="s">
        <v>240</v>
      </c>
    </row>
    <row r="148" spans="1:14" ht="20.25" customHeight="1" x14ac:dyDescent="0.2">
      <c r="A148" s="308" t="s">
        <v>1663</v>
      </c>
      <c r="B148" s="308">
        <f>SUM(B145:B147)</f>
        <v>28</v>
      </c>
      <c r="C148" s="308">
        <f t="shared" ref="C148:M148" si="29">SUM(C145:C147)</f>
        <v>11</v>
      </c>
      <c r="D148" s="308">
        <f t="shared" si="29"/>
        <v>39</v>
      </c>
      <c r="E148" s="308">
        <f t="shared" si="29"/>
        <v>0</v>
      </c>
      <c r="F148" s="308">
        <f t="shared" si="29"/>
        <v>2</v>
      </c>
      <c r="G148" s="308">
        <f t="shared" si="29"/>
        <v>2</v>
      </c>
      <c r="H148" s="308">
        <f t="shared" si="29"/>
        <v>4</v>
      </c>
      <c r="I148" s="308">
        <f t="shared" si="29"/>
        <v>2</v>
      </c>
      <c r="J148" s="308">
        <f t="shared" si="29"/>
        <v>6</v>
      </c>
      <c r="K148" s="308">
        <f t="shared" si="29"/>
        <v>32</v>
      </c>
      <c r="L148" s="308">
        <f t="shared" si="29"/>
        <v>15</v>
      </c>
      <c r="M148" s="308">
        <f t="shared" si="29"/>
        <v>47</v>
      </c>
      <c r="N148" s="297" t="s">
        <v>1348</v>
      </c>
    </row>
    <row r="149" spans="1:14" ht="20.25" customHeight="1" x14ac:dyDescent="0.2">
      <c r="A149" s="308" t="s">
        <v>1664</v>
      </c>
      <c r="B149" s="308">
        <f t="shared" ref="B149:M149" si="30">SUM(B148,B143,B137,B123,B117,B110,B104,B94)</f>
        <v>411</v>
      </c>
      <c r="C149" s="308">
        <f t="shared" si="30"/>
        <v>176</v>
      </c>
      <c r="D149" s="308">
        <f t="shared" si="30"/>
        <v>587</v>
      </c>
      <c r="E149" s="308">
        <f t="shared" si="30"/>
        <v>4</v>
      </c>
      <c r="F149" s="308">
        <f t="shared" si="30"/>
        <v>4</v>
      </c>
      <c r="G149" s="308">
        <f t="shared" si="30"/>
        <v>8</v>
      </c>
      <c r="H149" s="308">
        <f t="shared" si="30"/>
        <v>20</v>
      </c>
      <c r="I149" s="308">
        <f t="shared" si="30"/>
        <v>7</v>
      </c>
      <c r="J149" s="308">
        <f t="shared" si="30"/>
        <v>27</v>
      </c>
      <c r="K149" s="308">
        <f t="shared" si="30"/>
        <v>435</v>
      </c>
      <c r="L149" s="308">
        <f t="shared" si="30"/>
        <v>187</v>
      </c>
      <c r="M149" s="308">
        <f t="shared" si="30"/>
        <v>622</v>
      </c>
      <c r="N149" s="297" t="s">
        <v>1368</v>
      </c>
    </row>
    <row r="150" spans="1:14" ht="20.25" customHeight="1" x14ac:dyDescent="0.2">
      <c r="A150" s="308" t="s">
        <v>2312</v>
      </c>
      <c r="B150" s="1076"/>
      <c r="C150" s="1076"/>
      <c r="D150" s="1076"/>
      <c r="E150" s="1076"/>
      <c r="F150" s="1076"/>
      <c r="G150" s="1076"/>
      <c r="H150" s="1076"/>
      <c r="I150" s="1076"/>
      <c r="J150" s="1076"/>
      <c r="K150" s="1076"/>
      <c r="L150" s="1076"/>
      <c r="M150" s="1076"/>
      <c r="N150" s="297" t="s">
        <v>2313</v>
      </c>
    </row>
    <row r="151" spans="1:14" ht="18" customHeight="1" x14ac:dyDescent="0.2">
      <c r="A151" s="308" t="s">
        <v>1344</v>
      </c>
      <c r="B151" s="308">
        <v>37</v>
      </c>
      <c r="C151" s="308">
        <v>23</v>
      </c>
      <c r="D151" s="308">
        <v>60</v>
      </c>
      <c r="E151" s="308">
        <v>1</v>
      </c>
      <c r="F151" s="308">
        <v>2</v>
      </c>
      <c r="G151" s="308">
        <v>3</v>
      </c>
      <c r="H151" s="308">
        <v>2</v>
      </c>
      <c r="I151" s="308">
        <v>0</v>
      </c>
      <c r="J151" s="308">
        <v>2</v>
      </c>
      <c r="K151" s="308">
        <v>40</v>
      </c>
      <c r="L151" s="308">
        <v>25</v>
      </c>
      <c r="M151" s="308">
        <v>65</v>
      </c>
      <c r="N151" s="297" t="s">
        <v>856</v>
      </c>
    </row>
    <row r="152" spans="1:14" ht="18" customHeight="1" x14ac:dyDescent="0.2">
      <c r="A152" s="308" t="s">
        <v>1446</v>
      </c>
      <c r="B152" s="308">
        <v>1</v>
      </c>
      <c r="C152" s="308">
        <v>1</v>
      </c>
      <c r="D152" s="308">
        <v>2</v>
      </c>
      <c r="E152" s="308">
        <v>0</v>
      </c>
      <c r="F152" s="308">
        <v>0</v>
      </c>
      <c r="G152" s="308">
        <v>0</v>
      </c>
      <c r="H152" s="308">
        <v>1</v>
      </c>
      <c r="I152" s="308">
        <v>0</v>
      </c>
      <c r="J152" s="308">
        <v>1</v>
      </c>
      <c r="K152" s="308">
        <v>2</v>
      </c>
      <c r="L152" s="308">
        <v>1</v>
      </c>
      <c r="M152" s="308">
        <v>3</v>
      </c>
      <c r="N152" s="297" t="s">
        <v>1447</v>
      </c>
    </row>
    <row r="153" spans="1:14" ht="20.25" customHeight="1" x14ac:dyDescent="0.2">
      <c r="A153" s="308" t="s">
        <v>1345</v>
      </c>
      <c r="B153" s="308">
        <v>108</v>
      </c>
      <c r="C153" s="308">
        <v>16</v>
      </c>
      <c r="D153" s="308">
        <v>124</v>
      </c>
      <c r="E153" s="308">
        <v>1</v>
      </c>
      <c r="F153" s="308">
        <v>1</v>
      </c>
      <c r="G153" s="308">
        <v>2</v>
      </c>
      <c r="H153" s="308">
        <v>0</v>
      </c>
      <c r="I153" s="308">
        <v>1</v>
      </c>
      <c r="J153" s="308">
        <v>1</v>
      </c>
      <c r="K153" s="308">
        <v>109</v>
      </c>
      <c r="L153" s="308">
        <v>18</v>
      </c>
      <c r="M153" s="308">
        <v>127</v>
      </c>
      <c r="N153" s="297" t="s">
        <v>1346</v>
      </c>
    </row>
    <row r="154" spans="1:14" ht="20.25" customHeight="1" x14ac:dyDescent="0.2">
      <c r="A154" s="308" t="s">
        <v>939</v>
      </c>
      <c r="B154" s="308">
        <v>196</v>
      </c>
      <c r="C154" s="308">
        <v>98</v>
      </c>
      <c r="D154" s="308">
        <v>294</v>
      </c>
      <c r="E154" s="308">
        <v>2</v>
      </c>
      <c r="F154" s="308">
        <v>1</v>
      </c>
      <c r="G154" s="308">
        <v>3</v>
      </c>
      <c r="H154" s="308">
        <v>5</v>
      </c>
      <c r="I154" s="308">
        <v>6</v>
      </c>
      <c r="J154" s="308">
        <v>11</v>
      </c>
      <c r="K154" s="308">
        <v>203</v>
      </c>
      <c r="L154" s="308">
        <v>105</v>
      </c>
      <c r="M154" s="308">
        <v>308</v>
      </c>
      <c r="N154" s="297" t="s">
        <v>234</v>
      </c>
    </row>
    <row r="155" spans="1:14" ht="17.25" customHeight="1" x14ac:dyDescent="0.2">
      <c r="A155" s="308" t="s">
        <v>523</v>
      </c>
      <c r="B155" s="308">
        <v>69</v>
      </c>
      <c r="C155" s="308">
        <v>38</v>
      </c>
      <c r="D155" s="308">
        <v>107</v>
      </c>
      <c r="E155" s="308">
        <v>0</v>
      </c>
      <c r="F155" s="308">
        <v>0</v>
      </c>
      <c r="G155" s="308">
        <v>0</v>
      </c>
      <c r="H155" s="308">
        <v>12</v>
      </c>
      <c r="I155" s="308">
        <v>0</v>
      </c>
      <c r="J155" s="308">
        <v>12</v>
      </c>
      <c r="K155" s="308">
        <v>81</v>
      </c>
      <c r="L155" s="308">
        <v>38</v>
      </c>
      <c r="M155" s="308">
        <v>119</v>
      </c>
      <c r="N155" s="297" t="s">
        <v>240</v>
      </c>
    </row>
    <row r="156" spans="1:14" ht="20.25" customHeight="1" thickBot="1" x14ac:dyDescent="0.25">
      <c r="A156" s="426" t="s">
        <v>1664</v>
      </c>
      <c r="B156" s="426">
        <f>SUM(B151:B155)</f>
        <v>411</v>
      </c>
      <c r="C156" s="426">
        <f t="shared" ref="C156:M156" si="31">SUM(C151:C155)</f>
        <v>176</v>
      </c>
      <c r="D156" s="426">
        <f t="shared" si="31"/>
        <v>587</v>
      </c>
      <c r="E156" s="426">
        <f t="shared" si="31"/>
        <v>4</v>
      </c>
      <c r="F156" s="426">
        <f t="shared" si="31"/>
        <v>4</v>
      </c>
      <c r="G156" s="426">
        <f t="shared" si="31"/>
        <v>8</v>
      </c>
      <c r="H156" s="426">
        <f t="shared" si="31"/>
        <v>20</v>
      </c>
      <c r="I156" s="426">
        <f t="shared" si="31"/>
        <v>7</v>
      </c>
      <c r="J156" s="426">
        <f t="shared" si="31"/>
        <v>27</v>
      </c>
      <c r="K156" s="426">
        <f t="shared" si="31"/>
        <v>435</v>
      </c>
      <c r="L156" s="426">
        <f t="shared" si="31"/>
        <v>187</v>
      </c>
      <c r="M156" s="426">
        <f t="shared" si="31"/>
        <v>622</v>
      </c>
      <c r="N156" s="427" t="s">
        <v>1348</v>
      </c>
    </row>
    <row r="157" spans="1:14" ht="20.25" customHeight="1" thickTop="1" thickBot="1" x14ac:dyDescent="0.25">
      <c r="A157" s="310" t="s">
        <v>2654</v>
      </c>
      <c r="N157" s="935" t="s">
        <v>2718</v>
      </c>
    </row>
    <row r="158" spans="1:14" ht="16.5" thickTop="1" x14ac:dyDescent="0.25">
      <c r="A158" s="1053" t="s">
        <v>196</v>
      </c>
      <c r="B158" s="1074" t="s">
        <v>128</v>
      </c>
      <c r="C158" s="1074"/>
      <c r="D158" s="1074"/>
      <c r="E158" s="1074" t="s">
        <v>129</v>
      </c>
      <c r="F158" s="1074"/>
      <c r="G158" s="1074"/>
      <c r="H158" s="1074" t="s">
        <v>130</v>
      </c>
      <c r="I158" s="1074"/>
      <c r="J158" s="1074"/>
      <c r="K158" s="1074" t="s">
        <v>4</v>
      </c>
      <c r="L158" s="1074"/>
      <c r="M158" s="1074"/>
      <c r="N158" s="1053" t="s">
        <v>197</v>
      </c>
    </row>
    <row r="159" spans="1:14" ht="15.75" x14ac:dyDescent="0.25">
      <c r="A159" s="1054"/>
      <c r="B159" s="1075" t="s">
        <v>131</v>
      </c>
      <c r="C159" s="1075"/>
      <c r="D159" s="1075"/>
      <c r="E159" s="1075" t="s">
        <v>132</v>
      </c>
      <c r="F159" s="1075"/>
      <c r="G159" s="1075"/>
      <c r="H159" s="1075" t="s">
        <v>133</v>
      </c>
      <c r="I159" s="1075"/>
      <c r="J159" s="1075"/>
      <c r="K159" s="1075" t="s">
        <v>9</v>
      </c>
      <c r="L159" s="1075"/>
      <c r="M159" s="1075"/>
      <c r="N159" s="1054"/>
    </row>
    <row r="160" spans="1:14" ht="15.75" x14ac:dyDescent="0.25">
      <c r="A160" s="1054"/>
      <c r="B160" s="933" t="s">
        <v>554</v>
      </c>
      <c r="C160" s="933" t="s">
        <v>112</v>
      </c>
      <c r="D160" s="933" t="s">
        <v>12</v>
      </c>
      <c r="E160" s="933" t="s">
        <v>554</v>
      </c>
      <c r="F160" s="933" t="s">
        <v>112</v>
      </c>
      <c r="G160" s="933" t="s">
        <v>12</v>
      </c>
      <c r="H160" s="933" t="s">
        <v>554</v>
      </c>
      <c r="I160" s="933" t="s">
        <v>112</v>
      </c>
      <c r="J160" s="933" t="s">
        <v>12</v>
      </c>
      <c r="K160" s="933" t="s">
        <v>554</v>
      </c>
      <c r="L160" s="933" t="s">
        <v>112</v>
      </c>
      <c r="M160" s="933" t="s">
        <v>12</v>
      </c>
      <c r="N160" s="1054"/>
    </row>
    <row r="161" spans="1:14" ht="16.5" thickBot="1" x14ac:dyDescent="0.3">
      <c r="A161" s="1055"/>
      <c r="B161" s="934" t="s">
        <v>13</v>
      </c>
      <c r="C161" s="934" t="s">
        <v>14</v>
      </c>
      <c r="D161" s="934" t="s">
        <v>9</v>
      </c>
      <c r="E161" s="934" t="s">
        <v>13</v>
      </c>
      <c r="F161" s="934" t="s">
        <v>14</v>
      </c>
      <c r="G161" s="934" t="s">
        <v>9</v>
      </c>
      <c r="H161" s="934" t="s">
        <v>13</v>
      </c>
      <c r="I161" s="934" t="s">
        <v>14</v>
      </c>
      <c r="J161" s="934" t="s">
        <v>9</v>
      </c>
      <c r="K161" s="934" t="s">
        <v>13</v>
      </c>
      <c r="L161" s="934" t="s">
        <v>14</v>
      </c>
      <c r="M161" s="934" t="s">
        <v>9</v>
      </c>
      <c r="N161" s="1055"/>
    </row>
    <row r="162" spans="1:14" ht="21" customHeight="1" x14ac:dyDescent="0.2">
      <c r="A162" s="308" t="s">
        <v>1370</v>
      </c>
      <c r="B162" s="308">
        <v>92</v>
      </c>
      <c r="C162" s="308">
        <v>53</v>
      </c>
      <c r="D162" s="308">
        <v>145</v>
      </c>
      <c r="E162" s="308">
        <v>1</v>
      </c>
      <c r="F162" s="308">
        <v>1</v>
      </c>
      <c r="G162" s="308">
        <v>2</v>
      </c>
      <c r="H162" s="308">
        <v>3</v>
      </c>
      <c r="I162" s="308">
        <v>6</v>
      </c>
      <c r="J162" s="308">
        <v>9</v>
      </c>
      <c r="K162" s="308">
        <v>96</v>
      </c>
      <c r="L162" s="308">
        <v>60</v>
      </c>
      <c r="M162" s="308">
        <v>156</v>
      </c>
      <c r="N162" s="297" t="s">
        <v>1665</v>
      </c>
    </row>
    <row r="163" spans="1:14" ht="21" customHeight="1" x14ac:dyDescent="0.2">
      <c r="A163" s="308" t="s">
        <v>1372</v>
      </c>
      <c r="B163" s="308">
        <v>125</v>
      </c>
      <c r="C163" s="308">
        <v>25</v>
      </c>
      <c r="D163" s="308">
        <v>150</v>
      </c>
      <c r="E163" s="308">
        <v>3</v>
      </c>
      <c r="F163" s="308">
        <v>3</v>
      </c>
      <c r="G163" s="308">
        <v>6</v>
      </c>
      <c r="H163" s="308">
        <v>11</v>
      </c>
      <c r="I163" s="308">
        <v>1</v>
      </c>
      <c r="J163" s="308">
        <v>12</v>
      </c>
      <c r="K163" s="308">
        <v>139</v>
      </c>
      <c r="L163" s="308">
        <v>29</v>
      </c>
      <c r="M163" s="308">
        <v>168</v>
      </c>
      <c r="N163" s="297" t="s">
        <v>1666</v>
      </c>
    </row>
    <row r="164" spans="1:14" ht="21" customHeight="1" x14ac:dyDescent="0.2">
      <c r="A164" s="308" t="s">
        <v>1667</v>
      </c>
      <c r="B164" s="308">
        <v>2</v>
      </c>
      <c r="C164" s="308">
        <v>9</v>
      </c>
      <c r="D164" s="308">
        <v>11</v>
      </c>
      <c r="E164" s="308">
        <v>0</v>
      </c>
      <c r="F164" s="308">
        <v>0</v>
      </c>
      <c r="G164" s="308">
        <v>0</v>
      </c>
      <c r="H164" s="308">
        <v>0</v>
      </c>
      <c r="I164" s="308">
        <v>0</v>
      </c>
      <c r="J164" s="308">
        <v>0</v>
      </c>
      <c r="K164" s="308">
        <v>2</v>
      </c>
      <c r="L164" s="308">
        <v>9</v>
      </c>
      <c r="M164" s="308">
        <v>11</v>
      </c>
      <c r="N164" s="297" t="s">
        <v>1668</v>
      </c>
    </row>
    <row r="165" spans="1:14" ht="21" customHeight="1" x14ac:dyDescent="0.2">
      <c r="A165" s="308" t="s">
        <v>1669</v>
      </c>
      <c r="B165" s="308">
        <v>75</v>
      </c>
      <c r="C165" s="308">
        <v>18</v>
      </c>
      <c r="D165" s="308">
        <v>93</v>
      </c>
      <c r="E165" s="308">
        <v>0</v>
      </c>
      <c r="F165" s="308">
        <v>0</v>
      </c>
      <c r="G165" s="308">
        <v>0</v>
      </c>
      <c r="H165" s="308">
        <v>0</v>
      </c>
      <c r="I165" s="308">
        <v>0</v>
      </c>
      <c r="J165" s="308">
        <v>0</v>
      </c>
      <c r="K165" s="308">
        <v>75</v>
      </c>
      <c r="L165" s="308">
        <v>18</v>
      </c>
      <c r="M165" s="308">
        <v>93</v>
      </c>
      <c r="N165" s="297" t="s">
        <v>1670</v>
      </c>
    </row>
    <row r="166" spans="1:14" ht="21" customHeight="1" x14ac:dyDescent="0.2">
      <c r="A166" s="308" t="s">
        <v>1378</v>
      </c>
      <c r="B166" s="308">
        <v>29</v>
      </c>
      <c r="C166" s="308">
        <v>5</v>
      </c>
      <c r="D166" s="308">
        <v>34</v>
      </c>
      <c r="E166" s="308">
        <v>0</v>
      </c>
      <c r="F166" s="308">
        <v>0</v>
      </c>
      <c r="G166" s="308">
        <v>0</v>
      </c>
      <c r="H166" s="308">
        <v>0</v>
      </c>
      <c r="I166" s="308">
        <v>0</v>
      </c>
      <c r="J166" s="308">
        <v>0</v>
      </c>
      <c r="K166" s="308">
        <v>29</v>
      </c>
      <c r="L166" s="308">
        <v>5</v>
      </c>
      <c r="M166" s="308">
        <v>34</v>
      </c>
      <c r="N166" s="297" t="s">
        <v>1379</v>
      </c>
    </row>
    <row r="167" spans="1:14" ht="21" customHeight="1" x14ac:dyDescent="0.2">
      <c r="A167" s="308" t="s">
        <v>1380</v>
      </c>
      <c r="B167" s="308">
        <v>8</v>
      </c>
      <c r="C167" s="308">
        <v>9</v>
      </c>
      <c r="D167" s="308">
        <v>17</v>
      </c>
      <c r="E167" s="308">
        <v>0</v>
      </c>
      <c r="F167" s="308">
        <v>0</v>
      </c>
      <c r="G167" s="308">
        <v>0</v>
      </c>
      <c r="H167" s="308">
        <v>0</v>
      </c>
      <c r="I167" s="308">
        <v>0</v>
      </c>
      <c r="J167" s="308">
        <v>0</v>
      </c>
      <c r="K167" s="308">
        <v>8</v>
      </c>
      <c r="L167" s="308">
        <v>9</v>
      </c>
      <c r="M167" s="308">
        <v>17</v>
      </c>
      <c r="N167" s="297" t="s">
        <v>1671</v>
      </c>
    </row>
    <row r="168" spans="1:14" ht="21" customHeight="1" x14ac:dyDescent="0.2">
      <c r="A168" s="308" t="s">
        <v>1382</v>
      </c>
      <c r="B168" s="308">
        <v>219</v>
      </c>
      <c r="C168" s="308">
        <v>36</v>
      </c>
      <c r="D168" s="308">
        <v>255</v>
      </c>
      <c r="E168" s="308">
        <v>26</v>
      </c>
      <c r="F168" s="308">
        <v>3</v>
      </c>
      <c r="G168" s="308">
        <v>29</v>
      </c>
      <c r="H168" s="308">
        <v>7</v>
      </c>
      <c r="I168" s="308">
        <v>7</v>
      </c>
      <c r="J168" s="308">
        <v>14</v>
      </c>
      <c r="K168" s="308">
        <v>252</v>
      </c>
      <c r="L168" s="308">
        <v>46</v>
      </c>
      <c r="M168" s="308">
        <v>298</v>
      </c>
      <c r="N168" s="297" t="s">
        <v>1672</v>
      </c>
    </row>
    <row r="169" spans="1:14" ht="21" customHeight="1" x14ac:dyDescent="0.2">
      <c r="A169" s="308" t="s">
        <v>1629</v>
      </c>
      <c r="B169" s="308">
        <v>0</v>
      </c>
      <c r="C169" s="308">
        <v>0</v>
      </c>
      <c r="D169" s="308">
        <v>0</v>
      </c>
      <c r="E169" s="308">
        <v>0</v>
      </c>
      <c r="F169" s="308">
        <v>0</v>
      </c>
      <c r="G169" s="308">
        <v>0</v>
      </c>
      <c r="H169" s="308">
        <v>0</v>
      </c>
      <c r="I169" s="308">
        <v>0</v>
      </c>
      <c r="J169" s="308">
        <v>0</v>
      </c>
      <c r="K169" s="308">
        <v>0</v>
      </c>
      <c r="L169" s="308">
        <v>0</v>
      </c>
      <c r="M169" s="308">
        <v>0</v>
      </c>
      <c r="N169" s="297" t="s">
        <v>1673</v>
      </c>
    </row>
    <row r="170" spans="1:14" ht="21" customHeight="1" x14ac:dyDescent="0.2">
      <c r="A170" s="308" t="s">
        <v>1385</v>
      </c>
      <c r="B170" s="308">
        <v>50</v>
      </c>
      <c r="C170" s="308">
        <v>24</v>
      </c>
      <c r="D170" s="308">
        <v>74</v>
      </c>
      <c r="E170" s="308">
        <v>0</v>
      </c>
      <c r="F170" s="308">
        <v>0</v>
      </c>
      <c r="G170" s="308">
        <v>0</v>
      </c>
      <c r="H170" s="308">
        <v>0</v>
      </c>
      <c r="I170" s="308">
        <v>0</v>
      </c>
      <c r="J170" s="308">
        <v>0</v>
      </c>
      <c r="K170" s="308">
        <v>50</v>
      </c>
      <c r="L170" s="308">
        <v>24</v>
      </c>
      <c r="M170" s="308">
        <v>74</v>
      </c>
      <c r="N170" s="297" t="s">
        <v>1386</v>
      </c>
    </row>
    <row r="171" spans="1:14" ht="21" customHeight="1" x14ac:dyDescent="0.2">
      <c r="A171" s="308" t="s">
        <v>1387</v>
      </c>
      <c r="B171" s="308">
        <v>26</v>
      </c>
      <c r="C171" s="308">
        <v>18</v>
      </c>
      <c r="D171" s="308">
        <v>44</v>
      </c>
      <c r="E171" s="308">
        <v>0</v>
      </c>
      <c r="F171" s="308">
        <v>1</v>
      </c>
      <c r="G171" s="308">
        <v>1</v>
      </c>
      <c r="H171" s="308">
        <v>0</v>
      </c>
      <c r="I171" s="308">
        <v>0</v>
      </c>
      <c r="J171" s="308">
        <v>0</v>
      </c>
      <c r="K171" s="308">
        <v>26</v>
      </c>
      <c r="L171" s="308">
        <v>19</v>
      </c>
      <c r="M171" s="308">
        <v>45</v>
      </c>
      <c r="N171" s="429" t="s">
        <v>1388</v>
      </c>
    </row>
    <row r="172" spans="1:14" ht="21" customHeight="1" x14ac:dyDescent="0.2">
      <c r="A172" s="308" t="s">
        <v>1389</v>
      </c>
      <c r="B172" s="308">
        <v>327</v>
      </c>
      <c r="C172" s="308">
        <v>84</v>
      </c>
      <c r="D172" s="308">
        <v>411</v>
      </c>
      <c r="E172" s="308">
        <v>3</v>
      </c>
      <c r="F172" s="308">
        <v>6</v>
      </c>
      <c r="G172" s="308">
        <v>9</v>
      </c>
      <c r="H172" s="308">
        <v>0</v>
      </c>
      <c r="I172" s="308">
        <v>0</v>
      </c>
      <c r="J172" s="308">
        <v>0</v>
      </c>
      <c r="K172" s="308">
        <v>330</v>
      </c>
      <c r="L172" s="308">
        <v>90</v>
      </c>
      <c r="M172" s="308">
        <v>420</v>
      </c>
      <c r="N172" s="297" t="s">
        <v>1390</v>
      </c>
    </row>
    <row r="173" spans="1:14" ht="21" customHeight="1" x14ac:dyDescent="0.2">
      <c r="A173" s="308" t="s">
        <v>1391</v>
      </c>
      <c r="B173" s="308">
        <v>57</v>
      </c>
      <c r="C173" s="308">
        <v>19</v>
      </c>
      <c r="D173" s="308">
        <v>76</v>
      </c>
      <c r="E173" s="308">
        <v>2</v>
      </c>
      <c r="F173" s="308">
        <v>0</v>
      </c>
      <c r="G173" s="308">
        <v>2</v>
      </c>
      <c r="H173" s="308">
        <v>2</v>
      </c>
      <c r="I173" s="308">
        <v>1</v>
      </c>
      <c r="J173" s="308">
        <v>3</v>
      </c>
      <c r="K173" s="308">
        <v>61</v>
      </c>
      <c r="L173" s="308">
        <v>20</v>
      </c>
      <c r="M173" s="308">
        <v>81</v>
      </c>
      <c r="N173" s="297" t="s">
        <v>1392</v>
      </c>
    </row>
    <row r="174" spans="1:14" ht="20.25" customHeight="1" x14ac:dyDescent="0.2">
      <c r="A174" s="308" t="s">
        <v>1393</v>
      </c>
      <c r="B174" s="308"/>
      <c r="C174" s="308"/>
      <c r="D174" s="308"/>
      <c r="E174" s="308"/>
      <c r="F174" s="308"/>
      <c r="G174" s="308"/>
      <c r="H174" s="308"/>
      <c r="I174" s="308"/>
      <c r="J174" s="308"/>
      <c r="K174" s="308"/>
      <c r="L174" s="308"/>
      <c r="M174" s="308"/>
      <c r="N174" s="297" t="s">
        <v>1394</v>
      </c>
    </row>
    <row r="175" spans="1:14" ht="21" customHeight="1" x14ac:dyDescent="0.2">
      <c r="A175" s="308" t="s">
        <v>790</v>
      </c>
      <c r="B175" s="308">
        <v>9</v>
      </c>
      <c r="C175" s="308">
        <v>9</v>
      </c>
      <c r="D175" s="308">
        <v>18</v>
      </c>
      <c r="E175" s="308">
        <v>1</v>
      </c>
      <c r="F175" s="308">
        <v>1</v>
      </c>
      <c r="G175" s="308">
        <v>2</v>
      </c>
      <c r="H175" s="308">
        <v>0</v>
      </c>
      <c r="I175" s="308">
        <v>0</v>
      </c>
      <c r="J175" s="308">
        <v>0</v>
      </c>
      <c r="K175" s="308">
        <v>10</v>
      </c>
      <c r="L175" s="308">
        <v>10</v>
      </c>
      <c r="M175" s="308">
        <v>20</v>
      </c>
      <c r="N175" s="297" t="s">
        <v>1336</v>
      </c>
    </row>
    <row r="176" spans="1:14" ht="21" customHeight="1" x14ac:dyDescent="0.2">
      <c r="A176" s="308" t="s">
        <v>404</v>
      </c>
      <c r="B176" s="308">
        <v>6</v>
      </c>
      <c r="C176" s="308">
        <v>8</v>
      </c>
      <c r="D176" s="308">
        <v>14</v>
      </c>
      <c r="E176" s="308">
        <v>0</v>
      </c>
      <c r="F176" s="308">
        <v>1</v>
      </c>
      <c r="G176" s="308">
        <v>1</v>
      </c>
      <c r="H176" s="308">
        <v>0</v>
      </c>
      <c r="I176" s="308">
        <v>0</v>
      </c>
      <c r="J176" s="308">
        <v>0</v>
      </c>
      <c r="K176" s="308">
        <v>6</v>
      </c>
      <c r="L176" s="308">
        <v>9</v>
      </c>
      <c r="M176" s="308">
        <v>15</v>
      </c>
      <c r="N176" s="297" t="s">
        <v>1334</v>
      </c>
    </row>
    <row r="177" spans="1:14" ht="21" customHeight="1" x14ac:dyDescent="0.2">
      <c r="A177" s="308" t="s">
        <v>207</v>
      </c>
      <c r="B177" s="308">
        <v>1</v>
      </c>
      <c r="C177" s="308">
        <v>0</v>
      </c>
      <c r="D177" s="308">
        <v>1</v>
      </c>
      <c r="E177" s="308">
        <v>0</v>
      </c>
      <c r="F177" s="308">
        <v>0</v>
      </c>
      <c r="G177" s="308">
        <v>0</v>
      </c>
      <c r="H177" s="308">
        <v>5</v>
      </c>
      <c r="I177" s="308">
        <v>4</v>
      </c>
      <c r="J177" s="308">
        <v>9</v>
      </c>
      <c r="K177" s="308">
        <v>6</v>
      </c>
      <c r="L177" s="308">
        <v>4</v>
      </c>
      <c r="M177" s="308">
        <v>10</v>
      </c>
      <c r="N177" s="297" t="s">
        <v>208</v>
      </c>
    </row>
    <row r="178" spans="1:14" ht="21" customHeight="1" x14ac:dyDescent="0.2">
      <c r="A178" s="308" t="s">
        <v>255</v>
      </c>
      <c r="B178" s="308">
        <v>3</v>
      </c>
      <c r="C178" s="308">
        <v>0</v>
      </c>
      <c r="D178" s="308">
        <v>3</v>
      </c>
      <c r="E178" s="308">
        <v>0</v>
      </c>
      <c r="F178" s="308">
        <v>0</v>
      </c>
      <c r="G178" s="308">
        <v>0</v>
      </c>
      <c r="H178" s="308">
        <v>6</v>
      </c>
      <c r="I178" s="308">
        <v>0</v>
      </c>
      <c r="J178" s="308">
        <v>6</v>
      </c>
      <c r="K178" s="308">
        <v>9</v>
      </c>
      <c r="L178" s="308">
        <v>0</v>
      </c>
      <c r="M178" s="308">
        <v>9</v>
      </c>
      <c r="N178" s="297" t="s">
        <v>210</v>
      </c>
    </row>
    <row r="179" spans="1:14" ht="21" customHeight="1" x14ac:dyDescent="0.2">
      <c r="A179" s="308" t="s">
        <v>1396</v>
      </c>
      <c r="B179" s="308">
        <v>9</v>
      </c>
      <c r="C179" s="308">
        <v>4</v>
      </c>
      <c r="D179" s="308">
        <v>13</v>
      </c>
      <c r="E179" s="308">
        <v>1</v>
      </c>
      <c r="F179" s="308">
        <v>1</v>
      </c>
      <c r="G179" s="308">
        <v>2</v>
      </c>
      <c r="H179" s="308">
        <v>0</v>
      </c>
      <c r="I179" s="308">
        <v>0</v>
      </c>
      <c r="J179" s="308">
        <v>0</v>
      </c>
      <c r="K179" s="308">
        <v>10</v>
      </c>
      <c r="L179" s="308">
        <v>5</v>
      </c>
      <c r="M179" s="308">
        <v>15</v>
      </c>
      <c r="N179" s="297" t="s">
        <v>1525</v>
      </c>
    </row>
    <row r="180" spans="1:14" ht="21" customHeight="1" x14ac:dyDescent="0.2">
      <c r="A180" s="308" t="s">
        <v>1398</v>
      </c>
      <c r="B180" s="308">
        <v>17</v>
      </c>
      <c r="C180" s="308">
        <v>12</v>
      </c>
      <c r="D180" s="308">
        <v>29</v>
      </c>
      <c r="E180" s="308">
        <v>0</v>
      </c>
      <c r="F180" s="308">
        <v>0</v>
      </c>
      <c r="G180" s="308">
        <v>0</v>
      </c>
      <c r="H180" s="308">
        <v>2</v>
      </c>
      <c r="I180" s="308">
        <v>1</v>
      </c>
      <c r="J180" s="308">
        <v>3</v>
      </c>
      <c r="K180" s="308">
        <v>19</v>
      </c>
      <c r="L180" s="308">
        <v>13</v>
      </c>
      <c r="M180" s="308">
        <v>32</v>
      </c>
      <c r="N180" s="297" t="s">
        <v>1289</v>
      </c>
    </row>
    <row r="181" spans="1:14" ht="21" customHeight="1" x14ac:dyDescent="0.2">
      <c r="A181" s="308" t="s">
        <v>1345</v>
      </c>
      <c r="B181" s="308">
        <v>3</v>
      </c>
      <c r="C181" s="308">
        <v>0</v>
      </c>
      <c r="D181" s="308">
        <v>3</v>
      </c>
      <c r="E181" s="308">
        <v>0</v>
      </c>
      <c r="F181" s="308">
        <v>0</v>
      </c>
      <c r="G181" s="308">
        <v>0</v>
      </c>
      <c r="H181" s="308">
        <v>3</v>
      </c>
      <c r="I181" s="308">
        <v>0</v>
      </c>
      <c r="J181" s="308">
        <v>3</v>
      </c>
      <c r="K181" s="308">
        <v>6</v>
      </c>
      <c r="L181" s="308">
        <v>0</v>
      </c>
      <c r="M181" s="308">
        <v>6</v>
      </c>
      <c r="N181" s="297" t="s">
        <v>1346</v>
      </c>
    </row>
    <row r="182" spans="1:14" ht="21" customHeight="1" x14ac:dyDescent="0.2">
      <c r="A182" s="308" t="s">
        <v>309</v>
      </c>
      <c r="B182" s="308">
        <v>3</v>
      </c>
      <c r="C182" s="308">
        <v>2</v>
      </c>
      <c r="D182" s="308">
        <v>5</v>
      </c>
      <c r="E182" s="308">
        <v>1</v>
      </c>
      <c r="F182" s="308">
        <v>0</v>
      </c>
      <c r="G182" s="308">
        <v>1</v>
      </c>
      <c r="H182" s="308">
        <v>0</v>
      </c>
      <c r="I182" s="308">
        <v>4</v>
      </c>
      <c r="J182" s="308">
        <v>4</v>
      </c>
      <c r="K182" s="308">
        <v>4</v>
      </c>
      <c r="L182" s="308">
        <v>6</v>
      </c>
      <c r="M182" s="308">
        <v>10</v>
      </c>
      <c r="N182" s="297" t="s">
        <v>763</v>
      </c>
    </row>
    <row r="183" spans="1:14" ht="21" customHeight="1" x14ac:dyDescent="0.2">
      <c r="A183" s="308" t="s">
        <v>1402</v>
      </c>
      <c r="B183" s="308">
        <v>9</v>
      </c>
      <c r="C183" s="308">
        <v>4</v>
      </c>
      <c r="D183" s="308">
        <v>13</v>
      </c>
      <c r="E183" s="308">
        <v>0</v>
      </c>
      <c r="F183" s="308">
        <v>0</v>
      </c>
      <c r="G183" s="308">
        <v>0</v>
      </c>
      <c r="H183" s="308">
        <v>0</v>
      </c>
      <c r="I183" s="308">
        <v>0</v>
      </c>
      <c r="J183" s="308">
        <v>0</v>
      </c>
      <c r="K183" s="308">
        <v>9</v>
      </c>
      <c r="L183" s="308">
        <v>4</v>
      </c>
      <c r="M183" s="308">
        <v>13</v>
      </c>
      <c r="N183" s="297" t="s">
        <v>1528</v>
      </c>
    </row>
    <row r="184" spans="1:14" ht="21" customHeight="1" thickBot="1" x14ac:dyDescent="0.25">
      <c r="A184" s="426" t="s">
        <v>1529</v>
      </c>
      <c r="B184" s="426">
        <f>SUM(B175:B183)</f>
        <v>60</v>
      </c>
      <c r="C184" s="426">
        <f t="shared" ref="C184:M184" si="32">SUM(C175:C183)</f>
        <v>39</v>
      </c>
      <c r="D184" s="426">
        <f t="shared" si="32"/>
        <v>99</v>
      </c>
      <c r="E184" s="426">
        <f t="shared" si="32"/>
        <v>3</v>
      </c>
      <c r="F184" s="426">
        <f t="shared" si="32"/>
        <v>3</v>
      </c>
      <c r="G184" s="426">
        <f t="shared" si="32"/>
        <v>6</v>
      </c>
      <c r="H184" s="426">
        <f t="shared" si="32"/>
        <v>16</v>
      </c>
      <c r="I184" s="426">
        <f t="shared" si="32"/>
        <v>9</v>
      </c>
      <c r="J184" s="426">
        <f t="shared" si="32"/>
        <v>25</v>
      </c>
      <c r="K184" s="426">
        <f t="shared" si="32"/>
        <v>79</v>
      </c>
      <c r="L184" s="426">
        <f t="shared" si="32"/>
        <v>51</v>
      </c>
      <c r="M184" s="426">
        <f t="shared" si="32"/>
        <v>130</v>
      </c>
      <c r="N184" s="427" t="s">
        <v>1596</v>
      </c>
    </row>
    <row r="185" spans="1:14" ht="21" customHeight="1" thickTop="1" x14ac:dyDescent="0.2">
      <c r="A185" s="307"/>
      <c r="B185" s="307"/>
      <c r="C185" s="307"/>
      <c r="D185" s="307"/>
      <c r="E185" s="307"/>
      <c r="F185" s="307"/>
      <c r="G185" s="307"/>
      <c r="H185" s="307"/>
      <c r="I185" s="307"/>
      <c r="J185" s="307"/>
      <c r="K185" s="307"/>
      <c r="L185" s="307"/>
      <c r="M185" s="307"/>
      <c r="N185" s="56"/>
    </row>
    <row r="186" spans="1:14" ht="20.25" customHeight="1" thickBot="1" x14ac:dyDescent="0.25">
      <c r="A186" s="310" t="s">
        <v>2654</v>
      </c>
      <c r="B186" s="936"/>
      <c r="C186" s="936"/>
      <c r="D186" s="936"/>
      <c r="E186" s="936"/>
      <c r="F186" s="936"/>
      <c r="G186" s="936"/>
      <c r="H186" s="936"/>
      <c r="I186" s="936"/>
      <c r="J186" s="936"/>
      <c r="K186" s="936"/>
      <c r="L186" s="936"/>
      <c r="M186" s="936"/>
      <c r="N186" s="935" t="s">
        <v>2718</v>
      </c>
    </row>
    <row r="187" spans="1:14" ht="16.5" thickTop="1" x14ac:dyDescent="0.25">
      <c r="A187" s="1053" t="s">
        <v>196</v>
      </c>
      <c r="B187" s="1073" t="s">
        <v>128</v>
      </c>
      <c r="C187" s="1073"/>
      <c r="D187" s="1073"/>
      <c r="E187" s="1073" t="s">
        <v>129</v>
      </c>
      <c r="F187" s="1073"/>
      <c r="G187" s="1073"/>
      <c r="H187" s="1073" t="s">
        <v>130</v>
      </c>
      <c r="I187" s="1073"/>
      <c r="J187" s="1073"/>
      <c r="K187" s="1073" t="s">
        <v>4</v>
      </c>
      <c r="L187" s="1073"/>
      <c r="M187" s="1073"/>
      <c r="N187" s="1053" t="s">
        <v>197</v>
      </c>
    </row>
    <row r="188" spans="1:14" ht="15.75" x14ac:dyDescent="0.25">
      <c r="A188" s="1054"/>
      <c r="B188" s="1071" t="s">
        <v>131</v>
      </c>
      <c r="C188" s="1071"/>
      <c r="D188" s="1071"/>
      <c r="E188" s="1071" t="s">
        <v>132</v>
      </c>
      <c r="F188" s="1071"/>
      <c r="G188" s="1071"/>
      <c r="H188" s="1071" t="s">
        <v>133</v>
      </c>
      <c r="I188" s="1071"/>
      <c r="J188" s="1071"/>
      <c r="K188" s="1071" t="s">
        <v>9</v>
      </c>
      <c r="L188" s="1071"/>
      <c r="M188" s="1071"/>
      <c r="N188" s="1054"/>
    </row>
    <row r="189" spans="1:14" ht="15.75" x14ac:dyDescent="0.25">
      <c r="A189" s="1054"/>
      <c r="B189" s="933" t="s">
        <v>554</v>
      </c>
      <c r="C189" s="933" t="s">
        <v>112</v>
      </c>
      <c r="D189" s="933" t="s">
        <v>12</v>
      </c>
      <c r="E189" s="933" t="s">
        <v>554</v>
      </c>
      <c r="F189" s="933" t="s">
        <v>112</v>
      </c>
      <c r="G189" s="933" t="s">
        <v>12</v>
      </c>
      <c r="H189" s="933" t="s">
        <v>554</v>
      </c>
      <c r="I189" s="933" t="s">
        <v>112</v>
      </c>
      <c r="J189" s="933" t="s">
        <v>12</v>
      </c>
      <c r="K189" s="933" t="s">
        <v>554</v>
      </c>
      <c r="L189" s="933" t="s">
        <v>112</v>
      </c>
      <c r="M189" s="933" t="s">
        <v>12</v>
      </c>
      <c r="N189" s="1054"/>
    </row>
    <row r="190" spans="1:14" ht="16.5" thickBot="1" x14ac:dyDescent="0.3">
      <c r="A190" s="1055"/>
      <c r="B190" s="934" t="s">
        <v>13</v>
      </c>
      <c r="C190" s="934" t="s">
        <v>14</v>
      </c>
      <c r="D190" s="934" t="s">
        <v>9</v>
      </c>
      <c r="E190" s="934" t="s">
        <v>13</v>
      </c>
      <c r="F190" s="934" t="s">
        <v>14</v>
      </c>
      <c r="G190" s="934" t="s">
        <v>9</v>
      </c>
      <c r="H190" s="934" t="s">
        <v>13</v>
      </c>
      <c r="I190" s="934" t="s">
        <v>14</v>
      </c>
      <c r="J190" s="934" t="s">
        <v>9</v>
      </c>
      <c r="K190" s="934" t="s">
        <v>13</v>
      </c>
      <c r="L190" s="934" t="s">
        <v>14</v>
      </c>
      <c r="M190" s="934" t="s">
        <v>9</v>
      </c>
      <c r="N190" s="1055"/>
    </row>
    <row r="191" spans="1:14" ht="21" customHeight="1" x14ac:dyDescent="0.2">
      <c r="A191" s="308" t="s">
        <v>1406</v>
      </c>
      <c r="B191" s="308">
        <v>81</v>
      </c>
      <c r="C191" s="308">
        <v>25</v>
      </c>
      <c r="D191" s="308">
        <v>106</v>
      </c>
      <c r="E191" s="308">
        <v>0</v>
      </c>
      <c r="F191" s="308">
        <v>1</v>
      </c>
      <c r="G191" s="308">
        <v>1</v>
      </c>
      <c r="H191" s="308">
        <v>0</v>
      </c>
      <c r="I191" s="308">
        <v>0</v>
      </c>
      <c r="J191" s="308">
        <v>0</v>
      </c>
      <c r="K191" s="308">
        <v>81</v>
      </c>
      <c r="L191" s="308">
        <v>26</v>
      </c>
      <c r="M191" s="308">
        <v>107</v>
      </c>
      <c r="N191" s="297" t="s">
        <v>1407</v>
      </c>
    </row>
    <row r="192" spans="1:14" ht="21" customHeight="1" x14ac:dyDescent="0.2">
      <c r="A192" s="308" t="s">
        <v>1408</v>
      </c>
      <c r="B192" s="308">
        <v>31</v>
      </c>
      <c r="C192" s="308">
        <v>21</v>
      </c>
      <c r="D192" s="308">
        <v>52</v>
      </c>
      <c r="E192" s="308">
        <v>1</v>
      </c>
      <c r="F192" s="308">
        <v>1</v>
      </c>
      <c r="G192" s="308">
        <v>2</v>
      </c>
      <c r="H192" s="308">
        <v>6</v>
      </c>
      <c r="I192" s="308">
        <v>5</v>
      </c>
      <c r="J192" s="308">
        <v>11</v>
      </c>
      <c r="K192" s="308">
        <v>38</v>
      </c>
      <c r="L192" s="308">
        <v>27</v>
      </c>
      <c r="M192" s="308">
        <v>65</v>
      </c>
      <c r="N192" s="297" t="s">
        <v>1409</v>
      </c>
    </row>
    <row r="193" spans="1:14" ht="20.25" customHeight="1" x14ac:dyDescent="0.2">
      <c r="A193" s="308" t="s">
        <v>1410</v>
      </c>
      <c r="B193" s="308">
        <v>70</v>
      </c>
      <c r="C193" s="308">
        <v>31</v>
      </c>
      <c r="D193" s="308">
        <v>101</v>
      </c>
      <c r="E193" s="308">
        <v>1</v>
      </c>
      <c r="F193" s="308">
        <v>1</v>
      </c>
      <c r="G193" s="308">
        <v>2</v>
      </c>
      <c r="H193" s="308">
        <v>0</v>
      </c>
      <c r="I193" s="308">
        <v>1</v>
      </c>
      <c r="J193" s="308">
        <v>1</v>
      </c>
      <c r="K193" s="308">
        <v>71</v>
      </c>
      <c r="L193" s="308">
        <v>33</v>
      </c>
      <c r="M193" s="308">
        <v>104</v>
      </c>
      <c r="N193" s="297" t="s">
        <v>1411</v>
      </c>
    </row>
    <row r="194" spans="1:14" ht="20.25" customHeight="1" x14ac:dyDescent="0.2">
      <c r="A194" s="308" t="s">
        <v>1412</v>
      </c>
      <c r="B194" s="308">
        <v>25</v>
      </c>
      <c r="C194" s="308">
        <v>9</v>
      </c>
      <c r="D194" s="308">
        <v>34</v>
      </c>
      <c r="E194" s="308">
        <v>10</v>
      </c>
      <c r="F194" s="308">
        <v>2</v>
      </c>
      <c r="G194" s="308">
        <v>12</v>
      </c>
      <c r="H194" s="308">
        <v>0</v>
      </c>
      <c r="I194" s="308">
        <v>0</v>
      </c>
      <c r="J194" s="308">
        <v>0</v>
      </c>
      <c r="K194" s="308">
        <v>35</v>
      </c>
      <c r="L194" s="308">
        <v>11</v>
      </c>
      <c r="M194" s="308">
        <v>46</v>
      </c>
      <c r="N194" s="297" t="s">
        <v>1413</v>
      </c>
    </row>
    <row r="195" spans="1:14" ht="20.25" customHeight="1" x14ac:dyDescent="0.2">
      <c r="A195" s="308" t="s">
        <v>1414</v>
      </c>
      <c r="B195" s="308"/>
      <c r="C195" s="308"/>
      <c r="D195" s="308"/>
      <c r="E195" s="308"/>
      <c r="F195" s="308"/>
      <c r="G195" s="308"/>
      <c r="H195" s="308"/>
      <c r="I195" s="308"/>
      <c r="J195" s="308"/>
      <c r="K195" s="308"/>
      <c r="L195" s="308"/>
      <c r="M195" s="308"/>
      <c r="N195" s="297" t="s">
        <v>1415</v>
      </c>
    </row>
    <row r="196" spans="1:14" ht="20.25" customHeight="1" x14ac:dyDescent="0.2">
      <c r="A196" s="308" t="s">
        <v>1335</v>
      </c>
      <c r="B196" s="308">
        <v>1</v>
      </c>
      <c r="C196" s="308">
        <v>2</v>
      </c>
      <c r="D196" s="308">
        <v>3</v>
      </c>
      <c r="E196" s="308">
        <v>0</v>
      </c>
      <c r="F196" s="308">
        <v>0</v>
      </c>
      <c r="G196" s="308">
        <v>0</v>
      </c>
      <c r="H196" s="308">
        <v>0</v>
      </c>
      <c r="I196" s="308">
        <v>0</v>
      </c>
      <c r="J196" s="308">
        <v>0</v>
      </c>
      <c r="K196" s="308">
        <v>1</v>
      </c>
      <c r="L196" s="308">
        <v>2</v>
      </c>
      <c r="M196" s="308">
        <v>3</v>
      </c>
      <c r="N196" s="297" t="s">
        <v>1336</v>
      </c>
    </row>
    <row r="197" spans="1:14" ht="20.25" customHeight="1" x14ac:dyDescent="0.2">
      <c r="A197" s="308" t="s">
        <v>1333</v>
      </c>
      <c r="B197" s="308">
        <v>5</v>
      </c>
      <c r="C197" s="308">
        <v>10</v>
      </c>
      <c r="D197" s="308">
        <v>15</v>
      </c>
      <c r="E197" s="308">
        <v>0</v>
      </c>
      <c r="F197" s="308">
        <v>0</v>
      </c>
      <c r="G197" s="308">
        <v>0</v>
      </c>
      <c r="H197" s="308">
        <v>0</v>
      </c>
      <c r="I197" s="308">
        <v>0</v>
      </c>
      <c r="J197" s="308">
        <v>0</v>
      </c>
      <c r="K197" s="308">
        <v>5</v>
      </c>
      <c r="L197" s="308">
        <v>10</v>
      </c>
      <c r="M197" s="308">
        <v>15</v>
      </c>
      <c r="N197" s="297" t="s">
        <v>1334</v>
      </c>
    </row>
    <row r="198" spans="1:14" ht="20.25" customHeight="1" x14ac:dyDescent="0.2">
      <c r="A198" s="308" t="s">
        <v>1416</v>
      </c>
      <c r="B198" s="308">
        <v>37</v>
      </c>
      <c r="C198" s="308">
        <v>2</v>
      </c>
      <c r="D198" s="308">
        <v>39</v>
      </c>
      <c r="E198" s="308">
        <v>0</v>
      </c>
      <c r="F198" s="308">
        <v>0</v>
      </c>
      <c r="G198" s="308">
        <v>0</v>
      </c>
      <c r="H198" s="308">
        <v>0</v>
      </c>
      <c r="I198" s="308">
        <v>0</v>
      </c>
      <c r="J198" s="308">
        <v>0</v>
      </c>
      <c r="K198" s="308">
        <v>37</v>
      </c>
      <c r="L198" s="308">
        <v>2</v>
      </c>
      <c r="M198" s="308">
        <v>39</v>
      </c>
      <c r="N198" s="297" t="s">
        <v>1674</v>
      </c>
    </row>
    <row r="199" spans="1:14" ht="20.25" customHeight="1" x14ac:dyDescent="0.2">
      <c r="A199" s="308" t="s">
        <v>1417</v>
      </c>
      <c r="B199" s="308">
        <v>29</v>
      </c>
      <c r="C199" s="308">
        <v>12</v>
      </c>
      <c r="D199" s="308">
        <v>41</v>
      </c>
      <c r="E199" s="308">
        <v>1</v>
      </c>
      <c r="F199" s="308">
        <v>0</v>
      </c>
      <c r="G199" s="308">
        <v>1</v>
      </c>
      <c r="H199" s="308">
        <v>0</v>
      </c>
      <c r="I199" s="308">
        <v>0</v>
      </c>
      <c r="J199" s="308">
        <v>0</v>
      </c>
      <c r="K199" s="308">
        <v>30</v>
      </c>
      <c r="L199" s="308">
        <v>12</v>
      </c>
      <c r="M199" s="308">
        <v>42</v>
      </c>
      <c r="N199" s="297" t="s">
        <v>1289</v>
      </c>
    </row>
    <row r="200" spans="1:14" ht="20.25" customHeight="1" x14ac:dyDescent="0.2">
      <c r="A200" s="308" t="s">
        <v>1418</v>
      </c>
      <c r="B200" s="308">
        <v>81</v>
      </c>
      <c r="C200" s="308">
        <v>32</v>
      </c>
      <c r="D200" s="308">
        <v>113</v>
      </c>
      <c r="E200" s="308">
        <v>0</v>
      </c>
      <c r="F200" s="308">
        <v>0</v>
      </c>
      <c r="G200" s="308">
        <v>0</v>
      </c>
      <c r="H200" s="308">
        <v>0</v>
      </c>
      <c r="I200" s="308">
        <v>0</v>
      </c>
      <c r="J200" s="308">
        <v>0</v>
      </c>
      <c r="K200" s="308">
        <v>81</v>
      </c>
      <c r="L200" s="308">
        <v>32</v>
      </c>
      <c r="M200" s="308">
        <v>113</v>
      </c>
      <c r="N200" s="297" t="s">
        <v>1675</v>
      </c>
    </row>
    <row r="201" spans="1:14" ht="20.25" customHeight="1" x14ac:dyDescent="0.2">
      <c r="A201" s="308" t="s">
        <v>1420</v>
      </c>
      <c r="B201" s="308">
        <v>106</v>
      </c>
      <c r="C201" s="308">
        <v>31</v>
      </c>
      <c r="D201" s="308">
        <v>137</v>
      </c>
      <c r="E201" s="308">
        <v>0</v>
      </c>
      <c r="F201" s="308">
        <v>0</v>
      </c>
      <c r="G201" s="308">
        <v>0</v>
      </c>
      <c r="H201" s="308">
        <v>0</v>
      </c>
      <c r="I201" s="308">
        <v>0</v>
      </c>
      <c r="J201" s="308">
        <v>0</v>
      </c>
      <c r="K201" s="308">
        <v>106</v>
      </c>
      <c r="L201" s="308">
        <v>31</v>
      </c>
      <c r="M201" s="308">
        <v>137</v>
      </c>
      <c r="N201" s="297" t="s">
        <v>1676</v>
      </c>
    </row>
    <row r="202" spans="1:14" ht="20.25" customHeight="1" x14ac:dyDescent="0.2">
      <c r="A202" s="308" t="s">
        <v>1422</v>
      </c>
      <c r="B202" s="308">
        <v>14</v>
      </c>
      <c r="C202" s="308">
        <v>5</v>
      </c>
      <c r="D202" s="308">
        <v>19</v>
      </c>
      <c r="E202" s="308">
        <v>0</v>
      </c>
      <c r="F202" s="308">
        <v>0</v>
      </c>
      <c r="G202" s="308">
        <v>0</v>
      </c>
      <c r="H202" s="308">
        <v>0</v>
      </c>
      <c r="I202" s="308">
        <v>0</v>
      </c>
      <c r="J202" s="308">
        <v>0</v>
      </c>
      <c r="K202" s="308">
        <v>14</v>
      </c>
      <c r="L202" s="308">
        <v>5</v>
      </c>
      <c r="M202" s="308">
        <v>19</v>
      </c>
      <c r="N202" s="297" t="s">
        <v>1496</v>
      </c>
    </row>
    <row r="203" spans="1:14" ht="20.25" customHeight="1" x14ac:dyDescent="0.2">
      <c r="A203" s="308" t="s">
        <v>1423</v>
      </c>
      <c r="B203" s="308">
        <v>28</v>
      </c>
      <c r="C203" s="308">
        <v>7</v>
      </c>
      <c r="D203" s="308">
        <v>35</v>
      </c>
      <c r="E203" s="308">
        <v>0</v>
      </c>
      <c r="F203" s="308">
        <v>0</v>
      </c>
      <c r="G203" s="308">
        <v>0</v>
      </c>
      <c r="H203" s="308">
        <v>0</v>
      </c>
      <c r="I203" s="308">
        <v>0</v>
      </c>
      <c r="J203" s="308">
        <v>0</v>
      </c>
      <c r="K203" s="308">
        <v>28</v>
      </c>
      <c r="L203" s="308">
        <v>7</v>
      </c>
      <c r="M203" s="308">
        <v>35</v>
      </c>
      <c r="N203" s="297" t="s">
        <v>1677</v>
      </c>
    </row>
    <row r="204" spans="1:14" ht="20.25" customHeight="1" x14ac:dyDescent="0.2">
      <c r="A204" s="308" t="s">
        <v>1425</v>
      </c>
      <c r="B204" s="308">
        <f>SUM(B196:B203)</f>
        <v>301</v>
      </c>
      <c r="C204" s="308">
        <f t="shared" ref="C204:M204" si="33">SUM(C196:C203)</f>
        <v>101</v>
      </c>
      <c r="D204" s="308">
        <f t="shared" si="33"/>
        <v>402</v>
      </c>
      <c r="E204" s="308">
        <f t="shared" si="33"/>
        <v>1</v>
      </c>
      <c r="F204" s="308">
        <f t="shared" si="33"/>
        <v>0</v>
      </c>
      <c r="G204" s="308">
        <f t="shared" si="33"/>
        <v>1</v>
      </c>
      <c r="H204" s="308">
        <f t="shared" si="33"/>
        <v>0</v>
      </c>
      <c r="I204" s="308">
        <f t="shared" si="33"/>
        <v>0</v>
      </c>
      <c r="J204" s="308">
        <f t="shared" si="33"/>
        <v>0</v>
      </c>
      <c r="K204" s="308">
        <f t="shared" si="33"/>
        <v>302</v>
      </c>
      <c r="L204" s="308">
        <f t="shared" si="33"/>
        <v>101</v>
      </c>
      <c r="M204" s="308">
        <f t="shared" si="33"/>
        <v>403</v>
      </c>
      <c r="N204" s="297" t="s">
        <v>1426</v>
      </c>
    </row>
    <row r="205" spans="1:14" ht="20.25" customHeight="1" x14ac:dyDescent="0.2">
      <c r="A205" s="308" t="s">
        <v>1427</v>
      </c>
      <c r="B205" s="308">
        <v>6</v>
      </c>
      <c r="C205" s="308">
        <v>0</v>
      </c>
      <c r="D205" s="308">
        <v>6</v>
      </c>
      <c r="E205" s="308">
        <v>2</v>
      </c>
      <c r="F205" s="308">
        <v>0</v>
      </c>
      <c r="G205" s="308">
        <v>2</v>
      </c>
      <c r="H205" s="308">
        <v>0</v>
      </c>
      <c r="I205" s="308">
        <v>0</v>
      </c>
      <c r="J205" s="308">
        <v>0</v>
      </c>
      <c r="K205" s="308">
        <v>8</v>
      </c>
      <c r="L205" s="308">
        <v>0</v>
      </c>
      <c r="M205" s="308">
        <v>8</v>
      </c>
      <c r="N205" s="423" t="s">
        <v>1532</v>
      </c>
    </row>
    <row r="206" spans="1:14" ht="20.25" customHeight="1" x14ac:dyDescent="0.2">
      <c r="A206" s="422" t="s">
        <v>1429</v>
      </c>
      <c r="B206" s="308">
        <v>225</v>
      </c>
      <c r="C206" s="308">
        <v>47</v>
      </c>
      <c r="D206" s="308">
        <v>272</v>
      </c>
      <c r="E206" s="308">
        <v>7</v>
      </c>
      <c r="F206" s="308">
        <v>2</v>
      </c>
      <c r="G206" s="308">
        <v>9</v>
      </c>
      <c r="H206" s="308">
        <v>0</v>
      </c>
      <c r="I206" s="308">
        <v>0</v>
      </c>
      <c r="J206" s="308">
        <v>0</v>
      </c>
      <c r="K206" s="308">
        <v>232</v>
      </c>
      <c r="L206" s="308">
        <v>49</v>
      </c>
      <c r="M206" s="308">
        <v>281</v>
      </c>
      <c r="N206" s="423" t="s">
        <v>1430</v>
      </c>
    </row>
    <row r="207" spans="1:14" ht="20.25" customHeight="1" x14ac:dyDescent="0.2">
      <c r="A207" s="422" t="s">
        <v>1431</v>
      </c>
      <c r="B207" s="422">
        <v>4</v>
      </c>
      <c r="C207" s="422">
        <v>5</v>
      </c>
      <c r="D207" s="422">
        <v>9</v>
      </c>
      <c r="E207" s="422">
        <v>0</v>
      </c>
      <c r="F207" s="422">
        <v>0</v>
      </c>
      <c r="G207" s="422">
        <v>0</v>
      </c>
      <c r="H207" s="308">
        <v>0</v>
      </c>
      <c r="I207" s="308">
        <v>0</v>
      </c>
      <c r="J207" s="422">
        <v>0</v>
      </c>
      <c r="K207" s="422">
        <v>4</v>
      </c>
      <c r="L207" s="422">
        <v>5</v>
      </c>
      <c r="M207" s="422">
        <v>9</v>
      </c>
      <c r="N207" s="423" t="s">
        <v>1432</v>
      </c>
    </row>
    <row r="208" spans="1:14" ht="20.25" customHeight="1" x14ac:dyDescent="0.2">
      <c r="A208" s="308" t="s">
        <v>1433</v>
      </c>
      <c r="B208" s="308">
        <v>11</v>
      </c>
      <c r="C208" s="308">
        <v>2</v>
      </c>
      <c r="D208" s="308">
        <v>13</v>
      </c>
      <c r="E208" s="308">
        <v>0</v>
      </c>
      <c r="F208" s="308">
        <v>0</v>
      </c>
      <c r="G208" s="308">
        <v>0</v>
      </c>
      <c r="H208" s="308">
        <v>0</v>
      </c>
      <c r="I208" s="308">
        <v>0</v>
      </c>
      <c r="J208" s="308">
        <v>0</v>
      </c>
      <c r="K208" s="308">
        <v>11</v>
      </c>
      <c r="L208" s="308">
        <v>2</v>
      </c>
      <c r="M208" s="308">
        <v>13</v>
      </c>
      <c r="N208" s="297" t="s">
        <v>1434</v>
      </c>
    </row>
    <row r="209" spans="1:14" ht="20.25" customHeight="1" x14ac:dyDescent="0.2">
      <c r="A209" s="308" t="s">
        <v>1574</v>
      </c>
      <c r="B209" s="308">
        <v>49</v>
      </c>
      <c r="C209" s="308">
        <v>25</v>
      </c>
      <c r="D209" s="308">
        <v>74</v>
      </c>
      <c r="E209" s="308">
        <v>2</v>
      </c>
      <c r="F209" s="308">
        <v>2</v>
      </c>
      <c r="G209" s="308">
        <v>4</v>
      </c>
      <c r="H209" s="308">
        <v>0</v>
      </c>
      <c r="I209" s="308">
        <v>0</v>
      </c>
      <c r="J209" s="308">
        <v>0</v>
      </c>
      <c r="K209" s="308">
        <v>51</v>
      </c>
      <c r="L209" s="308">
        <v>27</v>
      </c>
      <c r="M209" s="308">
        <v>78</v>
      </c>
      <c r="N209" s="297" t="s">
        <v>1617</v>
      </c>
    </row>
    <row r="210" spans="1:14" ht="20.25" customHeight="1" x14ac:dyDescent="0.2">
      <c r="A210" s="308" t="s">
        <v>1437</v>
      </c>
      <c r="B210" s="308">
        <v>18</v>
      </c>
      <c r="C210" s="308">
        <v>5</v>
      </c>
      <c r="D210" s="308">
        <v>23</v>
      </c>
      <c r="E210" s="308">
        <v>0</v>
      </c>
      <c r="F210" s="308">
        <v>0</v>
      </c>
      <c r="G210" s="308">
        <v>0</v>
      </c>
      <c r="H210" s="308">
        <v>0</v>
      </c>
      <c r="I210" s="308">
        <v>0</v>
      </c>
      <c r="J210" s="308">
        <v>0</v>
      </c>
      <c r="K210" s="308">
        <v>18</v>
      </c>
      <c r="L210" s="308">
        <v>5</v>
      </c>
      <c r="M210" s="308">
        <v>23</v>
      </c>
      <c r="N210" s="297" t="s">
        <v>1438</v>
      </c>
    </row>
    <row r="211" spans="1:14" ht="20.25" customHeight="1" x14ac:dyDescent="0.2">
      <c r="A211" s="308" t="s">
        <v>1439</v>
      </c>
      <c r="B211" s="308">
        <v>90</v>
      </c>
      <c r="C211" s="308">
        <v>23</v>
      </c>
      <c r="D211" s="308">
        <v>113</v>
      </c>
      <c r="E211" s="308">
        <v>3</v>
      </c>
      <c r="F211" s="308">
        <v>1</v>
      </c>
      <c r="G211" s="308">
        <v>4</v>
      </c>
      <c r="H211" s="308">
        <v>0</v>
      </c>
      <c r="I211" s="308">
        <v>0</v>
      </c>
      <c r="J211" s="308">
        <v>0</v>
      </c>
      <c r="K211" s="308">
        <v>93</v>
      </c>
      <c r="L211" s="308">
        <v>24</v>
      </c>
      <c r="M211" s="308">
        <v>117</v>
      </c>
      <c r="N211" s="297" t="s">
        <v>1440</v>
      </c>
    </row>
    <row r="212" spans="1:14" ht="20.25" customHeight="1" x14ac:dyDescent="0.2">
      <c r="A212" s="308" t="s">
        <v>1171</v>
      </c>
      <c r="B212" s="308">
        <v>0</v>
      </c>
      <c r="C212" s="308">
        <v>0</v>
      </c>
      <c r="D212" s="308">
        <v>0</v>
      </c>
      <c r="E212" s="308">
        <v>0</v>
      </c>
      <c r="F212" s="308">
        <v>0</v>
      </c>
      <c r="G212" s="308">
        <v>0</v>
      </c>
      <c r="H212" s="308">
        <v>0</v>
      </c>
      <c r="I212" s="308">
        <v>0</v>
      </c>
      <c r="J212" s="308">
        <v>0</v>
      </c>
      <c r="K212" s="308">
        <v>0</v>
      </c>
      <c r="L212" s="308">
        <v>0</v>
      </c>
      <c r="M212" s="308">
        <v>0</v>
      </c>
      <c r="N212" s="297" t="s">
        <v>1441</v>
      </c>
    </row>
    <row r="213" spans="1:14" ht="21" customHeight="1" thickBot="1" x14ac:dyDescent="0.25">
      <c r="A213" s="426" t="s">
        <v>1442</v>
      </c>
      <c r="B213" s="426">
        <v>72</v>
      </c>
      <c r="C213" s="426">
        <v>27</v>
      </c>
      <c r="D213" s="426">
        <v>99</v>
      </c>
      <c r="E213" s="426">
        <v>3</v>
      </c>
      <c r="F213" s="426">
        <v>1</v>
      </c>
      <c r="G213" s="426">
        <v>4</v>
      </c>
      <c r="H213" s="426">
        <v>40</v>
      </c>
      <c r="I213" s="426">
        <v>15</v>
      </c>
      <c r="J213" s="426">
        <v>55</v>
      </c>
      <c r="K213" s="426">
        <v>115</v>
      </c>
      <c r="L213" s="426">
        <v>43</v>
      </c>
      <c r="M213" s="426">
        <v>158</v>
      </c>
      <c r="N213" s="427" t="s">
        <v>1443</v>
      </c>
    </row>
    <row r="214" spans="1:14" ht="16.5" thickTop="1" x14ac:dyDescent="0.2">
      <c r="A214" s="307"/>
      <c r="B214" s="307"/>
      <c r="C214" s="307"/>
      <c r="D214" s="307"/>
      <c r="E214" s="307"/>
      <c r="F214" s="307"/>
      <c r="G214" s="307"/>
      <c r="H214" s="307"/>
      <c r="I214" s="307"/>
      <c r="J214" s="307"/>
      <c r="K214" s="307"/>
      <c r="L214" s="307"/>
      <c r="M214" s="307"/>
      <c r="N214" s="56"/>
    </row>
    <row r="215" spans="1:14" ht="15.75" x14ac:dyDescent="0.2">
      <c r="A215" s="307"/>
      <c r="B215" s="307"/>
      <c r="C215" s="307"/>
      <c r="D215" s="307"/>
      <c r="E215" s="307"/>
      <c r="F215" s="307"/>
      <c r="G215" s="307"/>
      <c r="H215" s="307"/>
      <c r="I215" s="307"/>
      <c r="J215" s="307"/>
      <c r="K215" s="307"/>
      <c r="L215" s="307"/>
      <c r="M215" s="307"/>
      <c r="N215" s="56"/>
    </row>
    <row r="216" spans="1:14" ht="19.5" customHeight="1" thickBot="1" x14ac:dyDescent="0.25">
      <c r="A216" s="310" t="s">
        <v>2654</v>
      </c>
      <c r="N216" s="935" t="s">
        <v>2719</v>
      </c>
    </row>
    <row r="217" spans="1:14" ht="16.5" thickTop="1" x14ac:dyDescent="0.25">
      <c r="A217" s="1053" t="s">
        <v>196</v>
      </c>
      <c r="B217" s="1073" t="s">
        <v>128</v>
      </c>
      <c r="C217" s="1073"/>
      <c r="D217" s="1073"/>
      <c r="E217" s="1073" t="s">
        <v>129</v>
      </c>
      <c r="F217" s="1073"/>
      <c r="G217" s="1073"/>
      <c r="H217" s="1073" t="s">
        <v>130</v>
      </c>
      <c r="I217" s="1073"/>
      <c r="J217" s="1073"/>
      <c r="K217" s="1073" t="s">
        <v>4</v>
      </c>
      <c r="L217" s="1073"/>
      <c r="M217" s="1073"/>
      <c r="N217" s="1053" t="s">
        <v>197</v>
      </c>
    </row>
    <row r="218" spans="1:14" ht="15.75" x14ac:dyDescent="0.25">
      <c r="A218" s="1054"/>
      <c r="B218" s="1071" t="s">
        <v>131</v>
      </c>
      <c r="C218" s="1071"/>
      <c r="D218" s="1071"/>
      <c r="E218" s="1071" t="s">
        <v>132</v>
      </c>
      <c r="F218" s="1071"/>
      <c r="G218" s="1071"/>
      <c r="H218" s="1071" t="s">
        <v>133</v>
      </c>
      <c r="I218" s="1071"/>
      <c r="J218" s="1071"/>
      <c r="K218" s="1071" t="s">
        <v>9</v>
      </c>
      <c r="L218" s="1071"/>
      <c r="M218" s="1071"/>
      <c r="N218" s="1054"/>
    </row>
    <row r="219" spans="1:14" ht="15.75" x14ac:dyDescent="0.25">
      <c r="A219" s="1054"/>
      <c r="B219" s="933" t="s">
        <v>554</v>
      </c>
      <c r="C219" s="933" t="s">
        <v>112</v>
      </c>
      <c r="D219" s="933" t="s">
        <v>12</v>
      </c>
      <c r="E219" s="933" t="s">
        <v>554</v>
      </c>
      <c r="F219" s="933" t="s">
        <v>112</v>
      </c>
      <c r="G219" s="933" t="s">
        <v>12</v>
      </c>
      <c r="H219" s="933" t="s">
        <v>554</v>
      </c>
      <c r="I219" s="933" t="s">
        <v>112</v>
      </c>
      <c r="J219" s="933" t="s">
        <v>12</v>
      </c>
      <c r="K219" s="933" t="s">
        <v>554</v>
      </c>
      <c r="L219" s="933" t="s">
        <v>112</v>
      </c>
      <c r="M219" s="933" t="s">
        <v>12</v>
      </c>
      <c r="N219" s="1054"/>
    </row>
    <row r="220" spans="1:14" ht="16.5" thickBot="1" x14ac:dyDescent="0.3">
      <c r="A220" s="1055"/>
      <c r="B220" s="934" t="s">
        <v>13</v>
      </c>
      <c r="C220" s="934" t="s">
        <v>14</v>
      </c>
      <c r="D220" s="934" t="s">
        <v>9</v>
      </c>
      <c r="E220" s="934" t="s">
        <v>13</v>
      </c>
      <c r="F220" s="934" t="s">
        <v>14</v>
      </c>
      <c r="G220" s="934" t="s">
        <v>9</v>
      </c>
      <c r="H220" s="934" t="s">
        <v>13</v>
      </c>
      <c r="I220" s="934" t="s">
        <v>14</v>
      </c>
      <c r="J220" s="934" t="s">
        <v>9</v>
      </c>
      <c r="K220" s="934" t="s">
        <v>13</v>
      </c>
      <c r="L220" s="934" t="s">
        <v>14</v>
      </c>
      <c r="M220" s="934" t="s">
        <v>9</v>
      </c>
      <c r="N220" s="1055"/>
    </row>
    <row r="221" spans="1:14" ht="21" customHeight="1" x14ac:dyDescent="0.2">
      <c r="A221" s="308" t="s">
        <v>1161</v>
      </c>
      <c r="B221" s="308"/>
      <c r="C221" s="308"/>
      <c r="D221" s="308"/>
      <c r="E221" s="308"/>
      <c r="F221" s="308"/>
      <c r="G221" s="308"/>
      <c r="H221" s="308"/>
      <c r="I221" s="308"/>
      <c r="J221" s="308"/>
      <c r="K221" s="308"/>
      <c r="L221" s="308"/>
      <c r="M221" s="308"/>
      <c r="N221" s="516" t="s">
        <v>1445</v>
      </c>
    </row>
    <row r="222" spans="1:14" ht="21" customHeight="1" x14ac:dyDescent="0.2">
      <c r="A222" s="308" t="s">
        <v>790</v>
      </c>
      <c r="B222" s="308">
        <v>4</v>
      </c>
      <c r="C222" s="308">
        <v>4</v>
      </c>
      <c r="D222" s="308">
        <v>8</v>
      </c>
      <c r="E222" s="308">
        <v>0</v>
      </c>
      <c r="F222" s="308">
        <v>0</v>
      </c>
      <c r="G222" s="308">
        <v>0</v>
      </c>
      <c r="H222" s="308">
        <v>0</v>
      </c>
      <c r="I222" s="308">
        <v>0</v>
      </c>
      <c r="J222" s="308">
        <v>0</v>
      </c>
      <c r="K222" s="308">
        <v>4</v>
      </c>
      <c r="L222" s="308">
        <v>4</v>
      </c>
      <c r="M222" s="308">
        <v>8</v>
      </c>
      <c r="N222" s="297" t="s">
        <v>204</v>
      </c>
    </row>
    <row r="223" spans="1:14" ht="21" customHeight="1" x14ac:dyDescent="0.2">
      <c r="A223" s="308" t="s">
        <v>1446</v>
      </c>
      <c r="B223" s="308">
        <v>4</v>
      </c>
      <c r="C223" s="308">
        <v>6</v>
      </c>
      <c r="D223" s="308">
        <v>10</v>
      </c>
      <c r="E223" s="308">
        <v>0</v>
      </c>
      <c r="F223" s="308">
        <v>0</v>
      </c>
      <c r="G223" s="308">
        <v>0</v>
      </c>
      <c r="H223" s="308">
        <v>0</v>
      </c>
      <c r="I223" s="308">
        <v>0</v>
      </c>
      <c r="J223" s="308">
        <v>0</v>
      </c>
      <c r="K223" s="308">
        <v>4</v>
      </c>
      <c r="L223" s="308">
        <v>6</v>
      </c>
      <c r="M223" s="308">
        <v>10</v>
      </c>
      <c r="N223" s="297" t="s">
        <v>1447</v>
      </c>
    </row>
    <row r="224" spans="1:14" ht="31.5" customHeight="1" x14ac:dyDescent="0.2">
      <c r="A224" s="420" t="s">
        <v>1162</v>
      </c>
      <c r="B224" s="308">
        <f>SUM(B222:B223)</f>
        <v>8</v>
      </c>
      <c r="C224" s="308">
        <f t="shared" ref="C224:M224" si="34">SUM(C222:C223)</f>
        <v>10</v>
      </c>
      <c r="D224" s="308">
        <f t="shared" si="34"/>
        <v>18</v>
      </c>
      <c r="E224" s="308">
        <f t="shared" si="34"/>
        <v>0</v>
      </c>
      <c r="F224" s="308">
        <f t="shared" si="34"/>
        <v>0</v>
      </c>
      <c r="G224" s="308">
        <f t="shared" si="34"/>
        <v>0</v>
      </c>
      <c r="H224" s="308">
        <f t="shared" si="34"/>
        <v>0</v>
      </c>
      <c r="I224" s="308">
        <f t="shared" si="34"/>
        <v>0</v>
      </c>
      <c r="J224" s="308">
        <f t="shared" si="34"/>
        <v>0</v>
      </c>
      <c r="K224" s="308">
        <f t="shared" si="34"/>
        <v>8</v>
      </c>
      <c r="L224" s="308">
        <f t="shared" si="34"/>
        <v>10</v>
      </c>
      <c r="M224" s="308">
        <f t="shared" si="34"/>
        <v>18</v>
      </c>
      <c r="N224" s="516" t="s">
        <v>1448</v>
      </c>
    </row>
    <row r="225" spans="1:14" ht="21" customHeight="1" x14ac:dyDescent="0.2">
      <c r="A225" s="308" t="s">
        <v>1163</v>
      </c>
      <c r="B225" s="308">
        <v>22</v>
      </c>
      <c r="C225" s="308">
        <v>8</v>
      </c>
      <c r="D225" s="308">
        <v>30</v>
      </c>
      <c r="E225" s="308">
        <v>0</v>
      </c>
      <c r="F225" s="308">
        <v>0</v>
      </c>
      <c r="G225" s="308">
        <v>0</v>
      </c>
      <c r="H225" s="308">
        <v>0</v>
      </c>
      <c r="I225" s="308">
        <v>0</v>
      </c>
      <c r="J225" s="308">
        <v>0</v>
      </c>
      <c r="K225" s="308">
        <v>22</v>
      </c>
      <c r="L225" s="308">
        <v>8</v>
      </c>
      <c r="M225" s="308">
        <v>30</v>
      </c>
      <c r="N225" s="297" t="s">
        <v>1449</v>
      </c>
    </row>
    <row r="226" spans="1:14" ht="21" customHeight="1" x14ac:dyDescent="0.2">
      <c r="A226" s="421" t="s">
        <v>1450</v>
      </c>
      <c r="B226" s="308">
        <v>10</v>
      </c>
      <c r="C226" s="308">
        <v>3</v>
      </c>
      <c r="D226" s="308">
        <v>13</v>
      </c>
      <c r="E226" s="308">
        <v>0</v>
      </c>
      <c r="F226" s="308">
        <v>0</v>
      </c>
      <c r="G226" s="308">
        <v>0</v>
      </c>
      <c r="H226" s="308">
        <v>0</v>
      </c>
      <c r="I226" s="308">
        <v>0</v>
      </c>
      <c r="J226" s="308">
        <v>0</v>
      </c>
      <c r="K226" s="308">
        <v>10</v>
      </c>
      <c r="L226" s="308">
        <v>3</v>
      </c>
      <c r="M226" s="308">
        <v>13</v>
      </c>
      <c r="N226" s="297" t="s">
        <v>1451</v>
      </c>
    </row>
    <row r="227" spans="1:14" ht="21" customHeight="1" x14ac:dyDescent="0.2">
      <c r="A227" s="420" t="s">
        <v>1678</v>
      </c>
      <c r="B227" s="308"/>
      <c r="C227" s="308"/>
      <c r="D227" s="308"/>
      <c r="E227" s="308"/>
      <c r="F227" s="308"/>
      <c r="G227" s="308"/>
      <c r="H227" s="308"/>
      <c r="I227" s="308"/>
      <c r="J227" s="308"/>
      <c r="K227" s="308"/>
      <c r="L227" s="308"/>
      <c r="M227" s="308"/>
      <c r="N227" s="297" t="s">
        <v>1455</v>
      </c>
    </row>
    <row r="228" spans="1:14" ht="21" customHeight="1" x14ac:dyDescent="0.2">
      <c r="A228" s="420" t="s">
        <v>203</v>
      </c>
      <c r="B228" s="308">
        <v>8</v>
      </c>
      <c r="C228" s="308">
        <v>4</v>
      </c>
      <c r="D228" s="308">
        <v>12</v>
      </c>
      <c r="E228" s="308">
        <v>0</v>
      </c>
      <c r="F228" s="308">
        <v>1</v>
      </c>
      <c r="G228" s="308">
        <v>1</v>
      </c>
      <c r="H228" s="308">
        <v>0</v>
      </c>
      <c r="I228" s="308">
        <v>0</v>
      </c>
      <c r="J228" s="308">
        <v>0</v>
      </c>
      <c r="K228" s="308">
        <v>8</v>
      </c>
      <c r="L228" s="308">
        <v>5</v>
      </c>
      <c r="M228" s="308">
        <v>13</v>
      </c>
      <c r="N228" s="297" t="s">
        <v>204</v>
      </c>
    </row>
    <row r="229" spans="1:14" ht="21" customHeight="1" x14ac:dyDescent="0.2">
      <c r="A229" s="420" t="s">
        <v>404</v>
      </c>
      <c r="B229" s="308">
        <v>11</v>
      </c>
      <c r="C229" s="308">
        <v>11</v>
      </c>
      <c r="D229" s="308">
        <v>22</v>
      </c>
      <c r="E229" s="308">
        <v>1</v>
      </c>
      <c r="F229" s="308">
        <v>1</v>
      </c>
      <c r="G229" s="308">
        <v>2</v>
      </c>
      <c r="H229" s="308">
        <v>0</v>
      </c>
      <c r="I229" s="308">
        <v>2</v>
      </c>
      <c r="J229" s="308">
        <v>2</v>
      </c>
      <c r="K229" s="308">
        <v>12</v>
      </c>
      <c r="L229" s="308">
        <v>14</v>
      </c>
      <c r="M229" s="308">
        <v>26</v>
      </c>
      <c r="N229" s="297" t="s">
        <v>206</v>
      </c>
    </row>
    <row r="230" spans="1:14" ht="21" customHeight="1" x14ac:dyDescent="0.2">
      <c r="A230" s="420" t="s">
        <v>255</v>
      </c>
      <c r="B230" s="308">
        <v>2</v>
      </c>
      <c r="C230" s="308">
        <v>2</v>
      </c>
      <c r="D230" s="308">
        <v>4</v>
      </c>
      <c r="E230" s="308">
        <v>1</v>
      </c>
      <c r="F230" s="308">
        <v>0</v>
      </c>
      <c r="G230" s="308">
        <v>1</v>
      </c>
      <c r="H230" s="308">
        <v>0</v>
      </c>
      <c r="I230" s="308">
        <v>0</v>
      </c>
      <c r="J230" s="308">
        <v>0</v>
      </c>
      <c r="K230" s="308">
        <v>3</v>
      </c>
      <c r="L230" s="308">
        <v>2</v>
      </c>
      <c r="M230" s="308">
        <v>5</v>
      </c>
      <c r="N230" s="297" t="s">
        <v>210</v>
      </c>
    </row>
    <row r="231" spans="1:14" ht="21" customHeight="1" x14ac:dyDescent="0.2">
      <c r="A231" s="420" t="s">
        <v>1446</v>
      </c>
      <c r="B231" s="308">
        <v>7</v>
      </c>
      <c r="C231" s="308">
        <v>1</v>
      </c>
      <c r="D231" s="308">
        <v>8</v>
      </c>
      <c r="E231" s="308">
        <v>1</v>
      </c>
      <c r="F231" s="308">
        <v>0</v>
      </c>
      <c r="G231" s="308">
        <v>1</v>
      </c>
      <c r="H231" s="308">
        <v>0</v>
      </c>
      <c r="I231" s="308">
        <v>0</v>
      </c>
      <c r="J231" s="308">
        <v>0</v>
      </c>
      <c r="K231" s="308">
        <v>8</v>
      </c>
      <c r="L231" s="308">
        <v>1</v>
      </c>
      <c r="M231" s="308">
        <v>9</v>
      </c>
      <c r="N231" s="297" t="s">
        <v>1447</v>
      </c>
    </row>
    <row r="232" spans="1:14" ht="21" customHeight="1" x14ac:dyDescent="0.2">
      <c r="A232" s="420" t="s">
        <v>1454</v>
      </c>
      <c r="B232" s="308">
        <v>33</v>
      </c>
      <c r="C232" s="308">
        <v>12</v>
      </c>
      <c r="D232" s="308">
        <v>45</v>
      </c>
      <c r="E232" s="308">
        <v>0</v>
      </c>
      <c r="F232" s="308">
        <v>0</v>
      </c>
      <c r="G232" s="308">
        <v>0</v>
      </c>
      <c r="H232" s="308">
        <v>0</v>
      </c>
      <c r="I232" s="308">
        <v>0</v>
      </c>
      <c r="J232" s="308">
        <v>0</v>
      </c>
      <c r="K232" s="308">
        <v>33</v>
      </c>
      <c r="L232" s="308">
        <v>12</v>
      </c>
      <c r="M232" s="308">
        <v>45</v>
      </c>
      <c r="N232" s="297" t="s">
        <v>1463</v>
      </c>
    </row>
    <row r="233" spans="1:14" ht="21" customHeight="1" x14ac:dyDescent="0.2">
      <c r="A233" s="420" t="s">
        <v>523</v>
      </c>
      <c r="B233" s="308">
        <v>18</v>
      </c>
      <c r="C233" s="308">
        <v>8</v>
      </c>
      <c r="D233" s="308">
        <v>26</v>
      </c>
      <c r="E233" s="308">
        <v>0</v>
      </c>
      <c r="F233" s="308">
        <v>0</v>
      </c>
      <c r="G233" s="308">
        <v>0</v>
      </c>
      <c r="H233" s="308">
        <v>0</v>
      </c>
      <c r="I233" s="308">
        <v>0</v>
      </c>
      <c r="J233" s="308">
        <v>0</v>
      </c>
      <c r="K233" s="308">
        <v>18</v>
      </c>
      <c r="L233" s="308">
        <v>8</v>
      </c>
      <c r="M233" s="308">
        <v>26</v>
      </c>
      <c r="N233" s="297" t="s">
        <v>240</v>
      </c>
    </row>
    <row r="234" spans="1:14" ht="21" customHeight="1" x14ac:dyDescent="0.2">
      <c r="A234" s="420" t="s">
        <v>1155</v>
      </c>
      <c r="B234" s="308">
        <v>4</v>
      </c>
      <c r="C234" s="308">
        <v>1</v>
      </c>
      <c r="D234" s="308">
        <v>5</v>
      </c>
      <c r="E234" s="308">
        <v>0</v>
      </c>
      <c r="F234" s="308">
        <v>0</v>
      </c>
      <c r="G234" s="308">
        <v>0</v>
      </c>
      <c r="H234" s="308">
        <v>0</v>
      </c>
      <c r="I234" s="308">
        <v>0</v>
      </c>
      <c r="J234" s="308">
        <v>0</v>
      </c>
      <c r="K234" s="308">
        <v>4</v>
      </c>
      <c r="L234" s="308">
        <v>1</v>
      </c>
      <c r="M234" s="308">
        <v>5</v>
      </c>
      <c r="N234" s="423" t="s">
        <v>1108</v>
      </c>
    </row>
    <row r="235" spans="1:14" ht="21" customHeight="1" x14ac:dyDescent="0.2">
      <c r="A235" s="420" t="s">
        <v>1159</v>
      </c>
      <c r="B235" s="308">
        <f>SUM(B228:B234)</f>
        <v>83</v>
      </c>
      <c r="C235" s="308">
        <f t="shared" ref="C235:M235" si="35">SUM(C228:C234)</f>
        <v>39</v>
      </c>
      <c r="D235" s="308">
        <f t="shared" si="35"/>
        <v>122</v>
      </c>
      <c r="E235" s="308">
        <f t="shared" si="35"/>
        <v>3</v>
      </c>
      <c r="F235" s="308">
        <f t="shared" si="35"/>
        <v>2</v>
      </c>
      <c r="G235" s="308">
        <f t="shared" si="35"/>
        <v>5</v>
      </c>
      <c r="H235" s="308">
        <f t="shared" si="35"/>
        <v>0</v>
      </c>
      <c r="I235" s="308">
        <f t="shared" si="35"/>
        <v>2</v>
      </c>
      <c r="J235" s="308">
        <f t="shared" si="35"/>
        <v>2</v>
      </c>
      <c r="K235" s="308">
        <f t="shared" si="35"/>
        <v>86</v>
      </c>
      <c r="L235" s="308">
        <f t="shared" si="35"/>
        <v>43</v>
      </c>
      <c r="M235" s="308">
        <f t="shared" si="35"/>
        <v>129</v>
      </c>
      <c r="N235" s="297" t="s">
        <v>1455</v>
      </c>
    </row>
    <row r="236" spans="1:14" ht="21" customHeight="1" x14ac:dyDescent="0.2">
      <c r="A236" s="307" t="s">
        <v>1173</v>
      </c>
      <c r="B236" s="308">
        <v>12</v>
      </c>
      <c r="C236" s="308">
        <v>7</v>
      </c>
      <c r="D236" s="308">
        <v>19</v>
      </c>
      <c r="E236" s="308">
        <v>0</v>
      </c>
      <c r="F236" s="308">
        <v>0</v>
      </c>
      <c r="G236" s="308">
        <v>0</v>
      </c>
      <c r="H236" s="308">
        <v>0</v>
      </c>
      <c r="I236" s="308">
        <v>0</v>
      </c>
      <c r="J236" s="308">
        <v>0</v>
      </c>
      <c r="K236" s="308">
        <v>12</v>
      </c>
      <c r="L236" s="308">
        <v>7</v>
      </c>
      <c r="M236" s="308">
        <v>19</v>
      </c>
      <c r="N236" s="56" t="s">
        <v>1679</v>
      </c>
    </row>
    <row r="237" spans="1:14" ht="21" customHeight="1" x14ac:dyDescent="0.2">
      <c r="A237" s="308" t="s">
        <v>1164</v>
      </c>
      <c r="B237" s="308"/>
      <c r="C237" s="308"/>
      <c r="D237" s="308"/>
      <c r="E237" s="308"/>
      <c r="F237" s="308"/>
      <c r="G237" s="308"/>
      <c r="H237" s="308"/>
      <c r="I237" s="308"/>
      <c r="J237" s="308"/>
      <c r="K237" s="308"/>
      <c r="L237" s="308"/>
      <c r="M237" s="308"/>
      <c r="N237" s="297" t="s">
        <v>1457</v>
      </c>
    </row>
    <row r="238" spans="1:14" ht="18" customHeight="1" x14ac:dyDescent="0.2">
      <c r="A238" s="308" t="s">
        <v>790</v>
      </c>
      <c r="B238" s="308">
        <v>6</v>
      </c>
      <c r="C238" s="308">
        <v>1</v>
      </c>
      <c r="D238" s="308">
        <v>7</v>
      </c>
      <c r="E238" s="308">
        <v>0</v>
      </c>
      <c r="F238" s="308">
        <v>0</v>
      </c>
      <c r="G238" s="308">
        <v>0</v>
      </c>
      <c r="H238" s="308">
        <v>1</v>
      </c>
      <c r="I238" s="308">
        <v>0</v>
      </c>
      <c r="J238" s="308">
        <v>1</v>
      </c>
      <c r="K238" s="308">
        <v>7</v>
      </c>
      <c r="L238" s="308">
        <v>1</v>
      </c>
      <c r="M238" s="308">
        <v>8</v>
      </c>
      <c r="N238" s="297" t="s">
        <v>204</v>
      </c>
    </row>
    <row r="239" spans="1:14" ht="18.75" customHeight="1" x14ac:dyDescent="0.2">
      <c r="A239" s="308" t="s">
        <v>404</v>
      </c>
      <c r="B239" s="308">
        <v>19</v>
      </c>
      <c r="C239" s="308">
        <v>15</v>
      </c>
      <c r="D239" s="308">
        <v>34</v>
      </c>
      <c r="E239" s="308">
        <v>0</v>
      </c>
      <c r="F239" s="308">
        <v>0</v>
      </c>
      <c r="G239" s="308">
        <v>0</v>
      </c>
      <c r="H239" s="308">
        <v>0</v>
      </c>
      <c r="I239" s="308">
        <v>4</v>
      </c>
      <c r="J239" s="308">
        <v>4</v>
      </c>
      <c r="K239" s="308">
        <v>19</v>
      </c>
      <c r="L239" s="308">
        <v>19</v>
      </c>
      <c r="M239" s="308">
        <v>38</v>
      </c>
      <c r="N239" s="297" t="s">
        <v>206</v>
      </c>
    </row>
    <row r="240" spans="1:14" ht="21" customHeight="1" x14ac:dyDescent="0.2">
      <c r="A240" s="308" t="s">
        <v>516</v>
      </c>
      <c r="B240" s="308">
        <v>21</v>
      </c>
      <c r="C240" s="308">
        <v>28</v>
      </c>
      <c r="D240" s="308">
        <v>49</v>
      </c>
      <c r="E240" s="308">
        <v>1</v>
      </c>
      <c r="F240" s="308">
        <v>0</v>
      </c>
      <c r="G240" s="308">
        <v>1</v>
      </c>
      <c r="H240" s="308">
        <v>0</v>
      </c>
      <c r="I240" s="308">
        <v>1</v>
      </c>
      <c r="J240" s="308">
        <v>1</v>
      </c>
      <c r="K240" s="308">
        <v>22</v>
      </c>
      <c r="L240" s="308">
        <v>29</v>
      </c>
      <c r="M240" s="308">
        <v>51</v>
      </c>
      <c r="N240" s="297" t="s">
        <v>208</v>
      </c>
    </row>
    <row r="241" spans="1:14" ht="21" customHeight="1" thickBot="1" x14ac:dyDescent="0.25">
      <c r="A241" s="426" t="s">
        <v>1165</v>
      </c>
      <c r="B241" s="426">
        <v>6</v>
      </c>
      <c r="C241" s="426">
        <v>3</v>
      </c>
      <c r="D241" s="426">
        <v>9</v>
      </c>
      <c r="E241" s="426">
        <v>0</v>
      </c>
      <c r="F241" s="426">
        <v>1</v>
      </c>
      <c r="G241" s="426">
        <v>1</v>
      </c>
      <c r="H241" s="426">
        <v>0</v>
      </c>
      <c r="I241" s="426">
        <v>0</v>
      </c>
      <c r="J241" s="426">
        <v>0</v>
      </c>
      <c r="K241" s="426">
        <v>6</v>
      </c>
      <c r="L241" s="426">
        <v>4</v>
      </c>
      <c r="M241" s="426">
        <v>10</v>
      </c>
      <c r="N241" s="427" t="s">
        <v>1458</v>
      </c>
    </row>
    <row r="242" spans="1:14" ht="18.75" customHeight="1" thickTop="1" x14ac:dyDescent="0.2">
      <c r="A242" s="307"/>
      <c r="B242" s="307"/>
      <c r="C242" s="307"/>
      <c r="D242" s="307"/>
      <c r="E242" s="307"/>
      <c r="F242" s="307"/>
      <c r="G242" s="307"/>
      <c r="H242" s="307"/>
      <c r="I242" s="307"/>
      <c r="J242" s="307"/>
      <c r="K242" s="307"/>
      <c r="L242" s="307"/>
      <c r="M242" s="307"/>
      <c r="N242" s="56"/>
    </row>
    <row r="243" spans="1:14" ht="18.75" customHeight="1" x14ac:dyDescent="0.2">
      <c r="A243" s="307"/>
      <c r="B243" s="307"/>
      <c r="C243" s="307"/>
      <c r="D243" s="307"/>
      <c r="E243" s="307"/>
      <c r="F243" s="307"/>
      <c r="G243" s="307"/>
      <c r="H243" s="307"/>
      <c r="I243" s="307"/>
      <c r="J243" s="307"/>
      <c r="K243" s="307"/>
      <c r="L243" s="307"/>
      <c r="M243" s="307"/>
      <c r="N243" s="56"/>
    </row>
    <row r="244" spans="1:14" ht="18.75" customHeight="1" x14ac:dyDescent="0.2">
      <c r="A244" s="307"/>
      <c r="B244" s="307"/>
      <c r="C244" s="307"/>
      <c r="D244" s="307"/>
      <c r="E244" s="307"/>
      <c r="F244" s="307"/>
      <c r="G244" s="307"/>
      <c r="H244" s="307"/>
      <c r="I244" s="307"/>
      <c r="J244" s="307"/>
      <c r="K244" s="307"/>
      <c r="L244" s="307"/>
      <c r="M244" s="307"/>
      <c r="N244" s="56"/>
    </row>
    <row r="245" spans="1:14" ht="22.5" customHeight="1" thickBot="1" x14ac:dyDescent="0.25">
      <c r="A245" s="310" t="s">
        <v>2654</v>
      </c>
      <c r="N245" s="935" t="s">
        <v>2718</v>
      </c>
    </row>
    <row r="246" spans="1:14" ht="21" customHeight="1" thickTop="1" x14ac:dyDescent="0.25">
      <c r="A246" s="1053" t="s">
        <v>196</v>
      </c>
      <c r="B246" s="1073" t="s">
        <v>128</v>
      </c>
      <c r="C246" s="1073"/>
      <c r="D246" s="1073"/>
      <c r="E246" s="1073" t="s">
        <v>129</v>
      </c>
      <c r="F246" s="1073"/>
      <c r="G246" s="1073"/>
      <c r="H246" s="1073" t="s">
        <v>130</v>
      </c>
      <c r="I246" s="1073"/>
      <c r="J246" s="1073"/>
      <c r="K246" s="1073" t="s">
        <v>4</v>
      </c>
      <c r="L246" s="1073"/>
      <c r="M246" s="1073"/>
      <c r="N246" s="1053" t="s">
        <v>197</v>
      </c>
    </row>
    <row r="247" spans="1:14" ht="21" customHeight="1" x14ac:dyDescent="0.25">
      <c r="A247" s="1054"/>
      <c r="B247" s="1071" t="s">
        <v>131</v>
      </c>
      <c r="C247" s="1071"/>
      <c r="D247" s="1071"/>
      <c r="E247" s="1071" t="s">
        <v>132</v>
      </c>
      <c r="F247" s="1071"/>
      <c r="G247" s="1071"/>
      <c r="H247" s="1071" t="s">
        <v>133</v>
      </c>
      <c r="I247" s="1071"/>
      <c r="J247" s="1071"/>
      <c r="K247" s="1071" t="s">
        <v>9</v>
      </c>
      <c r="L247" s="1071"/>
      <c r="M247" s="1071"/>
      <c r="N247" s="1054"/>
    </row>
    <row r="248" spans="1:14" ht="21" customHeight="1" x14ac:dyDescent="0.25">
      <c r="A248" s="1054"/>
      <c r="B248" s="933" t="s">
        <v>554</v>
      </c>
      <c r="C248" s="933" t="s">
        <v>112</v>
      </c>
      <c r="D248" s="933" t="s">
        <v>12</v>
      </c>
      <c r="E248" s="933" t="s">
        <v>554</v>
      </c>
      <c r="F248" s="933" t="s">
        <v>112</v>
      </c>
      <c r="G248" s="933" t="s">
        <v>12</v>
      </c>
      <c r="H248" s="933" t="s">
        <v>554</v>
      </c>
      <c r="I248" s="933" t="s">
        <v>112</v>
      </c>
      <c r="J248" s="933" t="s">
        <v>12</v>
      </c>
      <c r="K248" s="933" t="s">
        <v>554</v>
      </c>
      <c r="L248" s="933" t="s">
        <v>112</v>
      </c>
      <c r="M248" s="933" t="s">
        <v>12</v>
      </c>
      <c r="N248" s="1054"/>
    </row>
    <row r="249" spans="1:14" ht="21" customHeight="1" thickBot="1" x14ac:dyDescent="0.3">
      <c r="A249" s="1055"/>
      <c r="B249" s="934" t="s">
        <v>13</v>
      </c>
      <c r="C249" s="934" t="s">
        <v>14</v>
      </c>
      <c r="D249" s="934" t="s">
        <v>9</v>
      </c>
      <c r="E249" s="934" t="s">
        <v>13</v>
      </c>
      <c r="F249" s="934" t="s">
        <v>14</v>
      </c>
      <c r="G249" s="934" t="s">
        <v>9</v>
      </c>
      <c r="H249" s="934" t="s">
        <v>13</v>
      </c>
      <c r="I249" s="934" t="s">
        <v>14</v>
      </c>
      <c r="J249" s="934" t="s">
        <v>9</v>
      </c>
      <c r="K249" s="934" t="s">
        <v>13</v>
      </c>
      <c r="L249" s="934" t="s">
        <v>14</v>
      </c>
      <c r="M249" s="934" t="s">
        <v>9</v>
      </c>
      <c r="N249" s="1055"/>
    </row>
    <row r="250" spans="1:14" ht="21" customHeight="1" x14ac:dyDescent="0.2">
      <c r="A250" s="308" t="s">
        <v>1166</v>
      </c>
      <c r="B250" s="422">
        <v>28</v>
      </c>
      <c r="C250" s="422">
        <v>15</v>
      </c>
      <c r="D250" s="422">
        <v>43</v>
      </c>
      <c r="E250" s="422">
        <v>0</v>
      </c>
      <c r="F250" s="308">
        <v>0</v>
      </c>
      <c r="G250" s="422">
        <v>0</v>
      </c>
      <c r="H250" s="308">
        <v>1</v>
      </c>
      <c r="I250" s="308">
        <v>1</v>
      </c>
      <c r="J250" s="422">
        <v>2</v>
      </c>
      <c r="K250" s="422">
        <v>29</v>
      </c>
      <c r="L250" s="422">
        <v>16</v>
      </c>
      <c r="M250" s="422">
        <v>45</v>
      </c>
      <c r="N250" s="423" t="s">
        <v>1535</v>
      </c>
    </row>
    <row r="251" spans="1:14" ht="21" customHeight="1" x14ac:dyDescent="0.2">
      <c r="A251" s="308" t="s">
        <v>239</v>
      </c>
      <c r="B251" s="422">
        <v>16</v>
      </c>
      <c r="C251" s="422">
        <v>8</v>
      </c>
      <c r="D251" s="422">
        <v>24</v>
      </c>
      <c r="E251" s="422">
        <v>0</v>
      </c>
      <c r="F251" s="422">
        <v>0</v>
      </c>
      <c r="G251" s="422">
        <v>0</v>
      </c>
      <c r="H251" s="422">
        <v>0</v>
      </c>
      <c r="I251" s="422">
        <v>0</v>
      </c>
      <c r="J251" s="422">
        <v>0</v>
      </c>
      <c r="K251" s="422">
        <v>16</v>
      </c>
      <c r="L251" s="422">
        <v>8</v>
      </c>
      <c r="M251" s="422">
        <v>24</v>
      </c>
      <c r="N251" s="297" t="s">
        <v>240</v>
      </c>
    </row>
    <row r="252" spans="1:14" ht="21" customHeight="1" x14ac:dyDescent="0.2">
      <c r="A252" s="308" t="s">
        <v>1167</v>
      </c>
      <c r="B252" s="422">
        <f t="shared" ref="B252:M252" si="36">SUM(B250:B251,B238:B241)</f>
        <v>96</v>
      </c>
      <c r="C252" s="422">
        <f t="shared" si="36"/>
        <v>70</v>
      </c>
      <c r="D252" s="422">
        <f t="shared" si="36"/>
        <v>166</v>
      </c>
      <c r="E252" s="422">
        <f t="shared" si="36"/>
        <v>1</v>
      </c>
      <c r="F252" s="422">
        <f t="shared" si="36"/>
        <v>1</v>
      </c>
      <c r="G252" s="422">
        <f t="shared" si="36"/>
        <v>2</v>
      </c>
      <c r="H252" s="422">
        <f t="shared" si="36"/>
        <v>2</v>
      </c>
      <c r="I252" s="422">
        <f t="shared" si="36"/>
        <v>6</v>
      </c>
      <c r="J252" s="422">
        <f t="shared" si="36"/>
        <v>8</v>
      </c>
      <c r="K252" s="422">
        <f t="shared" si="36"/>
        <v>99</v>
      </c>
      <c r="L252" s="422">
        <f t="shared" si="36"/>
        <v>77</v>
      </c>
      <c r="M252" s="422">
        <f t="shared" si="36"/>
        <v>176</v>
      </c>
      <c r="N252" s="297" t="s">
        <v>1460</v>
      </c>
    </row>
    <row r="253" spans="1:14" ht="21" customHeight="1" x14ac:dyDescent="0.2">
      <c r="A253" s="308" t="s">
        <v>1680</v>
      </c>
      <c r="B253" s="422"/>
      <c r="C253" s="422"/>
      <c r="D253" s="422"/>
      <c r="E253" s="422"/>
      <c r="F253" s="422"/>
      <c r="G253" s="422"/>
      <c r="H253" s="422"/>
      <c r="I253" s="422"/>
      <c r="J253" s="422"/>
      <c r="K253" s="422"/>
      <c r="L253" s="422"/>
      <c r="M253" s="422"/>
      <c r="N253" s="297" t="s">
        <v>1462</v>
      </c>
    </row>
    <row r="254" spans="1:14" ht="21" customHeight="1" x14ac:dyDescent="0.2">
      <c r="A254" s="308" t="s">
        <v>516</v>
      </c>
      <c r="B254" s="422">
        <v>8</v>
      </c>
      <c r="C254" s="422">
        <v>2</v>
      </c>
      <c r="D254" s="422">
        <v>10</v>
      </c>
      <c r="E254" s="422">
        <v>0</v>
      </c>
      <c r="F254" s="422">
        <v>0</v>
      </c>
      <c r="G254" s="422">
        <v>0</v>
      </c>
      <c r="H254" s="422">
        <v>9</v>
      </c>
      <c r="I254" s="422">
        <v>3</v>
      </c>
      <c r="J254" s="422">
        <v>12</v>
      </c>
      <c r="K254" s="422">
        <v>17</v>
      </c>
      <c r="L254" s="422">
        <v>5</v>
      </c>
      <c r="M254" s="422">
        <v>22</v>
      </c>
      <c r="N254" s="297" t="s">
        <v>208</v>
      </c>
    </row>
    <row r="255" spans="1:14" ht="21" customHeight="1" x14ac:dyDescent="0.2">
      <c r="A255" s="308" t="s">
        <v>209</v>
      </c>
      <c r="B255" s="422">
        <v>40</v>
      </c>
      <c r="C255" s="422">
        <v>2</v>
      </c>
      <c r="D255" s="422">
        <v>42</v>
      </c>
      <c r="E255" s="422">
        <v>0</v>
      </c>
      <c r="F255" s="422">
        <v>0</v>
      </c>
      <c r="G255" s="422">
        <v>0</v>
      </c>
      <c r="H255" s="422">
        <v>8</v>
      </c>
      <c r="I255" s="422">
        <v>4</v>
      </c>
      <c r="J255" s="422">
        <v>12</v>
      </c>
      <c r="K255" s="422">
        <v>48</v>
      </c>
      <c r="L255" s="422">
        <v>6</v>
      </c>
      <c r="M255" s="422">
        <v>54</v>
      </c>
      <c r="N255" s="297" t="s">
        <v>210</v>
      </c>
    </row>
    <row r="256" spans="1:14" ht="21" customHeight="1" x14ac:dyDescent="0.2">
      <c r="A256" s="308" t="s">
        <v>1454</v>
      </c>
      <c r="B256" s="422">
        <v>24</v>
      </c>
      <c r="C256" s="422">
        <v>8</v>
      </c>
      <c r="D256" s="422">
        <v>32</v>
      </c>
      <c r="E256" s="422">
        <v>1</v>
      </c>
      <c r="F256" s="422">
        <v>3</v>
      </c>
      <c r="G256" s="422">
        <v>4</v>
      </c>
      <c r="H256" s="422">
        <v>6</v>
      </c>
      <c r="I256" s="422">
        <v>1</v>
      </c>
      <c r="J256" s="422">
        <v>7</v>
      </c>
      <c r="K256" s="422">
        <v>31</v>
      </c>
      <c r="L256" s="422">
        <v>12</v>
      </c>
      <c r="M256" s="422">
        <v>43</v>
      </c>
      <c r="N256" s="297" t="s">
        <v>1463</v>
      </c>
    </row>
    <row r="257" spans="1:14" ht="21" customHeight="1" x14ac:dyDescent="0.2">
      <c r="A257" s="308" t="s">
        <v>239</v>
      </c>
      <c r="B257" s="422">
        <v>7</v>
      </c>
      <c r="C257" s="422">
        <v>6</v>
      </c>
      <c r="D257" s="422">
        <v>13</v>
      </c>
      <c r="E257" s="422">
        <v>2</v>
      </c>
      <c r="F257" s="422">
        <v>2</v>
      </c>
      <c r="G257" s="422">
        <v>4</v>
      </c>
      <c r="H257" s="422">
        <v>5</v>
      </c>
      <c r="I257" s="422">
        <v>3</v>
      </c>
      <c r="J257" s="422">
        <v>8</v>
      </c>
      <c r="K257" s="422">
        <v>14</v>
      </c>
      <c r="L257" s="422">
        <v>11</v>
      </c>
      <c r="M257" s="422">
        <v>25</v>
      </c>
      <c r="N257" s="297" t="s">
        <v>240</v>
      </c>
    </row>
    <row r="258" spans="1:14" ht="21" customHeight="1" x14ac:dyDescent="0.2">
      <c r="A258" s="308" t="s">
        <v>245</v>
      </c>
      <c r="B258" s="422">
        <v>4</v>
      </c>
      <c r="C258" s="422">
        <v>5</v>
      </c>
      <c r="D258" s="422">
        <v>9</v>
      </c>
      <c r="E258" s="422">
        <v>0</v>
      </c>
      <c r="F258" s="422">
        <v>0</v>
      </c>
      <c r="G258" s="422">
        <v>0</v>
      </c>
      <c r="H258" s="422">
        <v>0</v>
      </c>
      <c r="I258" s="422">
        <v>0</v>
      </c>
      <c r="J258" s="422">
        <v>0</v>
      </c>
      <c r="K258" s="422">
        <v>4</v>
      </c>
      <c r="L258" s="422">
        <v>5</v>
      </c>
      <c r="M258" s="422">
        <v>9</v>
      </c>
      <c r="N258" s="297" t="s">
        <v>909</v>
      </c>
    </row>
    <row r="259" spans="1:14" ht="21" customHeight="1" x14ac:dyDescent="0.2">
      <c r="A259" s="308" t="s">
        <v>1619</v>
      </c>
      <c r="B259" s="422">
        <f>SUM(B254:B258)</f>
        <v>83</v>
      </c>
      <c r="C259" s="422">
        <f t="shared" ref="C259:M259" si="37">SUM(C254:C258)</f>
        <v>23</v>
      </c>
      <c r="D259" s="422">
        <f t="shared" si="37"/>
        <v>106</v>
      </c>
      <c r="E259" s="422">
        <f t="shared" si="37"/>
        <v>3</v>
      </c>
      <c r="F259" s="422">
        <f t="shared" si="37"/>
        <v>5</v>
      </c>
      <c r="G259" s="422">
        <f t="shared" si="37"/>
        <v>8</v>
      </c>
      <c r="H259" s="422">
        <f t="shared" si="37"/>
        <v>28</v>
      </c>
      <c r="I259" s="422">
        <f t="shared" si="37"/>
        <v>11</v>
      </c>
      <c r="J259" s="422">
        <f t="shared" si="37"/>
        <v>39</v>
      </c>
      <c r="K259" s="422">
        <f t="shared" si="37"/>
        <v>114</v>
      </c>
      <c r="L259" s="422">
        <f t="shared" si="37"/>
        <v>39</v>
      </c>
      <c r="M259" s="422">
        <f t="shared" si="37"/>
        <v>153</v>
      </c>
      <c r="N259" s="423" t="s">
        <v>1460</v>
      </c>
    </row>
    <row r="260" spans="1:14" ht="21" customHeight="1" x14ac:dyDescent="0.2">
      <c r="A260" s="308" t="s">
        <v>1681</v>
      </c>
      <c r="B260" s="422"/>
      <c r="C260" s="308"/>
      <c r="D260" s="308"/>
      <c r="E260" s="308"/>
      <c r="F260" s="308"/>
      <c r="G260" s="308"/>
      <c r="H260" s="308"/>
      <c r="I260" s="308"/>
      <c r="J260" s="308"/>
      <c r="K260" s="308"/>
      <c r="L260" s="308"/>
      <c r="M260" s="308"/>
      <c r="N260" s="297" t="s">
        <v>1467</v>
      </c>
    </row>
    <row r="261" spans="1:14" ht="21" customHeight="1" x14ac:dyDescent="0.2">
      <c r="A261" s="308" t="s">
        <v>939</v>
      </c>
      <c r="B261" s="422">
        <v>1</v>
      </c>
      <c r="C261" s="308">
        <v>0</v>
      </c>
      <c r="D261" s="308">
        <v>1</v>
      </c>
      <c r="E261" s="308">
        <v>0</v>
      </c>
      <c r="F261" s="308">
        <v>0</v>
      </c>
      <c r="G261" s="308">
        <v>0</v>
      </c>
      <c r="H261" s="308">
        <v>0</v>
      </c>
      <c r="I261" s="308">
        <v>0</v>
      </c>
      <c r="J261" s="308">
        <v>0</v>
      </c>
      <c r="K261" s="308">
        <v>1</v>
      </c>
      <c r="L261" s="308">
        <v>0</v>
      </c>
      <c r="M261" s="308">
        <v>1</v>
      </c>
      <c r="N261" s="297" t="s">
        <v>234</v>
      </c>
    </row>
    <row r="262" spans="1:14" ht="21" customHeight="1" x14ac:dyDescent="0.2">
      <c r="A262" s="308" t="s">
        <v>239</v>
      </c>
      <c r="B262" s="308">
        <v>1</v>
      </c>
      <c r="C262" s="308">
        <v>4</v>
      </c>
      <c r="D262" s="308">
        <v>5</v>
      </c>
      <c r="E262" s="308">
        <v>0</v>
      </c>
      <c r="F262" s="308">
        <v>0</v>
      </c>
      <c r="G262" s="308">
        <v>0</v>
      </c>
      <c r="H262" s="308">
        <v>0</v>
      </c>
      <c r="I262" s="308">
        <v>0</v>
      </c>
      <c r="J262" s="308">
        <v>0</v>
      </c>
      <c r="K262" s="308">
        <v>1</v>
      </c>
      <c r="L262" s="308">
        <v>4</v>
      </c>
      <c r="M262" s="308">
        <v>5</v>
      </c>
      <c r="N262" s="297" t="s">
        <v>240</v>
      </c>
    </row>
    <row r="263" spans="1:14" ht="21" customHeight="1" x14ac:dyDescent="0.2">
      <c r="A263" s="308" t="s">
        <v>701</v>
      </c>
      <c r="B263" s="308">
        <v>13</v>
      </c>
      <c r="C263" s="308">
        <v>11</v>
      </c>
      <c r="D263" s="308">
        <v>24</v>
      </c>
      <c r="E263" s="308">
        <v>0</v>
      </c>
      <c r="F263" s="308">
        <v>0</v>
      </c>
      <c r="G263" s="308">
        <v>0</v>
      </c>
      <c r="H263" s="308">
        <v>1</v>
      </c>
      <c r="I263" s="308">
        <v>6</v>
      </c>
      <c r="J263" s="308">
        <v>7</v>
      </c>
      <c r="K263" s="308">
        <v>14</v>
      </c>
      <c r="L263" s="308">
        <v>17</v>
      </c>
      <c r="M263" s="308">
        <v>31</v>
      </c>
      <c r="N263" s="938" t="s">
        <v>1468</v>
      </c>
    </row>
    <row r="264" spans="1:14" ht="21" customHeight="1" x14ac:dyDescent="0.2">
      <c r="A264" s="308" t="s">
        <v>1682</v>
      </c>
      <c r="B264" s="308">
        <f>SUM(B261:B263)</f>
        <v>15</v>
      </c>
      <c r="C264" s="308">
        <f t="shared" ref="C264:M264" si="38">SUM(C261:C263)</f>
        <v>15</v>
      </c>
      <c r="D264" s="308">
        <f t="shared" si="38"/>
        <v>30</v>
      </c>
      <c r="E264" s="308">
        <f t="shared" si="38"/>
        <v>0</v>
      </c>
      <c r="F264" s="308">
        <f t="shared" si="38"/>
        <v>0</v>
      </c>
      <c r="G264" s="308">
        <f t="shared" si="38"/>
        <v>0</v>
      </c>
      <c r="H264" s="308">
        <f t="shared" si="38"/>
        <v>1</v>
      </c>
      <c r="I264" s="308">
        <f t="shared" si="38"/>
        <v>6</v>
      </c>
      <c r="J264" s="308">
        <f t="shared" si="38"/>
        <v>7</v>
      </c>
      <c r="K264" s="308">
        <f t="shared" si="38"/>
        <v>16</v>
      </c>
      <c r="L264" s="308">
        <f t="shared" si="38"/>
        <v>21</v>
      </c>
      <c r="M264" s="308">
        <f t="shared" si="38"/>
        <v>37</v>
      </c>
      <c r="N264" s="297" t="s">
        <v>1470</v>
      </c>
    </row>
    <row r="265" spans="1:14" ht="21" customHeight="1" x14ac:dyDescent="0.2">
      <c r="A265" s="308" t="s">
        <v>1683</v>
      </c>
      <c r="B265" s="308">
        <v>6</v>
      </c>
      <c r="C265" s="308">
        <v>13</v>
      </c>
      <c r="D265" s="308">
        <v>19</v>
      </c>
      <c r="E265" s="308">
        <v>1</v>
      </c>
      <c r="F265" s="308">
        <v>1</v>
      </c>
      <c r="G265" s="308">
        <v>2</v>
      </c>
      <c r="H265" s="308">
        <v>0</v>
      </c>
      <c r="I265" s="308">
        <v>0</v>
      </c>
      <c r="J265" s="308">
        <v>0</v>
      </c>
      <c r="K265" s="308">
        <v>7</v>
      </c>
      <c r="L265" s="308">
        <v>14</v>
      </c>
      <c r="M265" s="308">
        <v>21</v>
      </c>
      <c r="N265" s="938" t="s">
        <v>1472</v>
      </c>
    </row>
    <row r="266" spans="1:14" ht="23.25" customHeight="1" x14ac:dyDescent="0.2">
      <c r="A266" s="308" t="s">
        <v>1473</v>
      </c>
      <c r="B266" s="308"/>
      <c r="C266" s="308"/>
      <c r="D266" s="308"/>
      <c r="E266" s="308"/>
      <c r="F266" s="308"/>
      <c r="G266" s="308"/>
      <c r="H266" s="308"/>
      <c r="I266" s="308"/>
      <c r="J266" s="308"/>
      <c r="K266" s="308"/>
      <c r="L266" s="308"/>
      <c r="M266" s="308"/>
      <c r="N266" s="297" t="s">
        <v>1474</v>
      </c>
    </row>
    <row r="267" spans="1:14" ht="23.25" customHeight="1" x14ac:dyDescent="0.2">
      <c r="A267" s="308" t="s">
        <v>426</v>
      </c>
      <c r="B267" s="308">
        <v>11</v>
      </c>
      <c r="C267" s="308">
        <v>3</v>
      </c>
      <c r="D267" s="308">
        <v>14</v>
      </c>
      <c r="E267" s="308">
        <v>10</v>
      </c>
      <c r="F267" s="308">
        <v>5</v>
      </c>
      <c r="G267" s="308">
        <v>15</v>
      </c>
      <c r="H267" s="308">
        <v>2</v>
      </c>
      <c r="I267" s="308">
        <v>1</v>
      </c>
      <c r="J267" s="308">
        <v>3</v>
      </c>
      <c r="K267" s="308">
        <v>23</v>
      </c>
      <c r="L267" s="308">
        <v>9</v>
      </c>
      <c r="M267" s="308">
        <v>32</v>
      </c>
      <c r="N267" s="297" t="s">
        <v>200</v>
      </c>
    </row>
    <row r="268" spans="1:14" ht="23.25" customHeight="1" x14ac:dyDescent="0.2">
      <c r="A268" s="308" t="s">
        <v>203</v>
      </c>
      <c r="B268" s="308">
        <v>2</v>
      </c>
      <c r="C268" s="308">
        <v>3</v>
      </c>
      <c r="D268" s="308">
        <v>5</v>
      </c>
      <c r="E268" s="308">
        <v>0</v>
      </c>
      <c r="F268" s="308">
        <v>0</v>
      </c>
      <c r="G268" s="308">
        <v>0</v>
      </c>
      <c r="H268" s="308">
        <v>0</v>
      </c>
      <c r="I268" s="308">
        <v>0</v>
      </c>
      <c r="J268" s="308">
        <v>0</v>
      </c>
      <c r="K268" s="308">
        <v>2</v>
      </c>
      <c r="L268" s="308">
        <v>3</v>
      </c>
      <c r="M268" s="308">
        <v>5</v>
      </c>
      <c r="N268" s="297" t="s">
        <v>204</v>
      </c>
    </row>
    <row r="269" spans="1:14" ht="23.25" customHeight="1" x14ac:dyDescent="0.2">
      <c r="A269" s="308" t="s">
        <v>516</v>
      </c>
      <c r="B269" s="308">
        <v>5</v>
      </c>
      <c r="C269" s="308">
        <v>1</v>
      </c>
      <c r="D269" s="308">
        <v>6</v>
      </c>
      <c r="E269" s="308">
        <v>0</v>
      </c>
      <c r="F269" s="308">
        <v>0</v>
      </c>
      <c r="G269" s="308">
        <v>0</v>
      </c>
      <c r="H269" s="308">
        <v>0</v>
      </c>
      <c r="I269" s="308">
        <v>0</v>
      </c>
      <c r="J269" s="308">
        <v>0</v>
      </c>
      <c r="K269" s="308">
        <v>5</v>
      </c>
      <c r="L269" s="308">
        <v>1</v>
      </c>
      <c r="M269" s="308">
        <v>6</v>
      </c>
      <c r="N269" s="423" t="s">
        <v>208</v>
      </c>
    </row>
    <row r="270" spans="1:14" ht="23.25" customHeight="1" thickBot="1" x14ac:dyDescent="0.25">
      <c r="A270" s="426" t="s">
        <v>1475</v>
      </c>
      <c r="B270" s="426">
        <f>SUM(B267:B269)</f>
        <v>18</v>
      </c>
      <c r="C270" s="426">
        <f t="shared" ref="C270:M270" si="39">SUM(C267:C269)</f>
        <v>7</v>
      </c>
      <c r="D270" s="426">
        <f t="shared" si="39"/>
        <v>25</v>
      </c>
      <c r="E270" s="426">
        <f t="shared" si="39"/>
        <v>10</v>
      </c>
      <c r="F270" s="426">
        <f t="shared" si="39"/>
        <v>5</v>
      </c>
      <c r="G270" s="426">
        <f t="shared" si="39"/>
        <v>15</v>
      </c>
      <c r="H270" s="426">
        <f t="shared" si="39"/>
        <v>2</v>
      </c>
      <c r="I270" s="426">
        <f t="shared" si="39"/>
        <v>1</v>
      </c>
      <c r="J270" s="426">
        <f t="shared" si="39"/>
        <v>3</v>
      </c>
      <c r="K270" s="426">
        <f t="shared" si="39"/>
        <v>30</v>
      </c>
      <c r="L270" s="426">
        <f t="shared" si="39"/>
        <v>13</v>
      </c>
      <c r="M270" s="426">
        <f t="shared" si="39"/>
        <v>43</v>
      </c>
      <c r="N270" s="427" t="s">
        <v>1476</v>
      </c>
    </row>
    <row r="271" spans="1:14" ht="23.25" customHeight="1" thickTop="1" x14ac:dyDescent="0.2">
      <c r="A271" s="422"/>
      <c r="B271" s="307"/>
      <c r="C271" s="307"/>
      <c r="D271" s="307"/>
      <c r="E271" s="307"/>
      <c r="F271" s="307"/>
      <c r="G271" s="307"/>
      <c r="H271" s="307"/>
      <c r="I271" s="307"/>
      <c r="J271" s="307"/>
      <c r="K271" s="307"/>
      <c r="L271" s="307"/>
      <c r="M271" s="307"/>
      <c r="N271" s="56"/>
    </row>
    <row r="272" spans="1:14" ht="20.25" customHeight="1" thickBot="1" x14ac:dyDescent="0.25">
      <c r="A272" s="310" t="s">
        <v>2654</v>
      </c>
      <c r="N272" s="935" t="s">
        <v>2718</v>
      </c>
    </row>
    <row r="273" spans="1:14" ht="16.5" thickTop="1" x14ac:dyDescent="0.25">
      <c r="A273" s="1053" t="s">
        <v>196</v>
      </c>
      <c r="B273" s="1073" t="s">
        <v>128</v>
      </c>
      <c r="C273" s="1073"/>
      <c r="D273" s="1073"/>
      <c r="E273" s="1073" t="s">
        <v>129</v>
      </c>
      <c r="F273" s="1073"/>
      <c r="G273" s="1073"/>
      <c r="H273" s="1073" t="s">
        <v>130</v>
      </c>
      <c r="I273" s="1073"/>
      <c r="J273" s="1073"/>
      <c r="K273" s="1073" t="s">
        <v>4</v>
      </c>
      <c r="L273" s="1073"/>
      <c r="M273" s="1073"/>
      <c r="N273" s="1053" t="s">
        <v>197</v>
      </c>
    </row>
    <row r="274" spans="1:14" ht="15.75" x14ac:dyDescent="0.25">
      <c r="A274" s="1054"/>
      <c r="B274" s="1071" t="s">
        <v>131</v>
      </c>
      <c r="C274" s="1071"/>
      <c r="D274" s="1071"/>
      <c r="E274" s="1071" t="s">
        <v>132</v>
      </c>
      <c r="F274" s="1071"/>
      <c r="G274" s="1071"/>
      <c r="H274" s="1071" t="s">
        <v>133</v>
      </c>
      <c r="I274" s="1071"/>
      <c r="J274" s="1071"/>
      <c r="K274" s="1071" t="s">
        <v>9</v>
      </c>
      <c r="L274" s="1071"/>
      <c r="M274" s="1071"/>
      <c r="N274" s="1054"/>
    </row>
    <row r="275" spans="1:14" ht="15.75" x14ac:dyDescent="0.25">
      <c r="A275" s="1054"/>
      <c r="B275" s="933" t="s">
        <v>554</v>
      </c>
      <c r="C275" s="933" t="s">
        <v>112</v>
      </c>
      <c r="D275" s="933" t="s">
        <v>12</v>
      </c>
      <c r="E275" s="933" t="s">
        <v>554</v>
      </c>
      <c r="F275" s="933" t="s">
        <v>112</v>
      </c>
      <c r="G275" s="933" t="s">
        <v>12</v>
      </c>
      <c r="H275" s="933" t="s">
        <v>554</v>
      </c>
      <c r="I275" s="933" t="s">
        <v>112</v>
      </c>
      <c r="J275" s="933" t="s">
        <v>12</v>
      </c>
      <c r="K275" s="933" t="s">
        <v>554</v>
      </c>
      <c r="L275" s="933" t="s">
        <v>112</v>
      </c>
      <c r="M275" s="933" t="s">
        <v>12</v>
      </c>
      <c r="N275" s="1054"/>
    </row>
    <row r="276" spans="1:14" ht="16.5" thickBot="1" x14ac:dyDescent="0.3">
      <c r="A276" s="1055"/>
      <c r="B276" s="934" t="s">
        <v>13</v>
      </c>
      <c r="C276" s="934" t="s">
        <v>14</v>
      </c>
      <c r="D276" s="934" t="s">
        <v>9</v>
      </c>
      <c r="E276" s="934" t="s">
        <v>13</v>
      </c>
      <c r="F276" s="934" t="s">
        <v>14</v>
      </c>
      <c r="G276" s="934" t="s">
        <v>9</v>
      </c>
      <c r="H276" s="934" t="s">
        <v>13</v>
      </c>
      <c r="I276" s="934" t="s">
        <v>14</v>
      </c>
      <c r="J276" s="934" t="s">
        <v>9</v>
      </c>
      <c r="K276" s="934" t="s">
        <v>13</v>
      </c>
      <c r="L276" s="934" t="s">
        <v>14</v>
      </c>
      <c r="M276" s="934" t="s">
        <v>9</v>
      </c>
      <c r="N276" s="1055"/>
    </row>
    <row r="277" spans="1:14" ht="24.75" customHeight="1" x14ac:dyDescent="0.2">
      <c r="A277" s="308" t="s">
        <v>1786</v>
      </c>
      <c r="B277" s="308">
        <v>6</v>
      </c>
      <c r="C277" s="308">
        <v>4</v>
      </c>
      <c r="D277" s="308">
        <v>10</v>
      </c>
      <c r="E277" s="308">
        <v>1</v>
      </c>
      <c r="F277" s="308">
        <v>0</v>
      </c>
      <c r="G277" s="308">
        <v>1</v>
      </c>
      <c r="H277" s="308">
        <v>9</v>
      </c>
      <c r="I277" s="308">
        <v>19</v>
      </c>
      <c r="J277" s="308">
        <v>28</v>
      </c>
      <c r="K277" s="308">
        <v>16</v>
      </c>
      <c r="L277" s="308">
        <v>23</v>
      </c>
      <c r="M277" s="308">
        <v>39</v>
      </c>
      <c r="N277" s="297" t="s">
        <v>1478</v>
      </c>
    </row>
    <row r="278" spans="1:14" ht="24.75" customHeight="1" x14ac:dyDescent="0.2">
      <c r="A278" s="308" t="s">
        <v>1488</v>
      </c>
      <c r="B278" s="308">
        <v>7</v>
      </c>
      <c r="C278" s="308">
        <v>1</v>
      </c>
      <c r="D278" s="308">
        <v>8</v>
      </c>
      <c r="E278" s="308">
        <v>0</v>
      </c>
      <c r="F278" s="308">
        <v>0</v>
      </c>
      <c r="G278" s="308">
        <v>0</v>
      </c>
      <c r="H278" s="308">
        <v>0</v>
      </c>
      <c r="I278" s="308">
        <v>0</v>
      </c>
      <c r="J278" s="308">
        <v>0</v>
      </c>
      <c r="K278" s="308">
        <v>7</v>
      </c>
      <c r="L278" s="308">
        <v>1</v>
      </c>
      <c r="M278" s="308">
        <v>8</v>
      </c>
      <c r="N278" s="297" t="s">
        <v>1489</v>
      </c>
    </row>
    <row r="279" spans="1:14" ht="21.75" customHeight="1" x14ac:dyDescent="0.2">
      <c r="A279" s="308" t="s">
        <v>1490</v>
      </c>
      <c r="B279" s="308">
        <v>0</v>
      </c>
      <c r="C279" s="308">
        <v>0</v>
      </c>
      <c r="D279" s="308">
        <v>0</v>
      </c>
      <c r="E279" s="308">
        <v>0</v>
      </c>
      <c r="F279" s="308">
        <v>0</v>
      </c>
      <c r="G279" s="308">
        <v>0</v>
      </c>
      <c r="H279" s="308">
        <v>1</v>
      </c>
      <c r="I279" s="308">
        <v>0</v>
      </c>
      <c r="J279" s="308">
        <v>1</v>
      </c>
      <c r="K279" s="308">
        <v>1</v>
      </c>
      <c r="L279" s="308">
        <v>0</v>
      </c>
      <c r="M279" s="308">
        <v>1</v>
      </c>
      <c r="N279" s="297" t="s">
        <v>1491</v>
      </c>
    </row>
    <row r="280" spans="1:14" ht="21.75" customHeight="1" x14ac:dyDescent="0.2">
      <c r="A280" s="308" t="s">
        <v>498</v>
      </c>
      <c r="B280" s="308">
        <f t="shared" ref="B280:M280" si="40">SUM(B277:B279,B270,B265,B264,B259,B252,B236,B235,B226,B225,B224,B213,B212,B211,B210,B209,B208,B207,B206,B205,B204,B191:B194,B184,B173,B162:B172,B156,B88,B87,B79,B61:B63,B9:B19)</f>
        <v>5288</v>
      </c>
      <c r="C280" s="308">
        <f t="shared" si="40"/>
        <v>1864</v>
      </c>
      <c r="D280" s="308">
        <f t="shared" si="40"/>
        <v>7152</v>
      </c>
      <c r="E280" s="308">
        <f t="shared" si="40"/>
        <v>207</v>
      </c>
      <c r="F280" s="308">
        <f t="shared" si="40"/>
        <v>67</v>
      </c>
      <c r="G280" s="308">
        <f t="shared" si="40"/>
        <v>274</v>
      </c>
      <c r="H280" s="308">
        <f t="shared" si="40"/>
        <v>371</v>
      </c>
      <c r="I280" s="308">
        <f t="shared" si="40"/>
        <v>204</v>
      </c>
      <c r="J280" s="308">
        <f t="shared" si="40"/>
        <v>575</v>
      </c>
      <c r="K280" s="308">
        <f t="shared" si="40"/>
        <v>5866</v>
      </c>
      <c r="L280" s="308">
        <f t="shared" si="40"/>
        <v>2135</v>
      </c>
      <c r="M280" s="308">
        <f t="shared" si="40"/>
        <v>8001</v>
      </c>
      <c r="N280" s="297" t="s">
        <v>91</v>
      </c>
    </row>
    <row r="281" spans="1:14" ht="18.75" customHeight="1" x14ac:dyDescent="0.2">
      <c r="A281" s="440" t="s">
        <v>402</v>
      </c>
      <c r="B281" s="440"/>
      <c r="C281" s="440"/>
      <c r="D281" s="440"/>
      <c r="E281" s="440"/>
      <c r="F281" s="440"/>
      <c r="G281" s="440"/>
      <c r="H281" s="440"/>
      <c r="I281" s="440"/>
      <c r="J281" s="440"/>
      <c r="K281" s="440"/>
      <c r="L281" s="440"/>
      <c r="M281" s="440"/>
      <c r="N281" s="429" t="s">
        <v>93</v>
      </c>
    </row>
    <row r="282" spans="1:14" ht="24.75" customHeight="1" x14ac:dyDescent="0.2">
      <c r="A282" s="308" t="s">
        <v>1263</v>
      </c>
      <c r="B282" s="308">
        <v>110</v>
      </c>
      <c r="C282" s="308">
        <v>21</v>
      </c>
      <c r="D282" s="308">
        <v>131</v>
      </c>
      <c r="E282" s="308">
        <v>0</v>
      </c>
      <c r="F282" s="308">
        <v>0</v>
      </c>
      <c r="G282" s="308">
        <v>0</v>
      </c>
      <c r="H282" s="308">
        <v>53</v>
      </c>
      <c r="I282" s="308">
        <v>13</v>
      </c>
      <c r="J282" s="308">
        <v>66</v>
      </c>
      <c r="K282" s="308">
        <v>163</v>
      </c>
      <c r="L282" s="308">
        <v>34</v>
      </c>
      <c r="M282" s="308">
        <v>197</v>
      </c>
      <c r="N282" s="297" t="s">
        <v>1635</v>
      </c>
    </row>
    <row r="283" spans="1:14" ht="24.75" customHeight="1" x14ac:dyDescent="0.2">
      <c r="A283" s="308" t="s">
        <v>1265</v>
      </c>
      <c r="B283" s="308">
        <v>205</v>
      </c>
      <c r="C283" s="308">
        <v>55</v>
      </c>
      <c r="D283" s="308">
        <v>260</v>
      </c>
      <c r="E283" s="308">
        <v>9</v>
      </c>
      <c r="F283" s="308">
        <v>2</v>
      </c>
      <c r="G283" s="308">
        <v>11</v>
      </c>
      <c r="H283" s="308">
        <v>17</v>
      </c>
      <c r="I283" s="308">
        <v>4</v>
      </c>
      <c r="J283" s="308">
        <v>21</v>
      </c>
      <c r="K283" s="308">
        <v>231</v>
      </c>
      <c r="L283" s="308">
        <v>61</v>
      </c>
      <c r="M283" s="308">
        <v>292</v>
      </c>
      <c r="N283" s="297" t="s">
        <v>1636</v>
      </c>
    </row>
    <row r="284" spans="1:14" ht="24.75" customHeight="1" x14ac:dyDescent="0.2">
      <c r="A284" s="308" t="s">
        <v>1267</v>
      </c>
      <c r="B284" s="308">
        <v>363</v>
      </c>
      <c r="C284" s="308">
        <v>85</v>
      </c>
      <c r="D284" s="308">
        <v>448</v>
      </c>
      <c r="E284" s="308">
        <v>0</v>
      </c>
      <c r="F284" s="308">
        <v>2</v>
      </c>
      <c r="G284" s="308">
        <v>2</v>
      </c>
      <c r="H284" s="308">
        <v>7</v>
      </c>
      <c r="I284" s="308">
        <v>0</v>
      </c>
      <c r="J284" s="308">
        <v>7</v>
      </c>
      <c r="K284" s="308">
        <v>370</v>
      </c>
      <c r="L284" s="308">
        <v>87</v>
      </c>
      <c r="M284" s="308">
        <v>457</v>
      </c>
      <c r="N284" s="297" t="s">
        <v>1637</v>
      </c>
    </row>
    <row r="285" spans="1:14" ht="24.75" customHeight="1" x14ac:dyDescent="0.2">
      <c r="A285" s="308" t="s">
        <v>1269</v>
      </c>
      <c r="B285" s="308">
        <v>88</v>
      </c>
      <c r="C285" s="308">
        <v>32</v>
      </c>
      <c r="D285" s="308">
        <v>120</v>
      </c>
      <c r="E285" s="308">
        <v>0</v>
      </c>
      <c r="F285" s="308">
        <v>1</v>
      </c>
      <c r="G285" s="308">
        <v>1</v>
      </c>
      <c r="H285" s="308">
        <v>0</v>
      </c>
      <c r="I285" s="308">
        <v>1</v>
      </c>
      <c r="J285" s="308">
        <v>1</v>
      </c>
      <c r="K285" s="308">
        <v>88</v>
      </c>
      <c r="L285" s="308">
        <v>34</v>
      </c>
      <c r="M285" s="308">
        <v>122</v>
      </c>
      <c r="N285" s="297" t="s">
        <v>1270</v>
      </c>
    </row>
    <row r="286" spans="1:14" ht="24.75" customHeight="1" x14ac:dyDescent="0.2">
      <c r="A286" s="308" t="s">
        <v>1273</v>
      </c>
      <c r="B286" s="308">
        <v>97</v>
      </c>
      <c r="C286" s="308">
        <v>5</v>
      </c>
      <c r="D286" s="308">
        <v>102</v>
      </c>
      <c r="E286" s="308">
        <v>1</v>
      </c>
      <c r="F286" s="308">
        <v>0</v>
      </c>
      <c r="G286" s="308">
        <v>1</v>
      </c>
      <c r="H286" s="308">
        <v>0</v>
      </c>
      <c r="I286" s="308">
        <v>0</v>
      </c>
      <c r="J286" s="308">
        <v>0</v>
      </c>
      <c r="K286" s="308">
        <v>98</v>
      </c>
      <c r="L286" s="308">
        <v>5</v>
      </c>
      <c r="M286" s="308">
        <v>103</v>
      </c>
      <c r="N286" s="297" t="s">
        <v>1274</v>
      </c>
    </row>
    <row r="287" spans="1:14" ht="24.75" customHeight="1" x14ac:dyDescent="0.2">
      <c r="A287" s="308" t="s">
        <v>1275</v>
      </c>
      <c r="B287" s="308">
        <v>79</v>
      </c>
      <c r="C287" s="308">
        <v>18</v>
      </c>
      <c r="D287" s="308">
        <v>97</v>
      </c>
      <c r="E287" s="308">
        <v>37</v>
      </c>
      <c r="F287" s="308">
        <v>6</v>
      </c>
      <c r="G287" s="308">
        <v>43</v>
      </c>
      <c r="H287" s="308">
        <v>1</v>
      </c>
      <c r="I287" s="308">
        <v>0</v>
      </c>
      <c r="J287" s="308">
        <v>1</v>
      </c>
      <c r="K287" s="308">
        <v>117</v>
      </c>
      <c r="L287" s="308">
        <v>24</v>
      </c>
      <c r="M287" s="308">
        <v>141</v>
      </c>
      <c r="N287" s="297" t="s">
        <v>1640</v>
      </c>
    </row>
    <row r="288" spans="1:14" ht="24.75" customHeight="1" x14ac:dyDescent="0.2">
      <c r="A288" s="308" t="s">
        <v>1277</v>
      </c>
      <c r="B288" s="308">
        <v>14</v>
      </c>
      <c r="C288" s="308">
        <v>0</v>
      </c>
      <c r="D288" s="308">
        <v>14</v>
      </c>
      <c r="E288" s="308">
        <v>0</v>
      </c>
      <c r="F288" s="308">
        <v>0</v>
      </c>
      <c r="G288" s="308">
        <v>0</v>
      </c>
      <c r="H288" s="308">
        <v>1</v>
      </c>
      <c r="I288" s="308">
        <v>0</v>
      </c>
      <c r="J288" s="308">
        <v>1</v>
      </c>
      <c r="K288" s="308">
        <v>15</v>
      </c>
      <c r="L288" s="308">
        <v>0</v>
      </c>
      <c r="M288" s="308">
        <v>15</v>
      </c>
      <c r="N288" s="297" t="s">
        <v>1641</v>
      </c>
    </row>
    <row r="289" spans="1:14" ht="24.75" customHeight="1" x14ac:dyDescent="0.2">
      <c r="A289" s="308" t="s">
        <v>1279</v>
      </c>
      <c r="B289" s="308">
        <v>15</v>
      </c>
      <c r="C289" s="308">
        <v>0</v>
      </c>
      <c r="D289" s="308">
        <v>15</v>
      </c>
      <c r="E289" s="308">
        <v>16</v>
      </c>
      <c r="F289" s="308">
        <v>0</v>
      </c>
      <c r="G289" s="308">
        <v>16</v>
      </c>
      <c r="H289" s="308">
        <v>0</v>
      </c>
      <c r="I289" s="308">
        <v>0</v>
      </c>
      <c r="J289" s="308">
        <v>0</v>
      </c>
      <c r="K289" s="308">
        <v>31</v>
      </c>
      <c r="L289" s="308">
        <v>0</v>
      </c>
      <c r="M289" s="308">
        <v>31</v>
      </c>
      <c r="N289" s="297" t="s">
        <v>1642</v>
      </c>
    </row>
    <row r="290" spans="1:14" ht="24.75" customHeight="1" x14ac:dyDescent="0.2">
      <c r="A290" s="308" t="s">
        <v>1281</v>
      </c>
      <c r="B290" s="308">
        <v>268</v>
      </c>
      <c r="C290" s="308">
        <v>44</v>
      </c>
      <c r="D290" s="308">
        <v>312</v>
      </c>
      <c r="E290" s="308">
        <v>0</v>
      </c>
      <c r="F290" s="308">
        <v>0</v>
      </c>
      <c r="G290" s="308">
        <v>0</v>
      </c>
      <c r="H290" s="308">
        <v>22</v>
      </c>
      <c r="I290" s="308">
        <v>0</v>
      </c>
      <c r="J290" s="308">
        <v>22</v>
      </c>
      <c r="K290" s="308">
        <v>290</v>
      </c>
      <c r="L290" s="308">
        <v>44</v>
      </c>
      <c r="M290" s="308">
        <v>334</v>
      </c>
      <c r="N290" s="297" t="s">
        <v>1282</v>
      </c>
    </row>
    <row r="291" spans="1:14" ht="19.5" customHeight="1" x14ac:dyDescent="0.2">
      <c r="A291" s="308" t="s">
        <v>1283</v>
      </c>
      <c r="B291" s="308"/>
      <c r="C291" s="308"/>
      <c r="D291" s="308"/>
      <c r="E291" s="308"/>
      <c r="F291" s="308"/>
      <c r="G291" s="308"/>
      <c r="H291" s="308"/>
      <c r="I291" s="308"/>
      <c r="J291" s="308"/>
      <c r="K291" s="308"/>
      <c r="L291" s="308"/>
      <c r="M291" s="308"/>
      <c r="N291" s="297" t="s">
        <v>1284</v>
      </c>
    </row>
    <row r="292" spans="1:14" ht="20.25" customHeight="1" x14ac:dyDescent="0.2">
      <c r="A292" s="308" t="s">
        <v>1286</v>
      </c>
      <c r="B292" s="308">
        <v>43</v>
      </c>
      <c r="C292" s="308">
        <v>0</v>
      </c>
      <c r="D292" s="308">
        <v>43</v>
      </c>
      <c r="E292" s="308">
        <v>0</v>
      </c>
      <c r="F292" s="308">
        <v>0</v>
      </c>
      <c r="G292" s="308">
        <v>0</v>
      </c>
      <c r="H292" s="308">
        <v>3</v>
      </c>
      <c r="I292" s="308">
        <v>0</v>
      </c>
      <c r="J292" s="308">
        <v>3</v>
      </c>
      <c r="K292" s="308">
        <v>46</v>
      </c>
      <c r="L292" s="308">
        <v>0</v>
      </c>
      <c r="M292" s="308">
        <v>46</v>
      </c>
      <c r="N292" s="297" t="s">
        <v>1287</v>
      </c>
    </row>
    <row r="293" spans="1:14" ht="20.25" customHeight="1" x14ac:dyDescent="0.2">
      <c r="A293" s="308" t="s">
        <v>1288</v>
      </c>
      <c r="B293" s="308">
        <v>6</v>
      </c>
      <c r="C293" s="308">
        <v>6</v>
      </c>
      <c r="D293" s="308">
        <v>12</v>
      </c>
      <c r="E293" s="308">
        <v>0</v>
      </c>
      <c r="F293" s="308">
        <v>0</v>
      </c>
      <c r="G293" s="308">
        <v>0</v>
      </c>
      <c r="H293" s="308">
        <v>0</v>
      </c>
      <c r="I293" s="308">
        <v>0</v>
      </c>
      <c r="J293" s="308">
        <v>0</v>
      </c>
      <c r="K293" s="308">
        <v>6</v>
      </c>
      <c r="L293" s="308">
        <v>6</v>
      </c>
      <c r="M293" s="308">
        <v>12</v>
      </c>
      <c r="N293" s="297" t="s">
        <v>1289</v>
      </c>
    </row>
    <row r="294" spans="1:14" ht="20.25" customHeight="1" x14ac:dyDescent="0.2">
      <c r="A294" s="308" t="s">
        <v>1290</v>
      </c>
      <c r="B294" s="308">
        <v>18</v>
      </c>
      <c r="C294" s="308">
        <v>7</v>
      </c>
      <c r="D294" s="308">
        <v>25</v>
      </c>
      <c r="E294" s="308">
        <v>0</v>
      </c>
      <c r="F294" s="308">
        <v>0</v>
      </c>
      <c r="G294" s="308">
        <v>0</v>
      </c>
      <c r="H294" s="308">
        <v>1</v>
      </c>
      <c r="I294" s="308">
        <v>2</v>
      </c>
      <c r="J294" s="308">
        <v>3</v>
      </c>
      <c r="K294" s="308">
        <v>19</v>
      </c>
      <c r="L294" s="308">
        <v>9</v>
      </c>
      <c r="M294" s="308">
        <v>28</v>
      </c>
      <c r="N294" s="297" t="s">
        <v>1291</v>
      </c>
    </row>
    <row r="295" spans="1:14" ht="20.25" customHeight="1" x14ac:dyDescent="0.2">
      <c r="A295" s="308" t="s">
        <v>1292</v>
      </c>
      <c r="B295" s="308">
        <v>13</v>
      </c>
      <c r="C295" s="308">
        <v>1</v>
      </c>
      <c r="D295" s="308">
        <v>14</v>
      </c>
      <c r="E295" s="308">
        <v>0</v>
      </c>
      <c r="F295" s="308">
        <v>0</v>
      </c>
      <c r="G295" s="308">
        <v>0</v>
      </c>
      <c r="H295" s="308">
        <v>0</v>
      </c>
      <c r="I295" s="308">
        <v>0</v>
      </c>
      <c r="J295" s="308">
        <v>0</v>
      </c>
      <c r="K295" s="308">
        <v>13</v>
      </c>
      <c r="L295" s="308">
        <v>1</v>
      </c>
      <c r="M295" s="308">
        <v>14</v>
      </c>
      <c r="N295" s="297" t="s">
        <v>1293</v>
      </c>
    </row>
    <row r="296" spans="1:14" ht="15.75" customHeight="1" x14ac:dyDescent="0.2">
      <c r="A296" s="308" t="s">
        <v>1294</v>
      </c>
      <c r="B296" s="308">
        <v>26</v>
      </c>
      <c r="C296" s="308">
        <v>0</v>
      </c>
      <c r="D296" s="308">
        <v>26</v>
      </c>
      <c r="E296" s="308">
        <v>0</v>
      </c>
      <c r="F296" s="308">
        <v>0</v>
      </c>
      <c r="G296" s="308">
        <v>0</v>
      </c>
      <c r="H296" s="308">
        <v>0</v>
      </c>
      <c r="I296" s="308">
        <v>0</v>
      </c>
      <c r="J296" s="308">
        <v>0</v>
      </c>
      <c r="K296" s="308">
        <v>26</v>
      </c>
      <c r="L296" s="308">
        <v>0</v>
      </c>
      <c r="M296" s="308">
        <v>26</v>
      </c>
      <c r="N296" s="297" t="s">
        <v>1295</v>
      </c>
    </row>
    <row r="297" spans="1:14" ht="20.25" customHeight="1" x14ac:dyDescent="0.2">
      <c r="A297" s="308" t="s">
        <v>1296</v>
      </c>
      <c r="B297" s="308">
        <v>37</v>
      </c>
      <c r="C297" s="308">
        <v>9</v>
      </c>
      <c r="D297" s="308">
        <v>46</v>
      </c>
      <c r="E297" s="308">
        <v>0</v>
      </c>
      <c r="F297" s="308">
        <v>0</v>
      </c>
      <c r="G297" s="308">
        <v>0</v>
      </c>
      <c r="H297" s="308">
        <v>1</v>
      </c>
      <c r="I297" s="308">
        <v>0</v>
      </c>
      <c r="J297" s="308">
        <v>1</v>
      </c>
      <c r="K297" s="308">
        <v>38</v>
      </c>
      <c r="L297" s="308">
        <v>9</v>
      </c>
      <c r="M297" s="308">
        <v>47</v>
      </c>
      <c r="N297" s="297" t="s">
        <v>1297</v>
      </c>
    </row>
    <row r="298" spans="1:14" ht="19.5" customHeight="1" thickBot="1" x14ac:dyDescent="0.25">
      <c r="A298" s="426" t="s">
        <v>1298</v>
      </c>
      <c r="B298" s="426">
        <f>SUM(B292:B297)</f>
        <v>143</v>
      </c>
      <c r="C298" s="426">
        <f t="shared" ref="C298:M298" si="41">SUM(C292:C297)</f>
        <v>23</v>
      </c>
      <c r="D298" s="426">
        <f t="shared" si="41"/>
        <v>166</v>
      </c>
      <c r="E298" s="426">
        <f t="shared" si="41"/>
        <v>0</v>
      </c>
      <c r="F298" s="426">
        <f t="shared" si="41"/>
        <v>0</v>
      </c>
      <c r="G298" s="426">
        <f t="shared" si="41"/>
        <v>0</v>
      </c>
      <c r="H298" s="426">
        <f t="shared" si="41"/>
        <v>5</v>
      </c>
      <c r="I298" s="426">
        <f t="shared" si="41"/>
        <v>2</v>
      </c>
      <c r="J298" s="426">
        <f t="shared" si="41"/>
        <v>7</v>
      </c>
      <c r="K298" s="426">
        <f t="shared" si="41"/>
        <v>148</v>
      </c>
      <c r="L298" s="426">
        <f t="shared" si="41"/>
        <v>25</v>
      </c>
      <c r="M298" s="426">
        <f t="shared" si="41"/>
        <v>173</v>
      </c>
      <c r="N298" s="427" t="s">
        <v>1299</v>
      </c>
    </row>
    <row r="299" spans="1:14" ht="11.25" customHeight="1" thickTop="1" x14ac:dyDescent="0.2">
      <c r="A299" s="307"/>
      <c r="B299" s="307"/>
      <c r="C299" s="307"/>
      <c r="D299" s="307"/>
      <c r="E299" s="307"/>
      <c r="F299" s="307"/>
      <c r="G299" s="307"/>
      <c r="H299" s="307"/>
      <c r="I299" s="307"/>
      <c r="J299" s="307"/>
      <c r="K299" s="307"/>
      <c r="L299" s="307"/>
      <c r="M299" s="307"/>
      <c r="N299" s="56"/>
    </row>
    <row r="300" spans="1:14" ht="11.25" customHeight="1" x14ac:dyDescent="0.2">
      <c r="A300" s="307"/>
      <c r="B300" s="307"/>
      <c r="C300" s="307"/>
      <c r="D300" s="307"/>
      <c r="E300" s="307"/>
      <c r="F300" s="307"/>
      <c r="G300" s="307"/>
      <c r="H300" s="307"/>
      <c r="I300" s="307"/>
      <c r="J300" s="307"/>
      <c r="K300" s="307"/>
      <c r="L300" s="307"/>
      <c r="M300" s="307"/>
      <c r="N300" s="56"/>
    </row>
    <row r="301" spans="1:14" ht="11.25" customHeight="1" x14ac:dyDescent="0.2">
      <c r="A301" s="307"/>
      <c r="B301" s="307"/>
      <c r="C301" s="307"/>
      <c r="D301" s="307"/>
      <c r="E301" s="307"/>
      <c r="F301" s="307"/>
      <c r="G301" s="307"/>
      <c r="H301" s="307"/>
      <c r="I301" s="307"/>
      <c r="J301" s="307"/>
      <c r="K301" s="307"/>
      <c r="L301" s="307"/>
      <c r="M301" s="307"/>
      <c r="N301" s="56"/>
    </row>
    <row r="302" spans="1:14" ht="20.25" customHeight="1" thickBot="1" x14ac:dyDescent="0.25">
      <c r="A302" s="310" t="s">
        <v>2654</v>
      </c>
      <c r="B302" s="936"/>
      <c r="C302" s="936"/>
      <c r="D302" s="936"/>
      <c r="E302" s="936"/>
      <c r="F302" s="936"/>
      <c r="G302" s="936"/>
      <c r="H302" s="936"/>
      <c r="I302" s="936"/>
      <c r="J302" s="936"/>
      <c r="K302" s="936"/>
      <c r="L302" s="936"/>
      <c r="M302" s="936"/>
      <c r="N302" s="935" t="s">
        <v>2718</v>
      </c>
    </row>
    <row r="303" spans="1:14" ht="16.5" customHeight="1" thickTop="1" x14ac:dyDescent="0.25">
      <c r="A303" s="1053" t="s">
        <v>196</v>
      </c>
      <c r="B303" s="1073" t="s">
        <v>128</v>
      </c>
      <c r="C303" s="1073"/>
      <c r="D303" s="1073"/>
      <c r="E303" s="1073" t="s">
        <v>129</v>
      </c>
      <c r="F303" s="1073"/>
      <c r="G303" s="1073"/>
      <c r="H303" s="1073" t="s">
        <v>130</v>
      </c>
      <c r="I303" s="1073"/>
      <c r="J303" s="1073"/>
      <c r="K303" s="1073" t="s">
        <v>4</v>
      </c>
      <c r="L303" s="1073"/>
      <c r="M303" s="1073"/>
      <c r="N303" s="1053" t="s">
        <v>197</v>
      </c>
    </row>
    <row r="304" spans="1:14" ht="15" customHeight="1" x14ac:dyDescent="0.25">
      <c r="A304" s="1054"/>
      <c r="B304" s="1071" t="s">
        <v>131</v>
      </c>
      <c r="C304" s="1071"/>
      <c r="D304" s="1071"/>
      <c r="E304" s="1071" t="s">
        <v>132</v>
      </c>
      <c r="F304" s="1071"/>
      <c r="G304" s="1071"/>
      <c r="H304" s="1071" t="s">
        <v>133</v>
      </c>
      <c r="I304" s="1071"/>
      <c r="J304" s="1071"/>
      <c r="K304" s="1071" t="s">
        <v>9</v>
      </c>
      <c r="L304" s="1071"/>
      <c r="M304" s="1071"/>
      <c r="N304" s="1054"/>
    </row>
    <row r="305" spans="1:14" ht="14.25" customHeight="1" x14ac:dyDescent="0.25">
      <c r="A305" s="1054"/>
      <c r="B305" s="933" t="s">
        <v>554</v>
      </c>
      <c r="C305" s="933" t="s">
        <v>112</v>
      </c>
      <c r="D305" s="933" t="s">
        <v>12</v>
      </c>
      <c r="E305" s="933" t="s">
        <v>554</v>
      </c>
      <c r="F305" s="933" t="s">
        <v>112</v>
      </c>
      <c r="G305" s="933" t="s">
        <v>12</v>
      </c>
      <c r="H305" s="933" t="s">
        <v>554</v>
      </c>
      <c r="I305" s="933" t="s">
        <v>112</v>
      </c>
      <c r="J305" s="933" t="s">
        <v>12</v>
      </c>
      <c r="K305" s="933" t="s">
        <v>554</v>
      </c>
      <c r="L305" s="933" t="s">
        <v>112</v>
      </c>
      <c r="M305" s="933" t="s">
        <v>12</v>
      </c>
      <c r="N305" s="1054"/>
    </row>
    <row r="306" spans="1:14" ht="18.75" customHeight="1" thickBot="1" x14ac:dyDescent="0.3">
      <c r="A306" s="1055"/>
      <c r="B306" s="934" t="s">
        <v>13</v>
      </c>
      <c r="C306" s="934" t="s">
        <v>14</v>
      </c>
      <c r="D306" s="934" t="s">
        <v>9</v>
      </c>
      <c r="E306" s="934" t="s">
        <v>13</v>
      </c>
      <c r="F306" s="934" t="s">
        <v>14</v>
      </c>
      <c r="G306" s="934" t="s">
        <v>9</v>
      </c>
      <c r="H306" s="934" t="s">
        <v>13</v>
      </c>
      <c r="I306" s="934" t="s">
        <v>14</v>
      </c>
      <c r="J306" s="934" t="s">
        <v>9</v>
      </c>
      <c r="K306" s="934" t="s">
        <v>13</v>
      </c>
      <c r="L306" s="934" t="s">
        <v>14</v>
      </c>
      <c r="M306" s="934" t="s">
        <v>9</v>
      </c>
      <c r="N306" s="1055"/>
    </row>
    <row r="307" spans="1:14" ht="20.25" customHeight="1" x14ac:dyDescent="0.2">
      <c r="A307" s="308" t="s">
        <v>1300</v>
      </c>
      <c r="B307" s="308"/>
      <c r="C307" s="308"/>
      <c r="D307" s="308"/>
      <c r="E307" s="308"/>
      <c r="F307" s="308"/>
      <c r="G307" s="308"/>
      <c r="H307" s="308"/>
      <c r="I307" s="308"/>
      <c r="J307" s="308"/>
      <c r="K307" s="308"/>
      <c r="L307" s="308"/>
      <c r="M307" s="308"/>
      <c r="N307" s="297" t="s">
        <v>1301</v>
      </c>
    </row>
    <row r="308" spans="1:14" ht="20.25" customHeight="1" x14ac:dyDescent="0.2">
      <c r="A308" s="308" t="s">
        <v>1302</v>
      </c>
      <c r="B308" s="308">
        <v>1</v>
      </c>
      <c r="C308" s="308">
        <v>0</v>
      </c>
      <c r="D308" s="308">
        <v>1</v>
      </c>
      <c r="E308" s="308">
        <v>0</v>
      </c>
      <c r="F308" s="308">
        <v>0</v>
      </c>
      <c r="G308" s="308">
        <v>0</v>
      </c>
      <c r="H308" s="308">
        <v>0</v>
      </c>
      <c r="I308" s="308">
        <v>0</v>
      </c>
      <c r="J308" s="308">
        <v>0</v>
      </c>
      <c r="K308" s="308">
        <v>1</v>
      </c>
      <c r="L308" s="308">
        <v>0</v>
      </c>
      <c r="M308" s="308">
        <v>1</v>
      </c>
      <c r="N308" s="297" t="s">
        <v>1303</v>
      </c>
    </row>
    <row r="309" spans="1:14" ht="22.5" customHeight="1" x14ac:dyDescent="0.2">
      <c r="A309" s="308" t="s">
        <v>1290</v>
      </c>
      <c r="B309" s="308">
        <v>2</v>
      </c>
      <c r="C309" s="308">
        <v>0</v>
      </c>
      <c r="D309" s="308">
        <v>2</v>
      </c>
      <c r="E309" s="308">
        <v>0</v>
      </c>
      <c r="F309" s="308">
        <v>0</v>
      </c>
      <c r="G309" s="308">
        <v>0</v>
      </c>
      <c r="H309" s="308">
        <v>0</v>
      </c>
      <c r="I309" s="308">
        <v>0</v>
      </c>
      <c r="J309" s="308">
        <v>0</v>
      </c>
      <c r="K309" s="308">
        <v>2</v>
      </c>
      <c r="L309" s="308">
        <v>0</v>
      </c>
      <c r="M309" s="308">
        <v>2</v>
      </c>
      <c r="N309" s="297" t="s">
        <v>1291</v>
      </c>
    </row>
    <row r="310" spans="1:14" ht="22.5" customHeight="1" x14ac:dyDescent="0.2">
      <c r="A310" s="308" t="s">
        <v>1294</v>
      </c>
      <c r="B310" s="308">
        <v>2</v>
      </c>
      <c r="C310" s="308">
        <v>0</v>
      </c>
      <c r="D310" s="308">
        <v>2</v>
      </c>
      <c r="E310" s="308">
        <v>0</v>
      </c>
      <c r="F310" s="308">
        <v>0</v>
      </c>
      <c r="G310" s="308">
        <v>0</v>
      </c>
      <c r="H310" s="308">
        <v>2</v>
      </c>
      <c r="I310" s="308">
        <v>1</v>
      </c>
      <c r="J310" s="308">
        <v>3</v>
      </c>
      <c r="K310" s="308">
        <v>4</v>
      </c>
      <c r="L310" s="308">
        <v>1</v>
      </c>
      <c r="M310" s="308">
        <v>5</v>
      </c>
      <c r="N310" s="297" t="s">
        <v>1304</v>
      </c>
    </row>
    <row r="311" spans="1:14" ht="22.5" customHeight="1" x14ac:dyDescent="0.2">
      <c r="A311" s="308" t="s">
        <v>1296</v>
      </c>
      <c r="B311" s="308">
        <v>8</v>
      </c>
      <c r="C311" s="308">
        <v>1</v>
      </c>
      <c r="D311" s="308">
        <v>9</v>
      </c>
      <c r="E311" s="308">
        <v>0</v>
      </c>
      <c r="F311" s="308">
        <v>0</v>
      </c>
      <c r="G311" s="308">
        <v>0</v>
      </c>
      <c r="H311" s="308">
        <v>9</v>
      </c>
      <c r="I311" s="308">
        <v>2</v>
      </c>
      <c r="J311" s="308">
        <v>11</v>
      </c>
      <c r="K311" s="308">
        <v>17</v>
      </c>
      <c r="L311" s="308">
        <v>3</v>
      </c>
      <c r="M311" s="308">
        <v>20</v>
      </c>
      <c r="N311" s="297" t="s">
        <v>1305</v>
      </c>
    </row>
    <row r="312" spans="1:14" ht="22.5" customHeight="1" x14ac:dyDescent="0.2">
      <c r="A312" s="308" t="s">
        <v>1306</v>
      </c>
      <c r="B312" s="308">
        <f>SUM(B308:B311)</f>
        <v>13</v>
      </c>
      <c r="C312" s="308">
        <f t="shared" ref="C312:M312" si="42">SUM(C308:C311)</f>
        <v>1</v>
      </c>
      <c r="D312" s="308">
        <f t="shared" si="42"/>
        <v>14</v>
      </c>
      <c r="E312" s="308">
        <f t="shared" si="42"/>
        <v>0</v>
      </c>
      <c r="F312" s="308">
        <f t="shared" si="42"/>
        <v>0</v>
      </c>
      <c r="G312" s="308">
        <f t="shared" si="42"/>
        <v>0</v>
      </c>
      <c r="H312" s="308">
        <f t="shared" si="42"/>
        <v>11</v>
      </c>
      <c r="I312" s="308">
        <f t="shared" si="42"/>
        <v>3</v>
      </c>
      <c r="J312" s="308">
        <f t="shared" si="42"/>
        <v>14</v>
      </c>
      <c r="K312" s="308">
        <f t="shared" si="42"/>
        <v>24</v>
      </c>
      <c r="L312" s="308">
        <f t="shared" si="42"/>
        <v>4</v>
      </c>
      <c r="M312" s="308">
        <f t="shared" si="42"/>
        <v>28</v>
      </c>
      <c r="N312" s="297" t="s">
        <v>1307</v>
      </c>
    </row>
    <row r="313" spans="1:14" ht="20.25" customHeight="1" x14ac:dyDescent="0.2">
      <c r="A313" s="308" t="s">
        <v>1308</v>
      </c>
      <c r="B313" s="308"/>
      <c r="C313" s="308"/>
      <c r="D313" s="308"/>
      <c r="E313" s="308"/>
      <c r="F313" s="308"/>
      <c r="G313" s="308"/>
      <c r="H313" s="308"/>
      <c r="I313" s="308"/>
      <c r="J313" s="308"/>
      <c r="K313" s="308"/>
      <c r="L313" s="308"/>
      <c r="M313" s="308"/>
      <c r="N313" s="297" t="s">
        <v>1309</v>
      </c>
    </row>
    <row r="314" spans="1:14" ht="21.75" customHeight="1" x14ac:dyDescent="0.2">
      <c r="A314" s="308" t="s">
        <v>1302</v>
      </c>
      <c r="B314" s="308">
        <v>2</v>
      </c>
      <c r="C314" s="308">
        <v>0</v>
      </c>
      <c r="D314" s="308">
        <v>2</v>
      </c>
      <c r="E314" s="308">
        <v>0</v>
      </c>
      <c r="F314" s="308">
        <v>0</v>
      </c>
      <c r="G314" s="308">
        <v>0</v>
      </c>
      <c r="H314" s="308">
        <v>2</v>
      </c>
      <c r="I314" s="308">
        <v>0</v>
      </c>
      <c r="J314" s="308">
        <v>2</v>
      </c>
      <c r="K314" s="308">
        <v>4</v>
      </c>
      <c r="L314" s="308">
        <v>0</v>
      </c>
      <c r="M314" s="308">
        <v>4</v>
      </c>
      <c r="N314" s="297" t="s">
        <v>1303</v>
      </c>
    </row>
    <row r="315" spans="1:14" ht="19.5" customHeight="1" x14ac:dyDescent="0.2">
      <c r="A315" s="308" t="s">
        <v>1290</v>
      </c>
      <c r="B315" s="308">
        <v>0</v>
      </c>
      <c r="C315" s="308">
        <v>1</v>
      </c>
      <c r="D315" s="308">
        <v>1</v>
      </c>
      <c r="E315" s="308">
        <v>0</v>
      </c>
      <c r="F315" s="308">
        <v>0</v>
      </c>
      <c r="G315" s="308">
        <v>0</v>
      </c>
      <c r="H315" s="308">
        <v>0</v>
      </c>
      <c r="I315" s="308">
        <v>1</v>
      </c>
      <c r="J315" s="308">
        <v>1</v>
      </c>
      <c r="K315" s="308">
        <v>0</v>
      </c>
      <c r="L315" s="308">
        <v>2</v>
      </c>
      <c r="M315" s="308">
        <v>2</v>
      </c>
      <c r="N315" s="297" t="s">
        <v>1291</v>
      </c>
    </row>
    <row r="316" spans="1:14" ht="19.5" customHeight="1" x14ac:dyDescent="0.2">
      <c r="A316" s="308" t="s">
        <v>1294</v>
      </c>
      <c r="B316" s="308">
        <v>6</v>
      </c>
      <c r="C316" s="308">
        <v>0</v>
      </c>
      <c r="D316" s="308">
        <v>6</v>
      </c>
      <c r="E316" s="308">
        <v>0</v>
      </c>
      <c r="F316" s="308">
        <v>0</v>
      </c>
      <c r="G316" s="308">
        <v>0</v>
      </c>
      <c r="H316" s="308">
        <v>4</v>
      </c>
      <c r="I316" s="308">
        <v>0</v>
      </c>
      <c r="J316" s="308">
        <v>4</v>
      </c>
      <c r="K316" s="308">
        <v>10</v>
      </c>
      <c r="L316" s="308">
        <v>0</v>
      </c>
      <c r="M316" s="308">
        <v>10</v>
      </c>
      <c r="N316" s="297" t="s">
        <v>1295</v>
      </c>
    </row>
    <row r="317" spans="1:14" ht="16.5" customHeight="1" x14ac:dyDescent="0.2">
      <c r="A317" s="308" t="s">
        <v>1296</v>
      </c>
      <c r="B317" s="308">
        <v>9</v>
      </c>
      <c r="C317" s="308">
        <v>0</v>
      </c>
      <c r="D317" s="308">
        <v>9</v>
      </c>
      <c r="E317" s="308">
        <v>0</v>
      </c>
      <c r="F317" s="308">
        <v>0</v>
      </c>
      <c r="G317" s="308">
        <v>0</v>
      </c>
      <c r="H317" s="308">
        <v>4</v>
      </c>
      <c r="I317" s="308">
        <v>0</v>
      </c>
      <c r="J317" s="308">
        <v>4</v>
      </c>
      <c r="K317" s="308">
        <v>13</v>
      </c>
      <c r="L317" s="308">
        <v>0</v>
      </c>
      <c r="M317" s="308">
        <v>13</v>
      </c>
      <c r="N317" s="297" t="s">
        <v>1305</v>
      </c>
    </row>
    <row r="318" spans="1:14" ht="19.5" customHeight="1" x14ac:dyDescent="0.2">
      <c r="A318" s="308" t="s">
        <v>1310</v>
      </c>
      <c r="B318" s="308">
        <f>SUM(B314:B317)</f>
        <v>17</v>
      </c>
      <c r="C318" s="308">
        <f t="shared" ref="C318:M318" si="43">SUM(C314:C317)</f>
        <v>1</v>
      </c>
      <c r="D318" s="308">
        <f t="shared" si="43"/>
        <v>18</v>
      </c>
      <c r="E318" s="308">
        <f t="shared" si="43"/>
        <v>0</v>
      </c>
      <c r="F318" s="308">
        <f t="shared" si="43"/>
        <v>0</v>
      </c>
      <c r="G318" s="308">
        <f t="shared" si="43"/>
        <v>0</v>
      </c>
      <c r="H318" s="308">
        <f t="shared" si="43"/>
        <v>10</v>
      </c>
      <c r="I318" s="308">
        <f t="shared" si="43"/>
        <v>1</v>
      </c>
      <c r="J318" s="308">
        <f t="shared" si="43"/>
        <v>11</v>
      </c>
      <c r="K318" s="308">
        <f t="shared" si="43"/>
        <v>27</v>
      </c>
      <c r="L318" s="308">
        <f t="shared" si="43"/>
        <v>2</v>
      </c>
      <c r="M318" s="308">
        <f t="shared" si="43"/>
        <v>29</v>
      </c>
      <c r="N318" s="297" t="s">
        <v>1311</v>
      </c>
    </row>
    <row r="319" spans="1:14" ht="22.5" customHeight="1" x14ac:dyDescent="0.2">
      <c r="A319" s="308" t="s">
        <v>1312</v>
      </c>
      <c r="B319" s="308">
        <f>SUM(B318,B312,B298)</f>
        <v>173</v>
      </c>
      <c r="C319" s="308">
        <f t="shared" ref="C319:M319" si="44">SUM(C318,C312,C298)</f>
        <v>25</v>
      </c>
      <c r="D319" s="308">
        <f t="shared" si="44"/>
        <v>198</v>
      </c>
      <c r="E319" s="308">
        <f t="shared" si="44"/>
        <v>0</v>
      </c>
      <c r="F319" s="308">
        <f t="shared" si="44"/>
        <v>0</v>
      </c>
      <c r="G319" s="308">
        <f t="shared" si="44"/>
        <v>0</v>
      </c>
      <c r="H319" s="308">
        <f t="shared" si="44"/>
        <v>26</v>
      </c>
      <c r="I319" s="308">
        <f t="shared" si="44"/>
        <v>6</v>
      </c>
      <c r="J319" s="308">
        <f t="shared" si="44"/>
        <v>32</v>
      </c>
      <c r="K319" s="308">
        <f t="shared" si="44"/>
        <v>199</v>
      </c>
      <c r="L319" s="308">
        <f t="shared" si="44"/>
        <v>31</v>
      </c>
      <c r="M319" s="308">
        <f t="shared" si="44"/>
        <v>230</v>
      </c>
      <c r="N319" s="297" t="s">
        <v>1313</v>
      </c>
    </row>
    <row r="320" spans="1:14" ht="22.5" customHeight="1" x14ac:dyDescent="0.2">
      <c r="A320" s="308" t="s">
        <v>1315</v>
      </c>
      <c r="B320" s="308">
        <v>325</v>
      </c>
      <c r="C320" s="308">
        <v>102</v>
      </c>
      <c r="D320" s="308">
        <v>427</v>
      </c>
      <c r="E320" s="308">
        <v>1</v>
      </c>
      <c r="F320" s="308">
        <v>0</v>
      </c>
      <c r="G320" s="308">
        <v>1</v>
      </c>
      <c r="H320" s="308">
        <v>29</v>
      </c>
      <c r="I320" s="308">
        <v>3</v>
      </c>
      <c r="J320" s="308">
        <v>32</v>
      </c>
      <c r="K320" s="308">
        <v>355</v>
      </c>
      <c r="L320" s="308">
        <v>105</v>
      </c>
      <c r="M320" s="308">
        <v>460</v>
      </c>
      <c r="N320" s="297" t="s">
        <v>1297</v>
      </c>
    </row>
    <row r="321" spans="1:14" ht="22.5" customHeight="1" thickBot="1" x14ac:dyDescent="0.25">
      <c r="A321" s="426" t="s">
        <v>1317</v>
      </c>
      <c r="B321" s="426">
        <v>92</v>
      </c>
      <c r="C321" s="426">
        <v>29</v>
      </c>
      <c r="D321" s="426">
        <v>121</v>
      </c>
      <c r="E321" s="426">
        <v>2</v>
      </c>
      <c r="F321" s="426">
        <v>1</v>
      </c>
      <c r="G321" s="426">
        <v>3</v>
      </c>
      <c r="H321" s="426">
        <v>0</v>
      </c>
      <c r="I321" s="426">
        <v>0</v>
      </c>
      <c r="J321" s="426">
        <v>0</v>
      </c>
      <c r="K321" s="426">
        <v>94</v>
      </c>
      <c r="L321" s="426">
        <v>30</v>
      </c>
      <c r="M321" s="426">
        <v>124</v>
      </c>
      <c r="N321" s="427" t="s">
        <v>1502</v>
      </c>
    </row>
    <row r="322" spans="1:14" ht="22.5" customHeight="1" thickTop="1" x14ac:dyDescent="0.2">
      <c r="A322" s="456"/>
      <c r="B322" s="456"/>
      <c r="C322" s="456"/>
      <c r="D322" s="456"/>
      <c r="E322" s="456"/>
      <c r="F322" s="456"/>
      <c r="G322" s="456"/>
      <c r="H322" s="456"/>
      <c r="I322" s="456"/>
      <c r="J322" s="456"/>
      <c r="K322" s="456"/>
      <c r="L322" s="456"/>
      <c r="M322" s="456"/>
      <c r="N322" s="425"/>
    </row>
    <row r="323" spans="1:14" ht="22.5" customHeight="1" x14ac:dyDescent="0.2">
      <c r="A323" s="307"/>
      <c r="B323" s="307"/>
      <c r="C323" s="307"/>
      <c r="D323" s="307"/>
      <c r="E323" s="307"/>
      <c r="F323" s="307"/>
      <c r="G323" s="307"/>
      <c r="H323" s="307"/>
      <c r="I323" s="307"/>
      <c r="J323" s="307"/>
      <c r="K323" s="307"/>
      <c r="L323" s="307"/>
      <c r="M323" s="307"/>
      <c r="N323" s="56"/>
    </row>
    <row r="324" spans="1:14" ht="22.5" customHeight="1" x14ac:dyDescent="0.2">
      <c r="A324" s="307"/>
      <c r="B324" s="307"/>
      <c r="C324" s="307"/>
      <c r="D324" s="307"/>
      <c r="E324" s="307"/>
      <c r="F324" s="307"/>
      <c r="G324" s="307"/>
      <c r="H324" s="307"/>
      <c r="I324" s="307"/>
      <c r="J324" s="307"/>
      <c r="K324" s="307"/>
      <c r="L324" s="307"/>
      <c r="M324" s="307"/>
      <c r="N324" s="56"/>
    </row>
    <row r="325" spans="1:14" ht="22.5" customHeight="1" x14ac:dyDescent="0.2">
      <c r="A325" s="307"/>
      <c r="B325" s="307"/>
      <c r="C325" s="307"/>
      <c r="D325" s="307"/>
      <c r="E325" s="307"/>
      <c r="F325" s="307"/>
      <c r="G325" s="307"/>
      <c r="H325" s="307"/>
      <c r="I325" s="307"/>
      <c r="J325" s="307"/>
      <c r="K325" s="307"/>
      <c r="L325" s="307"/>
      <c r="M325" s="307"/>
      <c r="N325" s="56"/>
    </row>
    <row r="326" spans="1:14" ht="22.5" customHeight="1" x14ac:dyDescent="0.2">
      <c r="A326" s="307"/>
      <c r="B326" s="307"/>
      <c r="C326" s="307"/>
      <c r="D326" s="307"/>
      <c r="E326" s="307"/>
      <c r="F326" s="307"/>
      <c r="G326" s="307"/>
      <c r="H326" s="307"/>
      <c r="I326" s="307"/>
      <c r="J326" s="307"/>
      <c r="K326" s="307"/>
      <c r="L326" s="307"/>
      <c r="M326" s="307"/>
      <c r="N326" s="56"/>
    </row>
    <row r="327" spans="1:14" ht="22.5" customHeight="1" x14ac:dyDescent="0.2">
      <c r="A327" s="307"/>
      <c r="B327" s="307"/>
      <c r="C327" s="307"/>
      <c r="D327" s="307"/>
      <c r="E327" s="307"/>
      <c r="F327" s="307"/>
      <c r="G327" s="307"/>
      <c r="H327" s="307"/>
      <c r="I327" s="307"/>
      <c r="J327" s="307"/>
      <c r="K327" s="307"/>
      <c r="L327" s="307"/>
      <c r="M327" s="307"/>
      <c r="N327" s="56"/>
    </row>
    <row r="328" spans="1:14" ht="22.5" customHeight="1" x14ac:dyDescent="0.2">
      <c r="A328" s="307"/>
      <c r="B328" s="307"/>
      <c r="C328" s="307"/>
      <c r="D328" s="307"/>
      <c r="E328" s="307"/>
      <c r="F328" s="307"/>
      <c r="G328" s="307"/>
      <c r="H328" s="307"/>
      <c r="I328" s="307"/>
      <c r="J328" s="307"/>
      <c r="K328" s="307"/>
      <c r="L328" s="307"/>
      <c r="M328" s="307"/>
      <c r="N328" s="56"/>
    </row>
    <row r="329" spans="1:14" ht="20.25" customHeight="1" thickBot="1" x14ac:dyDescent="0.25">
      <c r="A329" s="310" t="s">
        <v>2654</v>
      </c>
      <c r="N329" s="935" t="s">
        <v>2718</v>
      </c>
    </row>
    <row r="330" spans="1:14" ht="16.5" customHeight="1" thickTop="1" x14ac:dyDescent="0.25">
      <c r="A330" s="1053" t="s">
        <v>196</v>
      </c>
      <c r="B330" s="1073" t="s">
        <v>128</v>
      </c>
      <c r="C330" s="1073"/>
      <c r="D330" s="1073"/>
      <c r="E330" s="1073" t="s">
        <v>129</v>
      </c>
      <c r="F330" s="1073"/>
      <c r="G330" s="1073"/>
      <c r="H330" s="1073" t="s">
        <v>130</v>
      </c>
      <c r="I330" s="1073"/>
      <c r="J330" s="1073"/>
      <c r="K330" s="1073" t="s">
        <v>4</v>
      </c>
      <c r="L330" s="1073"/>
      <c r="M330" s="1073"/>
      <c r="N330" s="1053" t="s">
        <v>197</v>
      </c>
    </row>
    <row r="331" spans="1:14" ht="15" customHeight="1" x14ac:dyDescent="0.25">
      <c r="A331" s="1054"/>
      <c r="B331" s="1071" t="s">
        <v>131</v>
      </c>
      <c r="C331" s="1071"/>
      <c r="D331" s="1071"/>
      <c r="E331" s="1071" t="s">
        <v>132</v>
      </c>
      <c r="F331" s="1071"/>
      <c r="G331" s="1071"/>
      <c r="H331" s="1071" t="s">
        <v>133</v>
      </c>
      <c r="I331" s="1071"/>
      <c r="J331" s="1071"/>
      <c r="K331" s="1071" t="s">
        <v>9</v>
      </c>
      <c r="L331" s="1071"/>
      <c r="M331" s="1071"/>
      <c r="N331" s="1054"/>
    </row>
    <row r="332" spans="1:14" ht="14.25" customHeight="1" x14ac:dyDescent="0.25">
      <c r="A332" s="1054"/>
      <c r="B332" s="933" t="s">
        <v>554</v>
      </c>
      <c r="C332" s="933" t="s">
        <v>112</v>
      </c>
      <c r="D332" s="933" t="s">
        <v>12</v>
      </c>
      <c r="E332" s="933" t="s">
        <v>554</v>
      </c>
      <c r="F332" s="933" t="s">
        <v>112</v>
      </c>
      <c r="G332" s="933" t="s">
        <v>12</v>
      </c>
      <c r="H332" s="933" t="s">
        <v>554</v>
      </c>
      <c r="I332" s="933" t="s">
        <v>112</v>
      </c>
      <c r="J332" s="933" t="s">
        <v>12</v>
      </c>
      <c r="K332" s="933" t="s">
        <v>554</v>
      </c>
      <c r="L332" s="933" t="s">
        <v>112</v>
      </c>
      <c r="M332" s="933" t="s">
        <v>12</v>
      </c>
      <c r="N332" s="1054"/>
    </row>
    <row r="333" spans="1:14" ht="18.75" customHeight="1" thickBot="1" x14ac:dyDescent="0.3">
      <c r="A333" s="1055"/>
      <c r="B333" s="934" t="s">
        <v>13</v>
      </c>
      <c r="C333" s="934" t="s">
        <v>14</v>
      </c>
      <c r="D333" s="934" t="s">
        <v>9</v>
      </c>
      <c r="E333" s="934" t="s">
        <v>13</v>
      </c>
      <c r="F333" s="934" t="s">
        <v>14</v>
      </c>
      <c r="G333" s="934" t="s">
        <v>9</v>
      </c>
      <c r="H333" s="934" t="s">
        <v>13</v>
      </c>
      <c r="I333" s="934" t="s">
        <v>14</v>
      </c>
      <c r="J333" s="934" t="s">
        <v>9</v>
      </c>
      <c r="K333" s="934" t="s">
        <v>13</v>
      </c>
      <c r="L333" s="934" t="s">
        <v>14</v>
      </c>
      <c r="M333" s="934" t="s">
        <v>9</v>
      </c>
      <c r="N333" s="1055"/>
    </row>
    <row r="334" spans="1:14" ht="21.75" customHeight="1" x14ac:dyDescent="0.2">
      <c r="A334" s="308" t="s">
        <v>1503</v>
      </c>
      <c r="B334" s="308"/>
      <c r="C334" s="308"/>
      <c r="D334" s="308"/>
      <c r="E334" s="308"/>
      <c r="F334" s="308"/>
      <c r="G334" s="308"/>
      <c r="H334" s="308"/>
      <c r="I334" s="308"/>
      <c r="J334" s="308"/>
      <c r="K334" s="308"/>
      <c r="L334" s="308"/>
      <c r="M334" s="308"/>
      <c r="N334" s="297" t="s">
        <v>1320</v>
      </c>
    </row>
    <row r="335" spans="1:14" ht="21.75" customHeight="1" x14ac:dyDescent="0.2">
      <c r="A335" s="308" t="s">
        <v>1545</v>
      </c>
      <c r="B335" s="326">
        <v>10</v>
      </c>
      <c r="C335" s="326">
        <v>0</v>
      </c>
      <c r="D335" s="326">
        <v>10</v>
      </c>
      <c r="E335" s="326">
        <v>0</v>
      </c>
      <c r="F335" s="326">
        <v>0</v>
      </c>
      <c r="G335" s="326">
        <v>0</v>
      </c>
      <c r="H335" s="326">
        <v>0</v>
      </c>
      <c r="I335" s="326">
        <v>0</v>
      </c>
      <c r="J335" s="326">
        <v>0</v>
      </c>
      <c r="K335" s="326">
        <v>10</v>
      </c>
      <c r="L335" s="326">
        <v>0</v>
      </c>
      <c r="M335" s="326">
        <v>10</v>
      </c>
      <c r="N335" s="297" t="s">
        <v>1447</v>
      </c>
    </row>
    <row r="336" spans="1:14" ht="21.75" customHeight="1" x14ac:dyDescent="0.2">
      <c r="A336" s="308" t="s">
        <v>2311</v>
      </c>
      <c r="B336" s="326">
        <v>6</v>
      </c>
      <c r="C336" s="326">
        <v>1</v>
      </c>
      <c r="D336" s="326">
        <v>7</v>
      </c>
      <c r="E336" s="326">
        <v>0</v>
      </c>
      <c r="F336" s="326">
        <v>0</v>
      </c>
      <c r="G336" s="326">
        <v>0</v>
      </c>
      <c r="H336" s="326">
        <v>0</v>
      </c>
      <c r="I336" s="326">
        <v>0</v>
      </c>
      <c r="J336" s="326">
        <v>0</v>
      </c>
      <c r="K336" s="326">
        <v>6</v>
      </c>
      <c r="L336" s="326">
        <v>1</v>
      </c>
      <c r="M336" s="326">
        <v>7</v>
      </c>
      <c r="N336" s="516" t="s">
        <v>1603</v>
      </c>
    </row>
    <row r="337" spans="1:14" ht="21.75" customHeight="1" x14ac:dyDescent="0.2">
      <c r="A337" s="308" t="s">
        <v>1548</v>
      </c>
      <c r="B337" s="326">
        <v>1</v>
      </c>
      <c r="C337" s="326">
        <v>0</v>
      </c>
      <c r="D337" s="326">
        <v>1</v>
      </c>
      <c r="E337" s="326">
        <v>0</v>
      </c>
      <c r="F337" s="326">
        <v>0</v>
      </c>
      <c r="G337" s="326">
        <v>0</v>
      </c>
      <c r="H337" s="326">
        <v>0</v>
      </c>
      <c r="I337" s="326">
        <v>0</v>
      </c>
      <c r="J337" s="326">
        <v>0</v>
      </c>
      <c r="K337" s="326">
        <v>1</v>
      </c>
      <c r="L337" s="326">
        <v>0</v>
      </c>
      <c r="M337" s="326">
        <v>1</v>
      </c>
      <c r="N337" s="297" t="s">
        <v>1293</v>
      </c>
    </row>
    <row r="338" spans="1:14" ht="21.75" customHeight="1" x14ac:dyDescent="0.2">
      <c r="A338" s="308" t="s">
        <v>1551</v>
      </c>
      <c r="B338" s="326">
        <f>SUM(B335:B337)</f>
        <v>17</v>
      </c>
      <c r="C338" s="326">
        <f t="shared" ref="C338:M338" si="45">SUM(C335:C337)</f>
        <v>1</v>
      </c>
      <c r="D338" s="326">
        <f t="shared" si="45"/>
        <v>18</v>
      </c>
      <c r="E338" s="326">
        <f t="shared" si="45"/>
        <v>0</v>
      </c>
      <c r="F338" s="326">
        <f t="shared" si="45"/>
        <v>0</v>
      </c>
      <c r="G338" s="326">
        <f t="shared" si="45"/>
        <v>0</v>
      </c>
      <c r="H338" s="326">
        <f t="shared" si="45"/>
        <v>0</v>
      </c>
      <c r="I338" s="326">
        <f t="shared" si="45"/>
        <v>0</v>
      </c>
      <c r="J338" s="326">
        <f t="shared" si="45"/>
        <v>0</v>
      </c>
      <c r="K338" s="326">
        <f t="shared" si="45"/>
        <v>17</v>
      </c>
      <c r="L338" s="326">
        <f t="shared" si="45"/>
        <v>1</v>
      </c>
      <c r="M338" s="326">
        <f t="shared" si="45"/>
        <v>18</v>
      </c>
      <c r="N338" s="516" t="s">
        <v>1325</v>
      </c>
    </row>
    <row r="339" spans="1:14" ht="21.75" customHeight="1" x14ac:dyDescent="0.2">
      <c r="A339" s="308" t="s">
        <v>1326</v>
      </c>
      <c r="B339" s="326"/>
      <c r="C339" s="326"/>
      <c r="D339" s="326"/>
      <c r="E339" s="326"/>
      <c r="F339" s="326"/>
      <c r="G339" s="326"/>
      <c r="H339" s="326"/>
      <c r="I339" s="326"/>
      <c r="J339" s="326"/>
      <c r="K339" s="326"/>
      <c r="L339" s="326"/>
      <c r="M339" s="326"/>
      <c r="N339" s="516" t="s">
        <v>1327</v>
      </c>
    </row>
    <row r="340" spans="1:14" ht="21.75" customHeight="1" x14ac:dyDescent="0.2">
      <c r="A340" s="308" t="s">
        <v>1328</v>
      </c>
      <c r="B340" s="326">
        <v>5</v>
      </c>
      <c r="C340" s="326">
        <v>2</v>
      </c>
      <c r="D340" s="326">
        <v>7</v>
      </c>
      <c r="E340" s="326">
        <v>0</v>
      </c>
      <c r="F340" s="326">
        <v>0</v>
      </c>
      <c r="G340" s="326">
        <v>0</v>
      </c>
      <c r="H340" s="326">
        <v>0</v>
      </c>
      <c r="I340" s="326">
        <v>0</v>
      </c>
      <c r="J340" s="326">
        <v>0</v>
      </c>
      <c r="K340" s="326">
        <v>5</v>
      </c>
      <c r="L340" s="326">
        <v>2</v>
      </c>
      <c r="M340" s="326">
        <v>7</v>
      </c>
      <c r="N340" s="297" t="s">
        <v>1329</v>
      </c>
    </row>
    <row r="341" spans="1:14" ht="21.75" customHeight="1" x14ac:dyDescent="0.2">
      <c r="A341" s="308" t="s">
        <v>1505</v>
      </c>
      <c r="B341" s="326">
        <v>35</v>
      </c>
      <c r="C341" s="326">
        <v>2</v>
      </c>
      <c r="D341" s="326">
        <v>37</v>
      </c>
      <c r="E341" s="326">
        <v>0</v>
      </c>
      <c r="F341" s="326">
        <v>0</v>
      </c>
      <c r="G341" s="326">
        <v>0</v>
      </c>
      <c r="H341" s="326">
        <v>1</v>
      </c>
      <c r="I341" s="326">
        <v>0</v>
      </c>
      <c r="J341" s="326">
        <v>1</v>
      </c>
      <c r="K341" s="326">
        <v>36</v>
      </c>
      <c r="L341" s="326">
        <v>2</v>
      </c>
      <c r="M341" s="326">
        <v>38</v>
      </c>
      <c r="N341" s="297" t="s">
        <v>1506</v>
      </c>
    </row>
    <row r="342" spans="1:14" ht="21.75" customHeight="1" x14ac:dyDescent="0.2">
      <c r="A342" s="308" t="s">
        <v>1331</v>
      </c>
      <c r="B342" s="326">
        <v>20</v>
      </c>
      <c r="C342" s="326">
        <v>2</v>
      </c>
      <c r="D342" s="326">
        <v>22</v>
      </c>
      <c r="E342" s="326">
        <v>0</v>
      </c>
      <c r="F342" s="326">
        <v>0</v>
      </c>
      <c r="G342" s="326">
        <v>0</v>
      </c>
      <c r="H342" s="326">
        <v>0</v>
      </c>
      <c r="I342" s="326">
        <v>0</v>
      </c>
      <c r="J342" s="326">
        <v>0</v>
      </c>
      <c r="K342" s="326">
        <v>20</v>
      </c>
      <c r="L342" s="326">
        <v>2</v>
      </c>
      <c r="M342" s="326">
        <v>22</v>
      </c>
      <c r="N342" s="297" t="s">
        <v>1332</v>
      </c>
    </row>
    <row r="343" spans="1:14" ht="21.75" customHeight="1" x14ac:dyDescent="0.2">
      <c r="A343" s="308" t="s">
        <v>1338</v>
      </c>
      <c r="B343" s="326">
        <f>SUM(B340:B342)</f>
        <v>60</v>
      </c>
      <c r="C343" s="326">
        <f t="shared" ref="C343:M343" si="46">SUM(C340:C342)</f>
        <v>6</v>
      </c>
      <c r="D343" s="326">
        <f t="shared" si="46"/>
        <v>66</v>
      </c>
      <c r="E343" s="326">
        <f t="shared" si="46"/>
        <v>0</v>
      </c>
      <c r="F343" s="326">
        <f t="shared" si="46"/>
        <v>0</v>
      </c>
      <c r="G343" s="326">
        <f t="shared" si="46"/>
        <v>0</v>
      </c>
      <c r="H343" s="326">
        <f t="shared" si="46"/>
        <v>1</v>
      </c>
      <c r="I343" s="326">
        <f t="shared" si="46"/>
        <v>0</v>
      </c>
      <c r="J343" s="326">
        <f t="shared" si="46"/>
        <v>1</v>
      </c>
      <c r="K343" s="326">
        <f t="shared" si="46"/>
        <v>61</v>
      </c>
      <c r="L343" s="326">
        <f t="shared" si="46"/>
        <v>6</v>
      </c>
      <c r="M343" s="326">
        <f t="shared" si="46"/>
        <v>67</v>
      </c>
      <c r="N343" s="297" t="s">
        <v>1339</v>
      </c>
    </row>
    <row r="344" spans="1:14" ht="21.75" customHeight="1" x14ac:dyDescent="0.2">
      <c r="A344" s="308" t="s">
        <v>1340</v>
      </c>
      <c r="B344" s="326">
        <v>16</v>
      </c>
      <c r="C344" s="326">
        <v>6</v>
      </c>
      <c r="D344" s="326">
        <v>22</v>
      </c>
      <c r="E344" s="326">
        <v>1</v>
      </c>
      <c r="F344" s="326">
        <v>1</v>
      </c>
      <c r="G344" s="326">
        <v>2</v>
      </c>
      <c r="H344" s="326">
        <v>2</v>
      </c>
      <c r="I344" s="326">
        <v>0</v>
      </c>
      <c r="J344" s="326">
        <v>2</v>
      </c>
      <c r="K344" s="326">
        <v>19</v>
      </c>
      <c r="L344" s="326">
        <v>7</v>
      </c>
      <c r="M344" s="326">
        <v>26</v>
      </c>
      <c r="N344" s="297" t="s">
        <v>1341</v>
      </c>
    </row>
    <row r="345" spans="1:14" ht="21.75" customHeight="1" x14ac:dyDescent="0.2">
      <c r="A345" s="308" t="s">
        <v>1644</v>
      </c>
      <c r="B345" s="326"/>
      <c r="C345" s="326"/>
      <c r="D345" s="326"/>
      <c r="E345" s="326"/>
      <c r="F345" s="326"/>
      <c r="G345" s="326"/>
      <c r="H345" s="326"/>
      <c r="I345" s="326"/>
      <c r="J345" s="326"/>
      <c r="K345" s="326"/>
      <c r="L345" s="326"/>
      <c r="M345" s="326"/>
      <c r="N345" s="297" t="s">
        <v>1685</v>
      </c>
    </row>
    <row r="346" spans="1:14" ht="21.75" customHeight="1" x14ac:dyDescent="0.2">
      <c r="A346" s="308" t="s">
        <v>1344</v>
      </c>
      <c r="B346" s="326">
        <v>23</v>
      </c>
      <c r="C346" s="326">
        <v>7</v>
      </c>
      <c r="D346" s="326">
        <v>30</v>
      </c>
      <c r="E346" s="326">
        <v>0</v>
      </c>
      <c r="F346" s="326">
        <v>0</v>
      </c>
      <c r="G346" s="326">
        <v>0</v>
      </c>
      <c r="H346" s="326">
        <v>0</v>
      </c>
      <c r="I346" s="326">
        <v>0</v>
      </c>
      <c r="J346" s="326">
        <v>0</v>
      </c>
      <c r="K346" s="326">
        <v>23</v>
      </c>
      <c r="L346" s="326">
        <v>7</v>
      </c>
      <c r="M346" s="326">
        <v>30</v>
      </c>
      <c r="N346" s="297" t="s">
        <v>856</v>
      </c>
    </row>
    <row r="347" spans="1:14" ht="21.75" customHeight="1" x14ac:dyDescent="0.2">
      <c r="A347" s="308" t="s">
        <v>939</v>
      </c>
      <c r="B347" s="326">
        <v>35</v>
      </c>
      <c r="C347" s="326">
        <v>15</v>
      </c>
      <c r="D347" s="326">
        <v>50</v>
      </c>
      <c r="E347" s="326">
        <v>1</v>
      </c>
      <c r="F347" s="326">
        <v>1</v>
      </c>
      <c r="G347" s="326">
        <v>2</v>
      </c>
      <c r="H347" s="326">
        <v>0</v>
      </c>
      <c r="I347" s="326">
        <v>0</v>
      </c>
      <c r="J347" s="326">
        <v>0</v>
      </c>
      <c r="K347" s="326">
        <v>36</v>
      </c>
      <c r="L347" s="326">
        <v>16</v>
      </c>
      <c r="M347" s="326">
        <v>52</v>
      </c>
      <c r="N347" s="297" t="s">
        <v>234</v>
      </c>
    </row>
    <row r="348" spans="1:14" ht="21.75" customHeight="1" x14ac:dyDescent="0.2">
      <c r="A348" s="308" t="s">
        <v>523</v>
      </c>
      <c r="B348" s="326">
        <v>69</v>
      </c>
      <c r="C348" s="326">
        <v>19</v>
      </c>
      <c r="D348" s="326">
        <v>88</v>
      </c>
      <c r="E348" s="326">
        <v>2</v>
      </c>
      <c r="F348" s="326">
        <v>0</v>
      </c>
      <c r="G348" s="326">
        <v>2</v>
      </c>
      <c r="H348" s="326">
        <v>2</v>
      </c>
      <c r="I348" s="326">
        <v>2</v>
      </c>
      <c r="J348" s="326">
        <v>4</v>
      </c>
      <c r="K348" s="326">
        <v>73</v>
      </c>
      <c r="L348" s="326">
        <v>21</v>
      </c>
      <c r="M348" s="326">
        <v>94</v>
      </c>
      <c r="N348" s="297" t="s">
        <v>240</v>
      </c>
    </row>
    <row r="349" spans="1:14" ht="21.75" customHeight="1" x14ac:dyDescent="0.2">
      <c r="A349" s="308" t="s">
        <v>1345</v>
      </c>
      <c r="B349" s="326">
        <v>189</v>
      </c>
      <c r="C349" s="326">
        <v>29</v>
      </c>
      <c r="D349" s="326">
        <v>218</v>
      </c>
      <c r="E349" s="326">
        <v>0</v>
      </c>
      <c r="F349" s="326">
        <v>0</v>
      </c>
      <c r="G349" s="326">
        <v>0</v>
      </c>
      <c r="H349" s="326">
        <v>0</v>
      </c>
      <c r="I349" s="326">
        <v>0</v>
      </c>
      <c r="J349" s="326">
        <v>0</v>
      </c>
      <c r="K349" s="326">
        <v>189</v>
      </c>
      <c r="L349" s="326">
        <v>29</v>
      </c>
      <c r="M349" s="326">
        <v>218</v>
      </c>
      <c r="N349" s="297" t="s">
        <v>1647</v>
      </c>
    </row>
    <row r="350" spans="1:14" ht="21.75" customHeight="1" x14ac:dyDescent="0.2">
      <c r="A350" s="308" t="s">
        <v>1648</v>
      </c>
      <c r="B350" s="326">
        <f>SUM(B346:B349)</f>
        <v>316</v>
      </c>
      <c r="C350" s="326">
        <f t="shared" ref="C350:M350" si="47">SUM(C346:C349)</f>
        <v>70</v>
      </c>
      <c r="D350" s="326">
        <f t="shared" si="47"/>
        <v>386</v>
      </c>
      <c r="E350" s="326">
        <f t="shared" si="47"/>
        <v>3</v>
      </c>
      <c r="F350" s="326">
        <f t="shared" si="47"/>
        <v>1</v>
      </c>
      <c r="G350" s="326">
        <f t="shared" si="47"/>
        <v>4</v>
      </c>
      <c r="H350" s="326">
        <f t="shared" si="47"/>
        <v>2</v>
      </c>
      <c r="I350" s="326">
        <f t="shared" si="47"/>
        <v>2</v>
      </c>
      <c r="J350" s="326">
        <f t="shared" si="47"/>
        <v>4</v>
      </c>
      <c r="K350" s="326">
        <f t="shared" si="47"/>
        <v>321</v>
      </c>
      <c r="L350" s="326">
        <f t="shared" si="47"/>
        <v>73</v>
      </c>
      <c r="M350" s="326">
        <f t="shared" si="47"/>
        <v>394</v>
      </c>
      <c r="N350" s="297" t="s">
        <v>1649</v>
      </c>
    </row>
    <row r="351" spans="1:14" ht="21.75" customHeight="1" x14ac:dyDescent="0.2">
      <c r="A351" s="308" t="s">
        <v>1650</v>
      </c>
      <c r="B351" s="308"/>
      <c r="C351" s="308"/>
      <c r="D351" s="308"/>
      <c r="E351" s="308"/>
      <c r="F351" s="308"/>
      <c r="G351" s="308"/>
      <c r="H351" s="308"/>
      <c r="I351" s="308"/>
      <c r="J351" s="308"/>
      <c r="K351" s="308"/>
      <c r="L351" s="308"/>
      <c r="M351" s="308"/>
      <c r="N351" s="297" t="s">
        <v>1350</v>
      </c>
    </row>
    <row r="352" spans="1:14" ht="21.75" customHeight="1" x14ac:dyDescent="0.2">
      <c r="A352" s="308" t="s">
        <v>939</v>
      </c>
      <c r="B352" s="326">
        <v>15</v>
      </c>
      <c r="C352" s="326">
        <v>3</v>
      </c>
      <c r="D352" s="326">
        <v>18</v>
      </c>
      <c r="E352" s="326">
        <v>0</v>
      </c>
      <c r="F352" s="326">
        <v>0</v>
      </c>
      <c r="G352" s="326">
        <v>0</v>
      </c>
      <c r="H352" s="326">
        <v>0</v>
      </c>
      <c r="I352" s="326">
        <v>0</v>
      </c>
      <c r="J352" s="326">
        <v>0</v>
      </c>
      <c r="K352" s="326">
        <v>15</v>
      </c>
      <c r="L352" s="326">
        <v>3</v>
      </c>
      <c r="M352" s="326">
        <v>18</v>
      </c>
      <c r="N352" s="297" t="s">
        <v>234</v>
      </c>
    </row>
    <row r="353" spans="1:14" ht="21.75" customHeight="1" x14ac:dyDescent="0.2">
      <c r="A353" s="308" t="s">
        <v>523</v>
      </c>
      <c r="B353" s="326">
        <v>15</v>
      </c>
      <c r="C353" s="326">
        <v>3</v>
      </c>
      <c r="D353" s="326">
        <v>18</v>
      </c>
      <c r="E353" s="326">
        <v>0</v>
      </c>
      <c r="F353" s="326">
        <v>0</v>
      </c>
      <c r="G353" s="326">
        <v>0</v>
      </c>
      <c r="H353" s="326">
        <v>0</v>
      </c>
      <c r="I353" s="326">
        <v>0</v>
      </c>
      <c r="J353" s="326">
        <v>0</v>
      </c>
      <c r="K353" s="326">
        <v>15</v>
      </c>
      <c r="L353" s="326">
        <v>3</v>
      </c>
      <c r="M353" s="326">
        <v>18</v>
      </c>
      <c r="N353" s="297" t="s">
        <v>240</v>
      </c>
    </row>
    <row r="354" spans="1:14" ht="21.75" customHeight="1" thickBot="1" x14ac:dyDescent="0.25">
      <c r="A354" s="426" t="s">
        <v>1651</v>
      </c>
      <c r="B354" s="587">
        <f>SUM(B352:B353)</f>
        <v>30</v>
      </c>
      <c r="C354" s="587">
        <f t="shared" ref="C354:M354" si="48">SUM(C352:C353)</f>
        <v>6</v>
      </c>
      <c r="D354" s="587">
        <f t="shared" si="48"/>
        <v>36</v>
      </c>
      <c r="E354" s="587">
        <f t="shared" si="48"/>
        <v>0</v>
      </c>
      <c r="F354" s="587">
        <f t="shared" si="48"/>
        <v>0</v>
      </c>
      <c r="G354" s="587">
        <f t="shared" si="48"/>
        <v>0</v>
      </c>
      <c r="H354" s="587">
        <f t="shared" si="48"/>
        <v>0</v>
      </c>
      <c r="I354" s="587">
        <f t="shared" si="48"/>
        <v>0</v>
      </c>
      <c r="J354" s="587">
        <f t="shared" si="48"/>
        <v>0</v>
      </c>
      <c r="K354" s="587">
        <f t="shared" si="48"/>
        <v>30</v>
      </c>
      <c r="L354" s="587">
        <f t="shared" si="48"/>
        <v>6</v>
      </c>
      <c r="M354" s="587">
        <f t="shared" si="48"/>
        <v>36</v>
      </c>
      <c r="N354" s="427" t="s">
        <v>1510</v>
      </c>
    </row>
    <row r="355" spans="1:14" ht="21.75" customHeight="1" thickTop="1" x14ac:dyDescent="0.2">
      <c r="A355" s="422"/>
      <c r="B355" s="422"/>
      <c r="C355" s="422"/>
      <c r="D355" s="422"/>
      <c r="E355" s="422"/>
      <c r="F355" s="422"/>
      <c r="G355" s="422"/>
      <c r="H355" s="422"/>
      <c r="I355" s="422"/>
      <c r="J355" s="422"/>
      <c r="K355" s="422"/>
      <c r="L355" s="422"/>
      <c r="M355" s="422"/>
      <c r="N355" s="423"/>
    </row>
    <row r="356" spans="1:14" ht="23.25" customHeight="1" x14ac:dyDescent="0.2">
      <c r="A356" s="307"/>
      <c r="B356" s="307"/>
      <c r="C356" s="307"/>
      <c r="D356" s="307"/>
      <c r="E356" s="307"/>
      <c r="F356" s="307"/>
      <c r="G356" s="307"/>
      <c r="H356" s="307"/>
      <c r="I356" s="307"/>
      <c r="J356" s="307"/>
      <c r="K356" s="307"/>
      <c r="L356" s="307"/>
      <c r="M356" s="307"/>
      <c r="N356" s="56"/>
    </row>
    <row r="357" spans="1:14" ht="16.5" thickBot="1" x14ac:dyDescent="0.25">
      <c r="A357" s="310" t="s">
        <v>2654</v>
      </c>
      <c r="N357" s="935" t="s">
        <v>2718</v>
      </c>
    </row>
    <row r="358" spans="1:14" ht="15.75" customHeight="1" thickTop="1" x14ac:dyDescent="0.25">
      <c r="A358" s="1053" t="s">
        <v>196</v>
      </c>
      <c r="B358" s="1073" t="s">
        <v>128</v>
      </c>
      <c r="C358" s="1073"/>
      <c r="D358" s="1073"/>
      <c r="E358" s="1073" t="s">
        <v>129</v>
      </c>
      <c r="F358" s="1073"/>
      <c r="G358" s="1073"/>
      <c r="H358" s="1073" t="s">
        <v>130</v>
      </c>
      <c r="I358" s="1073"/>
      <c r="J358" s="1073"/>
      <c r="K358" s="1073" t="s">
        <v>4</v>
      </c>
      <c r="L358" s="1073"/>
      <c r="M358" s="1073"/>
      <c r="N358" s="1053" t="s">
        <v>197</v>
      </c>
    </row>
    <row r="359" spans="1:14" ht="17.25" customHeight="1" x14ac:dyDescent="0.25">
      <c r="A359" s="1054"/>
      <c r="B359" s="1071" t="s">
        <v>131</v>
      </c>
      <c r="C359" s="1071"/>
      <c r="D359" s="1071"/>
      <c r="E359" s="1071" t="s">
        <v>132</v>
      </c>
      <c r="F359" s="1071"/>
      <c r="G359" s="1071"/>
      <c r="H359" s="1071" t="s">
        <v>133</v>
      </c>
      <c r="I359" s="1071"/>
      <c r="J359" s="1071"/>
      <c r="K359" s="1071" t="s">
        <v>9</v>
      </c>
      <c r="L359" s="1071"/>
      <c r="M359" s="1071"/>
      <c r="N359" s="1054"/>
    </row>
    <row r="360" spans="1:14" ht="14.25" customHeight="1" x14ac:dyDescent="0.25">
      <c r="A360" s="1054"/>
      <c r="B360" s="933" t="s">
        <v>554</v>
      </c>
      <c r="C360" s="933" t="s">
        <v>112</v>
      </c>
      <c r="D360" s="933" t="s">
        <v>12</v>
      </c>
      <c r="E360" s="933" t="s">
        <v>554</v>
      </c>
      <c r="F360" s="933" t="s">
        <v>112</v>
      </c>
      <c r="G360" s="933" t="s">
        <v>12</v>
      </c>
      <c r="H360" s="933" t="s">
        <v>554</v>
      </c>
      <c r="I360" s="933" t="s">
        <v>112</v>
      </c>
      <c r="J360" s="933" t="s">
        <v>12</v>
      </c>
      <c r="K360" s="933" t="s">
        <v>554</v>
      </c>
      <c r="L360" s="933" t="s">
        <v>112</v>
      </c>
      <c r="M360" s="933" t="s">
        <v>12</v>
      </c>
      <c r="N360" s="1054"/>
    </row>
    <row r="361" spans="1:14" ht="18.75" customHeight="1" thickBot="1" x14ac:dyDescent="0.3">
      <c r="A361" s="1055"/>
      <c r="B361" s="934" t="s">
        <v>13</v>
      </c>
      <c r="C361" s="934" t="s">
        <v>14</v>
      </c>
      <c r="D361" s="934" t="s">
        <v>9</v>
      </c>
      <c r="E361" s="934" t="s">
        <v>13</v>
      </c>
      <c r="F361" s="934" t="s">
        <v>14</v>
      </c>
      <c r="G361" s="934" t="s">
        <v>9</v>
      </c>
      <c r="H361" s="934" t="s">
        <v>13</v>
      </c>
      <c r="I361" s="934" t="s">
        <v>14</v>
      </c>
      <c r="J361" s="934" t="s">
        <v>9</v>
      </c>
      <c r="K361" s="934" t="s">
        <v>13</v>
      </c>
      <c r="L361" s="934" t="s">
        <v>14</v>
      </c>
      <c r="M361" s="934" t="s">
        <v>9</v>
      </c>
      <c r="N361" s="1055"/>
    </row>
    <row r="362" spans="1:14" ht="21.75" customHeight="1" x14ac:dyDescent="0.2">
      <c r="A362" s="308" t="s">
        <v>1624</v>
      </c>
      <c r="B362" s="308"/>
      <c r="C362" s="308"/>
      <c r="D362" s="308"/>
      <c r="E362" s="308"/>
      <c r="F362" s="308"/>
      <c r="G362" s="308"/>
      <c r="H362" s="308"/>
      <c r="I362" s="308"/>
      <c r="J362" s="308"/>
      <c r="K362" s="308"/>
      <c r="L362" s="308"/>
      <c r="M362" s="308"/>
      <c r="N362" s="297" t="s">
        <v>1353</v>
      </c>
    </row>
    <row r="363" spans="1:14" ht="17.25" customHeight="1" x14ac:dyDescent="0.2">
      <c r="A363" s="308" t="s">
        <v>1446</v>
      </c>
      <c r="B363" s="326">
        <v>4</v>
      </c>
      <c r="C363" s="326">
        <v>1</v>
      </c>
      <c r="D363" s="326">
        <v>5</v>
      </c>
      <c r="E363" s="326">
        <v>0</v>
      </c>
      <c r="F363" s="326">
        <v>0</v>
      </c>
      <c r="G363" s="326">
        <v>0</v>
      </c>
      <c r="H363" s="326">
        <v>0</v>
      </c>
      <c r="I363" s="326">
        <v>0</v>
      </c>
      <c r="J363" s="326">
        <v>0</v>
      </c>
      <c r="K363" s="326">
        <v>4</v>
      </c>
      <c r="L363" s="326">
        <v>1</v>
      </c>
      <c r="M363" s="326">
        <v>5</v>
      </c>
      <c r="N363" s="297" t="s">
        <v>1447</v>
      </c>
    </row>
    <row r="364" spans="1:14" ht="21.75" customHeight="1" x14ac:dyDescent="0.2">
      <c r="A364" s="308" t="s">
        <v>1345</v>
      </c>
      <c r="B364" s="326">
        <v>5</v>
      </c>
      <c r="C364" s="326"/>
      <c r="D364" s="326">
        <v>5</v>
      </c>
      <c r="E364" s="326">
        <v>0</v>
      </c>
      <c r="F364" s="326">
        <v>0</v>
      </c>
      <c r="G364" s="326">
        <v>0</v>
      </c>
      <c r="H364" s="326">
        <v>0</v>
      </c>
      <c r="I364" s="326">
        <v>0</v>
      </c>
      <c r="J364" s="326">
        <v>0</v>
      </c>
      <c r="K364" s="326">
        <v>5</v>
      </c>
      <c r="L364" s="326">
        <v>0</v>
      </c>
      <c r="M364" s="326">
        <v>5</v>
      </c>
      <c r="N364" s="297" t="s">
        <v>1346</v>
      </c>
    </row>
    <row r="365" spans="1:14" ht="21.75" customHeight="1" x14ac:dyDescent="0.2">
      <c r="A365" s="308" t="s">
        <v>939</v>
      </c>
      <c r="B365" s="326">
        <v>20</v>
      </c>
      <c r="C365" s="326">
        <v>5</v>
      </c>
      <c r="D365" s="326">
        <v>25</v>
      </c>
      <c r="E365" s="326">
        <v>0</v>
      </c>
      <c r="F365" s="326">
        <v>0</v>
      </c>
      <c r="G365" s="326">
        <v>0</v>
      </c>
      <c r="H365" s="326">
        <v>0</v>
      </c>
      <c r="I365" s="326">
        <v>0</v>
      </c>
      <c r="J365" s="326">
        <v>0</v>
      </c>
      <c r="K365" s="326">
        <v>20</v>
      </c>
      <c r="L365" s="326">
        <v>5</v>
      </c>
      <c r="M365" s="326">
        <v>25</v>
      </c>
      <c r="N365" s="297" t="s">
        <v>234</v>
      </c>
    </row>
    <row r="366" spans="1:14" ht="21.75" customHeight="1" x14ac:dyDescent="0.2">
      <c r="A366" s="308" t="s">
        <v>523</v>
      </c>
      <c r="B366" s="326">
        <v>21</v>
      </c>
      <c r="C366" s="326"/>
      <c r="D366" s="326">
        <v>21</v>
      </c>
      <c r="E366" s="326">
        <v>0</v>
      </c>
      <c r="F366" s="326">
        <v>0</v>
      </c>
      <c r="G366" s="326">
        <v>0</v>
      </c>
      <c r="H366" s="326">
        <v>0</v>
      </c>
      <c r="I366" s="326">
        <v>0</v>
      </c>
      <c r="J366" s="326">
        <v>0</v>
      </c>
      <c r="K366" s="326">
        <v>21</v>
      </c>
      <c r="L366" s="326">
        <v>0</v>
      </c>
      <c r="M366" s="326">
        <v>21</v>
      </c>
      <c r="N366" s="297" t="s">
        <v>240</v>
      </c>
    </row>
    <row r="367" spans="1:14" ht="30" customHeight="1" x14ac:dyDescent="0.2">
      <c r="A367" s="420" t="s">
        <v>1652</v>
      </c>
      <c r="B367" s="326">
        <f>SUM(B363:B366)</f>
        <v>50</v>
      </c>
      <c r="C367" s="326">
        <f t="shared" ref="C367:M367" si="49">SUM(C363:C366)</f>
        <v>6</v>
      </c>
      <c r="D367" s="326">
        <f t="shared" si="49"/>
        <v>56</v>
      </c>
      <c r="E367" s="326">
        <f t="shared" si="49"/>
        <v>0</v>
      </c>
      <c r="F367" s="326">
        <f t="shared" si="49"/>
        <v>0</v>
      </c>
      <c r="G367" s="326">
        <f t="shared" si="49"/>
        <v>0</v>
      </c>
      <c r="H367" s="326">
        <f t="shared" si="49"/>
        <v>0</v>
      </c>
      <c r="I367" s="326">
        <f t="shared" si="49"/>
        <v>0</v>
      </c>
      <c r="J367" s="326">
        <f t="shared" si="49"/>
        <v>0</v>
      </c>
      <c r="K367" s="326">
        <f t="shared" si="49"/>
        <v>50</v>
      </c>
      <c r="L367" s="326">
        <f t="shared" si="49"/>
        <v>6</v>
      </c>
      <c r="M367" s="326">
        <f t="shared" si="49"/>
        <v>56</v>
      </c>
      <c r="N367" s="939" t="s">
        <v>1512</v>
      </c>
    </row>
    <row r="368" spans="1:14" ht="21.75" customHeight="1" x14ac:dyDescent="0.2">
      <c r="A368" s="308" t="s">
        <v>1653</v>
      </c>
      <c r="B368" s="326"/>
      <c r="C368" s="326"/>
      <c r="D368" s="326"/>
      <c r="E368" s="326"/>
      <c r="F368" s="326"/>
      <c r="G368" s="326"/>
      <c r="H368" s="326"/>
      <c r="I368" s="326"/>
      <c r="J368" s="326"/>
      <c r="K368" s="326"/>
      <c r="L368" s="326"/>
      <c r="M368" s="326"/>
      <c r="N368" s="297" t="s">
        <v>1357</v>
      </c>
    </row>
    <row r="369" spans="1:14" ht="21.75" customHeight="1" x14ac:dyDescent="0.2">
      <c r="A369" s="308" t="s">
        <v>1344</v>
      </c>
      <c r="B369" s="326">
        <v>1</v>
      </c>
      <c r="C369" s="326">
        <v>1</v>
      </c>
      <c r="D369" s="326">
        <v>2</v>
      </c>
      <c r="E369" s="326">
        <v>0</v>
      </c>
      <c r="F369" s="326">
        <v>0</v>
      </c>
      <c r="G369" s="326">
        <v>0</v>
      </c>
      <c r="H369" s="326">
        <v>0</v>
      </c>
      <c r="I369" s="326">
        <v>0</v>
      </c>
      <c r="J369" s="326">
        <v>0</v>
      </c>
      <c r="K369" s="326">
        <v>1</v>
      </c>
      <c r="L369" s="326">
        <v>1</v>
      </c>
      <c r="M369" s="326">
        <v>2</v>
      </c>
      <c r="N369" s="297" t="s">
        <v>856</v>
      </c>
    </row>
    <row r="370" spans="1:14" ht="17.25" customHeight="1" x14ac:dyDescent="0.2">
      <c r="A370" s="308" t="s">
        <v>1446</v>
      </c>
      <c r="B370" s="326">
        <v>0</v>
      </c>
      <c r="C370" s="326">
        <v>0</v>
      </c>
      <c r="D370" s="326">
        <v>0</v>
      </c>
      <c r="E370" s="326">
        <v>0</v>
      </c>
      <c r="F370" s="326">
        <v>0</v>
      </c>
      <c r="G370" s="326">
        <v>0</v>
      </c>
      <c r="H370" s="326">
        <v>0</v>
      </c>
      <c r="I370" s="326">
        <v>1</v>
      </c>
      <c r="J370" s="326">
        <v>1</v>
      </c>
      <c r="K370" s="326">
        <v>0</v>
      </c>
      <c r="L370" s="326">
        <v>1</v>
      </c>
      <c r="M370" s="326">
        <v>1</v>
      </c>
      <c r="N370" s="297" t="s">
        <v>1447</v>
      </c>
    </row>
    <row r="371" spans="1:14" ht="21.75" customHeight="1" x14ac:dyDescent="0.2">
      <c r="A371" s="308" t="s">
        <v>939</v>
      </c>
      <c r="B371" s="326">
        <v>5</v>
      </c>
      <c r="C371" s="326">
        <v>0</v>
      </c>
      <c r="D371" s="326">
        <v>5</v>
      </c>
      <c r="E371" s="326">
        <v>0</v>
      </c>
      <c r="F371" s="326">
        <v>0</v>
      </c>
      <c r="G371" s="326">
        <v>0</v>
      </c>
      <c r="H371" s="326">
        <v>0</v>
      </c>
      <c r="I371" s="326">
        <v>0</v>
      </c>
      <c r="J371" s="326">
        <v>0</v>
      </c>
      <c r="K371" s="326">
        <v>5</v>
      </c>
      <c r="L371" s="326">
        <v>0</v>
      </c>
      <c r="M371" s="326">
        <v>5</v>
      </c>
      <c r="N371" s="297" t="s">
        <v>234</v>
      </c>
    </row>
    <row r="372" spans="1:14" ht="21.75" customHeight="1" x14ac:dyDescent="0.2">
      <c r="A372" s="308" t="s">
        <v>523</v>
      </c>
      <c r="B372" s="326">
        <v>0</v>
      </c>
      <c r="C372" s="326">
        <v>1</v>
      </c>
      <c r="D372" s="326">
        <v>1</v>
      </c>
      <c r="E372" s="326">
        <v>0</v>
      </c>
      <c r="F372" s="326">
        <v>0</v>
      </c>
      <c r="G372" s="326">
        <v>0</v>
      </c>
      <c r="H372" s="326">
        <v>0</v>
      </c>
      <c r="I372" s="326">
        <v>0</v>
      </c>
      <c r="J372" s="326">
        <v>0</v>
      </c>
      <c r="K372" s="326">
        <v>0</v>
      </c>
      <c r="L372" s="326">
        <v>1</v>
      </c>
      <c r="M372" s="326">
        <v>1</v>
      </c>
      <c r="N372" s="297" t="s">
        <v>240</v>
      </c>
    </row>
    <row r="373" spans="1:14" ht="21.75" customHeight="1" x14ac:dyDescent="0.2">
      <c r="A373" s="308" t="s">
        <v>1654</v>
      </c>
      <c r="B373" s="326">
        <f>SUM(B369:B372)</f>
        <v>6</v>
      </c>
      <c r="C373" s="326">
        <f t="shared" ref="C373:M373" si="50">SUM(C369:C372)</f>
        <v>2</v>
      </c>
      <c r="D373" s="326">
        <f t="shared" si="50"/>
        <v>8</v>
      </c>
      <c r="E373" s="326">
        <f t="shared" si="50"/>
        <v>0</v>
      </c>
      <c r="F373" s="326">
        <f t="shared" si="50"/>
        <v>0</v>
      </c>
      <c r="G373" s="326">
        <f t="shared" si="50"/>
        <v>0</v>
      </c>
      <c r="H373" s="326">
        <f t="shared" si="50"/>
        <v>0</v>
      </c>
      <c r="I373" s="326">
        <f t="shared" si="50"/>
        <v>1</v>
      </c>
      <c r="J373" s="326">
        <f t="shared" si="50"/>
        <v>1</v>
      </c>
      <c r="K373" s="326">
        <f t="shared" si="50"/>
        <v>6</v>
      </c>
      <c r="L373" s="326">
        <f t="shared" si="50"/>
        <v>3</v>
      </c>
      <c r="M373" s="326">
        <f t="shared" si="50"/>
        <v>9</v>
      </c>
      <c r="N373" s="297" t="s">
        <v>1609</v>
      </c>
    </row>
    <row r="374" spans="1:14" ht="19.5" customHeight="1" x14ac:dyDescent="0.2">
      <c r="A374" s="308" t="s">
        <v>1655</v>
      </c>
      <c r="B374" s="326"/>
      <c r="C374" s="326"/>
      <c r="D374" s="326"/>
      <c r="E374" s="326"/>
      <c r="F374" s="326"/>
      <c r="G374" s="326"/>
      <c r="H374" s="326"/>
      <c r="I374" s="326"/>
      <c r="J374" s="326"/>
      <c r="K374" s="326"/>
      <c r="L374" s="326"/>
      <c r="M374" s="326"/>
      <c r="N374" s="297" t="s">
        <v>1360</v>
      </c>
    </row>
    <row r="375" spans="1:14" ht="21.75" customHeight="1" x14ac:dyDescent="0.2">
      <c r="A375" s="308" t="s">
        <v>1344</v>
      </c>
      <c r="B375" s="326">
        <v>39</v>
      </c>
      <c r="C375" s="326">
        <v>1</v>
      </c>
      <c r="D375" s="326">
        <v>40</v>
      </c>
      <c r="E375" s="326">
        <v>0</v>
      </c>
      <c r="F375" s="326">
        <v>0</v>
      </c>
      <c r="G375" s="326">
        <v>0</v>
      </c>
      <c r="H375" s="326">
        <v>1</v>
      </c>
      <c r="I375" s="326">
        <v>0</v>
      </c>
      <c r="J375" s="326">
        <v>1</v>
      </c>
      <c r="K375" s="326">
        <v>40</v>
      </c>
      <c r="L375" s="326">
        <v>1</v>
      </c>
      <c r="M375" s="326">
        <v>41</v>
      </c>
      <c r="N375" s="297" t="s">
        <v>856</v>
      </c>
    </row>
    <row r="376" spans="1:14" ht="21.75" customHeight="1" x14ac:dyDescent="0.2">
      <c r="A376" s="308" t="s">
        <v>1345</v>
      </c>
      <c r="B376" s="326">
        <v>0</v>
      </c>
      <c r="C376" s="326">
        <v>1</v>
      </c>
      <c r="D376" s="326">
        <v>1</v>
      </c>
      <c r="E376" s="326">
        <v>0</v>
      </c>
      <c r="F376" s="326">
        <v>0</v>
      </c>
      <c r="G376" s="326">
        <v>0</v>
      </c>
      <c r="H376" s="326">
        <v>0</v>
      </c>
      <c r="I376" s="326">
        <v>0</v>
      </c>
      <c r="J376" s="326">
        <v>0</v>
      </c>
      <c r="K376" s="326">
        <v>0</v>
      </c>
      <c r="L376" s="326">
        <v>1</v>
      </c>
      <c r="M376" s="326">
        <v>1</v>
      </c>
      <c r="N376" s="297" t="s">
        <v>1346</v>
      </c>
    </row>
    <row r="377" spans="1:14" ht="18.75" customHeight="1" x14ac:dyDescent="0.2">
      <c r="A377" s="308" t="s">
        <v>939</v>
      </c>
      <c r="B377" s="326">
        <v>23</v>
      </c>
      <c r="C377" s="326">
        <v>3</v>
      </c>
      <c r="D377" s="326">
        <v>26</v>
      </c>
      <c r="E377" s="326">
        <v>0</v>
      </c>
      <c r="F377" s="326">
        <v>0</v>
      </c>
      <c r="G377" s="326">
        <v>0</v>
      </c>
      <c r="H377" s="326">
        <v>3</v>
      </c>
      <c r="I377" s="326">
        <v>0</v>
      </c>
      <c r="J377" s="326">
        <v>3</v>
      </c>
      <c r="K377" s="326">
        <v>26</v>
      </c>
      <c r="L377" s="326">
        <v>3</v>
      </c>
      <c r="M377" s="326">
        <v>29</v>
      </c>
      <c r="N377" s="297" t="s">
        <v>234</v>
      </c>
    </row>
    <row r="378" spans="1:14" ht="16.5" customHeight="1" x14ac:dyDescent="0.2">
      <c r="A378" s="308" t="s">
        <v>523</v>
      </c>
      <c r="B378" s="326">
        <v>7</v>
      </c>
      <c r="C378" s="326">
        <v>2</v>
      </c>
      <c r="D378" s="326">
        <v>9</v>
      </c>
      <c r="E378" s="326">
        <v>0</v>
      </c>
      <c r="F378" s="326">
        <v>0</v>
      </c>
      <c r="G378" s="326">
        <v>0</v>
      </c>
      <c r="H378" s="326">
        <v>0</v>
      </c>
      <c r="I378" s="326">
        <v>0</v>
      </c>
      <c r="J378" s="326">
        <v>0</v>
      </c>
      <c r="K378" s="326">
        <v>7</v>
      </c>
      <c r="L378" s="326">
        <v>2</v>
      </c>
      <c r="M378" s="326">
        <v>9</v>
      </c>
      <c r="N378" s="297" t="s">
        <v>240</v>
      </c>
    </row>
    <row r="379" spans="1:14" ht="21.75" customHeight="1" x14ac:dyDescent="0.2">
      <c r="A379" s="308" t="s">
        <v>1656</v>
      </c>
      <c r="B379" s="326">
        <f>SUM(B375:B378)</f>
        <v>69</v>
      </c>
      <c r="C379" s="326">
        <f t="shared" ref="C379:M379" si="51">SUM(C375:C378)</f>
        <v>7</v>
      </c>
      <c r="D379" s="326">
        <f t="shared" si="51"/>
        <v>76</v>
      </c>
      <c r="E379" s="326">
        <f t="shared" si="51"/>
        <v>0</v>
      </c>
      <c r="F379" s="326">
        <f t="shared" si="51"/>
        <v>0</v>
      </c>
      <c r="G379" s="326">
        <f t="shared" si="51"/>
        <v>0</v>
      </c>
      <c r="H379" s="326">
        <f t="shared" si="51"/>
        <v>4</v>
      </c>
      <c r="I379" s="326">
        <f t="shared" si="51"/>
        <v>0</v>
      </c>
      <c r="J379" s="326">
        <f t="shared" si="51"/>
        <v>4</v>
      </c>
      <c r="K379" s="326">
        <f t="shared" si="51"/>
        <v>73</v>
      </c>
      <c r="L379" s="326">
        <f t="shared" si="51"/>
        <v>7</v>
      </c>
      <c r="M379" s="326">
        <f t="shared" si="51"/>
        <v>80</v>
      </c>
      <c r="N379" s="297" t="s">
        <v>1516</v>
      </c>
    </row>
    <row r="380" spans="1:14" ht="19.5" customHeight="1" x14ac:dyDescent="0.2">
      <c r="A380" s="308" t="s">
        <v>1657</v>
      </c>
      <c r="B380" s="326"/>
      <c r="C380" s="326"/>
      <c r="D380" s="326"/>
      <c r="E380" s="326"/>
      <c r="F380" s="326"/>
      <c r="G380" s="326"/>
      <c r="H380" s="326"/>
      <c r="I380" s="326"/>
      <c r="J380" s="326"/>
      <c r="K380" s="326"/>
      <c r="L380" s="326"/>
      <c r="M380" s="326"/>
      <c r="N380" s="297" t="s">
        <v>1362</v>
      </c>
    </row>
    <row r="381" spans="1:14" ht="19.5" customHeight="1" x14ac:dyDescent="0.2">
      <c r="A381" s="308" t="s">
        <v>1344</v>
      </c>
      <c r="B381" s="326">
        <v>15</v>
      </c>
      <c r="C381" s="326">
        <v>0</v>
      </c>
      <c r="D381" s="326">
        <v>15</v>
      </c>
      <c r="E381" s="326">
        <v>0</v>
      </c>
      <c r="F381" s="326">
        <v>0</v>
      </c>
      <c r="G381" s="326">
        <v>0</v>
      </c>
      <c r="H381" s="326">
        <v>0</v>
      </c>
      <c r="I381" s="326">
        <v>0</v>
      </c>
      <c r="J381" s="326">
        <v>0</v>
      </c>
      <c r="K381" s="326">
        <v>15</v>
      </c>
      <c r="L381" s="326">
        <v>0</v>
      </c>
      <c r="M381" s="326">
        <v>15</v>
      </c>
      <c r="N381" s="297" t="s">
        <v>856</v>
      </c>
    </row>
    <row r="382" spans="1:14" ht="18.75" customHeight="1" x14ac:dyDescent="0.2">
      <c r="A382" s="308" t="s">
        <v>939</v>
      </c>
      <c r="B382" s="326">
        <v>5</v>
      </c>
      <c r="C382" s="326">
        <v>3</v>
      </c>
      <c r="D382" s="326">
        <v>8</v>
      </c>
      <c r="E382" s="326">
        <v>0</v>
      </c>
      <c r="F382" s="326">
        <v>0</v>
      </c>
      <c r="G382" s="326">
        <v>0</v>
      </c>
      <c r="H382" s="326">
        <v>0</v>
      </c>
      <c r="I382" s="326">
        <v>0</v>
      </c>
      <c r="J382" s="326">
        <v>0</v>
      </c>
      <c r="K382" s="326">
        <v>5</v>
      </c>
      <c r="L382" s="326">
        <v>3</v>
      </c>
      <c r="M382" s="326">
        <v>8</v>
      </c>
      <c r="N382" s="297" t="s">
        <v>234</v>
      </c>
    </row>
    <row r="383" spans="1:14" ht="18.75" customHeight="1" x14ac:dyDescent="0.2">
      <c r="A383" s="308" t="s">
        <v>523</v>
      </c>
      <c r="B383" s="326">
        <v>3</v>
      </c>
      <c r="C383" s="326">
        <v>0</v>
      </c>
      <c r="D383" s="326">
        <v>3</v>
      </c>
      <c r="E383" s="326">
        <v>0</v>
      </c>
      <c r="F383" s="326">
        <v>0</v>
      </c>
      <c r="G383" s="326">
        <v>0</v>
      </c>
      <c r="H383" s="326">
        <v>0</v>
      </c>
      <c r="I383" s="326">
        <v>0</v>
      </c>
      <c r="J383" s="326">
        <v>0</v>
      </c>
      <c r="K383" s="326">
        <v>3</v>
      </c>
      <c r="L383" s="326">
        <v>0</v>
      </c>
      <c r="M383" s="326">
        <v>3</v>
      </c>
      <c r="N383" s="297" t="s">
        <v>240</v>
      </c>
    </row>
    <row r="384" spans="1:14" ht="21.75" customHeight="1" thickBot="1" x14ac:dyDescent="0.25">
      <c r="A384" s="426" t="s">
        <v>1658</v>
      </c>
      <c r="B384" s="587">
        <f>SUM(B381:B383)</f>
        <v>23</v>
      </c>
      <c r="C384" s="587">
        <f t="shared" ref="C384:M384" si="52">SUM(C381:C383)</f>
        <v>3</v>
      </c>
      <c r="D384" s="587">
        <f t="shared" si="52"/>
        <v>26</v>
      </c>
      <c r="E384" s="587">
        <f t="shared" si="52"/>
        <v>0</v>
      </c>
      <c r="F384" s="587">
        <f t="shared" si="52"/>
        <v>0</v>
      </c>
      <c r="G384" s="587">
        <f t="shared" si="52"/>
        <v>0</v>
      </c>
      <c r="H384" s="587">
        <f t="shared" si="52"/>
        <v>0</v>
      </c>
      <c r="I384" s="587">
        <f t="shared" si="52"/>
        <v>0</v>
      </c>
      <c r="J384" s="587">
        <f t="shared" si="52"/>
        <v>0</v>
      </c>
      <c r="K384" s="587">
        <f t="shared" si="52"/>
        <v>23</v>
      </c>
      <c r="L384" s="587">
        <f t="shared" si="52"/>
        <v>3</v>
      </c>
      <c r="M384" s="587">
        <f t="shared" si="52"/>
        <v>26</v>
      </c>
      <c r="N384" s="427" t="s">
        <v>1518</v>
      </c>
    </row>
    <row r="385" spans="1:14" ht="15.75" customHeight="1" thickTop="1" x14ac:dyDescent="0.2">
      <c r="A385" s="456"/>
      <c r="B385" s="920"/>
      <c r="C385" s="920"/>
      <c r="D385" s="920"/>
      <c r="E385" s="920"/>
      <c r="F385" s="920"/>
      <c r="G385" s="920"/>
      <c r="H385" s="920"/>
      <c r="I385" s="920"/>
      <c r="J385" s="920"/>
      <c r="K385" s="920"/>
      <c r="L385" s="920"/>
      <c r="M385" s="920"/>
      <c r="N385" s="425"/>
    </row>
    <row r="386" spans="1:14" ht="20.25" customHeight="1" thickBot="1" x14ac:dyDescent="0.25">
      <c r="A386" s="310" t="s">
        <v>2654</v>
      </c>
      <c r="B386" s="940"/>
      <c r="C386" s="940"/>
      <c r="D386" s="940"/>
      <c r="E386" s="940"/>
      <c r="F386" s="940"/>
      <c r="G386" s="940"/>
      <c r="H386" s="940"/>
      <c r="I386" s="940"/>
      <c r="J386" s="940"/>
      <c r="K386" s="940"/>
      <c r="L386" s="940"/>
      <c r="M386" s="940"/>
      <c r="N386" s="935" t="s">
        <v>2718</v>
      </c>
    </row>
    <row r="387" spans="1:14" ht="16.5" customHeight="1" thickTop="1" x14ac:dyDescent="0.25">
      <c r="A387" s="1053" t="s">
        <v>196</v>
      </c>
      <c r="B387" s="1073" t="s">
        <v>128</v>
      </c>
      <c r="C387" s="1073"/>
      <c r="D387" s="1073"/>
      <c r="E387" s="1073" t="s">
        <v>129</v>
      </c>
      <c r="F387" s="1073"/>
      <c r="G387" s="1073"/>
      <c r="H387" s="1073" t="s">
        <v>130</v>
      </c>
      <c r="I387" s="1073"/>
      <c r="J387" s="1073"/>
      <c r="K387" s="1073" t="s">
        <v>4</v>
      </c>
      <c r="L387" s="1073"/>
      <c r="M387" s="1073"/>
      <c r="N387" s="1053" t="s">
        <v>197</v>
      </c>
    </row>
    <row r="388" spans="1:14" ht="15" customHeight="1" x14ac:dyDescent="0.25">
      <c r="A388" s="1054"/>
      <c r="B388" s="1071" t="s">
        <v>131</v>
      </c>
      <c r="C388" s="1071"/>
      <c r="D388" s="1071"/>
      <c r="E388" s="1071" t="s">
        <v>132</v>
      </c>
      <c r="F388" s="1071"/>
      <c r="G388" s="1071"/>
      <c r="H388" s="1071" t="s">
        <v>133</v>
      </c>
      <c r="I388" s="1071"/>
      <c r="J388" s="1071"/>
      <c r="K388" s="1071" t="s">
        <v>9</v>
      </c>
      <c r="L388" s="1071"/>
      <c r="M388" s="1071"/>
      <c r="N388" s="1054"/>
    </row>
    <row r="389" spans="1:14" ht="14.25" customHeight="1" x14ac:dyDescent="0.25">
      <c r="A389" s="1054"/>
      <c r="B389" s="941" t="s">
        <v>554</v>
      </c>
      <c r="C389" s="941" t="s">
        <v>112</v>
      </c>
      <c r="D389" s="941" t="s">
        <v>12</v>
      </c>
      <c r="E389" s="941" t="s">
        <v>554</v>
      </c>
      <c r="F389" s="941" t="s">
        <v>112</v>
      </c>
      <c r="G389" s="941" t="s">
        <v>12</v>
      </c>
      <c r="H389" s="941" t="s">
        <v>554</v>
      </c>
      <c r="I389" s="941" t="s">
        <v>112</v>
      </c>
      <c r="J389" s="941" t="s">
        <v>12</v>
      </c>
      <c r="K389" s="941" t="s">
        <v>554</v>
      </c>
      <c r="L389" s="941" t="s">
        <v>112</v>
      </c>
      <c r="M389" s="941" t="s">
        <v>12</v>
      </c>
      <c r="N389" s="1054"/>
    </row>
    <row r="390" spans="1:14" ht="18.75" customHeight="1" thickBot="1" x14ac:dyDescent="0.3">
      <c r="A390" s="1055"/>
      <c r="B390" s="942" t="s">
        <v>13</v>
      </c>
      <c r="C390" s="942" t="s">
        <v>14</v>
      </c>
      <c r="D390" s="942" t="s">
        <v>9</v>
      </c>
      <c r="E390" s="942" t="s">
        <v>13</v>
      </c>
      <c r="F390" s="942" t="s">
        <v>14</v>
      </c>
      <c r="G390" s="942" t="s">
        <v>9</v>
      </c>
      <c r="H390" s="942" t="s">
        <v>13</v>
      </c>
      <c r="I390" s="942" t="s">
        <v>14</v>
      </c>
      <c r="J390" s="942" t="s">
        <v>9</v>
      </c>
      <c r="K390" s="942" t="s">
        <v>13</v>
      </c>
      <c r="L390" s="942" t="s">
        <v>14</v>
      </c>
      <c r="M390" s="942" t="s">
        <v>9</v>
      </c>
      <c r="N390" s="1055"/>
    </row>
    <row r="391" spans="1:14" ht="21.75" customHeight="1" x14ac:dyDescent="0.2">
      <c r="A391" s="308" t="s">
        <v>1659</v>
      </c>
      <c r="B391" s="326"/>
      <c r="C391" s="326"/>
      <c r="D391" s="326"/>
      <c r="E391" s="326"/>
      <c r="F391" s="326"/>
      <c r="G391" s="326"/>
      <c r="H391" s="326"/>
      <c r="I391" s="326"/>
      <c r="J391" s="326"/>
      <c r="K391" s="326"/>
      <c r="L391" s="326"/>
      <c r="M391" s="326"/>
      <c r="N391" s="297" t="s">
        <v>1520</v>
      </c>
    </row>
    <row r="392" spans="1:14" ht="21.75" customHeight="1" x14ac:dyDescent="0.2">
      <c r="A392" s="308" t="s">
        <v>1344</v>
      </c>
      <c r="B392" s="326">
        <v>2</v>
      </c>
      <c r="C392" s="326">
        <v>1</v>
      </c>
      <c r="D392" s="326">
        <v>3</v>
      </c>
      <c r="E392" s="326">
        <v>0</v>
      </c>
      <c r="F392" s="326">
        <v>0</v>
      </c>
      <c r="G392" s="326">
        <v>0</v>
      </c>
      <c r="H392" s="326">
        <v>0</v>
      </c>
      <c r="I392" s="326">
        <v>0</v>
      </c>
      <c r="J392" s="326">
        <v>0</v>
      </c>
      <c r="K392" s="326">
        <v>2</v>
      </c>
      <c r="L392" s="326">
        <v>1</v>
      </c>
      <c r="M392" s="326">
        <v>3</v>
      </c>
      <c r="N392" s="297" t="s">
        <v>856</v>
      </c>
    </row>
    <row r="393" spans="1:14" ht="21.75" customHeight="1" x14ac:dyDescent="0.2">
      <c r="A393" s="308" t="s">
        <v>1345</v>
      </c>
      <c r="B393" s="326">
        <v>6</v>
      </c>
      <c r="C393" s="326">
        <v>4</v>
      </c>
      <c r="D393" s="326">
        <v>10</v>
      </c>
      <c r="E393" s="326">
        <v>0</v>
      </c>
      <c r="F393" s="326">
        <v>0</v>
      </c>
      <c r="G393" s="326">
        <v>0</v>
      </c>
      <c r="H393" s="326">
        <v>0</v>
      </c>
      <c r="I393" s="326">
        <v>0</v>
      </c>
      <c r="J393" s="326">
        <v>0</v>
      </c>
      <c r="K393" s="326">
        <v>6</v>
      </c>
      <c r="L393" s="326">
        <v>4</v>
      </c>
      <c r="M393" s="326">
        <v>10</v>
      </c>
      <c r="N393" s="297" t="s">
        <v>1346</v>
      </c>
    </row>
    <row r="394" spans="1:14" ht="18.75" customHeight="1" x14ac:dyDescent="0.2">
      <c r="A394" s="308" t="s">
        <v>939</v>
      </c>
      <c r="B394" s="326">
        <v>7</v>
      </c>
      <c r="C394" s="326">
        <v>5</v>
      </c>
      <c r="D394" s="326">
        <v>12</v>
      </c>
      <c r="E394" s="326">
        <v>0</v>
      </c>
      <c r="F394" s="326">
        <v>0</v>
      </c>
      <c r="G394" s="326">
        <v>0</v>
      </c>
      <c r="H394" s="326">
        <v>0</v>
      </c>
      <c r="I394" s="326">
        <v>0</v>
      </c>
      <c r="J394" s="326">
        <v>0</v>
      </c>
      <c r="K394" s="326">
        <v>7</v>
      </c>
      <c r="L394" s="326">
        <v>5</v>
      </c>
      <c r="M394" s="326">
        <v>12</v>
      </c>
      <c r="N394" s="297" t="s">
        <v>234</v>
      </c>
    </row>
    <row r="395" spans="1:14" ht="21.75" customHeight="1" x14ac:dyDescent="0.2">
      <c r="A395" s="308" t="s">
        <v>1660</v>
      </c>
      <c r="B395" s="326">
        <f>SUM(B392:B394)</f>
        <v>15</v>
      </c>
      <c r="C395" s="326">
        <f t="shared" ref="C395:M395" si="53">SUM(C392:C394)</f>
        <v>10</v>
      </c>
      <c r="D395" s="326">
        <f t="shared" si="53"/>
        <v>25</v>
      </c>
      <c r="E395" s="326">
        <f t="shared" si="53"/>
        <v>0</v>
      </c>
      <c r="F395" s="326">
        <f t="shared" si="53"/>
        <v>0</v>
      </c>
      <c r="G395" s="326">
        <f t="shared" si="53"/>
        <v>0</v>
      </c>
      <c r="H395" s="326">
        <f t="shared" si="53"/>
        <v>0</v>
      </c>
      <c r="I395" s="326">
        <f t="shared" si="53"/>
        <v>0</v>
      </c>
      <c r="J395" s="326">
        <f t="shared" si="53"/>
        <v>0</v>
      </c>
      <c r="K395" s="326">
        <f t="shared" si="53"/>
        <v>15</v>
      </c>
      <c r="L395" s="326">
        <f t="shared" si="53"/>
        <v>10</v>
      </c>
      <c r="M395" s="326">
        <f t="shared" si="53"/>
        <v>25</v>
      </c>
      <c r="N395" s="297" t="s">
        <v>1520</v>
      </c>
    </row>
    <row r="396" spans="1:14" ht="17.25" customHeight="1" x14ac:dyDescent="0.2">
      <c r="A396" s="308" t="s">
        <v>1661</v>
      </c>
      <c r="B396" s="326"/>
      <c r="C396" s="326"/>
      <c r="D396" s="326"/>
      <c r="E396" s="326"/>
      <c r="F396" s="326"/>
      <c r="G396" s="326"/>
      <c r="H396" s="326"/>
      <c r="I396" s="326"/>
      <c r="J396" s="326"/>
      <c r="K396" s="326"/>
      <c r="L396" s="326"/>
      <c r="M396" s="326"/>
      <c r="N396" s="297" t="s">
        <v>234</v>
      </c>
    </row>
    <row r="397" spans="1:14" ht="20.25" customHeight="1" x14ac:dyDescent="0.2">
      <c r="A397" s="308" t="s">
        <v>1344</v>
      </c>
      <c r="B397" s="326">
        <v>4</v>
      </c>
      <c r="C397" s="326">
        <v>2</v>
      </c>
      <c r="D397" s="326">
        <v>6</v>
      </c>
      <c r="E397" s="326">
        <v>0</v>
      </c>
      <c r="F397" s="326">
        <v>0</v>
      </c>
      <c r="G397" s="326">
        <v>0</v>
      </c>
      <c r="H397" s="326">
        <v>0</v>
      </c>
      <c r="I397" s="326">
        <v>0</v>
      </c>
      <c r="J397" s="326">
        <v>0</v>
      </c>
      <c r="K397" s="326">
        <v>4</v>
      </c>
      <c r="L397" s="326">
        <v>2</v>
      </c>
      <c r="M397" s="326">
        <v>6</v>
      </c>
      <c r="N397" s="297" t="s">
        <v>856</v>
      </c>
    </row>
    <row r="398" spans="1:14" ht="20.25" customHeight="1" x14ac:dyDescent="0.2">
      <c r="A398" s="308" t="s">
        <v>939</v>
      </c>
      <c r="B398" s="326">
        <v>42</v>
      </c>
      <c r="C398" s="326">
        <v>4</v>
      </c>
      <c r="D398" s="326">
        <v>46</v>
      </c>
      <c r="E398" s="326">
        <v>0</v>
      </c>
      <c r="F398" s="326">
        <v>0</v>
      </c>
      <c r="G398" s="326">
        <v>0</v>
      </c>
      <c r="H398" s="326">
        <v>0</v>
      </c>
      <c r="I398" s="326">
        <v>0</v>
      </c>
      <c r="J398" s="326">
        <v>0</v>
      </c>
      <c r="K398" s="326">
        <v>42</v>
      </c>
      <c r="L398" s="326">
        <v>4</v>
      </c>
      <c r="M398" s="326">
        <v>46</v>
      </c>
      <c r="N398" s="297" t="s">
        <v>1662</v>
      </c>
    </row>
    <row r="399" spans="1:14" ht="18.75" customHeight="1" x14ac:dyDescent="0.2">
      <c r="A399" s="308" t="s">
        <v>523</v>
      </c>
      <c r="B399" s="326">
        <v>6</v>
      </c>
      <c r="C399" s="326">
        <v>2</v>
      </c>
      <c r="D399" s="326">
        <v>8</v>
      </c>
      <c r="E399" s="326">
        <v>1</v>
      </c>
      <c r="F399" s="326">
        <v>0</v>
      </c>
      <c r="G399" s="326">
        <v>1</v>
      </c>
      <c r="H399" s="326">
        <v>0</v>
      </c>
      <c r="I399" s="326">
        <v>0</v>
      </c>
      <c r="J399" s="326">
        <v>0</v>
      </c>
      <c r="K399" s="326">
        <v>7</v>
      </c>
      <c r="L399" s="326">
        <v>2</v>
      </c>
      <c r="M399" s="326">
        <v>9</v>
      </c>
      <c r="N399" s="297" t="s">
        <v>240</v>
      </c>
    </row>
    <row r="400" spans="1:14" ht="20.25" customHeight="1" x14ac:dyDescent="0.2">
      <c r="A400" s="308" t="s">
        <v>1663</v>
      </c>
      <c r="B400" s="326">
        <f>SUM(B397:B399)</f>
        <v>52</v>
      </c>
      <c r="C400" s="326">
        <f t="shared" ref="C400:M400" si="54">SUM(C397:C399)</f>
        <v>8</v>
      </c>
      <c r="D400" s="326">
        <f t="shared" si="54"/>
        <v>60</v>
      </c>
      <c r="E400" s="326">
        <f t="shared" si="54"/>
        <v>1</v>
      </c>
      <c r="F400" s="326">
        <f t="shared" si="54"/>
        <v>0</v>
      </c>
      <c r="G400" s="326">
        <f t="shared" si="54"/>
        <v>1</v>
      </c>
      <c r="H400" s="326">
        <f t="shared" si="54"/>
        <v>0</v>
      </c>
      <c r="I400" s="326">
        <f t="shared" si="54"/>
        <v>0</v>
      </c>
      <c r="J400" s="326">
        <f t="shared" si="54"/>
        <v>0</v>
      </c>
      <c r="K400" s="326">
        <f t="shared" si="54"/>
        <v>53</v>
      </c>
      <c r="L400" s="326">
        <f t="shared" si="54"/>
        <v>8</v>
      </c>
      <c r="M400" s="326">
        <f t="shared" si="54"/>
        <v>61</v>
      </c>
      <c r="N400" s="297" t="s">
        <v>1348</v>
      </c>
    </row>
    <row r="401" spans="1:14" ht="18" customHeight="1" x14ac:dyDescent="0.2">
      <c r="A401" s="308" t="s">
        <v>1664</v>
      </c>
      <c r="B401" s="326">
        <f t="shared" ref="B401:M401" si="55">SUM(B400,B395,B384,B379,B373,B367,B354,B350)</f>
        <v>561</v>
      </c>
      <c r="C401" s="326">
        <f t="shared" si="55"/>
        <v>112</v>
      </c>
      <c r="D401" s="326">
        <f t="shared" si="55"/>
        <v>673</v>
      </c>
      <c r="E401" s="326">
        <f t="shared" si="55"/>
        <v>4</v>
      </c>
      <c r="F401" s="326">
        <f t="shared" si="55"/>
        <v>1</v>
      </c>
      <c r="G401" s="326">
        <f t="shared" si="55"/>
        <v>5</v>
      </c>
      <c r="H401" s="326">
        <f t="shared" si="55"/>
        <v>6</v>
      </c>
      <c r="I401" s="326">
        <f t="shared" si="55"/>
        <v>3</v>
      </c>
      <c r="J401" s="326">
        <f t="shared" si="55"/>
        <v>9</v>
      </c>
      <c r="K401" s="326">
        <f t="shared" si="55"/>
        <v>571</v>
      </c>
      <c r="L401" s="326">
        <f t="shared" si="55"/>
        <v>116</v>
      </c>
      <c r="M401" s="326">
        <f t="shared" si="55"/>
        <v>687</v>
      </c>
      <c r="N401" s="297" t="s">
        <v>1368</v>
      </c>
    </row>
    <row r="402" spans="1:14" ht="18" customHeight="1" x14ac:dyDescent="0.2">
      <c r="A402" s="308" t="s">
        <v>2312</v>
      </c>
      <c r="B402" s="326"/>
      <c r="C402" s="326"/>
      <c r="D402" s="326"/>
      <c r="E402" s="326"/>
      <c r="F402" s="326"/>
      <c r="G402" s="326"/>
      <c r="H402" s="326"/>
      <c r="I402" s="326"/>
      <c r="J402" s="326"/>
      <c r="K402" s="326"/>
      <c r="L402" s="326"/>
      <c r="M402" s="326"/>
      <c r="N402" s="297" t="s">
        <v>2313</v>
      </c>
    </row>
    <row r="403" spans="1:14" ht="17.25" customHeight="1" x14ac:dyDescent="0.2">
      <c r="A403" s="308" t="s">
        <v>1344</v>
      </c>
      <c r="B403" s="326">
        <v>84</v>
      </c>
      <c r="C403" s="326">
        <v>12</v>
      </c>
      <c r="D403" s="326">
        <v>96</v>
      </c>
      <c r="E403" s="326">
        <v>0</v>
      </c>
      <c r="F403" s="326">
        <v>0</v>
      </c>
      <c r="G403" s="326">
        <v>0</v>
      </c>
      <c r="H403" s="326">
        <v>1</v>
      </c>
      <c r="I403" s="326">
        <v>0</v>
      </c>
      <c r="J403" s="326">
        <v>1</v>
      </c>
      <c r="K403" s="326">
        <v>85</v>
      </c>
      <c r="L403" s="326">
        <v>12</v>
      </c>
      <c r="M403" s="326">
        <v>97</v>
      </c>
      <c r="N403" s="297" t="s">
        <v>856</v>
      </c>
    </row>
    <row r="404" spans="1:14" ht="17.25" customHeight="1" x14ac:dyDescent="0.2">
      <c r="A404" s="308" t="s">
        <v>1446</v>
      </c>
      <c r="B404" s="326">
        <v>4</v>
      </c>
      <c r="C404" s="326">
        <v>1</v>
      </c>
      <c r="D404" s="326">
        <v>5</v>
      </c>
      <c r="E404" s="326">
        <v>0</v>
      </c>
      <c r="F404" s="326">
        <v>0</v>
      </c>
      <c r="G404" s="326">
        <v>0</v>
      </c>
      <c r="H404" s="326">
        <v>0</v>
      </c>
      <c r="I404" s="326">
        <v>1</v>
      </c>
      <c r="J404" s="326">
        <v>1</v>
      </c>
      <c r="K404" s="326">
        <v>4</v>
      </c>
      <c r="L404" s="326">
        <v>2</v>
      </c>
      <c r="M404" s="326">
        <v>6</v>
      </c>
      <c r="N404" s="297" t="s">
        <v>1447</v>
      </c>
    </row>
    <row r="405" spans="1:14" ht="21.75" customHeight="1" x14ac:dyDescent="0.2">
      <c r="A405" s="308" t="s">
        <v>1345</v>
      </c>
      <c r="B405" s="326">
        <v>46</v>
      </c>
      <c r="C405" s="326">
        <v>20</v>
      </c>
      <c r="D405" s="326">
        <v>66</v>
      </c>
      <c r="E405" s="326">
        <v>1</v>
      </c>
      <c r="F405" s="326">
        <v>1</v>
      </c>
      <c r="G405" s="326">
        <v>2</v>
      </c>
      <c r="H405" s="326">
        <v>0</v>
      </c>
      <c r="I405" s="326">
        <v>0</v>
      </c>
      <c r="J405" s="326">
        <v>0</v>
      </c>
      <c r="K405" s="326">
        <v>47</v>
      </c>
      <c r="L405" s="326">
        <v>21</v>
      </c>
      <c r="M405" s="326">
        <v>68</v>
      </c>
      <c r="N405" s="297" t="s">
        <v>1346</v>
      </c>
    </row>
    <row r="406" spans="1:14" ht="21.75" customHeight="1" x14ac:dyDescent="0.2">
      <c r="A406" s="308" t="s">
        <v>939</v>
      </c>
      <c r="B406" s="326">
        <v>186</v>
      </c>
      <c r="C406" s="326">
        <v>42</v>
      </c>
      <c r="D406" s="326">
        <v>228</v>
      </c>
      <c r="E406" s="326">
        <v>2</v>
      </c>
      <c r="F406" s="326">
        <v>0</v>
      </c>
      <c r="G406" s="326">
        <v>2</v>
      </c>
      <c r="H406" s="326">
        <v>5</v>
      </c>
      <c r="I406" s="326">
        <v>2</v>
      </c>
      <c r="J406" s="326">
        <v>7</v>
      </c>
      <c r="K406" s="326">
        <v>193</v>
      </c>
      <c r="L406" s="326">
        <v>44</v>
      </c>
      <c r="M406" s="326">
        <v>237</v>
      </c>
      <c r="N406" s="297" t="s">
        <v>234</v>
      </c>
    </row>
    <row r="407" spans="1:14" ht="21.75" customHeight="1" x14ac:dyDescent="0.2">
      <c r="A407" s="422" t="s">
        <v>523</v>
      </c>
      <c r="B407" s="577">
        <v>241</v>
      </c>
      <c r="C407" s="577">
        <v>37</v>
      </c>
      <c r="D407" s="577">
        <v>278</v>
      </c>
      <c r="E407" s="577">
        <v>1</v>
      </c>
      <c r="F407" s="577">
        <v>0</v>
      </c>
      <c r="G407" s="577">
        <v>1</v>
      </c>
      <c r="H407" s="577">
        <v>0</v>
      </c>
      <c r="I407" s="577">
        <v>0</v>
      </c>
      <c r="J407" s="577">
        <v>0</v>
      </c>
      <c r="K407" s="577">
        <v>242</v>
      </c>
      <c r="L407" s="577">
        <v>37</v>
      </c>
      <c r="M407" s="577">
        <v>279</v>
      </c>
      <c r="N407" s="423" t="s">
        <v>240</v>
      </c>
    </row>
    <row r="408" spans="1:14" ht="21.75" customHeight="1" x14ac:dyDescent="0.2">
      <c r="A408" s="422" t="s">
        <v>1686</v>
      </c>
      <c r="B408" s="577">
        <f t="shared" ref="B408:M408" si="56">SUM(B403:B407)</f>
        <v>561</v>
      </c>
      <c r="C408" s="577">
        <f t="shared" si="56"/>
        <v>112</v>
      </c>
      <c r="D408" s="577">
        <f t="shared" si="56"/>
        <v>673</v>
      </c>
      <c r="E408" s="577">
        <f t="shared" si="56"/>
        <v>4</v>
      </c>
      <c r="F408" s="577">
        <f t="shared" si="56"/>
        <v>1</v>
      </c>
      <c r="G408" s="577">
        <f t="shared" si="56"/>
        <v>5</v>
      </c>
      <c r="H408" s="577">
        <f t="shared" si="56"/>
        <v>6</v>
      </c>
      <c r="I408" s="577">
        <f t="shared" si="56"/>
        <v>3</v>
      </c>
      <c r="J408" s="577">
        <f t="shared" si="56"/>
        <v>9</v>
      </c>
      <c r="K408" s="577">
        <f t="shared" si="56"/>
        <v>571</v>
      </c>
      <c r="L408" s="577">
        <f t="shared" si="56"/>
        <v>116</v>
      </c>
      <c r="M408" s="577">
        <f t="shared" si="56"/>
        <v>687</v>
      </c>
      <c r="N408" s="423" t="s">
        <v>1348</v>
      </c>
    </row>
    <row r="409" spans="1:14" ht="21.75" customHeight="1" x14ac:dyDescent="0.2">
      <c r="A409" s="308" t="s">
        <v>1370</v>
      </c>
      <c r="B409" s="326">
        <v>104</v>
      </c>
      <c r="C409" s="326">
        <v>19</v>
      </c>
      <c r="D409" s="326">
        <v>123</v>
      </c>
      <c r="E409" s="326">
        <v>1</v>
      </c>
      <c r="F409" s="326">
        <v>0</v>
      </c>
      <c r="G409" s="326">
        <v>1</v>
      </c>
      <c r="H409" s="326">
        <v>2</v>
      </c>
      <c r="I409" s="326">
        <v>0</v>
      </c>
      <c r="J409" s="326">
        <v>2</v>
      </c>
      <c r="K409" s="326">
        <v>107</v>
      </c>
      <c r="L409" s="326">
        <v>19</v>
      </c>
      <c r="M409" s="326">
        <v>126</v>
      </c>
      <c r="N409" s="297" t="s">
        <v>1665</v>
      </c>
    </row>
    <row r="410" spans="1:14" ht="21.75" customHeight="1" x14ac:dyDescent="0.2">
      <c r="A410" s="308" t="s">
        <v>1372</v>
      </c>
      <c r="B410" s="326">
        <v>69</v>
      </c>
      <c r="C410" s="326">
        <v>6</v>
      </c>
      <c r="D410" s="326">
        <v>75</v>
      </c>
      <c r="E410" s="326">
        <v>0</v>
      </c>
      <c r="F410" s="326">
        <v>2</v>
      </c>
      <c r="G410" s="326">
        <v>2</v>
      </c>
      <c r="H410" s="326">
        <v>4</v>
      </c>
      <c r="I410" s="326">
        <v>1</v>
      </c>
      <c r="J410" s="326">
        <v>5</v>
      </c>
      <c r="K410" s="326">
        <v>73</v>
      </c>
      <c r="L410" s="326">
        <v>9</v>
      </c>
      <c r="M410" s="326">
        <v>82</v>
      </c>
      <c r="N410" s="297" t="s">
        <v>1666</v>
      </c>
    </row>
    <row r="411" spans="1:14" ht="18.75" customHeight="1" x14ac:dyDescent="0.2">
      <c r="A411" s="308" t="s">
        <v>1667</v>
      </c>
      <c r="B411" s="326">
        <v>9</v>
      </c>
      <c r="C411" s="326">
        <v>1</v>
      </c>
      <c r="D411" s="326">
        <v>10</v>
      </c>
      <c r="E411" s="326">
        <v>1</v>
      </c>
      <c r="F411" s="326">
        <v>0</v>
      </c>
      <c r="G411" s="326">
        <v>1</v>
      </c>
      <c r="H411" s="326">
        <v>0</v>
      </c>
      <c r="I411" s="326">
        <v>0</v>
      </c>
      <c r="J411" s="326">
        <v>0</v>
      </c>
      <c r="K411" s="326">
        <v>10</v>
      </c>
      <c r="L411" s="326">
        <v>1</v>
      </c>
      <c r="M411" s="326">
        <v>11</v>
      </c>
      <c r="N411" s="297" t="s">
        <v>1668</v>
      </c>
    </row>
    <row r="412" spans="1:14" ht="18" customHeight="1" x14ac:dyDescent="0.2">
      <c r="A412" s="308" t="s">
        <v>1669</v>
      </c>
      <c r="B412" s="326">
        <v>60</v>
      </c>
      <c r="C412" s="326">
        <v>14</v>
      </c>
      <c r="D412" s="326">
        <v>74</v>
      </c>
      <c r="E412" s="326">
        <v>0</v>
      </c>
      <c r="F412" s="326">
        <v>0</v>
      </c>
      <c r="G412" s="326">
        <v>0</v>
      </c>
      <c r="H412" s="326">
        <v>0</v>
      </c>
      <c r="I412" s="326">
        <v>0</v>
      </c>
      <c r="J412" s="326">
        <v>0</v>
      </c>
      <c r="K412" s="326">
        <v>60</v>
      </c>
      <c r="L412" s="326">
        <v>14</v>
      </c>
      <c r="M412" s="326">
        <v>74</v>
      </c>
      <c r="N412" s="297" t="s">
        <v>1670</v>
      </c>
    </row>
    <row r="413" spans="1:14" ht="18" customHeight="1" x14ac:dyDescent="0.2">
      <c r="A413" s="308" t="s">
        <v>1378</v>
      </c>
      <c r="B413" s="326">
        <v>4</v>
      </c>
      <c r="C413" s="326">
        <v>1</v>
      </c>
      <c r="D413" s="326">
        <v>5</v>
      </c>
      <c r="E413" s="326">
        <v>0</v>
      </c>
      <c r="F413" s="326">
        <v>0</v>
      </c>
      <c r="G413" s="326">
        <v>0</v>
      </c>
      <c r="H413" s="326">
        <v>0</v>
      </c>
      <c r="I413" s="326">
        <v>0</v>
      </c>
      <c r="J413" s="326">
        <v>0</v>
      </c>
      <c r="K413" s="326">
        <v>4</v>
      </c>
      <c r="L413" s="326">
        <v>1</v>
      </c>
      <c r="M413" s="326">
        <v>5</v>
      </c>
      <c r="N413" s="297" t="s">
        <v>1379</v>
      </c>
    </row>
    <row r="414" spans="1:14" ht="21.75" customHeight="1" thickBot="1" x14ac:dyDescent="0.25">
      <c r="A414" s="422" t="s">
        <v>1380</v>
      </c>
      <c r="B414" s="577">
        <v>42</v>
      </c>
      <c r="C414" s="577">
        <v>14</v>
      </c>
      <c r="D414" s="577">
        <v>56</v>
      </c>
      <c r="E414" s="577">
        <v>1</v>
      </c>
      <c r="F414" s="577">
        <v>0</v>
      </c>
      <c r="G414" s="577">
        <v>1</v>
      </c>
      <c r="H414" s="577">
        <v>0</v>
      </c>
      <c r="I414" s="577">
        <v>0</v>
      </c>
      <c r="J414" s="577">
        <v>0</v>
      </c>
      <c r="K414" s="577">
        <v>43</v>
      </c>
      <c r="L414" s="577">
        <v>14</v>
      </c>
      <c r="M414" s="577">
        <v>57</v>
      </c>
      <c r="N414" s="423" t="s">
        <v>1671</v>
      </c>
    </row>
    <row r="415" spans="1:14" ht="21.75" customHeight="1" thickTop="1" x14ac:dyDescent="0.2">
      <c r="A415" s="456"/>
      <c r="B415" s="920"/>
      <c r="C415" s="920"/>
      <c r="D415" s="920"/>
      <c r="E415" s="920"/>
      <c r="F415" s="920"/>
      <c r="G415" s="920"/>
      <c r="H415" s="920"/>
      <c r="I415" s="920"/>
      <c r="J415" s="920"/>
      <c r="K415" s="920"/>
      <c r="L415" s="920"/>
      <c r="M415" s="920"/>
      <c r="N415" s="425"/>
    </row>
    <row r="416" spans="1:14" ht="21.75" customHeight="1" x14ac:dyDescent="0.2">
      <c r="A416" s="307"/>
      <c r="B416" s="921"/>
      <c r="C416" s="921"/>
      <c r="D416" s="921"/>
      <c r="E416" s="921"/>
      <c r="F416" s="921"/>
      <c r="G416" s="921"/>
      <c r="H416" s="921"/>
      <c r="I416" s="921"/>
      <c r="J416" s="921"/>
      <c r="K416" s="921"/>
      <c r="L416" s="921"/>
      <c r="M416" s="921"/>
      <c r="N416" s="56"/>
    </row>
    <row r="417" spans="1:14" ht="20.25" customHeight="1" thickBot="1" x14ac:dyDescent="0.25">
      <c r="A417" s="310" t="s">
        <v>2654</v>
      </c>
      <c r="N417" s="935" t="s">
        <v>2718</v>
      </c>
    </row>
    <row r="418" spans="1:14" ht="16.5" customHeight="1" thickTop="1" x14ac:dyDescent="0.25">
      <c r="A418" s="1053" t="s">
        <v>196</v>
      </c>
      <c r="B418" s="1073" t="s">
        <v>128</v>
      </c>
      <c r="C418" s="1073"/>
      <c r="D418" s="1073"/>
      <c r="E418" s="1073" t="s">
        <v>129</v>
      </c>
      <c r="F418" s="1073"/>
      <c r="G418" s="1073"/>
      <c r="H418" s="1073" t="s">
        <v>130</v>
      </c>
      <c r="I418" s="1073"/>
      <c r="J418" s="1073"/>
      <c r="K418" s="1073" t="s">
        <v>4</v>
      </c>
      <c r="L418" s="1073"/>
      <c r="M418" s="1073"/>
      <c r="N418" s="1053" t="s">
        <v>197</v>
      </c>
    </row>
    <row r="419" spans="1:14" ht="15" customHeight="1" x14ac:dyDescent="0.25">
      <c r="A419" s="1054"/>
      <c r="B419" s="1071" t="s">
        <v>131</v>
      </c>
      <c r="C419" s="1071"/>
      <c r="D419" s="1071"/>
      <c r="E419" s="1071" t="s">
        <v>132</v>
      </c>
      <c r="F419" s="1071"/>
      <c r="G419" s="1071"/>
      <c r="H419" s="1071" t="s">
        <v>133</v>
      </c>
      <c r="I419" s="1071"/>
      <c r="J419" s="1071"/>
      <c r="K419" s="1071" t="s">
        <v>9</v>
      </c>
      <c r="L419" s="1071"/>
      <c r="M419" s="1071"/>
      <c r="N419" s="1054"/>
    </row>
    <row r="420" spans="1:14" ht="14.25" customHeight="1" x14ac:dyDescent="0.25">
      <c r="A420" s="1054"/>
      <c r="B420" s="933" t="s">
        <v>554</v>
      </c>
      <c r="C420" s="933" t="s">
        <v>112</v>
      </c>
      <c r="D420" s="933" t="s">
        <v>12</v>
      </c>
      <c r="E420" s="933" t="s">
        <v>554</v>
      </c>
      <c r="F420" s="933" t="s">
        <v>112</v>
      </c>
      <c r="G420" s="933" t="s">
        <v>12</v>
      </c>
      <c r="H420" s="933" t="s">
        <v>554</v>
      </c>
      <c r="I420" s="933" t="s">
        <v>112</v>
      </c>
      <c r="J420" s="933" t="s">
        <v>12</v>
      </c>
      <c r="K420" s="933" t="s">
        <v>554</v>
      </c>
      <c r="L420" s="933" t="s">
        <v>112</v>
      </c>
      <c r="M420" s="933" t="s">
        <v>12</v>
      </c>
      <c r="N420" s="1054"/>
    </row>
    <row r="421" spans="1:14" ht="18.75" customHeight="1" thickBot="1" x14ac:dyDescent="0.3">
      <c r="A421" s="1055"/>
      <c r="B421" s="934" t="s">
        <v>13</v>
      </c>
      <c r="C421" s="934" t="s">
        <v>14</v>
      </c>
      <c r="D421" s="934" t="s">
        <v>9</v>
      </c>
      <c r="E421" s="934" t="s">
        <v>13</v>
      </c>
      <c r="F421" s="934" t="s">
        <v>14</v>
      </c>
      <c r="G421" s="934" t="s">
        <v>9</v>
      </c>
      <c r="H421" s="934" t="s">
        <v>13</v>
      </c>
      <c r="I421" s="934" t="s">
        <v>14</v>
      </c>
      <c r="J421" s="934" t="s">
        <v>9</v>
      </c>
      <c r="K421" s="934" t="s">
        <v>13</v>
      </c>
      <c r="L421" s="934" t="s">
        <v>14</v>
      </c>
      <c r="M421" s="934" t="s">
        <v>9</v>
      </c>
      <c r="N421" s="1055"/>
    </row>
    <row r="422" spans="1:14" ht="21.75" customHeight="1" x14ac:dyDescent="0.2">
      <c r="A422" s="308" t="s">
        <v>1382</v>
      </c>
      <c r="B422" s="326">
        <v>324</v>
      </c>
      <c r="C422" s="326">
        <v>33</v>
      </c>
      <c r="D422" s="326">
        <v>357</v>
      </c>
      <c r="E422" s="326">
        <v>27</v>
      </c>
      <c r="F422" s="326">
        <v>8</v>
      </c>
      <c r="G422" s="326">
        <v>35</v>
      </c>
      <c r="H422" s="326">
        <v>4</v>
      </c>
      <c r="I422" s="326">
        <v>0</v>
      </c>
      <c r="J422" s="326">
        <v>4</v>
      </c>
      <c r="K422" s="326">
        <v>355</v>
      </c>
      <c r="L422" s="326">
        <v>41</v>
      </c>
      <c r="M422" s="326">
        <v>396</v>
      </c>
      <c r="N422" s="297" t="s">
        <v>1672</v>
      </c>
    </row>
    <row r="423" spans="1:14" ht="21.75" customHeight="1" x14ac:dyDescent="0.2">
      <c r="A423" s="308" t="s">
        <v>1629</v>
      </c>
      <c r="B423" s="326">
        <v>85</v>
      </c>
      <c r="C423" s="326">
        <v>19</v>
      </c>
      <c r="D423" s="326">
        <v>104</v>
      </c>
      <c r="E423" s="326">
        <v>4</v>
      </c>
      <c r="F423" s="326">
        <v>1</v>
      </c>
      <c r="G423" s="326">
        <v>5</v>
      </c>
      <c r="H423" s="326">
        <v>2</v>
      </c>
      <c r="I423" s="326">
        <v>0</v>
      </c>
      <c r="J423" s="326">
        <v>2</v>
      </c>
      <c r="K423" s="326">
        <v>91</v>
      </c>
      <c r="L423" s="326">
        <v>20</v>
      </c>
      <c r="M423" s="326">
        <v>111</v>
      </c>
      <c r="N423" s="297" t="s">
        <v>1673</v>
      </c>
    </row>
    <row r="424" spans="1:14" ht="21.75" customHeight="1" x14ac:dyDescent="0.2">
      <c r="A424" s="308" t="s">
        <v>1385</v>
      </c>
      <c r="B424" s="326">
        <v>36</v>
      </c>
      <c r="C424" s="326">
        <v>35</v>
      </c>
      <c r="D424" s="326">
        <v>71</v>
      </c>
      <c r="E424" s="326">
        <v>0</v>
      </c>
      <c r="F424" s="326">
        <v>0</v>
      </c>
      <c r="G424" s="326">
        <v>0</v>
      </c>
      <c r="H424" s="326">
        <v>0</v>
      </c>
      <c r="I424" s="326">
        <v>0</v>
      </c>
      <c r="J424" s="326">
        <v>0</v>
      </c>
      <c r="K424" s="326">
        <v>36</v>
      </c>
      <c r="L424" s="326">
        <v>35</v>
      </c>
      <c r="M424" s="326">
        <v>71</v>
      </c>
      <c r="N424" s="297" t="s">
        <v>1386</v>
      </c>
    </row>
    <row r="425" spans="1:14" ht="21.75" customHeight="1" x14ac:dyDescent="0.2">
      <c r="A425" s="308" t="s">
        <v>1387</v>
      </c>
      <c r="B425" s="326">
        <v>62</v>
      </c>
      <c r="C425" s="326">
        <v>9</v>
      </c>
      <c r="D425" s="326">
        <v>71</v>
      </c>
      <c r="E425" s="326">
        <v>0</v>
      </c>
      <c r="F425" s="326">
        <v>0</v>
      </c>
      <c r="G425" s="326">
        <v>0</v>
      </c>
      <c r="H425" s="326">
        <v>0</v>
      </c>
      <c r="I425" s="326">
        <v>0</v>
      </c>
      <c r="J425" s="326">
        <v>0</v>
      </c>
      <c r="K425" s="326">
        <v>62</v>
      </c>
      <c r="L425" s="326">
        <v>9</v>
      </c>
      <c r="M425" s="326">
        <v>71</v>
      </c>
      <c r="N425" s="429" t="s">
        <v>1388</v>
      </c>
    </row>
    <row r="426" spans="1:14" ht="21.75" customHeight="1" x14ac:dyDescent="0.2">
      <c r="A426" s="308" t="s">
        <v>1389</v>
      </c>
      <c r="B426" s="326">
        <v>205</v>
      </c>
      <c r="C426" s="326">
        <v>26</v>
      </c>
      <c r="D426" s="326">
        <v>231</v>
      </c>
      <c r="E426" s="326">
        <v>2</v>
      </c>
      <c r="F426" s="326">
        <v>4</v>
      </c>
      <c r="G426" s="326">
        <v>6</v>
      </c>
      <c r="H426" s="326">
        <v>0</v>
      </c>
      <c r="I426" s="326">
        <v>0</v>
      </c>
      <c r="J426" s="326">
        <v>0</v>
      </c>
      <c r="K426" s="326">
        <v>207</v>
      </c>
      <c r="L426" s="326">
        <v>30</v>
      </c>
      <c r="M426" s="326">
        <v>237</v>
      </c>
      <c r="N426" s="297" t="s">
        <v>1390</v>
      </c>
    </row>
    <row r="427" spans="1:14" ht="21.75" customHeight="1" x14ac:dyDescent="0.2">
      <c r="A427" s="308" t="s">
        <v>1391</v>
      </c>
      <c r="B427" s="326">
        <v>20</v>
      </c>
      <c r="C427" s="326">
        <v>5</v>
      </c>
      <c r="D427" s="326">
        <v>25</v>
      </c>
      <c r="E427" s="326">
        <v>1</v>
      </c>
      <c r="F427" s="326">
        <v>0</v>
      </c>
      <c r="G427" s="326">
        <v>1</v>
      </c>
      <c r="H427" s="326">
        <v>0</v>
      </c>
      <c r="I427" s="326">
        <v>0</v>
      </c>
      <c r="J427" s="326">
        <v>0</v>
      </c>
      <c r="K427" s="326">
        <v>21</v>
      </c>
      <c r="L427" s="326">
        <v>5</v>
      </c>
      <c r="M427" s="326">
        <v>26</v>
      </c>
      <c r="N427" s="297" t="s">
        <v>1392</v>
      </c>
    </row>
    <row r="428" spans="1:14" ht="21.75" customHeight="1" x14ac:dyDescent="0.2">
      <c r="A428" s="308" t="s">
        <v>1393</v>
      </c>
      <c r="B428" s="326"/>
      <c r="C428" s="326"/>
      <c r="D428" s="326"/>
      <c r="E428" s="326"/>
      <c r="F428" s="326"/>
      <c r="G428" s="326"/>
      <c r="H428" s="326"/>
      <c r="I428" s="326"/>
      <c r="J428" s="326"/>
      <c r="K428" s="326"/>
      <c r="L428" s="326"/>
      <c r="M428" s="326"/>
      <c r="N428" s="297" t="s">
        <v>1394</v>
      </c>
    </row>
    <row r="429" spans="1:14" ht="21.75" customHeight="1" x14ac:dyDescent="0.2">
      <c r="A429" s="308" t="s">
        <v>516</v>
      </c>
      <c r="B429" s="577">
        <v>1</v>
      </c>
      <c r="C429" s="577">
        <v>0</v>
      </c>
      <c r="D429" s="577">
        <v>1</v>
      </c>
      <c r="E429" s="577">
        <v>0</v>
      </c>
      <c r="F429" s="577">
        <v>0</v>
      </c>
      <c r="G429" s="577">
        <v>0</v>
      </c>
      <c r="H429" s="577">
        <v>13</v>
      </c>
      <c r="I429" s="577">
        <v>2</v>
      </c>
      <c r="J429" s="577">
        <v>15</v>
      </c>
      <c r="K429" s="577">
        <v>14</v>
      </c>
      <c r="L429" s="577">
        <v>2</v>
      </c>
      <c r="M429" s="577">
        <v>16</v>
      </c>
      <c r="N429" s="297" t="s">
        <v>208</v>
      </c>
    </row>
    <row r="430" spans="1:14" ht="21.75" customHeight="1" x14ac:dyDescent="0.2">
      <c r="A430" s="308" t="s">
        <v>209</v>
      </c>
      <c r="B430" s="577">
        <v>7</v>
      </c>
      <c r="C430" s="577">
        <v>0</v>
      </c>
      <c r="D430" s="577">
        <v>7</v>
      </c>
      <c r="E430" s="577">
        <v>0</v>
      </c>
      <c r="F430" s="577">
        <v>0</v>
      </c>
      <c r="G430" s="577">
        <v>0</v>
      </c>
      <c r="H430" s="577">
        <v>0</v>
      </c>
      <c r="I430" s="577">
        <v>0</v>
      </c>
      <c r="J430" s="577">
        <v>0</v>
      </c>
      <c r="K430" s="577">
        <v>7</v>
      </c>
      <c r="L430" s="577">
        <v>0</v>
      </c>
      <c r="M430" s="577">
        <v>7</v>
      </c>
      <c r="N430" s="297" t="s">
        <v>210</v>
      </c>
    </row>
    <row r="431" spans="1:14" ht="21.75" customHeight="1" x14ac:dyDescent="0.2">
      <c r="A431" s="308" t="s">
        <v>1396</v>
      </c>
      <c r="B431" s="326">
        <v>6</v>
      </c>
      <c r="C431" s="326">
        <v>0</v>
      </c>
      <c r="D431" s="326">
        <v>6</v>
      </c>
      <c r="E431" s="326">
        <v>0</v>
      </c>
      <c r="F431" s="326">
        <v>0</v>
      </c>
      <c r="G431" s="326">
        <v>0</v>
      </c>
      <c r="H431" s="326">
        <v>0</v>
      </c>
      <c r="I431" s="326">
        <v>0</v>
      </c>
      <c r="J431" s="326">
        <v>0</v>
      </c>
      <c r="K431" s="326">
        <v>6</v>
      </c>
      <c r="L431" s="326">
        <v>0</v>
      </c>
      <c r="M431" s="326">
        <v>6</v>
      </c>
      <c r="N431" s="297" t="s">
        <v>1613</v>
      </c>
    </row>
    <row r="432" spans="1:14" ht="21.75" customHeight="1" x14ac:dyDescent="0.2">
      <c r="A432" s="308" t="s">
        <v>1398</v>
      </c>
      <c r="B432" s="326">
        <v>0</v>
      </c>
      <c r="C432" s="326">
        <v>4</v>
      </c>
      <c r="D432" s="326">
        <v>4</v>
      </c>
      <c r="E432" s="326">
        <v>3</v>
      </c>
      <c r="F432" s="326">
        <v>0</v>
      </c>
      <c r="G432" s="326">
        <v>3</v>
      </c>
      <c r="H432" s="326">
        <v>1</v>
      </c>
      <c r="I432" s="326">
        <v>0</v>
      </c>
      <c r="J432" s="326">
        <v>1</v>
      </c>
      <c r="K432" s="326">
        <v>4</v>
      </c>
      <c r="L432" s="326">
        <v>4</v>
      </c>
      <c r="M432" s="326">
        <v>8</v>
      </c>
      <c r="N432" s="297" t="s">
        <v>1614</v>
      </c>
    </row>
    <row r="433" spans="1:14" ht="21.75" customHeight="1" x14ac:dyDescent="0.2">
      <c r="A433" s="308" t="s">
        <v>1345</v>
      </c>
      <c r="B433" s="326">
        <v>1</v>
      </c>
      <c r="C433" s="326">
        <v>0</v>
      </c>
      <c r="D433" s="326">
        <v>1</v>
      </c>
      <c r="E433" s="326">
        <v>0</v>
      </c>
      <c r="F433" s="326">
        <v>0</v>
      </c>
      <c r="G433" s="326">
        <v>0</v>
      </c>
      <c r="H433" s="326">
        <v>3</v>
      </c>
      <c r="I433" s="326">
        <v>0</v>
      </c>
      <c r="J433" s="326">
        <v>3</v>
      </c>
      <c r="K433" s="326">
        <v>4</v>
      </c>
      <c r="L433" s="326">
        <v>0</v>
      </c>
      <c r="M433" s="326">
        <v>4</v>
      </c>
      <c r="N433" s="297" t="s">
        <v>1346</v>
      </c>
    </row>
    <row r="434" spans="1:14" ht="21" customHeight="1" x14ac:dyDescent="0.2">
      <c r="A434" s="308" t="s">
        <v>309</v>
      </c>
      <c r="B434" s="326">
        <v>2</v>
      </c>
      <c r="C434" s="326">
        <v>0</v>
      </c>
      <c r="D434" s="326">
        <v>2</v>
      </c>
      <c r="E434" s="326">
        <v>1</v>
      </c>
      <c r="F434" s="326">
        <v>0</v>
      </c>
      <c r="G434" s="326">
        <v>1</v>
      </c>
      <c r="H434" s="326">
        <v>4</v>
      </c>
      <c r="I434" s="326">
        <v>0</v>
      </c>
      <c r="J434" s="326">
        <v>4</v>
      </c>
      <c r="K434" s="326">
        <v>7</v>
      </c>
      <c r="L434" s="326">
        <v>0</v>
      </c>
      <c r="M434" s="326">
        <v>7</v>
      </c>
      <c r="N434" s="297" t="s">
        <v>763</v>
      </c>
    </row>
    <row r="435" spans="1:14" ht="21.75" customHeight="1" x14ac:dyDescent="0.2">
      <c r="A435" s="308" t="s">
        <v>1402</v>
      </c>
      <c r="B435" s="326">
        <v>13</v>
      </c>
      <c r="C435" s="326">
        <v>12</v>
      </c>
      <c r="D435" s="326">
        <v>25</v>
      </c>
      <c r="E435" s="326">
        <v>0</v>
      </c>
      <c r="F435" s="326">
        <v>0</v>
      </c>
      <c r="G435" s="326">
        <v>0</v>
      </c>
      <c r="H435" s="326">
        <v>0</v>
      </c>
      <c r="I435" s="326">
        <v>0</v>
      </c>
      <c r="J435" s="326">
        <v>0</v>
      </c>
      <c r="K435" s="326">
        <v>13</v>
      </c>
      <c r="L435" s="326">
        <v>12</v>
      </c>
      <c r="M435" s="326">
        <v>25</v>
      </c>
      <c r="N435" s="297" t="s">
        <v>1403</v>
      </c>
    </row>
    <row r="436" spans="1:14" ht="21.75" customHeight="1" x14ac:dyDescent="0.2">
      <c r="A436" s="308" t="s">
        <v>1529</v>
      </c>
      <c r="B436" s="326">
        <f>SUM(B429:B435)</f>
        <v>30</v>
      </c>
      <c r="C436" s="326">
        <f t="shared" ref="C436:M436" si="57">SUM(C429:C435)</f>
        <v>16</v>
      </c>
      <c r="D436" s="326">
        <f t="shared" si="57"/>
        <v>46</v>
      </c>
      <c r="E436" s="326">
        <f t="shared" si="57"/>
        <v>4</v>
      </c>
      <c r="F436" s="326">
        <f t="shared" si="57"/>
        <v>0</v>
      </c>
      <c r="G436" s="326">
        <f t="shared" si="57"/>
        <v>4</v>
      </c>
      <c r="H436" s="326">
        <f t="shared" si="57"/>
        <v>21</v>
      </c>
      <c r="I436" s="326">
        <f t="shared" si="57"/>
        <v>2</v>
      </c>
      <c r="J436" s="326">
        <f t="shared" si="57"/>
        <v>23</v>
      </c>
      <c r="K436" s="326">
        <f t="shared" si="57"/>
        <v>55</v>
      </c>
      <c r="L436" s="326">
        <f t="shared" si="57"/>
        <v>18</v>
      </c>
      <c r="M436" s="326">
        <f t="shared" si="57"/>
        <v>73</v>
      </c>
      <c r="N436" s="297" t="s">
        <v>1405</v>
      </c>
    </row>
    <row r="437" spans="1:14" ht="21.75" customHeight="1" x14ac:dyDescent="0.2">
      <c r="A437" s="308" t="s">
        <v>1406</v>
      </c>
      <c r="B437" s="326">
        <v>77</v>
      </c>
      <c r="C437" s="326">
        <v>15</v>
      </c>
      <c r="D437" s="326">
        <v>92</v>
      </c>
      <c r="E437" s="326">
        <v>0</v>
      </c>
      <c r="F437" s="326">
        <v>0</v>
      </c>
      <c r="G437" s="326">
        <v>0</v>
      </c>
      <c r="H437" s="326">
        <v>0</v>
      </c>
      <c r="I437" s="326">
        <v>0</v>
      </c>
      <c r="J437" s="326">
        <v>0</v>
      </c>
      <c r="K437" s="326">
        <v>77</v>
      </c>
      <c r="L437" s="326">
        <v>15</v>
      </c>
      <c r="M437" s="326">
        <v>92</v>
      </c>
      <c r="N437" s="297" t="s">
        <v>1407</v>
      </c>
    </row>
    <row r="438" spans="1:14" ht="21.75" customHeight="1" x14ac:dyDescent="0.2">
      <c r="A438" s="308" t="s">
        <v>1408</v>
      </c>
      <c r="B438" s="326">
        <v>68</v>
      </c>
      <c r="C438" s="326">
        <v>37</v>
      </c>
      <c r="D438" s="326">
        <v>105</v>
      </c>
      <c r="E438" s="326">
        <v>0</v>
      </c>
      <c r="F438" s="326">
        <v>0</v>
      </c>
      <c r="G438" s="326">
        <v>0</v>
      </c>
      <c r="H438" s="326">
        <v>14</v>
      </c>
      <c r="I438" s="326">
        <v>3</v>
      </c>
      <c r="J438" s="326">
        <v>17</v>
      </c>
      <c r="K438" s="326">
        <v>82</v>
      </c>
      <c r="L438" s="326">
        <v>40</v>
      </c>
      <c r="M438" s="326">
        <v>122</v>
      </c>
      <c r="N438" s="297" t="s">
        <v>1409</v>
      </c>
    </row>
    <row r="439" spans="1:14" ht="21.75" customHeight="1" x14ac:dyDescent="0.2">
      <c r="A439" s="440" t="s">
        <v>1410</v>
      </c>
      <c r="B439" s="596">
        <v>160</v>
      </c>
      <c r="C439" s="596">
        <v>34</v>
      </c>
      <c r="D439" s="596">
        <v>194</v>
      </c>
      <c r="E439" s="596">
        <v>2</v>
      </c>
      <c r="F439" s="596">
        <v>0</v>
      </c>
      <c r="G439" s="596">
        <v>2</v>
      </c>
      <c r="H439" s="596">
        <v>0</v>
      </c>
      <c r="I439" s="596">
        <v>0</v>
      </c>
      <c r="J439" s="596">
        <v>0</v>
      </c>
      <c r="K439" s="596">
        <v>162</v>
      </c>
      <c r="L439" s="596">
        <v>34</v>
      </c>
      <c r="M439" s="596">
        <v>196</v>
      </c>
      <c r="N439" s="297" t="s">
        <v>1411</v>
      </c>
    </row>
    <row r="440" spans="1:14" ht="21.75" customHeight="1" thickBot="1" x14ac:dyDescent="0.25">
      <c r="A440" s="426" t="s">
        <v>1412</v>
      </c>
      <c r="B440" s="587">
        <v>31</v>
      </c>
      <c r="C440" s="587">
        <v>5</v>
      </c>
      <c r="D440" s="587">
        <v>36</v>
      </c>
      <c r="E440" s="587">
        <v>6</v>
      </c>
      <c r="F440" s="587">
        <v>2</v>
      </c>
      <c r="G440" s="587">
        <v>8</v>
      </c>
      <c r="H440" s="587">
        <v>0</v>
      </c>
      <c r="I440" s="587">
        <v>0</v>
      </c>
      <c r="J440" s="587">
        <v>0</v>
      </c>
      <c r="K440" s="587">
        <v>37</v>
      </c>
      <c r="L440" s="587">
        <v>7</v>
      </c>
      <c r="M440" s="587">
        <v>44</v>
      </c>
      <c r="N440" s="427" t="s">
        <v>1413</v>
      </c>
    </row>
    <row r="441" spans="1:14" ht="21.75" customHeight="1" thickTop="1" x14ac:dyDescent="0.2">
      <c r="A441" s="307"/>
      <c r="B441" s="921"/>
      <c r="C441" s="921"/>
      <c r="D441" s="921"/>
      <c r="E441" s="921"/>
      <c r="F441" s="921"/>
      <c r="G441" s="921"/>
      <c r="H441" s="921"/>
      <c r="I441" s="921"/>
      <c r="J441" s="921"/>
      <c r="K441" s="921"/>
      <c r="L441" s="921"/>
      <c r="M441" s="921"/>
      <c r="N441" s="56"/>
    </row>
    <row r="442" spans="1:14" ht="21.75" customHeight="1" x14ac:dyDescent="0.2">
      <c r="A442" s="307"/>
      <c r="B442" s="921"/>
      <c r="C442" s="921"/>
      <c r="D442" s="921"/>
      <c r="E442" s="921"/>
      <c r="F442" s="921"/>
      <c r="G442" s="921"/>
      <c r="H442" s="921"/>
      <c r="I442" s="921"/>
      <c r="J442" s="921"/>
      <c r="K442" s="921"/>
      <c r="L442" s="921"/>
      <c r="M442" s="921"/>
      <c r="N442" s="56"/>
    </row>
    <row r="443" spans="1:14" ht="21.75" customHeight="1" x14ac:dyDescent="0.2">
      <c r="A443" s="307"/>
      <c r="B443" s="921"/>
      <c r="C443" s="921"/>
      <c r="D443" s="921"/>
      <c r="E443" s="921"/>
      <c r="F443" s="921"/>
      <c r="G443" s="921"/>
      <c r="H443" s="921"/>
      <c r="I443" s="921"/>
      <c r="J443" s="921"/>
      <c r="K443" s="921"/>
      <c r="L443" s="921"/>
      <c r="M443" s="921"/>
      <c r="N443" s="56"/>
    </row>
    <row r="444" spans="1:14" ht="21.75" customHeight="1" x14ac:dyDescent="0.2">
      <c r="A444" s="307"/>
      <c r="B444" s="921"/>
      <c r="C444" s="921"/>
      <c r="D444" s="921"/>
      <c r="E444" s="921"/>
      <c r="F444" s="921"/>
      <c r="G444" s="921"/>
      <c r="H444" s="921"/>
      <c r="I444" s="921"/>
      <c r="J444" s="921"/>
      <c r="K444" s="921"/>
      <c r="L444" s="921"/>
      <c r="M444" s="921"/>
      <c r="N444" s="56"/>
    </row>
    <row r="445" spans="1:14" ht="20.25" customHeight="1" thickBot="1" x14ac:dyDescent="0.25">
      <c r="A445" s="310" t="s">
        <v>2654</v>
      </c>
      <c r="N445" s="935" t="s">
        <v>2718</v>
      </c>
    </row>
    <row r="446" spans="1:14" ht="16.5" customHeight="1" thickTop="1" x14ac:dyDescent="0.25">
      <c r="A446" s="1053" t="s">
        <v>196</v>
      </c>
      <c r="B446" s="1073" t="s">
        <v>128</v>
      </c>
      <c r="C446" s="1073"/>
      <c r="D446" s="1073"/>
      <c r="E446" s="1073" t="s">
        <v>129</v>
      </c>
      <c r="F446" s="1073"/>
      <c r="G446" s="1073"/>
      <c r="H446" s="1073" t="s">
        <v>130</v>
      </c>
      <c r="I446" s="1073"/>
      <c r="J446" s="1073"/>
      <c r="K446" s="1073" t="s">
        <v>4</v>
      </c>
      <c r="L446" s="1073"/>
      <c r="M446" s="1073"/>
      <c r="N446" s="1053" t="s">
        <v>197</v>
      </c>
    </row>
    <row r="447" spans="1:14" ht="15" customHeight="1" x14ac:dyDescent="0.25">
      <c r="A447" s="1054"/>
      <c r="B447" s="1071" t="s">
        <v>131</v>
      </c>
      <c r="C447" s="1071"/>
      <c r="D447" s="1071"/>
      <c r="E447" s="1071" t="s">
        <v>132</v>
      </c>
      <c r="F447" s="1071"/>
      <c r="G447" s="1071"/>
      <c r="H447" s="1071" t="s">
        <v>133</v>
      </c>
      <c r="I447" s="1071"/>
      <c r="J447" s="1071"/>
      <c r="K447" s="1071" t="s">
        <v>9</v>
      </c>
      <c r="L447" s="1071"/>
      <c r="M447" s="1071"/>
      <c r="N447" s="1054"/>
    </row>
    <row r="448" spans="1:14" ht="14.25" customHeight="1" x14ac:dyDescent="0.25">
      <c r="A448" s="1054"/>
      <c r="B448" s="933" t="s">
        <v>554</v>
      </c>
      <c r="C448" s="933" t="s">
        <v>112</v>
      </c>
      <c r="D448" s="933" t="s">
        <v>12</v>
      </c>
      <c r="E448" s="933" t="s">
        <v>554</v>
      </c>
      <c r="F448" s="933" t="s">
        <v>112</v>
      </c>
      <c r="G448" s="933" t="s">
        <v>12</v>
      </c>
      <c r="H448" s="933" t="s">
        <v>554</v>
      </c>
      <c r="I448" s="933" t="s">
        <v>112</v>
      </c>
      <c r="J448" s="933" t="s">
        <v>12</v>
      </c>
      <c r="K448" s="933" t="s">
        <v>554</v>
      </c>
      <c r="L448" s="933" t="s">
        <v>112</v>
      </c>
      <c r="M448" s="933" t="s">
        <v>12</v>
      </c>
      <c r="N448" s="1054"/>
    </row>
    <row r="449" spans="1:14" ht="18.75" customHeight="1" thickBot="1" x14ac:dyDescent="0.3">
      <c r="A449" s="1055"/>
      <c r="B449" s="934" t="s">
        <v>13</v>
      </c>
      <c r="C449" s="934" t="s">
        <v>14</v>
      </c>
      <c r="D449" s="934" t="s">
        <v>9</v>
      </c>
      <c r="E449" s="934" t="s">
        <v>13</v>
      </c>
      <c r="F449" s="934" t="s">
        <v>14</v>
      </c>
      <c r="G449" s="934" t="s">
        <v>9</v>
      </c>
      <c r="H449" s="934" t="s">
        <v>13</v>
      </c>
      <c r="I449" s="934" t="s">
        <v>14</v>
      </c>
      <c r="J449" s="934" t="s">
        <v>9</v>
      </c>
      <c r="K449" s="934" t="s">
        <v>13</v>
      </c>
      <c r="L449" s="934" t="s">
        <v>14</v>
      </c>
      <c r="M449" s="934" t="s">
        <v>9</v>
      </c>
      <c r="N449" s="1055"/>
    </row>
    <row r="450" spans="1:14" ht="21.75" customHeight="1" x14ac:dyDescent="0.2">
      <c r="A450" s="308" t="s">
        <v>1414</v>
      </c>
      <c r="B450" s="326"/>
      <c r="C450" s="326"/>
      <c r="D450" s="326"/>
      <c r="E450" s="326"/>
      <c r="F450" s="326"/>
      <c r="G450" s="326"/>
      <c r="H450" s="326"/>
      <c r="I450" s="326"/>
      <c r="J450" s="326"/>
      <c r="K450" s="326"/>
      <c r="L450" s="326"/>
      <c r="M450" s="326"/>
      <c r="N450" s="297" t="s">
        <v>1415</v>
      </c>
    </row>
    <row r="451" spans="1:14" ht="21.75" customHeight="1" x14ac:dyDescent="0.2">
      <c r="A451" s="308" t="s">
        <v>1416</v>
      </c>
      <c r="B451" s="326">
        <v>5</v>
      </c>
      <c r="C451" s="326">
        <v>2</v>
      </c>
      <c r="D451" s="326">
        <v>7</v>
      </c>
      <c r="E451" s="326">
        <v>0</v>
      </c>
      <c r="F451" s="326">
        <v>0</v>
      </c>
      <c r="G451" s="326">
        <v>0</v>
      </c>
      <c r="H451" s="326">
        <v>0</v>
      </c>
      <c r="I451" s="326">
        <v>0</v>
      </c>
      <c r="J451" s="326">
        <v>0</v>
      </c>
      <c r="K451" s="326">
        <v>5</v>
      </c>
      <c r="L451" s="326">
        <v>2</v>
      </c>
      <c r="M451" s="326">
        <v>7</v>
      </c>
      <c r="N451" s="297" t="s">
        <v>1613</v>
      </c>
    </row>
    <row r="452" spans="1:14" ht="21.75" customHeight="1" x14ac:dyDescent="0.2">
      <c r="A452" s="308" t="s">
        <v>1417</v>
      </c>
      <c r="B452" s="326">
        <v>9</v>
      </c>
      <c r="C452" s="326">
        <v>4</v>
      </c>
      <c r="D452" s="326">
        <v>13</v>
      </c>
      <c r="E452" s="326">
        <v>0</v>
      </c>
      <c r="F452" s="326">
        <v>0</v>
      </c>
      <c r="G452" s="326">
        <v>0</v>
      </c>
      <c r="H452" s="326">
        <v>0</v>
      </c>
      <c r="I452" s="326">
        <v>0</v>
      </c>
      <c r="J452" s="326">
        <v>0</v>
      </c>
      <c r="K452" s="326">
        <v>9</v>
      </c>
      <c r="L452" s="326">
        <v>4</v>
      </c>
      <c r="M452" s="326">
        <v>13</v>
      </c>
      <c r="N452" s="297" t="s">
        <v>1614</v>
      </c>
    </row>
    <row r="453" spans="1:14" ht="20.25" customHeight="1" x14ac:dyDescent="0.2">
      <c r="A453" s="421" t="s">
        <v>1418</v>
      </c>
      <c r="B453" s="326">
        <v>11</v>
      </c>
      <c r="C453" s="326">
        <v>8</v>
      </c>
      <c r="D453" s="326">
        <v>19</v>
      </c>
      <c r="E453" s="326">
        <v>0</v>
      </c>
      <c r="F453" s="326">
        <v>0</v>
      </c>
      <c r="G453" s="326">
        <v>0</v>
      </c>
      <c r="H453" s="326">
        <v>0</v>
      </c>
      <c r="I453" s="326">
        <v>0</v>
      </c>
      <c r="J453" s="326">
        <v>0</v>
      </c>
      <c r="K453" s="326">
        <v>11</v>
      </c>
      <c r="L453" s="326">
        <v>8</v>
      </c>
      <c r="M453" s="326">
        <v>19</v>
      </c>
      <c r="N453" s="297" t="s">
        <v>1675</v>
      </c>
    </row>
    <row r="454" spans="1:14" ht="27" customHeight="1" x14ac:dyDescent="0.2">
      <c r="A454" s="440" t="s">
        <v>1420</v>
      </c>
      <c r="B454" s="596">
        <v>38</v>
      </c>
      <c r="C454" s="596">
        <v>6</v>
      </c>
      <c r="D454" s="596">
        <v>44</v>
      </c>
      <c r="E454" s="596">
        <v>2</v>
      </c>
      <c r="F454" s="596">
        <v>0</v>
      </c>
      <c r="G454" s="596">
        <v>2</v>
      </c>
      <c r="H454" s="596">
        <v>0</v>
      </c>
      <c r="I454" s="596">
        <v>0</v>
      </c>
      <c r="J454" s="596">
        <v>0</v>
      </c>
      <c r="K454" s="596">
        <v>40</v>
      </c>
      <c r="L454" s="596">
        <v>6</v>
      </c>
      <c r="M454" s="596">
        <v>46</v>
      </c>
      <c r="N454" s="429" t="s">
        <v>763</v>
      </c>
    </row>
    <row r="455" spans="1:14" ht="27" customHeight="1" x14ac:dyDescent="0.2">
      <c r="A455" s="308" t="s">
        <v>1422</v>
      </c>
      <c r="B455" s="326">
        <v>31</v>
      </c>
      <c r="C455" s="326">
        <v>5</v>
      </c>
      <c r="D455" s="326">
        <v>36</v>
      </c>
      <c r="E455" s="326">
        <v>0</v>
      </c>
      <c r="F455" s="326">
        <v>0</v>
      </c>
      <c r="G455" s="326">
        <v>0</v>
      </c>
      <c r="H455" s="326">
        <v>0</v>
      </c>
      <c r="I455" s="326">
        <v>0</v>
      </c>
      <c r="J455" s="326">
        <v>0</v>
      </c>
      <c r="K455" s="326">
        <v>31</v>
      </c>
      <c r="L455" s="326">
        <v>5</v>
      </c>
      <c r="M455" s="326">
        <v>36</v>
      </c>
      <c r="N455" s="297" t="s">
        <v>1293</v>
      </c>
    </row>
    <row r="456" spans="1:14" ht="27" customHeight="1" x14ac:dyDescent="0.2">
      <c r="A456" s="422" t="s">
        <v>523</v>
      </c>
      <c r="B456" s="326">
        <v>80</v>
      </c>
      <c r="C456" s="326">
        <v>5</v>
      </c>
      <c r="D456" s="326">
        <v>85</v>
      </c>
      <c r="E456" s="326">
        <v>0</v>
      </c>
      <c r="F456" s="326">
        <v>0</v>
      </c>
      <c r="G456" s="326">
        <v>0</v>
      </c>
      <c r="H456" s="326">
        <v>0</v>
      </c>
      <c r="I456" s="326">
        <v>0</v>
      </c>
      <c r="J456" s="326">
        <v>0</v>
      </c>
      <c r="K456" s="326">
        <v>80</v>
      </c>
      <c r="L456" s="326">
        <v>5</v>
      </c>
      <c r="M456" s="326">
        <v>85</v>
      </c>
      <c r="N456" s="423" t="s">
        <v>240</v>
      </c>
    </row>
    <row r="457" spans="1:14" ht="27" customHeight="1" x14ac:dyDescent="0.2">
      <c r="A457" s="308" t="s">
        <v>1425</v>
      </c>
      <c r="B457" s="326">
        <f t="shared" ref="B457:M457" si="58">SUM(B445:B456)</f>
        <v>174</v>
      </c>
      <c r="C457" s="326">
        <f t="shared" si="58"/>
        <v>30</v>
      </c>
      <c r="D457" s="326">
        <f t="shared" si="58"/>
        <v>204</v>
      </c>
      <c r="E457" s="326">
        <f t="shared" si="58"/>
        <v>2</v>
      </c>
      <c r="F457" s="326">
        <f t="shared" si="58"/>
        <v>0</v>
      </c>
      <c r="G457" s="326">
        <f t="shared" si="58"/>
        <v>2</v>
      </c>
      <c r="H457" s="326">
        <f t="shared" si="58"/>
        <v>0</v>
      </c>
      <c r="I457" s="326">
        <f t="shared" si="58"/>
        <v>0</v>
      </c>
      <c r="J457" s="326">
        <f t="shared" si="58"/>
        <v>0</v>
      </c>
      <c r="K457" s="326">
        <f t="shared" si="58"/>
        <v>176</v>
      </c>
      <c r="L457" s="326">
        <f t="shared" si="58"/>
        <v>30</v>
      </c>
      <c r="M457" s="326">
        <f t="shared" si="58"/>
        <v>206</v>
      </c>
      <c r="N457" s="297" t="s">
        <v>1687</v>
      </c>
    </row>
    <row r="458" spans="1:14" ht="27" customHeight="1" x14ac:dyDescent="0.2">
      <c r="A458" s="308" t="s">
        <v>1427</v>
      </c>
      <c r="B458" s="326">
        <v>8</v>
      </c>
      <c r="C458" s="326">
        <v>0</v>
      </c>
      <c r="D458" s="326">
        <v>8</v>
      </c>
      <c r="E458" s="326">
        <v>0</v>
      </c>
      <c r="F458" s="326">
        <v>0</v>
      </c>
      <c r="G458" s="326">
        <v>0</v>
      </c>
      <c r="H458" s="326">
        <v>0</v>
      </c>
      <c r="I458" s="326">
        <v>0</v>
      </c>
      <c r="J458" s="326">
        <v>0</v>
      </c>
      <c r="K458" s="326">
        <v>8</v>
      </c>
      <c r="L458" s="326">
        <v>0</v>
      </c>
      <c r="M458" s="326">
        <v>8</v>
      </c>
      <c r="N458" s="423" t="s">
        <v>1532</v>
      </c>
    </row>
    <row r="459" spans="1:14" ht="27" customHeight="1" x14ac:dyDescent="0.2">
      <c r="A459" s="308" t="s">
        <v>1429</v>
      </c>
      <c r="B459" s="326">
        <v>82</v>
      </c>
      <c r="C459" s="326">
        <v>17</v>
      </c>
      <c r="D459" s="326">
        <v>99</v>
      </c>
      <c r="E459" s="326">
        <v>1</v>
      </c>
      <c r="F459" s="326">
        <v>0</v>
      </c>
      <c r="G459" s="326">
        <v>1</v>
      </c>
      <c r="H459" s="326">
        <v>0</v>
      </c>
      <c r="I459" s="326">
        <v>0</v>
      </c>
      <c r="J459" s="326">
        <v>0</v>
      </c>
      <c r="K459" s="326">
        <v>83</v>
      </c>
      <c r="L459" s="326">
        <v>17</v>
      </c>
      <c r="M459" s="326">
        <v>100</v>
      </c>
      <c r="N459" s="423" t="s">
        <v>1430</v>
      </c>
    </row>
    <row r="460" spans="1:14" ht="27" customHeight="1" x14ac:dyDescent="0.2">
      <c r="A460" s="308" t="s">
        <v>1431</v>
      </c>
      <c r="B460" s="326">
        <v>8</v>
      </c>
      <c r="C460" s="326">
        <v>0</v>
      </c>
      <c r="D460" s="326">
        <v>8</v>
      </c>
      <c r="E460" s="326">
        <v>0</v>
      </c>
      <c r="F460" s="326">
        <v>0</v>
      </c>
      <c r="G460" s="326">
        <v>0</v>
      </c>
      <c r="H460" s="326">
        <v>0</v>
      </c>
      <c r="I460" s="326">
        <v>0</v>
      </c>
      <c r="J460" s="326">
        <v>0</v>
      </c>
      <c r="K460" s="326">
        <v>8</v>
      </c>
      <c r="L460" s="326">
        <v>0</v>
      </c>
      <c r="M460" s="326">
        <v>8</v>
      </c>
      <c r="N460" s="297" t="s">
        <v>1432</v>
      </c>
    </row>
    <row r="461" spans="1:14" ht="27" customHeight="1" x14ac:dyDescent="0.2">
      <c r="A461" s="308" t="s">
        <v>1433</v>
      </c>
      <c r="B461" s="326">
        <v>10</v>
      </c>
      <c r="C461" s="326">
        <v>0</v>
      </c>
      <c r="D461" s="326">
        <v>10</v>
      </c>
      <c r="E461" s="326">
        <v>0</v>
      </c>
      <c r="F461" s="326">
        <v>0</v>
      </c>
      <c r="G461" s="326">
        <v>0</v>
      </c>
      <c r="H461" s="326">
        <v>0</v>
      </c>
      <c r="I461" s="326">
        <v>0</v>
      </c>
      <c r="J461" s="326">
        <v>0</v>
      </c>
      <c r="K461" s="326">
        <v>10</v>
      </c>
      <c r="L461" s="326">
        <v>0</v>
      </c>
      <c r="M461" s="326">
        <v>10</v>
      </c>
      <c r="N461" s="297" t="s">
        <v>1434</v>
      </c>
    </row>
    <row r="462" spans="1:14" ht="27" customHeight="1" x14ac:dyDescent="0.2">
      <c r="A462" s="440" t="s">
        <v>1437</v>
      </c>
      <c r="B462" s="326">
        <v>71</v>
      </c>
      <c r="C462" s="326">
        <v>8</v>
      </c>
      <c r="D462" s="326">
        <v>79</v>
      </c>
      <c r="E462" s="326">
        <v>0</v>
      </c>
      <c r="F462" s="326">
        <v>0</v>
      </c>
      <c r="G462" s="326">
        <v>0</v>
      </c>
      <c r="H462" s="326">
        <v>0</v>
      </c>
      <c r="I462" s="326">
        <v>0</v>
      </c>
      <c r="J462" s="326">
        <v>0</v>
      </c>
      <c r="K462" s="326">
        <v>71</v>
      </c>
      <c r="L462" s="326">
        <v>8</v>
      </c>
      <c r="M462" s="326">
        <v>79</v>
      </c>
      <c r="N462" s="429" t="s">
        <v>1438</v>
      </c>
    </row>
    <row r="463" spans="1:14" ht="27" customHeight="1" x14ac:dyDescent="0.2">
      <c r="A463" s="308" t="s">
        <v>1439</v>
      </c>
      <c r="B463" s="326">
        <v>115</v>
      </c>
      <c r="C463" s="326">
        <v>35</v>
      </c>
      <c r="D463" s="326">
        <v>150</v>
      </c>
      <c r="E463" s="326">
        <v>2</v>
      </c>
      <c r="F463" s="326">
        <v>0</v>
      </c>
      <c r="G463" s="326">
        <v>2</v>
      </c>
      <c r="H463" s="326">
        <v>3</v>
      </c>
      <c r="I463" s="326">
        <v>2</v>
      </c>
      <c r="J463" s="326">
        <v>5</v>
      </c>
      <c r="K463" s="326">
        <v>120</v>
      </c>
      <c r="L463" s="326">
        <v>37</v>
      </c>
      <c r="M463" s="326">
        <v>157</v>
      </c>
      <c r="N463" s="297" t="s">
        <v>1440</v>
      </c>
    </row>
    <row r="464" spans="1:14" ht="27" customHeight="1" x14ac:dyDescent="0.2">
      <c r="A464" s="308" t="s">
        <v>1171</v>
      </c>
      <c r="B464" s="326">
        <v>26</v>
      </c>
      <c r="C464" s="326">
        <v>1</v>
      </c>
      <c r="D464" s="326">
        <v>27</v>
      </c>
      <c r="E464" s="326">
        <v>0</v>
      </c>
      <c r="F464" s="326">
        <v>0</v>
      </c>
      <c r="G464" s="326">
        <v>0</v>
      </c>
      <c r="H464" s="326">
        <v>26</v>
      </c>
      <c r="I464" s="326">
        <v>2</v>
      </c>
      <c r="J464" s="326">
        <v>28</v>
      </c>
      <c r="K464" s="326">
        <v>52</v>
      </c>
      <c r="L464" s="326">
        <v>3</v>
      </c>
      <c r="M464" s="326">
        <v>55</v>
      </c>
      <c r="N464" s="297" t="s">
        <v>1441</v>
      </c>
    </row>
    <row r="465" spans="1:14" ht="27" customHeight="1" thickBot="1" x14ac:dyDescent="0.25">
      <c r="A465" s="426" t="s">
        <v>1442</v>
      </c>
      <c r="B465" s="587">
        <v>29</v>
      </c>
      <c r="C465" s="587">
        <v>7</v>
      </c>
      <c r="D465" s="587">
        <v>36</v>
      </c>
      <c r="E465" s="587">
        <v>1</v>
      </c>
      <c r="F465" s="587">
        <v>0</v>
      </c>
      <c r="G465" s="587">
        <v>1</v>
      </c>
      <c r="H465" s="587">
        <v>0</v>
      </c>
      <c r="I465" s="587">
        <v>0</v>
      </c>
      <c r="J465" s="587">
        <v>0</v>
      </c>
      <c r="K465" s="587">
        <v>30</v>
      </c>
      <c r="L465" s="587">
        <v>7</v>
      </c>
      <c r="M465" s="587">
        <v>37</v>
      </c>
      <c r="N465" s="427" t="s">
        <v>1443</v>
      </c>
    </row>
    <row r="466" spans="1:14" ht="27" customHeight="1" thickTop="1" x14ac:dyDescent="0.2">
      <c r="A466" s="452"/>
      <c r="B466" s="908"/>
      <c r="C466" s="307"/>
      <c r="D466" s="307"/>
      <c r="E466" s="307"/>
      <c r="F466" s="307"/>
      <c r="G466" s="307"/>
      <c r="H466" s="307"/>
      <c r="I466" s="307"/>
      <c r="J466" s="307"/>
      <c r="K466" s="307"/>
      <c r="L466" s="307"/>
      <c r="M466" s="307"/>
      <c r="N466" s="56"/>
    </row>
    <row r="467" spans="1:14" ht="27" customHeight="1" x14ac:dyDescent="0.2">
      <c r="A467" s="452"/>
      <c r="B467" s="908"/>
      <c r="C467" s="307"/>
      <c r="D467" s="307"/>
      <c r="E467" s="307"/>
      <c r="F467" s="307"/>
      <c r="G467" s="307"/>
      <c r="H467" s="307"/>
      <c r="I467" s="307"/>
      <c r="J467" s="307"/>
      <c r="K467" s="307"/>
      <c r="L467" s="307"/>
      <c r="M467" s="307"/>
      <c r="N467" s="56"/>
    </row>
    <row r="468" spans="1:14" ht="12.75" customHeight="1" x14ac:dyDescent="0.2">
      <c r="A468" s="452"/>
      <c r="B468" s="908"/>
      <c r="C468" s="307"/>
      <c r="D468" s="307"/>
      <c r="E468" s="307"/>
      <c r="F468" s="307"/>
      <c r="G468" s="307"/>
      <c r="H468" s="307"/>
      <c r="I468" s="307"/>
      <c r="J468" s="307"/>
      <c r="K468" s="307"/>
      <c r="L468" s="307"/>
      <c r="M468" s="307"/>
      <c r="N468" s="56"/>
    </row>
    <row r="469" spans="1:14" ht="21" customHeight="1" thickBot="1" x14ac:dyDescent="0.25">
      <c r="A469" s="310" t="s">
        <v>2654</v>
      </c>
      <c r="N469" s="935" t="s">
        <v>2718</v>
      </c>
    </row>
    <row r="470" spans="1:14" s="815" customFormat="1" ht="19.5" customHeight="1" thickTop="1" x14ac:dyDescent="0.2">
      <c r="A470" s="1053" t="s">
        <v>196</v>
      </c>
      <c r="B470" s="1053" t="s">
        <v>128</v>
      </c>
      <c r="C470" s="1053"/>
      <c r="D470" s="1053"/>
      <c r="E470" s="1053" t="s">
        <v>129</v>
      </c>
      <c r="F470" s="1053"/>
      <c r="G470" s="1053"/>
      <c r="H470" s="1053" t="s">
        <v>130</v>
      </c>
      <c r="I470" s="1053"/>
      <c r="J470" s="1053"/>
      <c r="K470" s="1053" t="s">
        <v>4</v>
      </c>
      <c r="L470" s="1053"/>
      <c r="M470" s="1053"/>
      <c r="N470" s="1053" t="s">
        <v>197</v>
      </c>
    </row>
    <row r="471" spans="1:14" s="815" customFormat="1" ht="19.5" customHeight="1" x14ac:dyDescent="0.2">
      <c r="A471" s="1054"/>
      <c r="B471" s="1054" t="s">
        <v>131</v>
      </c>
      <c r="C471" s="1054"/>
      <c r="D471" s="1054"/>
      <c r="E471" s="1054" t="s">
        <v>132</v>
      </c>
      <c r="F471" s="1054"/>
      <c r="G471" s="1054"/>
      <c r="H471" s="1054" t="s">
        <v>133</v>
      </c>
      <c r="I471" s="1054"/>
      <c r="J471" s="1054"/>
      <c r="K471" s="1054" t="s">
        <v>9</v>
      </c>
      <c r="L471" s="1054"/>
      <c r="M471" s="1054"/>
      <c r="N471" s="1054"/>
    </row>
    <row r="472" spans="1:14" s="815" customFormat="1" ht="19.5" customHeight="1" x14ac:dyDescent="0.2">
      <c r="A472" s="1054"/>
      <c r="B472" s="307" t="s">
        <v>554</v>
      </c>
      <c r="C472" s="307" t="s">
        <v>112</v>
      </c>
      <c r="D472" s="307" t="s">
        <v>12</v>
      </c>
      <c r="E472" s="307" t="s">
        <v>554</v>
      </c>
      <c r="F472" s="307" t="s">
        <v>112</v>
      </c>
      <c r="G472" s="307" t="s">
        <v>12</v>
      </c>
      <c r="H472" s="307" t="s">
        <v>554</v>
      </c>
      <c r="I472" s="307" t="s">
        <v>112</v>
      </c>
      <c r="J472" s="307" t="s">
        <v>12</v>
      </c>
      <c r="K472" s="307" t="s">
        <v>554</v>
      </c>
      <c r="L472" s="307" t="s">
        <v>112</v>
      </c>
      <c r="M472" s="307" t="s">
        <v>12</v>
      </c>
      <c r="N472" s="1054"/>
    </row>
    <row r="473" spans="1:14" s="815" customFormat="1" ht="22.5" customHeight="1" thickBot="1" x14ac:dyDescent="0.25">
      <c r="A473" s="1055"/>
      <c r="B473" s="943" t="s">
        <v>13</v>
      </c>
      <c r="C473" s="943" t="s">
        <v>14</v>
      </c>
      <c r="D473" s="943" t="s">
        <v>9</v>
      </c>
      <c r="E473" s="943" t="s">
        <v>13</v>
      </c>
      <c r="F473" s="943" t="s">
        <v>14</v>
      </c>
      <c r="G473" s="943" t="s">
        <v>9</v>
      </c>
      <c r="H473" s="943" t="s">
        <v>13</v>
      </c>
      <c r="I473" s="943" t="s">
        <v>14</v>
      </c>
      <c r="J473" s="943" t="s">
        <v>9</v>
      </c>
      <c r="K473" s="943" t="s">
        <v>13</v>
      </c>
      <c r="L473" s="943" t="s">
        <v>14</v>
      </c>
      <c r="M473" s="943" t="s">
        <v>9</v>
      </c>
      <c r="N473" s="1055"/>
    </row>
    <row r="474" spans="1:14" s="815" customFormat="1" ht="41.25" customHeight="1" x14ac:dyDescent="0.2">
      <c r="A474" s="308" t="s">
        <v>1161</v>
      </c>
      <c r="B474" s="308"/>
      <c r="C474" s="308"/>
      <c r="D474" s="308"/>
      <c r="E474" s="308"/>
      <c r="F474" s="308"/>
      <c r="G474" s="308"/>
      <c r="H474" s="308"/>
      <c r="I474" s="308"/>
      <c r="J474" s="308"/>
      <c r="K474" s="308"/>
      <c r="L474" s="308"/>
      <c r="M474" s="308"/>
      <c r="N474" s="516" t="s">
        <v>1445</v>
      </c>
    </row>
    <row r="475" spans="1:14" ht="24" customHeight="1" x14ac:dyDescent="0.2">
      <c r="A475" s="308" t="s">
        <v>1446</v>
      </c>
      <c r="B475" s="326">
        <v>19</v>
      </c>
      <c r="C475" s="326">
        <v>7</v>
      </c>
      <c r="D475" s="326">
        <v>26</v>
      </c>
      <c r="E475" s="326">
        <v>0</v>
      </c>
      <c r="F475" s="326">
        <v>0</v>
      </c>
      <c r="G475" s="326">
        <v>0</v>
      </c>
      <c r="H475" s="326">
        <v>0</v>
      </c>
      <c r="I475" s="326">
        <v>0</v>
      </c>
      <c r="J475" s="326">
        <v>0</v>
      </c>
      <c r="K475" s="326">
        <v>19</v>
      </c>
      <c r="L475" s="326">
        <v>7</v>
      </c>
      <c r="M475" s="326">
        <v>26</v>
      </c>
      <c r="N475" s="297" t="s">
        <v>1447</v>
      </c>
    </row>
    <row r="476" spans="1:14" ht="36.75" customHeight="1" x14ac:dyDescent="0.2">
      <c r="A476" s="420" t="s">
        <v>1162</v>
      </c>
      <c r="B476" s="326">
        <f t="shared" ref="B476:M476" si="59">SUM(B475:B475)</f>
        <v>19</v>
      </c>
      <c r="C476" s="326">
        <f t="shared" si="59"/>
        <v>7</v>
      </c>
      <c r="D476" s="326">
        <f t="shared" si="59"/>
        <v>26</v>
      </c>
      <c r="E476" s="326">
        <f t="shared" si="59"/>
        <v>0</v>
      </c>
      <c r="F476" s="326">
        <f t="shared" si="59"/>
        <v>0</v>
      </c>
      <c r="G476" s="326">
        <f t="shared" si="59"/>
        <v>0</v>
      </c>
      <c r="H476" s="326">
        <f t="shared" si="59"/>
        <v>0</v>
      </c>
      <c r="I476" s="326">
        <f t="shared" si="59"/>
        <v>0</v>
      </c>
      <c r="J476" s="326">
        <f t="shared" si="59"/>
        <v>0</v>
      </c>
      <c r="K476" s="326">
        <f t="shared" si="59"/>
        <v>19</v>
      </c>
      <c r="L476" s="326">
        <f t="shared" si="59"/>
        <v>7</v>
      </c>
      <c r="M476" s="326">
        <f t="shared" si="59"/>
        <v>26</v>
      </c>
      <c r="N476" s="516" t="s">
        <v>1448</v>
      </c>
    </row>
    <row r="477" spans="1:14" ht="27" customHeight="1" x14ac:dyDescent="0.2">
      <c r="A477" s="308" t="s">
        <v>1163</v>
      </c>
      <c r="B477" s="326">
        <v>108</v>
      </c>
      <c r="C477" s="326">
        <v>14</v>
      </c>
      <c r="D477" s="326">
        <v>122</v>
      </c>
      <c r="E477" s="326">
        <v>0</v>
      </c>
      <c r="F477" s="326">
        <v>0</v>
      </c>
      <c r="G477" s="326">
        <v>0</v>
      </c>
      <c r="H477" s="326">
        <v>0</v>
      </c>
      <c r="I477" s="326">
        <v>0</v>
      </c>
      <c r="J477" s="326">
        <v>0</v>
      </c>
      <c r="K477" s="326">
        <v>108</v>
      </c>
      <c r="L477" s="326">
        <v>14</v>
      </c>
      <c r="M477" s="326">
        <v>122</v>
      </c>
      <c r="N477" s="297" t="s">
        <v>1449</v>
      </c>
    </row>
    <row r="478" spans="1:14" ht="22.5" customHeight="1" x14ac:dyDescent="0.2">
      <c r="A478" s="421" t="s">
        <v>1450</v>
      </c>
      <c r="B478" s="326">
        <v>2</v>
      </c>
      <c r="C478" s="326">
        <v>0</v>
      </c>
      <c r="D478" s="326">
        <v>2</v>
      </c>
      <c r="E478" s="326">
        <v>1</v>
      </c>
      <c r="F478" s="326">
        <v>0</v>
      </c>
      <c r="G478" s="326">
        <v>1</v>
      </c>
      <c r="H478" s="326">
        <v>0</v>
      </c>
      <c r="I478" s="326">
        <v>0</v>
      </c>
      <c r="J478" s="326">
        <v>0</v>
      </c>
      <c r="K478" s="326">
        <v>3</v>
      </c>
      <c r="L478" s="326">
        <v>0</v>
      </c>
      <c r="M478" s="326">
        <v>3</v>
      </c>
      <c r="N478" s="297" t="s">
        <v>1451</v>
      </c>
    </row>
    <row r="479" spans="1:14" ht="16.5" customHeight="1" x14ac:dyDescent="0.2">
      <c r="A479" s="440" t="s">
        <v>1158</v>
      </c>
      <c r="B479" s="440"/>
      <c r="C479" s="440"/>
      <c r="D479" s="440"/>
      <c r="E479" s="440"/>
      <c r="F479" s="440"/>
      <c r="G479" s="440"/>
      <c r="H479" s="440"/>
      <c r="I479" s="440"/>
      <c r="J479" s="440"/>
      <c r="K479" s="440"/>
      <c r="L479" s="440"/>
      <c r="M479" s="440"/>
      <c r="N479" s="429" t="s">
        <v>1452</v>
      </c>
    </row>
    <row r="480" spans="1:14" ht="16.5" customHeight="1" x14ac:dyDescent="0.2">
      <c r="A480" s="308" t="s">
        <v>255</v>
      </c>
      <c r="B480" s="326">
        <v>2</v>
      </c>
      <c r="C480" s="326">
        <v>0</v>
      </c>
      <c r="D480" s="326">
        <v>2</v>
      </c>
      <c r="E480" s="326">
        <v>0</v>
      </c>
      <c r="F480" s="326">
        <v>0</v>
      </c>
      <c r="G480" s="326">
        <v>0</v>
      </c>
      <c r="H480" s="326">
        <v>0</v>
      </c>
      <c r="I480" s="326">
        <v>0</v>
      </c>
      <c r="J480" s="326">
        <v>0</v>
      </c>
      <c r="K480" s="326">
        <v>2</v>
      </c>
      <c r="L480" s="326">
        <v>0</v>
      </c>
      <c r="M480" s="326">
        <v>2</v>
      </c>
      <c r="N480" s="297" t="s">
        <v>210</v>
      </c>
    </row>
    <row r="481" spans="1:14" ht="16.5" customHeight="1" x14ac:dyDescent="0.2">
      <c r="A481" s="308" t="s">
        <v>1446</v>
      </c>
      <c r="B481" s="326">
        <v>5</v>
      </c>
      <c r="C481" s="326">
        <v>7</v>
      </c>
      <c r="D481" s="326">
        <v>12</v>
      </c>
      <c r="E481" s="326">
        <v>1</v>
      </c>
      <c r="F481" s="326">
        <v>0</v>
      </c>
      <c r="G481" s="326">
        <v>1</v>
      </c>
      <c r="H481" s="326">
        <v>0</v>
      </c>
      <c r="I481" s="326">
        <v>1</v>
      </c>
      <c r="J481" s="326">
        <v>1</v>
      </c>
      <c r="K481" s="326">
        <v>6</v>
      </c>
      <c r="L481" s="326">
        <v>8</v>
      </c>
      <c r="M481" s="326">
        <v>14</v>
      </c>
      <c r="N481" s="297" t="s">
        <v>1447</v>
      </c>
    </row>
    <row r="482" spans="1:14" ht="16.5" customHeight="1" x14ac:dyDescent="0.2">
      <c r="A482" s="308" t="s">
        <v>1454</v>
      </c>
      <c r="B482" s="326">
        <v>15</v>
      </c>
      <c r="C482" s="326">
        <v>2</v>
      </c>
      <c r="D482" s="326">
        <v>17</v>
      </c>
      <c r="E482" s="326">
        <v>0</v>
      </c>
      <c r="F482" s="326">
        <v>1</v>
      </c>
      <c r="G482" s="326">
        <v>1</v>
      </c>
      <c r="H482" s="326">
        <v>0</v>
      </c>
      <c r="I482" s="326">
        <v>0</v>
      </c>
      <c r="J482" s="326">
        <v>0</v>
      </c>
      <c r="K482" s="326">
        <v>15</v>
      </c>
      <c r="L482" s="326">
        <v>3</v>
      </c>
      <c r="M482" s="326">
        <v>18</v>
      </c>
      <c r="N482" s="297" t="s">
        <v>1463</v>
      </c>
    </row>
    <row r="483" spans="1:14" ht="16.5" customHeight="1" x14ac:dyDescent="0.2">
      <c r="A483" s="308" t="s">
        <v>523</v>
      </c>
      <c r="B483" s="326">
        <v>0</v>
      </c>
      <c r="C483" s="326">
        <v>3</v>
      </c>
      <c r="D483" s="326">
        <v>3</v>
      </c>
      <c r="E483" s="326">
        <v>0</v>
      </c>
      <c r="F483" s="326">
        <v>0</v>
      </c>
      <c r="G483" s="326">
        <v>0</v>
      </c>
      <c r="H483" s="326">
        <v>0</v>
      </c>
      <c r="I483" s="326">
        <v>0</v>
      </c>
      <c r="J483" s="326">
        <v>0</v>
      </c>
      <c r="K483" s="326">
        <v>0</v>
      </c>
      <c r="L483" s="326">
        <v>3</v>
      </c>
      <c r="M483" s="326">
        <v>3</v>
      </c>
      <c r="N483" s="297" t="s">
        <v>240</v>
      </c>
    </row>
    <row r="484" spans="1:14" ht="16.5" customHeight="1" x14ac:dyDescent="0.2">
      <c r="A484" s="420" t="s">
        <v>1155</v>
      </c>
      <c r="B484" s="326">
        <v>0</v>
      </c>
      <c r="C484" s="326">
        <v>1</v>
      </c>
      <c r="D484" s="326">
        <v>1</v>
      </c>
      <c r="E484" s="326">
        <v>0</v>
      </c>
      <c r="F484" s="326">
        <v>0</v>
      </c>
      <c r="G484" s="326">
        <v>0</v>
      </c>
      <c r="H484" s="326">
        <v>0</v>
      </c>
      <c r="I484" s="326">
        <v>0</v>
      </c>
      <c r="J484" s="326">
        <v>0</v>
      </c>
      <c r="K484" s="326">
        <v>0</v>
      </c>
      <c r="L484" s="326">
        <v>1</v>
      </c>
      <c r="M484" s="326">
        <v>1</v>
      </c>
      <c r="N484" s="423" t="s">
        <v>1108</v>
      </c>
    </row>
    <row r="485" spans="1:14" ht="16.5" customHeight="1" x14ac:dyDescent="0.2">
      <c r="A485" s="308" t="s">
        <v>1159</v>
      </c>
      <c r="B485" s="326">
        <f>SUM(B480:B484)</f>
        <v>22</v>
      </c>
      <c r="C485" s="326">
        <f t="shared" ref="C485:M485" si="60">SUM(C480:C484)</f>
        <v>13</v>
      </c>
      <c r="D485" s="326">
        <f t="shared" si="60"/>
        <v>35</v>
      </c>
      <c r="E485" s="326">
        <f t="shared" si="60"/>
        <v>1</v>
      </c>
      <c r="F485" s="326">
        <f t="shared" si="60"/>
        <v>1</v>
      </c>
      <c r="G485" s="326">
        <f t="shared" si="60"/>
        <v>2</v>
      </c>
      <c r="H485" s="326">
        <f t="shared" si="60"/>
        <v>0</v>
      </c>
      <c r="I485" s="326">
        <f t="shared" si="60"/>
        <v>1</v>
      </c>
      <c r="J485" s="326">
        <f t="shared" si="60"/>
        <v>1</v>
      </c>
      <c r="K485" s="326">
        <f t="shared" si="60"/>
        <v>23</v>
      </c>
      <c r="L485" s="326">
        <f t="shared" si="60"/>
        <v>15</v>
      </c>
      <c r="M485" s="326">
        <f t="shared" si="60"/>
        <v>38</v>
      </c>
      <c r="N485" s="297" t="s">
        <v>1455</v>
      </c>
    </row>
    <row r="486" spans="1:14" ht="16.5" customHeight="1" x14ac:dyDescent="0.2">
      <c r="A486" s="308" t="s">
        <v>1688</v>
      </c>
      <c r="B486" s="326">
        <v>28</v>
      </c>
      <c r="C486" s="326">
        <v>15</v>
      </c>
      <c r="D486" s="326">
        <v>43</v>
      </c>
      <c r="E486" s="326">
        <v>0</v>
      </c>
      <c r="F486" s="326">
        <v>0</v>
      </c>
      <c r="G486" s="326">
        <v>0</v>
      </c>
      <c r="H486" s="326">
        <v>0</v>
      </c>
      <c r="I486" s="326">
        <v>0</v>
      </c>
      <c r="J486" s="326">
        <v>0</v>
      </c>
      <c r="K486" s="326">
        <v>28</v>
      </c>
      <c r="L486" s="326">
        <v>15</v>
      </c>
      <c r="M486" s="326">
        <v>43</v>
      </c>
      <c r="N486" s="297" t="s">
        <v>1534</v>
      </c>
    </row>
    <row r="487" spans="1:14" ht="16.5" customHeight="1" x14ac:dyDescent="0.2">
      <c r="A487" s="308" t="s">
        <v>1689</v>
      </c>
      <c r="B487" s="326"/>
      <c r="C487" s="326"/>
      <c r="D487" s="326"/>
      <c r="E487" s="326"/>
      <c r="F487" s="326"/>
      <c r="G487" s="326"/>
      <c r="H487" s="326"/>
      <c r="I487" s="326"/>
      <c r="J487" s="326"/>
      <c r="K487" s="326"/>
      <c r="L487" s="326"/>
      <c r="M487" s="326"/>
      <c r="N487" s="297" t="s">
        <v>1457</v>
      </c>
    </row>
    <row r="488" spans="1:14" ht="16.5" customHeight="1" x14ac:dyDescent="0.2">
      <c r="A488" s="308" t="s">
        <v>1165</v>
      </c>
      <c r="B488" s="326">
        <v>0</v>
      </c>
      <c r="C488" s="326">
        <v>2</v>
      </c>
      <c r="D488" s="326">
        <v>2</v>
      </c>
      <c r="E488" s="326">
        <v>0</v>
      </c>
      <c r="F488" s="326">
        <v>1</v>
      </c>
      <c r="G488" s="326">
        <v>1</v>
      </c>
      <c r="H488" s="326">
        <v>0</v>
      </c>
      <c r="I488" s="326">
        <v>0</v>
      </c>
      <c r="J488" s="326">
        <v>0</v>
      </c>
      <c r="K488" s="326">
        <v>0</v>
      </c>
      <c r="L488" s="326">
        <v>3</v>
      </c>
      <c r="M488" s="326">
        <v>3</v>
      </c>
      <c r="N488" s="297" t="s">
        <v>1458</v>
      </c>
    </row>
    <row r="489" spans="1:14" ht="16.5" customHeight="1" x14ac:dyDescent="0.2">
      <c r="A489" s="308" t="s">
        <v>1690</v>
      </c>
      <c r="B489" s="326">
        <v>12</v>
      </c>
      <c r="C489" s="326">
        <v>1</v>
      </c>
      <c r="D489" s="326">
        <v>13</v>
      </c>
      <c r="E489" s="326">
        <v>0</v>
      </c>
      <c r="F489" s="326">
        <v>0</v>
      </c>
      <c r="G489" s="326">
        <v>0</v>
      </c>
      <c r="H489" s="326">
        <v>0</v>
      </c>
      <c r="I489" s="326">
        <v>0</v>
      </c>
      <c r="J489" s="326">
        <v>0</v>
      </c>
      <c r="K489" s="326">
        <v>12</v>
      </c>
      <c r="L489" s="326">
        <v>1</v>
      </c>
      <c r="M489" s="326">
        <v>13</v>
      </c>
      <c r="N489" s="297" t="s">
        <v>1535</v>
      </c>
    </row>
    <row r="490" spans="1:14" ht="16.5" customHeight="1" x14ac:dyDescent="0.2">
      <c r="A490" s="308" t="s">
        <v>239</v>
      </c>
      <c r="B490" s="326">
        <v>18</v>
      </c>
      <c r="C490" s="326">
        <v>2</v>
      </c>
      <c r="D490" s="326">
        <v>20</v>
      </c>
      <c r="E490" s="326">
        <v>0</v>
      </c>
      <c r="F490" s="326">
        <v>1</v>
      </c>
      <c r="G490" s="326">
        <v>1</v>
      </c>
      <c r="H490" s="326">
        <v>0</v>
      </c>
      <c r="I490" s="326">
        <v>0</v>
      </c>
      <c r="J490" s="326">
        <v>0</v>
      </c>
      <c r="K490" s="326">
        <v>18</v>
      </c>
      <c r="L490" s="326">
        <v>3</v>
      </c>
      <c r="M490" s="326">
        <v>21</v>
      </c>
      <c r="N490" s="297" t="s">
        <v>240</v>
      </c>
    </row>
    <row r="491" spans="1:14" ht="16.5" customHeight="1" x14ac:dyDescent="0.2">
      <c r="A491" s="308" t="s">
        <v>1691</v>
      </c>
      <c r="B491" s="326">
        <f>SUM(B488:B490)</f>
        <v>30</v>
      </c>
      <c r="C491" s="326">
        <f t="shared" ref="C491:M491" si="61">SUM(C488:C490)</f>
        <v>5</v>
      </c>
      <c r="D491" s="326">
        <f t="shared" si="61"/>
        <v>35</v>
      </c>
      <c r="E491" s="326">
        <f t="shared" si="61"/>
        <v>0</v>
      </c>
      <c r="F491" s="326">
        <f t="shared" si="61"/>
        <v>2</v>
      </c>
      <c r="G491" s="326">
        <f t="shared" si="61"/>
        <v>2</v>
      </c>
      <c r="H491" s="326">
        <f t="shared" si="61"/>
        <v>0</v>
      </c>
      <c r="I491" s="326">
        <f t="shared" si="61"/>
        <v>0</v>
      </c>
      <c r="J491" s="326">
        <f t="shared" si="61"/>
        <v>0</v>
      </c>
      <c r="K491" s="326">
        <f t="shared" si="61"/>
        <v>30</v>
      </c>
      <c r="L491" s="326">
        <f t="shared" si="61"/>
        <v>7</v>
      </c>
      <c r="M491" s="326">
        <f t="shared" si="61"/>
        <v>37</v>
      </c>
      <c r="N491" s="297" t="s">
        <v>1460</v>
      </c>
    </row>
    <row r="492" spans="1:14" ht="16.5" customHeight="1" x14ac:dyDescent="0.2">
      <c r="A492" s="308" t="s">
        <v>1680</v>
      </c>
      <c r="B492" s="326"/>
      <c r="C492" s="326"/>
      <c r="D492" s="326"/>
      <c r="E492" s="326"/>
      <c r="F492" s="326"/>
      <c r="G492" s="326"/>
      <c r="H492" s="326"/>
      <c r="I492" s="326"/>
      <c r="J492" s="326"/>
      <c r="K492" s="326"/>
      <c r="L492" s="326"/>
      <c r="M492" s="326"/>
      <c r="N492" s="297" t="s">
        <v>1462</v>
      </c>
    </row>
    <row r="493" spans="1:14" ht="16.5" customHeight="1" x14ac:dyDescent="0.2">
      <c r="A493" s="308" t="s">
        <v>209</v>
      </c>
      <c r="B493" s="326">
        <v>4</v>
      </c>
      <c r="C493" s="326">
        <v>0</v>
      </c>
      <c r="D493" s="326">
        <v>4</v>
      </c>
      <c r="E493" s="326">
        <v>0</v>
      </c>
      <c r="F493" s="326">
        <v>0</v>
      </c>
      <c r="G493" s="326">
        <v>0</v>
      </c>
      <c r="H493" s="326">
        <v>0</v>
      </c>
      <c r="I493" s="326">
        <v>0</v>
      </c>
      <c r="J493" s="326">
        <v>0</v>
      </c>
      <c r="K493" s="326">
        <v>4</v>
      </c>
      <c r="L493" s="326">
        <v>0</v>
      </c>
      <c r="M493" s="326">
        <v>4</v>
      </c>
      <c r="N493" s="297" t="s">
        <v>210</v>
      </c>
    </row>
    <row r="494" spans="1:14" ht="16.5" customHeight="1" x14ac:dyDescent="0.2">
      <c r="A494" s="308" t="s">
        <v>1454</v>
      </c>
      <c r="B494" s="326">
        <v>4</v>
      </c>
      <c r="C494" s="326">
        <v>2</v>
      </c>
      <c r="D494" s="326">
        <v>6</v>
      </c>
      <c r="E494" s="326">
        <v>1</v>
      </c>
      <c r="F494" s="326">
        <v>0</v>
      </c>
      <c r="G494" s="326">
        <v>1</v>
      </c>
      <c r="H494" s="326">
        <v>0</v>
      </c>
      <c r="I494" s="326">
        <v>0</v>
      </c>
      <c r="J494" s="326">
        <v>0</v>
      </c>
      <c r="K494" s="326">
        <v>5</v>
      </c>
      <c r="L494" s="326">
        <v>2</v>
      </c>
      <c r="M494" s="326">
        <v>7</v>
      </c>
      <c r="N494" s="297" t="s">
        <v>1463</v>
      </c>
    </row>
    <row r="495" spans="1:14" ht="16.5" customHeight="1" x14ac:dyDescent="0.2">
      <c r="A495" s="308" t="s">
        <v>239</v>
      </c>
      <c r="B495" s="326">
        <v>11</v>
      </c>
      <c r="C495" s="326">
        <v>5</v>
      </c>
      <c r="D495" s="326">
        <v>16</v>
      </c>
      <c r="E495" s="326">
        <v>0</v>
      </c>
      <c r="F495" s="326">
        <v>0</v>
      </c>
      <c r="G495" s="326">
        <v>0</v>
      </c>
      <c r="H495" s="326">
        <v>0</v>
      </c>
      <c r="I495" s="326">
        <v>0</v>
      </c>
      <c r="J495" s="326">
        <v>0</v>
      </c>
      <c r="K495" s="326">
        <v>11</v>
      </c>
      <c r="L495" s="326">
        <v>5</v>
      </c>
      <c r="M495" s="326">
        <v>16</v>
      </c>
      <c r="N495" s="297" t="s">
        <v>240</v>
      </c>
    </row>
    <row r="496" spans="1:14" ht="16.5" customHeight="1" x14ac:dyDescent="0.2">
      <c r="A496" s="308" t="s">
        <v>245</v>
      </c>
      <c r="B496" s="326">
        <v>7</v>
      </c>
      <c r="C496" s="577">
        <v>5</v>
      </c>
      <c r="D496" s="577">
        <v>12</v>
      </c>
      <c r="E496" s="577">
        <v>0</v>
      </c>
      <c r="F496" s="577">
        <v>1</v>
      </c>
      <c r="G496" s="577">
        <v>1</v>
      </c>
      <c r="H496" s="577">
        <v>0</v>
      </c>
      <c r="I496" s="577">
        <v>0</v>
      </c>
      <c r="J496" s="577">
        <v>0</v>
      </c>
      <c r="K496" s="577">
        <v>7</v>
      </c>
      <c r="L496" s="577">
        <v>6</v>
      </c>
      <c r="M496" s="577">
        <v>13</v>
      </c>
      <c r="N496" s="297" t="s">
        <v>909</v>
      </c>
    </row>
    <row r="497" spans="1:14" ht="16.5" customHeight="1" thickBot="1" x14ac:dyDescent="0.25">
      <c r="A497" s="426" t="s">
        <v>1619</v>
      </c>
      <c r="B497" s="587">
        <f>SUM(B493:B496)</f>
        <v>26</v>
      </c>
      <c r="C497" s="587">
        <f t="shared" ref="C497:M497" si="62">SUM(C493:C496)</f>
        <v>12</v>
      </c>
      <c r="D497" s="587">
        <f t="shared" si="62"/>
        <v>38</v>
      </c>
      <c r="E497" s="587">
        <f t="shared" si="62"/>
        <v>1</v>
      </c>
      <c r="F497" s="587">
        <f t="shared" si="62"/>
        <v>1</v>
      </c>
      <c r="G497" s="587">
        <f t="shared" si="62"/>
        <v>2</v>
      </c>
      <c r="H497" s="587">
        <f t="shared" si="62"/>
        <v>0</v>
      </c>
      <c r="I497" s="587">
        <f t="shared" si="62"/>
        <v>0</v>
      </c>
      <c r="J497" s="587">
        <f t="shared" si="62"/>
        <v>0</v>
      </c>
      <c r="K497" s="587">
        <f t="shared" si="62"/>
        <v>27</v>
      </c>
      <c r="L497" s="587">
        <f t="shared" si="62"/>
        <v>13</v>
      </c>
      <c r="M497" s="587">
        <f t="shared" si="62"/>
        <v>40</v>
      </c>
      <c r="N497" s="427" t="s">
        <v>1620</v>
      </c>
    </row>
    <row r="498" spans="1:14" ht="16.5" customHeight="1" thickTop="1" x14ac:dyDescent="0.2">
      <c r="A498" s="307"/>
      <c r="B498" s="921"/>
      <c r="C498" s="921"/>
      <c r="D498" s="921"/>
      <c r="E498" s="921"/>
      <c r="F498" s="921"/>
      <c r="G498" s="921"/>
      <c r="H498" s="921"/>
      <c r="I498" s="921"/>
      <c r="J498" s="921"/>
      <c r="K498" s="921"/>
      <c r="L498" s="921"/>
      <c r="M498" s="921"/>
      <c r="N498" s="56"/>
    </row>
    <row r="499" spans="1:14" ht="16.5" customHeight="1" x14ac:dyDescent="0.2">
      <c r="A499" s="307"/>
      <c r="B499" s="921"/>
      <c r="C499" s="921"/>
      <c r="D499" s="921"/>
      <c r="E499" s="921"/>
      <c r="F499" s="921"/>
      <c r="G499" s="921"/>
      <c r="H499" s="921"/>
      <c r="I499" s="921"/>
      <c r="J499" s="921"/>
      <c r="K499" s="921"/>
      <c r="L499" s="921"/>
      <c r="M499" s="921"/>
      <c r="N499" s="56"/>
    </row>
    <row r="500" spans="1:14" ht="16.5" customHeight="1" x14ac:dyDescent="0.2">
      <c r="A500" s="307"/>
      <c r="B500" s="921"/>
      <c r="C500" s="921"/>
      <c r="D500" s="921"/>
      <c r="E500" s="921"/>
      <c r="F500" s="921"/>
      <c r="G500" s="921"/>
      <c r="H500" s="921"/>
      <c r="I500" s="921"/>
      <c r="J500" s="921"/>
      <c r="K500" s="921"/>
      <c r="L500" s="921"/>
      <c r="M500" s="921"/>
      <c r="N500" s="56"/>
    </row>
    <row r="501" spans="1:14" ht="16.5" customHeight="1" x14ac:dyDescent="0.2">
      <c r="A501" s="307"/>
      <c r="B501" s="921"/>
      <c r="C501" s="921"/>
      <c r="D501" s="921"/>
      <c r="E501" s="921"/>
      <c r="F501" s="921"/>
      <c r="G501" s="921"/>
      <c r="H501" s="921"/>
      <c r="I501" s="921"/>
      <c r="J501" s="921"/>
      <c r="K501" s="921"/>
      <c r="L501" s="921"/>
      <c r="M501" s="921"/>
      <c r="N501" s="56"/>
    </row>
    <row r="502" spans="1:14" ht="21" customHeight="1" thickBot="1" x14ac:dyDescent="0.25">
      <c r="A502" s="310" t="s">
        <v>2654</v>
      </c>
      <c r="N502" s="935" t="s">
        <v>2718</v>
      </c>
    </row>
    <row r="503" spans="1:14" ht="22.5" customHeight="1" thickTop="1" x14ac:dyDescent="0.25">
      <c r="A503" s="1053" t="s">
        <v>196</v>
      </c>
      <c r="B503" s="1073" t="s">
        <v>128</v>
      </c>
      <c r="C503" s="1073"/>
      <c r="D503" s="1073"/>
      <c r="E503" s="1073" t="s">
        <v>129</v>
      </c>
      <c r="F503" s="1073"/>
      <c r="G503" s="1073"/>
      <c r="H503" s="1073" t="s">
        <v>130</v>
      </c>
      <c r="I503" s="1073"/>
      <c r="J503" s="1073"/>
      <c r="K503" s="1073" t="s">
        <v>4</v>
      </c>
      <c r="L503" s="1073"/>
      <c r="M503" s="1073"/>
      <c r="N503" s="1053" t="s">
        <v>197</v>
      </c>
    </row>
    <row r="504" spans="1:14" ht="22.5" customHeight="1" x14ac:dyDescent="0.25">
      <c r="A504" s="1054"/>
      <c r="B504" s="1071" t="s">
        <v>131</v>
      </c>
      <c r="C504" s="1071"/>
      <c r="D504" s="1071"/>
      <c r="E504" s="1071" t="s">
        <v>132</v>
      </c>
      <c r="F504" s="1071"/>
      <c r="G504" s="1071"/>
      <c r="H504" s="1071" t="s">
        <v>133</v>
      </c>
      <c r="I504" s="1071"/>
      <c r="J504" s="1071"/>
      <c r="K504" s="1071" t="s">
        <v>9</v>
      </c>
      <c r="L504" s="1071"/>
      <c r="M504" s="1071"/>
      <c r="N504" s="1054"/>
    </row>
    <row r="505" spans="1:14" ht="22.5" customHeight="1" x14ac:dyDescent="0.25">
      <c r="A505" s="1054"/>
      <c r="B505" s="933" t="s">
        <v>554</v>
      </c>
      <c r="C505" s="933" t="s">
        <v>112</v>
      </c>
      <c r="D505" s="933" t="s">
        <v>12</v>
      </c>
      <c r="E505" s="933" t="s">
        <v>554</v>
      </c>
      <c r="F505" s="933" t="s">
        <v>112</v>
      </c>
      <c r="G505" s="933" t="s">
        <v>12</v>
      </c>
      <c r="H505" s="933" t="s">
        <v>554</v>
      </c>
      <c r="I505" s="933" t="s">
        <v>112</v>
      </c>
      <c r="J505" s="933" t="s">
        <v>12</v>
      </c>
      <c r="K505" s="933" t="s">
        <v>554</v>
      </c>
      <c r="L505" s="933" t="s">
        <v>112</v>
      </c>
      <c r="M505" s="933" t="s">
        <v>12</v>
      </c>
      <c r="N505" s="1054"/>
    </row>
    <row r="506" spans="1:14" ht="22.5" customHeight="1" thickBot="1" x14ac:dyDescent="0.3">
      <c r="A506" s="1055"/>
      <c r="B506" s="934" t="s">
        <v>13</v>
      </c>
      <c r="C506" s="934" t="s">
        <v>14</v>
      </c>
      <c r="D506" s="934" t="s">
        <v>9</v>
      </c>
      <c r="E506" s="934" t="s">
        <v>13</v>
      </c>
      <c r="F506" s="934" t="s">
        <v>14</v>
      </c>
      <c r="G506" s="934" t="s">
        <v>9</v>
      </c>
      <c r="H506" s="934" t="s">
        <v>13</v>
      </c>
      <c r="I506" s="934" t="s">
        <v>14</v>
      </c>
      <c r="J506" s="934" t="s">
        <v>9</v>
      </c>
      <c r="K506" s="934" t="s">
        <v>13</v>
      </c>
      <c r="L506" s="934" t="s">
        <v>14</v>
      </c>
      <c r="M506" s="934" t="s">
        <v>9</v>
      </c>
      <c r="N506" s="1055"/>
    </row>
    <row r="507" spans="1:14" ht="22.5" customHeight="1" x14ac:dyDescent="0.2">
      <c r="A507" s="440" t="s">
        <v>1681</v>
      </c>
      <c r="B507" s="596"/>
      <c r="C507" s="596"/>
      <c r="D507" s="596"/>
      <c r="E507" s="596"/>
      <c r="F507" s="596"/>
      <c r="G507" s="596"/>
      <c r="H507" s="596"/>
      <c r="I507" s="596"/>
      <c r="J507" s="596"/>
      <c r="K507" s="596"/>
      <c r="L507" s="596"/>
      <c r="M507" s="596"/>
      <c r="N507" s="429" t="s">
        <v>1467</v>
      </c>
    </row>
    <row r="508" spans="1:14" ht="22.5" customHeight="1" x14ac:dyDescent="0.2">
      <c r="A508" s="308" t="s">
        <v>939</v>
      </c>
      <c r="B508" s="326">
        <v>7</v>
      </c>
      <c r="C508" s="326">
        <v>1</v>
      </c>
      <c r="D508" s="326">
        <v>8</v>
      </c>
      <c r="E508" s="326">
        <v>0</v>
      </c>
      <c r="F508" s="326">
        <v>0</v>
      </c>
      <c r="G508" s="326">
        <v>0</v>
      </c>
      <c r="H508" s="326">
        <v>0</v>
      </c>
      <c r="I508" s="326">
        <v>0</v>
      </c>
      <c r="J508" s="326">
        <v>0</v>
      </c>
      <c r="K508" s="326">
        <v>7</v>
      </c>
      <c r="L508" s="326">
        <v>1</v>
      </c>
      <c r="M508" s="326">
        <v>8</v>
      </c>
      <c r="N508" s="297" t="s">
        <v>234</v>
      </c>
    </row>
    <row r="509" spans="1:14" ht="22.5" customHeight="1" x14ac:dyDescent="0.2">
      <c r="A509" s="308" t="s">
        <v>239</v>
      </c>
      <c r="B509" s="326">
        <v>10</v>
      </c>
      <c r="C509" s="326">
        <v>2</v>
      </c>
      <c r="D509" s="326">
        <v>12</v>
      </c>
      <c r="E509" s="326">
        <v>0</v>
      </c>
      <c r="F509" s="326">
        <v>0</v>
      </c>
      <c r="G509" s="326">
        <v>0</v>
      </c>
      <c r="H509" s="326">
        <v>0</v>
      </c>
      <c r="I509" s="326">
        <v>0</v>
      </c>
      <c r="J509" s="326">
        <v>0</v>
      </c>
      <c r="K509" s="326">
        <v>10</v>
      </c>
      <c r="L509" s="326">
        <v>2</v>
      </c>
      <c r="M509" s="326">
        <v>12</v>
      </c>
      <c r="N509" s="297" t="s">
        <v>240</v>
      </c>
    </row>
    <row r="510" spans="1:14" ht="22.5" customHeight="1" x14ac:dyDescent="0.2">
      <c r="A510" s="308" t="s">
        <v>701</v>
      </c>
      <c r="B510" s="326">
        <v>4</v>
      </c>
      <c r="C510" s="326"/>
      <c r="D510" s="326">
        <v>4</v>
      </c>
      <c r="E510" s="326">
        <v>0</v>
      </c>
      <c r="F510" s="326">
        <v>0</v>
      </c>
      <c r="G510" s="326">
        <v>0</v>
      </c>
      <c r="H510" s="326">
        <v>1</v>
      </c>
      <c r="I510" s="326">
        <v>1</v>
      </c>
      <c r="J510" s="326">
        <v>2</v>
      </c>
      <c r="K510" s="326">
        <v>5</v>
      </c>
      <c r="L510" s="326">
        <v>1</v>
      </c>
      <c r="M510" s="326">
        <v>6</v>
      </c>
      <c r="N510" s="938" t="s">
        <v>1468</v>
      </c>
    </row>
    <row r="511" spans="1:14" ht="22.5" customHeight="1" x14ac:dyDescent="0.2">
      <c r="A511" s="308" t="s">
        <v>1682</v>
      </c>
      <c r="B511" s="326">
        <f>SUM(B508:B510)</f>
        <v>21</v>
      </c>
      <c r="C511" s="326">
        <f t="shared" ref="C511:M511" si="63">SUM(C508:C510)</f>
        <v>3</v>
      </c>
      <c r="D511" s="326">
        <f t="shared" si="63"/>
        <v>24</v>
      </c>
      <c r="E511" s="326">
        <f t="shared" si="63"/>
        <v>0</v>
      </c>
      <c r="F511" s="326">
        <f t="shared" si="63"/>
        <v>0</v>
      </c>
      <c r="G511" s="326">
        <f t="shared" si="63"/>
        <v>0</v>
      </c>
      <c r="H511" s="326">
        <f t="shared" si="63"/>
        <v>1</v>
      </c>
      <c r="I511" s="326">
        <f t="shared" si="63"/>
        <v>1</v>
      </c>
      <c r="J511" s="326">
        <f t="shared" si="63"/>
        <v>2</v>
      </c>
      <c r="K511" s="326">
        <f t="shared" si="63"/>
        <v>22</v>
      </c>
      <c r="L511" s="326">
        <f t="shared" si="63"/>
        <v>4</v>
      </c>
      <c r="M511" s="326">
        <f t="shared" si="63"/>
        <v>26</v>
      </c>
      <c r="N511" s="423" t="s">
        <v>1470</v>
      </c>
    </row>
    <row r="512" spans="1:14" ht="22.5" customHeight="1" x14ac:dyDescent="0.2">
      <c r="A512" s="422" t="s">
        <v>1786</v>
      </c>
      <c r="B512" s="326">
        <v>2</v>
      </c>
      <c r="C512" s="577">
        <v>0</v>
      </c>
      <c r="D512" s="577">
        <v>2</v>
      </c>
      <c r="E512" s="577">
        <v>0</v>
      </c>
      <c r="F512" s="577">
        <v>0</v>
      </c>
      <c r="G512" s="577">
        <v>0</v>
      </c>
      <c r="H512" s="577">
        <v>0</v>
      </c>
      <c r="I512" s="577">
        <v>0</v>
      </c>
      <c r="J512" s="577">
        <v>0</v>
      </c>
      <c r="K512" s="577">
        <v>2</v>
      </c>
      <c r="L512" s="577">
        <v>0</v>
      </c>
      <c r="M512" s="577">
        <v>2</v>
      </c>
      <c r="N512" s="423" t="s">
        <v>1478</v>
      </c>
    </row>
    <row r="513" spans="1:14" ht="22.5" customHeight="1" x14ac:dyDescent="0.2">
      <c r="A513" s="422" t="s">
        <v>1488</v>
      </c>
      <c r="B513" s="326">
        <v>7</v>
      </c>
      <c r="C513" s="577">
        <v>0</v>
      </c>
      <c r="D513" s="577">
        <v>7</v>
      </c>
      <c r="E513" s="577">
        <v>1</v>
      </c>
      <c r="F513" s="577">
        <v>0</v>
      </c>
      <c r="G513" s="577">
        <v>1</v>
      </c>
      <c r="H513" s="577">
        <v>0</v>
      </c>
      <c r="I513" s="577">
        <v>0</v>
      </c>
      <c r="J513" s="577">
        <v>0</v>
      </c>
      <c r="K513" s="577">
        <v>8</v>
      </c>
      <c r="L513" s="577">
        <v>0</v>
      </c>
      <c r="M513" s="577">
        <v>8</v>
      </c>
      <c r="N513" s="423" t="s">
        <v>1489</v>
      </c>
    </row>
    <row r="514" spans="1:14" ht="22.5" customHeight="1" x14ac:dyDescent="0.2">
      <c r="A514" s="422" t="s">
        <v>1490</v>
      </c>
      <c r="B514" s="326">
        <v>6</v>
      </c>
      <c r="C514" s="326">
        <v>1</v>
      </c>
      <c r="D514" s="326">
        <v>7</v>
      </c>
      <c r="E514" s="326">
        <v>0</v>
      </c>
      <c r="F514" s="326">
        <v>0</v>
      </c>
      <c r="G514" s="326">
        <v>0</v>
      </c>
      <c r="H514" s="326">
        <v>0</v>
      </c>
      <c r="I514" s="326">
        <v>0</v>
      </c>
      <c r="J514" s="326">
        <v>0</v>
      </c>
      <c r="K514" s="326">
        <v>6</v>
      </c>
      <c r="L514" s="326">
        <v>1</v>
      </c>
      <c r="M514" s="326">
        <v>7</v>
      </c>
      <c r="N514" s="423" t="s">
        <v>1491</v>
      </c>
    </row>
    <row r="515" spans="1:14" ht="22.5" customHeight="1" thickBot="1" x14ac:dyDescent="0.25">
      <c r="A515" s="309" t="s">
        <v>500</v>
      </c>
      <c r="B515" s="307">
        <f t="shared" ref="B515:M515" si="64">SUM(B282:B290,B319,B320,B321,B338,B343,B344,B408,B409:B414,B422:B427,B436,B437:B440,B457,B458:B465,B476,B477,B478,B485,B486,B491,B497,B511,B512:B514)</f>
        <v>4663</v>
      </c>
      <c r="C515" s="307">
        <f t="shared" si="64"/>
        <v>998</v>
      </c>
      <c r="D515" s="307">
        <f t="shared" si="64"/>
        <v>5661</v>
      </c>
      <c r="E515" s="307">
        <f t="shared" si="64"/>
        <v>130</v>
      </c>
      <c r="F515" s="307">
        <f t="shared" si="64"/>
        <v>35</v>
      </c>
      <c r="G515" s="307">
        <f t="shared" si="64"/>
        <v>165</v>
      </c>
      <c r="H515" s="307">
        <f t="shared" si="64"/>
        <v>242</v>
      </c>
      <c r="I515" s="307">
        <f t="shared" si="64"/>
        <v>42</v>
      </c>
      <c r="J515" s="307">
        <f t="shared" si="64"/>
        <v>284</v>
      </c>
      <c r="K515" s="307">
        <f t="shared" si="64"/>
        <v>5035</v>
      </c>
      <c r="L515" s="307">
        <f t="shared" si="64"/>
        <v>1075</v>
      </c>
      <c r="M515" s="307">
        <f t="shared" si="64"/>
        <v>6110</v>
      </c>
      <c r="N515" s="442" t="s">
        <v>103</v>
      </c>
    </row>
    <row r="516" spans="1:14" ht="22.5" customHeight="1" thickBot="1" x14ac:dyDescent="0.25">
      <c r="A516" s="85" t="s">
        <v>1692</v>
      </c>
      <c r="B516" s="85">
        <f t="shared" ref="B516:M516" si="65">SUM(B515,B280)</f>
        <v>9951</v>
      </c>
      <c r="C516" s="85">
        <f t="shared" si="65"/>
        <v>2862</v>
      </c>
      <c r="D516" s="85">
        <f t="shared" si="65"/>
        <v>12813</v>
      </c>
      <c r="E516" s="85">
        <f t="shared" si="65"/>
        <v>337</v>
      </c>
      <c r="F516" s="85">
        <f t="shared" si="65"/>
        <v>102</v>
      </c>
      <c r="G516" s="85">
        <f t="shared" si="65"/>
        <v>439</v>
      </c>
      <c r="H516" s="85">
        <f t="shared" si="65"/>
        <v>613</v>
      </c>
      <c r="I516" s="85">
        <f t="shared" si="65"/>
        <v>246</v>
      </c>
      <c r="J516" s="85">
        <f t="shared" si="65"/>
        <v>859</v>
      </c>
      <c r="K516" s="85">
        <f t="shared" si="65"/>
        <v>10901</v>
      </c>
      <c r="L516" s="85">
        <f t="shared" si="65"/>
        <v>3210</v>
      </c>
      <c r="M516" s="85">
        <f t="shared" si="65"/>
        <v>14111</v>
      </c>
      <c r="N516" s="85"/>
    </row>
    <row r="517" spans="1:14" ht="22.5" customHeight="1" thickTop="1" x14ac:dyDescent="0.2">
      <c r="B517" s="307"/>
      <c r="C517" s="307"/>
      <c r="D517" s="307"/>
      <c r="E517" s="307"/>
      <c r="F517" s="307"/>
      <c r="G517" s="307"/>
      <c r="H517" s="307"/>
      <c r="I517" s="307"/>
      <c r="J517" s="307"/>
      <c r="K517" s="307"/>
      <c r="L517" s="307"/>
      <c r="M517" s="307"/>
      <c r="N517" s="307"/>
    </row>
    <row r="518" spans="1:14" ht="20.100000000000001" customHeight="1" x14ac:dyDescent="0.2">
      <c r="B518" s="931"/>
      <c r="C518" s="931"/>
      <c r="D518" s="931"/>
      <c r="E518" s="931"/>
      <c r="F518" s="931"/>
      <c r="G518" s="931"/>
      <c r="H518" s="931"/>
      <c r="I518" s="931"/>
      <c r="J518" s="931"/>
      <c r="K518" s="931"/>
      <c r="L518" s="931"/>
      <c r="M518" s="931"/>
      <c r="N518" s="307"/>
    </row>
    <row r="519" spans="1:14" ht="20.100000000000001" customHeight="1" x14ac:dyDescent="0.2">
      <c r="B519" s="307"/>
      <c r="C519" s="307"/>
      <c r="D519" s="307"/>
      <c r="E519" s="307"/>
      <c r="F519" s="307"/>
      <c r="G519" s="307"/>
      <c r="H519" s="307"/>
      <c r="I519" s="307"/>
      <c r="J519" s="307"/>
      <c r="K519" s="307"/>
      <c r="L519" s="307"/>
      <c r="M519" s="307"/>
      <c r="N519" s="307"/>
    </row>
    <row r="520" spans="1:14" ht="20.100000000000001" customHeight="1" x14ac:dyDescent="0.2">
      <c r="B520" s="307"/>
      <c r="C520" s="307"/>
      <c r="D520" s="307"/>
      <c r="E520" s="307"/>
      <c r="F520" s="307"/>
      <c r="G520" s="307"/>
      <c r="H520" s="307"/>
      <c r="I520" s="307"/>
      <c r="J520" s="307"/>
      <c r="K520" s="307"/>
      <c r="L520" s="307"/>
      <c r="M520" s="307"/>
      <c r="N520" s="307"/>
    </row>
    <row r="521" spans="1:14" ht="20.100000000000001" customHeight="1" x14ac:dyDescent="0.2">
      <c r="B521" s="415"/>
      <c r="C521" s="307"/>
      <c r="D521" s="307"/>
      <c r="E521" s="307"/>
      <c r="F521" s="307"/>
      <c r="G521" s="307"/>
      <c r="H521" s="307"/>
      <c r="I521" s="307"/>
      <c r="J521" s="307"/>
      <c r="K521" s="307"/>
      <c r="L521" s="307"/>
      <c r="M521" s="307"/>
      <c r="N521" s="307"/>
    </row>
    <row r="522" spans="1:14" ht="20.100000000000001" customHeight="1" x14ac:dyDescent="0.2">
      <c r="B522" s="307"/>
      <c r="C522" s="307"/>
      <c r="D522" s="307"/>
      <c r="E522" s="307"/>
      <c r="F522" s="307"/>
      <c r="G522" s="307"/>
      <c r="H522" s="307"/>
      <c r="I522" s="307"/>
      <c r="J522" s="307"/>
      <c r="K522" s="307"/>
      <c r="L522" s="307"/>
      <c r="M522" s="307"/>
      <c r="N522" s="307"/>
    </row>
    <row r="523" spans="1:14" ht="20.100000000000001" customHeight="1" x14ac:dyDescent="0.2">
      <c r="B523" s="307"/>
      <c r="C523" s="307"/>
      <c r="D523" s="307"/>
      <c r="E523" s="307"/>
      <c r="F523" s="307"/>
      <c r="G523" s="307"/>
      <c r="H523" s="307"/>
      <c r="I523" s="307"/>
      <c r="J523" s="307"/>
      <c r="K523" s="307"/>
      <c r="L523" s="307"/>
      <c r="M523" s="307"/>
      <c r="N523" s="307"/>
    </row>
    <row r="524" spans="1:14" ht="20.100000000000001" customHeight="1" x14ac:dyDescent="0.2">
      <c r="B524" s="307"/>
      <c r="C524" s="307"/>
      <c r="D524" s="307"/>
      <c r="E524" s="307"/>
      <c r="F524" s="307"/>
      <c r="G524" s="307"/>
      <c r="H524" s="307"/>
      <c r="I524" s="307"/>
      <c r="J524" s="307"/>
      <c r="K524" s="307"/>
      <c r="L524" s="307"/>
      <c r="M524" s="307"/>
      <c r="N524" s="307"/>
    </row>
    <row r="525" spans="1:14" ht="20.100000000000001" customHeight="1" x14ac:dyDescent="0.2">
      <c r="B525" s="307"/>
      <c r="C525" s="307"/>
      <c r="D525" s="307"/>
      <c r="E525" s="307"/>
      <c r="F525" s="307"/>
      <c r="G525" s="307"/>
      <c r="H525" s="307"/>
      <c r="I525" s="307"/>
      <c r="J525" s="307"/>
      <c r="K525" s="307"/>
      <c r="L525" s="307"/>
      <c r="M525" s="307"/>
      <c r="N525" s="307"/>
    </row>
    <row r="526" spans="1:14" ht="20.100000000000001" customHeight="1" x14ac:dyDescent="0.2">
      <c r="B526" s="307"/>
      <c r="C526" s="307"/>
      <c r="D526" s="307"/>
      <c r="E526" s="307"/>
      <c r="F526" s="307"/>
      <c r="G526" s="307"/>
      <c r="H526" s="307"/>
      <c r="I526" s="307"/>
      <c r="J526" s="307"/>
      <c r="K526" s="307"/>
      <c r="L526" s="307"/>
      <c r="M526" s="307"/>
      <c r="N526" s="307"/>
    </row>
    <row r="527" spans="1:14" ht="20.100000000000001" customHeight="1" x14ac:dyDescent="0.2">
      <c r="B527" s="307"/>
      <c r="C527" s="307"/>
      <c r="D527" s="307"/>
      <c r="E527" s="307"/>
      <c r="F527" s="307"/>
      <c r="G527" s="307"/>
      <c r="H527" s="307"/>
      <c r="I527" s="307"/>
      <c r="J527" s="307"/>
      <c r="K527" s="307"/>
      <c r="L527" s="307"/>
      <c r="M527" s="307"/>
      <c r="N527" s="307"/>
    </row>
    <row r="528" spans="1:14" ht="23.25" customHeight="1" x14ac:dyDescent="0.2">
      <c r="A528" s="1072" t="s">
        <v>2314</v>
      </c>
      <c r="B528" s="1072"/>
      <c r="C528" s="1072"/>
      <c r="D528" s="1072"/>
      <c r="E528" s="1072"/>
      <c r="F528" s="1072"/>
      <c r="G528" s="1072"/>
      <c r="H528" s="1072"/>
      <c r="I528" s="1072"/>
      <c r="J528" s="1072"/>
      <c r="K528" s="1072"/>
      <c r="L528" s="1072"/>
      <c r="M528" s="1072"/>
      <c r="N528" s="1072"/>
    </row>
    <row r="529" spans="1:14" s="815" customFormat="1" ht="25.5" customHeight="1" x14ac:dyDescent="0.2">
      <c r="A529" s="1059" t="s">
        <v>2315</v>
      </c>
      <c r="B529" s="1059"/>
      <c r="C529" s="1059"/>
      <c r="D529" s="1059"/>
      <c r="E529" s="1059"/>
      <c r="F529" s="1059"/>
      <c r="G529" s="1059"/>
      <c r="H529" s="1059"/>
      <c r="I529" s="1059"/>
      <c r="J529" s="1059"/>
      <c r="K529" s="1059"/>
      <c r="L529" s="1059"/>
      <c r="M529" s="1059"/>
      <c r="N529" s="1059"/>
    </row>
    <row r="530" spans="1:14" ht="16.5" thickBot="1" x14ac:dyDescent="0.25">
      <c r="A530" s="310" t="s">
        <v>1839</v>
      </c>
      <c r="N530" s="932" t="s">
        <v>1840</v>
      </c>
    </row>
    <row r="531" spans="1:14" ht="21.95" customHeight="1" thickTop="1" x14ac:dyDescent="0.25">
      <c r="A531" s="1053" t="s">
        <v>196</v>
      </c>
      <c r="B531" s="1073" t="s">
        <v>128</v>
      </c>
      <c r="C531" s="1073"/>
      <c r="D531" s="1073"/>
      <c r="E531" s="1073" t="s">
        <v>129</v>
      </c>
      <c r="F531" s="1073"/>
      <c r="G531" s="1073"/>
      <c r="H531" s="1073" t="s">
        <v>130</v>
      </c>
      <c r="I531" s="1073"/>
      <c r="J531" s="1073"/>
      <c r="K531" s="1073" t="s">
        <v>4</v>
      </c>
      <c r="L531" s="1073"/>
      <c r="M531" s="1073"/>
      <c r="N531" s="1053" t="s">
        <v>197</v>
      </c>
    </row>
    <row r="532" spans="1:14" ht="21.95" customHeight="1" x14ac:dyDescent="0.25">
      <c r="A532" s="1054"/>
      <c r="B532" s="1071" t="s">
        <v>131</v>
      </c>
      <c r="C532" s="1071"/>
      <c r="D532" s="1071"/>
      <c r="E532" s="1071" t="s">
        <v>132</v>
      </c>
      <c r="F532" s="1071"/>
      <c r="G532" s="1071"/>
      <c r="H532" s="1071" t="s">
        <v>133</v>
      </c>
      <c r="I532" s="1071"/>
      <c r="J532" s="1071"/>
      <c r="K532" s="1071" t="s">
        <v>9</v>
      </c>
      <c r="L532" s="1071"/>
      <c r="M532" s="1071"/>
      <c r="N532" s="1054"/>
    </row>
    <row r="533" spans="1:14" ht="21.95" customHeight="1" x14ac:dyDescent="0.25">
      <c r="A533" s="1054"/>
      <c r="B533" s="933" t="s">
        <v>554</v>
      </c>
      <c r="C533" s="933" t="s">
        <v>112</v>
      </c>
      <c r="D533" s="933" t="s">
        <v>12</v>
      </c>
      <c r="E533" s="933" t="s">
        <v>554</v>
      </c>
      <c r="F533" s="933" t="s">
        <v>112</v>
      </c>
      <c r="G533" s="933" t="s">
        <v>12</v>
      </c>
      <c r="H533" s="933" t="s">
        <v>554</v>
      </c>
      <c r="I533" s="933" t="s">
        <v>112</v>
      </c>
      <c r="J533" s="933" t="s">
        <v>12</v>
      </c>
      <c r="K533" s="933" t="s">
        <v>554</v>
      </c>
      <c r="L533" s="933" t="s">
        <v>112</v>
      </c>
      <c r="M533" s="933" t="s">
        <v>12</v>
      </c>
      <c r="N533" s="1054"/>
    </row>
    <row r="534" spans="1:14" ht="21.95" customHeight="1" thickBot="1" x14ac:dyDescent="0.3">
      <c r="A534" s="1055"/>
      <c r="B534" s="934" t="s">
        <v>13</v>
      </c>
      <c r="C534" s="934" t="s">
        <v>14</v>
      </c>
      <c r="D534" s="934" t="s">
        <v>9</v>
      </c>
      <c r="E534" s="934" t="s">
        <v>13</v>
      </c>
      <c r="F534" s="934" t="s">
        <v>14</v>
      </c>
      <c r="G534" s="934" t="s">
        <v>9</v>
      </c>
      <c r="H534" s="934" t="s">
        <v>13</v>
      </c>
      <c r="I534" s="934" t="s">
        <v>14</v>
      </c>
      <c r="J534" s="934" t="s">
        <v>9</v>
      </c>
      <c r="K534" s="934" t="s">
        <v>13</v>
      </c>
      <c r="L534" s="934" t="s">
        <v>14</v>
      </c>
      <c r="M534" s="934" t="s">
        <v>9</v>
      </c>
      <c r="N534" s="1055"/>
    </row>
    <row r="535" spans="1:14" ht="20.100000000000001" customHeight="1" x14ac:dyDescent="0.2">
      <c r="A535" s="308" t="s">
        <v>403</v>
      </c>
      <c r="B535" s="308"/>
      <c r="C535" s="308"/>
      <c r="D535" s="308"/>
      <c r="E535" s="308"/>
      <c r="F535" s="308"/>
      <c r="G535" s="308"/>
      <c r="H535" s="308"/>
      <c r="I535" s="308"/>
      <c r="J535" s="308"/>
      <c r="K535" s="308"/>
      <c r="L535" s="308"/>
      <c r="M535" s="308"/>
      <c r="N535" s="297" t="s">
        <v>16</v>
      </c>
    </row>
    <row r="536" spans="1:14" ht="20.100000000000001" customHeight="1" x14ac:dyDescent="0.2">
      <c r="A536" s="308" t="s">
        <v>1265</v>
      </c>
      <c r="B536" s="326">
        <v>6</v>
      </c>
      <c r="C536" s="326">
        <v>1</v>
      </c>
      <c r="D536" s="326">
        <v>7</v>
      </c>
      <c r="E536" s="326">
        <v>0</v>
      </c>
      <c r="F536" s="326">
        <v>0</v>
      </c>
      <c r="G536" s="326">
        <v>0</v>
      </c>
      <c r="H536" s="326">
        <v>0</v>
      </c>
      <c r="I536" s="326">
        <v>0</v>
      </c>
      <c r="J536" s="326">
        <v>0</v>
      </c>
      <c r="K536" s="326">
        <f>SUM(B536,E536,H536)</f>
        <v>6</v>
      </c>
      <c r="L536" s="326">
        <f t="shared" ref="L536:M538" si="66">SUM(C536,F536,I536)</f>
        <v>1</v>
      </c>
      <c r="M536" s="326">
        <f t="shared" si="66"/>
        <v>7</v>
      </c>
      <c r="N536" s="297" t="s">
        <v>1693</v>
      </c>
    </row>
    <row r="537" spans="1:14" ht="20.100000000000001" customHeight="1" x14ac:dyDescent="0.2">
      <c r="A537" s="308" t="s">
        <v>1267</v>
      </c>
      <c r="B537" s="326">
        <v>0</v>
      </c>
      <c r="C537" s="326">
        <v>1</v>
      </c>
      <c r="D537" s="326">
        <v>1</v>
      </c>
      <c r="E537" s="326">
        <v>0</v>
      </c>
      <c r="F537" s="326">
        <v>0</v>
      </c>
      <c r="G537" s="326">
        <v>0</v>
      </c>
      <c r="H537" s="326">
        <v>0</v>
      </c>
      <c r="I537" s="326">
        <v>0</v>
      </c>
      <c r="J537" s="326">
        <v>0</v>
      </c>
      <c r="K537" s="326">
        <f t="shared" ref="K537:K538" si="67">SUM(B537,E537,H537)</f>
        <v>0</v>
      </c>
      <c r="L537" s="326">
        <f t="shared" si="66"/>
        <v>1</v>
      </c>
      <c r="M537" s="326">
        <f t="shared" si="66"/>
        <v>1</v>
      </c>
      <c r="N537" s="297" t="s">
        <v>1268</v>
      </c>
    </row>
    <row r="538" spans="1:14" ht="20.100000000000001" customHeight="1" x14ac:dyDescent="0.2">
      <c r="A538" s="308" t="s">
        <v>2357</v>
      </c>
      <c r="B538" s="326">
        <v>0</v>
      </c>
      <c r="C538" s="326">
        <v>1</v>
      </c>
      <c r="D538" s="326">
        <v>1</v>
      </c>
      <c r="E538" s="326">
        <v>0</v>
      </c>
      <c r="F538" s="326">
        <v>0</v>
      </c>
      <c r="G538" s="326">
        <v>0</v>
      </c>
      <c r="H538" s="326">
        <v>0</v>
      </c>
      <c r="I538" s="326">
        <v>0</v>
      </c>
      <c r="J538" s="326">
        <v>0</v>
      </c>
      <c r="K538" s="326">
        <f t="shared" si="67"/>
        <v>0</v>
      </c>
      <c r="L538" s="326">
        <f t="shared" si="66"/>
        <v>1</v>
      </c>
      <c r="M538" s="326">
        <f t="shared" si="66"/>
        <v>1</v>
      </c>
      <c r="N538" s="297" t="s">
        <v>1744</v>
      </c>
    </row>
    <row r="539" spans="1:14" ht="20.100000000000001" customHeight="1" x14ac:dyDescent="0.2">
      <c r="A539" s="308" t="s">
        <v>2359</v>
      </c>
      <c r="B539" s="326"/>
      <c r="C539" s="326"/>
      <c r="D539" s="326"/>
      <c r="E539" s="326"/>
      <c r="F539" s="326"/>
      <c r="G539" s="326"/>
      <c r="H539" s="326"/>
      <c r="I539" s="326"/>
      <c r="J539" s="326"/>
      <c r="K539" s="326"/>
      <c r="L539" s="326"/>
      <c r="M539" s="326"/>
      <c r="N539" s="297" t="s">
        <v>1747</v>
      </c>
    </row>
    <row r="540" spans="1:14" ht="20.100000000000001" customHeight="1" x14ac:dyDescent="0.2">
      <c r="A540" s="308" t="s">
        <v>205</v>
      </c>
      <c r="B540" s="326">
        <v>0</v>
      </c>
      <c r="C540" s="326">
        <v>1</v>
      </c>
      <c r="D540" s="326">
        <v>1</v>
      </c>
      <c r="E540" s="326">
        <v>0</v>
      </c>
      <c r="F540" s="326">
        <v>0</v>
      </c>
      <c r="G540" s="326">
        <v>0</v>
      </c>
      <c r="H540" s="326">
        <v>0</v>
      </c>
      <c r="I540" s="326">
        <v>0</v>
      </c>
      <c r="J540" s="326">
        <v>0</v>
      </c>
      <c r="K540" s="326">
        <v>0</v>
      </c>
      <c r="L540" s="326">
        <v>1</v>
      </c>
      <c r="M540" s="326">
        <v>1</v>
      </c>
      <c r="N540" s="297" t="s">
        <v>206</v>
      </c>
    </row>
    <row r="541" spans="1:14" ht="20.100000000000001" customHeight="1" x14ac:dyDescent="0.2">
      <c r="A541" s="308" t="s">
        <v>2358</v>
      </c>
      <c r="B541" s="326">
        <f>SUM(B540)</f>
        <v>0</v>
      </c>
      <c r="C541" s="326">
        <f t="shared" ref="C541:M541" si="68">SUM(C540)</f>
        <v>1</v>
      </c>
      <c r="D541" s="326">
        <f t="shared" si="68"/>
        <v>1</v>
      </c>
      <c r="E541" s="326">
        <f t="shared" si="68"/>
        <v>0</v>
      </c>
      <c r="F541" s="326">
        <f t="shared" si="68"/>
        <v>0</v>
      </c>
      <c r="G541" s="326">
        <f t="shared" si="68"/>
        <v>0</v>
      </c>
      <c r="H541" s="326">
        <f t="shared" si="68"/>
        <v>0</v>
      </c>
      <c r="I541" s="326">
        <f t="shared" si="68"/>
        <v>0</v>
      </c>
      <c r="J541" s="326">
        <f t="shared" si="68"/>
        <v>0</v>
      </c>
      <c r="K541" s="326">
        <f t="shared" si="68"/>
        <v>0</v>
      </c>
      <c r="L541" s="326">
        <f t="shared" si="68"/>
        <v>1</v>
      </c>
      <c r="M541" s="326">
        <f t="shared" si="68"/>
        <v>1</v>
      </c>
      <c r="N541" s="297" t="s">
        <v>1405</v>
      </c>
    </row>
    <row r="542" spans="1:14" ht="20.100000000000001" customHeight="1" x14ac:dyDescent="0.2">
      <c r="A542" s="308" t="s">
        <v>90</v>
      </c>
      <c r="B542" s="326">
        <f>SUM(B541,B536:B538)</f>
        <v>6</v>
      </c>
      <c r="C542" s="326">
        <f t="shared" ref="C542:M542" si="69">SUM(C541,C536:C538)</f>
        <v>4</v>
      </c>
      <c r="D542" s="326">
        <f t="shared" si="69"/>
        <v>10</v>
      </c>
      <c r="E542" s="326">
        <f t="shared" si="69"/>
        <v>0</v>
      </c>
      <c r="F542" s="326">
        <f t="shared" si="69"/>
        <v>0</v>
      </c>
      <c r="G542" s="326">
        <f t="shared" si="69"/>
        <v>0</v>
      </c>
      <c r="H542" s="326">
        <f t="shared" si="69"/>
        <v>0</v>
      </c>
      <c r="I542" s="326">
        <f t="shared" si="69"/>
        <v>0</v>
      </c>
      <c r="J542" s="326">
        <f t="shared" si="69"/>
        <v>0</v>
      </c>
      <c r="K542" s="326">
        <f t="shared" si="69"/>
        <v>6</v>
      </c>
      <c r="L542" s="326">
        <f t="shared" si="69"/>
        <v>4</v>
      </c>
      <c r="M542" s="326">
        <f t="shared" si="69"/>
        <v>10</v>
      </c>
      <c r="N542" s="297" t="s">
        <v>779</v>
      </c>
    </row>
    <row r="543" spans="1:14" ht="20.100000000000001" customHeight="1" x14ac:dyDescent="0.2">
      <c r="A543" s="308" t="s">
        <v>1850</v>
      </c>
      <c r="B543" s="326"/>
      <c r="C543" s="326"/>
      <c r="D543" s="326"/>
      <c r="E543" s="326"/>
      <c r="F543" s="326"/>
      <c r="G543" s="326"/>
      <c r="H543" s="326"/>
      <c r="I543" s="326"/>
      <c r="J543" s="326"/>
      <c r="K543" s="326"/>
      <c r="L543" s="326"/>
      <c r="M543" s="326"/>
      <c r="N543" s="297" t="s">
        <v>93</v>
      </c>
    </row>
    <row r="544" spans="1:14" ht="20.100000000000001" customHeight="1" x14ac:dyDescent="0.2">
      <c r="A544" s="308" t="s">
        <v>1265</v>
      </c>
      <c r="B544" s="326">
        <v>1</v>
      </c>
      <c r="C544" s="326">
        <v>0</v>
      </c>
      <c r="D544" s="326">
        <v>1</v>
      </c>
      <c r="E544" s="326">
        <v>0</v>
      </c>
      <c r="F544" s="326">
        <v>0</v>
      </c>
      <c r="G544" s="326">
        <v>0</v>
      </c>
      <c r="H544" s="326">
        <v>0</v>
      </c>
      <c r="I544" s="326">
        <v>0</v>
      </c>
      <c r="J544" s="326">
        <v>0</v>
      </c>
      <c r="K544" s="326">
        <f>SUM(B544,E544,H544)</f>
        <v>1</v>
      </c>
      <c r="L544" s="326">
        <f t="shared" ref="L544:M545" si="70">SUM(C544,F544,I544)</f>
        <v>0</v>
      </c>
      <c r="M544" s="326">
        <f t="shared" si="70"/>
        <v>1</v>
      </c>
      <c r="N544" s="297" t="s">
        <v>1693</v>
      </c>
    </row>
    <row r="545" spans="1:14" ht="20.100000000000001" customHeight="1" x14ac:dyDescent="0.2">
      <c r="A545" s="308" t="s">
        <v>1269</v>
      </c>
      <c r="B545" s="326">
        <v>1</v>
      </c>
      <c r="C545" s="326">
        <v>0</v>
      </c>
      <c r="D545" s="326">
        <v>1</v>
      </c>
      <c r="E545" s="326">
        <v>0</v>
      </c>
      <c r="F545" s="326">
        <v>0</v>
      </c>
      <c r="G545" s="326">
        <v>0</v>
      </c>
      <c r="H545" s="326">
        <v>0</v>
      </c>
      <c r="I545" s="326">
        <v>0</v>
      </c>
      <c r="J545" s="326">
        <v>0</v>
      </c>
      <c r="K545" s="326">
        <f>SUM(B545,E545,H545)</f>
        <v>1</v>
      </c>
      <c r="L545" s="326">
        <f t="shared" si="70"/>
        <v>0</v>
      </c>
      <c r="M545" s="326">
        <f t="shared" si="70"/>
        <v>1</v>
      </c>
      <c r="N545" s="297" t="s">
        <v>1270</v>
      </c>
    </row>
    <row r="546" spans="1:14" ht="20.100000000000001" customHeight="1" thickBot="1" x14ac:dyDescent="0.25">
      <c r="A546" s="308" t="s">
        <v>126</v>
      </c>
      <c r="B546" s="326">
        <f>SUM(B544:B545)</f>
        <v>2</v>
      </c>
      <c r="C546" s="326">
        <f t="shared" ref="C546:M546" si="71">SUM(C544:C545)</f>
        <v>0</v>
      </c>
      <c r="D546" s="326">
        <f t="shared" si="71"/>
        <v>2</v>
      </c>
      <c r="E546" s="326">
        <f t="shared" si="71"/>
        <v>0</v>
      </c>
      <c r="F546" s="326">
        <f t="shared" si="71"/>
        <v>0</v>
      </c>
      <c r="G546" s="326">
        <f t="shared" si="71"/>
        <v>0</v>
      </c>
      <c r="H546" s="326">
        <f t="shared" si="71"/>
        <v>0</v>
      </c>
      <c r="I546" s="326">
        <f t="shared" si="71"/>
        <v>0</v>
      </c>
      <c r="J546" s="326">
        <f t="shared" si="71"/>
        <v>0</v>
      </c>
      <c r="K546" s="326">
        <f t="shared" si="71"/>
        <v>2</v>
      </c>
      <c r="L546" s="326">
        <f t="shared" si="71"/>
        <v>0</v>
      </c>
      <c r="M546" s="326">
        <f t="shared" si="71"/>
        <v>2</v>
      </c>
      <c r="N546" s="297" t="s">
        <v>103</v>
      </c>
    </row>
    <row r="547" spans="1:14" ht="20.100000000000001" customHeight="1" thickBot="1" x14ac:dyDescent="0.25">
      <c r="A547" s="85" t="s">
        <v>104</v>
      </c>
      <c r="B547" s="327">
        <f>SUM(B546,B542)</f>
        <v>8</v>
      </c>
      <c r="C547" s="327">
        <f t="shared" ref="C547:M547" si="72">SUM(C546,C542)</f>
        <v>4</v>
      </c>
      <c r="D547" s="327">
        <f t="shared" si="72"/>
        <v>12</v>
      </c>
      <c r="E547" s="327">
        <f t="shared" si="72"/>
        <v>0</v>
      </c>
      <c r="F547" s="327">
        <f t="shared" si="72"/>
        <v>0</v>
      </c>
      <c r="G547" s="327">
        <f t="shared" si="72"/>
        <v>0</v>
      </c>
      <c r="H547" s="327">
        <f t="shared" si="72"/>
        <v>0</v>
      </c>
      <c r="I547" s="327">
        <f t="shared" si="72"/>
        <v>0</v>
      </c>
      <c r="J547" s="327">
        <f t="shared" si="72"/>
        <v>0</v>
      </c>
      <c r="K547" s="327">
        <f t="shared" si="72"/>
        <v>8</v>
      </c>
      <c r="L547" s="327">
        <f t="shared" si="72"/>
        <v>4</v>
      </c>
      <c r="M547" s="327">
        <f t="shared" si="72"/>
        <v>12</v>
      </c>
      <c r="N547" s="54" t="s">
        <v>9</v>
      </c>
    </row>
    <row r="548" spans="1:14" ht="15" thickTop="1" x14ac:dyDescent="0.2"/>
  </sheetData>
  <mergeCells count="195">
    <mergeCell ref="H532:J532"/>
    <mergeCell ref="K532:M532"/>
    <mergeCell ref="A528:N528"/>
    <mergeCell ref="A529:N529"/>
    <mergeCell ref="A531:A534"/>
    <mergeCell ref="B531:D531"/>
    <mergeCell ref="E531:G531"/>
    <mergeCell ref="H531:J531"/>
    <mergeCell ref="K531:M531"/>
    <mergeCell ref="N531:N534"/>
    <mergeCell ref="B532:D532"/>
    <mergeCell ref="E532:G532"/>
    <mergeCell ref="A503:A506"/>
    <mergeCell ref="B503:D503"/>
    <mergeCell ref="E503:G503"/>
    <mergeCell ref="H503:J503"/>
    <mergeCell ref="K503:M503"/>
    <mergeCell ref="N503:N506"/>
    <mergeCell ref="B504:D504"/>
    <mergeCell ref="E504:G504"/>
    <mergeCell ref="H504:J504"/>
    <mergeCell ref="K504:M504"/>
    <mergeCell ref="A470:A473"/>
    <mergeCell ref="B470:D470"/>
    <mergeCell ref="E470:G470"/>
    <mergeCell ref="H470:J470"/>
    <mergeCell ref="K470:M470"/>
    <mergeCell ref="N470:N473"/>
    <mergeCell ref="B471:D471"/>
    <mergeCell ref="E471:G471"/>
    <mergeCell ref="H471:J471"/>
    <mergeCell ref="K471:M471"/>
    <mergeCell ref="A446:A449"/>
    <mergeCell ref="B446:D446"/>
    <mergeCell ref="E446:G446"/>
    <mergeCell ref="H446:J446"/>
    <mergeCell ref="K446:M446"/>
    <mergeCell ref="N446:N449"/>
    <mergeCell ref="B447:D447"/>
    <mergeCell ref="E447:G447"/>
    <mergeCell ref="H447:J447"/>
    <mergeCell ref="K447:M447"/>
    <mergeCell ref="A418:A421"/>
    <mergeCell ref="B418:D418"/>
    <mergeCell ref="E418:G418"/>
    <mergeCell ref="H418:J418"/>
    <mergeCell ref="K418:M418"/>
    <mergeCell ref="N418:N421"/>
    <mergeCell ref="B419:D419"/>
    <mergeCell ref="E419:G419"/>
    <mergeCell ref="H419:J419"/>
    <mergeCell ref="K419:M419"/>
    <mergeCell ref="A387:A390"/>
    <mergeCell ref="B387:D387"/>
    <mergeCell ref="E387:G387"/>
    <mergeCell ref="H387:J387"/>
    <mergeCell ref="K387:M387"/>
    <mergeCell ref="N387:N390"/>
    <mergeCell ref="B388:D388"/>
    <mergeCell ref="E388:G388"/>
    <mergeCell ref="H388:J388"/>
    <mergeCell ref="K388:M388"/>
    <mergeCell ref="A358:A361"/>
    <mergeCell ref="B358:D358"/>
    <mergeCell ref="E358:G358"/>
    <mergeCell ref="H358:J358"/>
    <mergeCell ref="K358:M358"/>
    <mergeCell ref="N358:N361"/>
    <mergeCell ref="B359:D359"/>
    <mergeCell ref="E359:G359"/>
    <mergeCell ref="H359:J359"/>
    <mergeCell ref="K359:M359"/>
    <mergeCell ref="A330:A333"/>
    <mergeCell ref="B330:D330"/>
    <mergeCell ref="E330:G330"/>
    <mergeCell ref="H330:J330"/>
    <mergeCell ref="K330:M330"/>
    <mergeCell ref="N330:N333"/>
    <mergeCell ref="B331:D331"/>
    <mergeCell ref="E331:G331"/>
    <mergeCell ref="H331:J331"/>
    <mergeCell ref="K331:M331"/>
    <mergeCell ref="A303:A306"/>
    <mergeCell ref="B303:D303"/>
    <mergeCell ref="E303:G303"/>
    <mergeCell ref="H303:J303"/>
    <mergeCell ref="K303:M303"/>
    <mergeCell ref="N303:N306"/>
    <mergeCell ref="B304:D304"/>
    <mergeCell ref="E304:G304"/>
    <mergeCell ref="H304:J304"/>
    <mergeCell ref="K304:M304"/>
    <mergeCell ref="A273:A276"/>
    <mergeCell ref="B273:D273"/>
    <mergeCell ref="E273:G273"/>
    <mergeCell ref="H273:J273"/>
    <mergeCell ref="K273:M273"/>
    <mergeCell ref="N273:N276"/>
    <mergeCell ref="B274:D274"/>
    <mergeCell ref="E274:G274"/>
    <mergeCell ref="H274:J274"/>
    <mergeCell ref="K274:M274"/>
    <mergeCell ref="A246:A249"/>
    <mergeCell ref="B246:D246"/>
    <mergeCell ref="E246:G246"/>
    <mergeCell ref="H246:J246"/>
    <mergeCell ref="K246:M246"/>
    <mergeCell ref="N246:N249"/>
    <mergeCell ref="B247:D247"/>
    <mergeCell ref="E247:G247"/>
    <mergeCell ref="H247:J247"/>
    <mergeCell ref="K247:M247"/>
    <mergeCell ref="A217:A220"/>
    <mergeCell ref="B217:D217"/>
    <mergeCell ref="E217:G217"/>
    <mergeCell ref="H217:J217"/>
    <mergeCell ref="K217:M217"/>
    <mergeCell ref="N217:N220"/>
    <mergeCell ref="B218:D218"/>
    <mergeCell ref="E218:G218"/>
    <mergeCell ref="H218:J218"/>
    <mergeCell ref="K218:M218"/>
    <mergeCell ref="A187:A190"/>
    <mergeCell ref="B187:D187"/>
    <mergeCell ref="E187:G187"/>
    <mergeCell ref="H187:J187"/>
    <mergeCell ref="K187:M187"/>
    <mergeCell ref="N187:N190"/>
    <mergeCell ref="B188:D188"/>
    <mergeCell ref="E188:G188"/>
    <mergeCell ref="H188:J188"/>
    <mergeCell ref="K188:M188"/>
    <mergeCell ref="A158:A161"/>
    <mergeCell ref="B158:D158"/>
    <mergeCell ref="E158:G158"/>
    <mergeCell ref="H158:J158"/>
    <mergeCell ref="K158:M158"/>
    <mergeCell ref="N158:N161"/>
    <mergeCell ref="B159:D159"/>
    <mergeCell ref="E159:G159"/>
    <mergeCell ref="H159:J159"/>
    <mergeCell ref="K159:M159"/>
    <mergeCell ref="N128:N131"/>
    <mergeCell ref="B129:D129"/>
    <mergeCell ref="E129:G129"/>
    <mergeCell ref="H129:J129"/>
    <mergeCell ref="K129:M129"/>
    <mergeCell ref="B150:M150"/>
    <mergeCell ref="N97:N100"/>
    <mergeCell ref="B98:D98"/>
    <mergeCell ref="E98:G98"/>
    <mergeCell ref="H98:J98"/>
    <mergeCell ref="K98:M98"/>
    <mergeCell ref="N66:N69"/>
    <mergeCell ref="B67:D67"/>
    <mergeCell ref="E67:G67"/>
    <mergeCell ref="H67:J67"/>
    <mergeCell ref="K67:M67"/>
    <mergeCell ref="A97:A100"/>
    <mergeCell ref="B97:D97"/>
    <mergeCell ref="E97:G97"/>
    <mergeCell ref="H97:J97"/>
    <mergeCell ref="K97:M97"/>
    <mergeCell ref="A66:A69"/>
    <mergeCell ref="B66:D66"/>
    <mergeCell ref="E66:G66"/>
    <mergeCell ref="H66:J66"/>
    <mergeCell ref="K66:M66"/>
    <mergeCell ref="A128:A131"/>
    <mergeCell ref="B128:D128"/>
    <mergeCell ref="E128:G128"/>
    <mergeCell ref="H128:J128"/>
    <mergeCell ref="K128:M128"/>
    <mergeCell ref="H5:J5"/>
    <mergeCell ref="K5:M5"/>
    <mergeCell ref="A33:A36"/>
    <mergeCell ref="B33:D33"/>
    <mergeCell ref="E33:G33"/>
    <mergeCell ref="H33:J33"/>
    <mergeCell ref="K33:M33"/>
    <mergeCell ref="N33:N36"/>
    <mergeCell ref="B34:D34"/>
    <mergeCell ref="E34:G34"/>
    <mergeCell ref="H34:J34"/>
    <mergeCell ref="K34:M34"/>
    <mergeCell ref="A1:N1"/>
    <mergeCell ref="A2:N2"/>
    <mergeCell ref="A4:A7"/>
    <mergeCell ref="B4:D4"/>
    <mergeCell ref="E4:G4"/>
    <mergeCell ref="H4:J4"/>
    <mergeCell ref="K4:M4"/>
    <mergeCell ref="N4:N7"/>
    <mergeCell ref="B5:D5"/>
    <mergeCell ref="E5:G5"/>
  </mergeCells>
  <printOptions horizontalCentered="1"/>
  <pageMargins left="0.5" right="0.5" top="1" bottom="1" header="1" footer="1"/>
  <pageSetup paperSize="9" scale="8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31"/>
  <sheetViews>
    <sheetView rightToLeft="1" tabSelected="1" view="pageBreakPreview" zoomScale="80" zoomScaleSheetLayoutView="80" workbookViewId="0">
      <selection activeCell="M18" sqref="M18"/>
    </sheetView>
  </sheetViews>
  <sheetFormatPr defaultRowHeight="14.25" x14ac:dyDescent="0.2"/>
  <cols>
    <col min="1" max="1" width="31.75" style="403" customWidth="1"/>
    <col min="2" max="2" width="7.5" style="898" customWidth="1"/>
    <col min="3" max="3" width="8.375" style="898" customWidth="1"/>
    <col min="4" max="4" width="8.5" style="898" customWidth="1"/>
    <col min="5" max="5" width="5.625" style="898" customWidth="1"/>
    <col min="6" max="6" width="7.25" style="898" customWidth="1"/>
    <col min="7" max="7" width="6.375" style="898" customWidth="1"/>
    <col min="8" max="8" width="8.375" style="898" customWidth="1"/>
    <col min="9" max="9" width="8.625" style="898" customWidth="1"/>
    <col min="10" max="10" width="7.875" style="898" customWidth="1"/>
    <col min="11" max="11" width="46.5" style="403" customWidth="1"/>
    <col min="12" max="12" width="9" style="403"/>
    <col min="13" max="13" width="23.75" style="403" customWidth="1"/>
    <col min="14" max="16384" width="9" style="403"/>
  </cols>
  <sheetData>
    <row r="1" spans="1:11" ht="21" customHeight="1" x14ac:dyDescent="0.2">
      <c r="A1" s="995" t="s">
        <v>2321</v>
      </c>
      <c r="B1" s="995"/>
      <c r="C1" s="995"/>
      <c r="D1" s="995"/>
      <c r="E1" s="995"/>
      <c r="F1" s="995"/>
      <c r="G1" s="995"/>
      <c r="H1" s="995"/>
      <c r="I1" s="995"/>
      <c r="J1" s="995"/>
      <c r="K1" s="995"/>
    </row>
    <row r="2" spans="1:11" ht="31.5" customHeight="1" x14ac:dyDescent="0.2">
      <c r="A2" s="999" t="s">
        <v>2320</v>
      </c>
      <c r="B2" s="999"/>
      <c r="C2" s="999"/>
      <c r="D2" s="999"/>
      <c r="E2" s="999"/>
      <c r="F2" s="999"/>
      <c r="G2" s="999"/>
      <c r="H2" s="999"/>
      <c r="I2" s="999"/>
      <c r="J2" s="999"/>
      <c r="K2" s="999"/>
    </row>
    <row r="3" spans="1:11" ht="16.5" thickBot="1" x14ac:dyDescent="0.25">
      <c r="A3" s="323" t="s">
        <v>2655</v>
      </c>
      <c r="K3" s="385" t="s">
        <v>1841</v>
      </c>
    </row>
    <row r="4" spans="1:11" ht="16.5" customHeight="1" thickTop="1" x14ac:dyDescent="0.2">
      <c r="A4" s="992" t="s">
        <v>196</v>
      </c>
      <c r="B4" s="992" t="s">
        <v>1</v>
      </c>
      <c r="C4" s="992"/>
      <c r="D4" s="992"/>
      <c r="E4" s="992" t="s">
        <v>2</v>
      </c>
      <c r="F4" s="992"/>
      <c r="G4" s="992"/>
      <c r="H4" s="992" t="s">
        <v>4</v>
      </c>
      <c r="I4" s="992"/>
      <c r="J4" s="992"/>
      <c r="K4" s="992" t="s">
        <v>197</v>
      </c>
    </row>
    <row r="5" spans="1:11" ht="16.5" customHeight="1" x14ac:dyDescent="0.2">
      <c r="A5" s="993"/>
      <c r="B5" s="993" t="s">
        <v>6</v>
      </c>
      <c r="C5" s="993"/>
      <c r="D5" s="993"/>
      <c r="E5" s="993" t="s">
        <v>7</v>
      </c>
      <c r="F5" s="993"/>
      <c r="G5" s="993"/>
      <c r="H5" s="993" t="s">
        <v>9</v>
      </c>
      <c r="I5" s="993"/>
      <c r="J5" s="993"/>
      <c r="K5" s="993"/>
    </row>
    <row r="6" spans="1:11" ht="16.5" customHeight="1" x14ac:dyDescent="0.2">
      <c r="A6" s="993"/>
      <c r="B6" s="925" t="s">
        <v>554</v>
      </c>
      <c r="C6" s="925" t="s">
        <v>112</v>
      </c>
      <c r="D6" s="925" t="s">
        <v>12</v>
      </c>
      <c r="E6" s="925" t="s">
        <v>554</v>
      </c>
      <c r="F6" s="925" t="s">
        <v>112</v>
      </c>
      <c r="G6" s="925" t="s">
        <v>12</v>
      </c>
      <c r="H6" s="925" t="s">
        <v>554</v>
      </c>
      <c r="I6" s="925" t="s">
        <v>112</v>
      </c>
      <c r="J6" s="925" t="s">
        <v>4</v>
      </c>
      <c r="K6" s="993"/>
    </row>
    <row r="7" spans="1:11" ht="16.5" customHeight="1" thickBot="1" x14ac:dyDescent="0.25">
      <c r="A7" s="994"/>
      <c r="B7" s="926" t="s">
        <v>13</v>
      </c>
      <c r="C7" s="926" t="s">
        <v>14</v>
      </c>
      <c r="D7" s="926" t="s">
        <v>9</v>
      </c>
      <c r="E7" s="926" t="s">
        <v>13</v>
      </c>
      <c r="F7" s="926" t="s">
        <v>14</v>
      </c>
      <c r="G7" s="926" t="s">
        <v>9</v>
      </c>
      <c r="H7" s="926" t="s">
        <v>13</v>
      </c>
      <c r="I7" s="926" t="s">
        <v>14</v>
      </c>
      <c r="J7" s="926" t="s">
        <v>9</v>
      </c>
      <c r="K7" s="994"/>
    </row>
    <row r="8" spans="1:11" ht="17.25" customHeight="1" x14ac:dyDescent="0.2">
      <c r="A8" s="463" t="s">
        <v>403</v>
      </c>
      <c r="B8" s="880"/>
      <c r="C8" s="880"/>
      <c r="D8" s="880"/>
      <c r="E8" s="880"/>
      <c r="F8" s="880"/>
      <c r="G8" s="880"/>
      <c r="H8" s="880"/>
      <c r="I8" s="880"/>
      <c r="J8" s="880"/>
      <c r="K8" s="404" t="s">
        <v>16</v>
      </c>
    </row>
    <row r="9" spans="1:11" ht="17.25" customHeight="1" x14ac:dyDescent="0.2">
      <c r="A9" s="8" t="s">
        <v>1261</v>
      </c>
      <c r="B9" s="880">
        <v>1458</v>
      </c>
      <c r="C9" s="880">
        <v>922</v>
      </c>
      <c r="D9" s="880">
        <v>2380</v>
      </c>
      <c r="E9" s="880">
        <v>2</v>
      </c>
      <c r="F9" s="880">
        <v>3</v>
      </c>
      <c r="G9" s="880">
        <v>5</v>
      </c>
      <c r="H9" s="880">
        <f>SUM(B9,E9)</f>
        <v>1460</v>
      </c>
      <c r="I9" s="880">
        <f t="shared" ref="I9:J9" si="0">SUM(C9,F9)</f>
        <v>925</v>
      </c>
      <c r="J9" s="880">
        <f t="shared" si="0"/>
        <v>2385</v>
      </c>
      <c r="K9" s="404" t="s">
        <v>1634</v>
      </c>
    </row>
    <row r="10" spans="1:11" ht="17.25" customHeight="1" x14ac:dyDescent="0.2">
      <c r="A10" s="8" t="s">
        <v>1263</v>
      </c>
      <c r="B10" s="880">
        <v>1922</v>
      </c>
      <c r="C10" s="880">
        <v>1125</v>
      </c>
      <c r="D10" s="880">
        <v>3047</v>
      </c>
      <c r="E10" s="880">
        <v>1</v>
      </c>
      <c r="F10" s="880">
        <v>1</v>
      </c>
      <c r="G10" s="880">
        <v>2</v>
      </c>
      <c r="H10" s="880">
        <f t="shared" ref="H10:H19" si="1">SUM(B10,E10)</f>
        <v>1923</v>
      </c>
      <c r="I10" s="880">
        <f t="shared" ref="I10:I19" si="2">SUM(C10,F10)</f>
        <v>1126</v>
      </c>
      <c r="J10" s="880">
        <f t="shared" ref="J10:J19" si="3">SUM(D10,G10)</f>
        <v>3049</v>
      </c>
      <c r="K10" s="404" t="s">
        <v>1635</v>
      </c>
    </row>
    <row r="11" spans="1:11" ht="17.25" customHeight="1" x14ac:dyDescent="0.2">
      <c r="A11" s="8" t="s">
        <v>1265</v>
      </c>
      <c r="B11" s="880">
        <v>3179</v>
      </c>
      <c r="C11" s="880">
        <v>2358</v>
      </c>
      <c r="D11" s="880">
        <v>5537</v>
      </c>
      <c r="E11" s="880">
        <v>1</v>
      </c>
      <c r="F11" s="880">
        <v>3</v>
      </c>
      <c r="G11" s="880">
        <v>4</v>
      </c>
      <c r="H11" s="880">
        <f t="shared" si="1"/>
        <v>3180</v>
      </c>
      <c r="I11" s="880">
        <f t="shared" si="2"/>
        <v>2361</v>
      </c>
      <c r="J11" s="880">
        <f t="shared" si="3"/>
        <v>5541</v>
      </c>
      <c r="K11" s="404" t="s">
        <v>1636</v>
      </c>
    </row>
    <row r="12" spans="1:11" ht="17.25" customHeight="1" x14ac:dyDescent="0.2">
      <c r="A12" s="8" t="s">
        <v>1267</v>
      </c>
      <c r="B12" s="880">
        <v>2655</v>
      </c>
      <c r="C12" s="880">
        <v>1524</v>
      </c>
      <c r="D12" s="880">
        <v>4179</v>
      </c>
      <c r="E12" s="880">
        <v>3</v>
      </c>
      <c r="F12" s="880">
        <v>3</v>
      </c>
      <c r="G12" s="880">
        <v>6</v>
      </c>
      <c r="H12" s="880">
        <f t="shared" si="1"/>
        <v>2658</v>
      </c>
      <c r="I12" s="880">
        <f t="shared" si="2"/>
        <v>1527</v>
      </c>
      <c r="J12" s="880">
        <f t="shared" si="3"/>
        <v>4185</v>
      </c>
      <c r="K12" s="404" t="s">
        <v>1637</v>
      </c>
    </row>
    <row r="13" spans="1:11" ht="17.25" customHeight="1" x14ac:dyDescent="0.2">
      <c r="A13" s="8" t="s">
        <v>1269</v>
      </c>
      <c r="B13" s="880">
        <v>2121</v>
      </c>
      <c r="C13" s="880">
        <v>1005</v>
      </c>
      <c r="D13" s="880">
        <v>3126</v>
      </c>
      <c r="E13" s="880">
        <v>0</v>
      </c>
      <c r="F13" s="880">
        <v>1</v>
      </c>
      <c r="G13" s="880">
        <v>1</v>
      </c>
      <c r="H13" s="880">
        <f t="shared" si="1"/>
        <v>2121</v>
      </c>
      <c r="I13" s="880">
        <f t="shared" si="2"/>
        <v>1006</v>
      </c>
      <c r="J13" s="880">
        <f t="shared" si="3"/>
        <v>3127</v>
      </c>
      <c r="K13" s="404" t="s">
        <v>1270</v>
      </c>
    </row>
    <row r="14" spans="1:11" ht="17.25" customHeight="1" x14ac:dyDescent="0.2">
      <c r="A14" s="8" t="s">
        <v>1694</v>
      </c>
      <c r="B14" s="880">
        <v>288</v>
      </c>
      <c r="C14" s="880">
        <v>554</v>
      </c>
      <c r="D14" s="880">
        <v>842</v>
      </c>
      <c r="E14" s="880">
        <v>0</v>
      </c>
      <c r="F14" s="880">
        <v>1</v>
      </c>
      <c r="G14" s="880">
        <v>1</v>
      </c>
      <c r="H14" s="880">
        <f t="shared" si="1"/>
        <v>288</v>
      </c>
      <c r="I14" s="880">
        <f t="shared" si="2"/>
        <v>555</v>
      </c>
      <c r="J14" s="880">
        <f t="shared" si="3"/>
        <v>843</v>
      </c>
      <c r="K14" s="211" t="s">
        <v>1695</v>
      </c>
    </row>
    <row r="15" spans="1:11" ht="17.25" customHeight="1" x14ac:dyDescent="0.2">
      <c r="A15" s="8" t="s">
        <v>1273</v>
      </c>
      <c r="B15" s="880">
        <v>536</v>
      </c>
      <c r="C15" s="880">
        <v>267</v>
      </c>
      <c r="D15" s="880">
        <v>803</v>
      </c>
      <c r="E15" s="880">
        <v>0</v>
      </c>
      <c r="F15" s="880">
        <v>0</v>
      </c>
      <c r="G15" s="880">
        <v>0</v>
      </c>
      <c r="H15" s="880">
        <f t="shared" si="1"/>
        <v>536</v>
      </c>
      <c r="I15" s="880">
        <f t="shared" si="2"/>
        <v>267</v>
      </c>
      <c r="J15" s="880">
        <f t="shared" si="3"/>
        <v>803</v>
      </c>
      <c r="K15" s="404" t="s">
        <v>1696</v>
      </c>
    </row>
    <row r="16" spans="1:11" ht="17.25" customHeight="1" x14ac:dyDescent="0.2">
      <c r="A16" s="8" t="s">
        <v>1275</v>
      </c>
      <c r="B16" s="880">
        <v>1568</v>
      </c>
      <c r="C16" s="880">
        <v>760</v>
      </c>
      <c r="D16" s="880">
        <v>2328</v>
      </c>
      <c r="E16" s="880">
        <v>0</v>
      </c>
      <c r="F16" s="880">
        <v>0</v>
      </c>
      <c r="G16" s="880">
        <v>0</v>
      </c>
      <c r="H16" s="880">
        <f t="shared" si="1"/>
        <v>1568</v>
      </c>
      <c r="I16" s="880">
        <f t="shared" si="2"/>
        <v>760</v>
      </c>
      <c r="J16" s="880">
        <f t="shared" si="3"/>
        <v>2328</v>
      </c>
      <c r="K16" s="404" t="s">
        <v>1640</v>
      </c>
    </row>
    <row r="17" spans="1:11" ht="22.5" customHeight="1" x14ac:dyDescent="0.2">
      <c r="A17" s="8" t="s">
        <v>1277</v>
      </c>
      <c r="B17" s="880">
        <v>739</v>
      </c>
      <c r="C17" s="880">
        <v>739</v>
      </c>
      <c r="D17" s="880">
        <v>1478</v>
      </c>
      <c r="E17" s="880">
        <v>0</v>
      </c>
      <c r="F17" s="880">
        <v>0</v>
      </c>
      <c r="G17" s="880">
        <v>0</v>
      </c>
      <c r="H17" s="880">
        <f t="shared" si="1"/>
        <v>739</v>
      </c>
      <c r="I17" s="880">
        <f t="shared" si="2"/>
        <v>739</v>
      </c>
      <c r="J17" s="880">
        <f t="shared" si="3"/>
        <v>1478</v>
      </c>
      <c r="K17" s="404" t="s">
        <v>1641</v>
      </c>
    </row>
    <row r="18" spans="1:11" ht="22.5" customHeight="1" x14ac:dyDescent="0.2">
      <c r="A18" s="8" t="s">
        <v>1279</v>
      </c>
      <c r="B18" s="880">
        <v>1673</v>
      </c>
      <c r="C18" s="880">
        <v>646</v>
      </c>
      <c r="D18" s="880">
        <v>2319</v>
      </c>
      <c r="E18" s="880">
        <v>0</v>
      </c>
      <c r="F18" s="880">
        <v>0</v>
      </c>
      <c r="G18" s="880">
        <v>0</v>
      </c>
      <c r="H18" s="880">
        <f t="shared" si="1"/>
        <v>1673</v>
      </c>
      <c r="I18" s="880">
        <f t="shared" si="2"/>
        <v>646</v>
      </c>
      <c r="J18" s="880">
        <f t="shared" si="3"/>
        <v>2319</v>
      </c>
      <c r="K18" s="404" t="s">
        <v>1642</v>
      </c>
    </row>
    <row r="19" spans="1:11" ht="22.5" customHeight="1" x14ac:dyDescent="0.2">
      <c r="A19" s="8" t="s">
        <v>1281</v>
      </c>
      <c r="B19" s="880">
        <v>3224</v>
      </c>
      <c r="C19" s="880">
        <v>1734</v>
      </c>
      <c r="D19" s="880">
        <v>4958</v>
      </c>
      <c r="E19" s="880">
        <v>4</v>
      </c>
      <c r="F19" s="880">
        <v>3</v>
      </c>
      <c r="G19" s="880">
        <v>7</v>
      </c>
      <c r="H19" s="880">
        <f t="shared" si="1"/>
        <v>3228</v>
      </c>
      <c r="I19" s="880">
        <f t="shared" si="2"/>
        <v>1737</v>
      </c>
      <c r="J19" s="880">
        <f t="shared" si="3"/>
        <v>4965</v>
      </c>
      <c r="K19" s="404" t="s">
        <v>1282</v>
      </c>
    </row>
    <row r="20" spans="1:11" s="603" customFormat="1" ht="19.5" customHeight="1" x14ac:dyDescent="0.2">
      <c r="A20" s="463" t="s">
        <v>1283</v>
      </c>
      <c r="B20" s="880"/>
      <c r="C20" s="880"/>
      <c r="D20" s="880"/>
      <c r="E20" s="880"/>
      <c r="F20" s="880"/>
      <c r="G20" s="880"/>
      <c r="H20" s="880"/>
      <c r="I20" s="880"/>
      <c r="J20" s="880"/>
      <c r="K20" s="605" t="s">
        <v>1284</v>
      </c>
    </row>
    <row r="21" spans="1:11" s="603" customFormat="1" ht="19.5" customHeight="1" x14ac:dyDescent="0.2">
      <c r="A21" s="463" t="s">
        <v>790</v>
      </c>
      <c r="B21" s="880">
        <v>20</v>
      </c>
      <c r="C21" s="880">
        <v>21</v>
      </c>
      <c r="D21" s="880">
        <v>41</v>
      </c>
      <c r="E21" s="880">
        <v>0</v>
      </c>
      <c r="F21" s="880">
        <v>0</v>
      </c>
      <c r="G21" s="880">
        <f>SUM(E21:F21)</f>
        <v>0</v>
      </c>
      <c r="H21" s="880">
        <f>SUM(B21,E21)</f>
        <v>20</v>
      </c>
      <c r="I21" s="880">
        <f t="shared" ref="I21:J28" si="4">SUM(C21,F21)</f>
        <v>21</v>
      </c>
      <c r="J21" s="880">
        <f t="shared" si="4"/>
        <v>41</v>
      </c>
      <c r="K21" s="414" t="s">
        <v>1285</v>
      </c>
    </row>
    <row r="22" spans="1:11" s="603" customFormat="1" ht="19.5" customHeight="1" x14ac:dyDescent="0.2">
      <c r="A22" s="463" t="s">
        <v>404</v>
      </c>
      <c r="B22" s="880">
        <v>47</v>
      </c>
      <c r="C22" s="880">
        <v>58</v>
      </c>
      <c r="D22" s="880">
        <v>105</v>
      </c>
      <c r="E22" s="880">
        <v>0</v>
      </c>
      <c r="F22" s="880">
        <v>0</v>
      </c>
      <c r="G22" s="880">
        <f t="shared" ref="G22:G28" si="5">SUM(E22:F22)</f>
        <v>0</v>
      </c>
      <c r="H22" s="880">
        <f t="shared" ref="H22:H28" si="6">SUM(B22,E22)</f>
        <v>47</v>
      </c>
      <c r="I22" s="880">
        <f t="shared" si="4"/>
        <v>58</v>
      </c>
      <c r="J22" s="880">
        <f t="shared" si="4"/>
        <v>105</v>
      </c>
      <c r="K22" s="605" t="s">
        <v>206</v>
      </c>
    </row>
    <row r="23" spans="1:11" s="603" customFormat="1" ht="19.5" customHeight="1" x14ac:dyDescent="0.2">
      <c r="A23" s="463" t="s">
        <v>1286</v>
      </c>
      <c r="B23" s="880">
        <v>317</v>
      </c>
      <c r="C23" s="880">
        <v>93</v>
      </c>
      <c r="D23" s="880">
        <v>410</v>
      </c>
      <c r="E23" s="880">
        <v>0</v>
      </c>
      <c r="F23" s="880">
        <v>0</v>
      </c>
      <c r="G23" s="880">
        <f t="shared" si="5"/>
        <v>0</v>
      </c>
      <c r="H23" s="880">
        <f t="shared" si="6"/>
        <v>317</v>
      </c>
      <c r="I23" s="880">
        <f t="shared" si="4"/>
        <v>93</v>
      </c>
      <c r="J23" s="880">
        <f t="shared" si="4"/>
        <v>410</v>
      </c>
      <c r="K23" s="211" t="s">
        <v>1287</v>
      </c>
    </row>
    <row r="24" spans="1:11" s="603" customFormat="1" ht="19.5" customHeight="1" x14ac:dyDescent="0.2">
      <c r="A24" s="463" t="s">
        <v>1288</v>
      </c>
      <c r="B24" s="880">
        <v>240</v>
      </c>
      <c r="C24" s="880">
        <v>166</v>
      </c>
      <c r="D24" s="880">
        <v>406</v>
      </c>
      <c r="E24" s="880">
        <v>0</v>
      </c>
      <c r="F24" s="880">
        <v>0</v>
      </c>
      <c r="G24" s="880">
        <f t="shared" si="5"/>
        <v>0</v>
      </c>
      <c r="H24" s="880">
        <f t="shared" si="6"/>
        <v>240</v>
      </c>
      <c r="I24" s="880">
        <f t="shared" si="4"/>
        <v>166</v>
      </c>
      <c r="J24" s="880">
        <f t="shared" si="4"/>
        <v>406</v>
      </c>
      <c r="K24" s="605" t="s">
        <v>1289</v>
      </c>
    </row>
    <row r="25" spans="1:11" s="603" customFormat="1" ht="19.5" customHeight="1" x14ac:dyDescent="0.2">
      <c r="A25" s="463" t="s">
        <v>1290</v>
      </c>
      <c r="B25" s="880">
        <v>311</v>
      </c>
      <c r="C25" s="880">
        <v>330</v>
      </c>
      <c r="D25" s="880">
        <v>641</v>
      </c>
      <c r="E25" s="880">
        <v>0</v>
      </c>
      <c r="F25" s="880">
        <v>0</v>
      </c>
      <c r="G25" s="880">
        <f t="shared" si="5"/>
        <v>0</v>
      </c>
      <c r="H25" s="880">
        <f t="shared" si="6"/>
        <v>311</v>
      </c>
      <c r="I25" s="880">
        <f t="shared" si="4"/>
        <v>330</v>
      </c>
      <c r="J25" s="880">
        <f t="shared" si="4"/>
        <v>641</v>
      </c>
      <c r="K25" s="211" t="s">
        <v>1291</v>
      </c>
    </row>
    <row r="26" spans="1:11" s="603" customFormat="1" ht="19.5" customHeight="1" x14ac:dyDescent="0.2">
      <c r="A26" s="463" t="s">
        <v>1292</v>
      </c>
      <c r="B26" s="880">
        <v>98</v>
      </c>
      <c r="C26" s="880">
        <v>12</v>
      </c>
      <c r="D26" s="880">
        <v>110</v>
      </c>
      <c r="E26" s="880">
        <v>0</v>
      </c>
      <c r="F26" s="880">
        <v>0</v>
      </c>
      <c r="G26" s="880">
        <f t="shared" si="5"/>
        <v>0</v>
      </c>
      <c r="H26" s="880">
        <f t="shared" si="6"/>
        <v>98</v>
      </c>
      <c r="I26" s="880">
        <f t="shared" si="4"/>
        <v>12</v>
      </c>
      <c r="J26" s="880">
        <f t="shared" si="4"/>
        <v>110</v>
      </c>
      <c r="K26" s="605" t="s">
        <v>1293</v>
      </c>
    </row>
    <row r="27" spans="1:11" s="603" customFormat="1" ht="19.5" customHeight="1" x14ac:dyDescent="0.2">
      <c r="A27" s="463" t="s">
        <v>1294</v>
      </c>
      <c r="B27" s="880">
        <v>965</v>
      </c>
      <c r="C27" s="880">
        <v>210</v>
      </c>
      <c r="D27" s="880">
        <v>1175</v>
      </c>
      <c r="E27" s="880">
        <v>0</v>
      </c>
      <c r="F27" s="880">
        <v>0</v>
      </c>
      <c r="G27" s="880">
        <f t="shared" si="5"/>
        <v>0</v>
      </c>
      <c r="H27" s="880">
        <f t="shared" si="6"/>
        <v>965</v>
      </c>
      <c r="I27" s="880">
        <f t="shared" si="4"/>
        <v>210</v>
      </c>
      <c r="J27" s="880">
        <f t="shared" si="4"/>
        <v>1175</v>
      </c>
      <c r="K27" s="605" t="s">
        <v>1295</v>
      </c>
    </row>
    <row r="28" spans="1:11" s="603" customFormat="1" ht="19.5" customHeight="1" x14ac:dyDescent="0.2">
      <c r="A28" s="463" t="s">
        <v>1296</v>
      </c>
      <c r="B28" s="880">
        <v>339</v>
      </c>
      <c r="C28" s="880">
        <v>370</v>
      </c>
      <c r="D28" s="880">
        <v>709</v>
      </c>
      <c r="E28" s="880">
        <v>0</v>
      </c>
      <c r="F28" s="880">
        <v>0</v>
      </c>
      <c r="G28" s="880">
        <f t="shared" si="5"/>
        <v>0</v>
      </c>
      <c r="H28" s="880">
        <f t="shared" si="6"/>
        <v>339</v>
      </c>
      <c r="I28" s="880">
        <f t="shared" si="4"/>
        <v>370</v>
      </c>
      <c r="J28" s="880">
        <f t="shared" si="4"/>
        <v>709</v>
      </c>
      <c r="K28" s="605" t="s">
        <v>1297</v>
      </c>
    </row>
    <row r="29" spans="1:11" s="603" customFormat="1" ht="19.5" customHeight="1" thickBot="1" x14ac:dyDescent="0.25">
      <c r="A29" s="11" t="s">
        <v>1298</v>
      </c>
      <c r="B29" s="12">
        <f>SUM(B21:B28)</f>
        <v>2337</v>
      </c>
      <c r="C29" s="12">
        <f t="shared" ref="C29:J29" si="7">SUM(C21:C28)</f>
        <v>1260</v>
      </c>
      <c r="D29" s="12">
        <f t="shared" si="7"/>
        <v>3597</v>
      </c>
      <c r="E29" s="12">
        <f t="shared" si="7"/>
        <v>0</v>
      </c>
      <c r="F29" s="12">
        <f t="shared" si="7"/>
        <v>0</v>
      </c>
      <c r="G29" s="12">
        <f t="shared" si="7"/>
        <v>0</v>
      </c>
      <c r="H29" s="12">
        <f t="shared" si="7"/>
        <v>2337</v>
      </c>
      <c r="I29" s="12">
        <f t="shared" si="7"/>
        <v>1260</v>
      </c>
      <c r="J29" s="12">
        <f t="shared" si="7"/>
        <v>3597</v>
      </c>
      <c r="K29" s="13" t="s">
        <v>1299</v>
      </c>
    </row>
    <row r="30" spans="1:11" s="603" customFormat="1" ht="16.5" customHeight="1" thickTop="1" thickBot="1" x14ac:dyDescent="0.25">
      <c r="A30" s="606" t="s">
        <v>1842</v>
      </c>
      <c r="B30" s="927"/>
      <c r="C30" s="927"/>
      <c r="D30" s="927"/>
      <c r="E30" s="927"/>
      <c r="F30" s="927"/>
      <c r="G30" s="927"/>
      <c r="H30" s="927"/>
      <c r="I30" s="927"/>
      <c r="J30" s="927"/>
      <c r="K30" s="454" t="s">
        <v>2720</v>
      </c>
    </row>
    <row r="31" spans="1:11" s="603" customFormat="1" ht="18" customHeight="1" thickTop="1" x14ac:dyDescent="0.2">
      <c r="A31" s="992" t="s">
        <v>196</v>
      </c>
      <c r="B31" s="992" t="s">
        <v>1</v>
      </c>
      <c r="C31" s="992"/>
      <c r="D31" s="992"/>
      <c r="E31" s="992" t="s">
        <v>2</v>
      </c>
      <c r="F31" s="992"/>
      <c r="G31" s="992"/>
      <c r="H31" s="992" t="s">
        <v>4</v>
      </c>
      <c r="I31" s="992"/>
      <c r="J31" s="992"/>
      <c r="K31" s="992" t="s">
        <v>197</v>
      </c>
    </row>
    <row r="32" spans="1:11" s="603" customFormat="1" ht="18" customHeight="1" x14ac:dyDescent="0.2">
      <c r="A32" s="993"/>
      <c r="B32" s="993" t="s">
        <v>6</v>
      </c>
      <c r="C32" s="993"/>
      <c r="D32" s="993"/>
      <c r="E32" s="993" t="s">
        <v>7</v>
      </c>
      <c r="F32" s="993"/>
      <c r="G32" s="993"/>
      <c r="H32" s="993" t="s">
        <v>9</v>
      </c>
      <c r="I32" s="993"/>
      <c r="J32" s="993"/>
      <c r="K32" s="993"/>
    </row>
    <row r="33" spans="1:11" s="603" customFormat="1" ht="15.75" customHeight="1" x14ac:dyDescent="0.2">
      <c r="A33" s="993"/>
      <c r="B33" s="925" t="s">
        <v>554</v>
      </c>
      <c r="C33" s="925" t="s">
        <v>112</v>
      </c>
      <c r="D33" s="925" t="s">
        <v>12</v>
      </c>
      <c r="E33" s="925" t="s">
        <v>554</v>
      </c>
      <c r="F33" s="925" t="s">
        <v>112</v>
      </c>
      <c r="G33" s="925" t="s">
        <v>12</v>
      </c>
      <c r="H33" s="925" t="s">
        <v>554</v>
      </c>
      <c r="I33" s="925" t="s">
        <v>112</v>
      </c>
      <c r="J33" s="925" t="s">
        <v>12</v>
      </c>
      <c r="K33" s="993"/>
    </row>
    <row r="34" spans="1:11" s="603" customFormat="1" ht="18" customHeight="1" thickBot="1" x14ac:dyDescent="0.25">
      <c r="A34" s="994"/>
      <c r="B34" s="926" t="s">
        <v>13</v>
      </c>
      <c r="C34" s="926" t="s">
        <v>14</v>
      </c>
      <c r="D34" s="926" t="s">
        <v>9</v>
      </c>
      <c r="E34" s="926" t="s">
        <v>13</v>
      </c>
      <c r="F34" s="926" t="s">
        <v>14</v>
      </c>
      <c r="G34" s="926" t="s">
        <v>9</v>
      </c>
      <c r="H34" s="926" t="s">
        <v>13</v>
      </c>
      <c r="I34" s="926" t="s">
        <v>14</v>
      </c>
      <c r="J34" s="926" t="s">
        <v>9</v>
      </c>
      <c r="K34" s="994"/>
    </row>
    <row r="35" spans="1:11" s="415" customFormat="1" ht="18.95" customHeight="1" x14ac:dyDescent="0.2">
      <c r="A35" s="463" t="s">
        <v>1300</v>
      </c>
      <c r="B35" s="880"/>
      <c r="C35" s="880"/>
      <c r="D35" s="880"/>
      <c r="E35" s="880"/>
      <c r="F35" s="880"/>
      <c r="G35" s="880"/>
      <c r="H35" s="880"/>
      <c r="I35" s="880"/>
      <c r="J35" s="880"/>
      <c r="K35" s="605" t="s">
        <v>1301</v>
      </c>
    </row>
    <row r="36" spans="1:11" s="603" customFormat="1" ht="18.95" customHeight="1" x14ac:dyDescent="0.2">
      <c r="A36" s="463" t="s">
        <v>1302</v>
      </c>
      <c r="B36" s="880">
        <v>28</v>
      </c>
      <c r="C36" s="880">
        <v>10</v>
      </c>
      <c r="D36" s="880">
        <v>38</v>
      </c>
      <c r="E36" s="880">
        <v>0</v>
      </c>
      <c r="F36" s="880">
        <v>0</v>
      </c>
      <c r="G36" s="880">
        <v>0</v>
      </c>
      <c r="H36" s="880">
        <f>SUM(B36,E36)</f>
        <v>28</v>
      </c>
      <c r="I36" s="880">
        <f t="shared" ref="I36:J40" si="8">SUM(C36,F36)</f>
        <v>10</v>
      </c>
      <c r="J36" s="880">
        <f t="shared" si="8"/>
        <v>38</v>
      </c>
      <c r="K36" s="605" t="s">
        <v>1303</v>
      </c>
    </row>
    <row r="37" spans="1:11" s="603" customFormat="1" ht="18.95" customHeight="1" x14ac:dyDescent="0.2">
      <c r="A37" s="463" t="s">
        <v>1288</v>
      </c>
      <c r="B37" s="880">
        <v>38</v>
      </c>
      <c r="C37" s="880">
        <v>63</v>
      </c>
      <c r="D37" s="880">
        <v>101</v>
      </c>
      <c r="E37" s="880">
        <v>0</v>
      </c>
      <c r="F37" s="880">
        <v>0</v>
      </c>
      <c r="G37" s="880">
        <v>0</v>
      </c>
      <c r="H37" s="880">
        <f t="shared" ref="H37:H40" si="9">SUM(B37,E37)</f>
        <v>38</v>
      </c>
      <c r="I37" s="880">
        <f t="shared" si="8"/>
        <v>63</v>
      </c>
      <c r="J37" s="880">
        <f t="shared" si="8"/>
        <v>101</v>
      </c>
      <c r="K37" s="211" t="s">
        <v>1289</v>
      </c>
    </row>
    <row r="38" spans="1:11" s="603" customFormat="1" ht="18.95" customHeight="1" x14ac:dyDescent="0.2">
      <c r="A38" s="463" t="s">
        <v>1290</v>
      </c>
      <c r="B38" s="880">
        <v>33</v>
      </c>
      <c r="C38" s="880">
        <v>36</v>
      </c>
      <c r="D38" s="880">
        <v>69</v>
      </c>
      <c r="E38" s="880">
        <v>0</v>
      </c>
      <c r="F38" s="880">
        <v>0</v>
      </c>
      <c r="G38" s="880">
        <v>0</v>
      </c>
      <c r="H38" s="880">
        <f t="shared" si="9"/>
        <v>33</v>
      </c>
      <c r="I38" s="880">
        <f t="shared" si="8"/>
        <v>36</v>
      </c>
      <c r="J38" s="880">
        <f t="shared" si="8"/>
        <v>69</v>
      </c>
      <c r="K38" s="211" t="s">
        <v>1291</v>
      </c>
    </row>
    <row r="39" spans="1:11" s="603" customFormat="1" ht="18.95" customHeight="1" x14ac:dyDescent="0.2">
      <c r="A39" s="463" t="s">
        <v>1294</v>
      </c>
      <c r="B39" s="880">
        <v>59</v>
      </c>
      <c r="C39" s="880">
        <v>18</v>
      </c>
      <c r="D39" s="880">
        <v>77</v>
      </c>
      <c r="E39" s="880">
        <v>0</v>
      </c>
      <c r="F39" s="880">
        <v>0</v>
      </c>
      <c r="G39" s="880">
        <v>0</v>
      </c>
      <c r="H39" s="880">
        <f t="shared" si="9"/>
        <v>59</v>
      </c>
      <c r="I39" s="880">
        <f t="shared" si="8"/>
        <v>18</v>
      </c>
      <c r="J39" s="880">
        <f t="shared" si="8"/>
        <v>77</v>
      </c>
      <c r="K39" s="211" t="s">
        <v>1304</v>
      </c>
    </row>
    <row r="40" spans="1:11" s="603" customFormat="1" ht="18.95" customHeight="1" x14ac:dyDescent="0.2">
      <c r="A40" s="463" t="s">
        <v>1296</v>
      </c>
      <c r="B40" s="880">
        <v>23</v>
      </c>
      <c r="C40" s="880">
        <v>29</v>
      </c>
      <c r="D40" s="880">
        <v>52</v>
      </c>
      <c r="E40" s="880">
        <v>0</v>
      </c>
      <c r="F40" s="880">
        <v>0</v>
      </c>
      <c r="G40" s="880">
        <v>0</v>
      </c>
      <c r="H40" s="880">
        <f t="shared" si="9"/>
        <v>23</v>
      </c>
      <c r="I40" s="880">
        <f t="shared" si="8"/>
        <v>29</v>
      </c>
      <c r="J40" s="880">
        <f t="shared" si="8"/>
        <v>52</v>
      </c>
      <c r="K40" s="605" t="s">
        <v>1305</v>
      </c>
    </row>
    <row r="41" spans="1:11" s="603" customFormat="1" ht="18.95" customHeight="1" x14ac:dyDescent="0.2">
      <c r="A41" s="463" t="s">
        <v>1306</v>
      </c>
      <c r="B41" s="880">
        <f>SUM(B36:B40)</f>
        <v>181</v>
      </c>
      <c r="C41" s="880">
        <f t="shared" ref="C41:J41" si="10">SUM(C36:C40)</f>
        <v>156</v>
      </c>
      <c r="D41" s="880">
        <f t="shared" si="10"/>
        <v>337</v>
      </c>
      <c r="E41" s="880">
        <f t="shared" si="10"/>
        <v>0</v>
      </c>
      <c r="F41" s="880">
        <f t="shared" si="10"/>
        <v>0</v>
      </c>
      <c r="G41" s="880">
        <f t="shared" si="10"/>
        <v>0</v>
      </c>
      <c r="H41" s="880">
        <f t="shared" si="10"/>
        <v>181</v>
      </c>
      <c r="I41" s="880">
        <f t="shared" si="10"/>
        <v>156</v>
      </c>
      <c r="J41" s="880">
        <f t="shared" si="10"/>
        <v>337</v>
      </c>
      <c r="K41" s="605" t="s">
        <v>1307</v>
      </c>
    </row>
    <row r="42" spans="1:11" s="603" customFormat="1" ht="18.95" customHeight="1" x14ac:dyDescent="0.2">
      <c r="A42" s="463" t="s">
        <v>1308</v>
      </c>
      <c r="B42" s="880"/>
      <c r="C42" s="880"/>
      <c r="D42" s="880"/>
      <c r="E42" s="880"/>
      <c r="F42" s="880"/>
      <c r="G42" s="880"/>
      <c r="H42" s="880"/>
      <c r="I42" s="880"/>
      <c r="J42" s="880"/>
      <c r="K42" s="605" t="s">
        <v>1309</v>
      </c>
    </row>
    <row r="43" spans="1:11" s="603" customFormat="1" ht="18.95" customHeight="1" x14ac:dyDescent="0.2">
      <c r="A43" s="463" t="s">
        <v>1302</v>
      </c>
      <c r="B43" s="880">
        <v>22</v>
      </c>
      <c r="C43" s="880">
        <v>3</v>
      </c>
      <c r="D43" s="880">
        <v>25</v>
      </c>
      <c r="E43" s="880">
        <v>0</v>
      </c>
      <c r="F43" s="880">
        <v>0</v>
      </c>
      <c r="G43" s="880">
        <f>SUM(E43:F43)</f>
        <v>0</v>
      </c>
      <c r="H43" s="880">
        <f>SUM(B43,E43)</f>
        <v>22</v>
      </c>
      <c r="I43" s="880">
        <f t="shared" ref="I43:J46" si="11">SUM(C43,F43)</f>
        <v>3</v>
      </c>
      <c r="J43" s="880">
        <f t="shared" si="11"/>
        <v>25</v>
      </c>
      <c r="K43" s="605" t="s">
        <v>1303</v>
      </c>
    </row>
    <row r="44" spans="1:11" s="603" customFormat="1" ht="18.95" customHeight="1" x14ac:dyDescent="0.2">
      <c r="A44" s="463" t="s">
        <v>1288</v>
      </c>
      <c r="B44" s="880">
        <v>8</v>
      </c>
      <c r="C44" s="880">
        <v>9</v>
      </c>
      <c r="D44" s="880">
        <v>17</v>
      </c>
      <c r="E44" s="880">
        <v>0</v>
      </c>
      <c r="F44" s="880">
        <v>0</v>
      </c>
      <c r="G44" s="880">
        <f t="shared" ref="G44:G46" si="12">SUM(E44:F44)</f>
        <v>0</v>
      </c>
      <c r="H44" s="880">
        <f t="shared" ref="H44:H46" si="13">SUM(B44,E44)</f>
        <v>8</v>
      </c>
      <c r="I44" s="880">
        <f t="shared" si="11"/>
        <v>9</v>
      </c>
      <c r="J44" s="880">
        <f t="shared" si="11"/>
        <v>17</v>
      </c>
      <c r="K44" s="211" t="s">
        <v>1289</v>
      </c>
    </row>
    <row r="45" spans="1:11" s="603" customFormat="1" ht="18.95" customHeight="1" x14ac:dyDescent="0.2">
      <c r="A45" s="463" t="s">
        <v>1290</v>
      </c>
      <c r="B45" s="880">
        <v>24</v>
      </c>
      <c r="C45" s="880">
        <v>26</v>
      </c>
      <c r="D45" s="880">
        <v>50</v>
      </c>
      <c r="E45" s="880">
        <v>0</v>
      </c>
      <c r="F45" s="880">
        <v>0</v>
      </c>
      <c r="G45" s="880">
        <f t="shared" si="12"/>
        <v>0</v>
      </c>
      <c r="H45" s="880">
        <f t="shared" si="13"/>
        <v>24</v>
      </c>
      <c r="I45" s="880">
        <f t="shared" si="11"/>
        <v>26</v>
      </c>
      <c r="J45" s="880">
        <f t="shared" si="11"/>
        <v>50</v>
      </c>
      <c r="K45" s="211" t="s">
        <v>1291</v>
      </c>
    </row>
    <row r="46" spans="1:11" s="603" customFormat="1" ht="18.95" customHeight="1" x14ac:dyDescent="0.2">
      <c r="A46" s="463" t="s">
        <v>1296</v>
      </c>
      <c r="B46" s="880">
        <v>32</v>
      </c>
      <c r="C46" s="880">
        <v>17</v>
      </c>
      <c r="D46" s="880">
        <v>49</v>
      </c>
      <c r="E46" s="880">
        <v>0</v>
      </c>
      <c r="F46" s="880">
        <v>0</v>
      </c>
      <c r="G46" s="880">
        <f t="shared" si="12"/>
        <v>0</v>
      </c>
      <c r="H46" s="880">
        <f t="shared" si="13"/>
        <v>32</v>
      </c>
      <c r="I46" s="880">
        <f t="shared" si="11"/>
        <v>17</v>
      </c>
      <c r="J46" s="880">
        <f t="shared" si="11"/>
        <v>49</v>
      </c>
      <c r="K46" s="605" t="s">
        <v>1305</v>
      </c>
    </row>
    <row r="47" spans="1:11" s="603" customFormat="1" ht="18.95" customHeight="1" x14ac:dyDescent="0.2">
      <c r="A47" s="463" t="s">
        <v>1310</v>
      </c>
      <c r="B47" s="880">
        <f>SUM(B43:B46)</f>
        <v>86</v>
      </c>
      <c r="C47" s="880">
        <f t="shared" ref="C47:J47" si="14">SUM(C43:C46)</f>
        <v>55</v>
      </c>
      <c r="D47" s="880">
        <f t="shared" si="14"/>
        <v>141</v>
      </c>
      <c r="E47" s="880">
        <f t="shared" si="14"/>
        <v>0</v>
      </c>
      <c r="F47" s="880">
        <f t="shared" si="14"/>
        <v>0</v>
      </c>
      <c r="G47" s="880">
        <f t="shared" si="14"/>
        <v>0</v>
      </c>
      <c r="H47" s="880">
        <f t="shared" si="14"/>
        <v>86</v>
      </c>
      <c r="I47" s="880">
        <f t="shared" si="14"/>
        <v>55</v>
      </c>
      <c r="J47" s="880">
        <f t="shared" si="14"/>
        <v>141</v>
      </c>
      <c r="K47" s="605" t="s">
        <v>1311</v>
      </c>
    </row>
    <row r="48" spans="1:11" ht="18" customHeight="1" x14ac:dyDescent="0.2">
      <c r="A48" s="8" t="s">
        <v>1697</v>
      </c>
      <c r="B48" s="880"/>
      <c r="C48" s="880"/>
      <c r="D48" s="880"/>
      <c r="E48" s="880"/>
      <c r="F48" s="880"/>
      <c r="G48" s="880"/>
      <c r="H48" s="880"/>
      <c r="I48" s="880"/>
      <c r="J48" s="880"/>
      <c r="K48" s="404" t="s">
        <v>1305</v>
      </c>
    </row>
    <row r="49" spans="1:11" s="603" customFormat="1" ht="18.95" customHeight="1" x14ac:dyDescent="0.2">
      <c r="A49" s="463" t="s">
        <v>790</v>
      </c>
      <c r="B49" s="880">
        <v>20</v>
      </c>
      <c r="C49" s="880">
        <v>21</v>
      </c>
      <c r="D49" s="880">
        <v>41</v>
      </c>
      <c r="E49" s="880">
        <v>0</v>
      </c>
      <c r="F49" s="880">
        <v>0</v>
      </c>
      <c r="G49" s="880">
        <v>0</v>
      </c>
      <c r="H49" s="880">
        <f>SUM(B49,E49)</f>
        <v>20</v>
      </c>
      <c r="I49" s="880">
        <f t="shared" ref="I49:J49" si="15">SUM(C49,F49)</f>
        <v>21</v>
      </c>
      <c r="J49" s="880">
        <f t="shared" si="15"/>
        <v>41</v>
      </c>
      <c r="K49" s="414" t="s">
        <v>1285</v>
      </c>
    </row>
    <row r="50" spans="1:11" s="603" customFormat="1" ht="18.95" customHeight="1" x14ac:dyDescent="0.2">
      <c r="A50" s="463" t="s">
        <v>404</v>
      </c>
      <c r="B50" s="880">
        <v>47</v>
      </c>
      <c r="C50" s="880">
        <v>58</v>
      </c>
      <c r="D50" s="880">
        <v>105</v>
      </c>
      <c r="E50" s="880">
        <v>0</v>
      </c>
      <c r="F50" s="880">
        <v>0</v>
      </c>
      <c r="G50" s="880">
        <v>0</v>
      </c>
      <c r="H50" s="880">
        <f t="shared" ref="H50:H56" si="16">SUM(B50,E50)</f>
        <v>47</v>
      </c>
      <c r="I50" s="880">
        <f t="shared" ref="I50:I56" si="17">SUM(C50,F50)</f>
        <v>58</v>
      </c>
      <c r="J50" s="880">
        <f t="shared" ref="J50:J56" si="18">SUM(D50,G50)</f>
        <v>105</v>
      </c>
      <c r="K50" s="605" t="s">
        <v>206</v>
      </c>
    </row>
    <row r="51" spans="1:11" ht="18" customHeight="1" x14ac:dyDescent="0.2">
      <c r="A51" s="8" t="s">
        <v>1698</v>
      </c>
      <c r="B51" s="880">
        <v>367</v>
      </c>
      <c r="C51" s="880">
        <v>106</v>
      </c>
      <c r="D51" s="880">
        <v>473</v>
      </c>
      <c r="E51" s="880">
        <v>0</v>
      </c>
      <c r="F51" s="880">
        <v>0</v>
      </c>
      <c r="G51" s="880">
        <v>0</v>
      </c>
      <c r="H51" s="880">
        <f t="shared" si="16"/>
        <v>367</v>
      </c>
      <c r="I51" s="880">
        <f t="shared" si="17"/>
        <v>106</v>
      </c>
      <c r="J51" s="880">
        <f t="shared" si="18"/>
        <v>473</v>
      </c>
      <c r="K51" s="211" t="s">
        <v>1699</v>
      </c>
    </row>
    <row r="52" spans="1:11" ht="18" customHeight="1" x14ac:dyDescent="0.2">
      <c r="A52" s="8" t="s">
        <v>1700</v>
      </c>
      <c r="B52" s="880">
        <v>286</v>
      </c>
      <c r="C52" s="880">
        <v>238</v>
      </c>
      <c r="D52" s="880">
        <v>524</v>
      </c>
      <c r="E52" s="880">
        <v>0</v>
      </c>
      <c r="F52" s="880">
        <v>0</v>
      </c>
      <c r="G52" s="880">
        <v>0</v>
      </c>
      <c r="H52" s="880">
        <f t="shared" si="16"/>
        <v>286</v>
      </c>
      <c r="I52" s="880">
        <f t="shared" si="17"/>
        <v>238</v>
      </c>
      <c r="J52" s="880">
        <f t="shared" si="18"/>
        <v>524</v>
      </c>
      <c r="K52" s="211" t="s">
        <v>1701</v>
      </c>
    </row>
    <row r="53" spans="1:11" ht="18" customHeight="1" x14ac:dyDescent="0.2">
      <c r="A53" s="8" t="s">
        <v>1702</v>
      </c>
      <c r="B53" s="880">
        <v>368</v>
      </c>
      <c r="C53" s="880">
        <v>392</v>
      </c>
      <c r="D53" s="880">
        <v>760</v>
      </c>
      <c r="E53" s="880">
        <v>0</v>
      </c>
      <c r="F53" s="880">
        <v>0</v>
      </c>
      <c r="G53" s="880">
        <v>0</v>
      </c>
      <c r="H53" s="880">
        <f t="shared" si="16"/>
        <v>368</v>
      </c>
      <c r="I53" s="880">
        <f t="shared" si="17"/>
        <v>392</v>
      </c>
      <c r="J53" s="880">
        <f t="shared" si="18"/>
        <v>760</v>
      </c>
      <c r="K53" s="211" t="s">
        <v>1703</v>
      </c>
    </row>
    <row r="54" spans="1:11" ht="18" customHeight="1" x14ac:dyDescent="0.2">
      <c r="A54" s="8" t="s">
        <v>1704</v>
      </c>
      <c r="B54" s="880">
        <v>98</v>
      </c>
      <c r="C54" s="880">
        <v>12</v>
      </c>
      <c r="D54" s="880">
        <v>110</v>
      </c>
      <c r="E54" s="880">
        <v>0</v>
      </c>
      <c r="F54" s="880">
        <v>0</v>
      </c>
      <c r="G54" s="880">
        <v>0</v>
      </c>
      <c r="H54" s="880">
        <f t="shared" si="16"/>
        <v>98</v>
      </c>
      <c r="I54" s="880">
        <f t="shared" si="17"/>
        <v>12</v>
      </c>
      <c r="J54" s="880">
        <f t="shared" si="18"/>
        <v>110</v>
      </c>
      <c r="K54" s="404" t="s">
        <v>238</v>
      </c>
    </row>
    <row r="55" spans="1:11" ht="18" customHeight="1" x14ac:dyDescent="0.2">
      <c r="A55" s="8" t="s">
        <v>1705</v>
      </c>
      <c r="B55" s="880">
        <v>1024</v>
      </c>
      <c r="C55" s="880">
        <v>228</v>
      </c>
      <c r="D55" s="880">
        <v>1252</v>
      </c>
      <c r="E55" s="880">
        <v>0</v>
      </c>
      <c r="F55" s="880">
        <v>0</v>
      </c>
      <c r="G55" s="880">
        <v>0</v>
      </c>
      <c r="H55" s="880">
        <f t="shared" si="16"/>
        <v>1024</v>
      </c>
      <c r="I55" s="880">
        <f t="shared" si="17"/>
        <v>228</v>
      </c>
      <c r="J55" s="880">
        <f t="shared" si="18"/>
        <v>1252</v>
      </c>
      <c r="K55" s="211" t="s">
        <v>1304</v>
      </c>
    </row>
    <row r="56" spans="1:11" ht="18" customHeight="1" x14ac:dyDescent="0.2">
      <c r="A56" s="307" t="s">
        <v>1552</v>
      </c>
      <c r="B56" s="880">
        <v>394</v>
      </c>
      <c r="C56" s="880">
        <v>416</v>
      </c>
      <c r="D56" s="880">
        <v>810</v>
      </c>
      <c r="E56" s="880">
        <v>0</v>
      </c>
      <c r="F56" s="880">
        <v>0</v>
      </c>
      <c r="G56" s="880">
        <v>0</v>
      </c>
      <c r="H56" s="880">
        <f t="shared" si="16"/>
        <v>394</v>
      </c>
      <c r="I56" s="880">
        <f t="shared" si="17"/>
        <v>416</v>
      </c>
      <c r="J56" s="880">
        <f t="shared" si="18"/>
        <v>810</v>
      </c>
      <c r="K56" s="404" t="s">
        <v>1305</v>
      </c>
    </row>
    <row r="57" spans="1:11" ht="18" customHeight="1" x14ac:dyDescent="0.2">
      <c r="A57" s="307" t="s">
        <v>1706</v>
      </c>
      <c r="B57" s="880">
        <f>SUM(B49:B56)</f>
        <v>2604</v>
      </c>
      <c r="C57" s="880">
        <f t="shared" ref="C57:J57" si="19">SUM(C49:C56)</f>
        <v>1471</v>
      </c>
      <c r="D57" s="880">
        <f t="shared" si="19"/>
        <v>4075</v>
      </c>
      <c r="E57" s="880">
        <f t="shared" si="19"/>
        <v>0</v>
      </c>
      <c r="F57" s="880">
        <f t="shared" si="19"/>
        <v>0</v>
      </c>
      <c r="G57" s="880">
        <f t="shared" si="19"/>
        <v>0</v>
      </c>
      <c r="H57" s="880">
        <f t="shared" si="19"/>
        <v>2604</v>
      </c>
      <c r="I57" s="880">
        <f t="shared" si="19"/>
        <v>1471</v>
      </c>
      <c r="J57" s="880">
        <f t="shared" si="19"/>
        <v>4075</v>
      </c>
      <c r="K57" s="404" t="s">
        <v>1539</v>
      </c>
    </row>
    <row r="58" spans="1:11" ht="18" customHeight="1" x14ac:dyDescent="0.2">
      <c r="A58" s="8" t="s">
        <v>1315</v>
      </c>
      <c r="B58" s="880">
        <v>1082</v>
      </c>
      <c r="C58" s="880">
        <v>606</v>
      </c>
      <c r="D58" s="880">
        <v>1688</v>
      </c>
      <c r="E58" s="880">
        <f t="shared" ref="E58:E59" si="20">SUM(E50:E57)</f>
        <v>0</v>
      </c>
      <c r="F58" s="880">
        <f t="shared" ref="F58:F59" si="21">SUM(F50:F57)</f>
        <v>0</v>
      </c>
      <c r="G58" s="880">
        <f t="shared" ref="G58:G59" si="22">SUM(G50:G57)</f>
        <v>0</v>
      </c>
      <c r="H58" s="880">
        <f>SUM(B58,E58)</f>
        <v>1082</v>
      </c>
      <c r="I58" s="880">
        <f t="shared" ref="I58:J58" si="23">SUM(C58,F58)</f>
        <v>606</v>
      </c>
      <c r="J58" s="880">
        <f t="shared" si="23"/>
        <v>1688</v>
      </c>
      <c r="K58" s="404" t="s">
        <v>1316</v>
      </c>
    </row>
    <row r="59" spans="1:11" ht="18" customHeight="1" thickBot="1" x14ac:dyDescent="0.25">
      <c r="A59" s="11" t="s">
        <v>1317</v>
      </c>
      <c r="B59" s="12">
        <v>1107</v>
      </c>
      <c r="C59" s="12">
        <v>876</v>
      </c>
      <c r="D59" s="12">
        <v>1983</v>
      </c>
      <c r="E59" s="12">
        <f t="shared" si="20"/>
        <v>0</v>
      </c>
      <c r="F59" s="12">
        <f t="shared" si="21"/>
        <v>0</v>
      </c>
      <c r="G59" s="12">
        <f t="shared" si="22"/>
        <v>0</v>
      </c>
      <c r="H59" s="12">
        <f>SUM(B59,E59)</f>
        <v>1107</v>
      </c>
      <c r="I59" s="12">
        <f t="shared" ref="I59" si="24">SUM(C59,F59)</f>
        <v>876</v>
      </c>
      <c r="J59" s="12">
        <f t="shared" ref="J59" si="25">SUM(D59,G59)</f>
        <v>1983</v>
      </c>
      <c r="K59" s="13" t="s">
        <v>1318</v>
      </c>
    </row>
    <row r="60" spans="1:11" ht="16.5" customHeight="1" thickTop="1" thickBot="1" x14ac:dyDescent="0.25">
      <c r="A60" s="323" t="s">
        <v>1842</v>
      </c>
      <c r="B60" s="951"/>
      <c r="C60" s="951"/>
      <c r="D60" s="951"/>
      <c r="E60" s="951"/>
      <c r="F60" s="951"/>
      <c r="G60" s="951"/>
      <c r="H60" s="951"/>
      <c r="I60" s="951"/>
      <c r="J60" s="951"/>
      <c r="K60" s="384" t="s">
        <v>2720</v>
      </c>
    </row>
    <row r="61" spans="1:11" ht="18" customHeight="1" thickTop="1" x14ac:dyDescent="0.2">
      <c r="A61" s="992" t="s">
        <v>196</v>
      </c>
      <c r="B61" s="992" t="s">
        <v>1</v>
      </c>
      <c r="C61" s="992"/>
      <c r="D61" s="992"/>
      <c r="E61" s="992" t="s">
        <v>2</v>
      </c>
      <c r="F61" s="992"/>
      <c r="G61" s="992"/>
      <c r="H61" s="992" t="s">
        <v>4</v>
      </c>
      <c r="I61" s="992"/>
      <c r="J61" s="992"/>
      <c r="K61" s="992" t="s">
        <v>197</v>
      </c>
    </row>
    <row r="62" spans="1:11" ht="18" customHeight="1" x14ac:dyDescent="0.2">
      <c r="A62" s="993"/>
      <c r="B62" s="993" t="s">
        <v>6</v>
      </c>
      <c r="C62" s="993"/>
      <c r="D62" s="993"/>
      <c r="E62" s="993" t="s">
        <v>7</v>
      </c>
      <c r="F62" s="993"/>
      <c r="G62" s="993"/>
      <c r="H62" s="993" t="s">
        <v>9</v>
      </c>
      <c r="I62" s="993"/>
      <c r="J62" s="993"/>
      <c r="K62" s="993"/>
    </row>
    <row r="63" spans="1:11" ht="15.75" customHeight="1" x14ac:dyDescent="0.2">
      <c r="A63" s="993"/>
      <c r="B63" s="925" t="s">
        <v>554</v>
      </c>
      <c r="C63" s="925" t="s">
        <v>112</v>
      </c>
      <c r="D63" s="925" t="s">
        <v>12</v>
      </c>
      <c r="E63" s="925" t="s">
        <v>554</v>
      </c>
      <c r="F63" s="925" t="s">
        <v>112</v>
      </c>
      <c r="G63" s="925" t="s">
        <v>12</v>
      </c>
      <c r="H63" s="925" t="s">
        <v>554</v>
      </c>
      <c r="I63" s="925" t="s">
        <v>112</v>
      </c>
      <c r="J63" s="925" t="s">
        <v>12</v>
      </c>
      <c r="K63" s="993"/>
    </row>
    <row r="64" spans="1:11" ht="18" customHeight="1" thickBot="1" x14ac:dyDescent="0.25">
      <c r="A64" s="994"/>
      <c r="B64" s="926" t="s">
        <v>13</v>
      </c>
      <c r="C64" s="926" t="s">
        <v>14</v>
      </c>
      <c r="D64" s="926" t="s">
        <v>9</v>
      </c>
      <c r="E64" s="926" t="s">
        <v>13</v>
      </c>
      <c r="F64" s="926" t="s">
        <v>14</v>
      </c>
      <c r="G64" s="926" t="s">
        <v>9</v>
      </c>
      <c r="H64" s="926" t="s">
        <v>13</v>
      </c>
      <c r="I64" s="926" t="s">
        <v>14</v>
      </c>
      <c r="J64" s="926" t="s">
        <v>9</v>
      </c>
      <c r="K64" s="994"/>
    </row>
    <row r="65" spans="1:11" ht="18" customHeight="1" x14ac:dyDescent="0.2">
      <c r="A65" s="8" t="s">
        <v>1503</v>
      </c>
      <c r="B65" s="880"/>
      <c r="C65" s="880"/>
      <c r="D65" s="880"/>
      <c r="E65" s="880"/>
      <c r="F65" s="880"/>
      <c r="G65" s="880"/>
      <c r="H65" s="880"/>
      <c r="I65" s="880"/>
      <c r="J65" s="880"/>
      <c r="K65" s="414" t="s">
        <v>1707</v>
      </c>
    </row>
    <row r="66" spans="1:11" ht="18" customHeight="1" x14ac:dyDescent="0.2">
      <c r="A66" s="8" t="s">
        <v>790</v>
      </c>
      <c r="B66" s="880">
        <v>354</v>
      </c>
      <c r="C66" s="880">
        <v>484</v>
      </c>
      <c r="D66" s="880">
        <v>838</v>
      </c>
      <c r="E66" s="880">
        <v>0</v>
      </c>
      <c r="F66" s="880">
        <v>0</v>
      </c>
      <c r="G66" s="880">
        <v>0</v>
      </c>
      <c r="H66" s="880">
        <f>SUM(B66,E66)</f>
        <v>354</v>
      </c>
      <c r="I66" s="880">
        <f t="shared" ref="I66:J66" si="26">SUM(C66,F66)</f>
        <v>484</v>
      </c>
      <c r="J66" s="880">
        <f t="shared" si="26"/>
        <v>838</v>
      </c>
      <c r="K66" s="414" t="s">
        <v>204</v>
      </c>
    </row>
    <row r="67" spans="1:11" ht="18" customHeight="1" x14ac:dyDescent="0.2">
      <c r="A67" s="8" t="s">
        <v>404</v>
      </c>
      <c r="B67" s="880">
        <v>276</v>
      </c>
      <c r="C67" s="880">
        <v>440</v>
      </c>
      <c r="D67" s="880">
        <v>716</v>
      </c>
      <c r="E67" s="880">
        <v>0</v>
      </c>
      <c r="F67" s="880">
        <v>0</v>
      </c>
      <c r="G67" s="880">
        <v>0</v>
      </c>
      <c r="H67" s="880">
        <f t="shared" ref="H67:H73" si="27">SUM(B67,E67)</f>
        <v>276</v>
      </c>
      <c r="I67" s="880">
        <f t="shared" ref="I67:I73" si="28">SUM(C67,F67)</f>
        <v>440</v>
      </c>
      <c r="J67" s="880">
        <f t="shared" ref="J67:J73" si="29">SUM(D67,G67)</f>
        <v>716</v>
      </c>
      <c r="K67" s="414" t="s">
        <v>206</v>
      </c>
    </row>
    <row r="68" spans="1:11" ht="18" customHeight="1" x14ac:dyDescent="0.2">
      <c r="A68" s="8" t="s">
        <v>1286</v>
      </c>
      <c r="B68" s="880">
        <v>157</v>
      </c>
      <c r="C68" s="880">
        <v>78</v>
      </c>
      <c r="D68" s="880">
        <v>235</v>
      </c>
      <c r="E68" s="880">
        <v>0</v>
      </c>
      <c r="F68" s="880">
        <v>0</v>
      </c>
      <c r="G68" s="880">
        <v>0</v>
      </c>
      <c r="H68" s="880">
        <f t="shared" si="27"/>
        <v>157</v>
      </c>
      <c r="I68" s="880">
        <f t="shared" si="28"/>
        <v>78</v>
      </c>
      <c r="J68" s="880">
        <f t="shared" si="29"/>
        <v>235</v>
      </c>
      <c r="K68" s="404" t="s">
        <v>1708</v>
      </c>
    </row>
    <row r="69" spans="1:11" ht="18" customHeight="1" x14ac:dyDescent="0.2">
      <c r="A69" s="8" t="s">
        <v>1545</v>
      </c>
      <c r="B69" s="880">
        <v>220</v>
      </c>
      <c r="C69" s="880">
        <v>325</v>
      </c>
      <c r="D69" s="880">
        <v>545</v>
      </c>
      <c r="E69" s="880">
        <v>0</v>
      </c>
      <c r="F69" s="880">
        <v>0</v>
      </c>
      <c r="G69" s="880">
        <v>0</v>
      </c>
      <c r="H69" s="880">
        <f t="shared" si="27"/>
        <v>220</v>
      </c>
      <c r="I69" s="880">
        <f t="shared" si="28"/>
        <v>325</v>
      </c>
      <c r="J69" s="880">
        <f t="shared" si="29"/>
        <v>545</v>
      </c>
      <c r="K69" s="414" t="s">
        <v>1709</v>
      </c>
    </row>
    <row r="70" spans="1:11" ht="18" customHeight="1" x14ac:dyDescent="0.2">
      <c r="A70" s="8" t="s">
        <v>523</v>
      </c>
      <c r="B70" s="880">
        <v>182</v>
      </c>
      <c r="C70" s="880">
        <v>64</v>
      </c>
      <c r="D70" s="880">
        <v>246</v>
      </c>
      <c r="E70" s="880">
        <v>0</v>
      </c>
      <c r="F70" s="880">
        <v>0</v>
      </c>
      <c r="G70" s="880">
        <v>0</v>
      </c>
      <c r="H70" s="880">
        <f t="shared" si="27"/>
        <v>182</v>
      </c>
      <c r="I70" s="880">
        <f t="shared" si="28"/>
        <v>64</v>
      </c>
      <c r="J70" s="880">
        <f t="shared" si="29"/>
        <v>246</v>
      </c>
      <c r="K70" s="414" t="s">
        <v>240</v>
      </c>
    </row>
    <row r="71" spans="1:11" ht="18" customHeight="1" x14ac:dyDescent="0.2">
      <c r="A71" s="8" t="s">
        <v>1546</v>
      </c>
      <c r="B71" s="880">
        <v>53</v>
      </c>
      <c r="C71" s="880">
        <v>2</v>
      </c>
      <c r="D71" s="880">
        <v>55</v>
      </c>
      <c r="E71" s="880">
        <v>0</v>
      </c>
      <c r="F71" s="880">
        <v>0</v>
      </c>
      <c r="G71" s="880">
        <v>0</v>
      </c>
      <c r="H71" s="880">
        <f t="shared" si="27"/>
        <v>53</v>
      </c>
      <c r="I71" s="880">
        <f t="shared" si="28"/>
        <v>2</v>
      </c>
      <c r="J71" s="880">
        <f t="shared" si="29"/>
        <v>55</v>
      </c>
      <c r="K71" s="414" t="s">
        <v>1603</v>
      </c>
    </row>
    <row r="72" spans="1:11" ht="18" customHeight="1" x14ac:dyDescent="0.2">
      <c r="A72" s="8" t="s">
        <v>1548</v>
      </c>
      <c r="B72" s="880">
        <v>88</v>
      </c>
      <c r="C72" s="880">
        <v>20</v>
      </c>
      <c r="D72" s="880">
        <v>108</v>
      </c>
      <c r="E72" s="880">
        <v>0</v>
      </c>
      <c r="F72" s="880">
        <v>0</v>
      </c>
      <c r="G72" s="880">
        <v>0</v>
      </c>
      <c r="H72" s="880">
        <f t="shared" si="27"/>
        <v>88</v>
      </c>
      <c r="I72" s="880">
        <f t="shared" si="28"/>
        <v>20</v>
      </c>
      <c r="J72" s="880">
        <f t="shared" si="29"/>
        <v>108</v>
      </c>
      <c r="K72" s="414" t="s">
        <v>238</v>
      </c>
    </row>
    <row r="73" spans="1:11" ht="18" customHeight="1" x14ac:dyDescent="0.2">
      <c r="A73" s="8" t="s">
        <v>1549</v>
      </c>
      <c r="B73" s="880">
        <v>45</v>
      </c>
      <c r="C73" s="880">
        <v>49</v>
      </c>
      <c r="D73" s="880">
        <v>94</v>
      </c>
      <c r="E73" s="880">
        <v>0</v>
      </c>
      <c r="F73" s="880">
        <v>0</v>
      </c>
      <c r="G73" s="880">
        <v>0</v>
      </c>
      <c r="H73" s="880">
        <f t="shared" si="27"/>
        <v>45</v>
      </c>
      <c r="I73" s="880">
        <f t="shared" si="28"/>
        <v>49</v>
      </c>
      <c r="J73" s="880">
        <f t="shared" si="29"/>
        <v>94</v>
      </c>
      <c r="K73" s="404" t="s">
        <v>1550</v>
      </c>
    </row>
    <row r="74" spans="1:11" ht="18" customHeight="1" x14ac:dyDescent="0.2">
      <c r="A74" s="8" t="s">
        <v>1324</v>
      </c>
      <c r="B74" s="880">
        <f>SUM(B66:B73)</f>
        <v>1375</v>
      </c>
      <c r="C74" s="880">
        <f t="shared" ref="C74:J74" si="30">SUM(C66:C73)</f>
        <v>1462</v>
      </c>
      <c r="D74" s="880">
        <f t="shared" si="30"/>
        <v>2837</v>
      </c>
      <c r="E74" s="880">
        <f t="shared" si="30"/>
        <v>0</v>
      </c>
      <c r="F74" s="880">
        <f t="shared" si="30"/>
        <v>0</v>
      </c>
      <c r="G74" s="880">
        <f t="shared" si="30"/>
        <v>0</v>
      </c>
      <c r="H74" s="880">
        <f t="shared" si="30"/>
        <v>1375</v>
      </c>
      <c r="I74" s="880">
        <f t="shared" si="30"/>
        <v>1462</v>
      </c>
      <c r="J74" s="880">
        <f t="shared" si="30"/>
        <v>2837</v>
      </c>
      <c r="K74" s="414" t="s">
        <v>1710</v>
      </c>
    </row>
    <row r="75" spans="1:11" ht="18" customHeight="1" x14ac:dyDescent="0.2">
      <c r="A75" s="8" t="s">
        <v>1588</v>
      </c>
      <c r="B75" s="880"/>
      <c r="C75" s="880"/>
      <c r="D75" s="880"/>
      <c r="E75" s="880"/>
      <c r="F75" s="880"/>
      <c r="G75" s="880"/>
      <c r="H75" s="880"/>
      <c r="I75" s="880"/>
      <c r="J75" s="880"/>
      <c r="K75" s="404" t="s">
        <v>1711</v>
      </c>
    </row>
    <row r="76" spans="1:11" ht="18" customHeight="1" x14ac:dyDescent="0.2">
      <c r="A76" s="8" t="s">
        <v>1328</v>
      </c>
      <c r="B76" s="880">
        <v>175</v>
      </c>
      <c r="C76" s="880">
        <v>204</v>
      </c>
      <c r="D76" s="880">
        <v>379</v>
      </c>
      <c r="E76" s="880">
        <v>1</v>
      </c>
      <c r="F76" s="880">
        <v>0</v>
      </c>
      <c r="G76" s="880">
        <v>1</v>
      </c>
      <c r="H76" s="880">
        <f>SUM(B76,E76)</f>
        <v>176</v>
      </c>
      <c r="I76" s="880">
        <f t="shared" ref="I76:J76" si="31">SUM(C76,F76)</f>
        <v>204</v>
      </c>
      <c r="J76" s="880">
        <f t="shared" si="31"/>
        <v>380</v>
      </c>
      <c r="K76" s="404" t="s">
        <v>1712</v>
      </c>
    </row>
    <row r="77" spans="1:11" ht="18" customHeight="1" x14ac:dyDescent="0.2">
      <c r="A77" s="8" t="s">
        <v>1552</v>
      </c>
      <c r="B77" s="880">
        <v>153</v>
      </c>
      <c r="C77" s="880">
        <v>119</v>
      </c>
      <c r="D77" s="880">
        <v>272</v>
      </c>
      <c r="E77" s="880">
        <v>0</v>
      </c>
      <c r="F77" s="880">
        <v>0</v>
      </c>
      <c r="G77" s="880">
        <v>0</v>
      </c>
      <c r="H77" s="880">
        <f t="shared" ref="H77:H81" si="32">SUM(B77,E77)</f>
        <v>153</v>
      </c>
      <c r="I77" s="880">
        <f t="shared" ref="I77:I81" si="33">SUM(C77,F77)</f>
        <v>119</v>
      </c>
      <c r="J77" s="880">
        <f t="shared" ref="J77:J81" si="34">SUM(D77,G77)</f>
        <v>272</v>
      </c>
      <c r="K77" s="404" t="s">
        <v>1713</v>
      </c>
    </row>
    <row r="78" spans="1:11" ht="18" customHeight="1" x14ac:dyDescent="0.2">
      <c r="A78" s="8" t="s">
        <v>1331</v>
      </c>
      <c r="B78" s="880">
        <v>192</v>
      </c>
      <c r="C78" s="880">
        <v>94</v>
      </c>
      <c r="D78" s="880">
        <v>286</v>
      </c>
      <c r="E78" s="880">
        <v>0</v>
      </c>
      <c r="F78" s="880">
        <v>0</v>
      </c>
      <c r="G78" s="880">
        <v>0</v>
      </c>
      <c r="H78" s="880">
        <f t="shared" si="32"/>
        <v>192</v>
      </c>
      <c r="I78" s="880">
        <f t="shared" si="33"/>
        <v>94</v>
      </c>
      <c r="J78" s="880">
        <f t="shared" si="34"/>
        <v>286</v>
      </c>
      <c r="K78" s="404" t="s">
        <v>1714</v>
      </c>
    </row>
    <row r="79" spans="1:11" ht="18" customHeight="1" x14ac:dyDescent="0.2">
      <c r="A79" s="20" t="s">
        <v>1333</v>
      </c>
      <c r="B79" s="21">
        <v>115</v>
      </c>
      <c r="C79" s="21">
        <v>177</v>
      </c>
      <c r="D79" s="880">
        <v>292</v>
      </c>
      <c r="E79" s="880">
        <v>0</v>
      </c>
      <c r="F79" s="880">
        <v>0</v>
      </c>
      <c r="G79" s="880">
        <v>0</v>
      </c>
      <c r="H79" s="880">
        <f t="shared" si="32"/>
        <v>115</v>
      </c>
      <c r="I79" s="880">
        <f t="shared" si="33"/>
        <v>177</v>
      </c>
      <c r="J79" s="880">
        <f t="shared" si="34"/>
        <v>292</v>
      </c>
      <c r="K79" s="404" t="s">
        <v>206</v>
      </c>
    </row>
    <row r="80" spans="1:11" ht="18" customHeight="1" x14ac:dyDescent="0.2">
      <c r="A80" s="20" t="s">
        <v>790</v>
      </c>
      <c r="B80" s="21">
        <v>45</v>
      </c>
      <c r="C80" s="21">
        <v>44</v>
      </c>
      <c r="D80" s="880">
        <v>89</v>
      </c>
      <c r="E80" s="880">
        <v>0</v>
      </c>
      <c r="F80" s="880">
        <v>0</v>
      </c>
      <c r="G80" s="880">
        <v>0</v>
      </c>
      <c r="H80" s="880">
        <f t="shared" si="32"/>
        <v>45</v>
      </c>
      <c r="I80" s="880">
        <f t="shared" si="33"/>
        <v>44</v>
      </c>
      <c r="J80" s="880">
        <f t="shared" si="34"/>
        <v>89</v>
      </c>
      <c r="K80" s="22" t="s">
        <v>204</v>
      </c>
    </row>
    <row r="81" spans="1:11" ht="18" customHeight="1" x14ac:dyDescent="0.2">
      <c r="A81" s="20" t="s">
        <v>1698</v>
      </c>
      <c r="B81" s="21">
        <v>42</v>
      </c>
      <c r="C81" s="21">
        <v>24</v>
      </c>
      <c r="D81" s="880">
        <v>66</v>
      </c>
      <c r="E81" s="880">
        <v>0</v>
      </c>
      <c r="F81" s="880">
        <v>0</v>
      </c>
      <c r="G81" s="880">
        <v>0</v>
      </c>
      <c r="H81" s="880">
        <f t="shared" si="32"/>
        <v>42</v>
      </c>
      <c r="I81" s="880">
        <f t="shared" si="33"/>
        <v>24</v>
      </c>
      <c r="J81" s="880">
        <f t="shared" si="34"/>
        <v>66</v>
      </c>
      <c r="K81" s="22" t="s">
        <v>1699</v>
      </c>
    </row>
    <row r="82" spans="1:11" ht="18" customHeight="1" x14ac:dyDescent="0.2">
      <c r="A82" s="8" t="s">
        <v>1338</v>
      </c>
      <c r="B82" s="880">
        <f>SUM(B76:B81)</f>
        <v>722</v>
      </c>
      <c r="C82" s="880">
        <f t="shared" ref="C82:J82" si="35">SUM(C76:C81)</f>
        <v>662</v>
      </c>
      <c r="D82" s="880">
        <f t="shared" si="35"/>
        <v>1384</v>
      </c>
      <c r="E82" s="880">
        <f t="shared" si="35"/>
        <v>1</v>
      </c>
      <c r="F82" s="880">
        <f t="shared" si="35"/>
        <v>0</v>
      </c>
      <c r="G82" s="880">
        <f t="shared" si="35"/>
        <v>1</v>
      </c>
      <c r="H82" s="880">
        <f t="shared" si="35"/>
        <v>723</v>
      </c>
      <c r="I82" s="880">
        <f t="shared" si="35"/>
        <v>662</v>
      </c>
      <c r="J82" s="880">
        <f t="shared" si="35"/>
        <v>1385</v>
      </c>
      <c r="K82" s="404" t="s">
        <v>1715</v>
      </c>
    </row>
    <row r="83" spans="1:11" ht="18" customHeight="1" x14ac:dyDescent="0.2">
      <c r="A83" s="8" t="s">
        <v>1340</v>
      </c>
      <c r="B83" s="880">
        <v>343</v>
      </c>
      <c r="C83" s="880">
        <v>292</v>
      </c>
      <c r="D83" s="880">
        <v>635</v>
      </c>
      <c r="E83" s="880">
        <v>0</v>
      </c>
      <c r="F83" s="880">
        <f t="shared" ref="F83" si="36">SUM(F77:F82)</f>
        <v>0</v>
      </c>
      <c r="G83" s="880">
        <v>0</v>
      </c>
      <c r="H83" s="880">
        <f>SUM(B83,E83)</f>
        <v>343</v>
      </c>
      <c r="I83" s="880">
        <f t="shared" ref="I83:J83" si="37">SUM(C83,F83)</f>
        <v>292</v>
      </c>
      <c r="J83" s="880">
        <f t="shared" si="37"/>
        <v>635</v>
      </c>
      <c r="K83" s="404" t="s">
        <v>1716</v>
      </c>
    </row>
    <row r="84" spans="1:11" ht="15.75" customHeight="1" x14ac:dyDescent="0.2">
      <c r="A84" s="8" t="s">
        <v>1717</v>
      </c>
      <c r="B84" s="880"/>
      <c r="C84" s="880"/>
      <c r="D84" s="880"/>
      <c r="E84" s="880"/>
      <c r="F84" s="880"/>
      <c r="G84" s="880"/>
      <c r="H84" s="880"/>
      <c r="I84" s="880"/>
      <c r="J84" s="880"/>
      <c r="K84" s="404" t="s">
        <v>1645</v>
      </c>
    </row>
    <row r="85" spans="1:11" ht="15" customHeight="1" x14ac:dyDescent="0.2">
      <c r="A85" s="8" t="s">
        <v>1344</v>
      </c>
      <c r="B85" s="880">
        <v>283</v>
      </c>
      <c r="C85" s="880">
        <v>118</v>
      </c>
      <c r="D85" s="880">
        <v>401</v>
      </c>
      <c r="E85" s="880">
        <v>0</v>
      </c>
      <c r="F85" s="880">
        <v>0</v>
      </c>
      <c r="G85" s="880">
        <v>0</v>
      </c>
      <c r="H85" s="880">
        <f>SUM(B85,E85)</f>
        <v>283</v>
      </c>
      <c r="I85" s="880">
        <f t="shared" ref="I85:J85" si="38">SUM(C85,F85)</f>
        <v>118</v>
      </c>
      <c r="J85" s="880">
        <f t="shared" si="38"/>
        <v>401</v>
      </c>
      <c r="K85" s="404" t="s">
        <v>856</v>
      </c>
    </row>
    <row r="86" spans="1:11" s="603" customFormat="1" ht="18" customHeight="1" x14ac:dyDescent="0.2">
      <c r="A86" s="463" t="s">
        <v>1718</v>
      </c>
      <c r="B86" s="880">
        <v>938</v>
      </c>
      <c r="C86" s="880">
        <v>298</v>
      </c>
      <c r="D86" s="880">
        <v>1236</v>
      </c>
      <c r="E86" s="880">
        <v>0</v>
      </c>
      <c r="F86" s="880">
        <v>0</v>
      </c>
      <c r="G86" s="880">
        <v>0</v>
      </c>
      <c r="H86" s="880">
        <f t="shared" ref="H86:H88" si="39">SUM(B86,E86)</f>
        <v>938</v>
      </c>
      <c r="I86" s="880">
        <f t="shared" ref="I86:I88" si="40">SUM(C86,F86)</f>
        <v>298</v>
      </c>
      <c r="J86" s="880">
        <f t="shared" ref="J86:J88" si="41">SUM(D86,G86)</f>
        <v>1236</v>
      </c>
      <c r="K86" s="605" t="s">
        <v>1526</v>
      </c>
    </row>
    <row r="87" spans="1:11" ht="18" customHeight="1" x14ac:dyDescent="0.2">
      <c r="A87" s="8" t="s">
        <v>939</v>
      </c>
      <c r="B87" s="880">
        <v>907</v>
      </c>
      <c r="C87" s="880">
        <v>886</v>
      </c>
      <c r="D87" s="880">
        <v>1793</v>
      </c>
      <c r="E87" s="880">
        <v>0</v>
      </c>
      <c r="F87" s="880">
        <v>0</v>
      </c>
      <c r="G87" s="880">
        <v>0</v>
      </c>
      <c r="H87" s="880">
        <f t="shared" si="39"/>
        <v>907</v>
      </c>
      <c r="I87" s="880">
        <f t="shared" si="40"/>
        <v>886</v>
      </c>
      <c r="J87" s="880">
        <f t="shared" si="41"/>
        <v>1793</v>
      </c>
      <c r="K87" s="404" t="s">
        <v>234</v>
      </c>
    </row>
    <row r="88" spans="1:11" ht="18" customHeight="1" x14ac:dyDescent="0.2">
      <c r="A88" s="8" t="s">
        <v>523</v>
      </c>
      <c r="B88" s="880">
        <v>580</v>
      </c>
      <c r="C88" s="880">
        <v>293</v>
      </c>
      <c r="D88" s="880">
        <v>873</v>
      </c>
      <c r="E88" s="880">
        <v>0</v>
      </c>
      <c r="F88" s="880">
        <v>0</v>
      </c>
      <c r="G88" s="880">
        <v>0</v>
      </c>
      <c r="H88" s="880">
        <f t="shared" si="39"/>
        <v>580</v>
      </c>
      <c r="I88" s="880">
        <f t="shared" si="40"/>
        <v>293</v>
      </c>
      <c r="J88" s="880">
        <f t="shared" si="41"/>
        <v>873</v>
      </c>
      <c r="K88" s="404" t="s">
        <v>240</v>
      </c>
    </row>
    <row r="89" spans="1:11" ht="18.75" customHeight="1" thickBot="1" x14ac:dyDescent="0.25">
      <c r="A89" s="11" t="s">
        <v>1347</v>
      </c>
      <c r="B89" s="12">
        <f t="shared" ref="B89:J89" si="42">SUM(B85:B88)</f>
        <v>2708</v>
      </c>
      <c r="C89" s="12">
        <f t="shared" si="42"/>
        <v>1595</v>
      </c>
      <c r="D89" s="12">
        <f t="shared" si="42"/>
        <v>4303</v>
      </c>
      <c r="E89" s="12">
        <f t="shared" si="42"/>
        <v>0</v>
      </c>
      <c r="F89" s="12">
        <f t="shared" si="42"/>
        <v>0</v>
      </c>
      <c r="G89" s="12">
        <f t="shared" si="42"/>
        <v>0</v>
      </c>
      <c r="H89" s="12">
        <f t="shared" si="42"/>
        <v>2708</v>
      </c>
      <c r="I89" s="12">
        <f t="shared" si="42"/>
        <v>1595</v>
      </c>
      <c r="J89" s="12">
        <f t="shared" si="42"/>
        <v>4303</v>
      </c>
      <c r="K89" s="13" t="s">
        <v>1719</v>
      </c>
    </row>
    <row r="90" spans="1:11" s="603" customFormat="1" ht="18.75" customHeight="1" thickTop="1" x14ac:dyDescent="0.2">
      <c r="A90" s="606"/>
      <c r="B90" s="925"/>
      <c r="C90" s="925"/>
      <c r="D90" s="925"/>
      <c r="E90" s="925"/>
      <c r="F90" s="925"/>
      <c r="G90" s="925"/>
      <c r="H90" s="925"/>
      <c r="I90" s="925"/>
      <c r="J90" s="925"/>
      <c r="K90" s="604"/>
    </row>
    <row r="91" spans="1:11" ht="20.25" customHeight="1" thickBot="1" x14ac:dyDescent="0.25">
      <c r="A91" s="323" t="s">
        <v>1842</v>
      </c>
      <c r="B91" s="951"/>
      <c r="C91" s="951"/>
      <c r="D91" s="951"/>
      <c r="E91" s="951"/>
      <c r="F91" s="951"/>
      <c r="G91" s="951"/>
      <c r="H91" s="951"/>
      <c r="I91" s="951"/>
      <c r="J91" s="951"/>
      <c r="K91" s="384" t="s">
        <v>2720</v>
      </c>
    </row>
    <row r="92" spans="1:11" ht="16.5" customHeight="1" thickTop="1" x14ac:dyDescent="0.2">
      <c r="A92" s="992" t="s">
        <v>196</v>
      </c>
      <c r="B92" s="992" t="s">
        <v>1</v>
      </c>
      <c r="C92" s="992"/>
      <c r="D92" s="992"/>
      <c r="E92" s="992" t="s">
        <v>2</v>
      </c>
      <c r="F92" s="992"/>
      <c r="G92" s="992"/>
      <c r="H92" s="992" t="s">
        <v>4</v>
      </c>
      <c r="I92" s="992"/>
      <c r="J92" s="992"/>
      <c r="K92" s="992" t="s">
        <v>197</v>
      </c>
    </row>
    <row r="93" spans="1:11" ht="16.5" customHeight="1" x14ac:dyDescent="0.2">
      <c r="A93" s="993"/>
      <c r="B93" s="993" t="s">
        <v>6</v>
      </c>
      <c r="C93" s="993"/>
      <c r="D93" s="993"/>
      <c r="E93" s="993" t="s">
        <v>7</v>
      </c>
      <c r="F93" s="993"/>
      <c r="G93" s="993"/>
      <c r="H93" s="993" t="s">
        <v>9</v>
      </c>
      <c r="I93" s="993"/>
      <c r="J93" s="993"/>
      <c r="K93" s="993"/>
    </row>
    <row r="94" spans="1:11" ht="16.5" customHeight="1" x14ac:dyDescent="0.2">
      <c r="A94" s="993"/>
      <c r="B94" s="925" t="s">
        <v>554</v>
      </c>
      <c r="C94" s="925" t="s">
        <v>112</v>
      </c>
      <c r="D94" s="925" t="s">
        <v>12</v>
      </c>
      <c r="E94" s="925" t="s">
        <v>554</v>
      </c>
      <c r="F94" s="925" t="s">
        <v>112</v>
      </c>
      <c r="G94" s="925" t="s">
        <v>12</v>
      </c>
      <c r="H94" s="925" t="s">
        <v>554</v>
      </c>
      <c r="I94" s="925" t="s">
        <v>112</v>
      </c>
      <c r="J94" s="925" t="s">
        <v>12</v>
      </c>
      <c r="K94" s="993"/>
    </row>
    <row r="95" spans="1:11" ht="16.5" customHeight="1" thickBot="1" x14ac:dyDescent="0.25">
      <c r="A95" s="994"/>
      <c r="B95" s="926" t="s">
        <v>13</v>
      </c>
      <c r="C95" s="926" t="s">
        <v>14</v>
      </c>
      <c r="D95" s="926" t="s">
        <v>9</v>
      </c>
      <c r="E95" s="926" t="s">
        <v>13</v>
      </c>
      <c r="F95" s="926" t="s">
        <v>14</v>
      </c>
      <c r="G95" s="926" t="s">
        <v>9</v>
      </c>
      <c r="H95" s="926" t="s">
        <v>13</v>
      </c>
      <c r="I95" s="926" t="s">
        <v>14</v>
      </c>
      <c r="J95" s="926" t="s">
        <v>9</v>
      </c>
      <c r="K95" s="994"/>
    </row>
    <row r="96" spans="1:11" ht="20.25" customHeight="1" x14ac:dyDescent="0.2">
      <c r="A96" s="8" t="s">
        <v>1650</v>
      </c>
      <c r="B96" s="880"/>
      <c r="C96" s="880"/>
      <c r="D96" s="880"/>
      <c r="E96" s="880"/>
      <c r="F96" s="880"/>
      <c r="G96" s="880"/>
      <c r="H96" s="880"/>
      <c r="I96" s="880"/>
      <c r="J96" s="880"/>
      <c r="K96" s="404" t="s">
        <v>1721</v>
      </c>
    </row>
    <row r="97" spans="1:11" ht="20.25" customHeight="1" x14ac:dyDescent="0.2">
      <c r="A97" s="8" t="s">
        <v>939</v>
      </c>
      <c r="B97" s="880">
        <v>30</v>
      </c>
      <c r="C97" s="880">
        <v>17</v>
      </c>
      <c r="D97" s="880">
        <v>47</v>
      </c>
      <c r="E97" s="880">
        <v>0</v>
      </c>
      <c r="F97" s="880">
        <v>0</v>
      </c>
      <c r="G97" s="880">
        <v>0</v>
      </c>
      <c r="H97" s="880">
        <f>SUM(B97,E97)</f>
        <v>30</v>
      </c>
      <c r="I97" s="880">
        <f t="shared" ref="I97:J97" si="43">SUM(C97,F97)</f>
        <v>17</v>
      </c>
      <c r="J97" s="880">
        <f t="shared" si="43"/>
        <v>47</v>
      </c>
      <c r="K97" s="404" t="s">
        <v>234</v>
      </c>
    </row>
    <row r="98" spans="1:11" ht="20.25" customHeight="1" x14ac:dyDescent="0.2">
      <c r="A98" s="8" t="s">
        <v>523</v>
      </c>
      <c r="B98" s="880">
        <v>20</v>
      </c>
      <c r="C98" s="880">
        <v>8</v>
      </c>
      <c r="D98" s="880">
        <v>28</v>
      </c>
      <c r="E98" s="880">
        <v>0</v>
      </c>
      <c r="F98" s="880">
        <v>0</v>
      </c>
      <c r="G98" s="880">
        <v>0</v>
      </c>
      <c r="H98" s="880">
        <f>SUM(B98,E98)</f>
        <v>20</v>
      </c>
      <c r="I98" s="880">
        <f t="shared" ref="I98" si="44">SUM(C98,F98)</f>
        <v>8</v>
      </c>
      <c r="J98" s="880">
        <f t="shared" ref="J98" si="45">SUM(D98,G98)</f>
        <v>28</v>
      </c>
      <c r="K98" s="404" t="s">
        <v>240</v>
      </c>
    </row>
    <row r="99" spans="1:11" ht="20.25" customHeight="1" x14ac:dyDescent="0.2">
      <c r="A99" s="8" t="s">
        <v>1651</v>
      </c>
      <c r="B99" s="880">
        <f>SUM(B97:B98)</f>
        <v>50</v>
      </c>
      <c r="C99" s="880">
        <f t="shared" ref="C99:J99" si="46">SUM(C97:C98)</f>
        <v>25</v>
      </c>
      <c r="D99" s="880">
        <f t="shared" si="46"/>
        <v>75</v>
      </c>
      <c r="E99" s="880">
        <f t="shared" si="46"/>
        <v>0</v>
      </c>
      <c r="F99" s="880">
        <f t="shared" si="46"/>
        <v>0</v>
      </c>
      <c r="G99" s="880">
        <f t="shared" si="46"/>
        <v>0</v>
      </c>
      <c r="H99" s="880">
        <f t="shared" si="46"/>
        <v>50</v>
      </c>
      <c r="I99" s="880">
        <f t="shared" si="46"/>
        <v>25</v>
      </c>
      <c r="J99" s="880">
        <f t="shared" si="46"/>
        <v>75</v>
      </c>
      <c r="K99" s="404" t="s">
        <v>1722</v>
      </c>
    </row>
    <row r="100" spans="1:11" ht="20.25" customHeight="1" x14ac:dyDescent="0.2">
      <c r="A100" s="8" t="s">
        <v>1723</v>
      </c>
      <c r="B100" s="880"/>
      <c r="C100" s="880"/>
      <c r="D100" s="880"/>
      <c r="E100" s="880"/>
      <c r="F100" s="880"/>
      <c r="G100" s="880"/>
      <c r="H100" s="880"/>
      <c r="I100" s="880"/>
      <c r="J100" s="880"/>
      <c r="K100" s="404" t="s">
        <v>1724</v>
      </c>
    </row>
    <row r="101" spans="1:11" s="603" customFormat="1" ht="20.25" customHeight="1" x14ac:dyDescent="0.2">
      <c r="A101" s="463" t="s">
        <v>1344</v>
      </c>
      <c r="B101" s="880">
        <v>11</v>
      </c>
      <c r="C101" s="880">
        <v>14</v>
      </c>
      <c r="D101" s="880">
        <v>25</v>
      </c>
      <c r="E101" s="880">
        <v>0</v>
      </c>
      <c r="F101" s="880">
        <v>0</v>
      </c>
      <c r="G101" s="880">
        <v>0</v>
      </c>
      <c r="H101" s="880">
        <f>SUM(B101,E101)</f>
        <v>11</v>
      </c>
      <c r="I101" s="880">
        <f t="shared" ref="I101:J101" si="47">SUM(C101,F101)</f>
        <v>14</v>
      </c>
      <c r="J101" s="880">
        <f t="shared" si="47"/>
        <v>25</v>
      </c>
      <c r="K101" s="605" t="s">
        <v>856</v>
      </c>
    </row>
    <row r="102" spans="1:11" ht="20.25" customHeight="1" x14ac:dyDescent="0.2">
      <c r="A102" s="8" t="s">
        <v>1345</v>
      </c>
      <c r="B102" s="880">
        <v>40</v>
      </c>
      <c r="C102" s="880">
        <v>13</v>
      </c>
      <c r="D102" s="880">
        <v>53</v>
      </c>
      <c r="E102" s="880">
        <v>0</v>
      </c>
      <c r="F102" s="880">
        <v>0</v>
      </c>
      <c r="G102" s="880">
        <v>0</v>
      </c>
      <c r="H102" s="880">
        <f t="shared" ref="H102:H104" si="48">SUM(B102,E102)</f>
        <v>40</v>
      </c>
      <c r="I102" s="880">
        <f t="shared" ref="I102:I104" si="49">SUM(C102,F102)</f>
        <v>13</v>
      </c>
      <c r="J102" s="880">
        <f t="shared" ref="J102:J104" si="50">SUM(D102,G102)</f>
        <v>53</v>
      </c>
      <c r="K102" s="404" t="s">
        <v>1526</v>
      </c>
    </row>
    <row r="103" spans="1:11" ht="20.25" customHeight="1" x14ac:dyDescent="0.2">
      <c r="A103" s="8" t="s">
        <v>939</v>
      </c>
      <c r="B103" s="880">
        <v>21</v>
      </c>
      <c r="C103" s="880">
        <v>32</v>
      </c>
      <c r="D103" s="880">
        <v>53</v>
      </c>
      <c r="E103" s="880">
        <v>0</v>
      </c>
      <c r="F103" s="880">
        <v>0</v>
      </c>
      <c r="G103" s="880">
        <v>0</v>
      </c>
      <c r="H103" s="880">
        <f t="shared" si="48"/>
        <v>21</v>
      </c>
      <c r="I103" s="880">
        <f t="shared" si="49"/>
        <v>32</v>
      </c>
      <c r="J103" s="880">
        <f t="shared" si="50"/>
        <v>53</v>
      </c>
      <c r="K103" s="404" t="s">
        <v>234</v>
      </c>
    </row>
    <row r="104" spans="1:11" ht="20.25" customHeight="1" x14ac:dyDescent="0.2">
      <c r="A104" s="8" t="s">
        <v>523</v>
      </c>
      <c r="B104" s="880">
        <v>16</v>
      </c>
      <c r="C104" s="880">
        <v>0</v>
      </c>
      <c r="D104" s="880">
        <v>16</v>
      </c>
      <c r="E104" s="880">
        <v>0</v>
      </c>
      <c r="F104" s="880">
        <v>0</v>
      </c>
      <c r="G104" s="880">
        <v>0</v>
      </c>
      <c r="H104" s="880">
        <f t="shared" si="48"/>
        <v>16</v>
      </c>
      <c r="I104" s="880">
        <f t="shared" si="49"/>
        <v>0</v>
      </c>
      <c r="J104" s="880">
        <f t="shared" si="50"/>
        <v>16</v>
      </c>
      <c r="K104" s="404" t="s">
        <v>240</v>
      </c>
    </row>
    <row r="105" spans="1:11" ht="20.25" customHeight="1" x14ac:dyDescent="0.2">
      <c r="A105" s="8" t="s">
        <v>1725</v>
      </c>
      <c r="B105" s="880">
        <f>SUM(B101:B104)</f>
        <v>88</v>
      </c>
      <c r="C105" s="880">
        <f t="shared" ref="C105:J105" si="51">SUM(C101:C104)</f>
        <v>59</v>
      </c>
      <c r="D105" s="880">
        <f t="shared" si="51"/>
        <v>147</v>
      </c>
      <c r="E105" s="880">
        <f t="shared" si="51"/>
        <v>0</v>
      </c>
      <c r="F105" s="880">
        <f t="shared" si="51"/>
        <v>0</v>
      </c>
      <c r="G105" s="880">
        <f t="shared" si="51"/>
        <v>0</v>
      </c>
      <c r="H105" s="880">
        <f t="shared" si="51"/>
        <v>88</v>
      </c>
      <c r="I105" s="880">
        <f t="shared" si="51"/>
        <v>59</v>
      </c>
      <c r="J105" s="880">
        <f t="shared" si="51"/>
        <v>147</v>
      </c>
      <c r="K105" s="404" t="s">
        <v>1726</v>
      </c>
    </row>
    <row r="106" spans="1:11" ht="20.25" customHeight="1" x14ac:dyDescent="0.2">
      <c r="A106" s="8" t="s">
        <v>1653</v>
      </c>
      <c r="B106" s="880"/>
      <c r="C106" s="880"/>
      <c r="D106" s="880"/>
      <c r="E106" s="880"/>
      <c r="F106" s="880"/>
      <c r="G106" s="880"/>
      <c r="H106" s="880"/>
      <c r="I106" s="880"/>
      <c r="J106" s="880"/>
      <c r="K106" s="404" t="s">
        <v>1727</v>
      </c>
    </row>
    <row r="107" spans="1:11" ht="20.25" customHeight="1" x14ac:dyDescent="0.2">
      <c r="A107" s="8" t="s">
        <v>1344</v>
      </c>
      <c r="B107" s="880">
        <v>40</v>
      </c>
      <c r="C107" s="880">
        <v>14</v>
      </c>
      <c r="D107" s="880">
        <v>54</v>
      </c>
      <c r="E107" s="880">
        <v>0</v>
      </c>
      <c r="F107" s="880">
        <v>0</v>
      </c>
      <c r="G107" s="880">
        <v>0</v>
      </c>
      <c r="H107" s="880">
        <f>SUM(B107,E107)</f>
        <v>40</v>
      </c>
      <c r="I107" s="880">
        <f t="shared" ref="I107:J107" si="52">SUM(C107,F107)</f>
        <v>14</v>
      </c>
      <c r="J107" s="880">
        <f t="shared" si="52"/>
        <v>54</v>
      </c>
      <c r="K107" s="404" t="s">
        <v>856</v>
      </c>
    </row>
    <row r="108" spans="1:11" s="603" customFormat="1" ht="20.25" customHeight="1" x14ac:dyDescent="0.2">
      <c r="A108" s="60" t="s">
        <v>1354</v>
      </c>
      <c r="B108" s="880">
        <v>18</v>
      </c>
      <c r="C108" s="880">
        <v>31</v>
      </c>
      <c r="D108" s="880">
        <v>49</v>
      </c>
      <c r="E108" s="880">
        <v>0</v>
      </c>
      <c r="F108" s="880">
        <v>0</v>
      </c>
      <c r="G108" s="880">
        <v>0</v>
      </c>
      <c r="H108" s="880">
        <f t="shared" ref="H108:H111" si="53">SUM(B108,E108)</f>
        <v>18</v>
      </c>
      <c r="I108" s="880">
        <f t="shared" ref="I108:I111" si="54">SUM(C108,F108)</f>
        <v>31</v>
      </c>
      <c r="J108" s="880">
        <f t="shared" ref="J108:J111" si="55">SUM(D108,G108)</f>
        <v>49</v>
      </c>
      <c r="K108" s="605" t="s">
        <v>1323</v>
      </c>
    </row>
    <row r="109" spans="1:11" ht="20.25" customHeight="1" x14ac:dyDescent="0.2">
      <c r="A109" s="8" t="s">
        <v>1345</v>
      </c>
      <c r="B109" s="880">
        <v>98</v>
      </c>
      <c r="C109" s="880">
        <v>38</v>
      </c>
      <c r="D109" s="880">
        <v>136</v>
      </c>
      <c r="E109" s="880">
        <v>0</v>
      </c>
      <c r="F109" s="880">
        <v>0</v>
      </c>
      <c r="G109" s="880">
        <v>0</v>
      </c>
      <c r="H109" s="880">
        <f t="shared" si="53"/>
        <v>98</v>
      </c>
      <c r="I109" s="880">
        <f t="shared" si="54"/>
        <v>38</v>
      </c>
      <c r="J109" s="880">
        <f t="shared" si="55"/>
        <v>136</v>
      </c>
      <c r="K109" s="404" t="s">
        <v>1526</v>
      </c>
    </row>
    <row r="110" spans="1:11" ht="20.25" customHeight="1" x14ac:dyDescent="0.2">
      <c r="A110" s="8" t="s">
        <v>939</v>
      </c>
      <c r="B110" s="880">
        <v>105</v>
      </c>
      <c r="C110" s="880">
        <v>123</v>
      </c>
      <c r="D110" s="880">
        <v>228</v>
      </c>
      <c r="E110" s="880">
        <v>0</v>
      </c>
      <c r="F110" s="880">
        <v>0</v>
      </c>
      <c r="G110" s="880">
        <v>0</v>
      </c>
      <c r="H110" s="880">
        <f t="shared" si="53"/>
        <v>105</v>
      </c>
      <c r="I110" s="880">
        <f t="shared" si="54"/>
        <v>123</v>
      </c>
      <c r="J110" s="880">
        <f t="shared" si="55"/>
        <v>228</v>
      </c>
      <c r="K110" s="404" t="s">
        <v>234</v>
      </c>
    </row>
    <row r="111" spans="1:11" ht="20.25" customHeight="1" x14ac:dyDescent="0.2">
      <c r="A111" s="8" t="s">
        <v>523</v>
      </c>
      <c r="B111" s="880">
        <v>126</v>
      </c>
      <c r="C111" s="880">
        <v>41</v>
      </c>
      <c r="D111" s="880">
        <v>167</v>
      </c>
      <c r="E111" s="880">
        <v>0</v>
      </c>
      <c r="F111" s="880">
        <v>0</v>
      </c>
      <c r="G111" s="880">
        <v>0</v>
      </c>
      <c r="H111" s="880">
        <f t="shared" si="53"/>
        <v>126</v>
      </c>
      <c r="I111" s="880">
        <f t="shared" si="54"/>
        <v>41</v>
      </c>
      <c r="J111" s="880">
        <f t="shared" si="55"/>
        <v>167</v>
      </c>
      <c r="K111" s="404" t="s">
        <v>240</v>
      </c>
    </row>
    <row r="112" spans="1:11" ht="20.25" customHeight="1" x14ac:dyDescent="0.2">
      <c r="A112" s="8" t="s">
        <v>1654</v>
      </c>
      <c r="B112" s="880">
        <f>SUM(B107:B111)</f>
        <v>387</v>
      </c>
      <c r="C112" s="880">
        <f t="shared" ref="C112:J112" si="56">SUM(C107:C111)</f>
        <v>247</v>
      </c>
      <c r="D112" s="880">
        <f t="shared" si="56"/>
        <v>634</v>
      </c>
      <c r="E112" s="880">
        <f t="shared" si="56"/>
        <v>0</v>
      </c>
      <c r="F112" s="880">
        <f t="shared" si="56"/>
        <v>0</v>
      </c>
      <c r="G112" s="880">
        <f t="shared" si="56"/>
        <v>0</v>
      </c>
      <c r="H112" s="880">
        <f t="shared" si="56"/>
        <v>387</v>
      </c>
      <c r="I112" s="880">
        <f t="shared" si="56"/>
        <v>247</v>
      </c>
      <c r="J112" s="880">
        <f t="shared" si="56"/>
        <v>634</v>
      </c>
      <c r="K112" s="404" t="s">
        <v>1728</v>
      </c>
    </row>
    <row r="113" spans="1:11" ht="20.25" customHeight="1" x14ac:dyDescent="0.2">
      <c r="A113" s="8" t="s">
        <v>1655</v>
      </c>
      <c r="B113" s="880"/>
      <c r="C113" s="880"/>
      <c r="D113" s="880"/>
      <c r="E113" s="880"/>
      <c r="F113" s="880"/>
      <c r="G113" s="880"/>
      <c r="H113" s="880"/>
      <c r="I113" s="880"/>
      <c r="J113" s="880"/>
      <c r="K113" s="404" t="s">
        <v>1729</v>
      </c>
    </row>
    <row r="114" spans="1:11" ht="20.25" customHeight="1" x14ac:dyDescent="0.2">
      <c r="A114" s="8" t="s">
        <v>1344</v>
      </c>
      <c r="B114" s="880">
        <v>75</v>
      </c>
      <c r="C114" s="880">
        <v>26</v>
      </c>
      <c r="D114" s="880">
        <v>101</v>
      </c>
      <c r="E114" s="880">
        <v>0</v>
      </c>
      <c r="F114" s="880">
        <v>0</v>
      </c>
      <c r="G114" s="880">
        <v>0</v>
      </c>
      <c r="H114" s="880">
        <f>SUM(B114,E114)</f>
        <v>75</v>
      </c>
      <c r="I114" s="880">
        <f t="shared" ref="I114:J114" si="57">SUM(C114,F114)</f>
        <v>26</v>
      </c>
      <c r="J114" s="880">
        <f t="shared" si="57"/>
        <v>101</v>
      </c>
      <c r="K114" s="404" t="s">
        <v>856</v>
      </c>
    </row>
    <row r="115" spans="1:11" ht="20.25" customHeight="1" x14ac:dyDescent="0.2">
      <c r="A115" s="8" t="s">
        <v>1345</v>
      </c>
      <c r="B115" s="880">
        <v>33</v>
      </c>
      <c r="C115" s="880">
        <v>25</v>
      </c>
      <c r="D115" s="880">
        <v>58</v>
      </c>
      <c r="E115" s="880">
        <v>0</v>
      </c>
      <c r="F115" s="880">
        <v>0</v>
      </c>
      <c r="G115" s="880">
        <v>0</v>
      </c>
      <c r="H115" s="880">
        <f t="shared" ref="H115:H117" si="58">SUM(B115,E115)</f>
        <v>33</v>
      </c>
      <c r="I115" s="880">
        <f t="shared" ref="I115:I117" si="59">SUM(C115,F115)</f>
        <v>25</v>
      </c>
      <c r="J115" s="880">
        <f t="shared" ref="J115:J117" si="60">SUM(D115,G115)</f>
        <v>58</v>
      </c>
      <c r="K115" s="404" t="s">
        <v>1526</v>
      </c>
    </row>
    <row r="116" spans="1:11" ht="17.25" customHeight="1" x14ac:dyDescent="0.2">
      <c r="A116" s="8" t="s">
        <v>939</v>
      </c>
      <c r="B116" s="880">
        <v>71</v>
      </c>
      <c r="C116" s="880">
        <v>49</v>
      </c>
      <c r="D116" s="880">
        <v>120</v>
      </c>
      <c r="E116" s="880">
        <v>0</v>
      </c>
      <c r="F116" s="880">
        <v>0</v>
      </c>
      <c r="G116" s="880">
        <v>0</v>
      </c>
      <c r="H116" s="880">
        <f t="shared" si="58"/>
        <v>71</v>
      </c>
      <c r="I116" s="880">
        <f t="shared" si="59"/>
        <v>49</v>
      </c>
      <c r="J116" s="880">
        <f t="shared" si="60"/>
        <v>120</v>
      </c>
      <c r="K116" s="404" t="s">
        <v>234</v>
      </c>
    </row>
    <row r="117" spans="1:11" ht="20.25" customHeight="1" x14ac:dyDescent="0.2">
      <c r="A117" s="8" t="s">
        <v>523</v>
      </c>
      <c r="B117" s="880">
        <v>26</v>
      </c>
      <c r="C117" s="880">
        <v>17</v>
      </c>
      <c r="D117" s="880">
        <v>43</v>
      </c>
      <c r="E117" s="880">
        <v>0</v>
      </c>
      <c r="F117" s="880">
        <v>0</v>
      </c>
      <c r="G117" s="880">
        <v>0</v>
      </c>
      <c r="H117" s="880">
        <f t="shared" si="58"/>
        <v>26</v>
      </c>
      <c r="I117" s="880">
        <f t="shared" si="59"/>
        <v>17</v>
      </c>
      <c r="J117" s="880">
        <f t="shared" si="60"/>
        <v>43</v>
      </c>
      <c r="K117" s="404" t="s">
        <v>240</v>
      </c>
    </row>
    <row r="118" spans="1:11" ht="21" customHeight="1" thickBot="1" x14ac:dyDescent="0.25">
      <c r="A118" s="11" t="s">
        <v>1656</v>
      </c>
      <c r="B118" s="12">
        <f>SUM(B114:B117)</f>
        <v>205</v>
      </c>
      <c r="C118" s="12">
        <f t="shared" ref="C118:J118" si="61">SUM(C114:C117)</f>
        <v>117</v>
      </c>
      <c r="D118" s="12">
        <f t="shared" si="61"/>
        <v>322</v>
      </c>
      <c r="E118" s="12">
        <f t="shared" si="61"/>
        <v>0</v>
      </c>
      <c r="F118" s="12">
        <f t="shared" si="61"/>
        <v>0</v>
      </c>
      <c r="G118" s="12">
        <f t="shared" si="61"/>
        <v>0</v>
      </c>
      <c r="H118" s="12">
        <f t="shared" si="61"/>
        <v>205</v>
      </c>
      <c r="I118" s="12">
        <f t="shared" si="61"/>
        <v>117</v>
      </c>
      <c r="J118" s="12">
        <f t="shared" si="61"/>
        <v>322</v>
      </c>
      <c r="K118" s="13" t="s">
        <v>1730</v>
      </c>
    </row>
    <row r="119" spans="1:11" ht="20.25" customHeight="1" thickTop="1" thickBot="1" x14ac:dyDescent="0.25">
      <c r="A119" s="323" t="s">
        <v>1842</v>
      </c>
      <c r="K119" s="384" t="s">
        <v>2720</v>
      </c>
    </row>
    <row r="120" spans="1:11" ht="20.25" customHeight="1" thickTop="1" x14ac:dyDescent="0.2">
      <c r="A120" s="992" t="s">
        <v>196</v>
      </c>
      <c r="B120" s="992" t="s">
        <v>1</v>
      </c>
      <c r="C120" s="992"/>
      <c r="D120" s="992"/>
      <c r="E120" s="992" t="s">
        <v>2</v>
      </c>
      <c r="F120" s="992"/>
      <c r="G120" s="992"/>
      <c r="H120" s="992" t="s">
        <v>4</v>
      </c>
      <c r="I120" s="992"/>
      <c r="J120" s="992"/>
      <c r="K120" s="992" t="s">
        <v>197</v>
      </c>
    </row>
    <row r="121" spans="1:11" ht="19.5" customHeight="1" x14ac:dyDescent="0.2">
      <c r="A121" s="993"/>
      <c r="B121" s="993" t="s">
        <v>6</v>
      </c>
      <c r="C121" s="993"/>
      <c r="D121" s="993"/>
      <c r="E121" s="993" t="s">
        <v>7</v>
      </c>
      <c r="F121" s="993"/>
      <c r="G121" s="993"/>
      <c r="H121" s="993" t="s">
        <v>9</v>
      </c>
      <c r="I121" s="993"/>
      <c r="J121" s="993"/>
      <c r="K121" s="993"/>
    </row>
    <row r="122" spans="1:11" ht="19.5" customHeight="1" x14ac:dyDescent="0.2">
      <c r="A122" s="993"/>
      <c r="B122" s="925" t="s">
        <v>554</v>
      </c>
      <c r="C122" s="925" t="s">
        <v>112</v>
      </c>
      <c r="D122" s="925" t="s">
        <v>12</v>
      </c>
      <c r="E122" s="925" t="s">
        <v>554</v>
      </c>
      <c r="F122" s="925" t="s">
        <v>112</v>
      </c>
      <c r="G122" s="925" t="s">
        <v>12</v>
      </c>
      <c r="H122" s="925" t="s">
        <v>554</v>
      </c>
      <c r="I122" s="925" t="s">
        <v>112</v>
      </c>
      <c r="J122" s="925" t="s">
        <v>12</v>
      </c>
      <c r="K122" s="993"/>
    </row>
    <row r="123" spans="1:11" ht="19.5" customHeight="1" thickBot="1" x14ac:dyDescent="0.25">
      <c r="A123" s="994"/>
      <c r="B123" s="926" t="s">
        <v>13</v>
      </c>
      <c r="C123" s="926" t="s">
        <v>14</v>
      </c>
      <c r="D123" s="926" t="s">
        <v>9</v>
      </c>
      <c r="E123" s="926" t="s">
        <v>13</v>
      </c>
      <c r="F123" s="926" t="s">
        <v>14</v>
      </c>
      <c r="G123" s="926" t="s">
        <v>9</v>
      </c>
      <c r="H123" s="926" t="s">
        <v>13</v>
      </c>
      <c r="I123" s="926" t="s">
        <v>14</v>
      </c>
      <c r="J123" s="926" t="s">
        <v>9</v>
      </c>
      <c r="K123" s="994"/>
    </row>
    <row r="124" spans="1:11" ht="18" customHeight="1" x14ac:dyDescent="0.2">
      <c r="A124" s="8" t="s">
        <v>1657</v>
      </c>
      <c r="B124" s="880"/>
      <c r="C124" s="880"/>
      <c r="D124" s="880"/>
      <c r="E124" s="880"/>
      <c r="F124" s="880"/>
      <c r="G124" s="880"/>
      <c r="H124" s="880"/>
      <c r="I124" s="880"/>
      <c r="J124" s="880"/>
      <c r="K124" s="404" t="s">
        <v>1731</v>
      </c>
    </row>
    <row r="125" spans="1:11" ht="18" customHeight="1" x14ac:dyDescent="0.2">
      <c r="A125" s="8" t="s">
        <v>1344</v>
      </c>
      <c r="B125" s="880">
        <v>33</v>
      </c>
      <c r="C125" s="880">
        <v>5</v>
      </c>
      <c r="D125" s="880">
        <v>38</v>
      </c>
      <c r="E125" s="880">
        <v>0</v>
      </c>
      <c r="F125" s="880">
        <v>0</v>
      </c>
      <c r="G125" s="880">
        <v>0</v>
      </c>
      <c r="H125" s="880">
        <f>SUM(B125,E125)</f>
        <v>33</v>
      </c>
      <c r="I125" s="880">
        <f t="shared" ref="I125:J125" si="62">SUM(C125,F125)</f>
        <v>5</v>
      </c>
      <c r="J125" s="880">
        <f t="shared" si="62"/>
        <v>38</v>
      </c>
      <c r="K125" s="404" t="s">
        <v>856</v>
      </c>
    </row>
    <row r="126" spans="1:11" s="603" customFormat="1" ht="18" customHeight="1" x14ac:dyDescent="0.2">
      <c r="A126" s="60" t="s">
        <v>1354</v>
      </c>
      <c r="B126" s="880">
        <v>16</v>
      </c>
      <c r="C126" s="880">
        <v>9</v>
      </c>
      <c r="D126" s="880">
        <v>25</v>
      </c>
      <c r="E126" s="880">
        <v>0</v>
      </c>
      <c r="F126" s="880">
        <v>0</v>
      </c>
      <c r="G126" s="880">
        <v>0</v>
      </c>
      <c r="H126" s="880">
        <f t="shared" ref="H126:H128" si="63">SUM(B126,E126)</f>
        <v>16</v>
      </c>
      <c r="I126" s="880">
        <f t="shared" ref="I126:I128" si="64">SUM(C126,F126)</f>
        <v>9</v>
      </c>
      <c r="J126" s="880">
        <f t="shared" ref="J126:J128" si="65">SUM(D126,G126)</f>
        <v>25</v>
      </c>
      <c r="K126" s="605" t="s">
        <v>1323</v>
      </c>
    </row>
    <row r="127" spans="1:11" s="603" customFormat="1" ht="18" customHeight="1" x14ac:dyDescent="0.2">
      <c r="A127" s="463" t="s">
        <v>1345</v>
      </c>
      <c r="B127" s="880">
        <v>29</v>
      </c>
      <c r="C127" s="880">
        <v>17</v>
      </c>
      <c r="D127" s="880">
        <v>46</v>
      </c>
      <c r="E127" s="880">
        <v>0</v>
      </c>
      <c r="F127" s="880">
        <v>0</v>
      </c>
      <c r="G127" s="880">
        <v>0</v>
      </c>
      <c r="H127" s="880">
        <f>SUM(B127,E127)</f>
        <v>29</v>
      </c>
      <c r="I127" s="880">
        <f>SUM(C127,F127)</f>
        <v>17</v>
      </c>
      <c r="J127" s="880">
        <f>SUM(D127,G127)</f>
        <v>46</v>
      </c>
      <c r="K127" s="605" t="s">
        <v>1526</v>
      </c>
    </row>
    <row r="128" spans="1:11" ht="18" customHeight="1" x14ac:dyDescent="0.2">
      <c r="A128" s="8" t="s">
        <v>939</v>
      </c>
      <c r="B128" s="880">
        <v>43</v>
      </c>
      <c r="C128" s="880">
        <v>25</v>
      </c>
      <c r="D128" s="880">
        <v>68</v>
      </c>
      <c r="E128" s="880">
        <v>0</v>
      </c>
      <c r="F128" s="880">
        <v>0</v>
      </c>
      <c r="G128" s="880">
        <v>0</v>
      </c>
      <c r="H128" s="880">
        <f t="shared" si="63"/>
        <v>43</v>
      </c>
      <c r="I128" s="880">
        <f t="shared" si="64"/>
        <v>25</v>
      </c>
      <c r="J128" s="880">
        <f t="shared" si="65"/>
        <v>68</v>
      </c>
      <c r="K128" s="404" t="s">
        <v>234</v>
      </c>
    </row>
    <row r="129" spans="1:11" ht="18" customHeight="1" x14ac:dyDescent="0.2">
      <c r="A129" s="8" t="s">
        <v>523</v>
      </c>
      <c r="B129" s="880">
        <v>21</v>
      </c>
      <c r="C129" s="880">
        <v>3</v>
      </c>
      <c r="D129" s="880">
        <v>24</v>
      </c>
      <c r="E129" s="880">
        <v>0</v>
      </c>
      <c r="F129" s="880">
        <v>0</v>
      </c>
      <c r="G129" s="880">
        <v>0</v>
      </c>
      <c r="H129" s="880">
        <f>SUM(B129,E129)</f>
        <v>21</v>
      </c>
      <c r="I129" s="880">
        <f>SUM(C129,F129)</f>
        <v>3</v>
      </c>
      <c r="J129" s="880">
        <f>SUM(D129,G129)</f>
        <v>24</v>
      </c>
      <c r="K129" s="404" t="s">
        <v>240</v>
      </c>
    </row>
    <row r="130" spans="1:11" ht="18" customHeight="1" x14ac:dyDescent="0.2">
      <c r="A130" s="8" t="s">
        <v>1658</v>
      </c>
      <c r="B130" s="880">
        <f>SUM(B125:B129)</f>
        <v>142</v>
      </c>
      <c r="C130" s="880">
        <f t="shared" ref="C130:J130" si="66">SUM(C125:C129)</f>
        <v>59</v>
      </c>
      <c r="D130" s="880">
        <f t="shared" si="66"/>
        <v>201</v>
      </c>
      <c r="E130" s="880">
        <f>SUM(E125:E129)</f>
        <v>0</v>
      </c>
      <c r="F130" s="880">
        <f>SUM(F125:F129)</f>
        <v>0</v>
      </c>
      <c r="G130" s="880">
        <f>SUM(G125:G129)</f>
        <v>0</v>
      </c>
      <c r="H130" s="880">
        <f t="shared" si="66"/>
        <v>142</v>
      </c>
      <c r="I130" s="880">
        <f t="shared" si="66"/>
        <v>59</v>
      </c>
      <c r="J130" s="880">
        <f t="shared" si="66"/>
        <v>201</v>
      </c>
      <c r="K130" s="404" t="s">
        <v>1732</v>
      </c>
    </row>
    <row r="131" spans="1:11" ht="18" customHeight="1" x14ac:dyDescent="0.2">
      <c r="A131" s="8" t="s">
        <v>1659</v>
      </c>
      <c r="B131" s="880"/>
      <c r="C131" s="880"/>
      <c r="D131" s="880"/>
      <c r="E131" s="880"/>
      <c r="F131" s="880"/>
      <c r="G131" s="880"/>
      <c r="H131" s="880"/>
      <c r="I131" s="880"/>
      <c r="J131" s="880"/>
      <c r="K131" s="404" t="s">
        <v>1733</v>
      </c>
    </row>
    <row r="132" spans="1:11" ht="18" customHeight="1" x14ac:dyDescent="0.2">
      <c r="A132" s="8" t="s">
        <v>1344</v>
      </c>
      <c r="B132" s="880">
        <v>129</v>
      </c>
      <c r="C132" s="880">
        <v>18</v>
      </c>
      <c r="D132" s="880">
        <v>147</v>
      </c>
      <c r="E132" s="880">
        <v>0</v>
      </c>
      <c r="F132" s="880">
        <v>0</v>
      </c>
      <c r="G132" s="880">
        <v>0</v>
      </c>
      <c r="H132" s="880">
        <f>SUM(B132,E132)</f>
        <v>129</v>
      </c>
      <c r="I132" s="880">
        <f t="shared" ref="I132:J132" si="67">SUM(C132,F132)</f>
        <v>18</v>
      </c>
      <c r="J132" s="880">
        <f t="shared" si="67"/>
        <v>147</v>
      </c>
      <c r="K132" s="404" t="s">
        <v>856</v>
      </c>
    </row>
    <row r="133" spans="1:11" ht="18" customHeight="1" x14ac:dyDescent="0.2">
      <c r="A133" s="8" t="s">
        <v>1345</v>
      </c>
      <c r="B133" s="880">
        <v>301</v>
      </c>
      <c r="C133" s="880">
        <v>60</v>
      </c>
      <c r="D133" s="880">
        <v>361</v>
      </c>
      <c r="E133" s="880">
        <v>0</v>
      </c>
      <c r="F133" s="880">
        <v>0</v>
      </c>
      <c r="G133" s="880">
        <v>0</v>
      </c>
      <c r="H133" s="880">
        <f t="shared" ref="H133:H135" si="68">SUM(B133,E133)</f>
        <v>301</v>
      </c>
      <c r="I133" s="880">
        <f t="shared" ref="I133:I135" si="69">SUM(C133,F133)</f>
        <v>60</v>
      </c>
      <c r="J133" s="880">
        <f t="shared" ref="J133:J135" si="70">SUM(D133,G133)</f>
        <v>361</v>
      </c>
      <c r="K133" s="404" t="s">
        <v>1526</v>
      </c>
    </row>
    <row r="134" spans="1:11" ht="18" customHeight="1" x14ac:dyDescent="0.2">
      <c r="A134" s="8" t="s">
        <v>939</v>
      </c>
      <c r="B134" s="880">
        <v>151</v>
      </c>
      <c r="C134" s="880">
        <v>125</v>
      </c>
      <c r="D134" s="880">
        <v>276</v>
      </c>
      <c r="E134" s="880">
        <v>0</v>
      </c>
      <c r="F134" s="880">
        <v>0</v>
      </c>
      <c r="G134" s="880">
        <v>0</v>
      </c>
      <c r="H134" s="880">
        <f t="shared" si="68"/>
        <v>151</v>
      </c>
      <c r="I134" s="880">
        <f t="shared" si="69"/>
        <v>125</v>
      </c>
      <c r="J134" s="880">
        <f t="shared" si="70"/>
        <v>276</v>
      </c>
      <c r="K134" s="404" t="s">
        <v>234</v>
      </c>
    </row>
    <row r="135" spans="1:11" ht="18" customHeight="1" x14ac:dyDescent="0.2">
      <c r="A135" s="8" t="s">
        <v>523</v>
      </c>
      <c r="B135" s="880">
        <v>44</v>
      </c>
      <c r="C135" s="880">
        <v>9</v>
      </c>
      <c r="D135" s="880">
        <v>53</v>
      </c>
      <c r="E135" s="880">
        <v>0</v>
      </c>
      <c r="F135" s="880">
        <v>0</v>
      </c>
      <c r="G135" s="880">
        <v>0</v>
      </c>
      <c r="H135" s="880">
        <f t="shared" si="68"/>
        <v>44</v>
      </c>
      <c r="I135" s="880">
        <f t="shared" si="69"/>
        <v>9</v>
      </c>
      <c r="J135" s="880">
        <f t="shared" si="70"/>
        <v>53</v>
      </c>
      <c r="K135" s="404" t="s">
        <v>240</v>
      </c>
    </row>
    <row r="136" spans="1:11" ht="18" customHeight="1" x14ac:dyDescent="0.2">
      <c r="A136" s="8" t="s">
        <v>1660</v>
      </c>
      <c r="B136" s="880">
        <f>SUM(B132:B135)</f>
        <v>625</v>
      </c>
      <c r="C136" s="880">
        <f t="shared" ref="C136:J136" si="71">SUM(C132:C135)</f>
        <v>212</v>
      </c>
      <c r="D136" s="880">
        <f t="shared" si="71"/>
        <v>837</v>
      </c>
      <c r="E136" s="880">
        <f t="shared" si="71"/>
        <v>0</v>
      </c>
      <c r="F136" s="880">
        <f t="shared" si="71"/>
        <v>0</v>
      </c>
      <c r="G136" s="880">
        <f t="shared" si="71"/>
        <v>0</v>
      </c>
      <c r="H136" s="880">
        <f t="shared" si="71"/>
        <v>625</v>
      </c>
      <c r="I136" s="880">
        <f t="shared" si="71"/>
        <v>212</v>
      </c>
      <c r="J136" s="880">
        <f t="shared" si="71"/>
        <v>837</v>
      </c>
      <c r="K136" s="404" t="s">
        <v>1734</v>
      </c>
    </row>
    <row r="137" spans="1:11" ht="18" customHeight="1" x14ac:dyDescent="0.2">
      <c r="A137" s="8" t="s">
        <v>1661</v>
      </c>
      <c r="B137" s="880"/>
      <c r="C137" s="880"/>
      <c r="D137" s="880"/>
      <c r="E137" s="880"/>
      <c r="F137" s="880"/>
      <c r="G137" s="880"/>
      <c r="H137" s="880"/>
      <c r="I137" s="880"/>
      <c r="J137" s="880"/>
      <c r="K137" s="404" t="s">
        <v>1735</v>
      </c>
    </row>
    <row r="138" spans="1:11" ht="18" customHeight="1" x14ac:dyDescent="0.2">
      <c r="A138" s="8" t="s">
        <v>1344</v>
      </c>
      <c r="B138" s="880">
        <v>40</v>
      </c>
      <c r="C138" s="880">
        <v>41</v>
      </c>
      <c r="D138" s="880">
        <v>81</v>
      </c>
      <c r="E138" s="880">
        <v>0</v>
      </c>
      <c r="F138" s="880">
        <v>0</v>
      </c>
      <c r="G138" s="880">
        <v>0</v>
      </c>
      <c r="H138" s="880">
        <f>SUM(B138,E138)</f>
        <v>40</v>
      </c>
      <c r="I138" s="880">
        <f t="shared" ref="I138:J138" si="72">SUM(C138,F138)</f>
        <v>41</v>
      </c>
      <c r="J138" s="880">
        <f t="shared" si="72"/>
        <v>81</v>
      </c>
      <c r="K138" s="404" t="s">
        <v>856</v>
      </c>
    </row>
    <row r="139" spans="1:11" ht="18" customHeight="1" x14ac:dyDescent="0.2">
      <c r="A139" s="8" t="s">
        <v>939</v>
      </c>
      <c r="B139" s="880">
        <v>275</v>
      </c>
      <c r="C139" s="880">
        <v>249</v>
      </c>
      <c r="D139" s="880">
        <v>524</v>
      </c>
      <c r="E139" s="880">
        <v>0</v>
      </c>
      <c r="F139" s="880">
        <v>0</v>
      </c>
      <c r="G139" s="880">
        <v>0</v>
      </c>
      <c r="H139" s="880">
        <f t="shared" ref="H139:H140" si="73">SUM(B139,E139)</f>
        <v>275</v>
      </c>
      <c r="I139" s="880">
        <f t="shared" ref="I139:I140" si="74">SUM(C139,F139)</f>
        <v>249</v>
      </c>
      <c r="J139" s="880">
        <f t="shared" ref="J139:J140" si="75">SUM(D139,G139)</f>
        <v>524</v>
      </c>
      <c r="K139" s="404" t="s">
        <v>234</v>
      </c>
    </row>
    <row r="140" spans="1:11" ht="18" customHeight="1" x14ac:dyDescent="0.2">
      <c r="A140" s="8" t="s">
        <v>523</v>
      </c>
      <c r="B140" s="880">
        <v>101</v>
      </c>
      <c r="C140" s="880">
        <v>31</v>
      </c>
      <c r="D140" s="880">
        <v>132</v>
      </c>
      <c r="E140" s="880">
        <v>0</v>
      </c>
      <c r="F140" s="880">
        <v>0</v>
      </c>
      <c r="G140" s="880">
        <v>0</v>
      </c>
      <c r="H140" s="880">
        <f t="shared" si="73"/>
        <v>101</v>
      </c>
      <c r="I140" s="880">
        <f t="shared" si="74"/>
        <v>31</v>
      </c>
      <c r="J140" s="880">
        <f t="shared" si="75"/>
        <v>132</v>
      </c>
      <c r="K140" s="404" t="s">
        <v>240</v>
      </c>
    </row>
    <row r="141" spans="1:11" ht="18" customHeight="1" x14ac:dyDescent="0.2">
      <c r="A141" s="8" t="s">
        <v>1663</v>
      </c>
      <c r="B141" s="880">
        <f>SUM(B138:B140)</f>
        <v>416</v>
      </c>
      <c r="C141" s="880">
        <f t="shared" ref="C141:J141" si="76">SUM(C138:C140)</f>
        <v>321</v>
      </c>
      <c r="D141" s="880">
        <f t="shared" si="76"/>
        <v>737</v>
      </c>
      <c r="E141" s="880">
        <f t="shared" si="76"/>
        <v>0</v>
      </c>
      <c r="F141" s="880">
        <f t="shared" si="76"/>
        <v>0</v>
      </c>
      <c r="G141" s="880">
        <f t="shared" si="76"/>
        <v>0</v>
      </c>
      <c r="H141" s="880">
        <f t="shared" si="76"/>
        <v>416</v>
      </c>
      <c r="I141" s="880">
        <f t="shared" si="76"/>
        <v>321</v>
      </c>
      <c r="J141" s="880">
        <f t="shared" si="76"/>
        <v>737</v>
      </c>
      <c r="K141" s="404" t="s">
        <v>1736</v>
      </c>
    </row>
    <row r="142" spans="1:11" ht="18" customHeight="1" x14ac:dyDescent="0.2">
      <c r="A142" s="8" t="s">
        <v>2322</v>
      </c>
      <c r="B142" s="880">
        <f t="shared" ref="B142:J142" si="77">SUM(B141,B136,B130,B118,B112,B105,B99,B89)</f>
        <v>4621</v>
      </c>
      <c r="C142" s="880">
        <f t="shared" si="77"/>
        <v>2635</v>
      </c>
      <c r="D142" s="880">
        <f t="shared" si="77"/>
        <v>7256</v>
      </c>
      <c r="E142" s="880">
        <f t="shared" si="77"/>
        <v>0</v>
      </c>
      <c r="F142" s="880">
        <f t="shared" si="77"/>
        <v>0</v>
      </c>
      <c r="G142" s="880">
        <f t="shared" si="77"/>
        <v>0</v>
      </c>
      <c r="H142" s="880">
        <f t="shared" si="77"/>
        <v>4621</v>
      </c>
      <c r="I142" s="880">
        <f t="shared" si="77"/>
        <v>2635</v>
      </c>
      <c r="J142" s="880">
        <f t="shared" si="77"/>
        <v>7256</v>
      </c>
      <c r="K142" s="404" t="s">
        <v>1649</v>
      </c>
    </row>
    <row r="143" spans="1:11" ht="18" customHeight="1" x14ac:dyDescent="0.2">
      <c r="A143" s="8" t="s">
        <v>1344</v>
      </c>
      <c r="B143" s="880">
        <v>600</v>
      </c>
      <c r="C143" s="880">
        <v>222</v>
      </c>
      <c r="D143" s="880">
        <v>822</v>
      </c>
      <c r="E143" s="880">
        <v>0</v>
      </c>
      <c r="F143" s="880">
        <v>0</v>
      </c>
      <c r="G143" s="880">
        <v>0</v>
      </c>
      <c r="H143" s="880">
        <f>SUM(B143,E143)</f>
        <v>600</v>
      </c>
      <c r="I143" s="880">
        <f t="shared" ref="I143:J143" si="78">SUM(C143,F143)</f>
        <v>222</v>
      </c>
      <c r="J143" s="880">
        <f t="shared" si="78"/>
        <v>822</v>
      </c>
      <c r="K143" s="404" t="s">
        <v>856</v>
      </c>
    </row>
    <row r="144" spans="1:11" s="603" customFormat="1" ht="18" customHeight="1" x14ac:dyDescent="0.2">
      <c r="A144" s="60" t="s">
        <v>1354</v>
      </c>
      <c r="B144" s="880">
        <v>45</v>
      </c>
      <c r="C144" s="880">
        <v>54</v>
      </c>
      <c r="D144" s="880">
        <v>99</v>
      </c>
      <c r="E144" s="880">
        <v>0</v>
      </c>
      <c r="F144" s="880">
        <v>0</v>
      </c>
      <c r="G144" s="880">
        <v>0</v>
      </c>
      <c r="H144" s="880">
        <f t="shared" ref="H144:H147" si="79">SUM(B144,E144)</f>
        <v>45</v>
      </c>
      <c r="I144" s="880">
        <f t="shared" ref="I144:I147" si="80">SUM(C144,F144)</f>
        <v>54</v>
      </c>
      <c r="J144" s="880">
        <f t="shared" ref="J144:J147" si="81">SUM(D144,G144)</f>
        <v>99</v>
      </c>
      <c r="K144" s="605" t="s">
        <v>1323</v>
      </c>
    </row>
    <row r="145" spans="1:11" ht="18" customHeight="1" x14ac:dyDescent="0.2">
      <c r="A145" s="8" t="s">
        <v>1345</v>
      </c>
      <c r="B145" s="880">
        <v>1439</v>
      </c>
      <c r="C145" s="880">
        <v>451</v>
      </c>
      <c r="D145" s="880">
        <v>1890</v>
      </c>
      <c r="E145" s="880">
        <v>0</v>
      </c>
      <c r="F145" s="880">
        <v>0</v>
      </c>
      <c r="G145" s="880">
        <v>0</v>
      </c>
      <c r="H145" s="880">
        <f t="shared" si="79"/>
        <v>1439</v>
      </c>
      <c r="I145" s="880">
        <f t="shared" si="80"/>
        <v>451</v>
      </c>
      <c r="J145" s="880">
        <f t="shared" si="81"/>
        <v>1890</v>
      </c>
      <c r="K145" s="404" t="s">
        <v>1526</v>
      </c>
    </row>
    <row r="146" spans="1:11" ht="18" customHeight="1" x14ac:dyDescent="0.2">
      <c r="A146" s="8" t="s">
        <v>939</v>
      </c>
      <c r="B146" s="880">
        <v>1603</v>
      </c>
      <c r="C146" s="880">
        <v>1506</v>
      </c>
      <c r="D146" s="880">
        <v>3109</v>
      </c>
      <c r="E146" s="880">
        <v>0</v>
      </c>
      <c r="F146" s="880">
        <v>0</v>
      </c>
      <c r="G146" s="880">
        <v>0</v>
      </c>
      <c r="H146" s="880">
        <f t="shared" si="79"/>
        <v>1603</v>
      </c>
      <c r="I146" s="880">
        <f t="shared" si="80"/>
        <v>1506</v>
      </c>
      <c r="J146" s="880">
        <f t="shared" si="81"/>
        <v>3109</v>
      </c>
      <c r="K146" s="404" t="s">
        <v>234</v>
      </c>
    </row>
    <row r="147" spans="1:11" ht="18" customHeight="1" x14ac:dyDescent="0.2">
      <c r="A147" s="8" t="s">
        <v>523</v>
      </c>
      <c r="B147" s="880">
        <v>934</v>
      </c>
      <c r="C147" s="880">
        <v>402</v>
      </c>
      <c r="D147" s="880">
        <v>1336</v>
      </c>
      <c r="E147" s="880">
        <v>0</v>
      </c>
      <c r="F147" s="880">
        <v>0</v>
      </c>
      <c r="G147" s="880">
        <v>0</v>
      </c>
      <c r="H147" s="880">
        <f t="shared" si="79"/>
        <v>934</v>
      </c>
      <c r="I147" s="880">
        <f t="shared" si="80"/>
        <v>402</v>
      </c>
      <c r="J147" s="880">
        <f t="shared" si="81"/>
        <v>1336</v>
      </c>
      <c r="K147" s="404" t="s">
        <v>240</v>
      </c>
    </row>
    <row r="148" spans="1:11" ht="18" customHeight="1" thickBot="1" x14ac:dyDescent="0.25">
      <c r="A148" s="11" t="s">
        <v>1737</v>
      </c>
      <c r="B148" s="12">
        <f>SUM(B143:B147)</f>
        <v>4621</v>
      </c>
      <c r="C148" s="12">
        <f t="shared" ref="C148:J148" si="82">SUM(C143:C147)</f>
        <v>2635</v>
      </c>
      <c r="D148" s="12">
        <f t="shared" si="82"/>
        <v>7256</v>
      </c>
      <c r="E148" s="12">
        <f t="shared" si="82"/>
        <v>0</v>
      </c>
      <c r="F148" s="12">
        <f t="shared" si="82"/>
        <v>0</v>
      </c>
      <c r="G148" s="12">
        <f t="shared" si="82"/>
        <v>0</v>
      </c>
      <c r="H148" s="12">
        <f t="shared" si="82"/>
        <v>4621</v>
      </c>
      <c r="I148" s="12">
        <f t="shared" si="82"/>
        <v>2635</v>
      </c>
      <c r="J148" s="12">
        <f t="shared" si="82"/>
        <v>7256</v>
      </c>
      <c r="K148" s="13" t="s">
        <v>1738</v>
      </c>
    </row>
    <row r="149" spans="1:11" ht="20.25" customHeight="1" thickTop="1" thickBot="1" x14ac:dyDescent="0.25">
      <c r="A149" s="323" t="s">
        <v>1842</v>
      </c>
      <c r="B149" s="951"/>
      <c r="C149" s="951"/>
      <c r="D149" s="951"/>
      <c r="E149" s="951"/>
      <c r="F149" s="951"/>
      <c r="G149" s="951"/>
      <c r="H149" s="951"/>
      <c r="I149" s="951"/>
      <c r="J149" s="951"/>
      <c r="K149" s="384" t="s">
        <v>2720</v>
      </c>
    </row>
    <row r="150" spans="1:11" ht="20.25" customHeight="1" thickTop="1" x14ac:dyDescent="0.2">
      <c r="A150" s="993" t="s">
        <v>196</v>
      </c>
      <c r="B150" s="993" t="s">
        <v>1</v>
      </c>
      <c r="C150" s="993"/>
      <c r="D150" s="993"/>
      <c r="E150" s="993" t="s">
        <v>2</v>
      </c>
      <c r="F150" s="993"/>
      <c r="G150" s="993"/>
      <c r="H150" s="993" t="s">
        <v>4</v>
      </c>
      <c r="I150" s="993"/>
      <c r="J150" s="993"/>
      <c r="K150" s="993" t="s">
        <v>197</v>
      </c>
    </row>
    <row r="151" spans="1:11" ht="19.5" customHeight="1" x14ac:dyDescent="0.2">
      <c r="A151" s="993"/>
      <c r="B151" s="993" t="s">
        <v>6</v>
      </c>
      <c r="C151" s="993"/>
      <c r="D151" s="993"/>
      <c r="E151" s="993" t="s">
        <v>7</v>
      </c>
      <c r="F151" s="993"/>
      <c r="G151" s="993"/>
      <c r="H151" s="993" t="s">
        <v>9</v>
      </c>
      <c r="I151" s="993"/>
      <c r="J151" s="993"/>
      <c r="K151" s="993"/>
    </row>
    <row r="152" spans="1:11" ht="19.5" customHeight="1" x14ac:dyDescent="0.2">
      <c r="A152" s="993"/>
      <c r="B152" s="925" t="s">
        <v>554</v>
      </c>
      <c r="C152" s="925" t="s">
        <v>112</v>
      </c>
      <c r="D152" s="925" t="s">
        <v>12</v>
      </c>
      <c r="E152" s="925" t="s">
        <v>554</v>
      </c>
      <c r="F152" s="925" t="s">
        <v>112</v>
      </c>
      <c r="G152" s="925" t="s">
        <v>12</v>
      </c>
      <c r="H152" s="925" t="s">
        <v>554</v>
      </c>
      <c r="I152" s="925" t="s">
        <v>112</v>
      </c>
      <c r="J152" s="925" t="s">
        <v>12</v>
      </c>
      <c r="K152" s="993"/>
    </row>
    <row r="153" spans="1:11" ht="19.5" customHeight="1" thickBot="1" x14ac:dyDescent="0.25">
      <c r="A153" s="994"/>
      <c r="B153" s="926" t="s">
        <v>13</v>
      </c>
      <c r="C153" s="926" t="s">
        <v>14</v>
      </c>
      <c r="D153" s="926" t="s">
        <v>9</v>
      </c>
      <c r="E153" s="926" t="s">
        <v>13</v>
      </c>
      <c r="F153" s="926" t="s">
        <v>14</v>
      </c>
      <c r="G153" s="926" t="s">
        <v>9</v>
      </c>
      <c r="H153" s="926" t="s">
        <v>13</v>
      </c>
      <c r="I153" s="926" t="s">
        <v>14</v>
      </c>
      <c r="J153" s="926" t="s">
        <v>9</v>
      </c>
      <c r="K153" s="994"/>
    </row>
    <row r="154" spans="1:11" ht="20.25" customHeight="1" x14ac:dyDescent="0.2">
      <c r="A154" s="8" t="s">
        <v>1739</v>
      </c>
      <c r="B154" s="880">
        <v>1451</v>
      </c>
      <c r="C154" s="880">
        <v>1801</v>
      </c>
      <c r="D154" s="880">
        <v>3252</v>
      </c>
      <c r="E154" s="880">
        <v>0</v>
      </c>
      <c r="F154" s="880">
        <v>0</v>
      </c>
      <c r="G154" s="880">
        <v>0</v>
      </c>
      <c r="H154" s="880">
        <f>SUM(B154,E154)</f>
        <v>1451</v>
      </c>
      <c r="I154" s="880">
        <f t="shared" ref="I154:J154" si="83">SUM(C154,F154)</f>
        <v>1801</v>
      </c>
      <c r="J154" s="880">
        <f t="shared" si="83"/>
        <v>3252</v>
      </c>
      <c r="K154" s="404" t="s">
        <v>1665</v>
      </c>
    </row>
    <row r="155" spans="1:11" ht="20.25" customHeight="1" x14ac:dyDescent="0.2">
      <c r="A155" s="8" t="s">
        <v>1372</v>
      </c>
      <c r="B155" s="880">
        <v>529</v>
      </c>
      <c r="C155" s="880">
        <v>162</v>
      </c>
      <c r="D155" s="880">
        <v>691</v>
      </c>
      <c r="E155" s="880">
        <v>0</v>
      </c>
      <c r="F155" s="880">
        <v>0</v>
      </c>
      <c r="G155" s="880">
        <v>0</v>
      </c>
      <c r="H155" s="880">
        <f t="shared" ref="H155:H164" si="84">SUM(B155,E155)</f>
        <v>529</v>
      </c>
      <c r="I155" s="880">
        <f t="shared" ref="I155:I164" si="85">SUM(C155,F155)</f>
        <v>162</v>
      </c>
      <c r="J155" s="880">
        <f t="shared" ref="J155:J164" si="86">SUM(D155,G155)</f>
        <v>691</v>
      </c>
      <c r="K155" s="404" t="s">
        <v>1666</v>
      </c>
    </row>
    <row r="156" spans="1:11" ht="20.25" customHeight="1" x14ac:dyDescent="0.2">
      <c r="A156" s="8" t="s">
        <v>1667</v>
      </c>
      <c r="B156" s="880">
        <v>266</v>
      </c>
      <c r="C156" s="880">
        <v>257</v>
      </c>
      <c r="D156" s="880">
        <v>523</v>
      </c>
      <c r="E156" s="880">
        <v>0</v>
      </c>
      <c r="F156" s="880">
        <v>0</v>
      </c>
      <c r="G156" s="880">
        <v>0</v>
      </c>
      <c r="H156" s="880">
        <f t="shared" si="84"/>
        <v>266</v>
      </c>
      <c r="I156" s="880">
        <f t="shared" si="85"/>
        <v>257</v>
      </c>
      <c r="J156" s="880">
        <f t="shared" si="86"/>
        <v>523</v>
      </c>
      <c r="K156" s="404" t="s">
        <v>1668</v>
      </c>
    </row>
    <row r="157" spans="1:11" ht="20.25" customHeight="1" x14ac:dyDescent="0.2">
      <c r="A157" s="8" t="s">
        <v>1669</v>
      </c>
      <c r="B157" s="880">
        <v>711</v>
      </c>
      <c r="C157" s="880">
        <v>463</v>
      </c>
      <c r="D157" s="880">
        <v>1174</v>
      </c>
      <c r="E157" s="880">
        <v>1</v>
      </c>
      <c r="F157" s="880">
        <v>1</v>
      </c>
      <c r="G157" s="880">
        <v>2</v>
      </c>
      <c r="H157" s="880">
        <f t="shared" si="84"/>
        <v>712</v>
      </c>
      <c r="I157" s="880">
        <f t="shared" si="85"/>
        <v>464</v>
      </c>
      <c r="J157" s="880">
        <f t="shared" si="86"/>
        <v>1176</v>
      </c>
      <c r="K157" s="404" t="s">
        <v>1670</v>
      </c>
    </row>
    <row r="158" spans="1:11" ht="20.25" customHeight="1" x14ac:dyDescent="0.2">
      <c r="A158" s="8" t="s">
        <v>1378</v>
      </c>
      <c r="B158" s="880">
        <v>479</v>
      </c>
      <c r="C158" s="880">
        <v>362</v>
      </c>
      <c r="D158" s="880">
        <v>841</v>
      </c>
      <c r="E158" s="880">
        <v>0</v>
      </c>
      <c r="F158" s="880">
        <v>0</v>
      </c>
      <c r="G158" s="880">
        <v>0</v>
      </c>
      <c r="H158" s="880">
        <f t="shared" si="84"/>
        <v>479</v>
      </c>
      <c r="I158" s="880">
        <f t="shared" si="85"/>
        <v>362</v>
      </c>
      <c r="J158" s="880">
        <f t="shared" si="86"/>
        <v>841</v>
      </c>
      <c r="K158" s="404" t="s">
        <v>1379</v>
      </c>
    </row>
    <row r="159" spans="1:11" ht="20.25" customHeight="1" x14ac:dyDescent="0.2">
      <c r="A159" s="8" t="s">
        <v>1380</v>
      </c>
      <c r="B159" s="880">
        <v>165</v>
      </c>
      <c r="C159" s="880">
        <v>243</v>
      </c>
      <c r="D159" s="880">
        <v>408</v>
      </c>
      <c r="E159" s="880">
        <v>0</v>
      </c>
      <c r="F159" s="880">
        <v>0</v>
      </c>
      <c r="G159" s="880">
        <v>0</v>
      </c>
      <c r="H159" s="880">
        <f t="shared" si="84"/>
        <v>165</v>
      </c>
      <c r="I159" s="880">
        <f t="shared" si="85"/>
        <v>243</v>
      </c>
      <c r="J159" s="880">
        <f t="shared" si="86"/>
        <v>408</v>
      </c>
      <c r="K159" s="404" t="s">
        <v>1671</v>
      </c>
    </row>
    <row r="160" spans="1:11" ht="20.25" customHeight="1" x14ac:dyDescent="0.2">
      <c r="A160" s="8" t="s">
        <v>1382</v>
      </c>
      <c r="B160" s="880">
        <v>2868</v>
      </c>
      <c r="C160" s="880">
        <v>1398</v>
      </c>
      <c r="D160" s="880">
        <v>4266</v>
      </c>
      <c r="E160" s="880">
        <v>0</v>
      </c>
      <c r="F160" s="880">
        <v>0</v>
      </c>
      <c r="G160" s="880">
        <v>0</v>
      </c>
      <c r="H160" s="880">
        <f t="shared" si="84"/>
        <v>2868</v>
      </c>
      <c r="I160" s="880">
        <f t="shared" si="85"/>
        <v>1398</v>
      </c>
      <c r="J160" s="880">
        <f t="shared" si="86"/>
        <v>4266</v>
      </c>
      <c r="K160" s="404" t="s">
        <v>1672</v>
      </c>
    </row>
    <row r="161" spans="1:11" ht="20.25" customHeight="1" x14ac:dyDescent="0.2">
      <c r="A161" s="8" t="s">
        <v>1740</v>
      </c>
      <c r="B161" s="880">
        <v>1388</v>
      </c>
      <c r="C161" s="880">
        <v>657</v>
      </c>
      <c r="D161" s="880">
        <v>2045</v>
      </c>
      <c r="E161" s="880">
        <v>0</v>
      </c>
      <c r="F161" s="880">
        <v>0</v>
      </c>
      <c r="G161" s="880">
        <v>0</v>
      </c>
      <c r="H161" s="880">
        <f t="shared" si="84"/>
        <v>1388</v>
      </c>
      <c r="I161" s="880">
        <f t="shared" si="85"/>
        <v>657</v>
      </c>
      <c r="J161" s="880">
        <f t="shared" si="86"/>
        <v>2045</v>
      </c>
      <c r="K161" s="404" t="s">
        <v>1741</v>
      </c>
    </row>
    <row r="162" spans="1:11" ht="20.25" customHeight="1" x14ac:dyDescent="0.2">
      <c r="A162" s="8" t="s">
        <v>1742</v>
      </c>
      <c r="B162" s="880">
        <v>989</v>
      </c>
      <c r="C162" s="880">
        <v>1185</v>
      </c>
      <c r="D162" s="880">
        <v>2174</v>
      </c>
      <c r="E162" s="880">
        <v>0</v>
      </c>
      <c r="F162" s="880">
        <v>0</v>
      </c>
      <c r="G162" s="880">
        <v>0</v>
      </c>
      <c r="H162" s="880">
        <f t="shared" si="84"/>
        <v>989</v>
      </c>
      <c r="I162" s="880">
        <f t="shared" si="85"/>
        <v>1185</v>
      </c>
      <c r="J162" s="880">
        <f t="shared" si="86"/>
        <v>2174</v>
      </c>
      <c r="K162" s="404" t="s">
        <v>1743</v>
      </c>
    </row>
    <row r="163" spans="1:11" ht="20.25" customHeight="1" x14ac:dyDescent="0.2">
      <c r="A163" s="8" t="s">
        <v>1389</v>
      </c>
      <c r="B163" s="880">
        <v>6595</v>
      </c>
      <c r="C163" s="880">
        <v>4208</v>
      </c>
      <c r="D163" s="880">
        <v>10803</v>
      </c>
      <c r="E163" s="880">
        <v>3</v>
      </c>
      <c r="F163" s="880">
        <v>3</v>
      </c>
      <c r="G163" s="880">
        <v>6</v>
      </c>
      <c r="H163" s="880">
        <f t="shared" si="84"/>
        <v>6598</v>
      </c>
      <c r="I163" s="880">
        <f t="shared" si="85"/>
        <v>4211</v>
      </c>
      <c r="J163" s="880">
        <f t="shared" si="86"/>
        <v>10809</v>
      </c>
      <c r="K163" s="404" t="s">
        <v>1744</v>
      </c>
    </row>
    <row r="164" spans="1:11" ht="20.25" customHeight="1" x14ac:dyDescent="0.2">
      <c r="A164" s="8" t="s">
        <v>1391</v>
      </c>
      <c r="B164" s="880">
        <v>1317</v>
      </c>
      <c r="C164" s="880">
        <v>1039</v>
      </c>
      <c r="D164" s="880">
        <v>2356</v>
      </c>
      <c r="E164" s="880">
        <v>0</v>
      </c>
      <c r="F164" s="880">
        <v>0</v>
      </c>
      <c r="G164" s="880">
        <v>0</v>
      </c>
      <c r="H164" s="880">
        <f t="shared" si="84"/>
        <v>1317</v>
      </c>
      <c r="I164" s="880">
        <f t="shared" si="85"/>
        <v>1039</v>
      </c>
      <c r="J164" s="880">
        <f t="shared" si="86"/>
        <v>2356</v>
      </c>
      <c r="K164" s="404" t="s">
        <v>1745</v>
      </c>
    </row>
    <row r="165" spans="1:11" ht="20.25" customHeight="1" x14ac:dyDescent="0.2">
      <c r="A165" s="8" t="s">
        <v>1746</v>
      </c>
      <c r="H165" s="880"/>
      <c r="I165" s="880"/>
      <c r="J165" s="880"/>
      <c r="K165" s="404" t="s">
        <v>1747</v>
      </c>
    </row>
    <row r="166" spans="1:11" ht="18.95" customHeight="1" x14ac:dyDescent="0.2">
      <c r="A166" s="8" t="s">
        <v>790</v>
      </c>
      <c r="B166" s="880">
        <v>326</v>
      </c>
      <c r="C166" s="880">
        <v>333</v>
      </c>
      <c r="D166" s="880">
        <v>659</v>
      </c>
      <c r="E166" s="880">
        <v>0</v>
      </c>
      <c r="F166" s="880">
        <v>0</v>
      </c>
      <c r="G166" s="880">
        <v>0</v>
      </c>
      <c r="H166" s="880">
        <f>SUM(B166,E166)</f>
        <v>326</v>
      </c>
      <c r="I166" s="880">
        <f t="shared" ref="I166:J166" si="87">SUM(C166,F166)</f>
        <v>333</v>
      </c>
      <c r="J166" s="880">
        <f t="shared" si="87"/>
        <v>659</v>
      </c>
      <c r="K166" s="414" t="s">
        <v>204</v>
      </c>
    </row>
    <row r="167" spans="1:11" ht="18.95" customHeight="1" x14ac:dyDescent="0.2">
      <c r="A167" s="8" t="s">
        <v>404</v>
      </c>
      <c r="B167" s="880">
        <v>173</v>
      </c>
      <c r="C167" s="880">
        <v>212</v>
      </c>
      <c r="D167" s="880">
        <v>385</v>
      </c>
      <c r="E167" s="880">
        <v>0</v>
      </c>
      <c r="F167" s="880">
        <v>1</v>
      </c>
      <c r="G167" s="880">
        <v>1</v>
      </c>
      <c r="H167" s="880">
        <f t="shared" ref="H167:H174" si="88">SUM(B167,E167)</f>
        <v>173</v>
      </c>
      <c r="I167" s="880">
        <f t="shared" ref="I167:I174" si="89">SUM(C167,F167)</f>
        <v>213</v>
      </c>
      <c r="J167" s="880">
        <f t="shared" ref="J167:J174" si="90">SUM(D167,G167)</f>
        <v>386</v>
      </c>
      <c r="K167" s="414" t="s">
        <v>206</v>
      </c>
    </row>
    <row r="168" spans="1:11" ht="18.95" customHeight="1" x14ac:dyDescent="0.2">
      <c r="A168" s="8" t="s">
        <v>207</v>
      </c>
      <c r="B168" s="880">
        <v>54</v>
      </c>
      <c r="C168" s="880">
        <v>9</v>
      </c>
      <c r="D168" s="880">
        <v>63</v>
      </c>
      <c r="E168" s="880">
        <v>0</v>
      </c>
      <c r="F168" s="880">
        <v>0</v>
      </c>
      <c r="G168" s="880">
        <v>0</v>
      </c>
      <c r="H168" s="880">
        <f t="shared" si="88"/>
        <v>54</v>
      </c>
      <c r="I168" s="880">
        <f t="shared" si="89"/>
        <v>9</v>
      </c>
      <c r="J168" s="880">
        <f t="shared" si="90"/>
        <v>63</v>
      </c>
      <c r="K168" s="419" t="s">
        <v>208</v>
      </c>
    </row>
    <row r="169" spans="1:11" ht="18.95" customHeight="1" x14ac:dyDescent="0.2">
      <c r="A169" s="8" t="s">
        <v>255</v>
      </c>
      <c r="B169" s="880">
        <v>60</v>
      </c>
      <c r="C169" s="880">
        <v>8</v>
      </c>
      <c r="D169" s="880">
        <v>68</v>
      </c>
      <c r="E169" s="880">
        <v>0</v>
      </c>
      <c r="F169" s="880">
        <v>0</v>
      </c>
      <c r="G169" s="880">
        <v>0</v>
      </c>
      <c r="H169" s="880">
        <f t="shared" si="88"/>
        <v>60</v>
      </c>
      <c r="I169" s="880">
        <f t="shared" si="89"/>
        <v>8</v>
      </c>
      <c r="J169" s="880">
        <f t="shared" si="90"/>
        <v>68</v>
      </c>
      <c r="K169" s="404" t="s">
        <v>1748</v>
      </c>
    </row>
    <row r="170" spans="1:11" ht="18.95" customHeight="1" x14ac:dyDescent="0.2">
      <c r="A170" s="8" t="s">
        <v>1396</v>
      </c>
      <c r="B170" s="880">
        <v>189</v>
      </c>
      <c r="C170" s="880">
        <v>53</v>
      </c>
      <c r="D170" s="880">
        <v>242</v>
      </c>
      <c r="E170" s="880">
        <v>0</v>
      </c>
      <c r="F170" s="880">
        <v>1</v>
      </c>
      <c r="G170" s="880">
        <v>1</v>
      </c>
      <c r="H170" s="880">
        <f t="shared" si="88"/>
        <v>189</v>
      </c>
      <c r="I170" s="880">
        <f t="shared" si="89"/>
        <v>54</v>
      </c>
      <c r="J170" s="880">
        <f t="shared" si="90"/>
        <v>243</v>
      </c>
      <c r="K170" s="404" t="s">
        <v>1613</v>
      </c>
    </row>
    <row r="171" spans="1:11" ht="18.95" customHeight="1" x14ac:dyDescent="0.2">
      <c r="A171" s="8" t="s">
        <v>1398</v>
      </c>
      <c r="B171" s="880">
        <v>638</v>
      </c>
      <c r="C171" s="880">
        <v>357</v>
      </c>
      <c r="D171" s="880">
        <v>995</v>
      </c>
      <c r="E171" s="880">
        <v>0</v>
      </c>
      <c r="F171" s="880">
        <v>0</v>
      </c>
      <c r="G171" s="880">
        <v>0</v>
      </c>
      <c r="H171" s="880">
        <f t="shared" si="88"/>
        <v>638</v>
      </c>
      <c r="I171" s="880">
        <f t="shared" si="89"/>
        <v>357</v>
      </c>
      <c r="J171" s="880">
        <f t="shared" si="90"/>
        <v>995</v>
      </c>
      <c r="K171" s="211" t="s">
        <v>1614</v>
      </c>
    </row>
    <row r="172" spans="1:11" ht="18.95" customHeight="1" x14ac:dyDescent="0.2">
      <c r="A172" s="8" t="s">
        <v>1345</v>
      </c>
      <c r="B172" s="880">
        <v>128</v>
      </c>
      <c r="C172" s="880">
        <v>62</v>
      </c>
      <c r="D172" s="880">
        <v>190</v>
      </c>
      <c r="E172" s="880">
        <v>0</v>
      </c>
      <c r="F172" s="880">
        <v>0</v>
      </c>
      <c r="G172" s="880">
        <v>0</v>
      </c>
      <c r="H172" s="880">
        <f t="shared" si="88"/>
        <v>128</v>
      </c>
      <c r="I172" s="880">
        <f t="shared" si="89"/>
        <v>62</v>
      </c>
      <c r="J172" s="880">
        <f t="shared" si="90"/>
        <v>190</v>
      </c>
      <c r="K172" s="404" t="s">
        <v>1526</v>
      </c>
    </row>
    <row r="173" spans="1:11" ht="18.95" customHeight="1" x14ac:dyDescent="0.2">
      <c r="A173" s="8" t="s">
        <v>309</v>
      </c>
      <c r="B173" s="880">
        <v>153</v>
      </c>
      <c r="C173" s="880">
        <v>96</v>
      </c>
      <c r="D173" s="880">
        <v>249</v>
      </c>
      <c r="E173" s="880">
        <v>0</v>
      </c>
      <c r="F173" s="880">
        <v>0</v>
      </c>
      <c r="G173" s="880">
        <v>0</v>
      </c>
      <c r="H173" s="880">
        <f t="shared" si="88"/>
        <v>153</v>
      </c>
      <c r="I173" s="880">
        <f t="shared" si="89"/>
        <v>96</v>
      </c>
      <c r="J173" s="880">
        <f t="shared" si="90"/>
        <v>249</v>
      </c>
      <c r="K173" s="404" t="s">
        <v>763</v>
      </c>
    </row>
    <row r="174" spans="1:11" ht="18.95" customHeight="1" x14ac:dyDescent="0.2">
      <c r="A174" s="8" t="s">
        <v>1402</v>
      </c>
      <c r="B174" s="880">
        <v>191</v>
      </c>
      <c r="C174" s="880">
        <v>53</v>
      </c>
      <c r="D174" s="880">
        <v>244</v>
      </c>
      <c r="E174" s="880">
        <v>0</v>
      </c>
      <c r="F174" s="880">
        <v>0</v>
      </c>
      <c r="G174" s="880">
        <v>0</v>
      </c>
      <c r="H174" s="880">
        <f t="shared" si="88"/>
        <v>191</v>
      </c>
      <c r="I174" s="880">
        <f t="shared" si="89"/>
        <v>53</v>
      </c>
      <c r="J174" s="880">
        <f t="shared" si="90"/>
        <v>244</v>
      </c>
      <c r="K174" s="404" t="s">
        <v>1403</v>
      </c>
    </row>
    <row r="175" spans="1:11" ht="18.95" customHeight="1" thickBot="1" x14ac:dyDescent="0.25">
      <c r="A175" s="11" t="s">
        <v>1529</v>
      </c>
      <c r="B175" s="12">
        <f>SUM(B166:B174)</f>
        <v>1912</v>
      </c>
      <c r="C175" s="12">
        <f t="shared" ref="C175:J175" si="91">SUM(C166:C174)</f>
        <v>1183</v>
      </c>
      <c r="D175" s="12">
        <f t="shared" si="91"/>
        <v>3095</v>
      </c>
      <c r="E175" s="12">
        <f t="shared" si="91"/>
        <v>0</v>
      </c>
      <c r="F175" s="12">
        <f t="shared" si="91"/>
        <v>2</v>
      </c>
      <c r="G175" s="12">
        <f t="shared" si="91"/>
        <v>2</v>
      </c>
      <c r="H175" s="12">
        <f t="shared" si="91"/>
        <v>1912</v>
      </c>
      <c r="I175" s="12">
        <f t="shared" si="91"/>
        <v>1185</v>
      </c>
      <c r="J175" s="12">
        <f t="shared" si="91"/>
        <v>3097</v>
      </c>
      <c r="K175" s="13" t="s">
        <v>1405</v>
      </c>
    </row>
    <row r="176" spans="1:11" s="603" customFormat="1" ht="18.95" customHeight="1" thickTop="1" x14ac:dyDescent="0.2">
      <c r="A176" s="606"/>
      <c r="B176" s="925"/>
      <c r="C176" s="925"/>
      <c r="D176" s="925"/>
      <c r="E176" s="925"/>
      <c r="F176" s="925"/>
      <c r="G176" s="925"/>
      <c r="H176" s="925"/>
      <c r="I176" s="925"/>
      <c r="J176" s="925"/>
      <c r="K176" s="604"/>
    </row>
    <row r="177" spans="1:11" ht="19.5" customHeight="1" thickBot="1" x14ac:dyDescent="0.25">
      <c r="A177" s="323" t="s">
        <v>1842</v>
      </c>
      <c r="K177" s="384" t="s">
        <v>2720</v>
      </c>
    </row>
    <row r="178" spans="1:11" ht="18" customHeight="1" thickTop="1" x14ac:dyDescent="0.2">
      <c r="A178" s="992" t="s">
        <v>196</v>
      </c>
      <c r="B178" s="992" t="s">
        <v>1</v>
      </c>
      <c r="C178" s="992"/>
      <c r="D178" s="992"/>
      <c r="E178" s="992" t="s">
        <v>2</v>
      </c>
      <c r="F178" s="992"/>
      <c r="G178" s="992"/>
      <c r="H178" s="992" t="s">
        <v>4</v>
      </c>
      <c r="I178" s="992"/>
      <c r="J178" s="992"/>
      <c r="K178" s="992" t="s">
        <v>197</v>
      </c>
    </row>
    <row r="179" spans="1:11" ht="18" customHeight="1" x14ac:dyDescent="0.2">
      <c r="A179" s="993"/>
      <c r="B179" s="993" t="s">
        <v>6</v>
      </c>
      <c r="C179" s="993"/>
      <c r="D179" s="993"/>
      <c r="E179" s="993" t="s">
        <v>7</v>
      </c>
      <c r="F179" s="993"/>
      <c r="G179" s="993"/>
      <c r="H179" s="993" t="s">
        <v>9</v>
      </c>
      <c r="I179" s="993"/>
      <c r="J179" s="993"/>
      <c r="K179" s="993"/>
    </row>
    <row r="180" spans="1:11" ht="14.25" customHeight="1" x14ac:dyDescent="0.2">
      <c r="A180" s="993"/>
      <c r="B180" s="925" t="s">
        <v>554</v>
      </c>
      <c r="C180" s="925" t="s">
        <v>112</v>
      </c>
      <c r="D180" s="925" t="s">
        <v>12</v>
      </c>
      <c r="E180" s="925" t="s">
        <v>554</v>
      </c>
      <c r="F180" s="925" t="s">
        <v>112</v>
      </c>
      <c r="G180" s="925" t="s">
        <v>12</v>
      </c>
      <c r="H180" s="925" t="s">
        <v>554</v>
      </c>
      <c r="I180" s="925" t="s">
        <v>112</v>
      </c>
      <c r="J180" s="925" t="s">
        <v>12</v>
      </c>
      <c r="K180" s="993"/>
    </row>
    <row r="181" spans="1:11" ht="18" customHeight="1" thickBot="1" x14ac:dyDescent="0.25">
      <c r="A181" s="994"/>
      <c r="B181" s="926" t="s">
        <v>13</v>
      </c>
      <c r="C181" s="926" t="s">
        <v>14</v>
      </c>
      <c r="D181" s="926" t="s">
        <v>9</v>
      </c>
      <c r="E181" s="926" t="s">
        <v>13</v>
      </c>
      <c r="F181" s="926" t="s">
        <v>14</v>
      </c>
      <c r="G181" s="926" t="s">
        <v>9</v>
      </c>
      <c r="H181" s="926" t="s">
        <v>13</v>
      </c>
      <c r="I181" s="926" t="s">
        <v>14</v>
      </c>
      <c r="J181" s="926" t="s">
        <v>9</v>
      </c>
      <c r="K181" s="994"/>
    </row>
    <row r="182" spans="1:11" ht="15.75" customHeight="1" x14ac:dyDescent="0.2">
      <c r="A182" s="8" t="s">
        <v>1406</v>
      </c>
      <c r="B182" s="880">
        <v>990</v>
      </c>
      <c r="C182" s="880">
        <v>722</v>
      </c>
      <c r="D182" s="880">
        <v>1712</v>
      </c>
      <c r="E182" s="880">
        <v>0</v>
      </c>
      <c r="F182" s="880">
        <v>0</v>
      </c>
      <c r="G182" s="880">
        <v>0</v>
      </c>
      <c r="H182" s="880">
        <f>SUM(E182,B182)</f>
        <v>990</v>
      </c>
      <c r="I182" s="880">
        <f t="shared" ref="I182:J182" si="92">SUM(F182,C182)</f>
        <v>722</v>
      </c>
      <c r="J182" s="880">
        <f t="shared" si="92"/>
        <v>1712</v>
      </c>
      <c r="K182" s="404" t="s">
        <v>1749</v>
      </c>
    </row>
    <row r="183" spans="1:11" ht="18" customHeight="1" x14ac:dyDescent="0.2">
      <c r="A183" s="8" t="s">
        <v>1408</v>
      </c>
      <c r="B183" s="880">
        <v>669</v>
      </c>
      <c r="C183" s="880">
        <v>618</v>
      </c>
      <c r="D183" s="880">
        <v>1287</v>
      </c>
      <c r="E183" s="880">
        <v>0</v>
      </c>
      <c r="F183" s="880">
        <v>0</v>
      </c>
      <c r="G183" s="880">
        <v>0</v>
      </c>
      <c r="H183" s="880">
        <f t="shared" ref="H183:H185" si="93">SUM(E183,B183)</f>
        <v>669</v>
      </c>
      <c r="I183" s="880">
        <f t="shared" ref="I183:I185" si="94">SUM(F183,C183)</f>
        <v>618</v>
      </c>
      <c r="J183" s="880">
        <f t="shared" ref="J183:J185" si="95">SUM(G183,D183)</f>
        <v>1287</v>
      </c>
      <c r="K183" s="404" t="s">
        <v>1673</v>
      </c>
    </row>
    <row r="184" spans="1:11" ht="20.25" customHeight="1" x14ac:dyDescent="0.2">
      <c r="A184" s="8" t="s">
        <v>1410</v>
      </c>
      <c r="B184" s="880">
        <v>1160</v>
      </c>
      <c r="C184" s="880">
        <v>1022</v>
      </c>
      <c r="D184" s="880">
        <v>2182</v>
      </c>
      <c r="E184" s="880">
        <v>0</v>
      </c>
      <c r="F184" s="880">
        <v>0</v>
      </c>
      <c r="G184" s="880">
        <v>0</v>
      </c>
      <c r="H184" s="880">
        <f t="shared" si="93"/>
        <v>1160</v>
      </c>
      <c r="I184" s="880">
        <f t="shared" si="94"/>
        <v>1022</v>
      </c>
      <c r="J184" s="880">
        <f t="shared" si="95"/>
        <v>2182</v>
      </c>
      <c r="K184" s="404" t="s">
        <v>1411</v>
      </c>
    </row>
    <row r="185" spans="1:11" ht="20.25" customHeight="1" x14ac:dyDescent="0.2">
      <c r="A185" s="8" t="s">
        <v>1815</v>
      </c>
      <c r="B185" s="880">
        <v>815</v>
      </c>
      <c r="C185" s="880">
        <v>598</v>
      </c>
      <c r="D185" s="880">
        <v>1413</v>
      </c>
      <c r="E185" s="880">
        <v>1</v>
      </c>
      <c r="F185" s="880">
        <v>0</v>
      </c>
      <c r="G185" s="880">
        <v>1</v>
      </c>
      <c r="H185" s="880">
        <f t="shared" si="93"/>
        <v>816</v>
      </c>
      <c r="I185" s="880">
        <f t="shared" si="94"/>
        <v>598</v>
      </c>
      <c r="J185" s="880">
        <f t="shared" si="95"/>
        <v>1414</v>
      </c>
      <c r="K185" s="404" t="s">
        <v>1750</v>
      </c>
    </row>
    <row r="186" spans="1:11" ht="20.25" customHeight="1" x14ac:dyDescent="0.2">
      <c r="A186" s="8" t="s">
        <v>1414</v>
      </c>
      <c r="B186" s="880"/>
      <c r="C186" s="880"/>
      <c r="D186" s="880"/>
      <c r="E186" s="880"/>
      <c r="F186" s="880"/>
      <c r="G186" s="880"/>
      <c r="H186" s="880"/>
      <c r="I186" s="880"/>
      <c r="J186" s="880"/>
      <c r="K186" s="404" t="s">
        <v>1751</v>
      </c>
    </row>
    <row r="187" spans="1:11" ht="20.25" customHeight="1" x14ac:dyDescent="0.2">
      <c r="A187" s="8" t="s">
        <v>1335</v>
      </c>
      <c r="B187" s="880">
        <v>130</v>
      </c>
      <c r="C187" s="880">
        <v>188</v>
      </c>
      <c r="D187" s="880">
        <v>318</v>
      </c>
      <c r="E187" s="880">
        <v>0</v>
      </c>
      <c r="F187" s="880">
        <v>0</v>
      </c>
      <c r="G187" s="880">
        <v>0</v>
      </c>
      <c r="H187" s="880">
        <f>SUM(B187,E187)</f>
        <v>130</v>
      </c>
      <c r="I187" s="880">
        <f t="shared" ref="I187:J187" si="96">SUM(C187,F187)</f>
        <v>188</v>
      </c>
      <c r="J187" s="880">
        <f t="shared" si="96"/>
        <v>318</v>
      </c>
      <c r="K187" s="414" t="s">
        <v>204</v>
      </c>
    </row>
    <row r="188" spans="1:11" ht="20.25" customHeight="1" x14ac:dyDescent="0.2">
      <c r="A188" s="8" t="s">
        <v>1333</v>
      </c>
      <c r="B188" s="880">
        <v>129</v>
      </c>
      <c r="C188" s="880">
        <v>316</v>
      </c>
      <c r="D188" s="880">
        <v>445</v>
      </c>
      <c r="E188" s="880">
        <v>0</v>
      </c>
      <c r="F188" s="880">
        <v>0</v>
      </c>
      <c r="G188" s="880">
        <v>0</v>
      </c>
      <c r="H188" s="880">
        <f t="shared" ref="H188:H194" si="97">SUM(B188,E188)</f>
        <v>129</v>
      </c>
      <c r="I188" s="880">
        <f t="shared" ref="I188:I194" si="98">SUM(C188,F188)</f>
        <v>316</v>
      </c>
      <c r="J188" s="880">
        <f t="shared" ref="J188:J194" si="99">SUM(D188,G188)</f>
        <v>445</v>
      </c>
      <c r="K188" s="414" t="s">
        <v>206</v>
      </c>
    </row>
    <row r="189" spans="1:11" ht="20.25" customHeight="1" x14ac:dyDescent="0.2">
      <c r="A189" s="8" t="s">
        <v>1416</v>
      </c>
      <c r="B189" s="880">
        <v>409</v>
      </c>
      <c r="C189" s="880">
        <v>75</v>
      </c>
      <c r="D189" s="880">
        <v>484</v>
      </c>
      <c r="E189" s="880">
        <v>1</v>
      </c>
      <c r="F189" s="880">
        <v>1</v>
      </c>
      <c r="G189" s="880">
        <v>2</v>
      </c>
      <c r="H189" s="880">
        <f t="shared" si="97"/>
        <v>410</v>
      </c>
      <c r="I189" s="880">
        <f t="shared" si="98"/>
        <v>76</v>
      </c>
      <c r="J189" s="880">
        <f t="shared" si="99"/>
        <v>486</v>
      </c>
      <c r="K189" s="404" t="s">
        <v>1752</v>
      </c>
    </row>
    <row r="190" spans="1:11" ht="20.25" customHeight="1" x14ac:dyDescent="0.2">
      <c r="A190" s="8" t="s">
        <v>1417</v>
      </c>
      <c r="B190" s="880">
        <v>490</v>
      </c>
      <c r="C190" s="880">
        <v>461</v>
      </c>
      <c r="D190" s="880">
        <v>951</v>
      </c>
      <c r="E190" s="880">
        <v>0</v>
      </c>
      <c r="F190" s="880">
        <v>1</v>
      </c>
      <c r="G190" s="880">
        <v>1</v>
      </c>
      <c r="H190" s="880">
        <f t="shared" si="97"/>
        <v>490</v>
      </c>
      <c r="I190" s="880">
        <f t="shared" si="98"/>
        <v>462</v>
      </c>
      <c r="J190" s="880">
        <f t="shared" si="99"/>
        <v>952</v>
      </c>
      <c r="K190" s="211" t="s">
        <v>1753</v>
      </c>
    </row>
    <row r="191" spans="1:11" ht="20.25" customHeight="1" x14ac:dyDescent="0.2">
      <c r="A191" s="8" t="s">
        <v>1418</v>
      </c>
      <c r="B191" s="880">
        <v>405</v>
      </c>
      <c r="C191" s="880">
        <v>201</v>
      </c>
      <c r="D191" s="880">
        <v>606</v>
      </c>
      <c r="E191" s="880">
        <v>0</v>
      </c>
      <c r="F191" s="880">
        <v>0</v>
      </c>
      <c r="G191" s="880">
        <v>0</v>
      </c>
      <c r="H191" s="880">
        <f t="shared" si="97"/>
        <v>405</v>
      </c>
      <c r="I191" s="880">
        <f t="shared" si="98"/>
        <v>201</v>
      </c>
      <c r="J191" s="880">
        <f t="shared" si="99"/>
        <v>606</v>
      </c>
      <c r="K191" s="404" t="s">
        <v>1569</v>
      </c>
    </row>
    <row r="192" spans="1:11" ht="20.25" customHeight="1" x14ac:dyDescent="0.2">
      <c r="A192" s="8" t="s">
        <v>1420</v>
      </c>
      <c r="B192" s="880">
        <v>517</v>
      </c>
      <c r="C192" s="880">
        <v>340</v>
      </c>
      <c r="D192" s="880">
        <v>857</v>
      </c>
      <c r="E192" s="880">
        <v>0</v>
      </c>
      <c r="F192" s="880">
        <v>1</v>
      </c>
      <c r="G192" s="880">
        <v>1</v>
      </c>
      <c r="H192" s="880">
        <f t="shared" si="97"/>
        <v>517</v>
      </c>
      <c r="I192" s="880">
        <f t="shared" si="98"/>
        <v>341</v>
      </c>
      <c r="J192" s="880">
        <f t="shared" si="99"/>
        <v>858</v>
      </c>
      <c r="K192" s="404" t="s">
        <v>1676</v>
      </c>
    </row>
    <row r="193" spans="1:11" ht="20.25" customHeight="1" x14ac:dyDescent="0.2">
      <c r="A193" s="8" t="s">
        <v>1422</v>
      </c>
      <c r="B193" s="880">
        <v>209</v>
      </c>
      <c r="C193" s="880">
        <v>66</v>
      </c>
      <c r="D193" s="880">
        <v>275</v>
      </c>
      <c r="E193" s="880">
        <v>0</v>
      </c>
      <c r="F193" s="880">
        <v>0</v>
      </c>
      <c r="G193" s="880">
        <v>0</v>
      </c>
      <c r="H193" s="880">
        <f t="shared" si="97"/>
        <v>209</v>
      </c>
      <c r="I193" s="880">
        <f t="shared" si="98"/>
        <v>66</v>
      </c>
      <c r="J193" s="880">
        <f t="shared" si="99"/>
        <v>275</v>
      </c>
      <c r="K193" s="404" t="s">
        <v>1293</v>
      </c>
    </row>
    <row r="194" spans="1:11" ht="20.25" customHeight="1" x14ac:dyDescent="0.2">
      <c r="A194" s="8" t="s">
        <v>1423</v>
      </c>
      <c r="B194" s="880">
        <v>204</v>
      </c>
      <c r="C194" s="880">
        <v>133</v>
      </c>
      <c r="D194" s="880">
        <v>337</v>
      </c>
      <c r="E194" s="880">
        <v>0</v>
      </c>
      <c r="F194" s="880">
        <v>1</v>
      </c>
      <c r="G194" s="880">
        <v>1</v>
      </c>
      <c r="H194" s="880">
        <f t="shared" si="97"/>
        <v>204</v>
      </c>
      <c r="I194" s="880">
        <f t="shared" si="98"/>
        <v>134</v>
      </c>
      <c r="J194" s="880">
        <f t="shared" si="99"/>
        <v>338</v>
      </c>
      <c r="K194" s="404" t="s">
        <v>1714</v>
      </c>
    </row>
    <row r="195" spans="1:11" ht="20.25" customHeight="1" x14ac:dyDescent="0.2">
      <c r="A195" s="8" t="s">
        <v>1425</v>
      </c>
      <c r="B195" s="880">
        <f>SUM(B187:B194)</f>
        <v>2493</v>
      </c>
      <c r="C195" s="880">
        <f t="shared" ref="C195:J195" si="100">SUM(C187:C194)</f>
        <v>1780</v>
      </c>
      <c r="D195" s="880">
        <f t="shared" si="100"/>
        <v>4273</v>
      </c>
      <c r="E195" s="880">
        <f t="shared" si="100"/>
        <v>1</v>
      </c>
      <c r="F195" s="880">
        <f t="shared" si="100"/>
        <v>4</v>
      </c>
      <c r="G195" s="880">
        <f t="shared" si="100"/>
        <v>5</v>
      </c>
      <c r="H195" s="880">
        <f t="shared" si="100"/>
        <v>2494</v>
      </c>
      <c r="I195" s="880">
        <f t="shared" si="100"/>
        <v>1784</v>
      </c>
      <c r="J195" s="880">
        <f t="shared" si="100"/>
        <v>4278</v>
      </c>
      <c r="K195" s="404" t="s">
        <v>1754</v>
      </c>
    </row>
    <row r="196" spans="1:11" ht="20.25" customHeight="1" x14ac:dyDescent="0.2">
      <c r="A196" s="17" t="s">
        <v>1755</v>
      </c>
      <c r="B196" s="18">
        <v>601</v>
      </c>
      <c r="C196" s="18">
        <v>372</v>
      </c>
      <c r="D196" s="18">
        <v>973</v>
      </c>
      <c r="E196" s="18">
        <v>0</v>
      </c>
      <c r="F196" s="18">
        <v>0</v>
      </c>
      <c r="G196" s="18">
        <v>0</v>
      </c>
      <c r="H196" s="18">
        <f>SUM(B196,E196)</f>
        <v>601</v>
      </c>
      <c r="I196" s="18">
        <f t="shared" ref="I196:J196" si="101">SUM(C196,F196)</f>
        <v>372</v>
      </c>
      <c r="J196" s="18">
        <f t="shared" si="101"/>
        <v>973</v>
      </c>
      <c r="K196" s="19" t="s">
        <v>1428</v>
      </c>
    </row>
    <row r="197" spans="1:11" ht="20.25" customHeight="1" x14ac:dyDescent="0.2">
      <c r="A197" s="8" t="s">
        <v>1429</v>
      </c>
      <c r="B197" s="880">
        <v>1891</v>
      </c>
      <c r="C197" s="880">
        <v>1304</v>
      </c>
      <c r="D197" s="880">
        <v>3195</v>
      </c>
      <c r="E197" s="18">
        <v>0</v>
      </c>
      <c r="F197" s="18">
        <v>0</v>
      </c>
      <c r="G197" s="18">
        <v>0</v>
      </c>
      <c r="H197" s="18">
        <f t="shared" ref="H197:H203" si="102">SUM(B197,E197)</f>
        <v>1891</v>
      </c>
      <c r="I197" s="18">
        <f t="shared" ref="I197:I203" si="103">SUM(C197,F197)</f>
        <v>1304</v>
      </c>
      <c r="J197" s="18">
        <f t="shared" ref="J197:J203" si="104">SUM(D197,G197)</f>
        <v>3195</v>
      </c>
      <c r="K197" s="404" t="s">
        <v>1756</v>
      </c>
    </row>
    <row r="198" spans="1:11" ht="20.25" customHeight="1" x14ac:dyDescent="0.2">
      <c r="A198" s="8" t="s">
        <v>1431</v>
      </c>
      <c r="B198" s="880">
        <v>137</v>
      </c>
      <c r="C198" s="880">
        <v>124</v>
      </c>
      <c r="D198" s="880">
        <v>261</v>
      </c>
      <c r="E198" s="18">
        <v>0</v>
      </c>
      <c r="F198" s="18">
        <v>0</v>
      </c>
      <c r="G198" s="18">
        <v>0</v>
      </c>
      <c r="H198" s="18">
        <f t="shared" si="102"/>
        <v>137</v>
      </c>
      <c r="I198" s="18">
        <f t="shared" si="103"/>
        <v>124</v>
      </c>
      <c r="J198" s="18">
        <f t="shared" si="104"/>
        <v>261</v>
      </c>
      <c r="K198" s="404" t="s">
        <v>1432</v>
      </c>
    </row>
    <row r="199" spans="1:11" ht="20.25" customHeight="1" x14ac:dyDescent="0.2">
      <c r="A199" s="8" t="s">
        <v>1433</v>
      </c>
      <c r="B199" s="880">
        <v>107</v>
      </c>
      <c r="C199" s="880">
        <v>38</v>
      </c>
      <c r="D199" s="880">
        <v>145</v>
      </c>
      <c r="E199" s="18">
        <v>0</v>
      </c>
      <c r="F199" s="18">
        <v>0</v>
      </c>
      <c r="G199" s="18">
        <v>0</v>
      </c>
      <c r="H199" s="18">
        <f t="shared" si="102"/>
        <v>107</v>
      </c>
      <c r="I199" s="18">
        <f t="shared" si="103"/>
        <v>38</v>
      </c>
      <c r="J199" s="18">
        <f t="shared" si="104"/>
        <v>145</v>
      </c>
      <c r="K199" s="404" t="s">
        <v>1434</v>
      </c>
    </row>
    <row r="200" spans="1:11" ht="20.25" customHeight="1" x14ac:dyDescent="0.2">
      <c r="A200" s="8" t="s">
        <v>1574</v>
      </c>
      <c r="B200" s="880">
        <v>1010</v>
      </c>
      <c r="C200" s="880">
        <v>1292</v>
      </c>
      <c r="D200" s="880">
        <v>2302</v>
      </c>
      <c r="E200" s="18">
        <v>0</v>
      </c>
      <c r="F200" s="18">
        <v>0</v>
      </c>
      <c r="G200" s="18">
        <v>0</v>
      </c>
      <c r="H200" s="18">
        <f t="shared" si="102"/>
        <v>1010</v>
      </c>
      <c r="I200" s="18">
        <f t="shared" si="103"/>
        <v>1292</v>
      </c>
      <c r="J200" s="18">
        <f t="shared" si="104"/>
        <v>2302</v>
      </c>
      <c r="K200" s="404" t="s">
        <v>1757</v>
      </c>
    </row>
    <row r="201" spans="1:11" ht="20.25" customHeight="1" x14ac:dyDescent="0.2">
      <c r="A201" s="8" t="s">
        <v>1437</v>
      </c>
      <c r="B201" s="880">
        <v>130</v>
      </c>
      <c r="C201" s="880">
        <v>86</v>
      </c>
      <c r="D201" s="880">
        <v>216</v>
      </c>
      <c r="E201" s="18">
        <v>0</v>
      </c>
      <c r="F201" s="18">
        <v>0</v>
      </c>
      <c r="G201" s="18">
        <v>0</v>
      </c>
      <c r="H201" s="18">
        <f t="shared" si="102"/>
        <v>130</v>
      </c>
      <c r="I201" s="18">
        <f t="shared" si="103"/>
        <v>86</v>
      </c>
      <c r="J201" s="18">
        <f t="shared" si="104"/>
        <v>216</v>
      </c>
      <c r="K201" s="404" t="s">
        <v>1438</v>
      </c>
    </row>
    <row r="202" spans="1:11" ht="20.25" customHeight="1" x14ac:dyDescent="0.2">
      <c r="A202" s="8" t="s">
        <v>1439</v>
      </c>
      <c r="B202" s="880">
        <v>1375</v>
      </c>
      <c r="C202" s="880">
        <v>926</v>
      </c>
      <c r="D202" s="880">
        <v>2301</v>
      </c>
      <c r="E202" s="18">
        <v>0</v>
      </c>
      <c r="F202" s="18">
        <v>0</v>
      </c>
      <c r="G202" s="18">
        <v>0</v>
      </c>
      <c r="H202" s="18">
        <f t="shared" si="102"/>
        <v>1375</v>
      </c>
      <c r="I202" s="18">
        <f t="shared" si="103"/>
        <v>926</v>
      </c>
      <c r="J202" s="18">
        <f t="shared" si="104"/>
        <v>2301</v>
      </c>
      <c r="K202" s="404" t="s">
        <v>1440</v>
      </c>
    </row>
    <row r="203" spans="1:11" ht="20.25" customHeight="1" thickBot="1" x14ac:dyDescent="0.25">
      <c r="A203" s="11" t="s">
        <v>1442</v>
      </c>
      <c r="B203" s="12">
        <v>1537</v>
      </c>
      <c r="C203" s="12">
        <v>835</v>
      </c>
      <c r="D203" s="12">
        <v>2372</v>
      </c>
      <c r="E203" s="12">
        <v>0</v>
      </c>
      <c r="F203" s="12">
        <v>0</v>
      </c>
      <c r="G203" s="12">
        <v>0</v>
      </c>
      <c r="H203" s="12">
        <f t="shared" si="102"/>
        <v>1537</v>
      </c>
      <c r="I203" s="12">
        <f t="shared" si="103"/>
        <v>835</v>
      </c>
      <c r="J203" s="12">
        <f t="shared" si="104"/>
        <v>2372</v>
      </c>
      <c r="K203" s="13" t="s">
        <v>1443</v>
      </c>
    </row>
    <row r="204" spans="1:11" s="608" customFormat="1" ht="20.25" customHeight="1" thickTop="1" x14ac:dyDescent="0.2">
      <c r="A204" s="611"/>
      <c r="B204" s="924"/>
      <c r="C204" s="924"/>
      <c r="D204" s="924"/>
      <c r="E204" s="924"/>
      <c r="F204" s="924"/>
      <c r="G204" s="924"/>
      <c r="H204" s="924"/>
      <c r="I204" s="924"/>
      <c r="J204" s="924"/>
      <c r="K204" s="613"/>
    </row>
    <row r="205" spans="1:11" ht="20.25" customHeight="1" thickBot="1" x14ac:dyDescent="0.25">
      <c r="A205" s="323" t="s">
        <v>1842</v>
      </c>
      <c r="B205" s="951"/>
      <c r="C205" s="951"/>
      <c r="D205" s="951"/>
      <c r="E205" s="951"/>
      <c r="F205" s="951"/>
      <c r="G205" s="951"/>
      <c r="H205" s="951"/>
      <c r="I205" s="951"/>
      <c r="J205" s="951"/>
      <c r="K205" s="384" t="s">
        <v>2720</v>
      </c>
    </row>
    <row r="206" spans="1:11" ht="20.25" customHeight="1" thickTop="1" x14ac:dyDescent="0.2">
      <c r="A206" s="992" t="s">
        <v>196</v>
      </c>
      <c r="B206" s="992" t="s">
        <v>1</v>
      </c>
      <c r="C206" s="992"/>
      <c r="D206" s="992"/>
      <c r="E206" s="992" t="s">
        <v>2</v>
      </c>
      <c r="F206" s="992"/>
      <c r="G206" s="992"/>
      <c r="H206" s="992" t="s">
        <v>4</v>
      </c>
      <c r="I206" s="992"/>
      <c r="J206" s="992"/>
      <c r="K206" s="992" t="s">
        <v>197</v>
      </c>
    </row>
    <row r="207" spans="1:11" ht="19.5" customHeight="1" x14ac:dyDescent="0.2">
      <c r="A207" s="993"/>
      <c r="B207" s="993" t="s">
        <v>6</v>
      </c>
      <c r="C207" s="993"/>
      <c r="D207" s="993"/>
      <c r="E207" s="993" t="s">
        <v>7</v>
      </c>
      <c r="F207" s="993"/>
      <c r="G207" s="993"/>
      <c r="H207" s="993" t="s">
        <v>9</v>
      </c>
      <c r="I207" s="993"/>
      <c r="J207" s="993"/>
      <c r="K207" s="993"/>
    </row>
    <row r="208" spans="1:11" ht="19.5" customHeight="1" x14ac:dyDescent="0.2">
      <c r="A208" s="993"/>
      <c r="B208" s="925" t="s">
        <v>554</v>
      </c>
      <c r="C208" s="925" t="s">
        <v>112</v>
      </c>
      <c r="D208" s="925" t="s">
        <v>12</v>
      </c>
      <c r="E208" s="925" t="s">
        <v>554</v>
      </c>
      <c r="F208" s="925" t="s">
        <v>112</v>
      </c>
      <c r="G208" s="925" t="s">
        <v>12</v>
      </c>
      <c r="H208" s="925" t="s">
        <v>554</v>
      </c>
      <c r="I208" s="925" t="s">
        <v>112</v>
      </c>
      <c r="J208" s="925" t="s">
        <v>12</v>
      </c>
      <c r="K208" s="993"/>
    </row>
    <row r="209" spans="1:11" ht="19.5" customHeight="1" thickBot="1" x14ac:dyDescent="0.25">
      <c r="A209" s="994"/>
      <c r="B209" s="926" t="s">
        <v>13</v>
      </c>
      <c r="C209" s="926" t="s">
        <v>14</v>
      </c>
      <c r="D209" s="926" t="s">
        <v>9</v>
      </c>
      <c r="E209" s="926" t="s">
        <v>13</v>
      </c>
      <c r="F209" s="926" t="s">
        <v>14</v>
      </c>
      <c r="G209" s="926" t="s">
        <v>9</v>
      </c>
      <c r="H209" s="926" t="s">
        <v>13</v>
      </c>
      <c r="I209" s="926" t="s">
        <v>14</v>
      </c>
      <c r="J209" s="926" t="s">
        <v>9</v>
      </c>
      <c r="K209" s="994"/>
    </row>
    <row r="210" spans="1:11" ht="22.5" customHeight="1" x14ac:dyDescent="0.2">
      <c r="A210" s="8" t="s">
        <v>1161</v>
      </c>
      <c r="B210" s="880"/>
      <c r="C210" s="880"/>
      <c r="D210" s="880"/>
      <c r="E210" s="880"/>
      <c r="F210" s="880"/>
      <c r="G210" s="880"/>
      <c r="H210" s="880"/>
      <c r="I210" s="880"/>
      <c r="J210" s="880"/>
      <c r="K210" s="261" t="s">
        <v>1597</v>
      </c>
    </row>
    <row r="211" spans="1:11" ht="20.25" customHeight="1" x14ac:dyDescent="0.2">
      <c r="A211" s="8" t="s">
        <v>790</v>
      </c>
      <c r="B211" s="880">
        <v>135</v>
      </c>
      <c r="C211" s="880">
        <v>141</v>
      </c>
      <c r="D211" s="880">
        <v>276</v>
      </c>
      <c r="E211" s="880">
        <v>0</v>
      </c>
      <c r="F211" s="880">
        <v>0</v>
      </c>
      <c r="G211" s="880">
        <v>0</v>
      </c>
      <c r="H211" s="880">
        <f>SUM(B211,E211)</f>
        <v>135</v>
      </c>
      <c r="I211" s="880">
        <f t="shared" ref="I211:J211" si="105">SUM(C211,F211)</f>
        <v>141</v>
      </c>
      <c r="J211" s="880">
        <f t="shared" si="105"/>
        <v>276</v>
      </c>
      <c r="K211" s="404" t="s">
        <v>204</v>
      </c>
    </row>
    <row r="212" spans="1:11" ht="20.25" customHeight="1" x14ac:dyDescent="0.2">
      <c r="A212" s="8" t="s">
        <v>205</v>
      </c>
      <c r="B212" s="880">
        <v>117</v>
      </c>
      <c r="C212" s="880">
        <v>176</v>
      </c>
      <c r="D212" s="880">
        <v>293</v>
      </c>
      <c r="E212" s="880">
        <v>0</v>
      </c>
      <c r="F212" s="880">
        <v>0</v>
      </c>
      <c r="G212" s="880">
        <v>0</v>
      </c>
      <c r="H212" s="880">
        <f t="shared" ref="H212:H213" si="106">SUM(B212,E212)</f>
        <v>117</v>
      </c>
      <c r="I212" s="880">
        <f t="shared" ref="I212:I213" si="107">SUM(C212,F212)</f>
        <v>176</v>
      </c>
      <c r="J212" s="880">
        <f t="shared" ref="J212:J213" si="108">SUM(D212,G212)</f>
        <v>293</v>
      </c>
      <c r="K212" s="404" t="s">
        <v>1758</v>
      </c>
    </row>
    <row r="213" spans="1:11" ht="20.25" customHeight="1" x14ac:dyDescent="0.2">
      <c r="A213" s="8" t="s">
        <v>516</v>
      </c>
      <c r="B213" s="880">
        <v>97</v>
      </c>
      <c r="C213" s="880">
        <v>45</v>
      </c>
      <c r="D213" s="880">
        <v>142</v>
      </c>
      <c r="E213" s="880"/>
      <c r="F213" s="880"/>
      <c r="G213" s="880"/>
      <c r="H213" s="880">
        <f t="shared" si="106"/>
        <v>97</v>
      </c>
      <c r="I213" s="880">
        <f t="shared" si="107"/>
        <v>45</v>
      </c>
      <c r="J213" s="880">
        <f t="shared" si="108"/>
        <v>142</v>
      </c>
      <c r="K213" s="404" t="s">
        <v>208</v>
      </c>
    </row>
    <row r="214" spans="1:11" s="603" customFormat="1" ht="20.25" customHeight="1" x14ac:dyDescent="0.2">
      <c r="A214" s="60" t="s">
        <v>1354</v>
      </c>
      <c r="B214" s="880">
        <v>44</v>
      </c>
      <c r="C214" s="880">
        <v>44</v>
      </c>
      <c r="D214" s="880">
        <v>88</v>
      </c>
      <c r="E214" s="880">
        <v>0</v>
      </c>
      <c r="F214" s="880">
        <v>0</v>
      </c>
      <c r="G214" s="880">
        <v>0</v>
      </c>
      <c r="H214" s="880">
        <f t="shared" ref="H214:J214" si="109">SUM(B214,E214)</f>
        <v>44</v>
      </c>
      <c r="I214" s="880">
        <f t="shared" si="109"/>
        <v>44</v>
      </c>
      <c r="J214" s="880">
        <f t="shared" si="109"/>
        <v>88</v>
      </c>
      <c r="K214" s="605" t="s">
        <v>1323</v>
      </c>
    </row>
    <row r="215" spans="1:11" ht="27" customHeight="1" x14ac:dyDescent="0.2">
      <c r="A215" s="30" t="s">
        <v>1162</v>
      </c>
      <c r="B215" s="597">
        <f>SUM(B211:B214)</f>
        <v>393</v>
      </c>
      <c r="C215" s="597">
        <f t="shared" ref="C215:J215" si="110">SUM(C211:C214)</f>
        <v>406</v>
      </c>
      <c r="D215" s="880">
        <f t="shared" si="110"/>
        <v>799</v>
      </c>
      <c r="E215" s="880">
        <f t="shared" si="110"/>
        <v>0</v>
      </c>
      <c r="F215" s="880">
        <f t="shared" si="110"/>
        <v>0</v>
      </c>
      <c r="G215" s="880">
        <f t="shared" si="110"/>
        <v>0</v>
      </c>
      <c r="H215" s="880">
        <f t="shared" si="110"/>
        <v>393</v>
      </c>
      <c r="I215" s="880">
        <f t="shared" si="110"/>
        <v>406</v>
      </c>
      <c r="J215" s="880">
        <f t="shared" si="110"/>
        <v>799</v>
      </c>
      <c r="K215" s="407" t="s">
        <v>1759</v>
      </c>
    </row>
    <row r="216" spans="1:11" ht="20.25" customHeight="1" x14ac:dyDescent="0.2">
      <c r="A216" s="30" t="s">
        <v>1760</v>
      </c>
      <c r="B216" s="597">
        <v>103</v>
      </c>
      <c r="C216" s="597">
        <v>103</v>
      </c>
      <c r="D216" s="880">
        <v>206</v>
      </c>
      <c r="E216" s="880">
        <v>0</v>
      </c>
      <c r="F216" s="880">
        <v>0</v>
      </c>
      <c r="G216" s="880">
        <v>0</v>
      </c>
      <c r="H216" s="880">
        <f>SUM(B216,E216)</f>
        <v>103</v>
      </c>
      <c r="I216" s="880">
        <f t="shared" ref="I216:J216" si="111">SUM(C216,F216)</f>
        <v>103</v>
      </c>
      <c r="J216" s="880">
        <f t="shared" si="111"/>
        <v>206</v>
      </c>
      <c r="K216" s="404" t="s">
        <v>1761</v>
      </c>
    </row>
    <row r="217" spans="1:11" ht="20.25" customHeight="1" x14ac:dyDescent="0.2">
      <c r="A217" s="30" t="s">
        <v>1762</v>
      </c>
      <c r="B217" s="597">
        <v>359</v>
      </c>
      <c r="C217" s="597">
        <v>172</v>
      </c>
      <c r="D217" s="880">
        <v>531</v>
      </c>
      <c r="E217" s="880">
        <v>0</v>
      </c>
      <c r="F217" s="880">
        <v>0</v>
      </c>
      <c r="G217" s="880">
        <v>0</v>
      </c>
      <c r="H217" s="880">
        <f>SUM(B217,E217)</f>
        <v>359</v>
      </c>
      <c r="I217" s="880">
        <f t="shared" ref="I217" si="112">SUM(C217,F217)</f>
        <v>172</v>
      </c>
      <c r="J217" s="880">
        <f t="shared" ref="J217" si="113">SUM(D217,G217)</f>
        <v>531</v>
      </c>
      <c r="K217" s="404" t="s">
        <v>1763</v>
      </c>
    </row>
    <row r="218" spans="1:11" ht="20.25" customHeight="1" x14ac:dyDescent="0.2">
      <c r="A218" s="30" t="s">
        <v>1764</v>
      </c>
      <c r="B218" s="597"/>
      <c r="C218" s="597"/>
      <c r="D218" s="880"/>
      <c r="E218" s="880"/>
      <c r="F218" s="880"/>
      <c r="G218" s="880"/>
      <c r="H218" s="880"/>
      <c r="I218" s="880"/>
      <c r="J218" s="880"/>
      <c r="K218" s="414" t="s">
        <v>1765</v>
      </c>
    </row>
    <row r="219" spans="1:11" ht="20.25" customHeight="1" x14ac:dyDescent="0.2">
      <c r="A219" s="30" t="s">
        <v>790</v>
      </c>
      <c r="B219" s="597">
        <v>284</v>
      </c>
      <c r="C219" s="597">
        <v>407</v>
      </c>
      <c r="D219" s="880">
        <v>691</v>
      </c>
      <c r="E219" s="880">
        <v>0</v>
      </c>
      <c r="F219" s="880">
        <v>0</v>
      </c>
      <c r="G219" s="880">
        <v>0</v>
      </c>
      <c r="H219" s="880">
        <f>SUM(B219,E219)</f>
        <v>284</v>
      </c>
      <c r="I219" s="880">
        <f t="shared" ref="I219:J219" si="114">SUM(C219,F219)</f>
        <v>407</v>
      </c>
      <c r="J219" s="880">
        <f t="shared" si="114"/>
        <v>691</v>
      </c>
      <c r="K219" s="404" t="s">
        <v>204</v>
      </c>
    </row>
    <row r="220" spans="1:11" ht="20.25" customHeight="1" x14ac:dyDescent="0.2">
      <c r="A220" s="30" t="s">
        <v>205</v>
      </c>
      <c r="B220" s="597">
        <v>293</v>
      </c>
      <c r="C220" s="597">
        <v>458</v>
      </c>
      <c r="D220" s="880">
        <v>751</v>
      </c>
      <c r="E220" s="880">
        <v>0</v>
      </c>
      <c r="F220" s="880">
        <v>0</v>
      </c>
      <c r="G220" s="880">
        <v>0</v>
      </c>
      <c r="H220" s="880">
        <f t="shared" ref="H220:H225" si="115">SUM(B220,E220)</f>
        <v>293</v>
      </c>
      <c r="I220" s="880">
        <f t="shared" ref="I220:I225" si="116">SUM(C220,F220)</f>
        <v>458</v>
      </c>
      <c r="J220" s="880">
        <f t="shared" ref="J220:J225" si="117">SUM(D220,G220)</f>
        <v>751</v>
      </c>
      <c r="K220" s="404" t="s">
        <v>206</v>
      </c>
    </row>
    <row r="221" spans="1:11" ht="20.25" customHeight="1" x14ac:dyDescent="0.2">
      <c r="A221" s="30" t="s">
        <v>209</v>
      </c>
      <c r="B221" s="597">
        <v>59</v>
      </c>
      <c r="C221" s="597">
        <v>48</v>
      </c>
      <c r="D221" s="880">
        <v>107</v>
      </c>
      <c r="E221" s="880">
        <v>0</v>
      </c>
      <c r="F221" s="880">
        <v>0</v>
      </c>
      <c r="G221" s="880">
        <v>0</v>
      </c>
      <c r="H221" s="880">
        <f t="shared" si="115"/>
        <v>59</v>
      </c>
      <c r="I221" s="880">
        <f t="shared" si="116"/>
        <v>48</v>
      </c>
      <c r="J221" s="880">
        <f t="shared" si="117"/>
        <v>107</v>
      </c>
      <c r="K221" s="404" t="s">
        <v>206</v>
      </c>
    </row>
    <row r="222" spans="1:11" ht="20.25" customHeight="1" x14ac:dyDescent="0.2">
      <c r="A222" s="30" t="s">
        <v>1766</v>
      </c>
      <c r="B222" s="597">
        <v>247</v>
      </c>
      <c r="C222" s="597">
        <v>380</v>
      </c>
      <c r="D222" s="880">
        <v>627</v>
      </c>
      <c r="E222" s="880">
        <v>0</v>
      </c>
      <c r="F222" s="880">
        <v>0</v>
      </c>
      <c r="G222" s="880">
        <v>0</v>
      </c>
      <c r="H222" s="880">
        <f t="shared" si="115"/>
        <v>247</v>
      </c>
      <c r="I222" s="880">
        <f t="shared" si="116"/>
        <v>380</v>
      </c>
      <c r="J222" s="880">
        <f t="shared" si="117"/>
        <v>627</v>
      </c>
      <c r="K222" s="404" t="s">
        <v>1709</v>
      </c>
    </row>
    <row r="223" spans="1:11" ht="20.25" customHeight="1" x14ac:dyDescent="0.2">
      <c r="A223" s="30" t="s">
        <v>1599</v>
      </c>
      <c r="B223" s="597">
        <v>170</v>
      </c>
      <c r="C223" s="597">
        <v>134</v>
      </c>
      <c r="D223" s="880">
        <v>304</v>
      </c>
      <c r="E223" s="880">
        <v>0</v>
      </c>
      <c r="F223" s="880">
        <v>0</v>
      </c>
      <c r="G223" s="880">
        <v>0</v>
      </c>
      <c r="H223" s="880">
        <f t="shared" si="115"/>
        <v>170</v>
      </c>
      <c r="I223" s="880">
        <f t="shared" si="116"/>
        <v>134</v>
      </c>
      <c r="J223" s="880">
        <f t="shared" si="117"/>
        <v>304</v>
      </c>
      <c r="K223" s="404" t="s">
        <v>1767</v>
      </c>
    </row>
    <row r="224" spans="1:11" ht="20.25" customHeight="1" x14ac:dyDescent="0.2">
      <c r="A224" s="30" t="s">
        <v>239</v>
      </c>
      <c r="B224" s="597">
        <v>206</v>
      </c>
      <c r="C224" s="597">
        <v>97</v>
      </c>
      <c r="D224" s="880">
        <v>303</v>
      </c>
      <c r="E224" s="880">
        <v>0</v>
      </c>
      <c r="F224" s="880">
        <v>0</v>
      </c>
      <c r="G224" s="880">
        <v>0</v>
      </c>
      <c r="H224" s="880">
        <f t="shared" si="115"/>
        <v>206</v>
      </c>
      <c r="I224" s="880">
        <f t="shared" si="116"/>
        <v>97</v>
      </c>
      <c r="J224" s="880">
        <f t="shared" si="117"/>
        <v>303</v>
      </c>
      <c r="K224" s="414" t="s">
        <v>240</v>
      </c>
    </row>
    <row r="225" spans="1:11" s="603" customFormat="1" ht="20.25" customHeight="1" x14ac:dyDescent="0.2">
      <c r="A225" s="422" t="s">
        <v>1107</v>
      </c>
      <c r="B225" s="597">
        <v>31</v>
      </c>
      <c r="C225" s="597">
        <v>24</v>
      </c>
      <c r="D225" s="880">
        <v>55</v>
      </c>
      <c r="E225" s="880">
        <v>0</v>
      </c>
      <c r="F225" s="880">
        <v>0</v>
      </c>
      <c r="G225" s="880">
        <v>0</v>
      </c>
      <c r="H225" s="880">
        <f t="shared" si="115"/>
        <v>31</v>
      </c>
      <c r="I225" s="880">
        <f t="shared" si="116"/>
        <v>24</v>
      </c>
      <c r="J225" s="880">
        <f t="shared" si="117"/>
        <v>55</v>
      </c>
      <c r="K225" s="423" t="s">
        <v>1108</v>
      </c>
    </row>
    <row r="226" spans="1:11" ht="20.25" customHeight="1" x14ac:dyDescent="0.2">
      <c r="A226" s="30" t="s">
        <v>1768</v>
      </c>
      <c r="B226" s="600">
        <f>SUM(B219:B225)</f>
        <v>1290</v>
      </c>
      <c r="C226" s="600">
        <f t="shared" ref="C226:J226" si="118">SUM(C219:C225)</f>
        <v>1548</v>
      </c>
      <c r="D226" s="937">
        <f t="shared" si="118"/>
        <v>2838</v>
      </c>
      <c r="E226" s="937">
        <f t="shared" si="118"/>
        <v>0</v>
      </c>
      <c r="F226" s="937">
        <f t="shared" si="118"/>
        <v>0</v>
      </c>
      <c r="G226" s="937">
        <f t="shared" si="118"/>
        <v>0</v>
      </c>
      <c r="H226" s="937">
        <f t="shared" si="118"/>
        <v>1290</v>
      </c>
      <c r="I226" s="937">
        <f t="shared" si="118"/>
        <v>1548</v>
      </c>
      <c r="J226" s="937">
        <f t="shared" si="118"/>
        <v>2838</v>
      </c>
      <c r="K226" s="414" t="s">
        <v>1769</v>
      </c>
    </row>
    <row r="227" spans="1:11" ht="20.25" customHeight="1" x14ac:dyDescent="0.2">
      <c r="A227" s="30" t="s">
        <v>1173</v>
      </c>
      <c r="B227" s="597">
        <v>279</v>
      </c>
      <c r="C227" s="597">
        <v>218</v>
      </c>
      <c r="D227" s="880">
        <v>497</v>
      </c>
      <c r="E227" s="937">
        <f t="shared" ref="E227" si="119">SUM(E220:E226)</f>
        <v>0</v>
      </c>
      <c r="F227" s="937">
        <f t="shared" ref="F227" si="120">SUM(F220:F226)</f>
        <v>0</v>
      </c>
      <c r="G227" s="937">
        <f t="shared" ref="G227" si="121">SUM(G220:G226)</f>
        <v>0</v>
      </c>
      <c r="H227" s="880">
        <f>SUM(B227,E227)</f>
        <v>279</v>
      </c>
      <c r="I227" s="880">
        <f t="shared" ref="I227:J227" si="122">SUM(C227,F227)</f>
        <v>218</v>
      </c>
      <c r="J227" s="880">
        <f t="shared" si="122"/>
        <v>497</v>
      </c>
      <c r="K227" s="414" t="s">
        <v>1770</v>
      </c>
    </row>
    <row r="228" spans="1:11" ht="18" customHeight="1" x14ac:dyDescent="0.2">
      <c r="A228" s="30" t="s">
        <v>1771</v>
      </c>
      <c r="B228" s="880"/>
      <c r="C228" s="880"/>
      <c r="D228" s="880"/>
      <c r="E228" s="880"/>
      <c r="F228" s="880"/>
      <c r="G228" s="880"/>
      <c r="H228" s="880"/>
      <c r="I228" s="880"/>
      <c r="J228" s="880"/>
      <c r="K228" s="414" t="s">
        <v>1772</v>
      </c>
    </row>
    <row r="229" spans="1:11" ht="20.25" customHeight="1" x14ac:dyDescent="0.2">
      <c r="A229" s="30" t="s">
        <v>1773</v>
      </c>
      <c r="B229" s="880">
        <v>92</v>
      </c>
      <c r="C229" s="880">
        <v>97</v>
      </c>
      <c r="D229" s="880">
        <v>189</v>
      </c>
      <c r="E229" s="880">
        <v>0</v>
      </c>
      <c r="F229" s="880">
        <v>0</v>
      </c>
      <c r="G229" s="880">
        <v>0</v>
      </c>
      <c r="H229" s="880">
        <f>SUM(B229,E229)</f>
        <v>92</v>
      </c>
      <c r="I229" s="880">
        <f t="shared" ref="I229:J229" si="123">SUM(C229,F229)</f>
        <v>97</v>
      </c>
      <c r="J229" s="880">
        <f t="shared" si="123"/>
        <v>189</v>
      </c>
      <c r="K229" s="404" t="s">
        <v>204</v>
      </c>
    </row>
    <row r="230" spans="1:11" ht="17.25" customHeight="1" x14ac:dyDescent="0.2">
      <c r="A230" s="30" t="s">
        <v>205</v>
      </c>
      <c r="B230" s="880">
        <v>225</v>
      </c>
      <c r="C230" s="880">
        <v>331</v>
      </c>
      <c r="D230" s="880">
        <v>556</v>
      </c>
      <c r="E230" s="880">
        <v>0</v>
      </c>
      <c r="F230" s="880">
        <v>0</v>
      </c>
      <c r="G230" s="880">
        <v>0</v>
      </c>
      <c r="H230" s="880">
        <f t="shared" ref="H230:H231" si="124">SUM(B230,E230)</f>
        <v>225</v>
      </c>
      <c r="I230" s="880">
        <f t="shared" ref="I230:I231" si="125">SUM(C230,F230)</f>
        <v>331</v>
      </c>
      <c r="J230" s="880">
        <f t="shared" ref="J230:J231" si="126">SUM(D230,G230)</f>
        <v>556</v>
      </c>
      <c r="K230" s="404" t="s">
        <v>206</v>
      </c>
    </row>
    <row r="231" spans="1:11" ht="20.25" customHeight="1" thickBot="1" x14ac:dyDescent="0.25">
      <c r="A231" s="444" t="s">
        <v>516</v>
      </c>
      <c r="B231" s="12">
        <v>153</v>
      </c>
      <c r="C231" s="12">
        <v>97</v>
      </c>
      <c r="D231" s="12">
        <v>250</v>
      </c>
      <c r="E231" s="12">
        <v>0</v>
      </c>
      <c r="F231" s="12">
        <v>0</v>
      </c>
      <c r="G231" s="12">
        <v>0</v>
      </c>
      <c r="H231" s="12">
        <f t="shared" si="124"/>
        <v>153</v>
      </c>
      <c r="I231" s="12">
        <f t="shared" si="125"/>
        <v>97</v>
      </c>
      <c r="J231" s="12">
        <f t="shared" si="126"/>
        <v>250</v>
      </c>
      <c r="K231" s="13" t="s">
        <v>208</v>
      </c>
    </row>
    <row r="232" spans="1:11" ht="20.25" customHeight="1" thickTop="1" thickBot="1" x14ac:dyDescent="0.25">
      <c r="A232" s="323" t="s">
        <v>1842</v>
      </c>
      <c r="K232" s="384" t="s">
        <v>2720</v>
      </c>
    </row>
    <row r="233" spans="1:11" ht="20.25" customHeight="1" thickTop="1" x14ac:dyDescent="0.2">
      <c r="A233" s="992" t="s">
        <v>196</v>
      </c>
      <c r="B233" s="992" t="s">
        <v>1</v>
      </c>
      <c r="C233" s="992"/>
      <c r="D233" s="992"/>
      <c r="E233" s="992" t="s">
        <v>2</v>
      </c>
      <c r="F233" s="992"/>
      <c r="G233" s="992"/>
      <c r="H233" s="992" t="s">
        <v>4</v>
      </c>
      <c r="I233" s="992"/>
      <c r="J233" s="992"/>
      <c r="K233" s="992" t="s">
        <v>197</v>
      </c>
    </row>
    <row r="234" spans="1:11" ht="19.5" customHeight="1" x14ac:dyDescent="0.2">
      <c r="A234" s="993"/>
      <c r="B234" s="993" t="s">
        <v>6</v>
      </c>
      <c r="C234" s="993"/>
      <c r="D234" s="993"/>
      <c r="E234" s="993" t="s">
        <v>7</v>
      </c>
      <c r="F234" s="993"/>
      <c r="G234" s="993"/>
      <c r="H234" s="993" t="s">
        <v>9</v>
      </c>
      <c r="I234" s="993"/>
      <c r="J234" s="993"/>
      <c r="K234" s="993"/>
    </row>
    <row r="235" spans="1:11" ht="19.5" customHeight="1" x14ac:dyDescent="0.2">
      <c r="A235" s="993"/>
      <c r="B235" s="925" t="s">
        <v>554</v>
      </c>
      <c r="C235" s="925" t="s">
        <v>112</v>
      </c>
      <c r="D235" s="925" t="s">
        <v>12</v>
      </c>
      <c r="E235" s="925" t="s">
        <v>554</v>
      </c>
      <c r="F235" s="925" t="s">
        <v>112</v>
      </c>
      <c r="G235" s="925" t="s">
        <v>12</v>
      </c>
      <c r="H235" s="925" t="s">
        <v>554</v>
      </c>
      <c r="I235" s="925" t="s">
        <v>112</v>
      </c>
      <c r="J235" s="925" t="s">
        <v>12</v>
      </c>
      <c r="K235" s="993"/>
    </row>
    <row r="236" spans="1:11" ht="19.5" customHeight="1" thickBot="1" x14ac:dyDescent="0.25">
      <c r="A236" s="994"/>
      <c r="B236" s="926" t="s">
        <v>13</v>
      </c>
      <c r="C236" s="926" t="s">
        <v>14</v>
      </c>
      <c r="D236" s="926" t="s">
        <v>9</v>
      </c>
      <c r="E236" s="926" t="s">
        <v>13</v>
      </c>
      <c r="F236" s="926" t="s">
        <v>14</v>
      </c>
      <c r="G236" s="926" t="s">
        <v>9</v>
      </c>
      <c r="H236" s="926" t="s">
        <v>13</v>
      </c>
      <c r="I236" s="926" t="s">
        <v>14</v>
      </c>
      <c r="J236" s="926" t="s">
        <v>9</v>
      </c>
      <c r="K236" s="994"/>
    </row>
    <row r="237" spans="1:11" ht="20.25" customHeight="1" x14ac:dyDescent="0.2">
      <c r="A237" s="30" t="s">
        <v>1165</v>
      </c>
      <c r="B237" s="880">
        <v>163</v>
      </c>
      <c r="C237" s="880">
        <v>179</v>
      </c>
      <c r="D237" s="880">
        <v>342</v>
      </c>
      <c r="E237" s="880">
        <v>0</v>
      </c>
      <c r="F237" s="880">
        <v>0</v>
      </c>
      <c r="G237" s="880">
        <v>0</v>
      </c>
      <c r="H237" s="880">
        <f>SUM(B237,E237)</f>
        <v>163</v>
      </c>
      <c r="I237" s="880">
        <f t="shared" ref="I237:J237" si="127">SUM(C237,F237)</f>
        <v>179</v>
      </c>
      <c r="J237" s="880">
        <f t="shared" si="127"/>
        <v>342</v>
      </c>
      <c r="K237" s="414" t="s">
        <v>1774</v>
      </c>
    </row>
    <row r="238" spans="1:11" ht="20.25" customHeight="1" x14ac:dyDescent="0.2">
      <c r="A238" s="30" t="s">
        <v>1776</v>
      </c>
      <c r="B238" s="880">
        <v>194</v>
      </c>
      <c r="C238" s="880">
        <v>151</v>
      </c>
      <c r="D238" s="880">
        <v>345</v>
      </c>
      <c r="E238" s="880">
        <v>0</v>
      </c>
      <c r="F238" s="880">
        <v>0</v>
      </c>
      <c r="G238" s="880">
        <v>0</v>
      </c>
      <c r="H238" s="880">
        <f t="shared" ref="H238:H239" si="128">SUM(B238,E238)</f>
        <v>194</v>
      </c>
      <c r="I238" s="880">
        <f t="shared" ref="I238:I239" si="129">SUM(C238,F238)</f>
        <v>151</v>
      </c>
      <c r="J238" s="880">
        <f t="shared" ref="J238:J239" si="130">SUM(D238,G238)</f>
        <v>345</v>
      </c>
      <c r="K238" s="414" t="s">
        <v>1459</v>
      </c>
    </row>
    <row r="239" spans="1:11" s="603" customFormat="1" ht="20.25" customHeight="1" x14ac:dyDescent="0.2">
      <c r="A239" s="30" t="s">
        <v>239</v>
      </c>
      <c r="B239" s="880">
        <v>148</v>
      </c>
      <c r="C239" s="880">
        <v>112</v>
      </c>
      <c r="D239" s="880">
        <v>260</v>
      </c>
      <c r="E239" s="880">
        <v>0</v>
      </c>
      <c r="F239" s="880">
        <v>0</v>
      </c>
      <c r="G239" s="880">
        <v>0</v>
      </c>
      <c r="H239" s="880">
        <f t="shared" si="128"/>
        <v>148</v>
      </c>
      <c r="I239" s="880">
        <f t="shared" si="129"/>
        <v>112</v>
      </c>
      <c r="J239" s="880">
        <f t="shared" si="130"/>
        <v>260</v>
      </c>
      <c r="K239" s="414" t="s">
        <v>1775</v>
      </c>
    </row>
    <row r="240" spans="1:11" ht="20.25" customHeight="1" x14ac:dyDescent="0.2">
      <c r="A240" s="30" t="s">
        <v>1691</v>
      </c>
      <c r="B240" s="880">
        <f t="shared" ref="B240:J240" si="131">SUM(B237:B239,B229:B231)</f>
        <v>975</v>
      </c>
      <c r="C240" s="880">
        <f t="shared" si="131"/>
        <v>967</v>
      </c>
      <c r="D240" s="880">
        <f t="shared" si="131"/>
        <v>1942</v>
      </c>
      <c r="E240" s="880">
        <f t="shared" si="131"/>
        <v>0</v>
      </c>
      <c r="F240" s="880">
        <f t="shared" si="131"/>
        <v>0</v>
      </c>
      <c r="G240" s="880">
        <f t="shared" si="131"/>
        <v>0</v>
      </c>
      <c r="H240" s="880">
        <f t="shared" si="131"/>
        <v>975</v>
      </c>
      <c r="I240" s="880">
        <f t="shared" si="131"/>
        <v>967</v>
      </c>
      <c r="J240" s="880">
        <f t="shared" si="131"/>
        <v>1942</v>
      </c>
      <c r="K240" s="414" t="s">
        <v>1777</v>
      </c>
    </row>
    <row r="241" spans="1:11" ht="20.25" customHeight="1" x14ac:dyDescent="0.2">
      <c r="A241" s="443" t="s">
        <v>1680</v>
      </c>
      <c r="B241" s="880"/>
      <c r="C241" s="21"/>
      <c r="D241" s="21"/>
      <c r="E241" s="21"/>
      <c r="F241" s="21"/>
      <c r="G241" s="21"/>
      <c r="H241" s="21"/>
      <c r="I241" s="21"/>
      <c r="J241" s="21"/>
      <c r="K241" s="419" t="s">
        <v>1778</v>
      </c>
    </row>
    <row r="242" spans="1:11" ht="20.25" customHeight="1" x14ac:dyDescent="0.2">
      <c r="A242" s="443" t="s">
        <v>516</v>
      </c>
      <c r="B242" s="880">
        <v>227</v>
      </c>
      <c r="C242" s="21">
        <v>94</v>
      </c>
      <c r="D242" s="21">
        <v>321</v>
      </c>
      <c r="E242" s="21">
        <v>0</v>
      </c>
      <c r="F242" s="21">
        <v>0</v>
      </c>
      <c r="G242" s="21">
        <v>0</v>
      </c>
      <c r="H242" s="21">
        <f>SUM(B242,E242)</f>
        <v>227</v>
      </c>
      <c r="I242" s="21">
        <f t="shared" ref="I242:J242" si="132">SUM(C242,F242)</f>
        <v>94</v>
      </c>
      <c r="J242" s="21">
        <f t="shared" si="132"/>
        <v>321</v>
      </c>
      <c r="K242" s="419" t="s">
        <v>208</v>
      </c>
    </row>
    <row r="243" spans="1:11" ht="20.25" customHeight="1" x14ac:dyDescent="0.2">
      <c r="A243" s="443" t="s">
        <v>209</v>
      </c>
      <c r="B243" s="880">
        <v>218</v>
      </c>
      <c r="C243" s="21">
        <v>126</v>
      </c>
      <c r="D243" s="21">
        <v>344</v>
      </c>
      <c r="E243" s="21">
        <v>0</v>
      </c>
      <c r="F243" s="21">
        <v>0</v>
      </c>
      <c r="G243" s="21">
        <v>0</v>
      </c>
      <c r="H243" s="21">
        <f t="shared" ref="H243:H245" si="133">SUM(B243,E243)</f>
        <v>218</v>
      </c>
      <c r="I243" s="21">
        <f t="shared" ref="I243:I245" si="134">SUM(C243,F243)</f>
        <v>126</v>
      </c>
      <c r="J243" s="21">
        <f t="shared" ref="J243:J245" si="135">SUM(D243,G243)</f>
        <v>344</v>
      </c>
      <c r="K243" s="419" t="s">
        <v>210</v>
      </c>
    </row>
    <row r="244" spans="1:11" ht="20.25" customHeight="1" x14ac:dyDescent="0.2">
      <c r="A244" s="443" t="s">
        <v>1454</v>
      </c>
      <c r="B244" s="880">
        <v>313</v>
      </c>
      <c r="C244" s="21">
        <v>177</v>
      </c>
      <c r="D244" s="21">
        <v>490</v>
      </c>
      <c r="E244" s="21">
        <v>0</v>
      </c>
      <c r="F244" s="21">
        <v>0</v>
      </c>
      <c r="G244" s="21">
        <v>0</v>
      </c>
      <c r="H244" s="21">
        <f t="shared" si="133"/>
        <v>313</v>
      </c>
      <c r="I244" s="21">
        <f t="shared" si="134"/>
        <v>177</v>
      </c>
      <c r="J244" s="21">
        <f t="shared" si="135"/>
        <v>490</v>
      </c>
      <c r="K244" s="419" t="s">
        <v>1767</v>
      </c>
    </row>
    <row r="245" spans="1:11" ht="20.25" customHeight="1" x14ac:dyDescent="0.2">
      <c r="A245" s="443" t="s">
        <v>523</v>
      </c>
      <c r="B245" s="880">
        <v>250</v>
      </c>
      <c r="C245" s="21">
        <v>66</v>
      </c>
      <c r="D245" s="21">
        <v>316</v>
      </c>
      <c r="E245" s="21">
        <v>0</v>
      </c>
      <c r="F245" s="21">
        <v>0</v>
      </c>
      <c r="G245" s="21">
        <v>0</v>
      </c>
      <c r="H245" s="21">
        <f t="shared" si="133"/>
        <v>250</v>
      </c>
      <c r="I245" s="21">
        <f t="shared" si="134"/>
        <v>66</v>
      </c>
      <c r="J245" s="21">
        <f t="shared" si="135"/>
        <v>316</v>
      </c>
      <c r="K245" s="419" t="s">
        <v>1775</v>
      </c>
    </row>
    <row r="246" spans="1:11" s="603" customFormat="1" ht="19.5" customHeight="1" x14ac:dyDescent="0.2">
      <c r="A246" s="307" t="s">
        <v>435</v>
      </c>
      <c r="B246" s="880">
        <v>31</v>
      </c>
      <c r="C246" s="880">
        <v>54</v>
      </c>
      <c r="D246" s="880">
        <v>85</v>
      </c>
      <c r="E246" s="880">
        <v>0</v>
      </c>
      <c r="F246" s="880">
        <v>0</v>
      </c>
      <c r="G246" s="880">
        <v>0</v>
      </c>
      <c r="H246" s="880">
        <f t="shared" ref="H246:J246" si="136">SUM(B246,E246)</f>
        <v>31</v>
      </c>
      <c r="I246" s="880">
        <f t="shared" si="136"/>
        <v>54</v>
      </c>
      <c r="J246" s="880">
        <f t="shared" si="136"/>
        <v>85</v>
      </c>
      <c r="K246" s="605" t="s">
        <v>909</v>
      </c>
    </row>
    <row r="247" spans="1:11" ht="20.25" customHeight="1" x14ac:dyDescent="0.2">
      <c r="A247" s="443" t="s">
        <v>1619</v>
      </c>
      <c r="B247" s="880">
        <f>SUM(B242:B246)</f>
        <v>1039</v>
      </c>
      <c r="C247" s="21">
        <f t="shared" ref="C247:J247" si="137">SUM(C242:C246)</f>
        <v>517</v>
      </c>
      <c r="D247" s="21">
        <f t="shared" si="137"/>
        <v>1556</v>
      </c>
      <c r="E247" s="21">
        <f t="shared" si="137"/>
        <v>0</v>
      </c>
      <c r="F247" s="21">
        <f t="shared" si="137"/>
        <v>0</v>
      </c>
      <c r="G247" s="21">
        <f t="shared" si="137"/>
        <v>0</v>
      </c>
      <c r="H247" s="21">
        <f t="shared" si="137"/>
        <v>1039</v>
      </c>
      <c r="I247" s="21">
        <f t="shared" si="137"/>
        <v>517</v>
      </c>
      <c r="J247" s="21">
        <f t="shared" si="137"/>
        <v>1556</v>
      </c>
      <c r="K247" s="419" t="s">
        <v>1779</v>
      </c>
    </row>
    <row r="248" spans="1:11" ht="20.25" customHeight="1" x14ac:dyDescent="0.2">
      <c r="A248" s="443" t="s">
        <v>1681</v>
      </c>
      <c r="B248" s="21"/>
      <c r="C248" s="21"/>
      <c r="D248" s="21"/>
      <c r="E248" s="21"/>
      <c r="F248" s="21"/>
      <c r="G248" s="21"/>
      <c r="H248" s="21"/>
      <c r="I248" s="21"/>
      <c r="J248" s="21"/>
      <c r="K248" s="419" t="s">
        <v>1780</v>
      </c>
    </row>
    <row r="249" spans="1:11" ht="20.25" customHeight="1" x14ac:dyDescent="0.2">
      <c r="A249" s="443" t="s">
        <v>939</v>
      </c>
      <c r="B249" s="21">
        <v>8</v>
      </c>
      <c r="C249" s="21">
        <v>9</v>
      </c>
      <c r="D249" s="21">
        <v>17</v>
      </c>
      <c r="E249" s="21">
        <v>0</v>
      </c>
      <c r="F249" s="21">
        <v>0</v>
      </c>
      <c r="G249" s="21">
        <v>0</v>
      </c>
      <c r="H249" s="21">
        <f>SUM(B249,E249)</f>
        <v>8</v>
      </c>
      <c r="I249" s="21">
        <f t="shared" ref="I249:J249" si="138">SUM(C249,F249)</f>
        <v>9</v>
      </c>
      <c r="J249" s="21">
        <f t="shared" si="138"/>
        <v>17</v>
      </c>
      <c r="K249" s="419" t="s">
        <v>234</v>
      </c>
    </row>
    <row r="250" spans="1:11" ht="20.25" customHeight="1" x14ac:dyDescent="0.2">
      <c r="A250" s="443" t="s">
        <v>239</v>
      </c>
      <c r="B250" s="21">
        <v>11</v>
      </c>
      <c r="C250" s="21">
        <v>22</v>
      </c>
      <c r="D250" s="21">
        <v>33</v>
      </c>
      <c r="E250" s="21">
        <v>0</v>
      </c>
      <c r="F250" s="21">
        <v>0</v>
      </c>
      <c r="G250" s="21">
        <v>0</v>
      </c>
      <c r="H250" s="21">
        <f t="shared" ref="H250:H251" si="139">SUM(B250,E250)</f>
        <v>11</v>
      </c>
      <c r="I250" s="21">
        <f t="shared" ref="I250:I251" si="140">SUM(C250,F250)</f>
        <v>22</v>
      </c>
      <c r="J250" s="21">
        <f t="shared" ref="J250:J251" si="141">SUM(D250,G250)</f>
        <v>33</v>
      </c>
      <c r="K250" s="419" t="s">
        <v>1775</v>
      </c>
    </row>
    <row r="251" spans="1:11" ht="20.25" customHeight="1" x14ac:dyDescent="0.2">
      <c r="A251" s="443" t="s">
        <v>701</v>
      </c>
      <c r="B251" s="21">
        <v>30</v>
      </c>
      <c r="C251" s="21">
        <v>64</v>
      </c>
      <c r="D251" s="21">
        <v>94</v>
      </c>
      <c r="E251" s="21">
        <v>0</v>
      </c>
      <c r="F251" s="21">
        <v>0</v>
      </c>
      <c r="G251" s="21">
        <v>0</v>
      </c>
      <c r="H251" s="21">
        <f t="shared" si="139"/>
        <v>30</v>
      </c>
      <c r="I251" s="21">
        <f t="shared" si="140"/>
        <v>64</v>
      </c>
      <c r="J251" s="21">
        <f t="shared" si="141"/>
        <v>94</v>
      </c>
      <c r="K251" s="419" t="s">
        <v>1468</v>
      </c>
    </row>
    <row r="252" spans="1:11" ht="20.25" customHeight="1" x14ac:dyDescent="0.2">
      <c r="A252" s="443" t="s">
        <v>1682</v>
      </c>
      <c r="B252" s="21">
        <f>SUM(B249:B251)</f>
        <v>49</v>
      </c>
      <c r="C252" s="21">
        <f t="shared" ref="C252:J252" si="142">SUM(C249:C251)</f>
        <v>95</v>
      </c>
      <c r="D252" s="21">
        <f t="shared" si="142"/>
        <v>144</v>
      </c>
      <c r="E252" s="21">
        <f t="shared" si="142"/>
        <v>0</v>
      </c>
      <c r="F252" s="21">
        <f t="shared" si="142"/>
        <v>0</v>
      </c>
      <c r="G252" s="21">
        <f t="shared" si="142"/>
        <v>0</v>
      </c>
      <c r="H252" s="21">
        <f t="shared" si="142"/>
        <v>49</v>
      </c>
      <c r="I252" s="21">
        <f t="shared" si="142"/>
        <v>95</v>
      </c>
      <c r="J252" s="21">
        <f t="shared" si="142"/>
        <v>144</v>
      </c>
      <c r="K252" s="419" t="s">
        <v>1781</v>
      </c>
    </row>
    <row r="253" spans="1:11" ht="20.25" customHeight="1" x14ac:dyDescent="0.2">
      <c r="A253" s="443" t="s">
        <v>1683</v>
      </c>
      <c r="B253" s="21">
        <v>182</v>
      </c>
      <c r="C253" s="21">
        <v>315</v>
      </c>
      <c r="D253" s="21">
        <v>497</v>
      </c>
      <c r="E253" s="21">
        <v>0</v>
      </c>
      <c r="F253" s="21">
        <v>0</v>
      </c>
      <c r="G253" s="21">
        <v>0</v>
      </c>
      <c r="H253" s="21">
        <f>SUM(B253,E253)</f>
        <v>182</v>
      </c>
      <c r="I253" s="21">
        <f t="shared" ref="I253:J253" si="143">SUM(C253,F253)</f>
        <v>315</v>
      </c>
      <c r="J253" s="21">
        <f t="shared" si="143"/>
        <v>497</v>
      </c>
      <c r="K253" s="419" t="s">
        <v>1782</v>
      </c>
    </row>
    <row r="254" spans="1:11" ht="20.25" customHeight="1" x14ac:dyDescent="0.2">
      <c r="A254" s="443" t="s">
        <v>1783</v>
      </c>
      <c r="B254" s="21"/>
      <c r="C254" s="21"/>
      <c r="D254" s="21"/>
      <c r="E254" s="21"/>
      <c r="F254" s="21"/>
      <c r="G254" s="21"/>
      <c r="H254" s="21"/>
      <c r="I254" s="21"/>
      <c r="J254" s="21"/>
      <c r="K254" s="419" t="s">
        <v>1784</v>
      </c>
    </row>
    <row r="255" spans="1:11" ht="20.25" customHeight="1" x14ac:dyDescent="0.2">
      <c r="A255" s="443" t="s">
        <v>426</v>
      </c>
      <c r="B255" s="21">
        <v>271</v>
      </c>
      <c r="C255" s="21">
        <v>247</v>
      </c>
      <c r="D255" s="21">
        <v>518</v>
      </c>
      <c r="E255" s="21">
        <v>0</v>
      </c>
      <c r="F255" s="21">
        <v>0</v>
      </c>
      <c r="G255" s="21">
        <v>0</v>
      </c>
      <c r="H255" s="21">
        <f>SUM(B255,E255)</f>
        <v>271</v>
      </c>
      <c r="I255" s="21">
        <f t="shared" ref="I255:J255" si="144">SUM(C255,F255)</f>
        <v>247</v>
      </c>
      <c r="J255" s="21">
        <f t="shared" si="144"/>
        <v>518</v>
      </c>
      <c r="K255" s="419" t="s">
        <v>200</v>
      </c>
    </row>
    <row r="256" spans="1:11" ht="20.25" customHeight="1" x14ac:dyDescent="0.2">
      <c r="A256" s="443" t="s">
        <v>203</v>
      </c>
      <c r="B256" s="21">
        <v>140</v>
      </c>
      <c r="C256" s="21">
        <v>233</v>
      </c>
      <c r="D256" s="21">
        <v>373</v>
      </c>
      <c r="E256" s="21">
        <v>0</v>
      </c>
      <c r="F256" s="21">
        <v>0</v>
      </c>
      <c r="G256" s="21">
        <v>0</v>
      </c>
      <c r="H256" s="21">
        <f t="shared" ref="H256:H257" si="145">SUM(B256,E256)</f>
        <v>140</v>
      </c>
      <c r="I256" s="21">
        <f t="shared" ref="I256:I257" si="146">SUM(C256,F256)</f>
        <v>233</v>
      </c>
      <c r="J256" s="21">
        <f t="shared" ref="J256:J257" si="147">SUM(D256,G256)</f>
        <v>373</v>
      </c>
      <c r="K256" s="419" t="s">
        <v>206</v>
      </c>
    </row>
    <row r="257" spans="1:11" ht="20.25" customHeight="1" x14ac:dyDescent="0.2">
      <c r="A257" s="443" t="s">
        <v>516</v>
      </c>
      <c r="B257" s="21">
        <v>182</v>
      </c>
      <c r="C257" s="21">
        <v>38</v>
      </c>
      <c r="D257" s="21">
        <v>220</v>
      </c>
      <c r="E257" s="21">
        <v>0</v>
      </c>
      <c r="F257" s="21">
        <v>0</v>
      </c>
      <c r="G257" s="21">
        <v>0</v>
      </c>
      <c r="H257" s="21">
        <f t="shared" si="145"/>
        <v>182</v>
      </c>
      <c r="I257" s="21">
        <f t="shared" si="146"/>
        <v>38</v>
      </c>
      <c r="J257" s="21">
        <f t="shared" si="147"/>
        <v>220</v>
      </c>
      <c r="K257" s="419" t="s">
        <v>208</v>
      </c>
    </row>
    <row r="258" spans="1:11" ht="20.25" customHeight="1" thickBot="1" x14ac:dyDescent="0.25">
      <c r="A258" s="444" t="s">
        <v>1475</v>
      </c>
      <c r="B258" s="12">
        <f>SUM(B255:B257)</f>
        <v>593</v>
      </c>
      <c r="C258" s="12">
        <f t="shared" ref="C258:J258" si="148">SUM(C255:C257)</f>
        <v>518</v>
      </c>
      <c r="D258" s="12">
        <f t="shared" si="148"/>
        <v>1111</v>
      </c>
      <c r="E258" s="12">
        <f t="shared" si="148"/>
        <v>0</v>
      </c>
      <c r="F258" s="12">
        <f t="shared" si="148"/>
        <v>0</v>
      </c>
      <c r="G258" s="12">
        <f t="shared" si="148"/>
        <v>0</v>
      </c>
      <c r="H258" s="12">
        <f t="shared" si="148"/>
        <v>593</v>
      </c>
      <c r="I258" s="12">
        <f t="shared" si="148"/>
        <v>518</v>
      </c>
      <c r="J258" s="12">
        <f t="shared" si="148"/>
        <v>1111</v>
      </c>
      <c r="K258" s="445" t="s">
        <v>1785</v>
      </c>
    </row>
    <row r="259" spans="1:11" ht="20.25" customHeight="1" thickTop="1" thickBot="1" x14ac:dyDescent="0.25">
      <c r="A259" s="323" t="s">
        <v>1842</v>
      </c>
      <c r="K259" s="384" t="s">
        <v>2720</v>
      </c>
    </row>
    <row r="260" spans="1:11" ht="20.25" customHeight="1" thickTop="1" x14ac:dyDescent="0.2">
      <c r="A260" s="992" t="s">
        <v>196</v>
      </c>
      <c r="B260" s="992" t="s">
        <v>1</v>
      </c>
      <c r="C260" s="992"/>
      <c r="D260" s="992"/>
      <c r="E260" s="992" t="s">
        <v>2</v>
      </c>
      <c r="F260" s="992"/>
      <c r="G260" s="992"/>
      <c r="H260" s="992" t="s">
        <v>4</v>
      </c>
      <c r="I260" s="992"/>
      <c r="J260" s="992"/>
      <c r="K260" s="992" t="s">
        <v>197</v>
      </c>
    </row>
    <row r="261" spans="1:11" ht="19.5" customHeight="1" x14ac:dyDescent="0.2">
      <c r="A261" s="993"/>
      <c r="B261" s="993" t="s">
        <v>6</v>
      </c>
      <c r="C261" s="993"/>
      <c r="D261" s="993"/>
      <c r="E261" s="993" t="s">
        <v>7</v>
      </c>
      <c r="F261" s="993"/>
      <c r="G261" s="993"/>
      <c r="H261" s="993" t="s">
        <v>9</v>
      </c>
      <c r="I261" s="993"/>
      <c r="J261" s="993"/>
      <c r="K261" s="993"/>
    </row>
    <row r="262" spans="1:11" ht="19.5" customHeight="1" x14ac:dyDescent="0.2">
      <c r="A262" s="993"/>
      <c r="B262" s="925" t="s">
        <v>554</v>
      </c>
      <c r="C262" s="925" t="s">
        <v>112</v>
      </c>
      <c r="D262" s="925" t="s">
        <v>12</v>
      </c>
      <c r="E262" s="925" t="s">
        <v>554</v>
      </c>
      <c r="F262" s="925" t="s">
        <v>112</v>
      </c>
      <c r="G262" s="925" t="s">
        <v>12</v>
      </c>
      <c r="H262" s="925" t="s">
        <v>554</v>
      </c>
      <c r="I262" s="925" t="s">
        <v>112</v>
      </c>
      <c r="J262" s="925" t="s">
        <v>12</v>
      </c>
      <c r="K262" s="993"/>
    </row>
    <row r="263" spans="1:11" ht="19.5" customHeight="1" thickBot="1" x14ac:dyDescent="0.25">
      <c r="A263" s="994"/>
      <c r="B263" s="926" t="s">
        <v>13</v>
      </c>
      <c r="C263" s="926" t="s">
        <v>14</v>
      </c>
      <c r="D263" s="926" t="s">
        <v>9</v>
      </c>
      <c r="E263" s="926" t="s">
        <v>13</v>
      </c>
      <c r="F263" s="926" t="s">
        <v>14</v>
      </c>
      <c r="G263" s="926" t="s">
        <v>9</v>
      </c>
      <c r="H263" s="926" t="s">
        <v>13</v>
      </c>
      <c r="I263" s="926" t="s">
        <v>14</v>
      </c>
      <c r="J263" s="926" t="s">
        <v>9</v>
      </c>
      <c r="K263" s="994"/>
    </row>
    <row r="264" spans="1:11" ht="20.25" customHeight="1" x14ac:dyDescent="0.2">
      <c r="A264" s="443" t="s">
        <v>1786</v>
      </c>
      <c r="B264" s="21">
        <v>555</v>
      </c>
      <c r="C264" s="21">
        <v>765</v>
      </c>
      <c r="D264" s="21">
        <v>1320</v>
      </c>
      <c r="E264" s="21">
        <v>0</v>
      </c>
      <c r="F264" s="21">
        <v>0</v>
      </c>
      <c r="G264" s="21">
        <v>0</v>
      </c>
      <c r="H264" s="21">
        <f>SUM(B264,E264)</f>
        <v>555</v>
      </c>
      <c r="I264" s="21">
        <f t="shared" ref="I264:J264" si="149">SUM(C264,F264)</f>
        <v>765</v>
      </c>
      <c r="J264" s="21">
        <f t="shared" si="149"/>
        <v>1320</v>
      </c>
      <c r="K264" s="419" t="s">
        <v>1478</v>
      </c>
    </row>
    <row r="265" spans="1:11" ht="20.25" customHeight="1" x14ac:dyDescent="0.2">
      <c r="A265" s="443" t="s">
        <v>1632</v>
      </c>
      <c r="B265" s="21"/>
      <c r="C265" s="21"/>
      <c r="D265" s="21"/>
      <c r="E265" s="21"/>
      <c r="F265" s="21"/>
      <c r="G265" s="21"/>
      <c r="H265" s="21"/>
      <c r="I265" s="21"/>
      <c r="J265" s="21"/>
      <c r="K265" s="419" t="s">
        <v>1787</v>
      </c>
    </row>
    <row r="266" spans="1:11" ht="20.25" customHeight="1" x14ac:dyDescent="0.2">
      <c r="A266" s="443" t="s">
        <v>203</v>
      </c>
      <c r="B266" s="21">
        <v>166</v>
      </c>
      <c r="C266" s="21">
        <v>241</v>
      </c>
      <c r="D266" s="21">
        <v>407</v>
      </c>
      <c r="E266" s="21">
        <v>0</v>
      </c>
      <c r="F266" s="21">
        <v>0</v>
      </c>
      <c r="G266" s="21">
        <v>0</v>
      </c>
      <c r="H266" s="21">
        <f>SUM(B266,E266)</f>
        <v>166</v>
      </c>
      <c r="I266" s="21">
        <f>SUM(C266,F266)</f>
        <v>241</v>
      </c>
      <c r="J266" s="21">
        <f>SUM(D266,G266)</f>
        <v>407</v>
      </c>
      <c r="K266" s="419" t="s">
        <v>206</v>
      </c>
    </row>
    <row r="267" spans="1:11" ht="20.25" customHeight="1" x14ac:dyDescent="0.2">
      <c r="A267" s="443" t="s">
        <v>404</v>
      </c>
      <c r="B267" s="21">
        <v>158</v>
      </c>
      <c r="C267" s="21">
        <v>233</v>
      </c>
      <c r="D267" s="21">
        <v>391</v>
      </c>
      <c r="E267" s="21">
        <v>0</v>
      </c>
      <c r="F267" s="21">
        <v>0</v>
      </c>
      <c r="G267" s="21">
        <v>0</v>
      </c>
      <c r="H267" s="21">
        <f t="shared" ref="H267:H270" si="150">SUM(B267,E267)</f>
        <v>158</v>
      </c>
      <c r="I267" s="21">
        <f t="shared" ref="I267:I270" si="151">SUM(C267,F267)</f>
        <v>233</v>
      </c>
      <c r="J267" s="21">
        <f t="shared" ref="J267:J270" si="152">SUM(D267,G267)</f>
        <v>391</v>
      </c>
      <c r="K267" s="36" t="s">
        <v>206</v>
      </c>
    </row>
    <row r="268" spans="1:11" ht="20.25" customHeight="1" x14ac:dyDescent="0.2">
      <c r="A268" s="443" t="s">
        <v>1481</v>
      </c>
      <c r="B268" s="21">
        <v>63</v>
      </c>
      <c r="C268" s="21">
        <v>31</v>
      </c>
      <c r="D268" s="21">
        <v>94</v>
      </c>
      <c r="E268" s="21">
        <v>0</v>
      </c>
      <c r="F268" s="21">
        <v>0</v>
      </c>
      <c r="G268" s="21">
        <v>0</v>
      </c>
      <c r="H268" s="21">
        <f t="shared" si="150"/>
        <v>63</v>
      </c>
      <c r="I268" s="21">
        <f t="shared" si="151"/>
        <v>31</v>
      </c>
      <c r="J268" s="21">
        <f t="shared" si="152"/>
        <v>94</v>
      </c>
      <c r="K268" s="36" t="s">
        <v>1788</v>
      </c>
    </row>
    <row r="269" spans="1:11" s="603" customFormat="1" ht="19.5" customHeight="1" x14ac:dyDescent="0.2">
      <c r="A269" s="463" t="s">
        <v>1446</v>
      </c>
      <c r="B269" s="21">
        <v>96</v>
      </c>
      <c r="C269" s="880">
        <v>154</v>
      </c>
      <c r="D269" s="880">
        <v>250</v>
      </c>
      <c r="E269" s="880">
        <v>0</v>
      </c>
      <c r="F269" s="880">
        <v>0</v>
      </c>
      <c r="G269" s="880">
        <v>0</v>
      </c>
      <c r="H269" s="21">
        <f t="shared" si="150"/>
        <v>96</v>
      </c>
      <c r="I269" s="21">
        <f t="shared" si="151"/>
        <v>154</v>
      </c>
      <c r="J269" s="21">
        <f t="shared" si="152"/>
        <v>250</v>
      </c>
      <c r="K269" s="414" t="s">
        <v>1447</v>
      </c>
    </row>
    <row r="270" spans="1:11" s="603" customFormat="1" ht="19.5" customHeight="1" x14ac:dyDescent="0.2">
      <c r="A270" s="463" t="s">
        <v>778</v>
      </c>
      <c r="B270" s="21">
        <v>76</v>
      </c>
      <c r="C270" s="880">
        <v>11</v>
      </c>
      <c r="D270" s="880">
        <v>87</v>
      </c>
      <c r="E270" s="880">
        <v>0</v>
      </c>
      <c r="F270" s="880">
        <v>0</v>
      </c>
      <c r="G270" s="880">
        <v>0</v>
      </c>
      <c r="H270" s="21">
        <f t="shared" si="150"/>
        <v>76</v>
      </c>
      <c r="I270" s="21">
        <f t="shared" si="151"/>
        <v>11</v>
      </c>
      <c r="J270" s="21">
        <f t="shared" si="152"/>
        <v>87</v>
      </c>
      <c r="K270" s="605" t="s">
        <v>1483</v>
      </c>
    </row>
    <row r="271" spans="1:11" ht="20.25" customHeight="1" x14ac:dyDescent="0.2">
      <c r="A271" s="443" t="s">
        <v>1484</v>
      </c>
      <c r="B271" s="21">
        <f>SUM(B266:B270)</f>
        <v>559</v>
      </c>
      <c r="C271" s="21">
        <f t="shared" ref="C271:G271" si="153">SUM(C266:C270)</f>
        <v>670</v>
      </c>
      <c r="D271" s="21">
        <f t="shared" si="153"/>
        <v>1229</v>
      </c>
      <c r="E271" s="21">
        <f t="shared" si="153"/>
        <v>0</v>
      </c>
      <c r="F271" s="21">
        <f t="shared" si="153"/>
        <v>0</v>
      </c>
      <c r="G271" s="21">
        <f t="shared" si="153"/>
        <v>0</v>
      </c>
      <c r="H271" s="21">
        <f>SUM(H266:H270)</f>
        <v>559</v>
      </c>
      <c r="I271" s="21">
        <f>SUM(I266:I270)</f>
        <v>670</v>
      </c>
      <c r="J271" s="21">
        <f>SUM(J266:J270)</f>
        <v>1229</v>
      </c>
      <c r="K271" s="36" t="s">
        <v>1789</v>
      </c>
    </row>
    <row r="272" spans="1:11" ht="20.25" customHeight="1" x14ac:dyDescent="0.2">
      <c r="A272" s="443" t="s">
        <v>1684</v>
      </c>
      <c r="B272" s="21">
        <v>21</v>
      </c>
      <c r="C272" s="21">
        <v>7</v>
      </c>
      <c r="D272" s="21">
        <v>28</v>
      </c>
      <c r="E272" s="21">
        <v>0</v>
      </c>
      <c r="F272" s="21">
        <v>0</v>
      </c>
      <c r="G272" s="21">
        <v>0</v>
      </c>
      <c r="H272" s="21">
        <f>SUM(B272,E272)</f>
        <v>21</v>
      </c>
      <c r="I272" s="21">
        <f t="shared" ref="I272:J272" si="154">SUM(C272,F272)</f>
        <v>7</v>
      </c>
      <c r="J272" s="21">
        <f t="shared" si="154"/>
        <v>28</v>
      </c>
      <c r="K272" s="36" t="s">
        <v>1790</v>
      </c>
    </row>
    <row r="273" spans="1:23" s="603" customFormat="1" ht="20.25" customHeight="1" x14ac:dyDescent="0.2">
      <c r="A273" s="443" t="s">
        <v>1488</v>
      </c>
      <c r="B273" s="21">
        <v>152</v>
      </c>
      <c r="C273" s="21">
        <v>42</v>
      </c>
      <c r="D273" s="21">
        <v>194</v>
      </c>
      <c r="E273" s="21">
        <v>0</v>
      </c>
      <c r="F273" s="21">
        <v>0</v>
      </c>
      <c r="G273" s="21">
        <v>0</v>
      </c>
      <c r="H273" s="21">
        <f>SUM(B273,E273)</f>
        <v>152</v>
      </c>
      <c r="I273" s="21">
        <f t="shared" ref="I273" si="155">SUM(C273,F273)</f>
        <v>42</v>
      </c>
      <c r="J273" s="21">
        <f t="shared" ref="J273" si="156">SUM(D273,G273)</f>
        <v>194</v>
      </c>
      <c r="K273" s="36" t="s">
        <v>1489</v>
      </c>
    </row>
    <row r="274" spans="1:23" s="603" customFormat="1" ht="20.25" customHeight="1" x14ac:dyDescent="0.2">
      <c r="A274" s="443" t="s">
        <v>1490</v>
      </c>
      <c r="B274" s="21">
        <v>23</v>
      </c>
      <c r="C274" s="21">
        <v>2</v>
      </c>
      <c r="D274" s="21">
        <v>25</v>
      </c>
      <c r="E274" s="21">
        <v>0</v>
      </c>
      <c r="F274" s="21">
        <v>0</v>
      </c>
      <c r="G274" s="21">
        <v>0</v>
      </c>
      <c r="H274" s="21">
        <f>SUM(B274,E274)</f>
        <v>23</v>
      </c>
      <c r="I274" s="21">
        <f t="shared" ref="I274" si="157">SUM(C274,F274)</f>
        <v>2</v>
      </c>
      <c r="J274" s="21">
        <f t="shared" ref="J274" si="158">SUM(D274,G274)</f>
        <v>25</v>
      </c>
      <c r="K274" s="36" t="s">
        <v>1491</v>
      </c>
    </row>
    <row r="275" spans="1:23" ht="20.25" customHeight="1" x14ac:dyDescent="0.2">
      <c r="A275" s="420" t="s">
        <v>498</v>
      </c>
      <c r="B275" s="937">
        <f t="shared" ref="B275:J275" si="159">SUM(B272:B274,B271,B264,B258,B253,B252,B247,B240,B227,B226,B215:B217,B196:B203,B195,B182:B185,B175,B157:B164,B154:B156,B148,B82:B83,B74,B57:B59,B11:B19,B9:B10)</f>
        <v>69374</v>
      </c>
      <c r="C275" s="937">
        <f t="shared" si="159"/>
        <v>48658</v>
      </c>
      <c r="D275" s="937">
        <f t="shared" si="159"/>
        <v>118032</v>
      </c>
      <c r="E275" s="937">
        <f t="shared" si="159"/>
        <v>18</v>
      </c>
      <c r="F275" s="937">
        <f t="shared" si="159"/>
        <v>25</v>
      </c>
      <c r="G275" s="937">
        <f t="shared" si="159"/>
        <v>43</v>
      </c>
      <c r="H275" s="937">
        <f t="shared" si="159"/>
        <v>69392</v>
      </c>
      <c r="I275" s="937">
        <f t="shared" si="159"/>
        <v>48683</v>
      </c>
      <c r="J275" s="937">
        <f t="shared" si="159"/>
        <v>118075</v>
      </c>
      <c r="K275" s="516" t="s">
        <v>91</v>
      </c>
      <c r="L275" s="455"/>
      <c r="M275" s="455"/>
      <c r="N275" s="455"/>
      <c r="O275" s="455"/>
      <c r="P275" s="455"/>
      <c r="Q275" s="455"/>
      <c r="R275" s="455"/>
      <c r="S275" s="455"/>
      <c r="T275" s="455"/>
      <c r="U275" s="455"/>
      <c r="V275" s="455"/>
      <c r="W275" s="455"/>
    </row>
    <row r="276" spans="1:23" ht="20.25" customHeight="1" x14ac:dyDescent="0.2">
      <c r="A276" s="440" t="s">
        <v>402</v>
      </c>
      <c r="B276" s="596"/>
      <c r="C276" s="596"/>
      <c r="D276" s="596"/>
      <c r="E276" s="596"/>
      <c r="F276" s="596"/>
      <c r="G276" s="596"/>
      <c r="H276" s="596"/>
      <c r="I276" s="596"/>
      <c r="J276" s="596"/>
      <c r="K276" s="429" t="s">
        <v>93</v>
      </c>
    </row>
    <row r="277" spans="1:23" ht="20.25" customHeight="1" x14ac:dyDescent="0.2">
      <c r="A277" s="8" t="s">
        <v>1263</v>
      </c>
      <c r="B277" s="597">
        <v>817</v>
      </c>
      <c r="C277" s="597">
        <v>315</v>
      </c>
      <c r="D277" s="880">
        <v>1132</v>
      </c>
      <c r="E277" s="880">
        <v>2</v>
      </c>
      <c r="F277" s="880">
        <v>0</v>
      </c>
      <c r="G277" s="880">
        <v>2</v>
      </c>
      <c r="H277" s="880">
        <f>SUM(B277,E277)</f>
        <v>819</v>
      </c>
      <c r="I277" s="880">
        <f t="shared" ref="I277:J277" si="160">SUM(C277,F277)</f>
        <v>315</v>
      </c>
      <c r="J277" s="880">
        <f t="shared" si="160"/>
        <v>1134</v>
      </c>
      <c r="K277" s="404" t="s">
        <v>1264</v>
      </c>
    </row>
    <row r="278" spans="1:23" ht="20.25" customHeight="1" x14ac:dyDescent="0.2">
      <c r="A278" s="8" t="s">
        <v>1265</v>
      </c>
      <c r="B278" s="597">
        <v>1029</v>
      </c>
      <c r="C278" s="597">
        <v>363</v>
      </c>
      <c r="D278" s="880">
        <v>1392</v>
      </c>
      <c r="E278" s="880">
        <v>0</v>
      </c>
      <c r="F278" s="880">
        <v>0</v>
      </c>
      <c r="G278" s="880">
        <v>0</v>
      </c>
      <c r="H278" s="880">
        <f t="shared" ref="H278:H285" si="161">SUM(B278,E278)</f>
        <v>1029</v>
      </c>
      <c r="I278" s="880">
        <f t="shared" ref="I278:I285" si="162">SUM(C278,F278)</f>
        <v>363</v>
      </c>
      <c r="J278" s="880">
        <f t="shared" ref="J278:J285" si="163">SUM(D278,G278)</f>
        <v>1392</v>
      </c>
      <c r="K278" s="404" t="s">
        <v>1266</v>
      </c>
    </row>
    <row r="279" spans="1:23" ht="20.25" customHeight="1" x14ac:dyDescent="0.2">
      <c r="A279" s="8" t="s">
        <v>1267</v>
      </c>
      <c r="B279" s="597">
        <v>1215</v>
      </c>
      <c r="C279" s="597">
        <v>438</v>
      </c>
      <c r="D279" s="880">
        <v>1653</v>
      </c>
      <c r="E279" s="880">
        <v>0</v>
      </c>
      <c r="F279" s="880">
        <v>0</v>
      </c>
      <c r="G279" s="880">
        <v>0</v>
      </c>
      <c r="H279" s="880">
        <f t="shared" si="161"/>
        <v>1215</v>
      </c>
      <c r="I279" s="880">
        <f t="shared" si="162"/>
        <v>438</v>
      </c>
      <c r="J279" s="880">
        <f t="shared" si="163"/>
        <v>1653</v>
      </c>
      <c r="K279" s="404" t="s">
        <v>1791</v>
      </c>
    </row>
    <row r="280" spans="1:23" ht="20.25" customHeight="1" x14ac:dyDescent="0.2">
      <c r="A280" s="8" t="s">
        <v>1269</v>
      </c>
      <c r="B280" s="597">
        <v>601</v>
      </c>
      <c r="C280" s="597">
        <v>364</v>
      </c>
      <c r="D280" s="880">
        <v>965</v>
      </c>
      <c r="E280" s="880">
        <v>3</v>
      </c>
      <c r="F280" s="880">
        <v>0</v>
      </c>
      <c r="G280" s="880">
        <v>3</v>
      </c>
      <c r="H280" s="880">
        <f t="shared" si="161"/>
        <v>604</v>
      </c>
      <c r="I280" s="880">
        <f t="shared" si="162"/>
        <v>364</v>
      </c>
      <c r="J280" s="880">
        <f t="shared" si="163"/>
        <v>968</v>
      </c>
      <c r="K280" s="404" t="s">
        <v>1270</v>
      </c>
    </row>
    <row r="281" spans="1:23" ht="20.25" customHeight="1" x14ac:dyDescent="0.2">
      <c r="A281" s="8" t="s">
        <v>1273</v>
      </c>
      <c r="B281" s="597">
        <v>707</v>
      </c>
      <c r="C281" s="597">
        <v>90</v>
      </c>
      <c r="D281" s="880">
        <v>797</v>
      </c>
      <c r="E281" s="880">
        <v>0</v>
      </c>
      <c r="F281" s="880">
        <v>0</v>
      </c>
      <c r="G281" s="880">
        <v>0</v>
      </c>
      <c r="H281" s="880">
        <f t="shared" si="161"/>
        <v>707</v>
      </c>
      <c r="I281" s="880">
        <f t="shared" si="162"/>
        <v>90</v>
      </c>
      <c r="J281" s="880">
        <f t="shared" si="163"/>
        <v>797</v>
      </c>
      <c r="K281" s="404" t="s">
        <v>1696</v>
      </c>
    </row>
    <row r="282" spans="1:23" ht="20.25" customHeight="1" x14ac:dyDescent="0.2">
      <c r="A282" s="8" t="s">
        <v>1275</v>
      </c>
      <c r="B282" s="597">
        <v>807</v>
      </c>
      <c r="C282" s="597">
        <v>258</v>
      </c>
      <c r="D282" s="880">
        <v>1065</v>
      </c>
      <c r="E282" s="880">
        <v>0</v>
      </c>
      <c r="F282" s="880">
        <v>0</v>
      </c>
      <c r="G282" s="880">
        <v>0</v>
      </c>
      <c r="H282" s="880">
        <f t="shared" si="161"/>
        <v>807</v>
      </c>
      <c r="I282" s="880">
        <f t="shared" si="162"/>
        <v>258</v>
      </c>
      <c r="J282" s="880">
        <f t="shared" si="163"/>
        <v>1065</v>
      </c>
      <c r="K282" s="404" t="s">
        <v>1276</v>
      </c>
    </row>
    <row r="283" spans="1:23" ht="20.25" customHeight="1" x14ac:dyDescent="0.2">
      <c r="A283" s="8" t="s">
        <v>1277</v>
      </c>
      <c r="B283" s="597">
        <v>178</v>
      </c>
      <c r="C283" s="597">
        <v>23</v>
      </c>
      <c r="D283" s="880">
        <v>201</v>
      </c>
      <c r="E283" s="880">
        <v>0</v>
      </c>
      <c r="F283" s="880">
        <v>0</v>
      </c>
      <c r="G283" s="880">
        <v>0</v>
      </c>
      <c r="H283" s="880">
        <f t="shared" si="161"/>
        <v>178</v>
      </c>
      <c r="I283" s="880">
        <f t="shared" si="162"/>
        <v>23</v>
      </c>
      <c r="J283" s="880">
        <f t="shared" si="163"/>
        <v>201</v>
      </c>
      <c r="K283" s="404" t="s">
        <v>1278</v>
      </c>
    </row>
    <row r="284" spans="1:23" ht="20.25" customHeight="1" x14ac:dyDescent="0.2">
      <c r="A284" s="8" t="s">
        <v>1279</v>
      </c>
      <c r="B284" s="597">
        <v>1094</v>
      </c>
      <c r="C284" s="597">
        <v>164</v>
      </c>
      <c r="D284" s="880">
        <v>1258</v>
      </c>
      <c r="E284" s="880">
        <v>0</v>
      </c>
      <c r="F284" s="880">
        <v>0</v>
      </c>
      <c r="G284" s="880">
        <v>0</v>
      </c>
      <c r="H284" s="880">
        <f t="shared" si="161"/>
        <v>1094</v>
      </c>
      <c r="I284" s="880">
        <f t="shared" si="162"/>
        <v>164</v>
      </c>
      <c r="J284" s="880">
        <f t="shared" si="163"/>
        <v>1258</v>
      </c>
      <c r="K284" s="404" t="s">
        <v>1280</v>
      </c>
    </row>
    <row r="285" spans="1:23" ht="20.25" customHeight="1" thickBot="1" x14ac:dyDescent="0.25">
      <c r="A285" s="11" t="s">
        <v>1281</v>
      </c>
      <c r="B285" s="599">
        <v>1132</v>
      </c>
      <c r="C285" s="599">
        <v>293</v>
      </c>
      <c r="D285" s="12">
        <v>1425</v>
      </c>
      <c r="E285" s="12">
        <v>3</v>
      </c>
      <c r="F285" s="12">
        <v>0</v>
      </c>
      <c r="G285" s="12">
        <v>3</v>
      </c>
      <c r="H285" s="12">
        <f t="shared" si="161"/>
        <v>1135</v>
      </c>
      <c r="I285" s="12">
        <f t="shared" si="162"/>
        <v>293</v>
      </c>
      <c r="J285" s="12">
        <f t="shared" si="163"/>
        <v>1428</v>
      </c>
      <c r="K285" s="13" t="s">
        <v>1792</v>
      </c>
    </row>
    <row r="286" spans="1:23" s="603" customFormat="1" ht="20.25" customHeight="1" thickTop="1" thickBot="1" x14ac:dyDescent="0.25">
      <c r="A286" s="323" t="s">
        <v>1842</v>
      </c>
      <c r="B286" s="898"/>
      <c r="C286" s="898"/>
      <c r="D286" s="898"/>
      <c r="E286" s="898"/>
      <c r="F286" s="898"/>
      <c r="G286" s="898"/>
      <c r="H286" s="898"/>
      <c r="I286" s="898"/>
      <c r="J286" s="898"/>
      <c r="K286" s="384" t="s">
        <v>2720</v>
      </c>
    </row>
    <row r="287" spans="1:23" s="603" customFormat="1" ht="20.25" customHeight="1" thickTop="1" x14ac:dyDescent="0.2">
      <c r="A287" s="992" t="s">
        <v>196</v>
      </c>
      <c r="B287" s="992" t="s">
        <v>1</v>
      </c>
      <c r="C287" s="992"/>
      <c r="D287" s="992"/>
      <c r="E287" s="992" t="s">
        <v>2</v>
      </c>
      <c r="F287" s="992"/>
      <c r="G287" s="992"/>
      <c r="H287" s="992" t="s">
        <v>4</v>
      </c>
      <c r="I287" s="992"/>
      <c r="J287" s="992"/>
      <c r="K287" s="992" t="s">
        <v>197</v>
      </c>
    </row>
    <row r="288" spans="1:23" s="603" customFormat="1" ht="19.5" customHeight="1" x14ac:dyDescent="0.2">
      <c r="A288" s="993"/>
      <c r="B288" s="993" t="s">
        <v>6</v>
      </c>
      <c r="C288" s="993"/>
      <c r="D288" s="993"/>
      <c r="E288" s="993" t="s">
        <v>7</v>
      </c>
      <c r="F288" s="993"/>
      <c r="G288" s="993"/>
      <c r="H288" s="993" t="s">
        <v>9</v>
      </c>
      <c r="I288" s="993"/>
      <c r="J288" s="993"/>
      <c r="K288" s="993"/>
    </row>
    <row r="289" spans="1:11" s="603" customFormat="1" ht="19.5" customHeight="1" x14ac:dyDescent="0.2">
      <c r="A289" s="993"/>
      <c r="B289" s="925" t="s">
        <v>554</v>
      </c>
      <c r="C289" s="925" t="s">
        <v>112</v>
      </c>
      <c r="D289" s="925" t="s">
        <v>12</v>
      </c>
      <c r="E289" s="925" t="s">
        <v>554</v>
      </c>
      <c r="F289" s="925" t="s">
        <v>112</v>
      </c>
      <c r="G289" s="925" t="s">
        <v>12</v>
      </c>
      <c r="H289" s="925" t="s">
        <v>554</v>
      </c>
      <c r="I289" s="925" t="s">
        <v>112</v>
      </c>
      <c r="J289" s="925" t="s">
        <v>12</v>
      </c>
      <c r="K289" s="993"/>
    </row>
    <row r="290" spans="1:11" s="603" customFormat="1" ht="19.5" customHeight="1" thickBot="1" x14ac:dyDescent="0.25">
      <c r="A290" s="994"/>
      <c r="B290" s="926" t="s">
        <v>13</v>
      </c>
      <c r="C290" s="926" t="s">
        <v>14</v>
      </c>
      <c r="D290" s="926" t="s">
        <v>9</v>
      </c>
      <c r="E290" s="926" t="s">
        <v>13</v>
      </c>
      <c r="F290" s="926" t="s">
        <v>14</v>
      </c>
      <c r="G290" s="926" t="s">
        <v>9</v>
      </c>
      <c r="H290" s="926" t="s">
        <v>13</v>
      </c>
      <c r="I290" s="926" t="s">
        <v>14</v>
      </c>
      <c r="J290" s="926" t="s">
        <v>9</v>
      </c>
      <c r="K290" s="994"/>
    </row>
    <row r="291" spans="1:11" s="603" customFormat="1" ht="18.75" customHeight="1" x14ac:dyDescent="0.2">
      <c r="A291" s="308" t="s">
        <v>1492</v>
      </c>
      <c r="B291" s="937"/>
      <c r="C291" s="937"/>
      <c r="D291" s="937"/>
      <c r="E291" s="937"/>
      <c r="F291" s="937"/>
      <c r="G291" s="937"/>
      <c r="H291" s="937"/>
      <c r="I291" s="937"/>
      <c r="J291" s="937"/>
      <c r="K291" s="297" t="s">
        <v>1493</v>
      </c>
    </row>
    <row r="292" spans="1:11" s="603" customFormat="1" ht="18.75" customHeight="1" x14ac:dyDescent="0.2">
      <c r="A292" s="463" t="s">
        <v>1288</v>
      </c>
      <c r="B292" s="880">
        <v>361</v>
      </c>
      <c r="C292" s="880">
        <v>24</v>
      </c>
      <c r="D292" s="880">
        <v>385</v>
      </c>
      <c r="E292" s="880">
        <v>0</v>
      </c>
      <c r="F292" s="880">
        <v>0</v>
      </c>
      <c r="G292" s="880">
        <v>0</v>
      </c>
      <c r="H292" s="880">
        <f>SUM(B292,E292)</f>
        <v>361</v>
      </c>
      <c r="I292" s="880">
        <f t="shared" ref="I292:J297" si="164">SUM(C292,F292)</f>
        <v>24</v>
      </c>
      <c r="J292" s="880">
        <f t="shared" si="164"/>
        <v>385</v>
      </c>
      <c r="K292" s="605" t="s">
        <v>1289</v>
      </c>
    </row>
    <row r="293" spans="1:11" s="603" customFormat="1" ht="18.75" customHeight="1" x14ac:dyDescent="0.2">
      <c r="A293" s="463" t="s">
        <v>1286</v>
      </c>
      <c r="B293" s="880">
        <v>39</v>
      </c>
      <c r="C293" s="880">
        <v>30</v>
      </c>
      <c r="D293" s="880">
        <v>69</v>
      </c>
      <c r="E293" s="880">
        <v>0</v>
      </c>
      <c r="F293" s="880">
        <v>0</v>
      </c>
      <c r="G293" s="880">
        <v>0</v>
      </c>
      <c r="H293" s="880">
        <f t="shared" ref="H293:H297" si="165">SUM(B293,E293)</f>
        <v>39</v>
      </c>
      <c r="I293" s="880">
        <f t="shared" si="164"/>
        <v>30</v>
      </c>
      <c r="J293" s="880">
        <f t="shared" si="164"/>
        <v>69</v>
      </c>
      <c r="K293" s="605" t="s">
        <v>1494</v>
      </c>
    </row>
    <row r="294" spans="1:11" s="603" customFormat="1" ht="18.75" customHeight="1" x14ac:dyDescent="0.2">
      <c r="A294" s="463" t="s">
        <v>1290</v>
      </c>
      <c r="B294" s="880">
        <v>97</v>
      </c>
      <c r="C294" s="880">
        <v>63</v>
      </c>
      <c r="D294" s="880">
        <v>160</v>
      </c>
      <c r="E294" s="880">
        <v>0</v>
      </c>
      <c r="F294" s="880">
        <v>0</v>
      </c>
      <c r="G294" s="880">
        <v>0</v>
      </c>
      <c r="H294" s="880">
        <f t="shared" si="165"/>
        <v>97</v>
      </c>
      <c r="I294" s="880">
        <f t="shared" si="164"/>
        <v>63</v>
      </c>
      <c r="J294" s="880">
        <f t="shared" si="164"/>
        <v>160</v>
      </c>
      <c r="K294" s="605" t="s">
        <v>1495</v>
      </c>
    </row>
    <row r="295" spans="1:11" s="603" customFormat="1" ht="18.75" customHeight="1" x14ac:dyDescent="0.2">
      <c r="A295" s="463" t="s">
        <v>1292</v>
      </c>
      <c r="B295" s="880">
        <v>165</v>
      </c>
      <c r="C295" s="880">
        <v>19</v>
      </c>
      <c r="D295" s="880">
        <v>184</v>
      </c>
      <c r="E295" s="880">
        <v>0</v>
      </c>
      <c r="F295" s="880">
        <v>0</v>
      </c>
      <c r="G295" s="880">
        <v>0</v>
      </c>
      <c r="H295" s="880">
        <f t="shared" si="165"/>
        <v>165</v>
      </c>
      <c r="I295" s="880">
        <f t="shared" si="164"/>
        <v>19</v>
      </c>
      <c r="J295" s="880">
        <f t="shared" si="164"/>
        <v>184</v>
      </c>
      <c r="K295" s="605" t="s">
        <v>1496</v>
      </c>
    </row>
    <row r="296" spans="1:11" s="603" customFormat="1" ht="18.75" customHeight="1" x14ac:dyDescent="0.2">
      <c r="A296" s="463" t="s">
        <v>1294</v>
      </c>
      <c r="B296" s="880">
        <v>484</v>
      </c>
      <c r="C296" s="880">
        <v>43</v>
      </c>
      <c r="D296" s="880">
        <v>527</v>
      </c>
      <c r="E296" s="880">
        <v>0</v>
      </c>
      <c r="F296" s="880">
        <v>0</v>
      </c>
      <c r="G296" s="880">
        <v>0</v>
      </c>
      <c r="H296" s="880">
        <f t="shared" si="165"/>
        <v>484</v>
      </c>
      <c r="I296" s="880">
        <f t="shared" si="164"/>
        <v>43</v>
      </c>
      <c r="J296" s="880">
        <f t="shared" si="164"/>
        <v>527</v>
      </c>
      <c r="K296" s="605" t="s">
        <v>1497</v>
      </c>
    </row>
    <row r="297" spans="1:11" s="603" customFormat="1" ht="18.75" customHeight="1" x14ac:dyDescent="0.2">
      <c r="A297" s="463" t="s">
        <v>1296</v>
      </c>
      <c r="B297" s="880">
        <v>501</v>
      </c>
      <c r="C297" s="880">
        <v>199</v>
      </c>
      <c r="D297" s="880">
        <v>700</v>
      </c>
      <c r="E297" s="880">
        <v>0</v>
      </c>
      <c r="F297" s="880">
        <v>0</v>
      </c>
      <c r="G297" s="880">
        <v>0</v>
      </c>
      <c r="H297" s="880">
        <f t="shared" si="165"/>
        <v>501</v>
      </c>
      <c r="I297" s="880">
        <f t="shared" si="164"/>
        <v>199</v>
      </c>
      <c r="J297" s="880">
        <f t="shared" si="164"/>
        <v>700</v>
      </c>
      <c r="K297" s="605" t="s">
        <v>1305</v>
      </c>
    </row>
    <row r="298" spans="1:11" s="603" customFormat="1" ht="18.75" customHeight="1" x14ac:dyDescent="0.2">
      <c r="A298" s="463" t="s">
        <v>1498</v>
      </c>
      <c r="B298" s="880">
        <f>SUM(B292:B297)</f>
        <v>1647</v>
      </c>
      <c r="C298" s="880">
        <f t="shared" ref="C298:J298" si="166">SUM(C292:C297)</f>
        <v>378</v>
      </c>
      <c r="D298" s="880">
        <f t="shared" si="166"/>
        <v>2025</v>
      </c>
      <c r="E298" s="880">
        <f t="shared" si="166"/>
        <v>0</v>
      </c>
      <c r="F298" s="880">
        <f t="shared" si="166"/>
        <v>0</v>
      </c>
      <c r="G298" s="880">
        <f t="shared" si="166"/>
        <v>0</v>
      </c>
      <c r="H298" s="880">
        <f t="shared" si="166"/>
        <v>1647</v>
      </c>
      <c r="I298" s="880">
        <f t="shared" si="166"/>
        <v>378</v>
      </c>
      <c r="J298" s="880">
        <f t="shared" si="166"/>
        <v>2025</v>
      </c>
      <c r="K298" s="605" t="s">
        <v>1499</v>
      </c>
    </row>
    <row r="299" spans="1:11" s="603" customFormat="1" ht="18.75" customHeight="1" x14ac:dyDescent="0.2">
      <c r="A299" s="308" t="s">
        <v>1300</v>
      </c>
      <c r="B299" s="937"/>
      <c r="C299" s="937"/>
      <c r="D299" s="937"/>
      <c r="E299" s="937"/>
      <c r="F299" s="937"/>
      <c r="G299" s="937"/>
      <c r="H299" s="937"/>
      <c r="I299" s="937"/>
      <c r="J299" s="937"/>
      <c r="K299" s="297" t="s">
        <v>1493</v>
      </c>
    </row>
    <row r="300" spans="1:11" s="603" customFormat="1" ht="18.75" customHeight="1" x14ac:dyDescent="0.2">
      <c r="A300" s="308" t="s">
        <v>1302</v>
      </c>
      <c r="B300" s="937">
        <v>22</v>
      </c>
      <c r="C300" s="937">
        <v>5</v>
      </c>
      <c r="D300" s="937">
        <v>27</v>
      </c>
      <c r="E300" s="937">
        <v>0</v>
      </c>
      <c r="F300" s="937">
        <v>0</v>
      </c>
      <c r="G300" s="937">
        <v>0</v>
      </c>
      <c r="H300" s="937">
        <f>SUM(B300,E300)</f>
        <v>22</v>
      </c>
      <c r="I300" s="937">
        <f t="shared" ref="I300:J303" si="167">SUM(C300,F300)</f>
        <v>5</v>
      </c>
      <c r="J300" s="937">
        <f t="shared" si="167"/>
        <v>27</v>
      </c>
      <c r="K300" s="605" t="s">
        <v>1500</v>
      </c>
    </row>
    <row r="301" spans="1:11" s="603" customFormat="1" ht="18.75" customHeight="1" x14ac:dyDescent="0.2">
      <c r="A301" s="308" t="s">
        <v>1294</v>
      </c>
      <c r="B301" s="937">
        <v>5</v>
      </c>
      <c r="C301" s="937">
        <v>2</v>
      </c>
      <c r="D301" s="937">
        <v>7</v>
      </c>
      <c r="E301" s="937">
        <v>0</v>
      </c>
      <c r="F301" s="937">
        <v>0</v>
      </c>
      <c r="G301" s="937">
        <v>0</v>
      </c>
      <c r="H301" s="937">
        <f t="shared" ref="H301:H303" si="168">SUM(B301,E301)</f>
        <v>5</v>
      </c>
      <c r="I301" s="937">
        <f t="shared" si="167"/>
        <v>2</v>
      </c>
      <c r="J301" s="937">
        <f t="shared" si="167"/>
        <v>7</v>
      </c>
      <c r="K301" s="211" t="s">
        <v>1304</v>
      </c>
    </row>
    <row r="302" spans="1:11" s="603" customFormat="1" ht="18.75" customHeight="1" x14ac:dyDescent="0.2">
      <c r="A302" s="463" t="s">
        <v>1290</v>
      </c>
      <c r="B302" s="597">
        <v>84</v>
      </c>
      <c r="C302" s="880">
        <v>12</v>
      </c>
      <c r="D302" s="880">
        <v>96</v>
      </c>
      <c r="E302" s="880">
        <v>0</v>
      </c>
      <c r="F302" s="880">
        <v>0</v>
      </c>
      <c r="G302" s="880">
        <v>0</v>
      </c>
      <c r="H302" s="880">
        <f t="shared" si="168"/>
        <v>84</v>
      </c>
      <c r="I302" s="880">
        <f t="shared" si="167"/>
        <v>12</v>
      </c>
      <c r="J302" s="880">
        <f t="shared" si="167"/>
        <v>96</v>
      </c>
      <c r="K302" s="211" t="s">
        <v>1291</v>
      </c>
    </row>
    <row r="303" spans="1:11" s="603" customFormat="1" ht="18.75" customHeight="1" x14ac:dyDescent="0.2">
      <c r="A303" s="308" t="s">
        <v>1296</v>
      </c>
      <c r="B303" s="937">
        <v>51</v>
      </c>
      <c r="C303" s="937">
        <v>31</v>
      </c>
      <c r="D303" s="937">
        <v>82</v>
      </c>
      <c r="E303" s="937">
        <v>0</v>
      </c>
      <c r="F303" s="937">
        <v>0</v>
      </c>
      <c r="G303" s="937">
        <v>0</v>
      </c>
      <c r="H303" s="937">
        <f t="shared" si="168"/>
        <v>51</v>
      </c>
      <c r="I303" s="937">
        <f t="shared" si="167"/>
        <v>31</v>
      </c>
      <c r="J303" s="937">
        <f t="shared" si="167"/>
        <v>82</v>
      </c>
      <c r="K303" s="605" t="s">
        <v>1305</v>
      </c>
    </row>
    <row r="304" spans="1:11" s="603" customFormat="1" ht="18.75" customHeight="1" x14ac:dyDescent="0.2">
      <c r="A304" s="308" t="s">
        <v>1306</v>
      </c>
      <c r="B304" s="937">
        <f>SUM(B300:B303)</f>
        <v>162</v>
      </c>
      <c r="C304" s="937">
        <f t="shared" ref="C304:J304" si="169">SUM(C300:C303)</f>
        <v>50</v>
      </c>
      <c r="D304" s="937">
        <f t="shared" si="169"/>
        <v>212</v>
      </c>
      <c r="E304" s="937">
        <f t="shared" si="169"/>
        <v>0</v>
      </c>
      <c r="F304" s="937">
        <f t="shared" si="169"/>
        <v>0</v>
      </c>
      <c r="G304" s="937">
        <f t="shared" si="169"/>
        <v>0</v>
      </c>
      <c r="H304" s="937">
        <f t="shared" si="169"/>
        <v>162</v>
      </c>
      <c r="I304" s="937">
        <f t="shared" si="169"/>
        <v>50</v>
      </c>
      <c r="J304" s="937">
        <f t="shared" si="169"/>
        <v>212</v>
      </c>
      <c r="K304" s="421" t="s">
        <v>1499</v>
      </c>
    </row>
    <row r="305" spans="1:11" s="603" customFormat="1" ht="18.75" customHeight="1" x14ac:dyDescent="0.2">
      <c r="A305" s="463" t="s">
        <v>1308</v>
      </c>
      <c r="B305" s="880"/>
      <c r="C305" s="880"/>
      <c r="D305" s="880"/>
      <c r="E305" s="880"/>
      <c r="F305" s="880"/>
      <c r="G305" s="880"/>
      <c r="H305" s="880"/>
      <c r="I305" s="880"/>
      <c r="J305" s="937"/>
      <c r="K305" s="297" t="s">
        <v>1493</v>
      </c>
    </row>
    <row r="306" spans="1:11" s="603" customFormat="1" ht="18.75" customHeight="1" x14ac:dyDescent="0.2">
      <c r="A306" s="463" t="s">
        <v>1302</v>
      </c>
      <c r="B306" s="880">
        <v>51</v>
      </c>
      <c r="C306" s="880">
        <v>5</v>
      </c>
      <c r="D306" s="880">
        <v>56</v>
      </c>
      <c r="E306" s="880">
        <v>0</v>
      </c>
      <c r="F306" s="880">
        <v>0</v>
      </c>
      <c r="G306" s="880">
        <v>0</v>
      </c>
      <c r="H306" s="880">
        <f>SUM(B306,E306)</f>
        <v>51</v>
      </c>
      <c r="I306" s="880">
        <f t="shared" ref="I306:J309" si="170">SUM(C306,F306)</f>
        <v>5</v>
      </c>
      <c r="J306" s="880">
        <f t="shared" si="170"/>
        <v>56</v>
      </c>
      <c r="K306" s="605" t="s">
        <v>1500</v>
      </c>
    </row>
    <row r="307" spans="1:11" s="603" customFormat="1" ht="18.75" customHeight="1" x14ac:dyDescent="0.2">
      <c r="A307" s="463" t="s">
        <v>1290</v>
      </c>
      <c r="B307" s="597">
        <v>2</v>
      </c>
      <c r="C307" s="880">
        <v>8</v>
      </c>
      <c r="D307" s="880">
        <v>10</v>
      </c>
      <c r="E307" s="880">
        <v>0</v>
      </c>
      <c r="F307" s="880">
        <v>0</v>
      </c>
      <c r="G307" s="880">
        <v>0</v>
      </c>
      <c r="H307" s="880">
        <f t="shared" ref="H307:H309" si="171">SUM(B307,E307)</f>
        <v>2</v>
      </c>
      <c r="I307" s="880">
        <f t="shared" si="170"/>
        <v>8</v>
      </c>
      <c r="J307" s="880">
        <f t="shared" si="170"/>
        <v>10</v>
      </c>
      <c r="K307" s="211" t="s">
        <v>1291</v>
      </c>
    </row>
    <row r="308" spans="1:11" s="603" customFormat="1" ht="18.75" customHeight="1" x14ac:dyDescent="0.2">
      <c r="A308" s="308" t="s">
        <v>1294</v>
      </c>
      <c r="B308" s="600">
        <v>86</v>
      </c>
      <c r="C308" s="937">
        <v>3</v>
      </c>
      <c r="D308" s="880">
        <v>89</v>
      </c>
      <c r="E308" s="880">
        <v>0</v>
      </c>
      <c r="F308" s="880">
        <v>0</v>
      </c>
      <c r="G308" s="880">
        <v>0</v>
      </c>
      <c r="H308" s="880">
        <f t="shared" si="171"/>
        <v>86</v>
      </c>
      <c r="I308" s="880">
        <f t="shared" si="170"/>
        <v>3</v>
      </c>
      <c r="J308" s="880">
        <f t="shared" si="170"/>
        <v>89</v>
      </c>
      <c r="K308" s="605" t="s">
        <v>1497</v>
      </c>
    </row>
    <row r="309" spans="1:11" s="603" customFormat="1" ht="18.75" customHeight="1" x14ac:dyDescent="0.2">
      <c r="A309" s="463" t="s">
        <v>1296</v>
      </c>
      <c r="B309" s="597">
        <v>83</v>
      </c>
      <c r="C309" s="880">
        <v>25</v>
      </c>
      <c r="D309" s="880">
        <v>108</v>
      </c>
      <c r="E309" s="880">
        <v>0</v>
      </c>
      <c r="F309" s="880">
        <v>0</v>
      </c>
      <c r="G309" s="880">
        <v>0</v>
      </c>
      <c r="H309" s="880">
        <f t="shared" si="171"/>
        <v>83</v>
      </c>
      <c r="I309" s="880">
        <f t="shared" si="170"/>
        <v>25</v>
      </c>
      <c r="J309" s="880">
        <f t="shared" si="170"/>
        <v>108</v>
      </c>
      <c r="K309" s="605" t="s">
        <v>1305</v>
      </c>
    </row>
    <row r="310" spans="1:11" s="603" customFormat="1" ht="18.75" customHeight="1" x14ac:dyDescent="0.2">
      <c r="A310" s="463" t="s">
        <v>1310</v>
      </c>
      <c r="B310" s="597">
        <f>B309+B308+B307+B306</f>
        <v>222</v>
      </c>
      <c r="C310" s="880">
        <f>C309+C308+C307+C306</f>
        <v>41</v>
      </c>
      <c r="D310" s="880">
        <f>D309+D308+D307+D306</f>
        <v>263</v>
      </c>
      <c r="E310" s="880">
        <v>0</v>
      </c>
      <c r="F310" s="880">
        <v>0</v>
      </c>
      <c r="G310" s="880">
        <v>0</v>
      </c>
      <c r="H310" s="880">
        <f>H309+H308+H307+H306</f>
        <v>222</v>
      </c>
      <c r="I310" s="880">
        <f>I309+I308+I307+I306</f>
        <v>41</v>
      </c>
      <c r="J310" s="937">
        <f>J309+J308+J307+J306</f>
        <v>263</v>
      </c>
      <c r="K310" s="421" t="s">
        <v>1499</v>
      </c>
    </row>
    <row r="311" spans="1:11" s="603" customFormat="1" ht="18.75" customHeight="1" x14ac:dyDescent="0.2">
      <c r="A311" s="463" t="s">
        <v>2323</v>
      </c>
      <c r="B311" s="601">
        <f>SUM(B310,B304,B298)</f>
        <v>2031</v>
      </c>
      <c r="C311" s="601">
        <f t="shared" ref="C311:J311" si="172">SUM(C310,C304,C298)</f>
        <v>469</v>
      </c>
      <c r="D311" s="601">
        <f t="shared" si="172"/>
        <v>2500</v>
      </c>
      <c r="E311" s="601">
        <f t="shared" si="172"/>
        <v>0</v>
      </c>
      <c r="F311" s="601">
        <f t="shared" si="172"/>
        <v>0</v>
      </c>
      <c r="G311" s="601">
        <f t="shared" si="172"/>
        <v>0</v>
      </c>
      <c r="H311" s="601">
        <f t="shared" si="172"/>
        <v>2031</v>
      </c>
      <c r="I311" s="601">
        <f t="shared" si="172"/>
        <v>469</v>
      </c>
      <c r="J311" s="601">
        <f t="shared" si="172"/>
        <v>2500</v>
      </c>
      <c r="K311" s="421" t="s">
        <v>1499</v>
      </c>
    </row>
    <row r="312" spans="1:11" ht="18.75" customHeight="1" x14ac:dyDescent="0.2">
      <c r="A312" s="17" t="s">
        <v>1697</v>
      </c>
      <c r="B312" s="18"/>
      <c r="C312" s="18"/>
      <c r="D312" s="18"/>
      <c r="E312" s="18"/>
      <c r="F312" s="18"/>
      <c r="G312" s="18"/>
      <c r="H312" s="18"/>
      <c r="I312" s="18"/>
      <c r="J312" s="18"/>
      <c r="K312" s="19" t="s">
        <v>1793</v>
      </c>
    </row>
    <row r="313" spans="1:11" ht="18.75" customHeight="1" x14ac:dyDescent="0.2">
      <c r="A313" s="8" t="s">
        <v>1700</v>
      </c>
      <c r="B313" s="880">
        <v>434</v>
      </c>
      <c r="C313" s="880">
        <v>34</v>
      </c>
      <c r="D313" s="880">
        <v>468</v>
      </c>
      <c r="E313" s="880">
        <v>0</v>
      </c>
      <c r="F313" s="880">
        <v>0</v>
      </c>
      <c r="G313" s="880">
        <v>0</v>
      </c>
      <c r="H313" s="880">
        <f>SUM(B313,E313)</f>
        <v>434</v>
      </c>
      <c r="I313" s="880">
        <f t="shared" ref="I313:J313" si="173">SUM(C313,F313)</f>
        <v>34</v>
      </c>
      <c r="J313" s="880">
        <f t="shared" si="173"/>
        <v>468</v>
      </c>
      <c r="K313" s="211" t="s">
        <v>1794</v>
      </c>
    </row>
    <row r="314" spans="1:11" ht="18.75" customHeight="1" thickBot="1" x14ac:dyDescent="0.25">
      <c r="A314" s="11" t="s">
        <v>1288</v>
      </c>
      <c r="B314" s="12">
        <v>39</v>
      </c>
      <c r="C314" s="12">
        <v>30</v>
      </c>
      <c r="D314" s="12">
        <v>69</v>
      </c>
      <c r="E314" s="12">
        <v>0</v>
      </c>
      <c r="F314" s="12">
        <v>0</v>
      </c>
      <c r="G314" s="12">
        <v>0</v>
      </c>
      <c r="H314" s="12">
        <f>SUM(B314,E314)</f>
        <v>39</v>
      </c>
      <c r="I314" s="12">
        <f t="shared" ref="I314" si="174">SUM(C314,F314)</f>
        <v>30</v>
      </c>
      <c r="J314" s="12">
        <f t="shared" ref="J314" si="175">SUM(D314,G314)</f>
        <v>69</v>
      </c>
      <c r="K314" s="447" t="s">
        <v>1753</v>
      </c>
    </row>
    <row r="315" spans="1:11" ht="20.25" customHeight="1" thickTop="1" thickBot="1" x14ac:dyDescent="0.25">
      <c r="A315" s="323" t="s">
        <v>1842</v>
      </c>
      <c r="K315" s="384" t="s">
        <v>2720</v>
      </c>
    </row>
    <row r="316" spans="1:11" ht="20.25" customHeight="1" thickTop="1" x14ac:dyDescent="0.2">
      <c r="A316" s="992" t="s">
        <v>196</v>
      </c>
      <c r="B316" s="992" t="s">
        <v>1</v>
      </c>
      <c r="C316" s="992"/>
      <c r="D316" s="992"/>
      <c r="E316" s="992" t="s">
        <v>2</v>
      </c>
      <c r="F316" s="992"/>
      <c r="G316" s="992"/>
      <c r="H316" s="992" t="s">
        <v>4</v>
      </c>
      <c r="I316" s="992"/>
      <c r="J316" s="992"/>
      <c r="K316" s="992" t="s">
        <v>197</v>
      </c>
    </row>
    <row r="317" spans="1:11" ht="19.5" customHeight="1" x14ac:dyDescent="0.2">
      <c r="A317" s="993"/>
      <c r="B317" s="993" t="s">
        <v>6</v>
      </c>
      <c r="C317" s="993"/>
      <c r="D317" s="993"/>
      <c r="E317" s="993" t="s">
        <v>7</v>
      </c>
      <c r="F317" s="993"/>
      <c r="G317" s="993"/>
      <c r="H317" s="993" t="s">
        <v>9</v>
      </c>
      <c r="I317" s="993"/>
      <c r="J317" s="993"/>
      <c r="K317" s="993"/>
    </row>
    <row r="318" spans="1:11" ht="19.5" customHeight="1" x14ac:dyDescent="0.2">
      <c r="A318" s="993"/>
      <c r="B318" s="925" t="s">
        <v>554</v>
      </c>
      <c r="C318" s="925" t="s">
        <v>112</v>
      </c>
      <c r="D318" s="925" t="s">
        <v>12</v>
      </c>
      <c r="E318" s="925" t="s">
        <v>554</v>
      </c>
      <c r="F318" s="925" t="s">
        <v>112</v>
      </c>
      <c r="G318" s="925" t="s">
        <v>12</v>
      </c>
      <c r="H318" s="925" t="s">
        <v>554</v>
      </c>
      <c r="I318" s="925" t="s">
        <v>112</v>
      </c>
      <c r="J318" s="925" t="s">
        <v>12</v>
      </c>
      <c r="K318" s="993"/>
    </row>
    <row r="319" spans="1:11" ht="19.5" customHeight="1" thickBot="1" x14ac:dyDescent="0.25">
      <c r="A319" s="994"/>
      <c r="B319" s="926" t="s">
        <v>13</v>
      </c>
      <c r="C319" s="926" t="s">
        <v>14</v>
      </c>
      <c r="D319" s="926" t="s">
        <v>9</v>
      </c>
      <c r="E319" s="926" t="s">
        <v>13</v>
      </c>
      <c r="F319" s="926" t="s">
        <v>14</v>
      </c>
      <c r="G319" s="926" t="s">
        <v>9</v>
      </c>
      <c r="H319" s="926" t="s">
        <v>13</v>
      </c>
      <c r="I319" s="926" t="s">
        <v>14</v>
      </c>
      <c r="J319" s="926" t="s">
        <v>9</v>
      </c>
      <c r="K319" s="994"/>
    </row>
    <row r="320" spans="1:11" ht="20.25" customHeight="1" x14ac:dyDescent="0.2">
      <c r="A320" s="8" t="s">
        <v>1702</v>
      </c>
      <c r="B320" s="880">
        <v>104</v>
      </c>
      <c r="C320" s="880">
        <v>73</v>
      </c>
      <c r="D320" s="880">
        <v>177</v>
      </c>
      <c r="E320" s="880">
        <v>0</v>
      </c>
      <c r="F320" s="880">
        <v>0</v>
      </c>
      <c r="G320" s="880">
        <v>0</v>
      </c>
      <c r="H320" s="880">
        <f>SUM(B320,E320)</f>
        <v>104</v>
      </c>
      <c r="I320" s="880">
        <f t="shared" ref="I320:J320" si="176">SUM(C320,F320)</f>
        <v>73</v>
      </c>
      <c r="J320" s="880">
        <f t="shared" si="176"/>
        <v>177</v>
      </c>
      <c r="K320" s="211" t="s">
        <v>1795</v>
      </c>
    </row>
    <row r="321" spans="1:11" ht="20.25" customHeight="1" x14ac:dyDescent="0.2">
      <c r="A321" s="8" t="s">
        <v>1704</v>
      </c>
      <c r="B321" s="880">
        <v>165</v>
      </c>
      <c r="C321" s="880">
        <v>19</v>
      </c>
      <c r="D321" s="880">
        <v>184</v>
      </c>
      <c r="E321" s="880">
        <v>0</v>
      </c>
      <c r="F321" s="880">
        <v>0</v>
      </c>
      <c r="G321" s="880">
        <v>0</v>
      </c>
      <c r="H321" s="880">
        <f t="shared" ref="H321:H323" si="177">SUM(B321,E321)</f>
        <v>165</v>
      </c>
      <c r="I321" s="880">
        <f t="shared" ref="I321:I323" si="178">SUM(C321,F321)</f>
        <v>19</v>
      </c>
      <c r="J321" s="880">
        <f t="shared" ref="J321:J323" si="179">SUM(D321,G321)</f>
        <v>184</v>
      </c>
      <c r="K321" s="404" t="s">
        <v>1571</v>
      </c>
    </row>
    <row r="322" spans="1:11" ht="20.25" customHeight="1" x14ac:dyDescent="0.2">
      <c r="A322" s="8" t="s">
        <v>1705</v>
      </c>
      <c r="B322" s="880">
        <v>654</v>
      </c>
      <c r="C322" s="880">
        <v>58</v>
      </c>
      <c r="D322" s="880">
        <v>712</v>
      </c>
      <c r="E322" s="880">
        <v>0</v>
      </c>
      <c r="F322" s="880">
        <v>0</v>
      </c>
      <c r="G322" s="880">
        <v>0</v>
      </c>
      <c r="H322" s="880">
        <f t="shared" si="177"/>
        <v>654</v>
      </c>
      <c r="I322" s="880">
        <f t="shared" si="178"/>
        <v>58</v>
      </c>
      <c r="J322" s="880">
        <f t="shared" si="179"/>
        <v>712</v>
      </c>
      <c r="K322" s="211" t="s">
        <v>1304</v>
      </c>
    </row>
    <row r="323" spans="1:11" ht="20.25" customHeight="1" x14ac:dyDescent="0.2">
      <c r="A323" s="8" t="s">
        <v>1552</v>
      </c>
      <c r="B323" s="880">
        <v>635</v>
      </c>
      <c r="C323" s="880">
        <v>255</v>
      </c>
      <c r="D323" s="880">
        <v>890</v>
      </c>
      <c r="E323" s="880">
        <v>0</v>
      </c>
      <c r="F323" s="880">
        <v>0</v>
      </c>
      <c r="G323" s="880">
        <v>0</v>
      </c>
      <c r="H323" s="880">
        <f t="shared" si="177"/>
        <v>635</v>
      </c>
      <c r="I323" s="880">
        <f t="shared" si="178"/>
        <v>255</v>
      </c>
      <c r="J323" s="880">
        <f t="shared" si="179"/>
        <v>890</v>
      </c>
      <c r="K323" s="404" t="s">
        <v>1305</v>
      </c>
    </row>
    <row r="324" spans="1:11" ht="20.25" customHeight="1" x14ac:dyDescent="0.2">
      <c r="A324" s="8" t="s">
        <v>1706</v>
      </c>
      <c r="B324" s="597">
        <f>SUM(B320:B323,B313:B314)</f>
        <v>2031</v>
      </c>
      <c r="C324" s="880">
        <f t="shared" ref="C324:J324" si="180">SUM(C320:C323,C313:C314)</f>
        <v>469</v>
      </c>
      <c r="D324" s="880">
        <f t="shared" si="180"/>
        <v>2500</v>
      </c>
      <c r="E324" s="880">
        <f t="shared" si="180"/>
        <v>0</v>
      </c>
      <c r="F324" s="880">
        <f t="shared" si="180"/>
        <v>0</v>
      </c>
      <c r="G324" s="880">
        <f t="shared" si="180"/>
        <v>0</v>
      </c>
      <c r="H324" s="880">
        <f t="shared" si="180"/>
        <v>2031</v>
      </c>
      <c r="I324" s="880">
        <f t="shared" si="180"/>
        <v>469</v>
      </c>
      <c r="J324" s="880">
        <f t="shared" si="180"/>
        <v>2500</v>
      </c>
      <c r="K324" s="404" t="s">
        <v>1539</v>
      </c>
    </row>
    <row r="325" spans="1:11" ht="20.25" customHeight="1" x14ac:dyDescent="0.2">
      <c r="A325" s="8" t="s">
        <v>1315</v>
      </c>
      <c r="B325" s="597">
        <v>1750</v>
      </c>
      <c r="C325" s="880">
        <v>570</v>
      </c>
      <c r="D325" s="880">
        <v>2320</v>
      </c>
      <c r="E325" s="880">
        <v>0</v>
      </c>
      <c r="F325" s="880">
        <v>0</v>
      </c>
      <c r="G325" s="880">
        <v>0</v>
      </c>
      <c r="H325" s="880">
        <f>SUM(B325,E325)</f>
        <v>1750</v>
      </c>
      <c r="I325" s="880">
        <f t="shared" ref="I325:J325" si="181">SUM(C325,F325)</f>
        <v>570</v>
      </c>
      <c r="J325" s="880">
        <f t="shared" si="181"/>
        <v>2320</v>
      </c>
      <c r="K325" s="404" t="s">
        <v>1297</v>
      </c>
    </row>
    <row r="326" spans="1:11" ht="20.25" customHeight="1" x14ac:dyDescent="0.2">
      <c r="A326" s="8" t="s">
        <v>1317</v>
      </c>
      <c r="B326" s="597">
        <v>385</v>
      </c>
      <c r="C326" s="880">
        <v>157</v>
      </c>
      <c r="D326" s="880">
        <v>542</v>
      </c>
      <c r="E326" s="880">
        <v>0</v>
      </c>
      <c r="F326" s="880">
        <v>0</v>
      </c>
      <c r="G326" s="880">
        <v>0</v>
      </c>
      <c r="H326" s="880">
        <f>SUM(B326,E326)</f>
        <v>385</v>
      </c>
      <c r="I326" s="880">
        <f t="shared" ref="I326" si="182">SUM(C326,F326)</f>
        <v>157</v>
      </c>
      <c r="J326" s="880">
        <f t="shared" ref="J326" si="183">SUM(D326,G326)</f>
        <v>542</v>
      </c>
      <c r="K326" s="404" t="s">
        <v>1502</v>
      </c>
    </row>
    <row r="327" spans="1:11" ht="20.25" customHeight="1" x14ac:dyDescent="0.2">
      <c r="A327" s="8" t="s">
        <v>1503</v>
      </c>
      <c r="B327" s="597"/>
      <c r="C327" s="880"/>
      <c r="D327" s="880"/>
      <c r="E327" s="880"/>
      <c r="F327" s="880"/>
      <c r="G327" s="880"/>
      <c r="H327" s="880"/>
      <c r="I327" s="880"/>
      <c r="J327" s="880"/>
      <c r="K327" s="414" t="s">
        <v>1707</v>
      </c>
    </row>
    <row r="328" spans="1:11" ht="20.25" customHeight="1" x14ac:dyDescent="0.2">
      <c r="A328" s="8" t="s">
        <v>1286</v>
      </c>
      <c r="B328" s="597">
        <v>102</v>
      </c>
      <c r="C328" s="880">
        <v>13</v>
      </c>
      <c r="D328" s="880">
        <v>115</v>
      </c>
      <c r="E328" s="880">
        <v>0</v>
      </c>
      <c r="F328" s="880">
        <v>0</v>
      </c>
      <c r="G328" s="880">
        <v>0</v>
      </c>
      <c r="H328" s="880">
        <f>SUM(B328,E328)</f>
        <v>102</v>
      </c>
      <c r="I328" s="880">
        <f t="shared" ref="I328:J328" si="184">SUM(C328,F328)</f>
        <v>13</v>
      </c>
      <c r="J328" s="880">
        <f t="shared" si="184"/>
        <v>115</v>
      </c>
      <c r="K328" s="211" t="s">
        <v>1794</v>
      </c>
    </row>
    <row r="329" spans="1:11" ht="20.25" customHeight="1" x14ac:dyDescent="0.2">
      <c r="A329" s="8" t="s">
        <v>1545</v>
      </c>
      <c r="B329" s="597">
        <v>158</v>
      </c>
      <c r="C329" s="880">
        <v>144</v>
      </c>
      <c r="D329" s="880">
        <v>302</v>
      </c>
      <c r="E329" s="880">
        <v>0</v>
      </c>
      <c r="F329" s="880">
        <v>0</v>
      </c>
      <c r="G329" s="880">
        <v>0</v>
      </c>
      <c r="H329" s="880">
        <f t="shared" ref="H329:H333" si="185">SUM(B329,E329)</f>
        <v>158</v>
      </c>
      <c r="I329" s="880">
        <f t="shared" ref="I329:I333" si="186">SUM(C329,F329)</f>
        <v>144</v>
      </c>
      <c r="J329" s="880">
        <f t="shared" ref="J329:J333" si="187">SUM(D329,G329)</f>
        <v>302</v>
      </c>
      <c r="K329" s="414" t="s">
        <v>1323</v>
      </c>
    </row>
    <row r="330" spans="1:11" ht="20.25" customHeight="1" x14ac:dyDescent="0.2">
      <c r="A330" s="8" t="s">
        <v>523</v>
      </c>
      <c r="B330" s="597">
        <v>58</v>
      </c>
      <c r="C330" s="880">
        <v>15</v>
      </c>
      <c r="D330" s="880">
        <v>73</v>
      </c>
      <c r="E330" s="880">
        <v>0</v>
      </c>
      <c r="F330" s="880">
        <v>0</v>
      </c>
      <c r="G330" s="880">
        <v>0</v>
      </c>
      <c r="H330" s="880">
        <f t="shared" si="185"/>
        <v>58</v>
      </c>
      <c r="I330" s="880">
        <f t="shared" si="186"/>
        <v>15</v>
      </c>
      <c r="J330" s="880">
        <f t="shared" si="187"/>
        <v>73</v>
      </c>
      <c r="K330" s="414" t="s">
        <v>240</v>
      </c>
    </row>
    <row r="331" spans="1:11" ht="20.25" customHeight="1" x14ac:dyDescent="0.2">
      <c r="A331" s="8" t="s">
        <v>1546</v>
      </c>
      <c r="B331" s="597">
        <v>52</v>
      </c>
      <c r="C331" s="880">
        <v>13</v>
      </c>
      <c r="D331" s="880">
        <v>65</v>
      </c>
      <c r="E331" s="880">
        <v>0</v>
      </c>
      <c r="F331" s="880">
        <v>0</v>
      </c>
      <c r="G331" s="880">
        <v>0</v>
      </c>
      <c r="H331" s="880">
        <f t="shared" si="185"/>
        <v>52</v>
      </c>
      <c r="I331" s="880">
        <f t="shared" si="186"/>
        <v>13</v>
      </c>
      <c r="J331" s="880">
        <f t="shared" si="187"/>
        <v>65</v>
      </c>
      <c r="K331" s="414" t="s">
        <v>1603</v>
      </c>
    </row>
    <row r="332" spans="1:11" ht="20.25" customHeight="1" x14ac:dyDescent="0.2">
      <c r="A332" s="8" t="s">
        <v>1548</v>
      </c>
      <c r="B332" s="597">
        <v>53</v>
      </c>
      <c r="C332" s="880">
        <v>9</v>
      </c>
      <c r="D332" s="880">
        <v>62</v>
      </c>
      <c r="E332" s="880">
        <v>0</v>
      </c>
      <c r="F332" s="880">
        <v>0</v>
      </c>
      <c r="G332" s="880">
        <v>0</v>
      </c>
      <c r="H332" s="880">
        <f t="shared" si="185"/>
        <v>53</v>
      </c>
      <c r="I332" s="880">
        <f t="shared" si="186"/>
        <v>9</v>
      </c>
      <c r="J332" s="880">
        <f t="shared" si="187"/>
        <v>62</v>
      </c>
      <c r="K332" s="404" t="s">
        <v>1293</v>
      </c>
    </row>
    <row r="333" spans="1:11" ht="20.25" customHeight="1" x14ac:dyDescent="0.2">
      <c r="A333" s="8" t="s">
        <v>1549</v>
      </c>
      <c r="B333" s="597">
        <v>41</v>
      </c>
      <c r="C333" s="880">
        <v>36</v>
      </c>
      <c r="D333" s="880">
        <v>77</v>
      </c>
      <c r="E333" s="880">
        <v>0</v>
      </c>
      <c r="F333" s="880">
        <v>0</v>
      </c>
      <c r="G333" s="880">
        <v>0</v>
      </c>
      <c r="H333" s="880">
        <f t="shared" si="185"/>
        <v>41</v>
      </c>
      <c r="I333" s="880">
        <f t="shared" si="186"/>
        <v>36</v>
      </c>
      <c r="J333" s="880">
        <f t="shared" si="187"/>
        <v>77</v>
      </c>
      <c r="K333" s="404" t="s">
        <v>1550</v>
      </c>
    </row>
    <row r="334" spans="1:11" ht="20.25" customHeight="1" x14ac:dyDescent="0.2">
      <c r="A334" s="8" t="s">
        <v>1324</v>
      </c>
      <c r="B334" s="597">
        <f>SUM(B328:B333)</f>
        <v>464</v>
      </c>
      <c r="C334" s="880">
        <f t="shared" ref="C334:J334" si="188">SUM(C328:C333)</f>
        <v>230</v>
      </c>
      <c r="D334" s="880">
        <f t="shared" si="188"/>
        <v>694</v>
      </c>
      <c r="E334" s="880">
        <f t="shared" si="188"/>
        <v>0</v>
      </c>
      <c r="F334" s="880">
        <f t="shared" si="188"/>
        <v>0</v>
      </c>
      <c r="G334" s="880">
        <f t="shared" si="188"/>
        <v>0</v>
      </c>
      <c r="H334" s="880">
        <f t="shared" si="188"/>
        <v>464</v>
      </c>
      <c r="I334" s="880">
        <f t="shared" si="188"/>
        <v>230</v>
      </c>
      <c r="J334" s="880">
        <f t="shared" si="188"/>
        <v>694</v>
      </c>
      <c r="K334" s="414" t="s">
        <v>1325</v>
      </c>
    </row>
    <row r="335" spans="1:11" ht="20.25" customHeight="1" x14ac:dyDescent="0.2">
      <c r="A335" s="8" t="s">
        <v>1588</v>
      </c>
      <c r="B335" s="597"/>
      <c r="C335" s="880"/>
      <c r="D335" s="880"/>
      <c r="E335" s="880"/>
      <c r="F335" s="880"/>
      <c r="G335" s="880"/>
      <c r="H335" s="880"/>
      <c r="I335" s="880"/>
      <c r="J335" s="880"/>
      <c r="K335" s="404" t="s">
        <v>1796</v>
      </c>
    </row>
    <row r="336" spans="1:11" ht="20.25" customHeight="1" x14ac:dyDescent="0.2">
      <c r="A336" s="463" t="s">
        <v>1797</v>
      </c>
      <c r="B336" s="597">
        <v>96</v>
      </c>
      <c r="C336" s="880">
        <v>27</v>
      </c>
      <c r="D336" s="880">
        <v>123</v>
      </c>
      <c r="E336" s="880">
        <v>0</v>
      </c>
      <c r="F336" s="880">
        <v>1</v>
      </c>
      <c r="G336" s="880">
        <v>1</v>
      </c>
      <c r="H336" s="880">
        <f>SUM(B336,E336)</f>
        <v>96</v>
      </c>
      <c r="I336" s="880">
        <f t="shared" ref="I336:J336" si="189">SUM(C336,F336)</f>
        <v>28</v>
      </c>
      <c r="J336" s="880">
        <f t="shared" si="189"/>
        <v>124</v>
      </c>
      <c r="K336" s="605" t="s">
        <v>1329</v>
      </c>
    </row>
    <row r="337" spans="1:12" ht="20.25" customHeight="1" x14ac:dyDescent="0.2">
      <c r="A337" s="463" t="s">
        <v>1552</v>
      </c>
      <c r="B337" s="597">
        <v>151</v>
      </c>
      <c r="C337" s="880">
        <v>62</v>
      </c>
      <c r="D337" s="880">
        <v>213</v>
      </c>
      <c r="E337" s="880">
        <v>0</v>
      </c>
      <c r="F337" s="880">
        <v>0</v>
      </c>
      <c r="G337" s="880">
        <v>0</v>
      </c>
      <c r="H337" s="880">
        <f t="shared" ref="H337:H338" si="190">SUM(B337,E337)</f>
        <v>151</v>
      </c>
      <c r="I337" s="880">
        <f t="shared" ref="I337:I338" si="191">SUM(C337,F337)</f>
        <v>62</v>
      </c>
      <c r="J337" s="880">
        <f t="shared" ref="J337:J338" si="192">SUM(D337,G337)</f>
        <v>213</v>
      </c>
      <c r="K337" s="605" t="s">
        <v>1305</v>
      </c>
    </row>
    <row r="338" spans="1:12" ht="20.25" customHeight="1" x14ac:dyDescent="0.2">
      <c r="A338" s="8" t="s">
        <v>1331</v>
      </c>
      <c r="B338" s="597">
        <v>128</v>
      </c>
      <c r="C338" s="880">
        <v>30</v>
      </c>
      <c r="D338" s="880">
        <v>158</v>
      </c>
      <c r="E338" s="880">
        <v>0</v>
      </c>
      <c r="F338" s="880">
        <v>0</v>
      </c>
      <c r="G338" s="880">
        <v>0</v>
      </c>
      <c r="H338" s="880">
        <f t="shared" si="190"/>
        <v>128</v>
      </c>
      <c r="I338" s="880">
        <f t="shared" si="191"/>
        <v>30</v>
      </c>
      <c r="J338" s="880">
        <f t="shared" si="192"/>
        <v>158</v>
      </c>
      <c r="K338" s="404" t="s">
        <v>1798</v>
      </c>
    </row>
    <row r="339" spans="1:12" ht="20.25" customHeight="1" x14ac:dyDescent="0.2">
      <c r="A339" s="8" t="s">
        <v>1338</v>
      </c>
      <c r="B339" s="597">
        <f>SUM(B336:B338)</f>
        <v>375</v>
      </c>
      <c r="C339" s="880">
        <f t="shared" ref="C339:J339" si="193">SUM(C336:C338)</f>
        <v>119</v>
      </c>
      <c r="D339" s="880">
        <f t="shared" si="193"/>
        <v>494</v>
      </c>
      <c r="E339" s="880">
        <f t="shared" si="193"/>
        <v>0</v>
      </c>
      <c r="F339" s="880">
        <f t="shared" si="193"/>
        <v>1</v>
      </c>
      <c r="G339" s="880">
        <f t="shared" si="193"/>
        <v>1</v>
      </c>
      <c r="H339" s="880">
        <f t="shared" si="193"/>
        <v>375</v>
      </c>
      <c r="I339" s="880">
        <f t="shared" si="193"/>
        <v>120</v>
      </c>
      <c r="J339" s="880">
        <f t="shared" si="193"/>
        <v>495</v>
      </c>
      <c r="K339" s="404" t="s">
        <v>1715</v>
      </c>
    </row>
    <row r="340" spans="1:12" ht="20.25" customHeight="1" thickBot="1" x14ac:dyDescent="0.25">
      <c r="A340" s="11" t="s">
        <v>1340</v>
      </c>
      <c r="B340" s="599">
        <v>248</v>
      </c>
      <c r="C340" s="12">
        <v>162</v>
      </c>
      <c r="D340" s="12">
        <v>410</v>
      </c>
      <c r="E340" s="12">
        <v>1</v>
      </c>
      <c r="F340" s="12">
        <v>0</v>
      </c>
      <c r="G340" s="12">
        <v>1</v>
      </c>
      <c r="H340" s="12">
        <f>SUM(B340,E340)</f>
        <v>249</v>
      </c>
      <c r="I340" s="12">
        <f t="shared" ref="I340:J340" si="194">SUM(C340,F340)</f>
        <v>162</v>
      </c>
      <c r="J340" s="12">
        <f t="shared" si="194"/>
        <v>411</v>
      </c>
      <c r="K340" s="13" t="s">
        <v>1799</v>
      </c>
    </row>
    <row r="341" spans="1:12" ht="20.25" customHeight="1" thickTop="1" x14ac:dyDescent="0.2">
      <c r="A341" s="534"/>
      <c r="B341" s="925"/>
      <c r="C341" s="925"/>
      <c r="D341" s="925"/>
      <c r="E341" s="925"/>
      <c r="F341" s="925"/>
      <c r="G341" s="925"/>
      <c r="H341" s="925"/>
      <c r="I341" s="925"/>
      <c r="J341" s="925"/>
      <c r="K341" s="533"/>
      <c r="L341" s="67"/>
    </row>
    <row r="342" spans="1:12" ht="20.25" customHeight="1" thickBot="1" x14ac:dyDescent="0.25">
      <c r="A342" s="323" t="s">
        <v>1842</v>
      </c>
      <c r="K342" s="384" t="s">
        <v>2720</v>
      </c>
    </row>
    <row r="343" spans="1:12" ht="20.25" customHeight="1" thickTop="1" x14ac:dyDescent="0.2">
      <c r="A343" s="992" t="s">
        <v>196</v>
      </c>
      <c r="B343" s="992" t="s">
        <v>1</v>
      </c>
      <c r="C343" s="992"/>
      <c r="D343" s="992"/>
      <c r="E343" s="992" t="s">
        <v>2</v>
      </c>
      <c r="F343" s="992"/>
      <c r="G343" s="992"/>
      <c r="H343" s="992" t="s">
        <v>4</v>
      </c>
      <c r="I343" s="992"/>
      <c r="J343" s="992"/>
      <c r="K343" s="992" t="s">
        <v>197</v>
      </c>
    </row>
    <row r="344" spans="1:12" ht="19.5" customHeight="1" x14ac:dyDescent="0.2">
      <c r="A344" s="993"/>
      <c r="B344" s="993" t="s">
        <v>6</v>
      </c>
      <c r="C344" s="993"/>
      <c r="D344" s="993"/>
      <c r="E344" s="993" t="s">
        <v>7</v>
      </c>
      <c r="F344" s="993"/>
      <c r="G344" s="993"/>
      <c r="H344" s="993" t="s">
        <v>9</v>
      </c>
      <c r="I344" s="993"/>
      <c r="J344" s="993"/>
      <c r="K344" s="993"/>
    </row>
    <row r="345" spans="1:12" ht="19.5" customHeight="1" x14ac:dyDescent="0.2">
      <c r="A345" s="993"/>
      <c r="B345" s="925" t="s">
        <v>554</v>
      </c>
      <c r="C345" s="925" t="s">
        <v>112</v>
      </c>
      <c r="D345" s="925" t="s">
        <v>12</v>
      </c>
      <c r="E345" s="925" t="s">
        <v>554</v>
      </c>
      <c r="F345" s="925" t="s">
        <v>112</v>
      </c>
      <c r="G345" s="925" t="s">
        <v>12</v>
      </c>
      <c r="H345" s="925" t="s">
        <v>554</v>
      </c>
      <c r="I345" s="925" t="s">
        <v>112</v>
      </c>
      <c r="J345" s="925" t="s">
        <v>12</v>
      </c>
      <c r="K345" s="993"/>
    </row>
    <row r="346" spans="1:12" ht="19.5" customHeight="1" thickBot="1" x14ac:dyDescent="0.25">
      <c r="A346" s="994"/>
      <c r="B346" s="926" t="s">
        <v>13</v>
      </c>
      <c r="C346" s="926" t="s">
        <v>14</v>
      </c>
      <c r="D346" s="926" t="s">
        <v>9</v>
      </c>
      <c r="E346" s="926" t="s">
        <v>13</v>
      </c>
      <c r="F346" s="926" t="s">
        <v>14</v>
      </c>
      <c r="G346" s="926" t="s">
        <v>9</v>
      </c>
      <c r="H346" s="926" t="s">
        <v>13</v>
      </c>
      <c r="I346" s="926" t="s">
        <v>14</v>
      </c>
      <c r="J346" s="926" t="s">
        <v>9</v>
      </c>
      <c r="K346" s="994"/>
    </row>
    <row r="347" spans="1:12" ht="19.5" customHeight="1" x14ac:dyDescent="0.2">
      <c r="A347" s="60" t="s">
        <v>1800</v>
      </c>
      <c r="B347" s="880"/>
      <c r="C347" s="880"/>
      <c r="D347" s="880"/>
      <c r="E347" s="880"/>
      <c r="F347" s="880"/>
      <c r="G347" s="880"/>
      <c r="H347" s="880"/>
      <c r="I347" s="880"/>
      <c r="J347" s="880"/>
      <c r="K347" s="404" t="s">
        <v>1645</v>
      </c>
    </row>
    <row r="348" spans="1:12" ht="19.5" customHeight="1" x14ac:dyDescent="0.2">
      <c r="A348" s="8" t="s">
        <v>1344</v>
      </c>
      <c r="B348" s="880">
        <v>200</v>
      </c>
      <c r="C348" s="880">
        <v>39</v>
      </c>
      <c r="D348" s="880">
        <v>239</v>
      </c>
      <c r="E348" s="880">
        <v>0</v>
      </c>
      <c r="F348" s="880">
        <v>0</v>
      </c>
      <c r="G348" s="880">
        <v>0</v>
      </c>
      <c r="H348" s="880">
        <f>SUM(B348,E348)</f>
        <v>200</v>
      </c>
      <c r="I348" s="880">
        <f t="shared" ref="I348:J348" si="195">SUM(C348,F348)</f>
        <v>39</v>
      </c>
      <c r="J348" s="880">
        <f t="shared" si="195"/>
        <v>239</v>
      </c>
      <c r="K348" s="404" t="s">
        <v>856</v>
      </c>
    </row>
    <row r="349" spans="1:12" ht="19.5" customHeight="1" x14ac:dyDescent="0.2">
      <c r="A349" s="8" t="s">
        <v>1345</v>
      </c>
      <c r="B349" s="880">
        <v>257</v>
      </c>
      <c r="C349" s="880">
        <v>71</v>
      </c>
      <c r="D349" s="880">
        <v>328</v>
      </c>
      <c r="E349" s="880">
        <v>0</v>
      </c>
      <c r="F349" s="880">
        <v>0</v>
      </c>
      <c r="G349" s="880">
        <v>0</v>
      </c>
      <c r="H349" s="880">
        <f t="shared" ref="H349:H351" si="196">SUM(B349,E349)</f>
        <v>257</v>
      </c>
      <c r="I349" s="880">
        <f t="shared" ref="I349:I351" si="197">SUM(C349,F349)</f>
        <v>71</v>
      </c>
      <c r="J349" s="880">
        <f t="shared" ref="J349:J351" si="198">SUM(D349,G349)</f>
        <v>328</v>
      </c>
      <c r="K349" s="404" t="s">
        <v>1526</v>
      </c>
    </row>
    <row r="350" spans="1:12" ht="19.5" customHeight="1" x14ac:dyDescent="0.2">
      <c r="A350" s="8" t="s">
        <v>939</v>
      </c>
      <c r="B350" s="880">
        <v>681</v>
      </c>
      <c r="C350" s="880">
        <v>274</v>
      </c>
      <c r="D350" s="880">
        <v>955</v>
      </c>
      <c r="E350" s="880">
        <v>0</v>
      </c>
      <c r="F350" s="880">
        <v>0</v>
      </c>
      <c r="G350" s="880">
        <v>0</v>
      </c>
      <c r="H350" s="880">
        <f t="shared" si="196"/>
        <v>681</v>
      </c>
      <c r="I350" s="880">
        <f t="shared" si="197"/>
        <v>274</v>
      </c>
      <c r="J350" s="880">
        <f t="shared" si="198"/>
        <v>955</v>
      </c>
      <c r="K350" s="404" t="s">
        <v>234</v>
      </c>
    </row>
    <row r="351" spans="1:12" ht="19.5" customHeight="1" x14ac:dyDescent="0.2">
      <c r="A351" s="8" t="s">
        <v>523</v>
      </c>
      <c r="B351" s="880">
        <v>576</v>
      </c>
      <c r="C351" s="880">
        <v>132</v>
      </c>
      <c r="D351" s="880">
        <v>708</v>
      </c>
      <c r="E351" s="880">
        <v>0</v>
      </c>
      <c r="F351" s="880">
        <v>0</v>
      </c>
      <c r="G351" s="880">
        <v>0</v>
      </c>
      <c r="H351" s="880">
        <f t="shared" si="196"/>
        <v>576</v>
      </c>
      <c r="I351" s="880">
        <f t="shared" si="197"/>
        <v>132</v>
      </c>
      <c r="J351" s="880">
        <f t="shared" si="198"/>
        <v>708</v>
      </c>
      <c r="K351" s="404" t="s">
        <v>240</v>
      </c>
    </row>
    <row r="352" spans="1:12" ht="19.5" customHeight="1" x14ac:dyDescent="0.2">
      <c r="A352" s="20" t="s">
        <v>1347</v>
      </c>
      <c r="B352" s="21">
        <f>SUM(B348:B351)</f>
        <v>1714</v>
      </c>
      <c r="C352" s="21">
        <f t="shared" ref="C352:J352" si="199">SUM(C348:C351)</f>
        <v>516</v>
      </c>
      <c r="D352" s="21">
        <f t="shared" si="199"/>
        <v>2230</v>
      </c>
      <c r="E352" s="21">
        <f t="shared" si="199"/>
        <v>0</v>
      </c>
      <c r="F352" s="21">
        <f t="shared" si="199"/>
        <v>0</v>
      </c>
      <c r="G352" s="21">
        <f t="shared" si="199"/>
        <v>0</v>
      </c>
      <c r="H352" s="21">
        <f t="shared" si="199"/>
        <v>1714</v>
      </c>
      <c r="I352" s="21">
        <f t="shared" si="199"/>
        <v>516</v>
      </c>
      <c r="J352" s="21">
        <f t="shared" si="199"/>
        <v>2230</v>
      </c>
      <c r="K352" s="22" t="s">
        <v>1801</v>
      </c>
    </row>
    <row r="353" spans="1:11" ht="19.5" customHeight="1" x14ac:dyDescent="0.2">
      <c r="A353" s="20" t="s">
        <v>1650</v>
      </c>
      <c r="B353" s="21"/>
      <c r="C353" s="21"/>
      <c r="D353" s="21"/>
      <c r="E353" s="21"/>
      <c r="F353" s="21"/>
      <c r="G353" s="21"/>
      <c r="H353" s="21"/>
      <c r="I353" s="21"/>
      <c r="J353" s="21"/>
      <c r="K353" s="404" t="s">
        <v>1721</v>
      </c>
    </row>
    <row r="354" spans="1:11" ht="19.5" customHeight="1" x14ac:dyDescent="0.2">
      <c r="A354" s="20" t="s">
        <v>939</v>
      </c>
      <c r="B354" s="21">
        <v>104</v>
      </c>
      <c r="C354" s="21">
        <v>39</v>
      </c>
      <c r="D354" s="21">
        <v>143</v>
      </c>
      <c r="E354" s="880">
        <v>0</v>
      </c>
      <c r="F354" s="880">
        <v>0</v>
      </c>
      <c r="G354" s="880">
        <v>0</v>
      </c>
      <c r="H354" s="880">
        <f>SUM(B354,E354)</f>
        <v>104</v>
      </c>
      <c r="I354" s="880">
        <f t="shared" ref="I354:J354" si="200">SUM(C354,F354)</f>
        <v>39</v>
      </c>
      <c r="J354" s="880">
        <f t="shared" si="200"/>
        <v>143</v>
      </c>
      <c r="K354" s="419" t="s">
        <v>234</v>
      </c>
    </row>
    <row r="355" spans="1:11" ht="19.5" customHeight="1" x14ac:dyDescent="0.2">
      <c r="A355" s="20" t="s">
        <v>523</v>
      </c>
      <c r="B355" s="21">
        <v>46</v>
      </c>
      <c r="C355" s="21">
        <v>9</v>
      </c>
      <c r="D355" s="21">
        <v>55</v>
      </c>
      <c r="E355" s="880">
        <v>0</v>
      </c>
      <c r="F355" s="880">
        <v>0</v>
      </c>
      <c r="G355" s="880">
        <v>0</v>
      </c>
      <c r="H355" s="880">
        <f>SUM(B355,E355)</f>
        <v>46</v>
      </c>
      <c r="I355" s="880">
        <f t="shared" ref="I355" si="201">SUM(C355,F355)</f>
        <v>9</v>
      </c>
      <c r="J355" s="880">
        <f t="shared" ref="J355" si="202">SUM(D355,G355)</f>
        <v>55</v>
      </c>
      <c r="K355" s="414" t="s">
        <v>240</v>
      </c>
    </row>
    <row r="356" spans="1:11" ht="19.5" customHeight="1" x14ac:dyDescent="0.2">
      <c r="A356" s="20" t="s">
        <v>1651</v>
      </c>
      <c r="B356" s="21">
        <f>SUM(B354:B355)</f>
        <v>150</v>
      </c>
      <c r="C356" s="21">
        <f t="shared" ref="C356:J356" si="203">SUM(C354:C355)</f>
        <v>48</v>
      </c>
      <c r="D356" s="21">
        <f t="shared" si="203"/>
        <v>198</v>
      </c>
      <c r="E356" s="21">
        <f t="shared" si="203"/>
        <v>0</v>
      </c>
      <c r="F356" s="21">
        <f t="shared" si="203"/>
        <v>0</v>
      </c>
      <c r="G356" s="21">
        <f t="shared" si="203"/>
        <v>0</v>
      </c>
      <c r="H356" s="21">
        <f t="shared" si="203"/>
        <v>150</v>
      </c>
      <c r="I356" s="21">
        <f t="shared" si="203"/>
        <v>48</v>
      </c>
      <c r="J356" s="21">
        <f t="shared" si="203"/>
        <v>198</v>
      </c>
      <c r="K356" s="22" t="s">
        <v>1802</v>
      </c>
    </row>
    <row r="357" spans="1:11" ht="19.5" customHeight="1" x14ac:dyDescent="0.2">
      <c r="A357" s="20" t="s">
        <v>1723</v>
      </c>
      <c r="B357" s="21"/>
      <c r="C357" s="21"/>
      <c r="D357" s="21"/>
      <c r="E357" s="21"/>
      <c r="F357" s="21"/>
      <c r="G357" s="21"/>
      <c r="H357" s="21"/>
      <c r="I357" s="21"/>
      <c r="J357" s="21"/>
      <c r="K357" s="404" t="s">
        <v>1803</v>
      </c>
    </row>
    <row r="358" spans="1:11" s="608" customFormat="1" ht="19.5" customHeight="1" x14ac:dyDescent="0.2">
      <c r="A358" s="20" t="s">
        <v>1358</v>
      </c>
      <c r="B358" s="21">
        <v>24</v>
      </c>
      <c r="C358" s="21">
        <v>7</v>
      </c>
      <c r="D358" s="21">
        <v>31</v>
      </c>
      <c r="E358" s="21">
        <v>0</v>
      </c>
      <c r="F358" s="21">
        <v>0</v>
      </c>
      <c r="G358" s="21">
        <v>0</v>
      </c>
      <c r="H358" s="21">
        <f>SUM(B358,E358)</f>
        <v>24</v>
      </c>
      <c r="I358" s="21">
        <f t="shared" ref="I358:J358" si="204">SUM(C358,F358)</f>
        <v>7</v>
      </c>
      <c r="J358" s="21">
        <f t="shared" si="204"/>
        <v>31</v>
      </c>
      <c r="K358" s="609" t="s">
        <v>1355</v>
      </c>
    </row>
    <row r="359" spans="1:11" ht="19.5" customHeight="1" x14ac:dyDescent="0.2">
      <c r="A359" s="20" t="s">
        <v>1345</v>
      </c>
      <c r="B359" s="21">
        <v>49</v>
      </c>
      <c r="C359" s="21">
        <v>18</v>
      </c>
      <c r="D359" s="21">
        <v>67</v>
      </c>
      <c r="E359" s="21">
        <v>0</v>
      </c>
      <c r="F359" s="21">
        <v>0</v>
      </c>
      <c r="G359" s="21">
        <v>0</v>
      </c>
      <c r="H359" s="21">
        <f t="shared" ref="H359:H361" si="205">SUM(B359,E359)</f>
        <v>49</v>
      </c>
      <c r="I359" s="21">
        <f t="shared" ref="I359:I361" si="206">SUM(C359,F359)</f>
        <v>18</v>
      </c>
      <c r="J359" s="21">
        <f t="shared" ref="J359:J361" si="207">SUM(D359,G359)</f>
        <v>67</v>
      </c>
      <c r="K359" s="404" t="s">
        <v>1526</v>
      </c>
    </row>
    <row r="360" spans="1:11" ht="19.5" customHeight="1" x14ac:dyDescent="0.2">
      <c r="A360" s="20" t="s">
        <v>939</v>
      </c>
      <c r="B360" s="21">
        <v>166</v>
      </c>
      <c r="C360" s="21">
        <v>57</v>
      </c>
      <c r="D360" s="21">
        <v>223</v>
      </c>
      <c r="E360" s="21">
        <v>0</v>
      </c>
      <c r="F360" s="21">
        <v>0</v>
      </c>
      <c r="G360" s="21">
        <v>0</v>
      </c>
      <c r="H360" s="21">
        <f t="shared" si="205"/>
        <v>166</v>
      </c>
      <c r="I360" s="21">
        <f t="shared" si="206"/>
        <v>57</v>
      </c>
      <c r="J360" s="21">
        <f t="shared" si="207"/>
        <v>223</v>
      </c>
      <c r="K360" s="419" t="s">
        <v>234</v>
      </c>
    </row>
    <row r="361" spans="1:11" ht="19.5" customHeight="1" x14ac:dyDescent="0.2">
      <c r="A361" s="20" t="s">
        <v>523</v>
      </c>
      <c r="B361" s="21">
        <v>138</v>
      </c>
      <c r="C361" s="21">
        <v>11</v>
      </c>
      <c r="D361" s="21">
        <v>149</v>
      </c>
      <c r="E361" s="21">
        <v>0</v>
      </c>
      <c r="F361" s="21">
        <v>0</v>
      </c>
      <c r="G361" s="21">
        <v>0</v>
      </c>
      <c r="H361" s="21">
        <f t="shared" si="205"/>
        <v>138</v>
      </c>
      <c r="I361" s="21">
        <f t="shared" si="206"/>
        <v>11</v>
      </c>
      <c r="J361" s="21">
        <f t="shared" si="207"/>
        <v>149</v>
      </c>
      <c r="K361" s="404" t="s">
        <v>240</v>
      </c>
    </row>
    <row r="362" spans="1:11" ht="19.5" customHeight="1" x14ac:dyDescent="0.2">
      <c r="A362" s="20" t="s">
        <v>1804</v>
      </c>
      <c r="B362" s="21">
        <f>SUM(B358:B361)</f>
        <v>377</v>
      </c>
      <c r="C362" s="21">
        <f t="shared" ref="C362:J362" si="208">SUM(C358:C361)</f>
        <v>93</v>
      </c>
      <c r="D362" s="21">
        <f t="shared" si="208"/>
        <v>470</v>
      </c>
      <c r="E362" s="21">
        <f t="shared" si="208"/>
        <v>0</v>
      </c>
      <c r="F362" s="21">
        <f t="shared" si="208"/>
        <v>0</v>
      </c>
      <c r="G362" s="21">
        <f t="shared" si="208"/>
        <v>0</v>
      </c>
      <c r="H362" s="21">
        <f t="shared" si="208"/>
        <v>377</v>
      </c>
      <c r="I362" s="21">
        <f t="shared" si="208"/>
        <v>93</v>
      </c>
      <c r="J362" s="21">
        <f t="shared" si="208"/>
        <v>470</v>
      </c>
      <c r="K362" s="22" t="s">
        <v>1726</v>
      </c>
    </row>
    <row r="363" spans="1:11" ht="19.5" customHeight="1" x14ac:dyDescent="0.2">
      <c r="A363" s="20" t="s">
        <v>1653</v>
      </c>
      <c r="B363" s="21"/>
      <c r="C363" s="21"/>
      <c r="D363" s="21"/>
      <c r="E363" s="21"/>
      <c r="F363" s="21"/>
      <c r="G363" s="21"/>
      <c r="H363" s="21"/>
      <c r="I363" s="21"/>
      <c r="J363" s="21"/>
      <c r="K363" s="404" t="s">
        <v>1805</v>
      </c>
    </row>
    <row r="364" spans="1:11" ht="19.5" customHeight="1" x14ac:dyDescent="0.2">
      <c r="A364" s="20" t="s">
        <v>1344</v>
      </c>
      <c r="B364" s="21">
        <v>49</v>
      </c>
      <c r="C364" s="21">
        <v>4</v>
      </c>
      <c r="D364" s="21">
        <v>53</v>
      </c>
      <c r="E364" s="21">
        <v>0</v>
      </c>
      <c r="F364" s="21">
        <v>0</v>
      </c>
      <c r="G364" s="21">
        <v>0</v>
      </c>
      <c r="H364" s="21">
        <f>SUM(B364,E364)</f>
        <v>49</v>
      </c>
      <c r="I364" s="21">
        <f t="shared" ref="I364:J364" si="209">SUM(C364,F364)</f>
        <v>4</v>
      </c>
      <c r="J364" s="21">
        <f t="shared" si="209"/>
        <v>53</v>
      </c>
      <c r="K364" s="404" t="s">
        <v>856</v>
      </c>
    </row>
    <row r="365" spans="1:11" s="608" customFormat="1" ht="19.5" customHeight="1" x14ac:dyDescent="0.2">
      <c r="A365" s="20" t="s">
        <v>1358</v>
      </c>
      <c r="B365" s="21">
        <v>8</v>
      </c>
      <c r="C365" s="21">
        <v>3</v>
      </c>
      <c r="D365" s="21">
        <v>11</v>
      </c>
      <c r="E365" s="21">
        <v>0</v>
      </c>
      <c r="F365" s="21">
        <v>0</v>
      </c>
      <c r="G365" s="21">
        <v>0</v>
      </c>
      <c r="H365" s="21">
        <f t="shared" ref="H365:H368" si="210">SUM(B365,E365)</f>
        <v>8</v>
      </c>
      <c r="I365" s="21">
        <f t="shared" ref="I365:I368" si="211">SUM(C365,F365)</f>
        <v>3</v>
      </c>
      <c r="J365" s="21">
        <f t="shared" ref="J365:J368" si="212">SUM(D365,G365)</f>
        <v>11</v>
      </c>
      <c r="K365" s="609" t="s">
        <v>1355</v>
      </c>
    </row>
    <row r="366" spans="1:11" ht="19.5" customHeight="1" x14ac:dyDescent="0.2">
      <c r="A366" s="20" t="s">
        <v>1345</v>
      </c>
      <c r="B366" s="21">
        <v>11</v>
      </c>
      <c r="C366" s="21">
        <v>0</v>
      </c>
      <c r="D366" s="21">
        <v>11</v>
      </c>
      <c r="E366" s="21">
        <v>0</v>
      </c>
      <c r="F366" s="21">
        <v>0</v>
      </c>
      <c r="G366" s="21">
        <v>0</v>
      </c>
      <c r="H366" s="21">
        <f t="shared" si="210"/>
        <v>11</v>
      </c>
      <c r="I366" s="21">
        <f t="shared" si="211"/>
        <v>0</v>
      </c>
      <c r="J366" s="21">
        <f t="shared" si="212"/>
        <v>11</v>
      </c>
      <c r="K366" s="404" t="s">
        <v>1526</v>
      </c>
    </row>
    <row r="367" spans="1:11" ht="19.5" customHeight="1" x14ac:dyDescent="0.2">
      <c r="A367" s="20" t="s">
        <v>939</v>
      </c>
      <c r="B367" s="21">
        <v>53</v>
      </c>
      <c r="C367" s="21">
        <v>19</v>
      </c>
      <c r="D367" s="21">
        <v>72</v>
      </c>
      <c r="E367" s="21">
        <v>0</v>
      </c>
      <c r="F367" s="21">
        <v>0</v>
      </c>
      <c r="G367" s="21">
        <v>0</v>
      </c>
      <c r="H367" s="21">
        <f t="shared" si="210"/>
        <v>53</v>
      </c>
      <c r="I367" s="21">
        <f t="shared" si="211"/>
        <v>19</v>
      </c>
      <c r="J367" s="21">
        <f t="shared" si="212"/>
        <v>72</v>
      </c>
      <c r="K367" s="419" t="s">
        <v>234</v>
      </c>
    </row>
    <row r="368" spans="1:11" ht="19.5" customHeight="1" x14ac:dyDescent="0.2">
      <c r="A368" s="20" t="s">
        <v>523</v>
      </c>
      <c r="B368" s="21">
        <v>84</v>
      </c>
      <c r="C368" s="21">
        <v>7</v>
      </c>
      <c r="D368" s="21">
        <v>91</v>
      </c>
      <c r="E368" s="21">
        <v>0</v>
      </c>
      <c r="F368" s="21">
        <v>0</v>
      </c>
      <c r="G368" s="21">
        <v>0</v>
      </c>
      <c r="H368" s="21">
        <f t="shared" si="210"/>
        <v>84</v>
      </c>
      <c r="I368" s="21">
        <f t="shared" si="211"/>
        <v>7</v>
      </c>
      <c r="J368" s="21">
        <f t="shared" si="212"/>
        <v>91</v>
      </c>
      <c r="K368" s="404" t="s">
        <v>240</v>
      </c>
    </row>
    <row r="369" spans="1:11" ht="19.5" customHeight="1" thickBot="1" x14ac:dyDescent="0.25">
      <c r="A369" s="11" t="s">
        <v>1654</v>
      </c>
      <c r="B369" s="12">
        <f>SUM(B364:B368)</f>
        <v>205</v>
      </c>
      <c r="C369" s="12">
        <f t="shared" ref="C369:J369" si="213">SUM(C364:C368)</f>
        <v>33</v>
      </c>
      <c r="D369" s="12">
        <f t="shared" si="213"/>
        <v>238</v>
      </c>
      <c r="E369" s="12">
        <f t="shared" si="213"/>
        <v>0</v>
      </c>
      <c r="F369" s="12">
        <f t="shared" si="213"/>
        <v>0</v>
      </c>
      <c r="G369" s="12">
        <f t="shared" si="213"/>
        <v>0</v>
      </c>
      <c r="H369" s="12">
        <f t="shared" si="213"/>
        <v>205</v>
      </c>
      <c r="I369" s="12">
        <f t="shared" si="213"/>
        <v>33</v>
      </c>
      <c r="J369" s="12">
        <f t="shared" si="213"/>
        <v>238</v>
      </c>
      <c r="K369" s="13" t="s">
        <v>1806</v>
      </c>
    </row>
    <row r="370" spans="1:11" ht="20.25" customHeight="1" thickTop="1" thickBot="1" x14ac:dyDescent="0.25">
      <c r="A370" s="323" t="s">
        <v>1842</v>
      </c>
      <c r="K370" s="384" t="s">
        <v>2720</v>
      </c>
    </row>
    <row r="371" spans="1:11" ht="20.25" customHeight="1" thickTop="1" x14ac:dyDescent="0.2">
      <c r="A371" s="992" t="s">
        <v>196</v>
      </c>
      <c r="B371" s="992" t="s">
        <v>1</v>
      </c>
      <c r="C371" s="992"/>
      <c r="D371" s="992"/>
      <c r="E371" s="992" t="s">
        <v>2</v>
      </c>
      <c r="F371" s="992"/>
      <c r="G371" s="992"/>
      <c r="H371" s="992" t="s">
        <v>4</v>
      </c>
      <c r="I371" s="992"/>
      <c r="J371" s="992"/>
      <c r="K371" s="992" t="s">
        <v>197</v>
      </c>
    </row>
    <row r="372" spans="1:11" ht="19.5" customHeight="1" x14ac:dyDescent="0.2">
      <c r="A372" s="993"/>
      <c r="B372" s="993" t="s">
        <v>6</v>
      </c>
      <c r="C372" s="993"/>
      <c r="D372" s="993"/>
      <c r="E372" s="993" t="s">
        <v>7</v>
      </c>
      <c r="F372" s="993"/>
      <c r="G372" s="993"/>
      <c r="H372" s="993" t="s">
        <v>9</v>
      </c>
      <c r="I372" s="993"/>
      <c r="J372" s="993"/>
      <c r="K372" s="993"/>
    </row>
    <row r="373" spans="1:11" ht="19.5" customHeight="1" x14ac:dyDescent="0.2">
      <c r="A373" s="993"/>
      <c r="B373" s="925" t="s">
        <v>554</v>
      </c>
      <c r="C373" s="925" t="s">
        <v>112</v>
      </c>
      <c r="D373" s="925" t="s">
        <v>12</v>
      </c>
      <c r="E373" s="925" t="s">
        <v>554</v>
      </c>
      <c r="F373" s="925" t="s">
        <v>112</v>
      </c>
      <c r="G373" s="925" t="s">
        <v>12</v>
      </c>
      <c r="H373" s="925" t="s">
        <v>554</v>
      </c>
      <c r="I373" s="925" t="s">
        <v>112</v>
      </c>
      <c r="J373" s="925" t="s">
        <v>12</v>
      </c>
      <c r="K373" s="993"/>
    </row>
    <row r="374" spans="1:11" ht="19.5" customHeight="1" thickBot="1" x14ac:dyDescent="0.25">
      <c r="A374" s="994"/>
      <c r="B374" s="926" t="s">
        <v>13</v>
      </c>
      <c r="C374" s="926" t="s">
        <v>14</v>
      </c>
      <c r="D374" s="926" t="s">
        <v>9</v>
      </c>
      <c r="E374" s="926" t="s">
        <v>13</v>
      </c>
      <c r="F374" s="926" t="s">
        <v>14</v>
      </c>
      <c r="G374" s="926" t="s">
        <v>9</v>
      </c>
      <c r="H374" s="926" t="s">
        <v>13</v>
      </c>
      <c r="I374" s="926" t="s">
        <v>14</v>
      </c>
      <c r="J374" s="926" t="s">
        <v>9</v>
      </c>
      <c r="K374" s="994"/>
    </row>
    <row r="375" spans="1:11" ht="18.75" customHeight="1" x14ac:dyDescent="0.2">
      <c r="A375" s="20" t="s">
        <v>1655</v>
      </c>
      <c r="B375" s="21"/>
      <c r="C375" s="21"/>
      <c r="D375" s="21"/>
      <c r="E375" s="21"/>
      <c r="F375" s="21"/>
      <c r="G375" s="21"/>
      <c r="H375" s="21"/>
      <c r="I375" s="21"/>
      <c r="J375" s="21"/>
      <c r="K375" s="404" t="s">
        <v>1807</v>
      </c>
    </row>
    <row r="376" spans="1:11" ht="18.75" customHeight="1" x14ac:dyDescent="0.2">
      <c r="A376" s="20" t="s">
        <v>1344</v>
      </c>
      <c r="B376" s="21">
        <v>166</v>
      </c>
      <c r="C376" s="21">
        <v>8</v>
      </c>
      <c r="D376" s="21">
        <v>174</v>
      </c>
      <c r="E376" s="21">
        <v>0</v>
      </c>
      <c r="F376" s="21">
        <v>0</v>
      </c>
      <c r="G376" s="21">
        <v>0</v>
      </c>
      <c r="H376" s="21">
        <f>SUM(B376,E376)</f>
        <v>166</v>
      </c>
      <c r="I376" s="21">
        <f t="shared" ref="I376:J376" si="214">SUM(C376,F376)</f>
        <v>8</v>
      </c>
      <c r="J376" s="21">
        <f t="shared" si="214"/>
        <v>174</v>
      </c>
      <c r="K376" s="404" t="s">
        <v>856</v>
      </c>
    </row>
    <row r="377" spans="1:11" ht="18.75" customHeight="1" x14ac:dyDescent="0.2">
      <c r="A377" s="20" t="s">
        <v>1345</v>
      </c>
      <c r="B377" s="21">
        <v>16</v>
      </c>
      <c r="C377" s="21">
        <v>3</v>
      </c>
      <c r="D377" s="21">
        <v>19</v>
      </c>
      <c r="E377" s="21">
        <v>0</v>
      </c>
      <c r="F377" s="21">
        <v>0</v>
      </c>
      <c r="G377" s="21">
        <v>0</v>
      </c>
      <c r="H377" s="21">
        <f t="shared" ref="H377:H379" si="215">SUM(B377,E377)</f>
        <v>16</v>
      </c>
      <c r="I377" s="21">
        <f t="shared" ref="I377:I379" si="216">SUM(C377,F377)</f>
        <v>3</v>
      </c>
      <c r="J377" s="21">
        <f t="shared" ref="J377:J379" si="217">SUM(D377,G377)</f>
        <v>19</v>
      </c>
      <c r="K377" s="404" t="s">
        <v>1526</v>
      </c>
    </row>
    <row r="378" spans="1:11" ht="18.75" customHeight="1" x14ac:dyDescent="0.2">
      <c r="A378" s="20" t="s">
        <v>939</v>
      </c>
      <c r="B378" s="21">
        <v>137</v>
      </c>
      <c r="C378" s="21">
        <v>27</v>
      </c>
      <c r="D378" s="21">
        <v>164</v>
      </c>
      <c r="E378" s="21">
        <v>0</v>
      </c>
      <c r="F378" s="21">
        <v>0</v>
      </c>
      <c r="G378" s="21">
        <v>0</v>
      </c>
      <c r="H378" s="21">
        <f t="shared" si="215"/>
        <v>137</v>
      </c>
      <c r="I378" s="21">
        <f t="shared" si="216"/>
        <v>27</v>
      </c>
      <c r="J378" s="21">
        <f t="shared" si="217"/>
        <v>164</v>
      </c>
      <c r="K378" s="419" t="s">
        <v>234</v>
      </c>
    </row>
    <row r="379" spans="1:11" ht="18.75" customHeight="1" x14ac:dyDescent="0.2">
      <c r="A379" s="20" t="s">
        <v>523</v>
      </c>
      <c r="B379" s="21">
        <v>45</v>
      </c>
      <c r="C379" s="21">
        <v>8</v>
      </c>
      <c r="D379" s="21">
        <v>53</v>
      </c>
      <c r="E379" s="21">
        <v>0</v>
      </c>
      <c r="F379" s="21">
        <v>0</v>
      </c>
      <c r="G379" s="21">
        <v>0</v>
      </c>
      <c r="H379" s="21">
        <f t="shared" si="215"/>
        <v>45</v>
      </c>
      <c r="I379" s="21">
        <f t="shared" si="216"/>
        <v>8</v>
      </c>
      <c r="J379" s="21">
        <f t="shared" si="217"/>
        <v>53</v>
      </c>
      <c r="K379" s="404" t="s">
        <v>240</v>
      </c>
    </row>
    <row r="380" spans="1:11" ht="18.75" customHeight="1" x14ac:dyDescent="0.2">
      <c r="A380" s="20" t="s">
        <v>1656</v>
      </c>
      <c r="B380" s="21">
        <f>SUM(B376:B379)</f>
        <v>364</v>
      </c>
      <c r="C380" s="21">
        <f t="shared" ref="C380:J380" si="218">SUM(C376:C379)</f>
        <v>46</v>
      </c>
      <c r="D380" s="21">
        <f t="shared" si="218"/>
        <v>410</v>
      </c>
      <c r="E380" s="21">
        <f t="shared" si="218"/>
        <v>0</v>
      </c>
      <c r="F380" s="21">
        <f t="shared" si="218"/>
        <v>0</v>
      </c>
      <c r="G380" s="21">
        <f t="shared" si="218"/>
        <v>0</v>
      </c>
      <c r="H380" s="21">
        <f t="shared" si="218"/>
        <v>364</v>
      </c>
      <c r="I380" s="21">
        <f t="shared" si="218"/>
        <v>46</v>
      </c>
      <c r="J380" s="21">
        <f t="shared" si="218"/>
        <v>410</v>
      </c>
      <c r="K380" s="22" t="s">
        <v>1730</v>
      </c>
    </row>
    <row r="381" spans="1:11" ht="18.75" customHeight="1" x14ac:dyDescent="0.2">
      <c r="A381" s="20" t="s">
        <v>1657</v>
      </c>
      <c r="B381" s="21"/>
      <c r="C381" s="21"/>
      <c r="D381" s="21"/>
      <c r="E381" s="21"/>
      <c r="F381" s="21"/>
      <c r="G381" s="21"/>
      <c r="H381" s="21"/>
      <c r="I381" s="21"/>
      <c r="J381" s="21"/>
      <c r="K381" s="404" t="s">
        <v>1808</v>
      </c>
    </row>
    <row r="382" spans="1:11" ht="18.75" customHeight="1" x14ac:dyDescent="0.2">
      <c r="A382" s="20" t="s">
        <v>1344</v>
      </c>
      <c r="B382" s="21">
        <v>289</v>
      </c>
      <c r="C382" s="21">
        <v>15</v>
      </c>
      <c r="D382" s="21">
        <v>304</v>
      </c>
      <c r="E382" s="21">
        <v>0</v>
      </c>
      <c r="F382" s="21">
        <v>0</v>
      </c>
      <c r="G382" s="21">
        <v>0</v>
      </c>
      <c r="H382" s="21">
        <f>SUM(B382,E382)</f>
        <v>289</v>
      </c>
      <c r="I382" s="21">
        <f t="shared" ref="I382:J382" si="219">SUM(C382,F382)</f>
        <v>15</v>
      </c>
      <c r="J382" s="21">
        <f t="shared" si="219"/>
        <v>304</v>
      </c>
      <c r="K382" s="404" t="s">
        <v>856</v>
      </c>
    </row>
    <row r="383" spans="1:11" s="608" customFormat="1" ht="18.75" customHeight="1" x14ac:dyDescent="0.2">
      <c r="A383" s="20" t="s">
        <v>1345</v>
      </c>
      <c r="B383" s="21">
        <v>15</v>
      </c>
      <c r="C383" s="21">
        <v>6</v>
      </c>
      <c r="D383" s="21">
        <v>21</v>
      </c>
      <c r="E383" s="21">
        <v>0</v>
      </c>
      <c r="F383" s="21">
        <v>0</v>
      </c>
      <c r="G383" s="21">
        <v>0</v>
      </c>
      <c r="H383" s="21">
        <f t="shared" ref="H383:H385" si="220">SUM(B383,E383)</f>
        <v>15</v>
      </c>
      <c r="I383" s="21">
        <f t="shared" ref="I383:I385" si="221">SUM(C383,F383)</f>
        <v>6</v>
      </c>
      <c r="J383" s="21">
        <f t="shared" ref="J383:J385" si="222">SUM(D383,G383)</f>
        <v>21</v>
      </c>
      <c r="K383" s="22" t="s">
        <v>1346</v>
      </c>
    </row>
    <row r="384" spans="1:11" ht="18.75" customHeight="1" x14ac:dyDescent="0.2">
      <c r="A384" s="20" t="s">
        <v>939</v>
      </c>
      <c r="B384" s="21">
        <v>75</v>
      </c>
      <c r="C384" s="21">
        <v>25</v>
      </c>
      <c r="D384" s="21">
        <v>100</v>
      </c>
      <c r="E384" s="21">
        <v>0</v>
      </c>
      <c r="F384" s="21">
        <v>0</v>
      </c>
      <c r="G384" s="21">
        <v>0</v>
      </c>
      <c r="H384" s="21">
        <f t="shared" si="220"/>
        <v>75</v>
      </c>
      <c r="I384" s="21">
        <f t="shared" si="221"/>
        <v>25</v>
      </c>
      <c r="J384" s="21">
        <f t="shared" si="222"/>
        <v>100</v>
      </c>
      <c r="K384" s="419" t="s">
        <v>234</v>
      </c>
    </row>
    <row r="385" spans="1:11" ht="18.75" customHeight="1" x14ac:dyDescent="0.2">
      <c r="A385" s="20" t="s">
        <v>523</v>
      </c>
      <c r="B385" s="21">
        <v>50</v>
      </c>
      <c r="C385" s="21">
        <v>14</v>
      </c>
      <c r="D385" s="21">
        <v>64</v>
      </c>
      <c r="E385" s="21">
        <v>0</v>
      </c>
      <c r="F385" s="21">
        <v>0</v>
      </c>
      <c r="G385" s="21">
        <v>0</v>
      </c>
      <c r="H385" s="21">
        <f t="shared" si="220"/>
        <v>50</v>
      </c>
      <c r="I385" s="21">
        <f t="shared" si="221"/>
        <v>14</v>
      </c>
      <c r="J385" s="21">
        <f t="shared" si="222"/>
        <v>64</v>
      </c>
      <c r="K385" s="404" t="s">
        <v>240</v>
      </c>
    </row>
    <row r="386" spans="1:11" ht="18.75" customHeight="1" x14ac:dyDescent="0.2">
      <c r="A386" s="20" t="s">
        <v>1658</v>
      </c>
      <c r="B386" s="21">
        <f>SUM(B382:B385)</f>
        <v>429</v>
      </c>
      <c r="C386" s="21">
        <f t="shared" ref="C386:J386" si="223">SUM(C382:C385)</f>
        <v>60</v>
      </c>
      <c r="D386" s="21">
        <f t="shared" si="223"/>
        <v>489</v>
      </c>
      <c r="E386" s="21">
        <f t="shared" si="223"/>
        <v>0</v>
      </c>
      <c r="F386" s="21">
        <f t="shared" si="223"/>
        <v>0</v>
      </c>
      <c r="G386" s="21">
        <f t="shared" si="223"/>
        <v>0</v>
      </c>
      <c r="H386" s="21">
        <f t="shared" si="223"/>
        <v>429</v>
      </c>
      <c r="I386" s="21">
        <f t="shared" si="223"/>
        <v>60</v>
      </c>
      <c r="J386" s="21">
        <f t="shared" si="223"/>
        <v>489</v>
      </c>
      <c r="K386" s="22" t="s">
        <v>1809</v>
      </c>
    </row>
    <row r="387" spans="1:11" ht="18.75" customHeight="1" x14ac:dyDescent="0.2">
      <c r="A387" s="20" t="s">
        <v>1659</v>
      </c>
      <c r="B387" s="21"/>
      <c r="C387" s="21"/>
      <c r="D387" s="21"/>
      <c r="E387" s="21"/>
      <c r="F387" s="21"/>
      <c r="G387" s="21"/>
      <c r="H387" s="21"/>
      <c r="I387" s="21"/>
      <c r="J387" s="21"/>
      <c r="K387" s="404" t="s">
        <v>1733</v>
      </c>
    </row>
    <row r="388" spans="1:11" ht="18.75" customHeight="1" x14ac:dyDescent="0.2">
      <c r="A388" s="20" t="s">
        <v>1344</v>
      </c>
      <c r="B388" s="21">
        <v>212</v>
      </c>
      <c r="C388" s="21">
        <v>7</v>
      </c>
      <c r="D388" s="21">
        <v>219</v>
      </c>
      <c r="E388" s="21">
        <v>0</v>
      </c>
      <c r="F388" s="21">
        <v>0</v>
      </c>
      <c r="G388" s="21">
        <v>0</v>
      </c>
      <c r="H388" s="21">
        <f>SUM(B388,E388)</f>
        <v>212</v>
      </c>
      <c r="I388" s="21">
        <f t="shared" ref="I388:J388" si="224">SUM(C388,F388)</f>
        <v>7</v>
      </c>
      <c r="J388" s="21">
        <f t="shared" si="224"/>
        <v>219</v>
      </c>
      <c r="K388" s="404" t="s">
        <v>856</v>
      </c>
    </row>
    <row r="389" spans="1:11" ht="18.75" customHeight="1" x14ac:dyDescent="0.2">
      <c r="A389" s="20" t="s">
        <v>1345</v>
      </c>
      <c r="B389" s="21">
        <v>235</v>
      </c>
      <c r="C389" s="21">
        <v>35</v>
      </c>
      <c r="D389" s="21">
        <v>270</v>
      </c>
      <c r="E389" s="21">
        <v>0</v>
      </c>
      <c r="F389" s="21">
        <v>0</v>
      </c>
      <c r="G389" s="21">
        <v>0</v>
      </c>
      <c r="H389" s="21">
        <f t="shared" ref="H389:H391" si="225">SUM(B389,E389)</f>
        <v>235</v>
      </c>
      <c r="I389" s="21">
        <f t="shared" ref="I389:I391" si="226">SUM(C389,F389)</f>
        <v>35</v>
      </c>
      <c r="J389" s="21">
        <f t="shared" ref="J389:J391" si="227">SUM(D389,G389)</f>
        <v>270</v>
      </c>
      <c r="K389" s="404" t="s">
        <v>1526</v>
      </c>
    </row>
    <row r="390" spans="1:11" ht="18.75" customHeight="1" x14ac:dyDescent="0.2">
      <c r="A390" s="20" t="s">
        <v>939</v>
      </c>
      <c r="B390" s="21">
        <v>177</v>
      </c>
      <c r="C390" s="21">
        <v>48</v>
      </c>
      <c r="D390" s="21">
        <v>225</v>
      </c>
      <c r="E390" s="21">
        <v>0</v>
      </c>
      <c r="F390" s="21">
        <v>0</v>
      </c>
      <c r="G390" s="21">
        <v>0</v>
      </c>
      <c r="H390" s="21">
        <f t="shared" si="225"/>
        <v>177</v>
      </c>
      <c r="I390" s="21">
        <f t="shared" si="226"/>
        <v>48</v>
      </c>
      <c r="J390" s="21">
        <f t="shared" si="227"/>
        <v>225</v>
      </c>
      <c r="K390" s="419" t="s">
        <v>234</v>
      </c>
    </row>
    <row r="391" spans="1:11" ht="18.75" customHeight="1" x14ac:dyDescent="0.2">
      <c r="A391" s="20" t="s">
        <v>523</v>
      </c>
      <c r="B391" s="21">
        <v>41</v>
      </c>
      <c r="C391" s="21">
        <v>5</v>
      </c>
      <c r="D391" s="21">
        <v>46</v>
      </c>
      <c r="E391" s="21">
        <v>0</v>
      </c>
      <c r="F391" s="21">
        <v>0</v>
      </c>
      <c r="G391" s="21">
        <v>0</v>
      </c>
      <c r="H391" s="21">
        <f t="shared" si="225"/>
        <v>41</v>
      </c>
      <c r="I391" s="21">
        <f t="shared" si="226"/>
        <v>5</v>
      </c>
      <c r="J391" s="21">
        <f t="shared" si="227"/>
        <v>46</v>
      </c>
      <c r="K391" s="404" t="s">
        <v>240</v>
      </c>
    </row>
    <row r="392" spans="1:11" ht="18.75" customHeight="1" x14ac:dyDescent="0.2">
      <c r="A392" s="20" t="s">
        <v>1660</v>
      </c>
      <c r="B392" s="21">
        <f>SUM(B388:B391)</f>
        <v>665</v>
      </c>
      <c r="C392" s="21">
        <f t="shared" ref="C392:J392" si="228">SUM(C388:C391)</f>
        <v>95</v>
      </c>
      <c r="D392" s="21">
        <f t="shared" si="228"/>
        <v>760</v>
      </c>
      <c r="E392" s="21">
        <f t="shared" si="228"/>
        <v>0</v>
      </c>
      <c r="F392" s="21">
        <f t="shared" si="228"/>
        <v>0</v>
      </c>
      <c r="G392" s="21">
        <f t="shared" si="228"/>
        <v>0</v>
      </c>
      <c r="H392" s="21">
        <f t="shared" si="228"/>
        <v>665</v>
      </c>
      <c r="I392" s="21">
        <f t="shared" si="228"/>
        <v>95</v>
      </c>
      <c r="J392" s="21">
        <f t="shared" si="228"/>
        <v>760</v>
      </c>
      <c r="K392" s="22" t="s">
        <v>1734</v>
      </c>
    </row>
    <row r="393" spans="1:11" ht="18.75" customHeight="1" x14ac:dyDescent="0.2">
      <c r="A393" s="20" t="s">
        <v>1661</v>
      </c>
      <c r="B393" s="21"/>
      <c r="C393" s="21"/>
      <c r="D393" s="21"/>
      <c r="E393" s="21"/>
      <c r="F393" s="21"/>
      <c r="G393" s="21"/>
      <c r="H393" s="21"/>
      <c r="I393" s="21"/>
      <c r="J393" s="21"/>
      <c r="K393" s="404" t="s">
        <v>1810</v>
      </c>
    </row>
    <row r="394" spans="1:11" ht="18.75" customHeight="1" x14ac:dyDescent="0.2">
      <c r="A394" s="20" t="s">
        <v>1344</v>
      </c>
      <c r="B394" s="21">
        <v>63</v>
      </c>
      <c r="C394" s="21">
        <v>2</v>
      </c>
      <c r="D394" s="21">
        <v>65</v>
      </c>
      <c r="E394" s="21">
        <v>0</v>
      </c>
      <c r="F394" s="21">
        <v>0</v>
      </c>
      <c r="G394" s="21">
        <v>0</v>
      </c>
      <c r="H394" s="21">
        <f>SUM(B394,E394)</f>
        <v>63</v>
      </c>
      <c r="I394" s="21">
        <f t="shared" ref="I394:J394" si="229">SUM(C394,F394)</f>
        <v>2</v>
      </c>
      <c r="J394" s="21">
        <f t="shared" si="229"/>
        <v>65</v>
      </c>
      <c r="K394" s="404" t="s">
        <v>856</v>
      </c>
    </row>
    <row r="395" spans="1:11" ht="18.75" customHeight="1" x14ac:dyDescent="0.2">
      <c r="A395" s="20" t="s">
        <v>939</v>
      </c>
      <c r="B395" s="21">
        <v>208</v>
      </c>
      <c r="C395" s="21">
        <v>52</v>
      </c>
      <c r="D395" s="21">
        <v>260</v>
      </c>
      <c r="E395" s="21">
        <v>0</v>
      </c>
      <c r="F395" s="21">
        <v>0</v>
      </c>
      <c r="G395" s="21">
        <v>0</v>
      </c>
      <c r="H395" s="21">
        <f t="shared" ref="H395:H396" si="230">SUM(B395,E395)</f>
        <v>208</v>
      </c>
      <c r="I395" s="21">
        <f t="shared" ref="I395:I396" si="231">SUM(C395,F395)</f>
        <v>52</v>
      </c>
      <c r="J395" s="21">
        <f t="shared" ref="J395:J396" si="232">SUM(D395,G395)</f>
        <v>260</v>
      </c>
      <c r="K395" s="609" t="s">
        <v>234</v>
      </c>
    </row>
    <row r="396" spans="1:11" ht="18.75" customHeight="1" x14ac:dyDescent="0.2">
      <c r="A396" s="20" t="s">
        <v>523</v>
      </c>
      <c r="B396" s="21">
        <v>69</v>
      </c>
      <c r="C396" s="21">
        <v>12</v>
      </c>
      <c r="D396" s="21">
        <v>81</v>
      </c>
      <c r="E396" s="21">
        <v>0</v>
      </c>
      <c r="F396" s="21">
        <v>0</v>
      </c>
      <c r="G396" s="21">
        <v>0</v>
      </c>
      <c r="H396" s="21">
        <f t="shared" si="230"/>
        <v>69</v>
      </c>
      <c r="I396" s="21">
        <f t="shared" si="231"/>
        <v>12</v>
      </c>
      <c r="J396" s="21">
        <f t="shared" si="232"/>
        <v>81</v>
      </c>
      <c r="K396" s="609" t="s">
        <v>240</v>
      </c>
    </row>
    <row r="397" spans="1:11" s="608" customFormat="1" ht="18.75" customHeight="1" thickBot="1" x14ac:dyDescent="0.25">
      <c r="A397" s="11" t="s">
        <v>1663</v>
      </c>
      <c r="B397" s="12">
        <f>SUM(B394:B396)</f>
        <v>340</v>
      </c>
      <c r="C397" s="12">
        <f t="shared" ref="C397:J397" si="233">SUM(C394:C396)</f>
        <v>66</v>
      </c>
      <c r="D397" s="12">
        <f t="shared" si="233"/>
        <v>406</v>
      </c>
      <c r="E397" s="12">
        <f t="shared" si="233"/>
        <v>0</v>
      </c>
      <c r="F397" s="12">
        <f t="shared" si="233"/>
        <v>0</v>
      </c>
      <c r="G397" s="12">
        <f t="shared" si="233"/>
        <v>0</v>
      </c>
      <c r="H397" s="12">
        <f t="shared" si="233"/>
        <v>340</v>
      </c>
      <c r="I397" s="12">
        <f t="shared" si="233"/>
        <v>66</v>
      </c>
      <c r="J397" s="12">
        <f t="shared" si="233"/>
        <v>406</v>
      </c>
      <c r="K397" s="13" t="s">
        <v>1736</v>
      </c>
    </row>
    <row r="398" spans="1:11" s="919" customFormat="1" ht="18.75" customHeight="1" thickTop="1" x14ac:dyDescent="0.2">
      <c r="A398" s="922"/>
      <c r="B398" s="924"/>
      <c r="C398" s="924"/>
      <c r="D398" s="924"/>
      <c r="E398" s="924"/>
      <c r="F398" s="924"/>
      <c r="G398" s="924"/>
      <c r="H398" s="924"/>
      <c r="I398" s="924"/>
      <c r="J398" s="924"/>
      <c r="K398" s="923"/>
    </row>
    <row r="399" spans="1:11" ht="20.25" customHeight="1" thickBot="1" x14ac:dyDescent="0.25">
      <c r="A399" s="323" t="s">
        <v>1842</v>
      </c>
      <c r="K399" s="384" t="s">
        <v>2720</v>
      </c>
    </row>
    <row r="400" spans="1:11" ht="20.25" customHeight="1" thickTop="1" x14ac:dyDescent="0.2">
      <c r="A400" s="992" t="s">
        <v>196</v>
      </c>
      <c r="B400" s="992" t="s">
        <v>1</v>
      </c>
      <c r="C400" s="992"/>
      <c r="D400" s="992"/>
      <c r="E400" s="992" t="s">
        <v>2</v>
      </c>
      <c r="F400" s="992"/>
      <c r="G400" s="992"/>
      <c r="H400" s="992" t="s">
        <v>4</v>
      </c>
      <c r="I400" s="992"/>
      <c r="J400" s="992"/>
      <c r="K400" s="992" t="s">
        <v>197</v>
      </c>
    </row>
    <row r="401" spans="1:11" ht="19.5" customHeight="1" x14ac:dyDescent="0.2">
      <c r="A401" s="993"/>
      <c r="B401" s="993" t="s">
        <v>6</v>
      </c>
      <c r="C401" s="993"/>
      <c r="D401" s="993"/>
      <c r="E401" s="993" t="s">
        <v>7</v>
      </c>
      <c r="F401" s="993"/>
      <c r="G401" s="993"/>
      <c r="H401" s="993" t="s">
        <v>9</v>
      </c>
      <c r="I401" s="993"/>
      <c r="J401" s="993"/>
      <c r="K401" s="993"/>
    </row>
    <row r="402" spans="1:11" ht="19.5" customHeight="1" x14ac:dyDescent="0.2">
      <c r="A402" s="993"/>
      <c r="B402" s="925" t="s">
        <v>554</v>
      </c>
      <c r="C402" s="925" t="s">
        <v>112</v>
      </c>
      <c r="D402" s="925" t="s">
        <v>12</v>
      </c>
      <c r="E402" s="925" t="s">
        <v>554</v>
      </c>
      <c r="F402" s="925" t="s">
        <v>112</v>
      </c>
      <c r="G402" s="925" t="s">
        <v>12</v>
      </c>
      <c r="H402" s="925" t="s">
        <v>554</v>
      </c>
      <c r="I402" s="925" t="s">
        <v>112</v>
      </c>
      <c r="J402" s="925" t="s">
        <v>12</v>
      </c>
      <c r="K402" s="993"/>
    </row>
    <row r="403" spans="1:11" ht="19.5" customHeight="1" thickBot="1" x14ac:dyDescent="0.25">
      <c r="A403" s="994"/>
      <c r="B403" s="926" t="s">
        <v>13</v>
      </c>
      <c r="C403" s="926" t="s">
        <v>14</v>
      </c>
      <c r="D403" s="926" t="s">
        <v>9</v>
      </c>
      <c r="E403" s="926" t="s">
        <v>13</v>
      </c>
      <c r="F403" s="926" t="s">
        <v>14</v>
      </c>
      <c r="G403" s="926" t="s">
        <v>9</v>
      </c>
      <c r="H403" s="926" t="s">
        <v>13</v>
      </c>
      <c r="I403" s="926" t="s">
        <v>14</v>
      </c>
      <c r="J403" s="926" t="s">
        <v>9</v>
      </c>
      <c r="K403" s="994"/>
    </row>
    <row r="404" spans="1:11" ht="20.25" customHeight="1" x14ac:dyDescent="0.2">
      <c r="A404" s="20" t="s">
        <v>1664</v>
      </c>
      <c r="B404" s="21"/>
      <c r="C404" s="21"/>
      <c r="D404" s="21"/>
      <c r="E404" s="21"/>
      <c r="F404" s="21"/>
      <c r="G404" s="21"/>
      <c r="H404" s="21"/>
      <c r="I404" s="21"/>
      <c r="J404" s="21"/>
      <c r="K404" s="22" t="s">
        <v>1811</v>
      </c>
    </row>
    <row r="405" spans="1:11" ht="20.25" customHeight="1" x14ac:dyDescent="0.2">
      <c r="A405" s="20" t="s">
        <v>1344</v>
      </c>
      <c r="B405" s="21">
        <v>979</v>
      </c>
      <c r="C405" s="21">
        <v>75</v>
      </c>
      <c r="D405" s="21">
        <v>1054</v>
      </c>
      <c r="E405" s="21">
        <v>0</v>
      </c>
      <c r="F405" s="21">
        <v>0</v>
      </c>
      <c r="G405" s="21">
        <v>0</v>
      </c>
      <c r="H405" s="21">
        <f>SUM(B405,E405)</f>
        <v>979</v>
      </c>
      <c r="I405" s="21">
        <f t="shared" ref="I405:J405" si="234">SUM(C405,F405)</f>
        <v>75</v>
      </c>
      <c r="J405" s="21">
        <f t="shared" si="234"/>
        <v>1054</v>
      </c>
      <c r="K405" s="404" t="s">
        <v>856</v>
      </c>
    </row>
    <row r="406" spans="1:11" s="608" customFormat="1" ht="20.25" customHeight="1" x14ac:dyDescent="0.2">
      <c r="A406" s="20" t="s">
        <v>1358</v>
      </c>
      <c r="B406" s="21">
        <v>32</v>
      </c>
      <c r="C406" s="21">
        <v>10</v>
      </c>
      <c r="D406" s="21">
        <v>42</v>
      </c>
      <c r="E406" s="21">
        <v>0</v>
      </c>
      <c r="F406" s="21">
        <v>0</v>
      </c>
      <c r="G406" s="21">
        <v>0</v>
      </c>
      <c r="H406" s="21">
        <f t="shared" ref="H406:H409" si="235">SUM(B406,E406)</f>
        <v>32</v>
      </c>
      <c r="I406" s="21">
        <f t="shared" ref="I406:I409" si="236">SUM(C406,F406)</f>
        <v>10</v>
      </c>
      <c r="J406" s="21">
        <f t="shared" ref="J406:J409" si="237">SUM(D406,G406)</f>
        <v>42</v>
      </c>
      <c r="K406" s="609" t="s">
        <v>1355</v>
      </c>
    </row>
    <row r="407" spans="1:11" ht="20.25" customHeight="1" x14ac:dyDescent="0.2">
      <c r="A407" s="20" t="s">
        <v>1345</v>
      </c>
      <c r="B407" s="21">
        <v>583</v>
      </c>
      <c r="C407" s="21">
        <v>133</v>
      </c>
      <c r="D407" s="21">
        <v>716</v>
      </c>
      <c r="E407" s="21">
        <v>0</v>
      </c>
      <c r="F407" s="21">
        <v>0</v>
      </c>
      <c r="G407" s="21">
        <v>0</v>
      </c>
      <c r="H407" s="21">
        <f t="shared" si="235"/>
        <v>583</v>
      </c>
      <c r="I407" s="21">
        <f t="shared" si="236"/>
        <v>133</v>
      </c>
      <c r="J407" s="21">
        <f t="shared" si="237"/>
        <v>716</v>
      </c>
      <c r="K407" s="404" t="s">
        <v>1526</v>
      </c>
    </row>
    <row r="408" spans="1:11" ht="20.25" customHeight="1" x14ac:dyDescent="0.2">
      <c r="A408" s="20" t="s">
        <v>939</v>
      </c>
      <c r="B408" s="21">
        <v>1601</v>
      </c>
      <c r="C408" s="21">
        <v>541</v>
      </c>
      <c r="D408" s="21">
        <v>2142</v>
      </c>
      <c r="E408" s="21">
        <v>0</v>
      </c>
      <c r="F408" s="21">
        <v>0</v>
      </c>
      <c r="G408" s="21">
        <v>0</v>
      </c>
      <c r="H408" s="21">
        <f t="shared" si="235"/>
        <v>1601</v>
      </c>
      <c r="I408" s="21">
        <f t="shared" si="236"/>
        <v>541</v>
      </c>
      <c r="J408" s="21">
        <f t="shared" si="237"/>
        <v>2142</v>
      </c>
      <c r="K408" s="419" t="s">
        <v>234</v>
      </c>
    </row>
    <row r="409" spans="1:11" ht="20.25" customHeight="1" x14ac:dyDescent="0.2">
      <c r="A409" s="20" t="s">
        <v>523</v>
      </c>
      <c r="B409" s="21">
        <v>1049</v>
      </c>
      <c r="C409" s="21">
        <v>198</v>
      </c>
      <c r="D409" s="21">
        <v>1247</v>
      </c>
      <c r="E409" s="21">
        <v>0</v>
      </c>
      <c r="F409" s="21">
        <v>0</v>
      </c>
      <c r="G409" s="21">
        <v>0</v>
      </c>
      <c r="H409" s="21">
        <f t="shared" si="235"/>
        <v>1049</v>
      </c>
      <c r="I409" s="21">
        <f t="shared" si="236"/>
        <v>198</v>
      </c>
      <c r="J409" s="21">
        <f t="shared" si="237"/>
        <v>1247</v>
      </c>
      <c r="K409" s="404" t="s">
        <v>240</v>
      </c>
    </row>
    <row r="410" spans="1:11" ht="20.25" customHeight="1" x14ac:dyDescent="0.2">
      <c r="A410" s="20" t="s">
        <v>1686</v>
      </c>
      <c r="B410" s="598">
        <f>SUM(B405:B409)</f>
        <v>4244</v>
      </c>
      <c r="C410" s="21">
        <f t="shared" ref="C410:J410" si="238">SUM(C405:C409)</f>
        <v>957</v>
      </c>
      <c r="D410" s="21">
        <f t="shared" si="238"/>
        <v>5201</v>
      </c>
      <c r="E410" s="21">
        <f t="shared" si="238"/>
        <v>0</v>
      </c>
      <c r="F410" s="21">
        <f t="shared" si="238"/>
        <v>0</v>
      </c>
      <c r="G410" s="21">
        <f t="shared" si="238"/>
        <v>0</v>
      </c>
      <c r="H410" s="21">
        <f t="shared" si="238"/>
        <v>4244</v>
      </c>
      <c r="I410" s="21">
        <f t="shared" si="238"/>
        <v>957</v>
      </c>
      <c r="J410" s="21">
        <f t="shared" si="238"/>
        <v>5201</v>
      </c>
      <c r="K410" s="22" t="s">
        <v>1738</v>
      </c>
    </row>
    <row r="411" spans="1:11" ht="20.25" customHeight="1" x14ac:dyDescent="0.2">
      <c r="A411" s="8" t="s">
        <v>1739</v>
      </c>
      <c r="B411" s="597">
        <v>451</v>
      </c>
      <c r="C411" s="880">
        <v>202</v>
      </c>
      <c r="D411" s="880">
        <v>653</v>
      </c>
      <c r="E411" s="880">
        <v>0</v>
      </c>
      <c r="F411" s="880">
        <v>0</v>
      </c>
      <c r="G411" s="880">
        <v>0</v>
      </c>
      <c r="H411" s="880">
        <f>SUM(B411,E411)</f>
        <v>451</v>
      </c>
      <c r="I411" s="880">
        <f t="shared" ref="I411:J411" si="239">SUM(C411,F411)</f>
        <v>202</v>
      </c>
      <c r="J411" s="880">
        <f t="shared" si="239"/>
        <v>653</v>
      </c>
      <c r="K411" s="404" t="s">
        <v>1371</v>
      </c>
    </row>
    <row r="412" spans="1:11" ht="20.25" customHeight="1" x14ac:dyDescent="0.2">
      <c r="A412" s="8" t="s">
        <v>1372</v>
      </c>
      <c r="B412" s="597">
        <v>228</v>
      </c>
      <c r="C412" s="880">
        <v>25</v>
      </c>
      <c r="D412" s="880">
        <v>253</v>
      </c>
      <c r="E412" s="880">
        <v>0</v>
      </c>
      <c r="F412" s="880">
        <v>0</v>
      </c>
      <c r="G412" s="880">
        <v>0</v>
      </c>
      <c r="H412" s="880">
        <f t="shared" ref="H412:H422" si="240">SUM(B412,E412)</f>
        <v>228</v>
      </c>
      <c r="I412" s="880">
        <f t="shared" ref="I412:I422" si="241">SUM(C412,F412)</f>
        <v>25</v>
      </c>
      <c r="J412" s="880">
        <f t="shared" ref="J412:J422" si="242">SUM(D412,G412)</f>
        <v>253</v>
      </c>
      <c r="K412" s="404" t="s">
        <v>1373</v>
      </c>
    </row>
    <row r="413" spans="1:11" ht="20.25" customHeight="1" x14ac:dyDescent="0.2">
      <c r="A413" s="8" t="s">
        <v>1667</v>
      </c>
      <c r="B413" s="597">
        <v>84</v>
      </c>
      <c r="C413" s="880">
        <v>38</v>
      </c>
      <c r="D413" s="880">
        <v>122</v>
      </c>
      <c r="E413" s="880">
        <v>0</v>
      </c>
      <c r="F413" s="880">
        <v>0</v>
      </c>
      <c r="G413" s="880">
        <v>0</v>
      </c>
      <c r="H413" s="880">
        <f t="shared" si="240"/>
        <v>84</v>
      </c>
      <c r="I413" s="880">
        <f t="shared" si="241"/>
        <v>38</v>
      </c>
      <c r="J413" s="880">
        <f t="shared" si="242"/>
        <v>122</v>
      </c>
      <c r="K413" s="404" t="s">
        <v>1375</v>
      </c>
    </row>
    <row r="414" spans="1:11" ht="20.25" customHeight="1" x14ac:dyDescent="0.2">
      <c r="A414" s="8" t="s">
        <v>1669</v>
      </c>
      <c r="B414" s="597">
        <v>635</v>
      </c>
      <c r="C414" s="880">
        <v>205</v>
      </c>
      <c r="D414" s="880">
        <v>840</v>
      </c>
      <c r="E414" s="880">
        <v>2</v>
      </c>
      <c r="F414" s="880">
        <v>0</v>
      </c>
      <c r="G414" s="880">
        <v>2</v>
      </c>
      <c r="H414" s="880">
        <f t="shared" si="240"/>
        <v>637</v>
      </c>
      <c r="I414" s="880">
        <f t="shared" si="241"/>
        <v>205</v>
      </c>
      <c r="J414" s="880">
        <f t="shared" si="242"/>
        <v>842</v>
      </c>
      <c r="K414" s="404" t="s">
        <v>1377</v>
      </c>
    </row>
    <row r="415" spans="1:11" ht="20.25" customHeight="1" x14ac:dyDescent="0.2">
      <c r="A415" s="8" t="s">
        <v>1378</v>
      </c>
      <c r="B415" s="597">
        <v>78</v>
      </c>
      <c r="C415" s="880">
        <v>14</v>
      </c>
      <c r="D415" s="880">
        <v>92</v>
      </c>
      <c r="E415" s="880">
        <v>0</v>
      </c>
      <c r="F415" s="880">
        <v>0</v>
      </c>
      <c r="G415" s="880">
        <v>0</v>
      </c>
      <c r="H415" s="880">
        <f t="shared" si="240"/>
        <v>78</v>
      </c>
      <c r="I415" s="880">
        <f t="shared" si="241"/>
        <v>14</v>
      </c>
      <c r="J415" s="880">
        <f t="shared" si="242"/>
        <v>92</v>
      </c>
      <c r="K415" s="404" t="s">
        <v>1379</v>
      </c>
    </row>
    <row r="416" spans="1:11" ht="20.25" customHeight="1" x14ac:dyDescent="0.2">
      <c r="A416" s="8" t="s">
        <v>1380</v>
      </c>
      <c r="B416" s="597">
        <v>297</v>
      </c>
      <c r="C416" s="880">
        <v>141</v>
      </c>
      <c r="D416" s="880">
        <v>438</v>
      </c>
      <c r="E416" s="880">
        <v>0</v>
      </c>
      <c r="F416" s="880">
        <v>0</v>
      </c>
      <c r="G416" s="880">
        <v>0</v>
      </c>
      <c r="H416" s="880">
        <f t="shared" si="240"/>
        <v>297</v>
      </c>
      <c r="I416" s="880">
        <f t="shared" si="241"/>
        <v>141</v>
      </c>
      <c r="J416" s="880">
        <f t="shared" si="242"/>
        <v>438</v>
      </c>
      <c r="K416" s="404" t="s">
        <v>1381</v>
      </c>
    </row>
    <row r="417" spans="1:11" ht="20.25" customHeight="1" x14ac:dyDescent="0.2">
      <c r="A417" s="20" t="s">
        <v>1382</v>
      </c>
      <c r="B417" s="598">
        <v>2472</v>
      </c>
      <c r="C417" s="21">
        <v>671</v>
      </c>
      <c r="D417" s="880">
        <v>3143</v>
      </c>
      <c r="E417" s="880">
        <v>0</v>
      </c>
      <c r="F417" s="880">
        <v>0</v>
      </c>
      <c r="G417" s="880">
        <v>0</v>
      </c>
      <c r="H417" s="880">
        <f t="shared" si="240"/>
        <v>2472</v>
      </c>
      <c r="I417" s="880">
        <f t="shared" si="241"/>
        <v>671</v>
      </c>
      <c r="J417" s="880">
        <f t="shared" si="242"/>
        <v>3143</v>
      </c>
      <c r="K417" s="22" t="s">
        <v>1672</v>
      </c>
    </row>
    <row r="418" spans="1:11" ht="20.25" customHeight="1" x14ac:dyDescent="0.2">
      <c r="A418" s="8" t="s">
        <v>1629</v>
      </c>
      <c r="B418" s="597">
        <v>715</v>
      </c>
      <c r="C418" s="880">
        <v>238</v>
      </c>
      <c r="D418" s="880">
        <v>953</v>
      </c>
      <c r="E418" s="880">
        <v>0</v>
      </c>
      <c r="F418" s="880">
        <v>0</v>
      </c>
      <c r="G418" s="880">
        <v>0</v>
      </c>
      <c r="H418" s="880">
        <f t="shared" si="240"/>
        <v>715</v>
      </c>
      <c r="I418" s="880">
        <f t="shared" si="241"/>
        <v>238</v>
      </c>
      <c r="J418" s="880">
        <f t="shared" si="242"/>
        <v>953</v>
      </c>
      <c r="K418" s="404" t="s">
        <v>1812</v>
      </c>
    </row>
    <row r="419" spans="1:11" ht="20.25" customHeight="1" x14ac:dyDescent="0.2">
      <c r="A419" s="8" t="s">
        <v>1385</v>
      </c>
      <c r="B419" s="597">
        <v>646</v>
      </c>
      <c r="C419" s="880">
        <v>277</v>
      </c>
      <c r="D419" s="880">
        <v>923</v>
      </c>
      <c r="E419" s="880">
        <v>0</v>
      </c>
      <c r="F419" s="880">
        <v>0</v>
      </c>
      <c r="G419" s="880">
        <v>0</v>
      </c>
      <c r="H419" s="880">
        <f t="shared" si="240"/>
        <v>646</v>
      </c>
      <c r="I419" s="880">
        <f t="shared" si="241"/>
        <v>277</v>
      </c>
      <c r="J419" s="880">
        <f t="shared" si="242"/>
        <v>923</v>
      </c>
      <c r="K419" s="404" t="s">
        <v>1813</v>
      </c>
    </row>
    <row r="420" spans="1:11" ht="20.25" customHeight="1" x14ac:dyDescent="0.2">
      <c r="A420" s="20" t="s">
        <v>1742</v>
      </c>
      <c r="B420" s="598">
        <v>439</v>
      </c>
      <c r="C420" s="21">
        <v>250</v>
      </c>
      <c r="D420" s="880">
        <v>689</v>
      </c>
      <c r="E420" s="880">
        <v>0</v>
      </c>
      <c r="F420" s="880">
        <v>0</v>
      </c>
      <c r="G420" s="880">
        <v>0</v>
      </c>
      <c r="H420" s="880">
        <f t="shared" si="240"/>
        <v>439</v>
      </c>
      <c r="I420" s="880">
        <f t="shared" si="241"/>
        <v>250</v>
      </c>
      <c r="J420" s="880">
        <f t="shared" si="242"/>
        <v>689</v>
      </c>
      <c r="K420" s="404" t="s">
        <v>1743</v>
      </c>
    </row>
    <row r="421" spans="1:11" ht="20.25" customHeight="1" x14ac:dyDescent="0.2">
      <c r="A421" s="8" t="s">
        <v>1389</v>
      </c>
      <c r="B421" s="597">
        <v>2553</v>
      </c>
      <c r="C421" s="880">
        <v>1020</v>
      </c>
      <c r="D421" s="880">
        <v>3573</v>
      </c>
      <c r="E421" s="880">
        <v>0</v>
      </c>
      <c r="F421" s="880">
        <v>0</v>
      </c>
      <c r="G421" s="880">
        <v>0</v>
      </c>
      <c r="H421" s="880">
        <f t="shared" si="240"/>
        <v>2553</v>
      </c>
      <c r="I421" s="880">
        <f t="shared" si="241"/>
        <v>1020</v>
      </c>
      <c r="J421" s="880">
        <f t="shared" si="242"/>
        <v>3573</v>
      </c>
      <c r="K421" s="404" t="s">
        <v>1390</v>
      </c>
    </row>
    <row r="422" spans="1:11" ht="20.25" customHeight="1" x14ac:dyDescent="0.2">
      <c r="A422" s="8" t="s">
        <v>1391</v>
      </c>
      <c r="B422" s="597">
        <v>269</v>
      </c>
      <c r="C422" s="880">
        <v>86</v>
      </c>
      <c r="D422" s="880">
        <v>355</v>
      </c>
      <c r="E422" s="880">
        <v>0</v>
      </c>
      <c r="F422" s="880">
        <v>0</v>
      </c>
      <c r="G422" s="880">
        <v>0</v>
      </c>
      <c r="H422" s="880">
        <f t="shared" si="240"/>
        <v>269</v>
      </c>
      <c r="I422" s="880">
        <f t="shared" si="241"/>
        <v>86</v>
      </c>
      <c r="J422" s="880">
        <f t="shared" si="242"/>
        <v>355</v>
      </c>
      <c r="K422" s="404" t="s">
        <v>1392</v>
      </c>
    </row>
    <row r="423" spans="1:11" ht="20.25" customHeight="1" x14ac:dyDescent="0.2">
      <c r="A423" s="8" t="s">
        <v>1746</v>
      </c>
      <c r="B423" s="21"/>
      <c r="C423" s="21"/>
      <c r="D423" s="880"/>
      <c r="E423" s="880"/>
      <c r="F423" s="880"/>
      <c r="G423" s="880"/>
      <c r="H423" s="880"/>
      <c r="I423" s="880"/>
      <c r="J423" s="880"/>
      <c r="K423" s="404" t="s">
        <v>1747</v>
      </c>
    </row>
    <row r="424" spans="1:11" s="608" customFormat="1" ht="20.25" customHeight="1" x14ac:dyDescent="0.2">
      <c r="A424" s="20" t="s">
        <v>207</v>
      </c>
      <c r="B424" s="21">
        <v>69</v>
      </c>
      <c r="C424" s="21">
        <v>16</v>
      </c>
      <c r="D424" s="21">
        <v>85</v>
      </c>
      <c r="E424" s="21">
        <v>0</v>
      </c>
      <c r="F424" s="21">
        <v>0</v>
      </c>
      <c r="G424" s="21">
        <v>0</v>
      </c>
      <c r="H424" s="21">
        <f>SUM(B424,E424)</f>
        <v>69</v>
      </c>
      <c r="I424" s="21">
        <f t="shared" ref="I424:J424" si="243">SUM(C424,F424)</f>
        <v>16</v>
      </c>
      <c r="J424" s="21">
        <f t="shared" si="243"/>
        <v>85</v>
      </c>
      <c r="K424" s="609" t="s">
        <v>208</v>
      </c>
    </row>
    <row r="425" spans="1:11" ht="20.25" customHeight="1" thickBot="1" x14ac:dyDescent="0.25">
      <c r="A425" s="11" t="s">
        <v>255</v>
      </c>
      <c r="B425" s="12">
        <v>125</v>
      </c>
      <c r="C425" s="12">
        <v>4</v>
      </c>
      <c r="D425" s="12">
        <v>129</v>
      </c>
      <c r="E425" s="12">
        <v>0</v>
      </c>
      <c r="F425" s="12">
        <v>0</v>
      </c>
      <c r="G425" s="12">
        <v>0</v>
      </c>
      <c r="H425" s="12">
        <f>SUM(B425,E425)</f>
        <v>125</v>
      </c>
      <c r="I425" s="12">
        <f t="shared" ref="I425" si="244">SUM(C425,F425)</f>
        <v>4</v>
      </c>
      <c r="J425" s="12">
        <f t="shared" ref="J425" si="245">SUM(D425,G425)</f>
        <v>129</v>
      </c>
      <c r="K425" s="13" t="s">
        <v>1748</v>
      </c>
    </row>
    <row r="426" spans="1:11" s="608" customFormat="1" ht="20.25" customHeight="1" thickTop="1" thickBot="1" x14ac:dyDescent="0.25">
      <c r="A426" s="323" t="s">
        <v>1842</v>
      </c>
      <c r="B426" s="898"/>
      <c r="C426" s="898"/>
      <c r="D426" s="898"/>
      <c r="E426" s="898"/>
      <c r="F426" s="898"/>
      <c r="G426" s="898"/>
      <c r="H426" s="898"/>
      <c r="I426" s="898"/>
      <c r="J426" s="898"/>
      <c r="K426" s="384" t="s">
        <v>1843</v>
      </c>
    </row>
    <row r="427" spans="1:11" ht="20.25" customHeight="1" thickTop="1" x14ac:dyDescent="0.2">
      <c r="A427" s="992" t="s">
        <v>196</v>
      </c>
      <c r="B427" s="992" t="s">
        <v>1</v>
      </c>
      <c r="C427" s="992"/>
      <c r="D427" s="992"/>
      <c r="E427" s="992" t="s">
        <v>2</v>
      </c>
      <c r="F427" s="992"/>
      <c r="G427" s="992"/>
      <c r="H427" s="992" t="s">
        <v>4</v>
      </c>
      <c r="I427" s="992"/>
      <c r="J427" s="992"/>
      <c r="K427" s="992" t="s">
        <v>197</v>
      </c>
    </row>
    <row r="428" spans="1:11" ht="19.5" customHeight="1" x14ac:dyDescent="0.2">
      <c r="A428" s="993"/>
      <c r="B428" s="993" t="s">
        <v>6</v>
      </c>
      <c r="C428" s="993"/>
      <c r="D428" s="993"/>
      <c r="E428" s="993" t="s">
        <v>7</v>
      </c>
      <c r="F428" s="993"/>
      <c r="G428" s="993"/>
      <c r="H428" s="993" t="s">
        <v>9</v>
      </c>
      <c r="I428" s="993"/>
      <c r="J428" s="993"/>
      <c r="K428" s="993"/>
    </row>
    <row r="429" spans="1:11" ht="19.5" customHeight="1" x14ac:dyDescent="0.2">
      <c r="A429" s="993"/>
      <c r="B429" s="925" t="s">
        <v>554</v>
      </c>
      <c r="C429" s="925" t="s">
        <v>112</v>
      </c>
      <c r="D429" s="925" t="s">
        <v>12</v>
      </c>
      <c r="E429" s="925" t="s">
        <v>554</v>
      </c>
      <c r="F429" s="925" t="s">
        <v>112</v>
      </c>
      <c r="G429" s="925" t="s">
        <v>12</v>
      </c>
      <c r="H429" s="925" t="s">
        <v>554</v>
      </c>
      <c r="I429" s="925" t="s">
        <v>112</v>
      </c>
      <c r="J429" s="925" t="s">
        <v>12</v>
      </c>
      <c r="K429" s="993"/>
    </row>
    <row r="430" spans="1:11" ht="19.5" customHeight="1" thickBot="1" x14ac:dyDescent="0.25">
      <c r="A430" s="994"/>
      <c r="B430" s="926" t="s">
        <v>13</v>
      </c>
      <c r="C430" s="926" t="s">
        <v>14</v>
      </c>
      <c r="D430" s="926" t="s">
        <v>9</v>
      </c>
      <c r="E430" s="926" t="s">
        <v>13</v>
      </c>
      <c r="F430" s="926" t="s">
        <v>14</v>
      </c>
      <c r="G430" s="926" t="s">
        <v>9</v>
      </c>
      <c r="H430" s="926" t="s">
        <v>13</v>
      </c>
      <c r="I430" s="926" t="s">
        <v>14</v>
      </c>
      <c r="J430" s="926" t="s">
        <v>9</v>
      </c>
      <c r="K430" s="994"/>
    </row>
    <row r="431" spans="1:11" ht="20.25" customHeight="1" x14ac:dyDescent="0.2">
      <c r="A431" s="8" t="s">
        <v>1396</v>
      </c>
      <c r="B431" s="21">
        <v>76</v>
      </c>
      <c r="C431" s="21">
        <v>23</v>
      </c>
      <c r="D431" s="880">
        <v>99</v>
      </c>
      <c r="E431" s="880">
        <v>0</v>
      </c>
      <c r="F431" s="880">
        <v>0</v>
      </c>
      <c r="G431" s="880">
        <v>0</v>
      </c>
      <c r="H431" s="880">
        <f>SUM(B431,E431)</f>
        <v>76</v>
      </c>
      <c r="I431" s="880">
        <f t="shared" ref="I431:J431" si="246">SUM(C431,F431)</f>
        <v>23</v>
      </c>
      <c r="J431" s="880">
        <f t="shared" si="246"/>
        <v>99</v>
      </c>
      <c r="K431" s="211" t="s">
        <v>1814</v>
      </c>
    </row>
    <row r="432" spans="1:11" ht="20.25" customHeight="1" x14ac:dyDescent="0.2">
      <c r="A432" s="8" t="s">
        <v>1398</v>
      </c>
      <c r="B432" s="21">
        <v>98</v>
      </c>
      <c r="C432" s="21">
        <v>36</v>
      </c>
      <c r="D432" s="880">
        <v>134</v>
      </c>
      <c r="E432" s="880">
        <v>0</v>
      </c>
      <c r="F432" s="880">
        <v>0</v>
      </c>
      <c r="G432" s="880">
        <v>0</v>
      </c>
      <c r="H432" s="880">
        <f t="shared" ref="H432:H435" si="247">SUM(B432,E432)</f>
        <v>98</v>
      </c>
      <c r="I432" s="880">
        <f t="shared" ref="I432:I435" si="248">SUM(C432,F432)</f>
        <v>36</v>
      </c>
      <c r="J432" s="880">
        <f t="shared" ref="J432:J435" si="249">SUM(D432,G432)</f>
        <v>134</v>
      </c>
      <c r="K432" s="211" t="s">
        <v>1567</v>
      </c>
    </row>
    <row r="433" spans="1:11" ht="20.25" customHeight="1" x14ac:dyDescent="0.2">
      <c r="A433" s="8" t="s">
        <v>1345</v>
      </c>
      <c r="B433" s="21">
        <v>64</v>
      </c>
      <c r="C433" s="21">
        <v>21</v>
      </c>
      <c r="D433" s="880">
        <v>85</v>
      </c>
      <c r="E433" s="880">
        <v>0</v>
      </c>
      <c r="F433" s="880">
        <v>0</v>
      </c>
      <c r="G433" s="880">
        <v>0</v>
      </c>
      <c r="H433" s="880">
        <f t="shared" si="247"/>
        <v>64</v>
      </c>
      <c r="I433" s="880">
        <f t="shared" si="248"/>
        <v>21</v>
      </c>
      <c r="J433" s="880">
        <f t="shared" si="249"/>
        <v>85</v>
      </c>
      <c r="K433" s="404" t="s">
        <v>1526</v>
      </c>
    </row>
    <row r="434" spans="1:11" ht="20.25" customHeight="1" x14ac:dyDescent="0.2">
      <c r="A434" s="8" t="s">
        <v>309</v>
      </c>
      <c r="B434" s="21">
        <v>63</v>
      </c>
      <c r="C434" s="21">
        <v>15</v>
      </c>
      <c r="D434" s="880">
        <v>78</v>
      </c>
      <c r="E434" s="880">
        <v>0</v>
      </c>
      <c r="F434" s="880">
        <v>0</v>
      </c>
      <c r="G434" s="880">
        <v>0</v>
      </c>
      <c r="H434" s="880">
        <f t="shared" si="247"/>
        <v>63</v>
      </c>
      <c r="I434" s="880">
        <f t="shared" si="248"/>
        <v>15</v>
      </c>
      <c r="J434" s="880">
        <f t="shared" si="249"/>
        <v>78</v>
      </c>
      <c r="K434" s="404" t="s">
        <v>1527</v>
      </c>
    </row>
    <row r="435" spans="1:11" ht="20.25" customHeight="1" x14ac:dyDescent="0.2">
      <c r="A435" s="8" t="s">
        <v>1402</v>
      </c>
      <c r="B435" s="21">
        <v>348</v>
      </c>
      <c r="C435" s="21">
        <v>53</v>
      </c>
      <c r="D435" s="880">
        <v>401</v>
      </c>
      <c r="E435" s="880">
        <v>0</v>
      </c>
      <c r="F435" s="880">
        <v>0</v>
      </c>
      <c r="G435" s="880">
        <v>0</v>
      </c>
      <c r="H435" s="880">
        <f t="shared" si="247"/>
        <v>348</v>
      </c>
      <c r="I435" s="880">
        <f t="shared" si="248"/>
        <v>53</v>
      </c>
      <c r="J435" s="880">
        <f t="shared" si="249"/>
        <v>401</v>
      </c>
      <c r="K435" s="404" t="s">
        <v>1403</v>
      </c>
    </row>
    <row r="436" spans="1:11" ht="20.25" customHeight="1" x14ac:dyDescent="0.2">
      <c r="A436" s="8" t="s">
        <v>1529</v>
      </c>
      <c r="B436" s="598">
        <f t="shared" ref="B436:J436" si="250">SUM(B431:B435,B424:B425)</f>
        <v>843</v>
      </c>
      <c r="C436" s="21">
        <f t="shared" si="250"/>
        <v>168</v>
      </c>
      <c r="D436" s="21">
        <f t="shared" si="250"/>
        <v>1011</v>
      </c>
      <c r="E436" s="21">
        <f t="shared" si="250"/>
        <v>0</v>
      </c>
      <c r="F436" s="21">
        <f t="shared" si="250"/>
        <v>0</v>
      </c>
      <c r="G436" s="21">
        <f t="shared" si="250"/>
        <v>0</v>
      </c>
      <c r="H436" s="21">
        <f t="shared" si="250"/>
        <v>843</v>
      </c>
      <c r="I436" s="21">
        <f t="shared" si="250"/>
        <v>168</v>
      </c>
      <c r="J436" s="21">
        <f t="shared" si="250"/>
        <v>1011</v>
      </c>
      <c r="K436" s="404" t="s">
        <v>1405</v>
      </c>
    </row>
    <row r="437" spans="1:11" ht="20.25" customHeight="1" x14ac:dyDescent="0.2">
      <c r="A437" s="8" t="s">
        <v>1406</v>
      </c>
      <c r="B437" s="597">
        <v>805</v>
      </c>
      <c r="C437" s="880">
        <v>214</v>
      </c>
      <c r="D437" s="880">
        <v>1019</v>
      </c>
      <c r="E437" s="880">
        <v>0</v>
      </c>
      <c r="F437" s="880">
        <v>0</v>
      </c>
      <c r="G437" s="880">
        <v>0</v>
      </c>
      <c r="H437" s="880">
        <f>SUM(B437,E437)</f>
        <v>805</v>
      </c>
      <c r="I437" s="880">
        <f t="shared" ref="I437:J437" si="251">SUM(C437,F437)</f>
        <v>214</v>
      </c>
      <c r="J437" s="880">
        <f t="shared" si="251"/>
        <v>1019</v>
      </c>
      <c r="K437" s="404" t="s">
        <v>1407</v>
      </c>
    </row>
    <row r="438" spans="1:11" ht="20.25" customHeight="1" x14ac:dyDescent="0.2">
      <c r="A438" s="8" t="s">
        <v>1408</v>
      </c>
      <c r="B438" s="597">
        <v>561</v>
      </c>
      <c r="C438" s="880">
        <v>234</v>
      </c>
      <c r="D438" s="880">
        <v>795</v>
      </c>
      <c r="E438" s="880">
        <v>1</v>
      </c>
      <c r="F438" s="880">
        <v>1</v>
      </c>
      <c r="G438" s="880">
        <v>2</v>
      </c>
      <c r="H438" s="880">
        <f t="shared" ref="H438:H440" si="252">SUM(B438,E438)</f>
        <v>562</v>
      </c>
      <c r="I438" s="880">
        <f t="shared" ref="I438:I440" si="253">SUM(C438,F438)</f>
        <v>235</v>
      </c>
      <c r="J438" s="880">
        <f t="shared" ref="J438:J440" si="254">SUM(D438,G438)</f>
        <v>797</v>
      </c>
      <c r="K438" s="404" t="s">
        <v>1409</v>
      </c>
    </row>
    <row r="439" spans="1:11" ht="20.25" customHeight="1" x14ac:dyDescent="0.2">
      <c r="A439" s="8" t="s">
        <v>1410</v>
      </c>
      <c r="B439" s="597">
        <v>1283</v>
      </c>
      <c r="C439" s="880">
        <v>327</v>
      </c>
      <c r="D439" s="880">
        <v>1610</v>
      </c>
      <c r="E439" s="880">
        <v>0</v>
      </c>
      <c r="F439" s="880">
        <v>0</v>
      </c>
      <c r="G439" s="880">
        <v>0</v>
      </c>
      <c r="H439" s="880">
        <f t="shared" si="252"/>
        <v>1283</v>
      </c>
      <c r="I439" s="880">
        <f t="shared" si="253"/>
        <v>327</v>
      </c>
      <c r="J439" s="880">
        <f t="shared" si="254"/>
        <v>1610</v>
      </c>
      <c r="K439" s="404" t="s">
        <v>1411</v>
      </c>
    </row>
    <row r="440" spans="1:11" ht="20.25" customHeight="1" x14ac:dyDescent="0.2">
      <c r="A440" s="14" t="s">
        <v>1815</v>
      </c>
      <c r="B440" s="881">
        <v>319</v>
      </c>
      <c r="C440" s="925">
        <v>85</v>
      </c>
      <c r="D440" s="880">
        <v>404</v>
      </c>
      <c r="E440" s="880">
        <v>0</v>
      </c>
      <c r="F440" s="880">
        <v>0</v>
      </c>
      <c r="G440" s="880">
        <v>0</v>
      </c>
      <c r="H440" s="880">
        <f t="shared" si="252"/>
        <v>319</v>
      </c>
      <c r="I440" s="880">
        <f t="shared" si="253"/>
        <v>85</v>
      </c>
      <c r="J440" s="880">
        <f t="shared" si="254"/>
        <v>404</v>
      </c>
      <c r="K440" s="404" t="s">
        <v>1750</v>
      </c>
    </row>
    <row r="441" spans="1:11" ht="20.25" customHeight="1" x14ac:dyDescent="0.2">
      <c r="A441" s="8" t="s">
        <v>1414</v>
      </c>
      <c r="B441" s="597"/>
      <c r="C441" s="880"/>
      <c r="D441" s="880"/>
      <c r="E441" s="880"/>
      <c r="F441" s="880"/>
      <c r="G441" s="880"/>
      <c r="H441" s="880"/>
      <c r="I441" s="880"/>
      <c r="J441" s="880"/>
      <c r="K441" s="404" t="s">
        <v>1415</v>
      </c>
    </row>
    <row r="442" spans="1:11" ht="20.25" customHeight="1" x14ac:dyDescent="0.2">
      <c r="A442" s="8" t="s">
        <v>1416</v>
      </c>
      <c r="B442" s="597">
        <v>72</v>
      </c>
      <c r="C442" s="880">
        <v>8</v>
      </c>
      <c r="D442" s="880">
        <v>80</v>
      </c>
      <c r="E442" s="880">
        <v>0</v>
      </c>
      <c r="F442" s="880">
        <v>0</v>
      </c>
      <c r="G442" s="880">
        <v>0</v>
      </c>
      <c r="H442" s="880">
        <f>SUM(B442,E442)</f>
        <v>72</v>
      </c>
      <c r="I442" s="880">
        <f t="shared" ref="I442:J442" si="255">SUM(C442,F442)</f>
        <v>8</v>
      </c>
      <c r="J442" s="880">
        <f t="shared" si="255"/>
        <v>80</v>
      </c>
      <c r="K442" s="211" t="s">
        <v>1816</v>
      </c>
    </row>
    <row r="443" spans="1:11" ht="20.25" customHeight="1" x14ac:dyDescent="0.2">
      <c r="A443" s="8" t="s">
        <v>1417</v>
      </c>
      <c r="B443" s="597">
        <v>116</v>
      </c>
      <c r="C443" s="880">
        <v>49</v>
      </c>
      <c r="D443" s="880">
        <v>165</v>
      </c>
      <c r="E443" s="880">
        <v>0</v>
      </c>
      <c r="F443" s="880">
        <v>0</v>
      </c>
      <c r="G443" s="880">
        <v>0</v>
      </c>
      <c r="H443" s="880">
        <f t="shared" ref="H443:H447" si="256">SUM(B443,E443)</f>
        <v>116</v>
      </c>
      <c r="I443" s="880">
        <f t="shared" ref="I443:I447" si="257">SUM(C443,F443)</f>
        <v>49</v>
      </c>
      <c r="J443" s="880">
        <f t="shared" ref="J443:J447" si="258">SUM(D443,G443)</f>
        <v>165</v>
      </c>
      <c r="K443" s="211" t="s">
        <v>1817</v>
      </c>
    </row>
    <row r="444" spans="1:11" ht="20.25" customHeight="1" x14ac:dyDescent="0.2">
      <c r="A444" s="8" t="s">
        <v>1418</v>
      </c>
      <c r="B444" s="597">
        <v>41</v>
      </c>
      <c r="C444" s="880">
        <v>36</v>
      </c>
      <c r="D444" s="880">
        <v>77</v>
      </c>
      <c r="E444" s="880">
        <v>0</v>
      </c>
      <c r="F444" s="880">
        <v>0</v>
      </c>
      <c r="G444" s="880">
        <v>0</v>
      </c>
      <c r="H444" s="880">
        <f t="shared" si="256"/>
        <v>41</v>
      </c>
      <c r="I444" s="880">
        <f t="shared" si="257"/>
        <v>36</v>
      </c>
      <c r="J444" s="880">
        <f t="shared" si="258"/>
        <v>77</v>
      </c>
      <c r="K444" s="404" t="s">
        <v>1569</v>
      </c>
    </row>
    <row r="445" spans="1:11" ht="20.25" customHeight="1" x14ac:dyDescent="0.2">
      <c r="A445" s="8" t="s">
        <v>1420</v>
      </c>
      <c r="B445" s="597">
        <v>284</v>
      </c>
      <c r="C445" s="880">
        <v>87</v>
      </c>
      <c r="D445" s="880">
        <v>371</v>
      </c>
      <c r="E445" s="880">
        <v>0</v>
      </c>
      <c r="F445" s="880">
        <v>0</v>
      </c>
      <c r="G445" s="880">
        <v>0</v>
      </c>
      <c r="H445" s="880">
        <f t="shared" si="256"/>
        <v>284</v>
      </c>
      <c r="I445" s="880">
        <f t="shared" si="257"/>
        <v>87</v>
      </c>
      <c r="J445" s="880">
        <f t="shared" si="258"/>
        <v>371</v>
      </c>
      <c r="K445" s="404" t="s">
        <v>1570</v>
      </c>
    </row>
    <row r="446" spans="1:11" ht="20.25" customHeight="1" x14ac:dyDescent="0.2">
      <c r="A446" s="8" t="s">
        <v>1422</v>
      </c>
      <c r="B446" s="597">
        <v>145</v>
      </c>
      <c r="C446" s="880">
        <v>21</v>
      </c>
      <c r="D446" s="880">
        <v>166</v>
      </c>
      <c r="E446" s="880">
        <v>0</v>
      </c>
      <c r="F446" s="880">
        <v>0</v>
      </c>
      <c r="G446" s="880">
        <v>0</v>
      </c>
      <c r="H446" s="880">
        <f t="shared" si="256"/>
        <v>145</v>
      </c>
      <c r="I446" s="880">
        <f t="shared" si="257"/>
        <v>21</v>
      </c>
      <c r="J446" s="880">
        <f t="shared" si="258"/>
        <v>166</v>
      </c>
      <c r="K446" s="404" t="s">
        <v>1571</v>
      </c>
    </row>
    <row r="447" spans="1:11" ht="20.25" customHeight="1" x14ac:dyDescent="0.2">
      <c r="A447" s="8" t="s">
        <v>1423</v>
      </c>
      <c r="B447" s="597">
        <v>221</v>
      </c>
      <c r="C447" s="880">
        <v>78</v>
      </c>
      <c r="D447" s="880">
        <v>299</v>
      </c>
      <c r="E447" s="880">
        <v>0</v>
      </c>
      <c r="F447" s="880">
        <v>0</v>
      </c>
      <c r="G447" s="880">
        <v>0</v>
      </c>
      <c r="H447" s="880">
        <f t="shared" si="256"/>
        <v>221</v>
      </c>
      <c r="I447" s="880">
        <f t="shared" si="257"/>
        <v>78</v>
      </c>
      <c r="J447" s="880">
        <f t="shared" si="258"/>
        <v>299</v>
      </c>
      <c r="K447" s="404" t="s">
        <v>1572</v>
      </c>
    </row>
    <row r="448" spans="1:11" ht="20.25" customHeight="1" x14ac:dyDescent="0.2">
      <c r="A448" s="8" t="s">
        <v>1425</v>
      </c>
      <c r="B448" s="597">
        <f>SUM(B442:B447)</f>
        <v>879</v>
      </c>
      <c r="C448" s="880">
        <f t="shared" ref="C448:J448" si="259">SUM(C442:C447)</f>
        <v>279</v>
      </c>
      <c r="D448" s="880">
        <f t="shared" si="259"/>
        <v>1158</v>
      </c>
      <c r="E448" s="880">
        <f t="shared" si="259"/>
        <v>0</v>
      </c>
      <c r="F448" s="880">
        <f t="shared" si="259"/>
        <v>0</v>
      </c>
      <c r="G448" s="880">
        <f t="shared" si="259"/>
        <v>0</v>
      </c>
      <c r="H448" s="880">
        <f t="shared" si="259"/>
        <v>879</v>
      </c>
      <c r="I448" s="880">
        <f t="shared" si="259"/>
        <v>279</v>
      </c>
      <c r="J448" s="880">
        <f t="shared" si="259"/>
        <v>1158</v>
      </c>
      <c r="K448" s="404" t="s">
        <v>1818</v>
      </c>
    </row>
    <row r="449" spans="1:11" ht="20.25" customHeight="1" x14ac:dyDescent="0.2">
      <c r="A449" s="307" t="s">
        <v>1755</v>
      </c>
      <c r="B449" s="597">
        <v>984</v>
      </c>
      <c r="C449" s="880">
        <v>202</v>
      </c>
      <c r="D449" s="880">
        <v>1186</v>
      </c>
      <c r="E449" s="880">
        <v>0</v>
      </c>
      <c r="F449" s="880">
        <v>0</v>
      </c>
      <c r="G449" s="880">
        <v>0</v>
      </c>
      <c r="H449" s="880">
        <f>SUM(B449,E449)</f>
        <v>984</v>
      </c>
      <c r="I449" s="880">
        <f t="shared" ref="I449:J449" si="260">SUM(C449,F449)</f>
        <v>202</v>
      </c>
      <c r="J449" s="880">
        <f t="shared" si="260"/>
        <v>1186</v>
      </c>
      <c r="K449" s="404" t="s">
        <v>1428</v>
      </c>
    </row>
    <row r="450" spans="1:11" ht="20.25" customHeight="1" x14ac:dyDescent="0.2">
      <c r="A450" s="8" t="s">
        <v>1429</v>
      </c>
      <c r="B450" s="597">
        <v>688</v>
      </c>
      <c r="C450" s="880">
        <v>331</v>
      </c>
      <c r="D450" s="880">
        <v>1019</v>
      </c>
      <c r="E450" s="880">
        <v>0</v>
      </c>
      <c r="F450" s="880">
        <v>0</v>
      </c>
      <c r="G450" s="880">
        <v>0</v>
      </c>
      <c r="H450" s="880">
        <f t="shared" ref="H450:H451" si="261">SUM(B450,E450)</f>
        <v>688</v>
      </c>
      <c r="I450" s="880">
        <f t="shared" ref="I450:I451" si="262">SUM(C450,F450)</f>
        <v>331</v>
      </c>
      <c r="J450" s="880">
        <f t="shared" ref="J450:J451" si="263">SUM(D450,G450)</f>
        <v>1019</v>
      </c>
      <c r="K450" s="404" t="s">
        <v>1430</v>
      </c>
    </row>
    <row r="451" spans="1:11" ht="20.25" customHeight="1" thickBot="1" x14ac:dyDescent="0.25">
      <c r="A451" s="426" t="s">
        <v>1819</v>
      </c>
      <c r="B451" s="599">
        <v>100</v>
      </c>
      <c r="C451" s="12">
        <v>64</v>
      </c>
      <c r="D451" s="12">
        <v>164</v>
      </c>
      <c r="E451" s="12">
        <v>0</v>
      </c>
      <c r="F451" s="12">
        <v>0</v>
      </c>
      <c r="G451" s="12">
        <v>0</v>
      </c>
      <c r="H451" s="12">
        <f t="shared" si="261"/>
        <v>100</v>
      </c>
      <c r="I451" s="12">
        <f t="shared" si="262"/>
        <v>64</v>
      </c>
      <c r="J451" s="12">
        <f t="shared" si="263"/>
        <v>164</v>
      </c>
      <c r="K451" s="13" t="s">
        <v>1432</v>
      </c>
    </row>
    <row r="452" spans="1:11" s="608" customFormat="1" ht="20.25" customHeight="1" thickTop="1" x14ac:dyDescent="0.2">
      <c r="A452" s="307"/>
      <c r="B452" s="881"/>
      <c r="C452" s="925"/>
      <c r="D452" s="925"/>
      <c r="E452" s="925"/>
      <c r="F452" s="925"/>
      <c r="G452" s="925"/>
      <c r="H452" s="925"/>
      <c r="I452" s="925"/>
      <c r="J452" s="925"/>
      <c r="K452" s="610"/>
    </row>
    <row r="453" spans="1:11" ht="20.25" customHeight="1" thickBot="1" x14ac:dyDescent="0.25">
      <c r="A453" s="323" t="s">
        <v>1842</v>
      </c>
      <c r="B453" s="951"/>
      <c r="C453" s="951"/>
      <c r="D453" s="951"/>
      <c r="E453" s="951"/>
      <c r="F453" s="951"/>
      <c r="G453" s="951"/>
      <c r="H453" s="951"/>
      <c r="I453" s="951"/>
      <c r="J453" s="951"/>
      <c r="K453" s="384" t="s">
        <v>2720</v>
      </c>
    </row>
    <row r="454" spans="1:11" ht="20.25" customHeight="1" thickTop="1" x14ac:dyDescent="0.2">
      <c r="A454" s="992" t="s">
        <v>196</v>
      </c>
      <c r="B454" s="992" t="s">
        <v>1</v>
      </c>
      <c r="C454" s="992"/>
      <c r="D454" s="992"/>
      <c r="E454" s="992" t="s">
        <v>2</v>
      </c>
      <c r="F454" s="992"/>
      <c r="G454" s="992"/>
      <c r="H454" s="992" t="s">
        <v>4</v>
      </c>
      <c r="I454" s="992"/>
      <c r="J454" s="992"/>
      <c r="K454" s="992" t="s">
        <v>197</v>
      </c>
    </row>
    <row r="455" spans="1:11" ht="19.5" customHeight="1" x14ac:dyDescent="0.2">
      <c r="A455" s="993"/>
      <c r="B455" s="993" t="s">
        <v>6</v>
      </c>
      <c r="C455" s="993"/>
      <c r="D455" s="993"/>
      <c r="E455" s="993" t="s">
        <v>7</v>
      </c>
      <c r="F455" s="993"/>
      <c r="G455" s="993"/>
      <c r="H455" s="993" t="s">
        <v>9</v>
      </c>
      <c r="I455" s="993"/>
      <c r="J455" s="993"/>
      <c r="K455" s="993"/>
    </row>
    <row r="456" spans="1:11" ht="19.5" customHeight="1" x14ac:dyDescent="0.2">
      <c r="A456" s="993"/>
      <c r="B456" s="925" t="s">
        <v>554</v>
      </c>
      <c r="C456" s="925" t="s">
        <v>112</v>
      </c>
      <c r="D456" s="925" t="s">
        <v>12</v>
      </c>
      <c r="E456" s="925" t="s">
        <v>554</v>
      </c>
      <c r="F456" s="925" t="s">
        <v>112</v>
      </c>
      <c r="G456" s="925" t="s">
        <v>12</v>
      </c>
      <c r="H456" s="925" t="s">
        <v>554</v>
      </c>
      <c r="I456" s="925" t="s">
        <v>112</v>
      </c>
      <c r="J456" s="925" t="s">
        <v>12</v>
      </c>
      <c r="K456" s="993"/>
    </row>
    <row r="457" spans="1:11" ht="19.5" customHeight="1" thickBot="1" x14ac:dyDescent="0.25">
      <c r="A457" s="994"/>
      <c r="B457" s="926" t="s">
        <v>13</v>
      </c>
      <c r="C457" s="926" t="s">
        <v>14</v>
      </c>
      <c r="D457" s="926" t="s">
        <v>9</v>
      </c>
      <c r="E457" s="926" t="s">
        <v>13</v>
      </c>
      <c r="F457" s="926" t="s">
        <v>14</v>
      </c>
      <c r="G457" s="926" t="s">
        <v>9</v>
      </c>
      <c r="H457" s="926" t="s">
        <v>13</v>
      </c>
      <c r="I457" s="926" t="s">
        <v>14</v>
      </c>
      <c r="J457" s="926" t="s">
        <v>9</v>
      </c>
      <c r="K457" s="994"/>
    </row>
    <row r="458" spans="1:11" ht="18.75" customHeight="1" x14ac:dyDescent="0.2">
      <c r="A458" s="17" t="s">
        <v>1433</v>
      </c>
      <c r="B458" s="881">
        <v>202</v>
      </c>
      <c r="C458" s="925">
        <v>23</v>
      </c>
      <c r="D458" s="925">
        <v>225</v>
      </c>
      <c r="E458" s="18">
        <v>0</v>
      </c>
      <c r="F458" s="18">
        <v>0</v>
      </c>
      <c r="G458" s="18">
        <v>0</v>
      </c>
      <c r="H458" s="18">
        <f>SUM(B458,E458)</f>
        <v>202</v>
      </c>
      <c r="I458" s="18">
        <f t="shared" ref="I458:J458" si="264">SUM(C458,F458)</f>
        <v>23</v>
      </c>
      <c r="J458" s="18">
        <f t="shared" si="264"/>
        <v>225</v>
      </c>
      <c r="K458" s="19" t="s">
        <v>1434</v>
      </c>
    </row>
    <row r="459" spans="1:11" ht="18.75" customHeight="1" x14ac:dyDescent="0.2">
      <c r="A459" s="8" t="s">
        <v>1437</v>
      </c>
      <c r="B459" s="597">
        <v>527</v>
      </c>
      <c r="C459" s="880">
        <v>74</v>
      </c>
      <c r="D459" s="880">
        <v>601</v>
      </c>
      <c r="E459" s="880">
        <v>0</v>
      </c>
      <c r="F459" s="880">
        <v>0</v>
      </c>
      <c r="G459" s="880">
        <v>0</v>
      </c>
      <c r="H459" s="880">
        <f t="shared" ref="H459:H462" si="265">SUM(B459,E459)</f>
        <v>527</v>
      </c>
      <c r="I459" s="880">
        <f t="shared" ref="I459:I462" si="266">SUM(C459,F459)</f>
        <v>74</v>
      </c>
      <c r="J459" s="880">
        <f t="shared" ref="J459:J462" si="267">SUM(D459,G459)</f>
        <v>601</v>
      </c>
      <c r="K459" s="404" t="s">
        <v>1438</v>
      </c>
    </row>
    <row r="460" spans="1:11" ht="18.75" customHeight="1" x14ac:dyDescent="0.2">
      <c r="A460" s="8" t="s">
        <v>1439</v>
      </c>
      <c r="B460" s="597">
        <v>1434</v>
      </c>
      <c r="C460" s="880">
        <v>554</v>
      </c>
      <c r="D460" s="880">
        <v>1988</v>
      </c>
      <c r="E460" s="880">
        <v>2</v>
      </c>
      <c r="F460" s="880">
        <v>1</v>
      </c>
      <c r="G460" s="880">
        <v>3</v>
      </c>
      <c r="H460" s="880">
        <f t="shared" si="265"/>
        <v>1436</v>
      </c>
      <c r="I460" s="880">
        <f t="shared" si="266"/>
        <v>555</v>
      </c>
      <c r="J460" s="880">
        <f t="shared" si="267"/>
        <v>1991</v>
      </c>
      <c r="K460" s="404" t="s">
        <v>1440</v>
      </c>
    </row>
    <row r="461" spans="1:11" ht="18.75" customHeight="1" x14ac:dyDescent="0.2">
      <c r="A461" s="8" t="s">
        <v>1171</v>
      </c>
      <c r="B461" s="597">
        <v>183</v>
      </c>
      <c r="C461" s="880">
        <v>64</v>
      </c>
      <c r="D461" s="880">
        <v>247</v>
      </c>
      <c r="E461" s="880">
        <v>0</v>
      </c>
      <c r="F461" s="880">
        <v>0</v>
      </c>
      <c r="G461" s="880">
        <v>0</v>
      </c>
      <c r="H461" s="880">
        <f t="shared" si="265"/>
        <v>183</v>
      </c>
      <c r="I461" s="880">
        <f t="shared" si="266"/>
        <v>64</v>
      </c>
      <c r="J461" s="880">
        <f t="shared" si="267"/>
        <v>247</v>
      </c>
      <c r="K461" s="404" t="s">
        <v>1441</v>
      </c>
    </row>
    <row r="462" spans="1:11" ht="18.75" customHeight="1" x14ac:dyDescent="0.2">
      <c r="A462" s="8" t="s">
        <v>1442</v>
      </c>
      <c r="B462" s="597">
        <v>893</v>
      </c>
      <c r="C462" s="880">
        <v>173</v>
      </c>
      <c r="D462" s="880">
        <v>1066</v>
      </c>
      <c r="E462" s="880">
        <v>0</v>
      </c>
      <c r="F462" s="880">
        <v>0</v>
      </c>
      <c r="G462" s="880">
        <v>0</v>
      </c>
      <c r="H462" s="880">
        <f t="shared" si="265"/>
        <v>893</v>
      </c>
      <c r="I462" s="880">
        <f t="shared" si="266"/>
        <v>173</v>
      </c>
      <c r="J462" s="880">
        <f t="shared" si="267"/>
        <v>1066</v>
      </c>
      <c r="K462" s="404" t="s">
        <v>1443</v>
      </c>
    </row>
    <row r="463" spans="1:11" s="608" customFormat="1" ht="18.75" customHeight="1" x14ac:dyDescent="0.2">
      <c r="A463" s="463" t="s">
        <v>1444</v>
      </c>
      <c r="B463" s="597"/>
      <c r="C463" s="880"/>
      <c r="D463" s="880"/>
      <c r="E463" s="880"/>
      <c r="F463" s="880"/>
      <c r="G463" s="880"/>
      <c r="H463" s="880"/>
      <c r="I463" s="880"/>
      <c r="J463" s="880"/>
      <c r="K463" s="609" t="s">
        <v>1445</v>
      </c>
    </row>
    <row r="464" spans="1:11" s="608" customFormat="1" ht="18.75" customHeight="1" x14ac:dyDescent="0.2">
      <c r="A464" s="463" t="s">
        <v>516</v>
      </c>
      <c r="B464" s="597">
        <v>83</v>
      </c>
      <c r="C464" s="880">
        <v>47</v>
      </c>
      <c r="D464" s="880">
        <v>130</v>
      </c>
      <c r="E464" s="880">
        <v>0</v>
      </c>
      <c r="F464" s="880">
        <v>0</v>
      </c>
      <c r="G464" s="880">
        <v>0</v>
      </c>
      <c r="H464" s="880">
        <f>SUM(B464,E464)</f>
        <v>83</v>
      </c>
      <c r="I464" s="880">
        <f t="shared" ref="I464:J464" si="268">SUM(C464,F464)</f>
        <v>47</v>
      </c>
      <c r="J464" s="880">
        <f t="shared" si="268"/>
        <v>130</v>
      </c>
      <c r="K464" s="609" t="s">
        <v>208</v>
      </c>
    </row>
    <row r="465" spans="1:11" s="608" customFormat="1" ht="18.75" customHeight="1" x14ac:dyDescent="0.2">
      <c r="A465" s="463" t="s">
        <v>1533</v>
      </c>
      <c r="B465" s="597">
        <v>21</v>
      </c>
      <c r="C465" s="880">
        <v>11</v>
      </c>
      <c r="D465" s="880">
        <v>32</v>
      </c>
      <c r="E465" s="880">
        <v>0</v>
      </c>
      <c r="F465" s="880">
        <v>0</v>
      </c>
      <c r="G465" s="880">
        <v>0</v>
      </c>
      <c r="H465" s="880">
        <f>SUM(B465,E465)</f>
        <v>21</v>
      </c>
      <c r="I465" s="880">
        <f t="shared" ref="I465" si="269">SUM(C465,F465)</f>
        <v>11</v>
      </c>
      <c r="J465" s="880">
        <f t="shared" ref="J465" si="270">SUM(D465,G465)</f>
        <v>32</v>
      </c>
      <c r="K465" s="609" t="s">
        <v>1355</v>
      </c>
    </row>
    <row r="466" spans="1:11" s="608" customFormat="1" ht="18.75" customHeight="1" x14ac:dyDescent="0.2">
      <c r="A466" s="463" t="s">
        <v>1162</v>
      </c>
      <c r="B466" s="597">
        <f>SUM(B464:B465)</f>
        <v>104</v>
      </c>
      <c r="C466" s="880">
        <f t="shared" ref="C466:J466" si="271">SUM(C464:C465)</f>
        <v>58</v>
      </c>
      <c r="D466" s="880">
        <f t="shared" si="271"/>
        <v>162</v>
      </c>
      <c r="E466" s="880">
        <f t="shared" si="271"/>
        <v>0</v>
      </c>
      <c r="F466" s="880">
        <f t="shared" si="271"/>
        <v>0</v>
      </c>
      <c r="G466" s="880">
        <f t="shared" si="271"/>
        <v>0</v>
      </c>
      <c r="H466" s="880">
        <f t="shared" si="271"/>
        <v>104</v>
      </c>
      <c r="I466" s="880">
        <f t="shared" si="271"/>
        <v>58</v>
      </c>
      <c r="J466" s="880">
        <f t="shared" si="271"/>
        <v>162</v>
      </c>
      <c r="K466" s="609" t="s">
        <v>1448</v>
      </c>
    </row>
    <row r="467" spans="1:11" ht="18.75" customHeight="1" x14ac:dyDescent="0.2">
      <c r="A467" s="8" t="s">
        <v>1760</v>
      </c>
      <c r="B467" s="597">
        <v>261</v>
      </c>
      <c r="C467" s="880">
        <v>74</v>
      </c>
      <c r="D467" s="880">
        <v>335</v>
      </c>
      <c r="E467" s="880">
        <v>0</v>
      </c>
      <c r="F467" s="880">
        <v>0</v>
      </c>
      <c r="G467" s="880">
        <v>0</v>
      </c>
      <c r="H467" s="880">
        <f>SUM(B467,E467)</f>
        <v>261</v>
      </c>
      <c r="I467" s="880">
        <f t="shared" ref="I467:J467" si="272">SUM(C467,F467)</f>
        <v>74</v>
      </c>
      <c r="J467" s="880">
        <f t="shared" si="272"/>
        <v>335</v>
      </c>
      <c r="K467" s="404" t="s">
        <v>1761</v>
      </c>
    </row>
    <row r="468" spans="1:11" ht="18.75" customHeight="1" x14ac:dyDescent="0.2">
      <c r="A468" s="8" t="s">
        <v>1762</v>
      </c>
      <c r="B468" s="597">
        <v>216</v>
      </c>
      <c r="C468" s="880">
        <v>63</v>
      </c>
      <c r="D468" s="880">
        <v>279</v>
      </c>
      <c r="E468" s="880">
        <v>0</v>
      </c>
      <c r="F468" s="880">
        <v>0</v>
      </c>
      <c r="G468" s="880">
        <v>0</v>
      </c>
      <c r="H468" s="880">
        <f>SUM(B468,E468)</f>
        <v>216</v>
      </c>
      <c r="I468" s="880">
        <f t="shared" ref="I468" si="273">SUM(C468,F468)</f>
        <v>63</v>
      </c>
      <c r="J468" s="880">
        <f t="shared" ref="J468" si="274">SUM(D468,G468)</f>
        <v>279</v>
      </c>
      <c r="K468" s="404" t="s">
        <v>1763</v>
      </c>
    </row>
    <row r="469" spans="1:11" ht="18.75" customHeight="1" x14ac:dyDescent="0.2">
      <c r="A469" s="8" t="s">
        <v>1158</v>
      </c>
      <c r="B469" s="597"/>
      <c r="C469" s="880"/>
      <c r="D469" s="880"/>
      <c r="E469" s="880"/>
      <c r="F469" s="880"/>
      <c r="G469" s="880"/>
      <c r="H469" s="880"/>
      <c r="I469" s="880"/>
      <c r="J469" s="880"/>
      <c r="K469" s="414" t="s">
        <v>1765</v>
      </c>
    </row>
    <row r="470" spans="1:11" ht="18.75" customHeight="1" x14ac:dyDescent="0.2">
      <c r="A470" s="8" t="s">
        <v>255</v>
      </c>
      <c r="B470" s="597">
        <v>15</v>
      </c>
      <c r="C470" s="880">
        <v>5</v>
      </c>
      <c r="D470" s="880">
        <v>20</v>
      </c>
      <c r="E470" s="880">
        <v>0</v>
      </c>
      <c r="F470" s="880">
        <v>0</v>
      </c>
      <c r="G470" s="880">
        <v>0</v>
      </c>
      <c r="H470" s="880">
        <f>SUM(B470,E470)</f>
        <v>15</v>
      </c>
      <c r="I470" s="880">
        <f t="shared" ref="I470:J470" si="275">SUM(C470,F470)</f>
        <v>5</v>
      </c>
      <c r="J470" s="880">
        <f t="shared" si="275"/>
        <v>20</v>
      </c>
      <c r="K470" s="404" t="s">
        <v>1748</v>
      </c>
    </row>
    <row r="471" spans="1:11" ht="18.75" customHeight="1" x14ac:dyDescent="0.2">
      <c r="A471" s="8" t="s">
        <v>1766</v>
      </c>
      <c r="B471" s="597">
        <v>144</v>
      </c>
      <c r="C471" s="880">
        <v>197</v>
      </c>
      <c r="D471" s="880">
        <v>341</v>
      </c>
      <c r="E471" s="880">
        <v>0</v>
      </c>
      <c r="F471" s="880">
        <v>0</v>
      </c>
      <c r="G471" s="880">
        <v>0</v>
      </c>
      <c r="H471" s="880">
        <f t="shared" ref="H471:H474" si="276">SUM(B471,E471)</f>
        <v>144</v>
      </c>
      <c r="I471" s="880">
        <f t="shared" ref="I471:I474" si="277">SUM(C471,F471)</f>
        <v>197</v>
      </c>
      <c r="J471" s="880">
        <f t="shared" ref="J471:J474" si="278">SUM(D471,G471)</f>
        <v>341</v>
      </c>
      <c r="K471" s="414" t="s">
        <v>1447</v>
      </c>
    </row>
    <row r="472" spans="1:11" ht="18.75" customHeight="1" x14ac:dyDescent="0.2">
      <c r="A472" s="8" t="s">
        <v>1599</v>
      </c>
      <c r="B472" s="597">
        <v>41</v>
      </c>
      <c r="C472" s="880">
        <v>45</v>
      </c>
      <c r="D472" s="880">
        <v>86</v>
      </c>
      <c r="E472" s="880">
        <v>0</v>
      </c>
      <c r="F472" s="880">
        <v>0</v>
      </c>
      <c r="G472" s="880">
        <v>0</v>
      </c>
      <c r="H472" s="880">
        <f t="shared" si="276"/>
        <v>41</v>
      </c>
      <c r="I472" s="880">
        <f t="shared" si="277"/>
        <v>45</v>
      </c>
      <c r="J472" s="880">
        <f t="shared" si="278"/>
        <v>86</v>
      </c>
      <c r="K472" s="404" t="s">
        <v>1569</v>
      </c>
    </row>
    <row r="473" spans="1:11" ht="18.75" customHeight="1" x14ac:dyDescent="0.2">
      <c r="A473" s="8" t="s">
        <v>523</v>
      </c>
      <c r="B473" s="597">
        <v>56</v>
      </c>
      <c r="C473" s="880">
        <v>27</v>
      </c>
      <c r="D473" s="880">
        <v>83</v>
      </c>
      <c r="E473" s="880">
        <v>0</v>
      </c>
      <c r="F473" s="880">
        <v>0</v>
      </c>
      <c r="G473" s="880">
        <v>0</v>
      </c>
      <c r="H473" s="880">
        <f t="shared" si="276"/>
        <v>56</v>
      </c>
      <c r="I473" s="880">
        <f t="shared" si="277"/>
        <v>27</v>
      </c>
      <c r="J473" s="880">
        <f t="shared" si="278"/>
        <v>83</v>
      </c>
      <c r="K473" s="404" t="s">
        <v>240</v>
      </c>
    </row>
    <row r="474" spans="1:11" s="608" customFormat="1" ht="18.75" customHeight="1" x14ac:dyDescent="0.2">
      <c r="A474" s="20" t="s">
        <v>1107</v>
      </c>
      <c r="B474" s="597">
        <v>5</v>
      </c>
      <c r="C474" s="880">
        <v>8</v>
      </c>
      <c r="D474" s="880">
        <v>13</v>
      </c>
      <c r="E474" s="880">
        <f t="shared" ref="E474:G474" si="279">SUM(E470:E473)</f>
        <v>0</v>
      </c>
      <c r="F474" s="880">
        <f t="shared" si="279"/>
        <v>0</v>
      </c>
      <c r="G474" s="880">
        <f t="shared" si="279"/>
        <v>0</v>
      </c>
      <c r="H474" s="880">
        <f t="shared" si="276"/>
        <v>5</v>
      </c>
      <c r="I474" s="880">
        <f t="shared" si="277"/>
        <v>8</v>
      </c>
      <c r="J474" s="880">
        <f t="shared" si="278"/>
        <v>13</v>
      </c>
      <c r="K474" s="22" t="s">
        <v>1108</v>
      </c>
    </row>
    <row r="475" spans="1:11" ht="18.75" customHeight="1" x14ac:dyDescent="0.2">
      <c r="A475" s="8" t="s">
        <v>1159</v>
      </c>
      <c r="B475" s="597">
        <f>SUM(B470:B474)</f>
        <v>261</v>
      </c>
      <c r="C475" s="880">
        <f t="shared" ref="C475:J475" si="280">SUM(C470:C474)</f>
        <v>282</v>
      </c>
      <c r="D475" s="880">
        <f t="shared" si="280"/>
        <v>543</v>
      </c>
      <c r="E475" s="880">
        <f t="shared" si="280"/>
        <v>0</v>
      </c>
      <c r="F475" s="880">
        <f t="shared" si="280"/>
        <v>0</v>
      </c>
      <c r="G475" s="880">
        <f t="shared" si="280"/>
        <v>0</v>
      </c>
      <c r="H475" s="880">
        <f t="shared" si="280"/>
        <v>261</v>
      </c>
      <c r="I475" s="880">
        <f t="shared" si="280"/>
        <v>282</v>
      </c>
      <c r="J475" s="880">
        <f t="shared" si="280"/>
        <v>543</v>
      </c>
      <c r="K475" s="414" t="s">
        <v>1820</v>
      </c>
    </row>
    <row r="476" spans="1:11" ht="18.75" customHeight="1" x14ac:dyDescent="0.2">
      <c r="A476" s="8" t="s">
        <v>1688</v>
      </c>
      <c r="B476" s="597">
        <v>276</v>
      </c>
      <c r="C476" s="880">
        <v>99</v>
      </c>
      <c r="D476" s="880">
        <v>375</v>
      </c>
      <c r="E476" s="880">
        <v>0</v>
      </c>
      <c r="F476" s="880">
        <v>0</v>
      </c>
      <c r="G476" s="880">
        <v>0</v>
      </c>
      <c r="H476" s="880">
        <f>SUM(B476,E476)</f>
        <v>276</v>
      </c>
      <c r="I476" s="880">
        <f t="shared" ref="I476:J476" si="281">SUM(C476,F476)</f>
        <v>99</v>
      </c>
      <c r="J476" s="880">
        <f t="shared" si="281"/>
        <v>375</v>
      </c>
      <c r="K476" s="404" t="s">
        <v>1821</v>
      </c>
    </row>
    <row r="477" spans="1:11" ht="18.75" customHeight="1" x14ac:dyDescent="0.2">
      <c r="A477" s="8" t="s">
        <v>1689</v>
      </c>
      <c r="B477" s="597"/>
      <c r="C477" s="880"/>
      <c r="D477" s="880"/>
      <c r="E477" s="880"/>
      <c r="F477" s="880"/>
      <c r="G477" s="880"/>
      <c r="H477" s="880"/>
      <c r="I477" s="880"/>
      <c r="J477" s="880"/>
      <c r="K477" s="414" t="s">
        <v>1772</v>
      </c>
    </row>
    <row r="478" spans="1:11" ht="18.75" customHeight="1" x14ac:dyDescent="0.2">
      <c r="A478" s="8" t="s">
        <v>1165</v>
      </c>
      <c r="B478" s="597">
        <v>6</v>
      </c>
      <c r="C478" s="880">
        <v>16</v>
      </c>
      <c r="D478" s="880">
        <v>22</v>
      </c>
      <c r="E478" s="880">
        <v>0</v>
      </c>
      <c r="F478" s="880">
        <v>0</v>
      </c>
      <c r="G478" s="880">
        <v>0</v>
      </c>
      <c r="H478" s="880">
        <f>SUM(B478,E478)</f>
        <v>6</v>
      </c>
      <c r="I478" s="880">
        <f t="shared" ref="I478:J478" si="282">SUM(C478,F478)</f>
        <v>16</v>
      </c>
      <c r="J478" s="880">
        <f t="shared" si="282"/>
        <v>22</v>
      </c>
      <c r="K478" s="404" t="s">
        <v>1458</v>
      </c>
    </row>
    <row r="479" spans="1:11" ht="18.75" customHeight="1" x14ac:dyDescent="0.2">
      <c r="A479" s="8" t="s">
        <v>1690</v>
      </c>
      <c r="B479" s="597">
        <v>60</v>
      </c>
      <c r="C479" s="880">
        <v>35</v>
      </c>
      <c r="D479" s="880">
        <v>95</v>
      </c>
      <c r="E479" s="880">
        <v>0</v>
      </c>
      <c r="F479" s="880">
        <v>0</v>
      </c>
      <c r="G479" s="880">
        <v>0</v>
      </c>
      <c r="H479" s="880">
        <f t="shared" ref="H479:H480" si="283">SUM(B479,E479)</f>
        <v>60</v>
      </c>
      <c r="I479" s="880">
        <f t="shared" ref="I479:I480" si="284">SUM(C479,F479)</f>
        <v>35</v>
      </c>
      <c r="J479" s="880">
        <f t="shared" ref="J479:J480" si="285">SUM(D479,G479)</f>
        <v>95</v>
      </c>
      <c r="K479" s="414" t="s">
        <v>1459</v>
      </c>
    </row>
    <row r="480" spans="1:11" ht="18.75" customHeight="1" x14ac:dyDescent="0.2">
      <c r="A480" s="8" t="s">
        <v>523</v>
      </c>
      <c r="B480" s="597">
        <v>56</v>
      </c>
      <c r="C480" s="880">
        <v>23</v>
      </c>
      <c r="D480" s="880">
        <v>79</v>
      </c>
      <c r="E480" s="880">
        <v>0</v>
      </c>
      <c r="F480" s="880">
        <v>0</v>
      </c>
      <c r="G480" s="880">
        <v>0</v>
      </c>
      <c r="H480" s="880">
        <f t="shared" si="283"/>
        <v>56</v>
      </c>
      <c r="I480" s="880">
        <f t="shared" si="284"/>
        <v>23</v>
      </c>
      <c r="J480" s="880">
        <f t="shared" si="285"/>
        <v>79</v>
      </c>
      <c r="K480" s="404" t="s">
        <v>240</v>
      </c>
    </row>
    <row r="481" spans="1:11" ht="18.75" customHeight="1" thickBot="1" x14ac:dyDescent="0.25">
      <c r="A481" s="11" t="s">
        <v>1691</v>
      </c>
      <c r="B481" s="599">
        <f>SUM(B478:B480)</f>
        <v>122</v>
      </c>
      <c r="C481" s="12">
        <f t="shared" ref="C481:J481" si="286">SUM(C478:C480)</f>
        <v>74</v>
      </c>
      <c r="D481" s="12">
        <f t="shared" si="286"/>
        <v>196</v>
      </c>
      <c r="E481" s="12">
        <f t="shared" si="286"/>
        <v>0</v>
      </c>
      <c r="F481" s="12">
        <f t="shared" si="286"/>
        <v>0</v>
      </c>
      <c r="G481" s="12">
        <f t="shared" si="286"/>
        <v>0</v>
      </c>
      <c r="H481" s="12">
        <f t="shared" si="286"/>
        <v>122</v>
      </c>
      <c r="I481" s="12">
        <f t="shared" si="286"/>
        <v>74</v>
      </c>
      <c r="J481" s="12">
        <f t="shared" si="286"/>
        <v>196</v>
      </c>
      <c r="K481" s="13" t="s">
        <v>1777</v>
      </c>
    </row>
    <row r="482" spans="1:11" ht="20.25" customHeight="1" thickTop="1" thickBot="1" x14ac:dyDescent="0.25">
      <c r="A482" s="323" t="s">
        <v>1842</v>
      </c>
      <c r="K482" s="384" t="s">
        <v>2720</v>
      </c>
    </row>
    <row r="483" spans="1:11" ht="20.25" customHeight="1" thickTop="1" x14ac:dyDescent="0.2">
      <c r="A483" s="992" t="s">
        <v>196</v>
      </c>
      <c r="B483" s="992" t="s">
        <v>1</v>
      </c>
      <c r="C483" s="992"/>
      <c r="D483" s="992"/>
      <c r="E483" s="992" t="s">
        <v>2</v>
      </c>
      <c r="F483" s="992"/>
      <c r="G483" s="992"/>
      <c r="H483" s="992" t="s">
        <v>4</v>
      </c>
      <c r="I483" s="992"/>
      <c r="J483" s="992"/>
      <c r="K483" s="992" t="s">
        <v>197</v>
      </c>
    </row>
    <row r="484" spans="1:11" ht="19.5" customHeight="1" x14ac:dyDescent="0.2">
      <c r="A484" s="993"/>
      <c r="B484" s="993" t="s">
        <v>6</v>
      </c>
      <c r="C484" s="993"/>
      <c r="D484" s="993"/>
      <c r="E484" s="993" t="s">
        <v>7</v>
      </c>
      <c r="F484" s="993"/>
      <c r="G484" s="993"/>
      <c r="H484" s="993" t="s">
        <v>9</v>
      </c>
      <c r="I484" s="993"/>
      <c r="J484" s="993"/>
      <c r="K484" s="993"/>
    </row>
    <row r="485" spans="1:11" ht="19.5" customHeight="1" x14ac:dyDescent="0.2">
      <c r="A485" s="993"/>
      <c r="B485" s="925" t="s">
        <v>554</v>
      </c>
      <c r="C485" s="925" t="s">
        <v>112</v>
      </c>
      <c r="D485" s="925" t="s">
        <v>12</v>
      </c>
      <c r="E485" s="925" t="s">
        <v>554</v>
      </c>
      <c r="F485" s="925" t="s">
        <v>112</v>
      </c>
      <c r="G485" s="925" t="s">
        <v>12</v>
      </c>
      <c r="H485" s="925" t="s">
        <v>554</v>
      </c>
      <c r="I485" s="925" t="s">
        <v>112</v>
      </c>
      <c r="J485" s="925" t="s">
        <v>12</v>
      </c>
      <c r="K485" s="993"/>
    </row>
    <row r="486" spans="1:11" ht="19.5" customHeight="1" thickBot="1" x14ac:dyDescent="0.25">
      <c r="A486" s="994"/>
      <c r="B486" s="926" t="s">
        <v>13</v>
      </c>
      <c r="C486" s="926" t="s">
        <v>14</v>
      </c>
      <c r="D486" s="926" t="s">
        <v>9</v>
      </c>
      <c r="E486" s="926" t="s">
        <v>13</v>
      </c>
      <c r="F486" s="926" t="s">
        <v>14</v>
      </c>
      <c r="G486" s="926" t="s">
        <v>9</v>
      </c>
      <c r="H486" s="926" t="s">
        <v>13</v>
      </c>
      <c r="I486" s="926" t="s">
        <v>14</v>
      </c>
      <c r="J486" s="926" t="s">
        <v>9</v>
      </c>
      <c r="K486" s="994"/>
    </row>
    <row r="487" spans="1:11" s="608" customFormat="1" ht="20.25" customHeight="1" x14ac:dyDescent="0.2">
      <c r="A487" s="463" t="s">
        <v>1680</v>
      </c>
      <c r="B487" s="880"/>
      <c r="C487" s="880"/>
      <c r="D487" s="880"/>
      <c r="E487" s="880"/>
      <c r="F487" s="880"/>
      <c r="G487" s="880"/>
      <c r="H487" s="880"/>
      <c r="I487" s="880"/>
      <c r="J487" s="880"/>
      <c r="K487" s="419" t="s">
        <v>1779</v>
      </c>
    </row>
    <row r="488" spans="1:11" s="608" customFormat="1" ht="20.25" customHeight="1" x14ac:dyDescent="0.2">
      <c r="A488" s="463" t="s">
        <v>209</v>
      </c>
      <c r="B488" s="880">
        <v>60</v>
      </c>
      <c r="C488" s="880">
        <v>0</v>
      </c>
      <c r="D488" s="880">
        <v>60</v>
      </c>
      <c r="E488" s="880">
        <v>0</v>
      </c>
      <c r="F488" s="880">
        <v>0</v>
      </c>
      <c r="G488" s="880">
        <v>0</v>
      </c>
      <c r="H488" s="880">
        <f>SUM(B488,E488)</f>
        <v>60</v>
      </c>
      <c r="I488" s="880">
        <f t="shared" ref="I488:J488" si="287">SUM(C488,F488)</f>
        <v>0</v>
      </c>
      <c r="J488" s="880">
        <f t="shared" si="287"/>
        <v>60</v>
      </c>
      <c r="K488" s="609" t="s">
        <v>1748</v>
      </c>
    </row>
    <row r="489" spans="1:11" ht="20.25" customHeight="1" x14ac:dyDescent="0.2">
      <c r="A489" s="8" t="s">
        <v>1454</v>
      </c>
      <c r="B489" s="880">
        <v>84</v>
      </c>
      <c r="C489" s="880">
        <v>24</v>
      </c>
      <c r="D489" s="880">
        <v>108</v>
      </c>
      <c r="E489" s="880">
        <v>0</v>
      </c>
      <c r="F489" s="880">
        <v>0</v>
      </c>
      <c r="G489" s="880">
        <v>0</v>
      </c>
      <c r="H489" s="880">
        <f t="shared" ref="H489:H491" si="288">SUM(B489,E489)</f>
        <v>84</v>
      </c>
      <c r="I489" s="880">
        <f t="shared" ref="I489:I491" si="289">SUM(C489,F489)</f>
        <v>24</v>
      </c>
      <c r="J489" s="880">
        <f t="shared" ref="J489:J491" si="290">SUM(D489,G489)</f>
        <v>108</v>
      </c>
      <c r="K489" s="404" t="s">
        <v>1569</v>
      </c>
    </row>
    <row r="490" spans="1:11" ht="20.25" customHeight="1" x14ac:dyDescent="0.2">
      <c r="A490" s="8" t="s">
        <v>523</v>
      </c>
      <c r="B490" s="880">
        <v>99</v>
      </c>
      <c r="C490" s="880">
        <v>29</v>
      </c>
      <c r="D490" s="880">
        <v>128</v>
      </c>
      <c r="E490" s="880">
        <v>0</v>
      </c>
      <c r="F490" s="880">
        <v>0</v>
      </c>
      <c r="G490" s="880">
        <v>0</v>
      </c>
      <c r="H490" s="880">
        <f t="shared" si="288"/>
        <v>99</v>
      </c>
      <c r="I490" s="880">
        <f t="shared" si="289"/>
        <v>29</v>
      </c>
      <c r="J490" s="880">
        <f t="shared" si="290"/>
        <v>128</v>
      </c>
      <c r="K490" s="404" t="s">
        <v>240</v>
      </c>
    </row>
    <row r="491" spans="1:11" s="608" customFormat="1" ht="18.95" customHeight="1" x14ac:dyDescent="0.2">
      <c r="A491" s="463" t="s">
        <v>1536</v>
      </c>
      <c r="B491" s="880">
        <v>29</v>
      </c>
      <c r="C491" s="880">
        <v>11</v>
      </c>
      <c r="D491" s="880">
        <v>40</v>
      </c>
      <c r="E491" s="937">
        <f t="shared" ref="E491:G491" si="291">SUM(E489:E490)</f>
        <v>0</v>
      </c>
      <c r="F491" s="937">
        <f t="shared" si="291"/>
        <v>0</v>
      </c>
      <c r="G491" s="937">
        <f t="shared" si="291"/>
        <v>0</v>
      </c>
      <c r="H491" s="880">
        <f t="shared" si="288"/>
        <v>29</v>
      </c>
      <c r="I491" s="880">
        <f t="shared" si="289"/>
        <v>11</v>
      </c>
      <c r="J491" s="880">
        <f t="shared" si="290"/>
        <v>40</v>
      </c>
      <c r="K491" s="609" t="s">
        <v>1305</v>
      </c>
    </row>
    <row r="492" spans="1:11" ht="20.25" customHeight="1" x14ac:dyDescent="0.2">
      <c r="A492" s="8" t="s">
        <v>1619</v>
      </c>
      <c r="B492" s="597">
        <f>SUM(B488:B491)</f>
        <v>272</v>
      </c>
      <c r="C492" s="880">
        <f t="shared" ref="C492:J492" si="292">SUM(C488:C491)</f>
        <v>64</v>
      </c>
      <c r="D492" s="880">
        <f t="shared" si="292"/>
        <v>336</v>
      </c>
      <c r="E492" s="880">
        <f t="shared" si="292"/>
        <v>0</v>
      </c>
      <c r="F492" s="880">
        <f t="shared" si="292"/>
        <v>0</v>
      </c>
      <c r="G492" s="880">
        <f t="shared" si="292"/>
        <v>0</v>
      </c>
      <c r="H492" s="880">
        <f t="shared" si="292"/>
        <v>272</v>
      </c>
      <c r="I492" s="880">
        <f t="shared" si="292"/>
        <v>64</v>
      </c>
      <c r="J492" s="880">
        <f t="shared" si="292"/>
        <v>336</v>
      </c>
      <c r="K492" s="414" t="s">
        <v>1822</v>
      </c>
    </row>
    <row r="493" spans="1:11" ht="20.25" customHeight="1" x14ac:dyDescent="0.2">
      <c r="A493" s="8" t="s">
        <v>1681</v>
      </c>
      <c r="B493" s="598"/>
      <c r="C493" s="880"/>
      <c r="D493" s="880"/>
      <c r="E493" s="880"/>
      <c r="F493" s="880"/>
      <c r="G493" s="880"/>
      <c r="H493" s="880"/>
      <c r="I493" s="880"/>
      <c r="J493" s="880"/>
      <c r="K493" s="419" t="s">
        <v>1823</v>
      </c>
    </row>
    <row r="494" spans="1:11" ht="20.25" customHeight="1" x14ac:dyDescent="0.2">
      <c r="A494" s="8" t="s">
        <v>939</v>
      </c>
      <c r="B494" s="598">
        <v>47</v>
      </c>
      <c r="C494" s="880">
        <v>9</v>
      </c>
      <c r="D494" s="880">
        <v>56</v>
      </c>
      <c r="E494" s="880">
        <v>0</v>
      </c>
      <c r="F494" s="880">
        <v>0</v>
      </c>
      <c r="G494" s="880">
        <v>0</v>
      </c>
      <c r="H494" s="880">
        <f>SUM(B494,E494)</f>
        <v>47</v>
      </c>
      <c r="I494" s="880">
        <f t="shared" ref="I494:J494" si="293">SUM(C494,F494)</f>
        <v>9</v>
      </c>
      <c r="J494" s="880">
        <f t="shared" si="293"/>
        <v>56</v>
      </c>
      <c r="K494" s="419" t="s">
        <v>234</v>
      </c>
    </row>
    <row r="495" spans="1:11" ht="20.25" customHeight="1" x14ac:dyDescent="0.2">
      <c r="A495" s="8" t="s">
        <v>239</v>
      </c>
      <c r="B495" s="597">
        <v>17</v>
      </c>
      <c r="C495" s="880">
        <v>6</v>
      </c>
      <c r="D495" s="880">
        <v>23</v>
      </c>
      <c r="E495" s="880">
        <v>0</v>
      </c>
      <c r="F495" s="880">
        <v>0</v>
      </c>
      <c r="G495" s="880">
        <v>0</v>
      </c>
      <c r="H495" s="880">
        <f t="shared" ref="H495:H496" si="294">SUM(B495,E495)</f>
        <v>17</v>
      </c>
      <c r="I495" s="880">
        <f t="shared" ref="I495:I496" si="295">SUM(C495,F495)</f>
        <v>6</v>
      </c>
      <c r="J495" s="880">
        <f t="shared" ref="J495:J496" si="296">SUM(D495,G495)</f>
        <v>23</v>
      </c>
      <c r="K495" s="404" t="s">
        <v>240</v>
      </c>
    </row>
    <row r="496" spans="1:11" ht="20.25" customHeight="1" x14ac:dyDescent="0.2">
      <c r="A496" s="8" t="s">
        <v>701</v>
      </c>
      <c r="B496" s="598">
        <v>46</v>
      </c>
      <c r="C496" s="880">
        <v>20</v>
      </c>
      <c r="D496" s="880">
        <v>66</v>
      </c>
      <c r="E496" s="880">
        <v>0</v>
      </c>
      <c r="F496" s="880">
        <v>0</v>
      </c>
      <c r="G496" s="880">
        <v>0</v>
      </c>
      <c r="H496" s="880">
        <f t="shared" si="294"/>
        <v>46</v>
      </c>
      <c r="I496" s="880">
        <f t="shared" si="295"/>
        <v>20</v>
      </c>
      <c r="J496" s="880">
        <f t="shared" si="296"/>
        <v>66</v>
      </c>
      <c r="K496" s="419" t="s">
        <v>1468</v>
      </c>
    </row>
    <row r="497" spans="1:11" ht="20.25" customHeight="1" x14ac:dyDescent="0.2">
      <c r="A497" s="8" t="s">
        <v>1682</v>
      </c>
      <c r="B497" s="598">
        <f>SUM(B494:B496)</f>
        <v>110</v>
      </c>
      <c r="C497" s="880">
        <f t="shared" ref="C497:J497" si="297">SUM(C494:C496)</f>
        <v>35</v>
      </c>
      <c r="D497" s="880">
        <f t="shared" si="297"/>
        <v>145</v>
      </c>
      <c r="E497" s="880">
        <f t="shared" si="297"/>
        <v>0</v>
      </c>
      <c r="F497" s="880">
        <f t="shared" si="297"/>
        <v>0</v>
      </c>
      <c r="G497" s="880">
        <f t="shared" si="297"/>
        <v>0</v>
      </c>
      <c r="H497" s="880">
        <f t="shared" si="297"/>
        <v>110</v>
      </c>
      <c r="I497" s="880">
        <f t="shared" si="297"/>
        <v>35</v>
      </c>
      <c r="J497" s="880">
        <f t="shared" si="297"/>
        <v>145</v>
      </c>
      <c r="K497" s="419" t="s">
        <v>1781</v>
      </c>
    </row>
    <row r="498" spans="1:11" ht="20.25" customHeight="1" x14ac:dyDescent="0.2">
      <c r="A498" s="8" t="s">
        <v>1683</v>
      </c>
      <c r="B498" s="597">
        <v>26</v>
      </c>
      <c r="C498" s="880">
        <v>10</v>
      </c>
      <c r="D498" s="880">
        <v>36</v>
      </c>
      <c r="E498" s="880">
        <v>0</v>
      </c>
      <c r="F498" s="880">
        <v>0</v>
      </c>
      <c r="G498" s="880">
        <v>0</v>
      </c>
      <c r="H498" s="880">
        <f>SUM(B498,E498)</f>
        <v>26</v>
      </c>
      <c r="I498" s="880">
        <f t="shared" ref="I498:J498" si="298">SUM(C498,F498)</f>
        <v>10</v>
      </c>
      <c r="J498" s="880">
        <f t="shared" si="298"/>
        <v>36</v>
      </c>
      <c r="K498" s="419" t="s">
        <v>1782</v>
      </c>
    </row>
    <row r="499" spans="1:11" ht="20.25" customHeight="1" x14ac:dyDescent="0.2">
      <c r="A499" s="8" t="s">
        <v>1786</v>
      </c>
      <c r="B499" s="598">
        <v>97</v>
      </c>
      <c r="C499" s="880">
        <v>33</v>
      </c>
      <c r="D499" s="880">
        <v>130</v>
      </c>
      <c r="E499" s="880">
        <v>0</v>
      </c>
      <c r="F499" s="880">
        <v>0</v>
      </c>
      <c r="G499" s="880">
        <v>0</v>
      </c>
      <c r="H499" s="880">
        <f>SUM(B499,E499)</f>
        <v>97</v>
      </c>
      <c r="I499" s="880">
        <f t="shared" ref="I499:I503" si="299">SUM(C499,F499)</f>
        <v>33</v>
      </c>
      <c r="J499" s="880">
        <f t="shared" ref="J499:J503" si="300">SUM(D499,G499)</f>
        <v>130</v>
      </c>
      <c r="K499" s="419" t="s">
        <v>1478</v>
      </c>
    </row>
    <row r="500" spans="1:11" s="608" customFormat="1" ht="20.25" customHeight="1" x14ac:dyDescent="0.2">
      <c r="A500" s="463" t="s">
        <v>1479</v>
      </c>
      <c r="B500" s="598"/>
      <c r="C500" s="880"/>
      <c r="D500" s="880"/>
      <c r="E500" s="21"/>
      <c r="F500" s="21"/>
      <c r="G500" s="21"/>
      <c r="H500" s="21"/>
      <c r="I500" s="21"/>
      <c r="J500" s="21"/>
      <c r="K500" s="609" t="s">
        <v>1480</v>
      </c>
    </row>
    <row r="501" spans="1:11" s="608" customFormat="1" ht="20.25" customHeight="1" x14ac:dyDescent="0.2">
      <c r="A501" s="463" t="s">
        <v>1481</v>
      </c>
      <c r="B501" s="597">
        <v>128</v>
      </c>
      <c r="C501" s="880">
        <v>1</v>
      </c>
      <c r="D501" s="880">
        <v>129</v>
      </c>
      <c r="E501" s="21">
        <v>0</v>
      </c>
      <c r="F501" s="21">
        <v>0</v>
      </c>
      <c r="G501" s="21">
        <v>0</v>
      </c>
      <c r="H501" s="21">
        <f t="shared" ref="H501:H503" si="301">SUM(B501,E501)</f>
        <v>128</v>
      </c>
      <c r="I501" s="21">
        <f t="shared" si="299"/>
        <v>1</v>
      </c>
      <c r="J501" s="21">
        <f t="shared" si="300"/>
        <v>129</v>
      </c>
      <c r="K501" s="609" t="s">
        <v>1482</v>
      </c>
    </row>
    <row r="502" spans="1:11" s="608" customFormat="1" ht="20.25" customHeight="1" x14ac:dyDescent="0.2">
      <c r="A502" s="463" t="s">
        <v>1533</v>
      </c>
      <c r="B502" s="598">
        <v>70</v>
      </c>
      <c r="C502" s="880">
        <v>56</v>
      </c>
      <c r="D502" s="880">
        <v>126</v>
      </c>
      <c r="E502" s="21">
        <v>0</v>
      </c>
      <c r="F502" s="21">
        <v>0</v>
      </c>
      <c r="G502" s="21">
        <v>0</v>
      </c>
      <c r="H502" s="21">
        <f t="shared" si="301"/>
        <v>70</v>
      </c>
      <c r="I502" s="21">
        <f t="shared" si="299"/>
        <v>56</v>
      </c>
      <c r="J502" s="21">
        <f t="shared" si="300"/>
        <v>126</v>
      </c>
      <c r="K502" s="609" t="s">
        <v>1355</v>
      </c>
    </row>
    <row r="503" spans="1:11" s="608" customFormat="1" ht="20.25" customHeight="1" x14ac:dyDescent="0.2">
      <c r="A503" s="463" t="s">
        <v>229</v>
      </c>
      <c r="B503" s="598">
        <v>126</v>
      </c>
      <c r="C503" s="880">
        <v>10</v>
      </c>
      <c r="D503" s="880">
        <v>136</v>
      </c>
      <c r="E503" s="21">
        <v>0</v>
      </c>
      <c r="F503" s="21">
        <v>0</v>
      </c>
      <c r="G503" s="21">
        <v>0</v>
      </c>
      <c r="H503" s="21">
        <f t="shared" si="301"/>
        <v>126</v>
      </c>
      <c r="I503" s="21">
        <f t="shared" si="299"/>
        <v>10</v>
      </c>
      <c r="J503" s="21">
        <f t="shared" si="300"/>
        <v>136</v>
      </c>
      <c r="K503" s="609" t="s">
        <v>1483</v>
      </c>
    </row>
    <row r="504" spans="1:11" s="608" customFormat="1" ht="20.25" customHeight="1" x14ac:dyDescent="0.2">
      <c r="A504" s="463" t="s">
        <v>1484</v>
      </c>
      <c r="B504" s="597">
        <f>SUM(B501:B503)</f>
        <v>324</v>
      </c>
      <c r="C504" s="880">
        <f>SUM(C501:C503)</f>
        <v>67</v>
      </c>
      <c r="D504" s="880">
        <f>SUM(D501:D503)</f>
        <v>391</v>
      </c>
      <c r="E504" s="880">
        <v>0</v>
      </c>
      <c r="F504" s="880">
        <v>0</v>
      </c>
      <c r="G504" s="880">
        <v>0</v>
      </c>
      <c r="H504" s="880">
        <f>SUM(H501:H503)</f>
        <v>324</v>
      </c>
      <c r="I504" s="880">
        <f>SUM(I501:I503)</f>
        <v>67</v>
      </c>
      <c r="J504" s="880">
        <f>SUM(J501:J503)</f>
        <v>391</v>
      </c>
      <c r="K504" s="609" t="s">
        <v>1485</v>
      </c>
    </row>
    <row r="505" spans="1:11" s="608" customFormat="1" ht="20.25" customHeight="1" x14ac:dyDescent="0.2">
      <c r="A505" s="20" t="s">
        <v>1488</v>
      </c>
      <c r="B505" s="598">
        <v>327</v>
      </c>
      <c r="C505" s="21">
        <v>16</v>
      </c>
      <c r="D505" s="21">
        <v>343</v>
      </c>
      <c r="E505" s="880">
        <v>0</v>
      </c>
      <c r="F505" s="21">
        <v>0</v>
      </c>
      <c r="G505" s="21">
        <v>0</v>
      </c>
      <c r="H505" s="21">
        <f>SUM(B505,E505)</f>
        <v>327</v>
      </c>
      <c r="I505" s="21">
        <f t="shared" ref="I505:J506" si="302">SUM(C505,F505)</f>
        <v>16</v>
      </c>
      <c r="J505" s="21">
        <f t="shared" si="302"/>
        <v>343</v>
      </c>
      <c r="K505" s="22" t="s">
        <v>1489</v>
      </c>
    </row>
    <row r="506" spans="1:11" s="608" customFormat="1" ht="20.25" customHeight="1" x14ac:dyDescent="0.2">
      <c r="A506" s="20" t="s">
        <v>1490</v>
      </c>
      <c r="B506" s="598">
        <v>124</v>
      </c>
      <c r="C506" s="21">
        <v>3</v>
      </c>
      <c r="D506" s="21">
        <v>127</v>
      </c>
      <c r="E506" s="880">
        <v>0</v>
      </c>
      <c r="F506" s="21">
        <v>0</v>
      </c>
      <c r="G506" s="21">
        <v>0</v>
      </c>
      <c r="H506" s="21">
        <f>SUM(B506,E506)</f>
        <v>124</v>
      </c>
      <c r="I506" s="21">
        <f t="shared" si="302"/>
        <v>3</v>
      </c>
      <c r="J506" s="21">
        <f t="shared" si="302"/>
        <v>127</v>
      </c>
      <c r="K506" s="22" t="s">
        <v>1491</v>
      </c>
    </row>
    <row r="507" spans="1:11" ht="20.25" customHeight="1" thickBot="1" x14ac:dyDescent="0.25">
      <c r="A507" s="8" t="s">
        <v>500</v>
      </c>
      <c r="B507" s="880">
        <f t="shared" ref="B507:J507" si="303">SUM(B505:B506,B504,B499,B498,B497,B492,B481,B476,B475,B468,B467,B466,B458:B462,B448:B451,B436:B440,B415:B422,B410:B414,B339:B340,B334,B324:B326,B277:B285)</f>
        <v>38165</v>
      </c>
      <c r="C507" s="880">
        <f t="shared" si="303"/>
        <v>11809</v>
      </c>
      <c r="D507" s="880">
        <f t="shared" si="303"/>
        <v>49974</v>
      </c>
      <c r="E507" s="880">
        <f t="shared" si="303"/>
        <v>14</v>
      </c>
      <c r="F507" s="880">
        <f t="shared" si="303"/>
        <v>3</v>
      </c>
      <c r="G507" s="880">
        <f t="shared" si="303"/>
        <v>17</v>
      </c>
      <c r="H507" s="880">
        <f t="shared" si="303"/>
        <v>38179</v>
      </c>
      <c r="I507" s="880">
        <f t="shared" si="303"/>
        <v>11812</v>
      </c>
      <c r="J507" s="880">
        <f t="shared" si="303"/>
        <v>49991</v>
      </c>
      <c r="K507" s="404" t="s">
        <v>1084</v>
      </c>
    </row>
    <row r="508" spans="1:11" ht="20.25" customHeight="1" thickBot="1" x14ac:dyDescent="0.25">
      <c r="A508" s="23" t="s">
        <v>104</v>
      </c>
      <c r="B508" s="24">
        <f t="shared" ref="B508:J508" si="304">SUM(B507,B275)</f>
        <v>107539</v>
      </c>
      <c r="C508" s="24">
        <f t="shared" si="304"/>
        <v>60467</v>
      </c>
      <c r="D508" s="24">
        <f t="shared" si="304"/>
        <v>168006</v>
      </c>
      <c r="E508" s="24">
        <f t="shared" si="304"/>
        <v>32</v>
      </c>
      <c r="F508" s="24">
        <f t="shared" si="304"/>
        <v>28</v>
      </c>
      <c r="G508" s="24">
        <f t="shared" si="304"/>
        <v>60</v>
      </c>
      <c r="H508" s="24">
        <f t="shared" si="304"/>
        <v>107571</v>
      </c>
      <c r="I508" s="24">
        <f t="shared" si="304"/>
        <v>60495</v>
      </c>
      <c r="J508" s="24">
        <f t="shared" si="304"/>
        <v>168066</v>
      </c>
      <c r="K508" s="405" t="s">
        <v>9</v>
      </c>
    </row>
    <row r="509" spans="1:11" s="415" customFormat="1" ht="24" customHeight="1" thickTop="1" x14ac:dyDescent="0.2">
      <c r="A509" s="1077" t="s">
        <v>2325</v>
      </c>
      <c r="B509" s="1077"/>
      <c r="C509" s="1077"/>
      <c r="D509" s="1077"/>
      <c r="E509" s="1077"/>
      <c r="F509" s="1077"/>
      <c r="G509" s="1077"/>
      <c r="H509" s="1077"/>
      <c r="I509" s="1077"/>
      <c r="J509" s="1077"/>
      <c r="K509" s="1077"/>
    </row>
    <row r="510" spans="1:11" s="415" customFormat="1" ht="30" customHeight="1" x14ac:dyDescent="0.2">
      <c r="A510" s="1078" t="s">
        <v>2324</v>
      </c>
      <c r="B510" s="1078"/>
      <c r="C510" s="1078"/>
      <c r="D510" s="1078"/>
      <c r="E510" s="1078"/>
      <c r="F510" s="1078"/>
      <c r="G510" s="1078"/>
      <c r="H510" s="1078"/>
      <c r="I510" s="1078"/>
      <c r="J510" s="1078"/>
      <c r="K510" s="1078"/>
    </row>
    <row r="511" spans="1:11" ht="20.25" customHeight="1" thickBot="1" x14ac:dyDescent="0.25">
      <c r="A511" s="323" t="s">
        <v>2656</v>
      </c>
      <c r="B511" s="927"/>
      <c r="C511" s="927"/>
      <c r="D511" s="927"/>
      <c r="E511" s="927"/>
      <c r="F511" s="927"/>
      <c r="G511" s="927"/>
      <c r="H511" s="927"/>
      <c r="I511" s="927"/>
      <c r="J511" s="927"/>
      <c r="K511" s="385" t="s">
        <v>2657</v>
      </c>
    </row>
    <row r="512" spans="1:11" ht="20.25" customHeight="1" thickTop="1" x14ac:dyDescent="0.2">
      <c r="A512" s="992" t="s">
        <v>196</v>
      </c>
      <c r="B512" s="992" t="s">
        <v>1</v>
      </c>
      <c r="C512" s="992"/>
      <c r="D512" s="992"/>
      <c r="E512" s="924" t="s">
        <v>2</v>
      </c>
      <c r="F512" s="924"/>
      <c r="G512" s="924"/>
      <c r="H512" s="924" t="s">
        <v>4</v>
      </c>
      <c r="I512" s="924"/>
      <c r="J512" s="924"/>
      <c r="K512" s="992" t="s">
        <v>197</v>
      </c>
    </row>
    <row r="513" spans="1:11" ht="20.25" customHeight="1" x14ac:dyDescent="0.2">
      <c r="A513" s="993"/>
      <c r="B513" s="993" t="s">
        <v>6</v>
      </c>
      <c r="C513" s="993"/>
      <c r="D513" s="993"/>
      <c r="E513" s="925" t="s">
        <v>7</v>
      </c>
      <c r="F513" s="925"/>
      <c r="G513" s="925"/>
      <c r="H513" s="925" t="s">
        <v>9</v>
      </c>
      <c r="I513" s="925"/>
      <c r="J513" s="925"/>
      <c r="K513" s="993"/>
    </row>
    <row r="514" spans="1:11" ht="20.25" customHeight="1" x14ac:dyDescent="0.2">
      <c r="A514" s="993"/>
      <c r="B514" s="925" t="s">
        <v>554</v>
      </c>
      <c r="C514" s="925" t="s">
        <v>112</v>
      </c>
      <c r="D514" s="925" t="s">
        <v>12</v>
      </c>
      <c r="E514" s="925" t="s">
        <v>554</v>
      </c>
      <c r="F514" s="925" t="s">
        <v>112</v>
      </c>
      <c r="G514" s="925" t="s">
        <v>12</v>
      </c>
      <c r="H514" s="925" t="s">
        <v>554</v>
      </c>
      <c r="I514" s="925" t="s">
        <v>112</v>
      </c>
      <c r="J514" s="925" t="s">
        <v>12</v>
      </c>
      <c r="K514" s="993"/>
    </row>
    <row r="515" spans="1:11" ht="20.25" customHeight="1" thickBot="1" x14ac:dyDescent="0.25">
      <c r="A515" s="994"/>
      <c r="B515" s="926" t="s">
        <v>13</v>
      </c>
      <c r="C515" s="926" t="s">
        <v>14</v>
      </c>
      <c r="D515" s="926" t="s">
        <v>9</v>
      </c>
      <c r="E515" s="926" t="s">
        <v>13</v>
      </c>
      <c r="F515" s="926" t="s">
        <v>14</v>
      </c>
      <c r="G515" s="926" t="s">
        <v>9</v>
      </c>
      <c r="H515" s="926" t="s">
        <v>13</v>
      </c>
      <c r="I515" s="926" t="s">
        <v>14</v>
      </c>
      <c r="J515" s="926" t="s">
        <v>9</v>
      </c>
      <c r="K515" s="994"/>
    </row>
    <row r="516" spans="1:11" s="473" customFormat="1" ht="17.25" customHeight="1" x14ac:dyDescent="0.2">
      <c r="A516" s="463" t="s">
        <v>403</v>
      </c>
      <c r="B516" s="880"/>
      <c r="C516" s="880"/>
      <c r="D516" s="880"/>
      <c r="E516" s="880"/>
      <c r="F516" s="880"/>
      <c r="G516" s="880"/>
      <c r="H516" s="880"/>
      <c r="I516" s="880"/>
      <c r="J516" s="880"/>
      <c r="K516" s="535" t="s">
        <v>16</v>
      </c>
    </row>
    <row r="517" spans="1:11" ht="18" customHeight="1" x14ac:dyDescent="0.2">
      <c r="A517" s="463" t="s">
        <v>1261</v>
      </c>
      <c r="B517" s="925">
        <v>1389</v>
      </c>
      <c r="C517" s="925">
        <v>900</v>
      </c>
      <c r="D517" s="925">
        <v>2289</v>
      </c>
      <c r="E517" s="925">
        <v>2</v>
      </c>
      <c r="F517" s="925">
        <v>3</v>
      </c>
      <c r="G517" s="925">
        <v>5</v>
      </c>
      <c r="H517" s="925">
        <f>SUM(B517,E517)</f>
        <v>1391</v>
      </c>
      <c r="I517" s="925">
        <f t="shared" ref="I517:J517" si="305">SUM(C517,F517)</f>
        <v>903</v>
      </c>
      <c r="J517" s="925">
        <f t="shared" si="305"/>
        <v>2294</v>
      </c>
      <c r="K517" s="535" t="s">
        <v>1634</v>
      </c>
    </row>
    <row r="518" spans="1:11" ht="18" customHeight="1" x14ac:dyDescent="0.2">
      <c r="A518" s="463" t="s">
        <v>1263</v>
      </c>
      <c r="B518" s="880">
        <v>1745</v>
      </c>
      <c r="C518" s="880">
        <v>1087</v>
      </c>
      <c r="D518" s="880">
        <v>2832</v>
      </c>
      <c r="E518" s="880">
        <v>1</v>
      </c>
      <c r="F518" s="880">
        <v>1</v>
      </c>
      <c r="G518" s="880">
        <v>2</v>
      </c>
      <c r="H518" s="880">
        <f t="shared" ref="H518:H527" si="306">SUM(B518,E518)</f>
        <v>1746</v>
      </c>
      <c r="I518" s="880">
        <f t="shared" ref="I518:I527" si="307">SUM(C518,F518)</f>
        <v>1088</v>
      </c>
      <c r="J518" s="880">
        <f t="shared" ref="J518:J527" si="308">SUM(D518,G518)</f>
        <v>2834</v>
      </c>
      <c r="K518" s="535" t="s">
        <v>1635</v>
      </c>
    </row>
    <row r="519" spans="1:11" ht="18" customHeight="1" x14ac:dyDescent="0.2">
      <c r="A519" s="463" t="s">
        <v>1265</v>
      </c>
      <c r="B519" s="880">
        <v>3094</v>
      </c>
      <c r="C519" s="880">
        <v>2322</v>
      </c>
      <c r="D519" s="880">
        <v>5416</v>
      </c>
      <c r="E519" s="880">
        <v>1</v>
      </c>
      <c r="F519" s="880">
        <v>3</v>
      </c>
      <c r="G519" s="880">
        <v>4</v>
      </c>
      <c r="H519" s="880">
        <f t="shared" si="306"/>
        <v>3095</v>
      </c>
      <c r="I519" s="880">
        <f t="shared" si="307"/>
        <v>2325</v>
      </c>
      <c r="J519" s="880">
        <f t="shared" si="308"/>
        <v>5420</v>
      </c>
      <c r="K519" s="535" t="s">
        <v>1636</v>
      </c>
    </row>
    <row r="520" spans="1:11" ht="18" customHeight="1" x14ac:dyDescent="0.2">
      <c r="A520" s="463" t="s">
        <v>1267</v>
      </c>
      <c r="B520" s="880">
        <v>2392</v>
      </c>
      <c r="C520" s="880">
        <v>1458</v>
      </c>
      <c r="D520" s="880">
        <v>3850</v>
      </c>
      <c r="E520" s="880">
        <v>3</v>
      </c>
      <c r="F520" s="880">
        <v>2</v>
      </c>
      <c r="G520" s="880">
        <v>5</v>
      </c>
      <c r="H520" s="880">
        <f t="shared" si="306"/>
        <v>2395</v>
      </c>
      <c r="I520" s="880">
        <f t="shared" si="307"/>
        <v>1460</v>
      </c>
      <c r="J520" s="880">
        <f t="shared" si="308"/>
        <v>3855</v>
      </c>
      <c r="K520" s="535" t="s">
        <v>1637</v>
      </c>
    </row>
    <row r="521" spans="1:11" ht="18" customHeight="1" x14ac:dyDescent="0.2">
      <c r="A521" s="463" t="s">
        <v>1269</v>
      </c>
      <c r="B521" s="880">
        <v>1996</v>
      </c>
      <c r="C521" s="880">
        <v>990</v>
      </c>
      <c r="D521" s="880">
        <v>2986</v>
      </c>
      <c r="E521" s="880"/>
      <c r="F521" s="880">
        <v>1</v>
      </c>
      <c r="G521" s="880">
        <v>1</v>
      </c>
      <c r="H521" s="880">
        <f t="shared" si="306"/>
        <v>1996</v>
      </c>
      <c r="I521" s="880">
        <f t="shared" si="307"/>
        <v>991</v>
      </c>
      <c r="J521" s="880">
        <f t="shared" si="308"/>
        <v>2987</v>
      </c>
      <c r="K521" s="535" t="s">
        <v>1270</v>
      </c>
    </row>
    <row r="522" spans="1:11" ht="18" customHeight="1" x14ac:dyDescent="0.2">
      <c r="A522" s="463" t="s">
        <v>1271</v>
      </c>
      <c r="B522" s="880">
        <v>266</v>
      </c>
      <c r="C522" s="880">
        <v>536</v>
      </c>
      <c r="D522" s="880">
        <v>802</v>
      </c>
      <c r="E522" s="880">
        <v>0</v>
      </c>
      <c r="F522" s="880">
        <v>1</v>
      </c>
      <c r="G522" s="880">
        <v>1</v>
      </c>
      <c r="H522" s="880">
        <f t="shared" si="306"/>
        <v>266</v>
      </c>
      <c r="I522" s="880">
        <f t="shared" si="307"/>
        <v>537</v>
      </c>
      <c r="J522" s="880">
        <f t="shared" si="308"/>
        <v>803</v>
      </c>
      <c r="K522" s="535" t="s">
        <v>1272</v>
      </c>
    </row>
    <row r="523" spans="1:11" ht="18" customHeight="1" x14ac:dyDescent="0.2">
      <c r="A523" s="463" t="s">
        <v>1273</v>
      </c>
      <c r="B523" s="880">
        <v>518</v>
      </c>
      <c r="C523" s="880">
        <v>262</v>
      </c>
      <c r="D523" s="880">
        <v>780</v>
      </c>
      <c r="E523" s="880">
        <v>0</v>
      </c>
      <c r="F523" s="880">
        <v>0</v>
      </c>
      <c r="G523" s="880">
        <v>0</v>
      </c>
      <c r="H523" s="880">
        <f t="shared" si="306"/>
        <v>518</v>
      </c>
      <c r="I523" s="880">
        <f t="shared" si="307"/>
        <v>262</v>
      </c>
      <c r="J523" s="880">
        <f t="shared" si="308"/>
        <v>780</v>
      </c>
      <c r="K523" s="535" t="s">
        <v>1274</v>
      </c>
    </row>
    <row r="524" spans="1:11" ht="18" customHeight="1" x14ac:dyDescent="0.2">
      <c r="A524" s="463" t="s">
        <v>1275</v>
      </c>
      <c r="B524" s="880">
        <v>1502</v>
      </c>
      <c r="C524" s="880">
        <v>744</v>
      </c>
      <c r="D524" s="880">
        <v>2246</v>
      </c>
      <c r="E524" s="880">
        <v>0</v>
      </c>
      <c r="F524" s="880">
        <v>0</v>
      </c>
      <c r="G524" s="880">
        <v>0</v>
      </c>
      <c r="H524" s="880">
        <f t="shared" si="306"/>
        <v>1502</v>
      </c>
      <c r="I524" s="880">
        <f t="shared" si="307"/>
        <v>744</v>
      </c>
      <c r="J524" s="880">
        <f t="shared" si="308"/>
        <v>2246</v>
      </c>
      <c r="K524" s="535"/>
    </row>
    <row r="525" spans="1:11" ht="18" customHeight="1" x14ac:dyDescent="0.2">
      <c r="A525" s="463" t="s">
        <v>1277</v>
      </c>
      <c r="B525" s="880">
        <v>722</v>
      </c>
      <c r="C525" s="880">
        <v>728</v>
      </c>
      <c r="D525" s="880">
        <v>1450</v>
      </c>
      <c r="E525" s="880">
        <v>0</v>
      </c>
      <c r="F525" s="880">
        <v>0</v>
      </c>
      <c r="G525" s="880">
        <v>0</v>
      </c>
      <c r="H525" s="880">
        <f t="shared" si="306"/>
        <v>722</v>
      </c>
      <c r="I525" s="880">
        <f t="shared" si="307"/>
        <v>728</v>
      </c>
      <c r="J525" s="880">
        <f t="shared" si="308"/>
        <v>1450</v>
      </c>
      <c r="K525" s="535" t="s">
        <v>1641</v>
      </c>
    </row>
    <row r="526" spans="1:11" ht="18" customHeight="1" x14ac:dyDescent="0.2">
      <c r="A526" s="463" t="s">
        <v>1279</v>
      </c>
      <c r="B526" s="880">
        <v>1665</v>
      </c>
      <c r="C526" s="880">
        <v>645</v>
      </c>
      <c r="D526" s="880">
        <v>2310</v>
      </c>
      <c r="E526" s="880">
        <v>0</v>
      </c>
      <c r="F526" s="880">
        <v>0</v>
      </c>
      <c r="G526" s="880">
        <v>0</v>
      </c>
      <c r="H526" s="880">
        <f t="shared" si="306"/>
        <v>1665</v>
      </c>
      <c r="I526" s="880">
        <f t="shared" si="307"/>
        <v>645</v>
      </c>
      <c r="J526" s="880">
        <f t="shared" si="308"/>
        <v>2310</v>
      </c>
      <c r="K526" s="535" t="s">
        <v>1642</v>
      </c>
    </row>
    <row r="527" spans="1:11" ht="18" customHeight="1" x14ac:dyDescent="0.2">
      <c r="A527" s="463" t="s">
        <v>1281</v>
      </c>
      <c r="B527" s="880">
        <v>3017</v>
      </c>
      <c r="C527" s="880">
        <v>1690</v>
      </c>
      <c r="D527" s="880">
        <v>4707</v>
      </c>
      <c r="E527" s="880">
        <v>4</v>
      </c>
      <c r="F527" s="880">
        <v>3</v>
      </c>
      <c r="G527" s="880">
        <v>7</v>
      </c>
      <c r="H527" s="925">
        <f t="shared" si="306"/>
        <v>3021</v>
      </c>
      <c r="I527" s="925">
        <f t="shared" si="307"/>
        <v>1693</v>
      </c>
      <c r="J527" s="925">
        <f t="shared" si="308"/>
        <v>4714</v>
      </c>
      <c r="K527" s="535" t="s">
        <v>1282</v>
      </c>
    </row>
    <row r="528" spans="1:11" s="608" customFormat="1" ht="18" customHeight="1" x14ac:dyDescent="0.2">
      <c r="A528" s="308" t="s">
        <v>1581</v>
      </c>
      <c r="B528" s="880"/>
      <c r="C528" s="880"/>
      <c r="D528" s="937"/>
      <c r="E528" s="937"/>
      <c r="F528" s="937"/>
      <c r="G528" s="937"/>
      <c r="H528" s="937"/>
      <c r="I528" s="937"/>
      <c r="J528" s="937"/>
      <c r="K528" s="297" t="s">
        <v>1295</v>
      </c>
    </row>
    <row r="529" spans="1:11" s="608" customFormat="1" ht="18" customHeight="1" x14ac:dyDescent="0.2">
      <c r="A529" s="308" t="s">
        <v>790</v>
      </c>
      <c r="B529" s="880">
        <v>20</v>
      </c>
      <c r="C529" s="880">
        <v>21</v>
      </c>
      <c r="D529" s="937">
        <v>41</v>
      </c>
      <c r="E529" s="937">
        <v>0</v>
      </c>
      <c r="F529" s="937">
        <v>0</v>
      </c>
      <c r="G529" s="937">
        <v>0</v>
      </c>
      <c r="H529" s="937">
        <f>SUM(B529,E529)</f>
        <v>20</v>
      </c>
      <c r="I529" s="937">
        <f t="shared" ref="I529:J529" si="309">SUM(C529,F529)</f>
        <v>21</v>
      </c>
      <c r="J529" s="937">
        <f t="shared" si="309"/>
        <v>41</v>
      </c>
      <c r="K529" s="297" t="s">
        <v>204</v>
      </c>
    </row>
    <row r="530" spans="1:11" s="608" customFormat="1" ht="18" customHeight="1" x14ac:dyDescent="0.2">
      <c r="A530" s="308" t="s">
        <v>404</v>
      </c>
      <c r="B530" s="880">
        <v>45</v>
      </c>
      <c r="C530" s="880">
        <v>58</v>
      </c>
      <c r="D530" s="937">
        <v>103</v>
      </c>
      <c r="E530" s="937">
        <v>0</v>
      </c>
      <c r="F530" s="937">
        <v>0</v>
      </c>
      <c r="G530" s="937">
        <v>0</v>
      </c>
      <c r="H530" s="937">
        <f t="shared" ref="H530:H537" si="310">SUM(B530,E530)</f>
        <v>45</v>
      </c>
      <c r="I530" s="937">
        <f t="shared" ref="I530:I537" si="311">SUM(C530,F530)</f>
        <v>58</v>
      </c>
      <c r="J530" s="937">
        <f t="shared" ref="J530:J537" si="312">SUM(D530,G530)</f>
        <v>103</v>
      </c>
      <c r="K530" s="297" t="s">
        <v>206</v>
      </c>
    </row>
    <row r="531" spans="1:11" s="608" customFormat="1" ht="18" customHeight="1" x14ac:dyDescent="0.2">
      <c r="A531" s="463" t="s">
        <v>1286</v>
      </c>
      <c r="B531" s="880">
        <v>303</v>
      </c>
      <c r="C531" s="880">
        <v>93</v>
      </c>
      <c r="D531" s="880">
        <v>396</v>
      </c>
      <c r="E531" s="880">
        <v>0</v>
      </c>
      <c r="F531" s="880">
        <v>0</v>
      </c>
      <c r="G531" s="880">
        <v>0</v>
      </c>
      <c r="H531" s="937">
        <f t="shared" si="310"/>
        <v>303</v>
      </c>
      <c r="I531" s="937">
        <f t="shared" si="311"/>
        <v>93</v>
      </c>
      <c r="J531" s="937">
        <f t="shared" si="312"/>
        <v>396</v>
      </c>
      <c r="K531" s="609" t="s">
        <v>1494</v>
      </c>
    </row>
    <row r="532" spans="1:11" s="608" customFormat="1" ht="18" customHeight="1" x14ac:dyDescent="0.2">
      <c r="A532" s="463" t="s">
        <v>1582</v>
      </c>
      <c r="B532" s="880">
        <v>221</v>
      </c>
      <c r="C532" s="880">
        <v>156</v>
      </c>
      <c r="D532" s="880">
        <v>377</v>
      </c>
      <c r="E532" s="880">
        <v>0</v>
      </c>
      <c r="F532" s="880">
        <v>0</v>
      </c>
      <c r="G532" s="880">
        <v>0</v>
      </c>
      <c r="H532" s="937">
        <f t="shared" si="310"/>
        <v>221</v>
      </c>
      <c r="I532" s="937">
        <f t="shared" si="311"/>
        <v>156</v>
      </c>
      <c r="J532" s="937">
        <f t="shared" si="312"/>
        <v>377</v>
      </c>
      <c r="K532" s="609" t="s">
        <v>1289</v>
      </c>
    </row>
    <row r="533" spans="1:11" s="608" customFormat="1" ht="18" customHeight="1" x14ac:dyDescent="0.2">
      <c r="A533" s="463" t="s">
        <v>1290</v>
      </c>
      <c r="B533" s="880">
        <v>298</v>
      </c>
      <c r="C533" s="880">
        <v>322</v>
      </c>
      <c r="D533" s="880">
        <v>620</v>
      </c>
      <c r="E533" s="880">
        <v>0</v>
      </c>
      <c r="F533" s="880">
        <v>0</v>
      </c>
      <c r="G533" s="880">
        <v>0</v>
      </c>
      <c r="H533" s="937">
        <f t="shared" si="310"/>
        <v>298</v>
      </c>
      <c r="I533" s="937">
        <f t="shared" si="311"/>
        <v>322</v>
      </c>
      <c r="J533" s="937">
        <f t="shared" si="312"/>
        <v>620</v>
      </c>
      <c r="K533" s="609" t="s">
        <v>1495</v>
      </c>
    </row>
    <row r="534" spans="1:11" s="608" customFormat="1" ht="18" customHeight="1" x14ac:dyDescent="0.2">
      <c r="A534" s="463" t="s">
        <v>1292</v>
      </c>
      <c r="B534" s="880">
        <v>98</v>
      </c>
      <c r="C534" s="880">
        <v>12</v>
      </c>
      <c r="D534" s="880">
        <v>110</v>
      </c>
      <c r="E534" s="880">
        <v>0</v>
      </c>
      <c r="F534" s="880">
        <v>0</v>
      </c>
      <c r="G534" s="880">
        <v>0</v>
      </c>
      <c r="H534" s="937">
        <f t="shared" si="310"/>
        <v>98</v>
      </c>
      <c r="I534" s="937">
        <f t="shared" si="311"/>
        <v>12</v>
      </c>
      <c r="J534" s="937">
        <f t="shared" si="312"/>
        <v>110</v>
      </c>
      <c r="K534" s="609" t="s">
        <v>1496</v>
      </c>
    </row>
    <row r="535" spans="1:11" s="608" customFormat="1" ht="18" customHeight="1" x14ac:dyDescent="0.2">
      <c r="A535" s="463" t="s">
        <v>1294</v>
      </c>
      <c r="B535" s="880">
        <v>958</v>
      </c>
      <c r="C535" s="880">
        <v>209</v>
      </c>
      <c r="D535" s="880">
        <v>1167</v>
      </c>
      <c r="E535" s="880">
        <v>0</v>
      </c>
      <c r="F535" s="880">
        <v>0</v>
      </c>
      <c r="G535" s="880">
        <v>0</v>
      </c>
      <c r="H535" s="937">
        <f t="shared" si="310"/>
        <v>958</v>
      </c>
      <c r="I535" s="937">
        <f t="shared" si="311"/>
        <v>209</v>
      </c>
      <c r="J535" s="937">
        <f t="shared" si="312"/>
        <v>1167</v>
      </c>
      <c r="K535" s="609" t="s">
        <v>1497</v>
      </c>
    </row>
    <row r="536" spans="1:11" s="608" customFormat="1" ht="18" customHeight="1" x14ac:dyDescent="0.2">
      <c r="A536" s="463" t="s">
        <v>1296</v>
      </c>
      <c r="B536" s="880">
        <v>315</v>
      </c>
      <c r="C536" s="880">
        <v>360</v>
      </c>
      <c r="D536" s="880">
        <v>675</v>
      </c>
      <c r="E536" s="880">
        <v>0</v>
      </c>
      <c r="F536" s="880">
        <v>0</v>
      </c>
      <c r="G536" s="880">
        <v>0</v>
      </c>
      <c r="H536" s="937">
        <f t="shared" si="310"/>
        <v>315</v>
      </c>
      <c r="I536" s="937">
        <f t="shared" si="311"/>
        <v>360</v>
      </c>
      <c r="J536" s="937">
        <f t="shared" si="312"/>
        <v>675</v>
      </c>
      <c r="K536" s="609" t="s">
        <v>1305</v>
      </c>
    </row>
    <row r="537" spans="1:11" s="608" customFormat="1" ht="18" customHeight="1" thickBot="1" x14ac:dyDescent="0.25">
      <c r="A537" s="426" t="s">
        <v>1583</v>
      </c>
      <c r="B537" s="587">
        <f>SUM(B529:B536)</f>
        <v>2258</v>
      </c>
      <c r="C537" s="587">
        <f t="shared" ref="C537:G537" si="313">SUM(C529:C536)</f>
        <v>1231</v>
      </c>
      <c r="D537" s="587">
        <f t="shared" si="313"/>
        <v>3489</v>
      </c>
      <c r="E537" s="587">
        <f t="shared" si="313"/>
        <v>0</v>
      </c>
      <c r="F537" s="587">
        <f t="shared" si="313"/>
        <v>0</v>
      </c>
      <c r="G537" s="587">
        <f t="shared" si="313"/>
        <v>0</v>
      </c>
      <c r="H537" s="587">
        <f t="shared" si="310"/>
        <v>2258</v>
      </c>
      <c r="I537" s="587">
        <f t="shared" si="311"/>
        <v>1231</v>
      </c>
      <c r="J537" s="587">
        <f t="shared" si="312"/>
        <v>3489</v>
      </c>
      <c r="K537" s="427" t="s">
        <v>1584</v>
      </c>
    </row>
    <row r="538" spans="1:11" s="608" customFormat="1" ht="20.25" customHeight="1" thickTop="1" thickBot="1" x14ac:dyDescent="0.25">
      <c r="A538" s="323" t="s">
        <v>2659</v>
      </c>
      <c r="B538" s="898"/>
      <c r="C538" s="898"/>
      <c r="D538" s="898"/>
      <c r="E538" s="27"/>
      <c r="F538" s="27"/>
      <c r="G538" s="27"/>
      <c r="H538" s="27"/>
      <c r="I538" s="27"/>
      <c r="J538" s="27"/>
      <c r="K538" s="384" t="s">
        <v>2658</v>
      </c>
    </row>
    <row r="539" spans="1:11" s="608" customFormat="1" ht="20.25" customHeight="1" thickTop="1" x14ac:dyDescent="0.2">
      <c r="A539" s="992" t="s">
        <v>196</v>
      </c>
      <c r="B539" s="992" t="s">
        <v>1</v>
      </c>
      <c r="C539" s="992"/>
      <c r="D539" s="992"/>
      <c r="E539" s="992" t="s">
        <v>2</v>
      </c>
      <c r="F539" s="992"/>
      <c r="G539" s="992"/>
      <c r="H539" s="992" t="s">
        <v>4</v>
      </c>
      <c r="I539" s="992"/>
      <c r="J539" s="992"/>
      <c r="K539" s="992" t="s">
        <v>197</v>
      </c>
    </row>
    <row r="540" spans="1:11" s="608" customFormat="1" ht="20.25" customHeight="1" x14ac:dyDescent="0.2">
      <c r="A540" s="993"/>
      <c r="B540" s="993" t="s">
        <v>6</v>
      </c>
      <c r="C540" s="993"/>
      <c r="D540" s="993"/>
      <c r="E540" s="993" t="s">
        <v>7</v>
      </c>
      <c r="F540" s="993"/>
      <c r="G540" s="993"/>
      <c r="H540" s="993" t="s">
        <v>9</v>
      </c>
      <c r="I540" s="993"/>
      <c r="J540" s="993"/>
      <c r="K540" s="993"/>
    </row>
    <row r="541" spans="1:11" s="608" customFormat="1" ht="20.25" customHeight="1" x14ac:dyDescent="0.2">
      <c r="A541" s="993"/>
      <c r="B541" s="925" t="s">
        <v>554</v>
      </c>
      <c r="C541" s="925" t="s">
        <v>112</v>
      </c>
      <c r="D541" s="925" t="s">
        <v>12</v>
      </c>
      <c r="E541" s="925" t="s">
        <v>554</v>
      </c>
      <c r="F541" s="925" t="s">
        <v>112</v>
      </c>
      <c r="G541" s="925" t="s">
        <v>12</v>
      </c>
      <c r="H541" s="925" t="s">
        <v>554</v>
      </c>
      <c r="I541" s="925" t="s">
        <v>112</v>
      </c>
      <c r="J541" s="925" t="s">
        <v>12</v>
      </c>
      <c r="K541" s="993"/>
    </row>
    <row r="542" spans="1:11" s="608" customFormat="1" ht="20.25" customHeight="1" thickBot="1" x14ac:dyDescent="0.25">
      <c r="A542" s="994"/>
      <c r="B542" s="926" t="s">
        <v>13</v>
      </c>
      <c r="C542" s="926" t="s">
        <v>14</v>
      </c>
      <c r="D542" s="926" t="s">
        <v>9</v>
      </c>
      <c r="E542" s="926" t="s">
        <v>13</v>
      </c>
      <c r="F542" s="926" t="s">
        <v>14</v>
      </c>
      <c r="G542" s="926" t="s">
        <v>9</v>
      </c>
      <c r="H542" s="926" t="s">
        <v>13</v>
      </c>
      <c r="I542" s="926" t="s">
        <v>14</v>
      </c>
      <c r="J542" s="926" t="s">
        <v>9</v>
      </c>
      <c r="K542" s="994"/>
    </row>
    <row r="543" spans="1:11" s="608" customFormat="1" ht="19.5" customHeight="1" x14ac:dyDescent="0.2">
      <c r="A543" s="422" t="s">
        <v>1538</v>
      </c>
      <c r="B543" s="577"/>
      <c r="C543" s="577"/>
      <c r="D543" s="577"/>
      <c r="E543" s="577"/>
      <c r="F543" s="577"/>
      <c r="G543" s="577"/>
      <c r="H543" s="577"/>
      <c r="I543" s="577"/>
      <c r="J543" s="577"/>
      <c r="K543" s="423" t="s">
        <v>1305</v>
      </c>
    </row>
    <row r="544" spans="1:11" s="608" customFormat="1" ht="19.5" customHeight="1" x14ac:dyDescent="0.2">
      <c r="A544" s="422" t="s">
        <v>1302</v>
      </c>
      <c r="B544" s="577">
        <v>28</v>
      </c>
      <c r="C544" s="577">
        <v>10</v>
      </c>
      <c r="D544" s="577">
        <v>38</v>
      </c>
      <c r="E544" s="577">
        <v>0</v>
      </c>
      <c r="F544" s="577">
        <v>0</v>
      </c>
      <c r="G544" s="577">
        <v>0</v>
      </c>
      <c r="H544" s="577">
        <f>SUM(B544,E544)</f>
        <v>28</v>
      </c>
      <c r="I544" s="577">
        <f t="shared" ref="I544:J544" si="314">SUM(C544,F544)</f>
        <v>10</v>
      </c>
      <c r="J544" s="577">
        <f t="shared" si="314"/>
        <v>38</v>
      </c>
      <c r="K544" s="423" t="s">
        <v>1500</v>
      </c>
    </row>
    <row r="545" spans="1:11" s="608" customFormat="1" ht="19.5" customHeight="1" x14ac:dyDescent="0.2">
      <c r="A545" s="422" t="s">
        <v>1288</v>
      </c>
      <c r="B545" s="577">
        <v>38</v>
      </c>
      <c r="C545" s="577">
        <v>63</v>
      </c>
      <c r="D545" s="577">
        <v>101</v>
      </c>
      <c r="E545" s="577">
        <v>0</v>
      </c>
      <c r="F545" s="577">
        <v>0</v>
      </c>
      <c r="G545" s="577">
        <v>0</v>
      </c>
      <c r="H545" s="577">
        <f t="shared" ref="H545:H548" si="315">SUM(B545,E545)</f>
        <v>38</v>
      </c>
      <c r="I545" s="577">
        <f t="shared" ref="I545:I548" si="316">SUM(C545,F545)</f>
        <v>63</v>
      </c>
      <c r="J545" s="577">
        <f t="shared" ref="J545:J548" si="317">SUM(D545,G545)</f>
        <v>101</v>
      </c>
      <c r="K545" s="423" t="s">
        <v>1289</v>
      </c>
    </row>
    <row r="546" spans="1:11" s="608" customFormat="1" ht="19.5" customHeight="1" x14ac:dyDescent="0.2">
      <c r="A546" s="422" t="s">
        <v>1290</v>
      </c>
      <c r="B546" s="577">
        <v>32</v>
      </c>
      <c r="C546" s="577">
        <v>36</v>
      </c>
      <c r="D546" s="577">
        <v>68</v>
      </c>
      <c r="E546" s="577">
        <v>0</v>
      </c>
      <c r="F546" s="577">
        <v>0</v>
      </c>
      <c r="G546" s="577">
        <v>0</v>
      </c>
      <c r="H546" s="577">
        <f t="shared" si="315"/>
        <v>32</v>
      </c>
      <c r="I546" s="577">
        <f t="shared" si="316"/>
        <v>36</v>
      </c>
      <c r="J546" s="577">
        <f t="shared" si="317"/>
        <v>68</v>
      </c>
      <c r="K546" s="423" t="s">
        <v>1291</v>
      </c>
    </row>
    <row r="547" spans="1:11" s="608" customFormat="1" ht="19.5" customHeight="1" x14ac:dyDescent="0.2">
      <c r="A547" s="422" t="s">
        <v>1294</v>
      </c>
      <c r="B547" s="577">
        <v>58</v>
      </c>
      <c r="C547" s="577">
        <v>18</v>
      </c>
      <c r="D547" s="577">
        <v>76</v>
      </c>
      <c r="E547" s="577">
        <v>0</v>
      </c>
      <c r="F547" s="577">
        <v>0</v>
      </c>
      <c r="G547" s="577">
        <v>0</v>
      </c>
      <c r="H547" s="577">
        <f t="shared" si="315"/>
        <v>58</v>
      </c>
      <c r="I547" s="577">
        <f t="shared" si="316"/>
        <v>18</v>
      </c>
      <c r="J547" s="577">
        <f t="shared" si="317"/>
        <v>76</v>
      </c>
      <c r="K547" s="423" t="s">
        <v>1304</v>
      </c>
    </row>
    <row r="548" spans="1:11" s="608" customFormat="1" ht="19.5" customHeight="1" x14ac:dyDescent="0.2">
      <c r="A548" s="422" t="s">
        <v>1296</v>
      </c>
      <c r="B548" s="577">
        <v>23</v>
      </c>
      <c r="C548" s="577">
        <v>29</v>
      </c>
      <c r="D548" s="577">
        <v>52</v>
      </c>
      <c r="E548" s="577">
        <v>0</v>
      </c>
      <c r="F548" s="577">
        <v>0</v>
      </c>
      <c r="G548" s="577">
        <v>0</v>
      </c>
      <c r="H548" s="577">
        <f t="shared" si="315"/>
        <v>23</v>
      </c>
      <c r="I548" s="577">
        <f t="shared" si="316"/>
        <v>29</v>
      </c>
      <c r="J548" s="577">
        <f t="shared" si="317"/>
        <v>52</v>
      </c>
      <c r="K548" s="423" t="s">
        <v>1506</v>
      </c>
    </row>
    <row r="549" spans="1:11" s="608" customFormat="1" ht="19.5" customHeight="1" x14ac:dyDescent="0.2">
      <c r="A549" s="422" t="s">
        <v>2326</v>
      </c>
      <c r="B549" s="577">
        <f>SUM(B544:B548)</f>
        <v>179</v>
      </c>
      <c r="C549" s="577">
        <f t="shared" ref="C549:J549" si="318">SUM(C544:C548)</f>
        <v>156</v>
      </c>
      <c r="D549" s="577">
        <f t="shared" si="318"/>
        <v>335</v>
      </c>
      <c r="E549" s="577">
        <f t="shared" si="318"/>
        <v>0</v>
      </c>
      <c r="F549" s="577">
        <f t="shared" si="318"/>
        <v>0</v>
      </c>
      <c r="G549" s="577">
        <f t="shared" si="318"/>
        <v>0</v>
      </c>
      <c r="H549" s="577">
        <f t="shared" si="318"/>
        <v>179</v>
      </c>
      <c r="I549" s="577">
        <f t="shared" si="318"/>
        <v>156</v>
      </c>
      <c r="J549" s="577">
        <f t="shared" si="318"/>
        <v>335</v>
      </c>
      <c r="K549" s="423" t="s">
        <v>1539</v>
      </c>
    </row>
    <row r="550" spans="1:11" s="608" customFormat="1" ht="19.5" customHeight="1" x14ac:dyDescent="0.2">
      <c r="A550" s="422" t="s">
        <v>1540</v>
      </c>
      <c r="B550" s="577"/>
      <c r="C550" s="577"/>
      <c r="D550" s="577"/>
      <c r="E550" s="577"/>
      <c r="F550" s="577"/>
      <c r="G550" s="577"/>
      <c r="H550" s="577"/>
      <c r="I550" s="577"/>
      <c r="J550" s="577"/>
      <c r="K550" s="423" t="s">
        <v>1541</v>
      </c>
    </row>
    <row r="551" spans="1:11" s="608" customFormat="1" ht="19.5" customHeight="1" x14ac:dyDescent="0.2">
      <c r="A551" s="422" t="s">
        <v>1302</v>
      </c>
      <c r="B551" s="577">
        <v>22</v>
      </c>
      <c r="C551" s="577">
        <v>3</v>
      </c>
      <c r="D551" s="577">
        <v>25</v>
      </c>
      <c r="E551" s="577">
        <v>0</v>
      </c>
      <c r="F551" s="577">
        <v>0</v>
      </c>
      <c r="G551" s="577">
        <v>0</v>
      </c>
      <c r="H551" s="577">
        <f>SUM(B551,E551)</f>
        <v>22</v>
      </c>
      <c r="I551" s="577">
        <f t="shared" ref="I551:J551" si="319">SUM(C551,F551)</f>
        <v>3</v>
      </c>
      <c r="J551" s="577">
        <f t="shared" si="319"/>
        <v>25</v>
      </c>
      <c r="K551" s="423" t="s">
        <v>1500</v>
      </c>
    </row>
    <row r="552" spans="1:11" s="608" customFormat="1" ht="19.5" customHeight="1" x14ac:dyDescent="0.2">
      <c r="A552" s="422" t="s">
        <v>1288</v>
      </c>
      <c r="B552" s="577">
        <v>8</v>
      </c>
      <c r="C552" s="577">
        <v>9</v>
      </c>
      <c r="D552" s="577">
        <v>17</v>
      </c>
      <c r="E552" s="577">
        <v>0</v>
      </c>
      <c r="F552" s="577">
        <v>0</v>
      </c>
      <c r="G552" s="577">
        <v>0</v>
      </c>
      <c r="H552" s="577">
        <f t="shared" ref="H552:H554" si="320">SUM(B552,E552)</f>
        <v>8</v>
      </c>
      <c r="I552" s="577">
        <f t="shared" ref="I552:I554" si="321">SUM(C552,F552)</f>
        <v>9</v>
      </c>
      <c r="J552" s="577">
        <f t="shared" ref="J552:J554" si="322">SUM(D552,G552)</f>
        <v>17</v>
      </c>
      <c r="K552" s="423" t="s">
        <v>1289</v>
      </c>
    </row>
    <row r="553" spans="1:11" s="608" customFormat="1" ht="19.5" customHeight="1" x14ac:dyDescent="0.2">
      <c r="A553" s="422" t="s">
        <v>1290</v>
      </c>
      <c r="B553" s="577">
        <v>24</v>
      </c>
      <c r="C553" s="577">
        <v>26</v>
      </c>
      <c r="D553" s="577">
        <v>50</v>
      </c>
      <c r="E553" s="577">
        <v>0</v>
      </c>
      <c r="F553" s="577">
        <v>0</v>
      </c>
      <c r="G553" s="577">
        <v>0</v>
      </c>
      <c r="H553" s="577">
        <f t="shared" si="320"/>
        <v>24</v>
      </c>
      <c r="I553" s="577">
        <f t="shared" si="321"/>
        <v>26</v>
      </c>
      <c r="J553" s="577">
        <f t="shared" si="322"/>
        <v>50</v>
      </c>
      <c r="K553" s="423" t="s">
        <v>1291</v>
      </c>
    </row>
    <row r="554" spans="1:11" s="608" customFormat="1" ht="19.5" customHeight="1" x14ac:dyDescent="0.2">
      <c r="A554" s="422" t="s">
        <v>1296</v>
      </c>
      <c r="B554" s="577">
        <v>32</v>
      </c>
      <c r="C554" s="577">
        <v>16</v>
      </c>
      <c r="D554" s="577">
        <v>48</v>
      </c>
      <c r="E554" s="577">
        <v>0</v>
      </c>
      <c r="F554" s="577">
        <v>0</v>
      </c>
      <c r="G554" s="577">
        <v>0</v>
      </c>
      <c r="H554" s="577">
        <f t="shared" si="320"/>
        <v>32</v>
      </c>
      <c r="I554" s="577">
        <f t="shared" si="321"/>
        <v>16</v>
      </c>
      <c r="J554" s="577">
        <f t="shared" si="322"/>
        <v>48</v>
      </c>
      <c r="K554" s="423" t="s">
        <v>1506</v>
      </c>
    </row>
    <row r="555" spans="1:11" s="608" customFormat="1" ht="19.5" customHeight="1" x14ac:dyDescent="0.2">
      <c r="A555" s="422" t="s">
        <v>1542</v>
      </c>
      <c r="B555" s="577">
        <f t="shared" ref="B555:J555" si="323">SUM(B551:B554)</f>
        <v>86</v>
      </c>
      <c r="C555" s="577">
        <f t="shared" si="323"/>
        <v>54</v>
      </c>
      <c r="D555" s="577">
        <f t="shared" si="323"/>
        <v>140</v>
      </c>
      <c r="E555" s="577">
        <f t="shared" si="323"/>
        <v>0</v>
      </c>
      <c r="F555" s="577">
        <f t="shared" si="323"/>
        <v>0</v>
      </c>
      <c r="G555" s="577">
        <f t="shared" si="323"/>
        <v>0</v>
      </c>
      <c r="H555" s="577">
        <f t="shared" si="323"/>
        <v>86</v>
      </c>
      <c r="I555" s="577">
        <f t="shared" si="323"/>
        <v>54</v>
      </c>
      <c r="J555" s="577">
        <f t="shared" si="323"/>
        <v>140</v>
      </c>
      <c r="K555" s="423" t="s">
        <v>1539</v>
      </c>
    </row>
    <row r="556" spans="1:11" ht="19.5" customHeight="1" x14ac:dyDescent="0.2">
      <c r="A556" s="463" t="s">
        <v>1697</v>
      </c>
      <c r="B556" s="880"/>
      <c r="C556" s="880"/>
      <c r="D556" s="880"/>
      <c r="E556" s="880"/>
      <c r="F556" s="880"/>
      <c r="G556" s="880"/>
      <c r="H556" s="880"/>
      <c r="I556" s="880"/>
      <c r="J556" s="880"/>
      <c r="K556" s="535" t="s">
        <v>1305</v>
      </c>
    </row>
    <row r="557" spans="1:11" s="608" customFormat="1" ht="19.5" customHeight="1" x14ac:dyDescent="0.2">
      <c r="A557" s="308" t="s">
        <v>790</v>
      </c>
      <c r="B557" s="880">
        <v>20</v>
      </c>
      <c r="C557" s="880">
        <v>21</v>
      </c>
      <c r="D557" s="880">
        <v>41</v>
      </c>
      <c r="E557" s="880">
        <v>0</v>
      </c>
      <c r="F557" s="880">
        <v>0</v>
      </c>
      <c r="G557" s="880">
        <v>0</v>
      </c>
      <c r="H557" s="880">
        <f>SUM(B557,E557)</f>
        <v>20</v>
      </c>
      <c r="I557" s="880">
        <f t="shared" ref="I557" si="324">SUM(C557,F557)</f>
        <v>21</v>
      </c>
      <c r="J557" s="880">
        <f t="shared" ref="J557" si="325">SUM(D557,G557)</f>
        <v>41</v>
      </c>
      <c r="K557" s="297" t="s">
        <v>204</v>
      </c>
    </row>
    <row r="558" spans="1:11" s="608" customFormat="1" ht="19.5" customHeight="1" x14ac:dyDescent="0.2">
      <c r="A558" s="308" t="s">
        <v>404</v>
      </c>
      <c r="B558" s="880">
        <v>45</v>
      </c>
      <c r="C558" s="880">
        <v>58</v>
      </c>
      <c r="D558" s="880">
        <v>103</v>
      </c>
      <c r="E558" s="880">
        <v>0</v>
      </c>
      <c r="F558" s="880">
        <v>0</v>
      </c>
      <c r="G558" s="880">
        <v>0</v>
      </c>
      <c r="H558" s="880">
        <f t="shared" ref="H558:H564" si="326">SUM(B558,E558)</f>
        <v>45</v>
      </c>
      <c r="I558" s="880">
        <f t="shared" ref="I558:I564" si="327">SUM(C558,F558)</f>
        <v>58</v>
      </c>
      <c r="J558" s="880">
        <f t="shared" ref="J558:J564" si="328">SUM(D558,G558)</f>
        <v>103</v>
      </c>
      <c r="K558" s="297" t="s">
        <v>206</v>
      </c>
    </row>
    <row r="559" spans="1:11" ht="19.5" customHeight="1" x14ac:dyDescent="0.2">
      <c r="A559" s="463" t="s">
        <v>1700</v>
      </c>
      <c r="B559" s="880">
        <v>353</v>
      </c>
      <c r="C559" s="880">
        <v>106</v>
      </c>
      <c r="D559" s="880">
        <v>459</v>
      </c>
      <c r="E559" s="880">
        <v>0</v>
      </c>
      <c r="F559" s="880">
        <v>0</v>
      </c>
      <c r="G559" s="880">
        <v>0</v>
      </c>
      <c r="H559" s="880">
        <f t="shared" si="326"/>
        <v>353</v>
      </c>
      <c r="I559" s="880">
        <f t="shared" si="327"/>
        <v>106</v>
      </c>
      <c r="J559" s="880">
        <f t="shared" si="328"/>
        <v>459</v>
      </c>
      <c r="K559" s="211" t="s">
        <v>1287</v>
      </c>
    </row>
    <row r="560" spans="1:11" ht="19.5" customHeight="1" x14ac:dyDescent="0.2">
      <c r="A560" s="463" t="s">
        <v>1824</v>
      </c>
      <c r="B560" s="880">
        <v>267</v>
      </c>
      <c r="C560" s="880">
        <v>228</v>
      </c>
      <c r="D560" s="880">
        <v>495</v>
      </c>
      <c r="E560" s="880">
        <v>0</v>
      </c>
      <c r="F560" s="880">
        <v>0</v>
      </c>
      <c r="G560" s="880">
        <v>0</v>
      </c>
      <c r="H560" s="880">
        <f t="shared" si="326"/>
        <v>267</v>
      </c>
      <c r="I560" s="880">
        <f t="shared" si="327"/>
        <v>228</v>
      </c>
      <c r="J560" s="880">
        <f t="shared" si="328"/>
        <v>495</v>
      </c>
      <c r="K560" s="211" t="s">
        <v>1289</v>
      </c>
    </row>
    <row r="561" spans="1:11" ht="19.5" customHeight="1" x14ac:dyDescent="0.2">
      <c r="A561" s="463" t="s">
        <v>1702</v>
      </c>
      <c r="B561" s="880">
        <v>354</v>
      </c>
      <c r="C561" s="880">
        <v>384</v>
      </c>
      <c r="D561" s="880">
        <v>738</v>
      </c>
      <c r="E561" s="880">
        <v>0</v>
      </c>
      <c r="F561" s="880">
        <v>0</v>
      </c>
      <c r="G561" s="880">
        <v>0</v>
      </c>
      <c r="H561" s="880">
        <f t="shared" si="326"/>
        <v>354</v>
      </c>
      <c r="I561" s="880">
        <f t="shared" si="327"/>
        <v>384</v>
      </c>
      <c r="J561" s="880">
        <f t="shared" si="328"/>
        <v>738</v>
      </c>
      <c r="K561" s="211" t="s">
        <v>1291</v>
      </c>
    </row>
    <row r="562" spans="1:11" ht="19.5" customHeight="1" x14ac:dyDescent="0.2">
      <c r="A562" s="463" t="s">
        <v>1704</v>
      </c>
      <c r="B562" s="880">
        <v>98</v>
      </c>
      <c r="C562" s="880">
        <v>12</v>
      </c>
      <c r="D562" s="880">
        <v>110</v>
      </c>
      <c r="E562" s="880">
        <v>0</v>
      </c>
      <c r="F562" s="880">
        <v>0</v>
      </c>
      <c r="G562" s="880">
        <v>0</v>
      </c>
      <c r="H562" s="880">
        <f t="shared" si="326"/>
        <v>98</v>
      </c>
      <c r="I562" s="880">
        <f t="shared" si="327"/>
        <v>12</v>
      </c>
      <c r="J562" s="880">
        <f t="shared" si="328"/>
        <v>110</v>
      </c>
      <c r="K562" s="535" t="s">
        <v>1496</v>
      </c>
    </row>
    <row r="563" spans="1:11" ht="19.5" customHeight="1" x14ac:dyDescent="0.2">
      <c r="A563" s="463" t="s">
        <v>1705</v>
      </c>
      <c r="B563" s="880">
        <v>1016</v>
      </c>
      <c r="C563" s="880">
        <v>227</v>
      </c>
      <c r="D563" s="880">
        <v>1243</v>
      </c>
      <c r="E563" s="880">
        <v>0</v>
      </c>
      <c r="F563" s="880">
        <v>0</v>
      </c>
      <c r="G563" s="880">
        <v>0</v>
      </c>
      <c r="H563" s="880">
        <f t="shared" si="326"/>
        <v>1016</v>
      </c>
      <c r="I563" s="880">
        <f t="shared" si="327"/>
        <v>227</v>
      </c>
      <c r="J563" s="880">
        <f t="shared" si="328"/>
        <v>1243</v>
      </c>
      <c r="K563" s="211" t="s">
        <v>1304</v>
      </c>
    </row>
    <row r="564" spans="1:11" ht="19.5" customHeight="1" x14ac:dyDescent="0.2">
      <c r="A564" s="307" t="s">
        <v>1552</v>
      </c>
      <c r="B564" s="880">
        <v>370</v>
      </c>
      <c r="C564" s="880">
        <v>405</v>
      </c>
      <c r="D564" s="880">
        <v>775</v>
      </c>
      <c r="E564" s="880">
        <v>0</v>
      </c>
      <c r="F564" s="880">
        <v>0</v>
      </c>
      <c r="G564" s="880">
        <v>0</v>
      </c>
      <c r="H564" s="880">
        <f t="shared" si="326"/>
        <v>370</v>
      </c>
      <c r="I564" s="880">
        <f t="shared" si="327"/>
        <v>405</v>
      </c>
      <c r="J564" s="880">
        <f t="shared" si="328"/>
        <v>775</v>
      </c>
      <c r="K564" s="535" t="s">
        <v>1305</v>
      </c>
    </row>
    <row r="565" spans="1:11" ht="19.5" customHeight="1" thickBot="1" x14ac:dyDescent="0.25">
      <c r="A565" s="426" t="s">
        <v>1706</v>
      </c>
      <c r="B565" s="12">
        <f>SUM(B557:B564)</f>
        <v>2523</v>
      </c>
      <c r="C565" s="12">
        <f t="shared" ref="C565:J565" si="329">SUM(C557:C564)</f>
        <v>1441</v>
      </c>
      <c r="D565" s="12">
        <f t="shared" si="329"/>
        <v>3964</v>
      </c>
      <c r="E565" s="12">
        <f t="shared" si="329"/>
        <v>0</v>
      </c>
      <c r="F565" s="12">
        <f t="shared" si="329"/>
        <v>0</v>
      </c>
      <c r="G565" s="12">
        <f t="shared" si="329"/>
        <v>0</v>
      </c>
      <c r="H565" s="12">
        <f t="shared" si="329"/>
        <v>2523</v>
      </c>
      <c r="I565" s="12">
        <f t="shared" si="329"/>
        <v>1441</v>
      </c>
      <c r="J565" s="12">
        <f t="shared" si="329"/>
        <v>3964</v>
      </c>
      <c r="K565" s="13" t="s">
        <v>1539</v>
      </c>
    </row>
    <row r="566" spans="1:11" ht="20.25" customHeight="1" thickTop="1" thickBot="1" x14ac:dyDescent="0.25">
      <c r="A566" s="323" t="s">
        <v>2659</v>
      </c>
      <c r="E566" s="27"/>
      <c r="F566" s="27"/>
      <c r="G566" s="27"/>
      <c r="H566" s="27"/>
      <c r="I566" s="27"/>
      <c r="J566" s="27"/>
      <c r="K566" s="384" t="s">
        <v>2721</v>
      </c>
    </row>
    <row r="567" spans="1:11" ht="20.25" customHeight="1" thickTop="1" x14ac:dyDescent="0.2">
      <c r="A567" s="992" t="s">
        <v>196</v>
      </c>
      <c r="B567" s="992" t="s">
        <v>1</v>
      </c>
      <c r="C567" s="992"/>
      <c r="D567" s="992"/>
      <c r="E567" s="992" t="s">
        <v>2</v>
      </c>
      <c r="F567" s="992"/>
      <c r="G567" s="992"/>
      <c r="H567" s="992" t="s">
        <v>4</v>
      </c>
      <c r="I567" s="992"/>
      <c r="J567" s="992"/>
      <c r="K567" s="992" t="s">
        <v>197</v>
      </c>
    </row>
    <row r="568" spans="1:11" ht="20.25" customHeight="1" x14ac:dyDescent="0.2">
      <c r="A568" s="993"/>
      <c r="B568" s="993" t="s">
        <v>6</v>
      </c>
      <c r="C568" s="993"/>
      <c r="D568" s="993"/>
      <c r="E568" s="993" t="s">
        <v>7</v>
      </c>
      <c r="F568" s="993"/>
      <c r="G568" s="993"/>
      <c r="H568" s="993" t="s">
        <v>9</v>
      </c>
      <c r="I568" s="993"/>
      <c r="J568" s="993"/>
      <c r="K568" s="993"/>
    </row>
    <row r="569" spans="1:11" ht="20.25" customHeight="1" x14ac:dyDescent="0.2">
      <c r="A569" s="993"/>
      <c r="B569" s="925" t="s">
        <v>554</v>
      </c>
      <c r="C569" s="925" t="s">
        <v>112</v>
      </c>
      <c r="D569" s="925" t="s">
        <v>12</v>
      </c>
      <c r="E569" s="925" t="s">
        <v>554</v>
      </c>
      <c r="F569" s="925" t="s">
        <v>112</v>
      </c>
      <c r="G569" s="925" t="s">
        <v>12</v>
      </c>
      <c r="H569" s="925" t="s">
        <v>554</v>
      </c>
      <c r="I569" s="925" t="s">
        <v>112</v>
      </c>
      <c r="J569" s="925" t="s">
        <v>12</v>
      </c>
      <c r="K569" s="993"/>
    </row>
    <row r="570" spans="1:11" ht="20.25" customHeight="1" thickBot="1" x14ac:dyDescent="0.25">
      <c r="A570" s="994"/>
      <c r="B570" s="926" t="s">
        <v>13</v>
      </c>
      <c r="C570" s="926" t="s">
        <v>14</v>
      </c>
      <c r="D570" s="926" t="s">
        <v>9</v>
      </c>
      <c r="E570" s="926" t="s">
        <v>13</v>
      </c>
      <c r="F570" s="926" t="s">
        <v>14</v>
      </c>
      <c r="G570" s="926" t="s">
        <v>9</v>
      </c>
      <c r="H570" s="926" t="s">
        <v>13</v>
      </c>
      <c r="I570" s="926" t="s">
        <v>14</v>
      </c>
      <c r="J570" s="926" t="s">
        <v>9</v>
      </c>
      <c r="K570" s="994"/>
    </row>
    <row r="571" spans="1:11" ht="20.25" customHeight="1" x14ac:dyDescent="0.2">
      <c r="A571" s="463" t="s">
        <v>1315</v>
      </c>
      <c r="B571" s="880">
        <v>974</v>
      </c>
      <c r="C571" s="880">
        <v>558</v>
      </c>
      <c r="D571" s="880">
        <v>1532</v>
      </c>
      <c r="E571" s="880">
        <v>0</v>
      </c>
      <c r="F571" s="880">
        <v>0</v>
      </c>
      <c r="G571" s="880">
        <v>0</v>
      </c>
      <c r="H571" s="880">
        <f>SUM(B571,E571)</f>
        <v>974</v>
      </c>
      <c r="I571" s="880">
        <f t="shared" ref="I571:J571" si="330">SUM(C571,F571)</f>
        <v>558</v>
      </c>
      <c r="J571" s="880">
        <f t="shared" si="330"/>
        <v>1532</v>
      </c>
      <c r="K571" s="535" t="s">
        <v>1316</v>
      </c>
    </row>
    <row r="572" spans="1:11" ht="20.25" customHeight="1" x14ac:dyDescent="0.2">
      <c r="A572" s="463" t="s">
        <v>1317</v>
      </c>
      <c r="B572" s="880">
        <v>1064</v>
      </c>
      <c r="C572" s="880">
        <v>855</v>
      </c>
      <c r="D572" s="880">
        <v>1919</v>
      </c>
      <c r="E572" s="880">
        <v>0</v>
      </c>
      <c r="F572" s="880">
        <v>0</v>
      </c>
      <c r="G572" s="880">
        <v>0</v>
      </c>
      <c r="H572" s="880">
        <f>SUM(B572,E572)</f>
        <v>1064</v>
      </c>
      <c r="I572" s="880">
        <f t="shared" ref="I572" si="331">SUM(C572,F572)</f>
        <v>855</v>
      </c>
      <c r="J572" s="880">
        <f t="shared" ref="J572" si="332">SUM(D572,G572)</f>
        <v>1919</v>
      </c>
      <c r="K572" s="535" t="s">
        <v>1318</v>
      </c>
    </row>
    <row r="573" spans="1:11" ht="20.25" customHeight="1" x14ac:dyDescent="0.2">
      <c r="A573" s="463" t="s">
        <v>1503</v>
      </c>
      <c r="B573" s="880"/>
      <c r="C573" s="880"/>
      <c r="D573" s="880"/>
      <c r="E573" s="880"/>
      <c r="F573" s="880"/>
      <c r="G573" s="880"/>
      <c r="H573" s="880"/>
      <c r="I573" s="880"/>
      <c r="J573" s="880"/>
      <c r="K573" s="414" t="s">
        <v>1707</v>
      </c>
    </row>
    <row r="574" spans="1:11" ht="20.25" customHeight="1" x14ac:dyDescent="0.2">
      <c r="A574" s="463" t="s">
        <v>790</v>
      </c>
      <c r="B574" s="880">
        <v>351</v>
      </c>
      <c r="C574" s="880">
        <v>466</v>
      </c>
      <c r="D574" s="880">
        <v>817</v>
      </c>
      <c r="E574" s="880">
        <v>0</v>
      </c>
      <c r="F574" s="880">
        <v>0</v>
      </c>
      <c r="G574" s="880">
        <v>0</v>
      </c>
      <c r="H574" s="880">
        <f>SUM(B574,E574)</f>
        <v>351</v>
      </c>
      <c r="I574" s="880">
        <f t="shared" ref="I574:J574" si="333">SUM(C574,F574)</f>
        <v>466</v>
      </c>
      <c r="J574" s="880">
        <f t="shared" si="333"/>
        <v>817</v>
      </c>
      <c r="K574" s="414" t="s">
        <v>1285</v>
      </c>
    </row>
    <row r="575" spans="1:11" ht="20.25" customHeight="1" x14ac:dyDescent="0.2">
      <c r="A575" s="463" t="s">
        <v>404</v>
      </c>
      <c r="B575" s="880">
        <v>273</v>
      </c>
      <c r="C575" s="880">
        <v>438</v>
      </c>
      <c r="D575" s="880">
        <v>711</v>
      </c>
      <c r="E575" s="880">
        <v>0</v>
      </c>
      <c r="F575" s="880">
        <v>0</v>
      </c>
      <c r="G575" s="880">
        <v>0</v>
      </c>
      <c r="H575" s="880">
        <f t="shared" ref="H575:H581" si="334">SUM(B575,E575)</f>
        <v>273</v>
      </c>
      <c r="I575" s="880">
        <f t="shared" ref="I575:I581" si="335">SUM(C575,F575)</f>
        <v>438</v>
      </c>
      <c r="J575" s="880">
        <f t="shared" ref="J575:J581" si="336">SUM(D575,G575)</f>
        <v>711</v>
      </c>
      <c r="K575" s="535" t="s">
        <v>206</v>
      </c>
    </row>
    <row r="576" spans="1:11" ht="20.25" customHeight="1" x14ac:dyDescent="0.2">
      <c r="A576" s="463" t="s">
        <v>1286</v>
      </c>
      <c r="B576" s="880">
        <v>152</v>
      </c>
      <c r="C576" s="880">
        <v>77</v>
      </c>
      <c r="D576" s="880">
        <v>229</v>
      </c>
      <c r="E576" s="880">
        <v>0</v>
      </c>
      <c r="F576" s="880">
        <v>0</v>
      </c>
      <c r="G576" s="880">
        <v>0</v>
      </c>
      <c r="H576" s="880">
        <f t="shared" si="334"/>
        <v>152</v>
      </c>
      <c r="I576" s="880">
        <f t="shared" si="335"/>
        <v>77</v>
      </c>
      <c r="J576" s="880">
        <f t="shared" si="336"/>
        <v>229</v>
      </c>
      <c r="K576" s="211" t="s">
        <v>1287</v>
      </c>
    </row>
    <row r="577" spans="1:11" ht="20.25" customHeight="1" x14ac:dyDescent="0.2">
      <c r="A577" s="463" t="s">
        <v>1545</v>
      </c>
      <c r="B577" s="880">
        <v>216</v>
      </c>
      <c r="C577" s="880">
        <v>325</v>
      </c>
      <c r="D577" s="880">
        <v>541</v>
      </c>
      <c r="E577" s="880">
        <v>0</v>
      </c>
      <c r="F577" s="880">
        <v>0</v>
      </c>
      <c r="G577" s="880">
        <v>0</v>
      </c>
      <c r="H577" s="880">
        <f t="shared" si="334"/>
        <v>216</v>
      </c>
      <c r="I577" s="880">
        <f t="shared" si="335"/>
        <v>325</v>
      </c>
      <c r="J577" s="880">
        <f t="shared" si="336"/>
        <v>541</v>
      </c>
      <c r="K577" s="414" t="s">
        <v>1323</v>
      </c>
    </row>
    <row r="578" spans="1:11" ht="20.25" customHeight="1" x14ac:dyDescent="0.2">
      <c r="A578" s="463" t="s">
        <v>523</v>
      </c>
      <c r="B578" s="880">
        <v>180</v>
      </c>
      <c r="C578" s="880">
        <v>61</v>
      </c>
      <c r="D578" s="880">
        <v>241</v>
      </c>
      <c r="E578" s="880">
        <v>0</v>
      </c>
      <c r="F578" s="880">
        <v>0</v>
      </c>
      <c r="G578" s="880">
        <v>0</v>
      </c>
      <c r="H578" s="880">
        <f t="shared" si="334"/>
        <v>180</v>
      </c>
      <c r="I578" s="880">
        <f t="shared" si="335"/>
        <v>61</v>
      </c>
      <c r="J578" s="880">
        <f t="shared" si="336"/>
        <v>241</v>
      </c>
      <c r="K578" s="414" t="s">
        <v>240</v>
      </c>
    </row>
    <row r="579" spans="1:11" ht="20.25" customHeight="1" x14ac:dyDescent="0.2">
      <c r="A579" s="463" t="s">
        <v>1546</v>
      </c>
      <c r="B579" s="880">
        <v>53</v>
      </c>
      <c r="C579" s="880">
        <v>2</v>
      </c>
      <c r="D579" s="880">
        <v>55</v>
      </c>
      <c r="E579" s="880">
        <v>0</v>
      </c>
      <c r="F579" s="880">
        <v>0</v>
      </c>
      <c r="G579" s="880">
        <v>0</v>
      </c>
      <c r="H579" s="880">
        <f t="shared" si="334"/>
        <v>53</v>
      </c>
      <c r="I579" s="880">
        <f t="shared" si="335"/>
        <v>2</v>
      </c>
      <c r="J579" s="880">
        <f t="shared" si="336"/>
        <v>55</v>
      </c>
      <c r="K579" s="414" t="s">
        <v>1547</v>
      </c>
    </row>
    <row r="580" spans="1:11" ht="20.25" customHeight="1" x14ac:dyDescent="0.2">
      <c r="A580" s="463" t="s">
        <v>1548</v>
      </c>
      <c r="B580" s="880">
        <v>88</v>
      </c>
      <c r="C580" s="880">
        <v>20</v>
      </c>
      <c r="D580" s="880">
        <v>108</v>
      </c>
      <c r="E580" s="880">
        <v>0</v>
      </c>
      <c r="F580" s="880">
        <v>0</v>
      </c>
      <c r="G580" s="880">
        <v>0</v>
      </c>
      <c r="H580" s="880">
        <f t="shared" si="334"/>
        <v>88</v>
      </c>
      <c r="I580" s="880">
        <f t="shared" si="335"/>
        <v>20</v>
      </c>
      <c r="J580" s="880">
        <f t="shared" si="336"/>
        <v>108</v>
      </c>
      <c r="K580" s="535" t="s">
        <v>1293</v>
      </c>
    </row>
    <row r="581" spans="1:11" ht="20.25" customHeight="1" x14ac:dyDescent="0.2">
      <c r="A581" s="463" t="s">
        <v>1549</v>
      </c>
      <c r="B581" s="880">
        <v>45</v>
      </c>
      <c r="C581" s="880">
        <v>49</v>
      </c>
      <c r="D581" s="880">
        <v>94</v>
      </c>
      <c r="E581" s="880">
        <v>0</v>
      </c>
      <c r="F581" s="880">
        <v>0</v>
      </c>
      <c r="G581" s="880">
        <v>0</v>
      </c>
      <c r="H581" s="880">
        <f t="shared" si="334"/>
        <v>45</v>
      </c>
      <c r="I581" s="880">
        <f t="shared" si="335"/>
        <v>49</v>
      </c>
      <c r="J581" s="880">
        <f t="shared" si="336"/>
        <v>94</v>
      </c>
      <c r="K581" s="535" t="s">
        <v>1713</v>
      </c>
    </row>
    <row r="582" spans="1:11" ht="20.25" customHeight="1" x14ac:dyDescent="0.2">
      <c r="A582" s="463" t="s">
        <v>1826</v>
      </c>
      <c r="B582" s="880">
        <f>SUM(B574:B581)</f>
        <v>1358</v>
      </c>
      <c r="C582" s="880">
        <f t="shared" ref="C582:J582" si="337">SUM(C574:C581)</f>
        <v>1438</v>
      </c>
      <c r="D582" s="880">
        <f t="shared" si="337"/>
        <v>2796</v>
      </c>
      <c r="E582" s="880">
        <f t="shared" si="337"/>
        <v>0</v>
      </c>
      <c r="F582" s="880">
        <f t="shared" si="337"/>
        <v>0</v>
      </c>
      <c r="G582" s="880">
        <f t="shared" si="337"/>
        <v>0</v>
      </c>
      <c r="H582" s="880">
        <f t="shared" si="337"/>
        <v>1358</v>
      </c>
      <c r="I582" s="880">
        <f t="shared" si="337"/>
        <v>1438</v>
      </c>
      <c r="J582" s="880">
        <f t="shared" si="337"/>
        <v>2796</v>
      </c>
      <c r="K582" s="414" t="s">
        <v>1325</v>
      </c>
    </row>
    <row r="583" spans="1:11" ht="20.25" customHeight="1" x14ac:dyDescent="0.2">
      <c r="A583" s="463" t="s">
        <v>1588</v>
      </c>
      <c r="B583" s="880"/>
      <c r="C583" s="880"/>
      <c r="D583" s="880"/>
      <c r="E583" s="880"/>
      <c r="F583" s="880"/>
      <c r="G583" s="880"/>
      <c r="H583" s="880"/>
      <c r="I583" s="880"/>
      <c r="J583" s="880"/>
      <c r="K583" s="535" t="s">
        <v>1711</v>
      </c>
    </row>
    <row r="584" spans="1:11" ht="20.25" customHeight="1" x14ac:dyDescent="0.2">
      <c r="A584" s="463" t="s">
        <v>1328</v>
      </c>
      <c r="B584" s="880">
        <v>166</v>
      </c>
      <c r="C584" s="880">
        <v>193</v>
      </c>
      <c r="D584" s="880">
        <v>359</v>
      </c>
      <c r="E584" s="880">
        <v>1</v>
      </c>
      <c r="F584" s="880">
        <v>0</v>
      </c>
      <c r="G584" s="880">
        <v>1</v>
      </c>
      <c r="H584" s="880">
        <f>SUM(B584,E584)</f>
        <v>167</v>
      </c>
      <c r="I584" s="880">
        <f t="shared" ref="I584:J584" si="338">SUM(C584,F584)</f>
        <v>193</v>
      </c>
      <c r="J584" s="880">
        <f t="shared" si="338"/>
        <v>360</v>
      </c>
      <c r="K584" s="535" t="s">
        <v>1712</v>
      </c>
    </row>
    <row r="585" spans="1:11" ht="20.25" customHeight="1" x14ac:dyDescent="0.2">
      <c r="A585" s="463" t="s">
        <v>1330</v>
      </c>
      <c r="B585" s="880">
        <v>151</v>
      </c>
      <c r="C585" s="880">
        <v>119</v>
      </c>
      <c r="D585" s="880">
        <v>270</v>
      </c>
      <c r="E585" s="880">
        <v>0</v>
      </c>
      <c r="F585" s="880">
        <v>0</v>
      </c>
      <c r="G585" s="880">
        <v>0</v>
      </c>
      <c r="H585" s="880">
        <f t="shared" ref="H585:H589" si="339">SUM(B585,E585)</f>
        <v>151</v>
      </c>
      <c r="I585" s="880">
        <f t="shared" ref="I585:I589" si="340">SUM(C585,F585)</f>
        <v>119</v>
      </c>
      <c r="J585" s="880">
        <f t="shared" ref="J585:J589" si="341">SUM(D585,G585)</f>
        <v>270</v>
      </c>
      <c r="K585" s="535" t="s">
        <v>1305</v>
      </c>
    </row>
    <row r="586" spans="1:11" ht="20.25" customHeight="1" x14ac:dyDescent="0.2">
      <c r="A586" s="463" t="s">
        <v>1331</v>
      </c>
      <c r="B586" s="880">
        <v>189</v>
      </c>
      <c r="C586" s="880">
        <v>91</v>
      </c>
      <c r="D586" s="880">
        <v>280</v>
      </c>
      <c r="E586" s="880">
        <v>0</v>
      </c>
      <c r="F586" s="880">
        <v>0</v>
      </c>
      <c r="G586" s="880">
        <v>0</v>
      </c>
      <c r="H586" s="880">
        <f t="shared" si="339"/>
        <v>189</v>
      </c>
      <c r="I586" s="880">
        <f t="shared" si="340"/>
        <v>91</v>
      </c>
      <c r="J586" s="880">
        <f t="shared" si="341"/>
        <v>280</v>
      </c>
      <c r="K586" s="535" t="s">
        <v>1714</v>
      </c>
    </row>
    <row r="587" spans="1:11" ht="20.25" customHeight="1" x14ac:dyDescent="0.2">
      <c r="A587" s="20" t="s">
        <v>1333</v>
      </c>
      <c r="B587" s="880">
        <v>112</v>
      </c>
      <c r="C587" s="880">
        <v>176</v>
      </c>
      <c r="D587" s="880">
        <v>288</v>
      </c>
      <c r="E587" s="880">
        <v>0</v>
      </c>
      <c r="F587" s="880">
        <v>0</v>
      </c>
      <c r="G587" s="880">
        <v>0</v>
      </c>
      <c r="H587" s="880">
        <f t="shared" si="339"/>
        <v>112</v>
      </c>
      <c r="I587" s="880">
        <f t="shared" si="340"/>
        <v>176</v>
      </c>
      <c r="J587" s="880">
        <f t="shared" si="341"/>
        <v>288</v>
      </c>
      <c r="K587" s="535" t="s">
        <v>206</v>
      </c>
    </row>
    <row r="588" spans="1:11" ht="20.25" customHeight="1" x14ac:dyDescent="0.2">
      <c r="A588" s="463" t="s">
        <v>790</v>
      </c>
      <c r="B588" s="21">
        <v>45</v>
      </c>
      <c r="C588" s="21">
        <v>44</v>
      </c>
      <c r="D588" s="880">
        <v>89</v>
      </c>
      <c r="E588" s="880">
        <v>0</v>
      </c>
      <c r="F588" s="880">
        <v>0</v>
      </c>
      <c r="G588" s="880">
        <v>0</v>
      </c>
      <c r="H588" s="880">
        <f t="shared" si="339"/>
        <v>45</v>
      </c>
      <c r="I588" s="880">
        <f t="shared" si="340"/>
        <v>44</v>
      </c>
      <c r="J588" s="880">
        <f t="shared" si="341"/>
        <v>89</v>
      </c>
      <c r="K588" s="414" t="s">
        <v>1285</v>
      </c>
    </row>
    <row r="589" spans="1:11" ht="20.25" customHeight="1" x14ac:dyDescent="0.2">
      <c r="A589" s="463" t="s">
        <v>1288</v>
      </c>
      <c r="B589" s="21">
        <v>42</v>
      </c>
      <c r="C589" s="21">
        <v>24</v>
      </c>
      <c r="D589" s="880">
        <v>66</v>
      </c>
      <c r="E589" s="880">
        <v>0</v>
      </c>
      <c r="F589" s="880">
        <v>0</v>
      </c>
      <c r="G589" s="880">
        <v>0</v>
      </c>
      <c r="H589" s="880">
        <f t="shared" si="339"/>
        <v>42</v>
      </c>
      <c r="I589" s="880">
        <f t="shared" si="340"/>
        <v>24</v>
      </c>
      <c r="J589" s="880">
        <f t="shared" si="341"/>
        <v>66</v>
      </c>
      <c r="K589" s="211" t="s">
        <v>1289</v>
      </c>
    </row>
    <row r="590" spans="1:11" ht="20.25" customHeight="1" x14ac:dyDescent="0.2">
      <c r="A590" s="20" t="s">
        <v>1338</v>
      </c>
      <c r="B590" s="21">
        <f>SUM(B584:B589)</f>
        <v>705</v>
      </c>
      <c r="C590" s="21">
        <f t="shared" ref="C590:J590" si="342">SUM(C584:C589)</f>
        <v>647</v>
      </c>
      <c r="D590" s="21">
        <f t="shared" si="342"/>
        <v>1352</v>
      </c>
      <c r="E590" s="21">
        <f t="shared" si="342"/>
        <v>1</v>
      </c>
      <c r="F590" s="21">
        <f t="shared" si="342"/>
        <v>0</v>
      </c>
      <c r="G590" s="21">
        <f t="shared" si="342"/>
        <v>1</v>
      </c>
      <c r="H590" s="21">
        <f t="shared" si="342"/>
        <v>706</v>
      </c>
      <c r="I590" s="21">
        <f t="shared" si="342"/>
        <v>647</v>
      </c>
      <c r="J590" s="21">
        <f t="shared" si="342"/>
        <v>1353</v>
      </c>
      <c r="K590" s="22" t="s">
        <v>1715</v>
      </c>
    </row>
    <row r="591" spans="1:11" ht="20.25" customHeight="1" thickBot="1" x14ac:dyDescent="0.25">
      <c r="A591" s="11" t="s">
        <v>1340</v>
      </c>
      <c r="B591" s="12">
        <v>342</v>
      </c>
      <c r="C591" s="12">
        <v>289</v>
      </c>
      <c r="D591" s="12">
        <v>631</v>
      </c>
      <c r="E591" s="12">
        <v>0</v>
      </c>
      <c r="F591" s="12">
        <v>0</v>
      </c>
      <c r="G591" s="12">
        <v>0</v>
      </c>
      <c r="H591" s="12">
        <f>SUM(B591,E591)</f>
        <v>342</v>
      </c>
      <c r="I591" s="12">
        <f t="shared" ref="I591:J591" si="343">SUM(C591,F591)</f>
        <v>289</v>
      </c>
      <c r="J591" s="12">
        <f t="shared" si="343"/>
        <v>631</v>
      </c>
      <c r="K591" s="13" t="s">
        <v>1716</v>
      </c>
    </row>
    <row r="592" spans="1:11" s="608" customFormat="1" ht="20.25" customHeight="1" thickTop="1" x14ac:dyDescent="0.2">
      <c r="A592" s="612"/>
      <c r="B592" s="925"/>
      <c r="C592" s="925"/>
      <c r="D592" s="925"/>
      <c r="E592" s="925"/>
      <c r="F592" s="925"/>
      <c r="G592" s="925"/>
      <c r="H592" s="925"/>
      <c r="I592" s="925"/>
      <c r="J592" s="925"/>
      <c r="K592" s="610"/>
    </row>
    <row r="593" spans="1:11" ht="20.25" customHeight="1" thickBot="1" x14ac:dyDescent="0.25">
      <c r="A593" s="323" t="s">
        <v>2659</v>
      </c>
      <c r="B593" s="951"/>
      <c r="C593" s="951"/>
      <c r="D593" s="951"/>
      <c r="E593" s="27"/>
      <c r="F593" s="27"/>
      <c r="G593" s="27"/>
      <c r="H593" s="27"/>
      <c r="I593" s="27"/>
      <c r="J593" s="27"/>
      <c r="K593" s="384" t="s">
        <v>2721</v>
      </c>
    </row>
    <row r="594" spans="1:11" ht="20.25" customHeight="1" thickTop="1" x14ac:dyDescent="0.2">
      <c r="A594" s="992" t="s">
        <v>196</v>
      </c>
      <c r="B594" s="992" t="s">
        <v>1</v>
      </c>
      <c r="C594" s="992"/>
      <c r="D594" s="992"/>
      <c r="E594" s="992" t="s">
        <v>2</v>
      </c>
      <c r="F594" s="992"/>
      <c r="G594" s="992"/>
      <c r="H594" s="992" t="s">
        <v>4</v>
      </c>
      <c r="I594" s="992"/>
      <c r="J594" s="992"/>
      <c r="K594" s="992" t="s">
        <v>197</v>
      </c>
    </row>
    <row r="595" spans="1:11" ht="20.25" customHeight="1" x14ac:dyDescent="0.2">
      <c r="A595" s="993"/>
      <c r="B595" s="993" t="s">
        <v>6</v>
      </c>
      <c r="C595" s="993"/>
      <c r="D595" s="993"/>
      <c r="E595" s="993" t="s">
        <v>7</v>
      </c>
      <c r="F595" s="993"/>
      <c r="G595" s="993"/>
      <c r="H595" s="993" t="s">
        <v>9</v>
      </c>
      <c r="I595" s="993"/>
      <c r="J595" s="993"/>
      <c r="K595" s="993"/>
    </row>
    <row r="596" spans="1:11" ht="20.25" customHeight="1" x14ac:dyDescent="0.2">
      <c r="A596" s="993"/>
      <c r="B596" s="925" t="s">
        <v>554</v>
      </c>
      <c r="C596" s="925" t="s">
        <v>112</v>
      </c>
      <c r="D596" s="925" t="s">
        <v>12</v>
      </c>
      <c r="E596" s="925" t="s">
        <v>554</v>
      </c>
      <c r="F596" s="925" t="s">
        <v>112</v>
      </c>
      <c r="G596" s="925" t="s">
        <v>12</v>
      </c>
      <c r="H596" s="925" t="s">
        <v>554</v>
      </c>
      <c r="I596" s="925" t="s">
        <v>112</v>
      </c>
      <c r="J596" s="925" t="s">
        <v>12</v>
      </c>
      <c r="K596" s="993"/>
    </row>
    <row r="597" spans="1:11" ht="20.25" customHeight="1" thickBot="1" x14ac:dyDescent="0.25">
      <c r="A597" s="994"/>
      <c r="B597" s="926" t="s">
        <v>13</v>
      </c>
      <c r="C597" s="926" t="s">
        <v>14</v>
      </c>
      <c r="D597" s="926" t="s">
        <v>9</v>
      </c>
      <c r="E597" s="926" t="s">
        <v>13</v>
      </c>
      <c r="F597" s="926" t="s">
        <v>14</v>
      </c>
      <c r="G597" s="926" t="s">
        <v>9</v>
      </c>
      <c r="H597" s="926" t="s">
        <v>13</v>
      </c>
      <c r="I597" s="926" t="s">
        <v>14</v>
      </c>
      <c r="J597" s="926" t="s">
        <v>9</v>
      </c>
      <c r="K597" s="994"/>
    </row>
    <row r="598" spans="1:11" ht="19.5" customHeight="1" x14ac:dyDescent="0.2">
      <c r="A598" s="463" t="s">
        <v>1717</v>
      </c>
      <c r="B598" s="880"/>
      <c r="C598" s="880"/>
      <c r="D598" s="880"/>
      <c r="E598" s="880"/>
      <c r="F598" s="880"/>
      <c r="G598" s="880"/>
      <c r="H598" s="880"/>
      <c r="I598" s="880"/>
      <c r="J598" s="880"/>
      <c r="K598" s="535" t="s">
        <v>1827</v>
      </c>
    </row>
    <row r="599" spans="1:11" ht="19.5" customHeight="1" x14ac:dyDescent="0.2">
      <c r="A599" s="463" t="s">
        <v>1344</v>
      </c>
      <c r="B599" s="880">
        <v>261</v>
      </c>
      <c r="C599" s="880">
        <v>97</v>
      </c>
      <c r="D599" s="880">
        <v>358</v>
      </c>
      <c r="E599" s="880">
        <v>0</v>
      </c>
      <c r="F599" s="880">
        <v>0</v>
      </c>
      <c r="G599" s="880">
        <v>0</v>
      </c>
      <c r="H599" s="880">
        <f>SUM(B599,E599)</f>
        <v>261</v>
      </c>
      <c r="I599" s="880">
        <f t="shared" ref="I599:J599" si="344">SUM(C599,F599)</f>
        <v>97</v>
      </c>
      <c r="J599" s="880">
        <f t="shared" si="344"/>
        <v>358</v>
      </c>
      <c r="K599" s="535" t="s">
        <v>856</v>
      </c>
    </row>
    <row r="600" spans="1:11" s="608" customFormat="1" ht="19.5" customHeight="1" x14ac:dyDescent="0.2">
      <c r="A600" s="463" t="s">
        <v>1718</v>
      </c>
      <c r="B600" s="880">
        <v>910</v>
      </c>
      <c r="C600" s="880">
        <v>289</v>
      </c>
      <c r="D600" s="880">
        <v>1199</v>
      </c>
      <c r="E600" s="880">
        <v>0</v>
      </c>
      <c r="F600" s="880">
        <v>0</v>
      </c>
      <c r="G600" s="880">
        <v>0</v>
      </c>
      <c r="H600" s="880">
        <f t="shared" ref="H600" si="345">SUM(B600,E600)</f>
        <v>910</v>
      </c>
      <c r="I600" s="880">
        <f t="shared" ref="I600" si="346">SUM(C600,F600)</f>
        <v>289</v>
      </c>
      <c r="J600" s="880">
        <f t="shared" ref="J600" si="347">SUM(D600,G600)</f>
        <v>1199</v>
      </c>
      <c r="K600" s="609" t="s">
        <v>1526</v>
      </c>
    </row>
    <row r="601" spans="1:11" ht="19.5" customHeight="1" x14ac:dyDescent="0.2">
      <c r="A601" s="463" t="s">
        <v>939</v>
      </c>
      <c r="B601" s="880">
        <v>859</v>
      </c>
      <c r="C601" s="880">
        <v>833</v>
      </c>
      <c r="D601" s="880">
        <v>1692</v>
      </c>
      <c r="E601" s="880">
        <v>0</v>
      </c>
      <c r="F601" s="880">
        <v>0</v>
      </c>
      <c r="G601" s="880">
        <v>0</v>
      </c>
      <c r="H601" s="880">
        <f t="shared" ref="H601:J602" si="348">SUM(B601,E601)</f>
        <v>859</v>
      </c>
      <c r="I601" s="880">
        <f t="shared" si="348"/>
        <v>833</v>
      </c>
      <c r="J601" s="880">
        <f t="shared" si="348"/>
        <v>1692</v>
      </c>
      <c r="K601" s="535" t="s">
        <v>234</v>
      </c>
    </row>
    <row r="602" spans="1:11" ht="19.5" customHeight="1" x14ac:dyDescent="0.2">
      <c r="A602" s="463" t="s">
        <v>523</v>
      </c>
      <c r="B602" s="880">
        <v>562</v>
      </c>
      <c r="C602" s="880">
        <v>288</v>
      </c>
      <c r="D602" s="880">
        <v>850</v>
      </c>
      <c r="E602" s="880">
        <v>0</v>
      </c>
      <c r="F602" s="880">
        <v>0</v>
      </c>
      <c r="G602" s="880">
        <v>0</v>
      </c>
      <c r="H602" s="880">
        <f t="shared" si="348"/>
        <v>562</v>
      </c>
      <c r="I602" s="880">
        <f t="shared" si="348"/>
        <v>288</v>
      </c>
      <c r="J602" s="880">
        <f t="shared" si="348"/>
        <v>850</v>
      </c>
      <c r="K602" s="535" t="s">
        <v>240</v>
      </c>
    </row>
    <row r="603" spans="1:11" ht="19.5" customHeight="1" x14ac:dyDescent="0.2">
      <c r="A603" s="463" t="s">
        <v>1347</v>
      </c>
      <c r="B603" s="880">
        <f>SUM(B599:B602)</f>
        <v>2592</v>
      </c>
      <c r="C603" s="880">
        <f t="shared" ref="C603:J603" si="349">SUM(C599:C602)</f>
        <v>1507</v>
      </c>
      <c r="D603" s="880">
        <f t="shared" si="349"/>
        <v>4099</v>
      </c>
      <c r="E603" s="880">
        <f>SUM(E599:E602)</f>
        <v>0</v>
      </c>
      <c r="F603" s="880">
        <f>SUM(F599:F602)</f>
        <v>0</v>
      </c>
      <c r="G603" s="880">
        <f>SUM(G599:G602)</f>
        <v>0</v>
      </c>
      <c r="H603" s="880">
        <f t="shared" si="349"/>
        <v>2592</v>
      </c>
      <c r="I603" s="880">
        <f t="shared" si="349"/>
        <v>1507</v>
      </c>
      <c r="J603" s="880">
        <f t="shared" si="349"/>
        <v>4099</v>
      </c>
      <c r="K603" s="535" t="s">
        <v>1801</v>
      </c>
    </row>
    <row r="604" spans="1:11" ht="19.5" customHeight="1" x14ac:dyDescent="0.2">
      <c r="A604" s="463" t="s">
        <v>1650</v>
      </c>
      <c r="B604" s="880"/>
      <c r="C604" s="880"/>
      <c r="D604" s="880"/>
      <c r="E604" s="880"/>
      <c r="F604" s="880"/>
      <c r="G604" s="880"/>
      <c r="H604" s="880"/>
      <c r="I604" s="880"/>
      <c r="J604" s="880"/>
      <c r="K604" s="535" t="s">
        <v>1828</v>
      </c>
    </row>
    <row r="605" spans="1:11" ht="19.5" customHeight="1" x14ac:dyDescent="0.2">
      <c r="A605" s="463" t="s">
        <v>939</v>
      </c>
      <c r="B605" s="880">
        <v>30</v>
      </c>
      <c r="C605" s="880">
        <v>17</v>
      </c>
      <c r="D605" s="880">
        <v>47</v>
      </c>
      <c r="E605" s="880">
        <v>0</v>
      </c>
      <c r="F605" s="880">
        <v>0</v>
      </c>
      <c r="G605" s="880">
        <v>0</v>
      </c>
      <c r="H605" s="880">
        <f>SUM(B605,E605)</f>
        <v>30</v>
      </c>
      <c r="I605" s="880">
        <f t="shared" ref="I605:J605" si="350">SUM(C605,F605)</f>
        <v>17</v>
      </c>
      <c r="J605" s="880">
        <f t="shared" si="350"/>
        <v>47</v>
      </c>
      <c r="K605" s="535" t="s">
        <v>234</v>
      </c>
    </row>
    <row r="606" spans="1:11" ht="19.5" customHeight="1" x14ac:dyDescent="0.2">
      <c r="A606" s="463" t="s">
        <v>523</v>
      </c>
      <c r="B606" s="880">
        <v>20</v>
      </c>
      <c r="C606" s="880">
        <v>8</v>
      </c>
      <c r="D606" s="880">
        <v>28</v>
      </c>
      <c r="E606" s="880">
        <v>0</v>
      </c>
      <c r="F606" s="880">
        <v>0</v>
      </c>
      <c r="G606" s="880">
        <v>0</v>
      </c>
      <c r="H606" s="880">
        <f>SUM(B606,E606)</f>
        <v>20</v>
      </c>
      <c r="I606" s="880">
        <f t="shared" ref="I606" si="351">SUM(C606,F606)</f>
        <v>8</v>
      </c>
      <c r="J606" s="880">
        <f t="shared" ref="J606" si="352">SUM(D606,G606)</f>
        <v>28</v>
      </c>
      <c r="K606" s="535" t="s">
        <v>240</v>
      </c>
    </row>
    <row r="607" spans="1:11" ht="19.5" customHeight="1" x14ac:dyDescent="0.2">
      <c r="A607" s="463" t="s">
        <v>1651</v>
      </c>
      <c r="B607" s="880">
        <f>SUM(B605:B606)</f>
        <v>50</v>
      </c>
      <c r="C607" s="880">
        <f t="shared" ref="C607:J607" si="353">SUM(C605:C606)</f>
        <v>25</v>
      </c>
      <c r="D607" s="880">
        <f t="shared" si="353"/>
        <v>75</v>
      </c>
      <c r="E607" s="880">
        <f t="shared" si="353"/>
        <v>0</v>
      </c>
      <c r="F607" s="880">
        <f t="shared" si="353"/>
        <v>0</v>
      </c>
      <c r="G607" s="880">
        <f t="shared" si="353"/>
        <v>0</v>
      </c>
      <c r="H607" s="880">
        <f t="shared" si="353"/>
        <v>50</v>
      </c>
      <c r="I607" s="880">
        <f t="shared" si="353"/>
        <v>25</v>
      </c>
      <c r="J607" s="880">
        <f t="shared" si="353"/>
        <v>75</v>
      </c>
      <c r="K607" s="535" t="s">
        <v>1802</v>
      </c>
    </row>
    <row r="608" spans="1:11" ht="19.5" customHeight="1" x14ac:dyDescent="0.2">
      <c r="A608" s="463" t="s">
        <v>1624</v>
      </c>
      <c r="B608" s="880"/>
      <c r="C608" s="880"/>
      <c r="D608" s="880"/>
      <c r="E608" s="880"/>
      <c r="F608" s="880"/>
      <c r="G608" s="880"/>
      <c r="H608" s="880"/>
      <c r="I608" s="880"/>
      <c r="J608" s="880"/>
      <c r="K608" s="535" t="s">
        <v>1724</v>
      </c>
    </row>
    <row r="609" spans="1:11" s="608" customFormat="1" ht="19.5" customHeight="1" x14ac:dyDescent="0.2">
      <c r="A609" s="60" t="s">
        <v>1446</v>
      </c>
      <c r="B609" s="880">
        <v>11</v>
      </c>
      <c r="C609" s="880">
        <v>14</v>
      </c>
      <c r="D609" s="880">
        <v>25</v>
      </c>
      <c r="E609" s="880">
        <v>0</v>
      </c>
      <c r="F609" s="880">
        <v>0</v>
      </c>
      <c r="G609" s="880">
        <v>0</v>
      </c>
      <c r="H609" s="880">
        <f>SUM(B609,E609)</f>
        <v>11</v>
      </c>
      <c r="I609" s="880">
        <f t="shared" ref="I609:J609" si="354">SUM(C609,F609)</f>
        <v>14</v>
      </c>
      <c r="J609" s="880">
        <f t="shared" si="354"/>
        <v>25</v>
      </c>
      <c r="K609" s="297" t="s">
        <v>1554</v>
      </c>
    </row>
    <row r="610" spans="1:11" ht="19.5" customHeight="1" x14ac:dyDescent="0.2">
      <c r="A610" s="463" t="s">
        <v>1345</v>
      </c>
      <c r="B610" s="880">
        <v>39</v>
      </c>
      <c r="C610" s="880">
        <v>13</v>
      </c>
      <c r="D610" s="880">
        <v>52</v>
      </c>
      <c r="E610" s="880">
        <v>0</v>
      </c>
      <c r="F610" s="880">
        <v>0</v>
      </c>
      <c r="G610" s="880">
        <v>0</v>
      </c>
      <c r="H610" s="880">
        <f t="shared" ref="H610:H612" si="355">SUM(B610,E610)</f>
        <v>39</v>
      </c>
      <c r="I610" s="880">
        <f t="shared" ref="I610:I612" si="356">SUM(C610,F610)</f>
        <v>13</v>
      </c>
      <c r="J610" s="880">
        <f t="shared" ref="J610:J612" si="357">SUM(D610,G610)</f>
        <v>52</v>
      </c>
      <c r="K610" s="535" t="s">
        <v>1526</v>
      </c>
    </row>
    <row r="611" spans="1:11" ht="19.5" customHeight="1" x14ac:dyDescent="0.2">
      <c r="A611" s="463" t="s">
        <v>939</v>
      </c>
      <c r="B611" s="880">
        <v>21</v>
      </c>
      <c r="C611" s="880">
        <v>32</v>
      </c>
      <c r="D611" s="880">
        <v>53</v>
      </c>
      <c r="E611" s="880">
        <v>0</v>
      </c>
      <c r="F611" s="880">
        <v>0</v>
      </c>
      <c r="G611" s="880">
        <v>0</v>
      </c>
      <c r="H611" s="880">
        <f t="shared" si="355"/>
        <v>21</v>
      </c>
      <c r="I611" s="880">
        <f t="shared" si="356"/>
        <v>32</v>
      </c>
      <c r="J611" s="880">
        <f t="shared" si="357"/>
        <v>53</v>
      </c>
      <c r="K611" s="535" t="s">
        <v>234</v>
      </c>
    </row>
    <row r="612" spans="1:11" ht="19.5" customHeight="1" x14ac:dyDescent="0.2">
      <c r="A612" s="463" t="s">
        <v>523</v>
      </c>
      <c r="B612" s="880">
        <v>16</v>
      </c>
      <c r="C612" s="880">
        <v>0</v>
      </c>
      <c r="D612" s="880">
        <v>16</v>
      </c>
      <c r="E612" s="880">
        <v>0</v>
      </c>
      <c r="F612" s="880">
        <v>0</v>
      </c>
      <c r="G612" s="880">
        <v>0</v>
      </c>
      <c r="H612" s="880">
        <f t="shared" si="355"/>
        <v>16</v>
      </c>
      <c r="I612" s="880">
        <f t="shared" si="356"/>
        <v>0</v>
      </c>
      <c r="J612" s="880">
        <f t="shared" si="357"/>
        <v>16</v>
      </c>
      <c r="K612" s="535" t="s">
        <v>240</v>
      </c>
    </row>
    <row r="613" spans="1:11" ht="19.5" customHeight="1" x14ac:dyDescent="0.2">
      <c r="A613" s="463" t="s">
        <v>1829</v>
      </c>
      <c r="B613" s="880">
        <f>SUM(B609:B612)</f>
        <v>87</v>
      </c>
      <c r="C613" s="880">
        <f t="shared" ref="C613:J613" si="358">SUM(C609:C612)</f>
        <v>59</v>
      </c>
      <c r="D613" s="880">
        <f t="shared" si="358"/>
        <v>146</v>
      </c>
      <c r="E613" s="880">
        <f t="shared" si="358"/>
        <v>0</v>
      </c>
      <c r="F613" s="880">
        <f t="shared" si="358"/>
        <v>0</v>
      </c>
      <c r="G613" s="880">
        <f t="shared" si="358"/>
        <v>0</v>
      </c>
      <c r="H613" s="880">
        <f t="shared" si="358"/>
        <v>87</v>
      </c>
      <c r="I613" s="880">
        <f t="shared" si="358"/>
        <v>59</v>
      </c>
      <c r="J613" s="880">
        <f t="shared" si="358"/>
        <v>146</v>
      </c>
      <c r="K613" s="535" t="s">
        <v>1726</v>
      </c>
    </row>
    <row r="614" spans="1:11" ht="19.5" customHeight="1" x14ac:dyDescent="0.2">
      <c r="A614" s="463" t="s">
        <v>1653</v>
      </c>
      <c r="B614" s="880"/>
      <c r="C614" s="880"/>
      <c r="D614" s="880"/>
      <c r="E614" s="880"/>
      <c r="F614" s="880"/>
      <c r="G614" s="880"/>
      <c r="H614" s="880"/>
      <c r="I614" s="880"/>
      <c r="J614" s="880"/>
      <c r="K614" s="535" t="s">
        <v>1805</v>
      </c>
    </row>
    <row r="615" spans="1:11" ht="19.5" customHeight="1" x14ac:dyDescent="0.2">
      <c r="A615" s="463" t="s">
        <v>1344</v>
      </c>
      <c r="B615" s="880">
        <v>35</v>
      </c>
      <c r="C615" s="880">
        <v>13</v>
      </c>
      <c r="D615" s="880">
        <v>48</v>
      </c>
      <c r="E615" s="880">
        <v>0</v>
      </c>
      <c r="F615" s="880">
        <v>0</v>
      </c>
      <c r="G615" s="880">
        <v>0</v>
      </c>
      <c r="H615" s="880">
        <f>SUM(B615,E615)</f>
        <v>35</v>
      </c>
      <c r="I615" s="880">
        <f t="shared" ref="I615:J615" si="359">SUM(C615,F615)</f>
        <v>13</v>
      </c>
      <c r="J615" s="880">
        <f t="shared" si="359"/>
        <v>48</v>
      </c>
      <c r="K615" s="535" t="s">
        <v>856</v>
      </c>
    </row>
    <row r="616" spans="1:11" s="608" customFormat="1" ht="19.5" customHeight="1" x14ac:dyDescent="0.2">
      <c r="A616" s="60" t="s">
        <v>1446</v>
      </c>
      <c r="B616" s="880">
        <v>18</v>
      </c>
      <c r="C616" s="880">
        <v>31</v>
      </c>
      <c r="D616" s="880">
        <v>49</v>
      </c>
      <c r="E616" s="880">
        <v>0</v>
      </c>
      <c r="F616" s="880">
        <v>0</v>
      </c>
      <c r="G616" s="880">
        <v>0</v>
      </c>
      <c r="H616" s="880">
        <f t="shared" ref="H616:H619" si="360">SUM(B616,E616)</f>
        <v>18</v>
      </c>
      <c r="I616" s="880">
        <f t="shared" ref="I616:I619" si="361">SUM(C616,F616)</f>
        <v>31</v>
      </c>
      <c r="J616" s="880">
        <f t="shared" ref="J616:J619" si="362">SUM(D616,G616)</f>
        <v>49</v>
      </c>
      <c r="K616" s="297" t="s">
        <v>1554</v>
      </c>
    </row>
    <row r="617" spans="1:11" ht="19.5" customHeight="1" x14ac:dyDescent="0.2">
      <c r="A617" s="463" t="s">
        <v>1345</v>
      </c>
      <c r="B617" s="880">
        <v>96</v>
      </c>
      <c r="C617" s="880">
        <v>38</v>
      </c>
      <c r="D617" s="880">
        <v>134</v>
      </c>
      <c r="E617" s="880">
        <v>0</v>
      </c>
      <c r="F617" s="880">
        <v>0</v>
      </c>
      <c r="G617" s="880">
        <v>0</v>
      </c>
      <c r="H617" s="880">
        <f t="shared" si="360"/>
        <v>96</v>
      </c>
      <c r="I617" s="880">
        <f t="shared" si="361"/>
        <v>38</v>
      </c>
      <c r="J617" s="880">
        <f t="shared" si="362"/>
        <v>134</v>
      </c>
      <c r="K617" s="535" t="s">
        <v>1526</v>
      </c>
    </row>
    <row r="618" spans="1:11" ht="19.5" customHeight="1" x14ac:dyDescent="0.2">
      <c r="A618" s="463" t="s">
        <v>939</v>
      </c>
      <c r="B618" s="880">
        <v>105</v>
      </c>
      <c r="C618" s="880">
        <v>123</v>
      </c>
      <c r="D618" s="880">
        <v>228</v>
      </c>
      <c r="E618" s="880">
        <v>0</v>
      </c>
      <c r="F618" s="880">
        <v>0</v>
      </c>
      <c r="G618" s="880">
        <v>0</v>
      </c>
      <c r="H618" s="880">
        <f t="shared" si="360"/>
        <v>105</v>
      </c>
      <c r="I618" s="880">
        <f t="shared" si="361"/>
        <v>123</v>
      </c>
      <c r="J618" s="880">
        <f t="shared" si="362"/>
        <v>228</v>
      </c>
      <c r="K618" s="535" t="s">
        <v>234</v>
      </c>
    </row>
    <row r="619" spans="1:11" ht="19.5" customHeight="1" x14ac:dyDescent="0.2">
      <c r="A619" s="463" t="s">
        <v>523</v>
      </c>
      <c r="B619" s="880">
        <v>122</v>
      </c>
      <c r="C619" s="880">
        <v>41</v>
      </c>
      <c r="D619" s="880">
        <v>163</v>
      </c>
      <c r="E619" s="880">
        <v>0</v>
      </c>
      <c r="F619" s="880">
        <v>0</v>
      </c>
      <c r="G619" s="880">
        <v>0</v>
      </c>
      <c r="H619" s="880">
        <f t="shared" si="360"/>
        <v>122</v>
      </c>
      <c r="I619" s="880">
        <f t="shared" si="361"/>
        <v>41</v>
      </c>
      <c r="J619" s="880">
        <f t="shared" si="362"/>
        <v>163</v>
      </c>
      <c r="K619" s="535" t="s">
        <v>240</v>
      </c>
    </row>
    <row r="620" spans="1:11" ht="19.5" customHeight="1" thickBot="1" x14ac:dyDescent="0.25">
      <c r="A620" s="11" t="s">
        <v>1654</v>
      </c>
      <c r="B620" s="12">
        <f>SUM(B615:B619)</f>
        <v>376</v>
      </c>
      <c r="C620" s="12">
        <f t="shared" ref="C620:J620" si="363">SUM(C615:C619)</f>
        <v>246</v>
      </c>
      <c r="D620" s="12">
        <f t="shared" si="363"/>
        <v>622</v>
      </c>
      <c r="E620" s="12">
        <f t="shared" si="363"/>
        <v>0</v>
      </c>
      <c r="F620" s="12">
        <f t="shared" si="363"/>
        <v>0</v>
      </c>
      <c r="G620" s="12">
        <f t="shared" si="363"/>
        <v>0</v>
      </c>
      <c r="H620" s="12">
        <f t="shared" si="363"/>
        <v>376</v>
      </c>
      <c r="I620" s="12">
        <f t="shared" si="363"/>
        <v>246</v>
      </c>
      <c r="J620" s="12">
        <f t="shared" si="363"/>
        <v>622</v>
      </c>
      <c r="K620" s="13" t="s">
        <v>1728</v>
      </c>
    </row>
    <row r="621" spans="1:11" ht="20.25" customHeight="1" thickTop="1" thickBot="1" x14ac:dyDescent="0.25">
      <c r="A621" s="323" t="s">
        <v>2659</v>
      </c>
      <c r="E621" s="27"/>
      <c r="F621" s="27"/>
      <c r="G621" s="27"/>
      <c r="H621" s="27"/>
      <c r="I621" s="27"/>
      <c r="J621" s="27"/>
      <c r="K621" s="384" t="s">
        <v>2722</v>
      </c>
    </row>
    <row r="622" spans="1:11" ht="20.25" customHeight="1" thickTop="1" x14ac:dyDescent="0.2">
      <c r="A622" s="992" t="s">
        <v>196</v>
      </c>
      <c r="B622" s="992" t="s">
        <v>1</v>
      </c>
      <c r="C622" s="992"/>
      <c r="D622" s="992"/>
      <c r="E622" s="992" t="s">
        <v>2</v>
      </c>
      <c r="F622" s="992"/>
      <c r="G622" s="992"/>
      <c r="H622" s="992" t="s">
        <v>4</v>
      </c>
      <c r="I622" s="992"/>
      <c r="J622" s="992"/>
      <c r="K622" s="992" t="s">
        <v>197</v>
      </c>
    </row>
    <row r="623" spans="1:11" ht="20.25" customHeight="1" x14ac:dyDescent="0.2">
      <c r="A623" s="993"/>
      <c r="B623" s="993" t="s">
        <v>6</v>
      </c>
      <c r="C623" s="993"/>
      <c r="D623" s="993"/>
      <c r="E623" s="993" t="s">
        <v>7</v>
      </c>
      <c r="F623" s="993"/>
      <c r="G623" s="993"/>
      <c r="H623" s="993" t="s">
        <v>9</v>
      </c>
      <c r="I623" s="993"/>
      <c r="J623" s="993"/>
      <c r="K623" s="993"/>
    </row>
    <row r="624" spans="1:11" ht="20.25" customHeight="1" x14ac:dyDescent="0.2">
      <c r="A624" s="993"/>
      <c r="B624" s="925" t="s">
        <v>554</v>
      </c>
      <c r="C624" s="925" t="s">
        <v>112</v>
      </c>
      <c r="D624" s="925" t="s">
        <v>12</v>
      </c>
      <c r="E624" s="925" t="s">
        <v>554</v>
      </c>
      <c r="F624" s="925" t="s">
        <v>112</v>
      </c>
      <c r="G624" s="925" t="s">
        <v>12</v>
      </c>
      <c r="H624" s="925" t="s">
        <v>554</v>
      </c>
      <c r="I624" s="925" t="s">
        <v>112</v>
      </c>
      <c r="J624" s="925" t="s">
        <v>12</v>
      </c>
      <c r="K624" s="993"/>
    </row>
    <row r="625" spans="1:11" ht="20.25" customHeight="1" thickBot="1" x14ac:dyDescent="0.25">
      <c r="A625" s="994"/>
      <c r="B625" s="926" t="s">
        <v>13</v>
      </c>
      <c r="C625" s="926" t="s">
        <v>14</v>
      </c>
      <c r="D625" s="926" t="s">
        <v>9</v>
      </c>
      <c r="E625" s="926" t="s">
        <v>13</v>
      </c>
      <c r="F625" s="926" t="s">
        <v>14</v>
      </c>
      <c r="G625" s="926" t="s">
        <v>9</v>
      </c>
      <c r="H625" s="926" t="s">
        <v>13</v>
      </c>
      <c r="I625" s="926" t="s">
        <v>14</v>
      </c>
      <c r="J625" s="926" t="s">
        <v>9</v>
      </c>
      <c r="K625" s="994"/>
    </row>
    <row r="626" spans="1:11" ht="18" customHeight="1" x14ac:dyDescent="0.2">
      <c r="A626" s="8" t="s">
        <v>1655</v>
      </c>
      <c r="B626" s="880"/>
      <c r="C626" s="880"/>
      <c r="D626" s="880"/>
      <c r="E626" s="880"/>
      <c r="F626" s="880"/>
      <c r="G626" s="880"/>
      <c r="H626" s="880"/>
      <c r="I626" s="880"/>
      <c r="J626" s="880"/>
      <c r="K626" s="404" t="s">
        <v>1830</v>
      </c>
    </row>
    <row r="627" spans="1:11" ht="18" customHeight="1" x14ac:dyDescent="0.2">
      <c r="A627" s="8" t="s">
        <v>1344</v>
      </c>
      <c r="B627" s="880">
        <v>75</v>
      </c>
      <c r="C627" s="880">
        <v>26</v>
      </c>
      <c r="D627" s="880">
        <v>101</v>
      </c>
      <c r="E627" s="880">
        <v>0</v>
      </c>
      <c r="F627" s="880">
        <v>0</v>
      </c>
      <c r="G627" s="880">
        <v>0</v>
      </c>
      <c r="H627" s="880">
        <f>SUM(B627,E627)</f>
        <v>75</v>
      </c>
      <c r="I627" s="880">
        <f t="shared" ref="I627:J627" si="364">SUM(C627,F627)</f>
        <v>26</v>
      </c>
      <c r="J627" s="880">
        <f t="shared" si="364"/>
        <v>101</v>
      </c>
      <c r="K627" s="404" t="s">
        <v>856</v>
      </c>
    </row>
    <row r="628" spans="1:11" ht="18" customHeight="1" x14ac:dyDescent="0.2">
      <c r="A628" s="8" t="s">
        <v>1345</v>
      </c>
      <c r="B628" s="880">
        <v>33</v>
      </c>
      <c r="C628" s="880">
        <v>25</v>
      </c>
      <c r="D628" s="880">
        <v>58</v>
      </c>
      <c r="E628" s="880">
        <v>0</v>
      </c>
      <c r="F628" s="880">
        <v>0</v>
      </c>
      <c r="G628" s="880">
        <v>0</v>
      </c>
      <c r="H628" s="880">
        <f t="shared" ref="H628:H630" si="365">SUM(B628,E628)</f>
        <v>33</v>
      </c>
      <c r="I628" s="880">
        <f t="shared" ref="I628:I630" si="366">SUM(C628,F628)</f>
        <v>25</v>
      </c>
      <c r="J628" s="880">
        <f t="shared" ref="J628:J630" si="367">SUM(D628,G628)</f>
        <v>58</v>
      </c>
      <c r="K628" s="404" t="s">
        <v>1526</v>
      </c>
    </row>
    <row r="629" spans="1:11" ht="18" customHeight="1" x14ac:dyDescent="0.2">
      <c r="A629" s="8" t="s">
        <v>939</v>
      </c>
      <c r="B629" s="880">
        <v>69</v>
      </c>
      <c r="C629" s="880">
        <v>49</v>
      </c>
      <c r="D629" s="880">
        <v>118</v>
      </c>
      <c r="E629" s="880">
        <v>0</v>
      </c>
      <c r="F629" s="880">
        <v>0</v>
      </c>
      <c r="G629" s="880">
        <v>0</v>
      </c>
      <c r="H629" s="880">
        <f t="shared" si="365"/>
        <v>69</v>
      </c>
      <c r="I629" s="880">
        <f t="shared" si="366"/>
        <v>49</v>
      </c>
      <c r="J629" s="880">
        <f t="shared" si="367"/>
        <v>118</v>
      </c>
      <c r="K629" s="404" t="s">
        <v>234</v>
      </c>
    </row>
    <row r="630" spans="1:11" ht="18" customHeight="1" x14ac:dyDescent="0.2">
      <c r="A630" s="8" t="s">
        <v>523</v>
      </c>
      <c r="B630" s="880">
        <v>26</v>
      </c>
      <c r="C630" s="880">
        <v>17</v>
      </c>
      <c r="D630" s="880">
        <v>43</v>
      </c>
      <c r="E630" s="880">
        <v>0</v>
      </c>
      <c r="F630" s="880">
        <v>0</v>
      </c>
      <c r="G630" s="880">
        <v>0</v>
      </c>
      <c r="H630" s="880">
        <f t="shared" si="365"/>
        <v>26</v>
      </c>
      <c r="I630" s="880">
        <f t="shared" si="366"/>
        <v>17</v>
      </c>
      <c r="J630" s="880">
        <f t="shared" si="367"/>
        <v>43</v>
      </c>
      <c r="K630" s="404" t="s">
        <v>240</v>
      </c>
    </row>
    <row r="631" spans="1:11" ht="18" customHeight="1" x14ac:dyDescent="0.2">
      <c r="A631" s="8" t="s">
        <v>1656</v>
      </c>
      <c r="B631" s="880">
        <f>SUM(B627:B630)</f>
        <v>203</v>
      </c>
      <c r="C631" s="880">
        <f t="shared" ref="C631:J631" si="368">SUM(C627:C630)</f>
        <v>117</v>
      </c>
      <c r="D631" s="880">
        <f t="shared" si="368"/>
        <v>320</v>
      </c>
      <c r="E631" s="880">
        <f t="shared" si="368"/>
        <v>0</v>
      </c>
      <c r="F631" s="880">
        <f t="shared" si="368"/>
        <v>0</v>
      </c>
      <c r="G631" s="880">
        <f t="shared" si="368"/>
        <v>0</v>
      </c>
      <c r="H631" s="880">
        <f t="shared" si="368"/>
        <v>203</v>
      </c>
      <c r="I631" s="880">
        <f t="shared" si="368"/>
        <v>117</v>
      </c>
      <c r="J631" s="880">
        <f t="shared" si="368"/>
        <v>320</v>
      </c>
      <c r="K631" s="404" t="s">
        <v>1831</v>
      </c>
    </row>
    <row r="632" spans="1:11" ht="18" customHeight="1" x14ac:dyDescent="0.2">
      <c r="A632" s="8" t="s">
        <v>1657</v>
      </c>
      <c r="B632" s="880"/>
      <c r="C632" s="880"/>
      <c r="D632" s="880"/>
      <c r="E632" s="880"/>
      <c r="F632" s="880"/>
      <c r="G632" s="880"/>
      <c r="H632" s="880"/>
      <c r="I632" s="880"/>
      <c r="J632" s="880"/>
      <c r="K632" s="404" t="s">
        <v>1731</v>
      </c>
    </row>
    <row r="633" spans="1:11" ht="18" customHeight="1" x14ac:dyDescent="0.2">
      <c r="A633" s="8" t="s">
        <v>1344</v>
      </c>
      <c r="B633" s="880">
        <v>32</v>
      </c>
      <c r="C633" s="929">
        <v>5</v>
      </c>
      <c r="D633" s="880">
        <v>37</v>
      </c>
      <c r="E633" s="880">
        <v>0</v>
      </c>
      <c r="F633" s="880">
        <v>0</v>
      </c>
      <c r="G633" s="880">
        <v>0</v>
      </c>
      <c r="H633" s="880">
        <f>SUM(B633,E633)</f>
        <v>32</v>
      </c>
      <c r="I633" s="880">
        <f t="shared" ref="I633:J633" si="369">SUM(C633,F633)</f>
        <v>5</v>
      </c>
      <c r="J633" s="880">
        <f t="shared" si="369"/>
        <v>37</v>
      </c>
      <c r="K633" s="404" t="s">
        <v>856</v>
      </c>
    </row>
    <row r="634" spans="1:11" s="608" customFormat="1" ht="18" customHeight="1" x14ac:dyDescent="0.2">
      <c r="A634" s="463" t="s">
        <v>1446</v>
      </c>
      <c r="B634" s="880">
        <v>16</v>
      </c>
      <c r="C634" s="929">
        <v>9</v>
      </c>
      <c r="D634" s="880">
        <v>25</v>
      </c>
      <c r="E634" s="880">
        <v>0</v>
      </c>
      <c r="F634" s="880">
        <v>0</v>
      </c>
      <c r="G634" s="880">
        <v>0</v>
      </c>
      <c r="H634" s="880">
        <f t="shared" ref="H634:H637" si="370">SUM(B634,E634)</f>
        <v>16</v>
      </c>
      <c r="I634" s="880">
        <f t="shared" ref="I634:I637" si="371">SUM(C634,F634)</f>
        <v>9</v>
      </c>
      <c r="J634" s="880">
        <f t="shared" ref="J634:J637" si="372">SUM(D634,G634)</f>
        <v>25</v>
      </c>
      <c r="K634" s="609" t="s">
        <v>1554</v>
      </c>
    </row>
    <row r="635" spans="1:11" s="608" customFormat="1" ht="18" customHeight="1" x14ac:dyDescent="0.2">
      <c r="A635" s="463" t="s">
        <v>1345</v>
      </c>
      <c r="B635" s="880">
        <v>29</v>
      </c>
      <c r="C635" s="880">
        <v>17</v>
      </c>
      <c r="D635" s="880">
        <v>46</v>
      </c>
      <c r="E635" s="880">
        <v>0</v>
      </c>
      <c r="F635" s="880">
        <v>0</v>
      </c>
      <c r="G635" s="880">
        <v>0</v>
      </c>
      <c r="H635" s="880">
        <f t="shared" si="370"/>
        <v>29</v>
      </c>
      <c r="I635" s="880">
        <f t="shared" si="371"/>
        <v>17</v>
      </c>
      <c r="J635" s="880">
        <f t="shared" si="372"/>
        <v>46</v>
      </c>
      <c r="K635" s="609" t="s">
        <v>1526</v>
      </c>
    </row>
    <row r="636" spans="1:11" ht="18" customHeight="1" x14ac:dyDescent="0.2">
      <c r="A636" s="8" t="s">
        <v>939</v>
      </c>
      <c r="B636" s="880">
        <v>42</v>
      </c>
      <c r="C636" s="929">
        <v>25</v>
      </c>
      <c r="D636" s="880">
        <v>67</v>
      </c>
      <c r="E636" s="880">
        <v>0</v>
      </c>
      <c r="F636" s="880">
        <v>0</v>
      </c>
      <c r="G636" s="880">
        <v>0</v>
      </c>
      <c r="H636" s="880">
        <f t="shared" si="370"/>
        <v>42</v>
      </c>
      <c r="I636" s="880">
        <f t="shared" si="371"/>
        <v>25</v>
      </c>
      <c r="J636" s="880">
        <f t="shared" si="372"/>
        <v>67</v>
      </c>
      <c r="K636" s="404" t="s">
        <v>234</v>
      </c>
    </row>
    <row r="637" spans="1:11" ht="18" customHeight="1" x14ac:dyDescent="0.2">
      <c r="A637" s="8" t="s">
        <v>523</v>
      </c>
      <c r="B637" s="880">
        <v>21</v>
      </c>
      <c r="C637" s="929">
        <v>3</v>
      </c>
      <c r="D637" s="880">
        <v>24</v>
      </c>
      <c r="E637" s="880">
        <v>0</v>
      </c>
      <c r="F637" s="880">
        <v>0</v>
      </c>
      <c r="G637" s="880">
        <v>0</v>
      </c>
      <c r="H637" s="880">
        <f t="shared" si="370"/>
        <v>21</v>
      </c>
      <c r="I637" s="880">
        <f t="shared" si="371"/>
        <v>3</v>
      </c>
      <c r="J637" s="880">
        <f t="shared" si="372"/>
        <v>24</v>
      </c>
      <c r="K637" s="404" t="s">
        <v>240</v>
      </c>
    </row>
    <row r="638" spans="1:11" ht="18" customHeight="1" x14ac:dyDescent="0.2">
      <c r="A638" s="8" t="s">
        <v>1658</v>
      </c>
      <c r="B638" s="880">
        <f>SUM(B633:B637)</f>
        <v>140</v>
      </c>
      <c r="C638" s="880">
        <f t="shared" ref="C638:J638" si="373">SUM(C633:C637)</f>
        <v>59</v>
      </c>
      <c r="D638" s="880">
        <f t="shared" si="373"/>
        <v>199</v>
      </c>
      <c r="E638" s="880">
        <f t="shared" si="373"/>
        <v>0</v>
      </c>
      <c r="F638" s="880">
        <f t="shared" si="373"/>
        <v>0</v>
      </c>
      <c r="G638" s="880">
        <f t="shared" si="373"/>
        <v>0</v>
      </c>
      <c r="H638" s="880">
        <f t="shared" si="373"/>
        <v>140</v>
      </c>
      <c r="I638" s="880">
        <f t="shared" si="373"/>
        <v>59</v>
      </c>
      <c r="J638" s="880">
        <f t="shared" si="373"/>
        <v>199</v>
      </c>
      <c r="K638" s="404" t="s">
        <v>1732</v>
      </c>
    </row>
    <row r="639" spans="1:11" ht="18" customHeight="1" x14ac:dyDescent="0.2">
      <c r="A639" s="8" t="s">
        <v>1659</v>
      </c>
      <c r="B639" s="880"/>
      <c r="C639" s="880"/>
      <c r="D639" s="880"/>
      <c r="E639" s="880"/>
      <c r="F639" s="880"/>
      <c r="G639" s="880"/>
      <c r="H639" s="880"/>
      <c r="I639" s="880"/>
      <c r="J639" s="880"/>
      <c r="K639" s="404" t="s">
        <v>1832</v>
      </c>
    </row>
    <row r="640" spans="1:11" ht="18" customHeight="1" x14ac:dyDescent="0.2">
      <c r="A640" s="8" t="s">
        <v>1344</v>
      </c>
      <c r="B640" s="880">
        <v>128</v>
      </c>
      <c r="C640" s="880">
        <v>18</v>
      </c>
      <c r="D640" s="880">
        <v>146</v>
      </c>
      <c r="E640" s="880">
        <v>0</v>
      </c>
      <c r="F640" s="880">
        <v>0</v>
      </c>
      <c r="G640" s="880">
        <v>0</v>
      </c>
      <c r="H640" s="880">
        <f>SUM(B640,E640)</f>
        <v>128</v>
      </c>
      <c r="I640" s="880">
        <f t="shared" ref="I640:J640" si="374">SUM(C640,F640)</f>
        <v>18</v>
      </c>
      <c r="J640" s="880">
        <f t="shared" si="374"/>
        <v>146</v>
      </c>
      <c r="K640" s="404" t="s">
        <v>856</v>
      </c>
    </row>
    <row r="641" spans="1:14" ht="18" customHeight="1" x14ac:dyDescent="0.2">
      <c r="A641" s="8" t="s">
        <v>1345</v>
      </c>
      <c r="B641" s="880">
        <v>301</v>
      </c>
      <c r="C641" s="880">
        <v>59</v>
      </c>
      <c r="D641" s="880">
        <v>360</v>
      </c>
      <c r="E641" s="880">
        <v>0</v>
      </c>
      <c r="F641" s="880">
        <v>0</v>
      </c>
      <c r="G641" s="880">
        <v>0</v>
      </c>
      <c r="H641" s="880">
        <f t="shared" ref="H641:H643" si="375">SUM(B641,E641)</f>
        <v>301</v>
      </c>
      <c r="I641" s="880">
        <f t="shared" ref="I641:I643" si="376">SUM(C641,F641)</f>
        <v>59</v>
      </c>
      <c r="J641" s="880">
        <f t="shared" ref="J641:J643" si="377">SUM(D641,G641)</f>
        <v>360</v>
      </c>
      <c r="K641" s="404" t="s">
        <v>1526</v>
      </c>
    </row>
    <row r="642" spans="1:14" ht="18" customHeight="1" x14ac:dyDescent="0.2">
      <c r="A642" s="8" t="s">
        <v>939</v>
      </c>
      <c r="B642" s="880">
        <v>145</v>
      </c>
      <c r="C642" s="880">
        <v>118</v>
      </c>
      <c r="D642" s="880">
        <v>263</v>
      </c>
      <c r="E642" s="880">
        <v>0</v>
      </c>
      <c r="F642" s="880">
        <v>0</v>
      </c>
      <c r="G642" s="880">
        <v>0</v>
      </c>
      <c r="H642" s="880">
        <f t="shared" si="375"/>
        <v>145</v>
      </c>
      <c r="I642" s="880">
        <f t="shared" si="376"/>
        <v>118</v>
      </c>
      <c r="J642" s="880">
        <f t="shared" si="377"/>
        <v>263</v>
      </c>
      <c r="K642" s="404" t="s">
        <v>234</v>
      </c>
    </row>
    <row r="643" spans="1:14" ht="18" customHeight="1" x14ac:dyDescent="0.2">
      <c r="A643" s="8" t="s">
        <v>523</v>
      </c>
      <c r="B643" s="880">
        <v>40</v>
      </c>
      <c r="C643" s="880">
        <v>8</v>
      </c>
      <c r="D643" s="880">
        <v>48</v>
      </c>
      <c r="E643" s="880">
        <v>0</v>
      </c>
      <c r="F643" s="880">
        <v>0</v>
      </c>
      <c r="G643" s="880">
        <v>0</v>
      </c>
      <c r="H643" s="880">
        <f t="shared" si="375"/>
        <v>40</v>
      </c>
      <c r="I643" s="880">
        <f t="shared" si="376"/>
        <v>8</v>
      </c>
      <c r="J643" s="880">
        <f t="shared" si="377"/>
        <v>48</v>
      </c>
      <c r="K643" s="404" t="s">
        <v>240</v>
      </c>
    </row>
    <row r="644" spans="1:14" ht="18" customHeight="1" x14ac:dyDescent="0.2">
      <c r="A644" s="8" t="s">
        <v>1660</v>
      </c>
      <c r="B644" s="880">
        <f>SUM(B640:B643)</f>
        <v>614</v>
      </c>
      <c r="C644" s="880">
        <f t="shared" ref="C644:J644" si="378">SUM(C640:C643)</f>
        <v>203</v>
      </c>
      <c r="D644" s="880">
        <f t="shared" si="378"/>
        <v>817</v>
      </c>
      <c r="E644" s="880">
        <f t="shared" si="378"/>
        <v>0</v>
      </c>
      <c r="F644" s="880">
        <f t="shared" si="378"/>
        <v>0</v>
      </c>
      <c r="G644" s="880">
        <f t="shared" si="378"/>
        <v>0</v>
      </c>
      <c r="H644" s="880">
        <f t="shared" si="378"/>
        <v>614</v>
      </c>
      <c r="I644" s="880">
        <f t="shared" si="378"/>
        <v>203</v>
      </c>
      <c r="J644" s="880">
        <f t="shared" si="378"/>
        <v>817</v>
      </c>
      <c r="K644" s="404" t="s">
        <v>1734</v>
      </c>
    </row>
    <row r="645" spans="1:14" ht="18" customHeight="1" x14ac:dyDescent="0.2">
      <c r="A645" s="8" t="s">
        <v>1661</v>
      </c>
      <c r="B645" s="880"/>
      <c r="C645" s="880"/>
      <c r="D645" s="880"/>
      <c r="E645" s="880"/>
      <c r="F645" s="880"/>
      <c r="G645" s="880"/>
      <c r="H645" s="880"/>
      <c r="I645" s="880"/>
      <c r="J645" s="880"/>
      <c r="K645" s="404" t="s">
        <v>1735</v>
      </c>
    </row>
    <row r="646" spans="1:14" ht="18" customHeight="1" x14ac:dyDescent="0.2">
      <c r="A646" s="8" t="s">
        <v>1344</v>
      </c>
      <c r="B646" s="880">
        <v>39</v>
      </c>
      <c r="C646" s="880">
        <v>41</v>
      </c>
      <c r="D646" s="880">
        <v>80</v>
      </c>
      <c r="E646" s="880">
        <v>0</v>
      </c>
      <c r="F646" s="880">
        <v>0</v>
      </c>
      <c r="G646" s="880">
        <v>0</v>
      </c>
      <c r="H646" s="880">
        <f>SUM(B646,E646)</f>
        <v>39</v>
      </c>
      <c r="I646" s="880">
        <f t="shared" ref="I646:J646" si="379">SUM(C646,F646)</f>
        <v>41</v>
      </c>
      <c r="J646" s="880">
        <f t="shared" si="379"/>
        <v>80</v>
      </c>
      <c r="K646" s="404" t="s">
        <v>856</v>
      </c>
    </row>
    <row r="647" spans="1:14" ht="18" customHeight="1" x14ac:dyDescent="0.2">
      <c r="A647" s="8" t="s">
        <v>939</v>
      </c>
      <c r="B647" s="880">
        <v>253</v>
      </c>
      <c r="C647" s="880">
        <v>239</v>
      </c>
      <c r="D647" s="880">
        <v>492</v>
      </c>
      <c r="E647" s="880">
        <v>0</v>
      </c>
      <c r="F647" s="880">
        <v>0</v>
      </c>
      <c r="G647" s="880">
        <v>0</v>
      </c>
      <c r="H647" s="880">
        <f t="shared" ref="H647:H648" si="380">SUM(B647,E647)</f>
        <v>253</v>
      </c>
      <c r="I647" s="880">
        <f t="shared" ref="I647:I648" si="381">SUM(C647,F647)</f>
        <v>239</v>
      </c>
      <c r="J647" s="880">
        <f t="shared" ref="J647:J648" si="382">SUM(D647,G647)</f>
        <v>492</v>
      </c>
      <c r="K647" s="404" t="s">
        <v>234</v>
      </c>
    </row>
    <row r="648" spans="1:14" ht="18" customHeight="1" x14ac:dyDescent="0.2">
      <c r="A648" s="8" t="s">
        <v>523</v>
      </c>
      <c r="B648" s="880">
        <v>99</v>
      </c>
      <c r="C648" s="880">
        <v>31</v>
      </c>
      <c r="D648" s="880">
        <v>130</v>
      </c>
      <c r="E648" s="880">
        <v>0</v>
      </c>
      <c r="F648" s="880">
        <v>0</v>
      </c>
      <c r="G648" s="880">
        <v>0</v>
      </c>
      <c r="H648" s="880">
        <f t="shared" si="380"/>
        <v>99</v>
      </c>
      <c r="I648" s="880">
        <f t="shared" si="381"/>
        <v>31</v>
      </c>
      <c r="J648" s="880">
        <f t="shared" si="382"/>
        <v>130</v>
      </c>
      <c r="K648" s="404" t="s">
        <v>240</v>
      </c>
    </row>
    <row r="649" spans="1:14" ht="18" customHeight="1" thickBot="1" x14ac:dyDescent="0.25">
      <c r="A649" s="11" t="s">
        <v>1663</v>
      </c>
      <c r="B649" s="12">
        <f>SUM(B646:B648)</f>
        <v>391</v>
      </c>
      <c r="C649" s="12">
        <f t="shared" ref="C649:J649" si="383">SUM(C646:C648)</f>
        <v>311</v>
      </c>
      <c r="D649" s="12">
        <f t="shared" si="383"/>
        <v>702</v>
      </c>
      <c r="E649" s="12">
        <f t="shared" si="383"/>
        <v>0</v>
      </c>
      <c r="F649" s="12">
        <f t="shared" si="383"/>
        <v>0</v>
      </c>
      <c r="G649" s="12">
        <f t="shared" si="383"/>
        <v>0</v>
      </c>
      <c r="H649" s="12">
        <f t="shared" si="383"/>
        <v>391</v>
      </c>
      <c r="I649" s="12">
        <f t="shared" si="383"/>
        <v>311</v>
      </c>
      <c r="J649" s="12">
        <f t="shared" si="383"/>
        <v>702</v>
      </c>
      <c r="K649" s="13" t="s">
        <v>1736</v>
      </c>
    </row>
    <row r="650" spans="1:14" ht="18.75" customHeight="1" thickTop="1" x14ac:dyDescent="0.2">
      <c r="A650" s="536"/>
      <c r="B650" s="924"/>
      <c r="C650" s="924"/>
      <c r="D650" s="924"/>
      <c r="E650" s="924"/>
      <c r="F650" s="924"/>
      <c r="G650" s="924"/>
      <c r="H650" s="924"/>
      <c r="I650" s="924"/>
      <c r="J650" s="924"/>
      <c r="K650" s="537"/>
    </row>
    <row r="651" spans="1:14" ht="20.25" customHeight="1" thickBot="1" x14ac:dyDescent="0.25">
      <c r="A651" s="323" t="s">
        <v>2659</v>
      </c>
      <c r="E651" s="27"/>
      <c r="F651" s="27"/>
      <c r="G651" s="27"/>
      <c r="H651" s="27"/>
      <c r="I651" s="27"/>
      <c r="J651" s="27"/>
      <c r="K651" s="384" t="s">
        <v>2721</v>
      </c>
    </row>
    <row r="652" spans="1:14" ht="20.25" customHeight="1" thickTop="1" x14ac:dyDescent="0.2">
      <c r="A652" s="992" t="s">
        <v>196</v>
      </c>
      <c r="B652" s="992" t="s">
        <v>1</v>
      </c>
      <c r="C652" s="992"/>
      <c r="D652" s="992"/>
      <c r="E652" s="992" t="s">
        <v>2</v>
      </c>
      <c r="F652" s="992"/>
      <c r="G652" s="992"/>
      <c r="H652" s="992" t="s">
        <v>4</v>
      </c>
      <c r="I652" s="992"/>
      <c r="J652" s="992"/>
      <c r="K652" s="992" t="s">
        <v>197</v>
      </c>
      <c r="M652" s="14"/>
      <c r="N652" s="67"/>
    </row>
    <row r="653" spans="1:14" ht="20.25" customHeight="1" x14ac:dyDescent="0.2">
      <c r="A653" s="993"/>
      <c r="B653" s="993" t="s">
        <v>6</v>
      </c>
      <c r="C653" s="993"/>
      <c r="D653" s="993"/>
      <c r="E653" s="993" t="s">
        <v>7</v>
      </c>
      <c r="F653" s="993"/>
      <c r="G653" s="993"/>
      <c r="H653" s="993" t="s">
        <v>9</v>
      </c>
      <c r="I653" s="993"/>
      <c r="J653" s="993"/>
      <c r="K653" s="993"/>
      <c r="M653" s="14"/>
      <c r="N653" s="67"/>
    </row>
    <row r="654" spans="1:14" ht="20.25" customHeight="1" x14ac:dyDescent="0.2">
      <c r="A654" s="993"/>
      <c r="B654" s="925" t="s">
        <v>554</v>
      </c>
      <c r="C654" s="925" t="s">
        <v>112</v>
      </c>
      <c r="D654" s="925" t="s">
        <v>12</v>
      </c>
      <c r="E654" s="925" t="s">
        <v>554</v>
      </c>
      <c r="F654" s="925" t="s">
        <v>112</v>
      </c>
      <c r="G654" s="925" t="s">
        <v>12</v>
      </c>
      <c r="H654" s="925" t="s">
        <v>554</v>
      </c>
      <c r="I654" s="925" t="s">
        <v>112</v>
      </c>
      <c r="J654" s="925" t="s">
        <v>12</v>
      </c>
      <c r="K654" s="993"/>
      <c r="M654" s="14"/>
    </row>
    <row r="655" spans="1:14" ht="20.25" customHeight="1" thickBot="1" x14ac:dyDescent="0.25">
      <c r="A655" s="994"/>
      <c r="B655" s="926" t="s">
        <v>13</v>
      </c>
      <c r="C655" s="926" t="s">
        <v>14</v>
      </c>
      <c r="D655" s="926" t="s">
        <v>9</v>
      </c>
      <c r="E655" s="926" t="s">
        <v>13</v>
      </c>
      <c r="F655" s="926" t="s">
        <v>14</v>
      </c>
      <c r="G655" s="926" t="s">
        <v>9</v>
      </c>
      <c r="H655" s="926" t="s">
        <v>13</v>
      </c>
      <c r="I655" s="926" t="s">
        <v>14</v>
      </c>
      <c r="J655" s="926" t="s">
        <v>9</v>
      </c>
      <c r="K655" s="994"/>
      <c r="M655" s="14"/>
    </row>
    <row r="656" spans="1:14" ht="20.25" customHeight="1" x14ac:dyDescent="0.2">
      <c r="A656" s="8" t="s">
        <v>1664</v>
      </c>
      <c r="B656" s="880"/>
      <c r="C656" s="880"/>
      <c r="D656" s="880"/>
      <c r="E656" s="880"/>
      <c r="F656" s="880"/>
      <c r="G656" s="880"/>
      <c r="H656" s="880"/>
      <c r="I656" s="880"/>
      <c r="J656" s="880"/>
      <c r="K656" s="404" t="s">
        <v>1649</v>
      </c>
      <c r="M656" s="14"/>
    </row>
    <row r="657" spans="1:13" ht="20.25" customHeight="1" x14ac:dyDescent="0.2">
      <c r="A657" s="8" t="s">
        <v>1344</v>
      </c>
      <c r="B657" s="880">
        <v>570</v>
      </c>
      <c r="C657" s="880">
        <v>200</v>
      </c>
      <c r="D657" s="880">
        <v>770</v>
      </c>
      <c r="E657" s="880">
        <v>0</v>
      </c>
      <c r="F657" s="880">
        <v>0</v>
      </c>
      <c r="G657" s="880">
        <v>0</v>
      </c>
      <c r="H657" s="880">
        <f>SUM(B657,E657)</f>
        <v>570</v>
      </c>
      <c r="I657" s="880">
        <f t="shared" ref="I657:J657" si="384">SUM(C657,F657)</f>
        <v>200</v>
      </c>
      <c r="J657" s="880">
        <f t="shared" si="384"/>
        <v>770</v>
      </c>
      <c r="K657" s="404" t="s">
        <v>856</v>
      </c>
      <c r="M657" s="67"/>
    </row>
    <row r="658" spans="1:13" s="608" customFormat="1" ht="20.25" customHeight="1" x14ac:dyDescent="0.25">
      <c r="A658" s="424" t="s">
        <v>1446</v>
      </c>
      <c r="B658" s="880">
        <v>45</v>
      </c>
      <c r="C658" s="880">
        <v>54</v>
      </c>
      <c r="D658" s="880">
        <v>99</v>
      </c>
      <c r="E658" s="880">
        <v>0</v>
      </c>
      <c r="F658" s="880">
        <v>0</v>
      </c>
      <c r="G658" s="880">
        <v>0</v>
      </c>
      <c r="H658" s="880">
        <f t="shared" ref="H658:H661" si="385">SUM(B658,E658)</f>
        <v>45</v>
      </c>
      <c r="I658" s="880">
        <f t="shared" ref="I658:I661" si="386">SUM(C658,F658)</f>
        <v>54</v>
      </c>
      <c r="J658" s="880">
        <f t="shared" ref="J658:J661" si="387">SUM(D658,G658)</f>
        <v>99</v>
      </c>
      <c r="K658" s="297" t="s">
        <v>1554</v>
      </c>
    </row>
    <row r="659" spans="1:13" ht="20.25" customHeight="1" x14ac:dyDescent="0.2">
      <c r="A659" s="8" t="s">
        <v>1345</v>
      </c>
      <c r="B659" s="880">
        <v>1408</v>
      </c>
      <c r="C659" s="880">
        <v>441</v>
      </c>
      <c r="D659" s="880">
        <v>1849</v>
      </c>
      <c r="E659" s="880">
        <v>0</v>
      </c>
      <c r="F659" s="880">
        <v>0</v>
      </c>
      <c r="G659" s="880">
        <v>0</v>
      </c>
      <c r="H659" s="880">
        <f t="shared" si="385"/>
        <v>1408</v>
      </c>
      <c r="I659" s="880">
        <f t="shared" si="386"/>
        <v>441</v>
      </c>
      <c r="J659" s="880">
        <f t="shared" si="387"/>
        <v>1849</v>
      </c>
      <c r="K659" s="404" t="s">
        <v>1526</v>
      </c>
      <c r="M659" s="67"/>
    </row>
    <row r="660" spans="1:13" ht="20.25" customHeight="1" x14ac:dyDescent="0.2">
      <c r="A660" s="8" t="s">
        <v>939</v>
      </c>
      <c r="B660" s="880">
        <v>1524</v>
      </c>
      <c r="C660" s="880">
        <v>1436</v>
      </c>
      <c r="D660" s="880">
        <v>2960</v>
      </c>
      <c r="E660" s="880">
        <v>0</v>
      </c>
      <c r="F660" s="880">
        <v>0</v>
      </c>
      <c r="G660" s="880">
        <v>0</v>
      </c>
      <c r="H660" s="880">
        <f t="shared" si="385"/>
        <v>1524</v>
      </c>
      <c r="I660" s="880">
        <f t="shared" si="386"/>
        <v>1436</v>
      </c>
      <c r="J660" s="880">
        <f t="shared" si="387"/>
        <v>2960</v>
      </c>
      <c r="K660" s="404" t="s">
        <v>234</v>
      </c>
    </row>
    <row r="661" spans="1:13" ht="20.25" customHeight="1" x14ac:dyDescent="0.2">
      <c r="A661" s="8" t="s">
        <v>523</v>
      </c>
      <c r="B661" s="880">
        <v>906</v>
      </c>
      <c r="C661" s="880">
        <v>396</v>
      </c>
      <c r="D661" s="880">
        <v>1302</v>
      </c>
      <c r="E661" s="880">
        <v>0</v>
      </c>
      <c r="F661" s="880">
        <v>0</v>
      </c>
      <c r="G661" s="880">
        <v>0</v>
      </c>
      <c r="H661" s="880">
        <f t="shared" si="385"/>
        <v>906</v>
      </c>
      <c r="I661" s="880">
        <f t="shared" si="386"/>
        <v>396</v>
      </c>
      <c r="J661" s="880">
        <f t="shared" si="387"/>
        <v>1302</v>
      </c>
      <c r="K661" s="404" t="s">
        <v>240</v>
      </c>
    </row>
    <row r="662" spans="1:13" ht="20.25" customHeight="1" x14ac:dyDescent="0.2">
      <c r="A662" s="8" t="s">
        <v>1664</v>
      </c>
      <c r="B662" s="880">
        <f>SUM(B657:B661)</f>
        <v>4453</v>
      </c>
      <c r="C662" s="880">
        <f t="shared" ref="C662:J662" si="388">SUM(C657:C661)</f>
        <v>2527</v>
      </c>
      <c r="D662" s="880">
        <f t="shared" si="388"/>
        <v>6980</v>
      </c>
      <c r="E662" s="880">
        <f t="shared" si="388"/>
        <v>0</v>
      </c>
      <c r="F662" s="880">
        <f t="shared" si="388"/>
        <v>0</v>
      </c>
      <c r="G662" s="880">
        <f t="shared" si="388"/>
        <v>0</v>
      </c>
      <c r="H662" s="880">
        <f t="shared" si="388"/>
        <v>4453</v>
      </c>
      <c r="I662" s="880">
        <f t="shared" si="388"/>
        <v>2527</v>
      </c>
      <c r="J662" s="880">
        <f t="shared" si="388"/>
        <v>6980</v>
      </c>
      <c r="K662" s="404" t="s">
        <v>1649</v>
      </c>
    </row>
    <row r="663" spans="1:13" ht="20.25" customHeight="1" x14ac:dyDescent="0.2">
      <c r="A663" s="8" t="s">
        <v>1739</v>
      </c>
      <c r="B663" s="880">
        <v>1388</v>
      </c>
      <c r="C663" s="880">
        <v>1767</v>
      </c>
      <c r="D663" s="880">
        <v>3155</v>
      </c>
      <c r="E663" s="880">
        <v>0</v>
      </c>
      <c r="F663" s="880">
        <v>0</v>
      </c>
      <c r="G663" s="880">
        <v>0</v>
      </c>
      <c r="H663" s="880">
        <f>SUM(B663,E663)</f>
        <v>1388</v>
      </c>
      <c r="I663" s="880">
        <f t="shared" ref="I663:J663" si="389">SUM(C663,F663)</f>
        <v>1767</v>
      </c>
      <c r="J663" s="880">
        <f t="shared" si="389"/>
        <v>3155</v>
      </c>
      <c r="K663" s="404" t="s">
        <v>1665</v>
      </c>
    </row>
    <row r="664" spans="1:13" ht="20.25" customHeight="1" x14ac:dyDescent="0.2">
      <c r="A664" s="8" t="s">
        <v>1372</v>
      </c>
      <c r="B664" s="880">
        <v>404</v>
      </c>
      <c r="C664" s="880">
        <v>137</v>
      </c>
      <c r="D664" s="880">
        <v>541</v>
      </c>
      <c r="E664" s="880">
        <v>0</v>
      </c>
      <c r="F664" s="880">
        <v>0</v>
      </c>
      <c r="G664" s="880">
        <v>0</v>
      </c>
      <c r="H664" s="880">
        <f t="shared" ref="H664:H673" si="390">SUM(B664,E664)</f>
        <v>404</v>
      </c>
      <c r="I664" s="880">
        <f t="shared" ref="I664:I673" si="391">SUM(C664,F664)</f>
        <v>137</v>
      </c>
      <c r="J664" s="880">
        <f t="shared" ref="J664:J673" si="392">SUM(D664,G664)</f>
        <v>541</v>
      </c>
      <c r="K664" s="404" t="s">
        <v>1666</v>
      </c>
    </row>
    <row r="665" spans="1:13" ht="20.25" customHeight="1" x14ac:dyDescent="0.2">
      <c r="A665" s="8" t="s">
        <v>1667</v>
      </c>
      <c r="B665" s="880">
        <v>265</v>
      </c>
      <c r="C665" s="880">
        <v>253</v>
      </c>
      <c r="D665" s="880">
        <v>518</v>
      </c>
      <c r="E665" s="880">
        <v>0</v>
      </c>
      <c r="F665" s="880">
        <v>0</v>
      </c>
      <c r="G665" s="880">
        <v>0</v>
      </c>
      <c r="H665" s="880">
        <f t="shared" si="390"/>
        <v>265</v>
      </c>
      <c r="I665" s="880">
        <f t="shared" si="391"/>
        <v>253</v>
      </c>
      <c r="J665" s="880">
        <f t="shared" si="392"/>
        <v>518</v>
      </c>
      <c r="K665" s="404" t="s">
        <v>1668</v>
      </c>
    </row>
    <row r="666" spans="1:13" ht="20.25" customHeight="1" x14ac:dyDescent="0.2">
      <c r="A666" s="8" t="s">
        <v>1669</v>
      </c>
      <c r="B666" s="880">
        <v>711</v>
      </c>
      <c r="C666" s="880">
        <v>463</v>
      </c>
      <c r="D666" s="880">
        <v>1174</v>
      </c>
      <c r="E666" s="880">
        <v>1</v>
      </c>
      <c r="F666" s="880">
        <v>1</v>
      </c>
      <c r="G666" s="880">
        <v>2</v>
      </c>
      <c r="H666" s="880">
        <f t="shared" si="390"/>
        <v>712</v>
      </c>
      <c r="I666" s="880">
        <f t="shared" si="391"/>
        <v>464</v>
      </c>
      <c r="J666" s="880">
        <f t="shared" si="392"/>
        <v>1176</v>
      </c>
      <c r="K666" s="404" t="s">
        <v>1670</v>
      </c>
    </row>
    <row r="667" spans="1:13" ht="20.25" customHeight="1" x14ac:dyDescent="0.2">
      <c r="A667" s="8" t="s">
        <v>1378</v>
      </c>
      <c r="B667" s="880">
        <v>449</v>
      </c>
      <c r="C667" s="880">
        <v>357</v>
      </c>
      <c r="D667" s="880">
        <v>806</v>
      </c>
      <c r="E667" s="880">
        <v>0</v>
      </c>
      <c r="F667" s="880">
        <v>0</v>
      </c>
      <c r="G667" s="880">
        <v>0</v>
      </c>
      <c r="H667" s="880">
        <f t="shared" si="390"/>
        <v>449</v>
      </c>
      <c r="I667" s="880">
        <f t="shared" si="391"/>
        <v>357</v>
      </c>
      <c r="J667" s="880">
        <f t="shared" si="392"/>
        <v>806</v>
      </c>
      <c r="K667" s="404" t="s">
        <v>1379</v>
      </c>
    </row>
    <row r="668" spans="1:13" ht="20.25" customHeight="1" x14ac:dyDescent="0.2">
      <c r="A668" s="8" t="s">
        <v>1380</v>
      </c>
      <c r="B668" s="880">
        <v>165</v>
      </c>
      <c r="C668" s="880">
        <v>243</v>
      </c>
      <c r="D668" s="880">
        <v>408</v>
      </c>
      <c r="E668" s="880">
        <v>0</v>
      </c>
      <c r="F668" s="880">
        <v>0</v>
      </c>
      <c r="G668" s="880">
        <v>0</v>
      </c>
      <c r="H668" s="880">
        <f t="shared" si="390"/>
        <v>165</v>
      </c>
      <c r="I668" s="880">
        <f t="shared" si="391"/>
        <v>243</v>
      </c>
      <c r="J668" s="880">
        <f t="shared" si="392"/>
        <v>408</v>
      </c>
      <c r="K668" s="404" t="s">
        <v>1671</v>
      </c>
    </row>
    <row r="669" spans="1:13" ht="20.25" customHeight="1" x14ac:dyDescent="0.2">
      <c r="A669" s="8" t="s">
        <v>1382</v>
      </c>
      <c r="B669" s="880">
        <v>2784</v>
      </c>
      <c r="C669" s="880">
        <v>1385</v>
      </c>
      <c r="D669" s="880">
        <v>4169</v>
      </c>
      <c r="E669" s="880">
        <v>0</v>
      </c>
      <c r="F669" s="880">
        <v>0</v>
      </c>
      <c r="G669" s="880">
        <v>0</v>
      </c>
      <c r="H669" s="880">
        <f t="shared" si="390"/>
        <v>2784</v>
      </c>
      <c r="I669" s="880">
        <f t="shared" si="391"/>
        <v>1385</v>
      </c>
      <c r="J669" s="880">
        <f t="shared" si="392"/>
        <v>4169</v>
      </c>
      <c r="K669" s="404" t="s">
        <v>1672</v>
      </c>
    </row>
    <row r="670" spans="1:13" ht="20.25" customHeight="1" x14ac:dyDescent="0.2">
      <c r="A670" s="8" t="s">
        <v>1740</v>
      </c>
      <c r="B670" s="880">
        <v>1340</v>
      </c>
      <c r="C670" s="880">
        <v>636</v>
      </c>
      <c r="D670" s="880">
        <v>1976</v>
      </c>
      <c r="E670" s="880">
        <v>0</v>
      </c>
      <c r="F670" s="880">
        <v>0</v>
      </c>
      <c r="G670" s="880">
        <v>0</v>
      </c>
      <c r="H670" s="880">
        <f t="shared" si="390"/>
        <v>1340</v>
      </c>
      <c r="I670" s="880">
        <f t="shared" si="391"/>
        <v>636</v>
      </c>
      <c r="J670" s="880">
        <f t="shared" si="392"/>
        <v>1976</v>
      </c>
      <c r="K670" s="404" t="s">
        <v>1741</v>
      </c>
    </row>
    <row r="671" spans="1:13" ht="20.25" customHeight="1" x14ac:dyDescent="0.2">
      <c r="A671" s="8" t="s">
        <v>1742</v>
      </c>
      <c r="B671" s="880">
        <v>972</v>
      </c>
      <c r="C671" s="880">
        <v>1182</v>
      </c>
      <c r="D671" s="880">
        <v>2154</v>
      </c>
      <c r="E671" s="880">
        <v>0</v>
      </c>
      <c r="F671" s="880">
        <v>0</v>
      </c>
      <c r="G671" s="880">
        <v>0</v>
      </c>
      <c r="H671" s="880">
        <f t="shared" si="390"/>
        <v>972</v>
      </c>
      <c r="I671" s="880">
        <f t="shared" si="391"/>
        <v>1182</v>
      </c>
      <c r="J671" s="880">
        <f t="shared" si="392"/>
        <v>2154</v>
      </c>
      <c r="K671" s="404" t="s">
        <v>1743</v>
      </c>
    </row>
    <row r="672" spans="1:13" ht="20.25" customHeight="1" x14ac:dyDescent="0.2">
      <c r="A672" s="8" t="s">
        <v>1389</v>
      </c>
      <c r="B672" s="880">
        <v>6268</v>
      </c>
      <c r="C672" s="880">
        <v>4124</v>
      </c>
      <c r="D672" s="880">
        <v>10392</v>
      </c>
      <c r="E672" s="880">
        <v>3</v>
      </c>
      <c r="F672" s="880">
        <v>2</v>
      </c>
      <c r="G672" s="880">
        <v>5</v>
      </c>
      <c r="H672" s="880">
        <f t="shared" si="390"/>
        <v>6271</v>
      </c>
      <c r="I672" s="880">
        <f t="shared" si="391"/>
        <v>4126</v>
      </c>
      <c r="J672" s="880">
        <f t="shared" si="392"/>
        <v>10397</v>
      </c>
      <c r="K672" s="404" t="s">
        <v>1744</v>
      </c>
    </row>
    <row r="673" spans="1:11" ht="20.25" customHeight="1" x14ac:dyDescent="0.2">
      <c r="A673" s="8" t="s">
        <v>1391</v>
      </c>
      <c r="B673" s="880">
        <v>1299</v>
      </c>
      <c r="C673" s="880">
        <v>1024</v>
      </c>
      <c r="D673" s="880">
        <v>2323</v>
      </c>
      <c r="E673" s="880">
        <v>0</v>
      </c>
      <c r="F673" s="880">
        <v>0</v>
      </c>
      <c r="G673" s="880">
        <v>0</v>
      </c>
      <c r="H673" s="880">
        <f t="shared" si="390"/>
        <v>1299</v>
      </c>
      <c r="I673" s="880">
        <f t="shared" si="391"/>
        <v>1024</v>
      </c>
      <c r="J673" s="880">
        <f t="shared" si="392"/>
        <v>2323</v>
      </c>
      <c r="K673" s="404" t="s">
        <v>1745</v>
      </c>
    </row>
    <row r="674" spans="1:11" ht="20.25" customHeight="1" x14ac:dyDescent="0.2">
      <c r="A674" s="8" t="s">
        <v>1746</v>
      </c>
      <c r="H674" s="880"/>
      <c r="I674" s="880"/>
      <c r="J674" s="880"/>
      <c r="K674" s="404" t="s">
        <v>1747</v>
      </c>
    </row>
    <row r="675" spans="1:11" ht="20.25" customHeight="1" x14ac:dyDescent="0.2">
      <c r="A675" s="8" t="s">
        <v>790</v>
      </c>
      <c r="B675" s="880">
        <v>318</v>
      </c>
      <c r="C675" s="880">
        <v>329</v>
      </c>
      <c r="D675" s="880">
        <v>647</v>
      </c>
      <c r="E675" s="880">
        <v>0</v>
      </c>
      <c r="F675" s="880">
        <v>0</v>
      </c>
      <c r="G675" s="880">
        <v>0</v>
      </c>
      <c r="H675" s="880">
        <f>SUM(B675,E675)</f>
        <v>318</v>
      </c>
      <c r="I675" s="880">
        <f t="shared" ref="I675:J675" si="393">SUM(C675,F675)</f>
        <v>329</v>
      </c>
      <c r="J675" s="880">
        <f t="shared" si="393"/>
        <v>647</v>
      </c>
      <c r="K675" s="414" t="s">
        <v>1285</v>
      </c>
    </row>
    <row r="676" spans="1:11" ht="20.25" customHeight="1" x14ac:dyDescent="0.2">
      <c r="A676" s="8" t="s">
        <v>404</v>
      </c>
      <c r="B676" s="880">
        <v>167</v>
      </c>
      <c r="C676" s="880">
        <v>204</v>
      </c>
      <c r="D676" s="880">
        <v>371</v>
      </c>
      <c r="E676" s="880">
        <v>0</v>
      </c>
      <c r="F676" s="880">
        <v>0</v>
      </c>
      <c r="G676" s="880">
        <v>0</v>
      </c>
      <c r="H676" s="880">
        <f t="shared" ref="H676:H677" si="394">SUM(B676,E676)</f>
        <v>167</v>
      </c>
      <c r="I676" s="880">
        <f t="shared" ref="I676:I677" si="395">SUM(C676,F676)</f>
        <v>204</v>
      </c>
      <c r="J676" s="880">
        <f t="shared" ref="J676:J677" si="396">SUM(D676,G676)</f>
        <v>371</v>
      </c>
      <c r="K676" s="404" t="s">
        <v>206</v>
      </c>
    </row>
    <row r="677" spans="1:11" ht="20.25" customHeight="1" thickBot="1" x14ac:dyDescent="0.25">
      <c r="A677" s="11" t="s">
        <v>207</v>
      </c>
      <c r="B677" s="12">
        <v>53</v>
      </c>
      <c r="C677" s="12">
        <v>9</v>
      </c>
      <c r="D677" s="12">
        <v>62</v>
      </c>
      <c r="E677" s="12">
        <v>0</v>
      </c>
      <c r="F677" s="12">
        <v>0</v>
      </c>
      <c r="G677" s="12">
        <v>0</v>
      </c>
      <c r="H677" s="12">
        <f t="shared" si="394"/>
        <v>53</v>
      </c>
      <c r="I677" s="12">
        <f t="shared" si="395"/>
        <v>9</v>
      </c>
      <c r="J677" s="12">
        <f t="shared" si="396"/>
        <v>62</v>
      </c>
      <c r="K677" s="445" t="s">
        <v>208</v>
      </c>
    </row>
    <row r="678" spans="1:11" ht="20.25" customHeight="1" thickTop="1" thickBot="1" x14ac:dyDescent="0.25">
      <c r="A678" s="323" t="s">
        <v>2659</v>
      </c>
      <c r="E678" s="27"/>
      <c r="F678" s="27"/>
      <c r="G678" s="27"/>
      <c r="H678" s="27"/>
      <c r="I678" s="27"/>
      <c r="J678" s="27"/>
      <c r="K678" s="384" t="s">
        <v>2722</v>
      </c>
    </row>
    <row r="679" spans="1:11" ht="20.25" customHeight="1" thickTop="1" x14ac:dyDescent="0.2">
      <c r="A679" s="992" t="s">
        <v>196</v>
      </c>
      <c r="B679" s="992" t="s">
        <v>1</v>
      </c>
      <c r="C679" s="992"/>
      <c r="D679" s="992"/>
      <c r="E679" s="992" t="s">
        <v>2</v>
      </c>
      <c r="F679" s="992"/>
      <c r="G679" s="992"/>
      <c r="H679" s="992" t="s">
        <v>4</v>
      </c>
      <c r="I679" s="992"/>
      <c r="J679" s="992"/>
      <c r="K679" s="992" t="s">
        <v>197</v>
      </c>
    </row>
    <row r="680" spans="1:11" ht="20.25" customHeight="1" x14ac:dyDescent="0.2">
      <c r="A680" s="993"/>
      <c r="B680" s="993" t="s">
        <v>6</v>
      </c>
      <c r="C680" s="993"/>
      <c r="D680" s="993"/>
      <c r="E680" s="993" t="s">
        <v>7</v>
      </c>
      <c r="F680" s="993"/>
      <c r="G680" s="993"/>
      <c r="H680" s="993" t="s">
        <v>9</v>
      </c>
      <c r="I680" s="993"/>
      <c r="J680" s="993"/>
      <c r="K680" s="993"/>
    </row>
    <row r="681" spans="1:11" ht="20.25" customHeight="1" x14ac:dyDescent="0.2">
      <c r="A681" s="993"/>
      <c r="B681" s="925" t="s">
        <v>554</v>
      </c>
      <c r="C681" s="925" t="s">
        <v>112</v>
      </c>
      <c r="D681" s="925" t="s">
        <v>12</v>
      </c>
      <c r="E681" s="925" t="s">
        <v>554</v>
      </c>
      <c r="F681" s="925" t="s">
        <v>112</v>
      </c>
      <c r="G681" s="925" t="s">
        <v>12</v>
      </c>
      <c r="H681" s="925" t="s">
        <v>554</v>
      </c>
      <c r="I681" s="925" t="s">
        <v>112</v>
      </c>
      <c r="J681" s="925" t="s">
        <v>12</v>
      </c>
      <c r="K681" s="993"/>
    </row>
    <row r="682" spans="1:11" ht="20.25" customHeight="1" thickBot="1" x14ac:dyDescent="0.25">
      <c r="A682" s="994"/>
      <c r="B682" s="926" t="s">
        <v>13</v>
      </c>
      <c r="C682" s="926" t="s">
        <v>14</v>
      </c>
      <c r="D682" s="926" t="s">
        <v>9</v>
      </c>
      <c r="E682" s="926" t="s">
        <v>13</v>
      </c>
      <c r="F682" s="926" t="s">
        <v>14</v>
      </c>
      <c r="G682" s="926" t="s">
        <v>9</v>
      </c>
      <c r="H682" s="926" t="s">
        <v>13</v>
      </c>
      <c r="I682" s="926" t="s">
        <v>14</v>
      </c>
      <c r="J682" s="926" t="s">
        <v>9</v>
      </c>
      <c r="K682" s="994"/>
    </row>
    <row r="683" spans="1:11" ht="20.25" customHeight="1" x14ac:dyDescent="0.2">
      <c r="A683" s="8" t="s">
        <v>255</v>
      </c>
      <c r="B683" s="880">
        <v>57</v>
      </c>
      <c r="C683" s="880">
        <v>8</v>
      </c>
      <c r="D683" s="880">
        <v>65</v>
      </c>
      <c r="E683" s="880">
        <v>0</v>
      </c>
      <c r="F683" s="880">
        <v>0</v>
      </c>
      <c r="G683" s="880">
        <v>0</v>
      </c>
      <c r="H683" s="880">
        <f>SUM(B683,E683)</f>
        <v>57</v>
      </c>
      <c r="I683" s="880">
        <f t="shared" ref="I683:J683" si="397">SUM(C683,F683)</f>
        <v>8</v>
      </c>
      <c r="J683" s="880">
        <f t="shared" si="397"/>
        <v>65</v>
      </c>
      <c r="K683" s="404" t="s">
        <v>1395</v>
      </c>
    </row>
    <row r="684" spans="1:11" ht="20.25" customHeight="1" x14ac:dyDescent="0.2">
      <c r="A684" s="8" t="s">
        <v>1396</v>
      </c>
      <c r="B684" s="880">
        <v>180</v>
      </c>
      <c r="C684" s="880">
        <v>49</v>
      </c>
      <c r="D684" s="880">
        <v>229</v>
      </c>
      <c r="E684" s="880">
        <v>0</v>
      </c>
      <c r="F684" s="880">
        <v>1</v>
      </c>
      <c r="G684" s="880">
        <v>1</v>
      </c>
      <c r="H684" s="880">
        <f t="shared" ref="H684:H688" si="398">SUM(B684,E684)</f>
        <v>180</v>
      </c>
      <c r="I684" s="880">
        <f t="shared" ref="I684:I688" si="399">SUM(C684,F684)</f>
        <v>50</v>
      </c>
      <c r="J684" s="880">
        <f t="shared" ref="J684:J688" si="400">SUM(D684,G684)</f>
        <v>230</v>
      </c>
      <c r="K684" s="404" t="s">
        <v>1397</v>
      </c>
    </row>
    <row r="685" spans="1:11" ht="20.25" customHeight="1" x14ac:dyDescent="0.2">
      <c r="A685" s="8" t="s">
        <v>1398</v>
      </c>
      <c r="B685" s="880">
        <v>623</v>
      </c>
      <c r="C685" s="880">
        <v>346</v>
      </c>
      <c r="D685" s="880">
        <v>969</v>
      </c>
      <c r="E685" s="880">
        <v>0</v>
      </c>
      <c r="F685" s="880">
        <v>0</v>
      </c>
      <c r="G685" s="880">
        <v>0</v>
      </c>
      <c r="H685" s="880">
        <f t="shared" si="398"/>
        <v>623</v>
      </c>
      <c r="I685" s="880">
        <f t="shared" si="399"/>
        <v>346</v>
      </c>
      <c r="J685" s="880">
        <f t="shared" si="400"/>
        <v>969</v>
      </c>
      <c r="K685" s="404" t="s">
        <v>1399</v>
      </c>
    </row>
    <row r="686" spans="1:11" ht="20.25" customHeight="1" x14ac:dyDescent="0.2">
      <c r="A686" s="8" t="s">
        <v>1345</v>
      </c>
      <c r="B686" s="880">
        <v>125</v>
      </c>
      <c r="C686" s="880">
        <v>62</v>
      </c>
      <c r="D686" s="880">
        <v>187</v>
      </c>
      <c r="E686" s="880">
        <v>0</v>
      </c>
      <c r="F686" s="880">
        <v>0</v>
      </c>
      <c r="G686" s="880">
        <v>0</v>
      </c>
      <c r="H686" s="880">
        <f t="shared" si="398"/>
        <v>125</v>
      </c>
      <c r="I686" s="880">
        <f t="shared" si="399"/>
        <v>62</v>
      </c>
      <c r="J686" s="880">
        <f t="shared" si="400"/>
        <v>187</v>
      </c>
      <c r="K686" s="404" t="s">
        <v>1526</v>
      </c>
    </row>
    <row r="687" spans="1:11" ht="20.25" customHeight="1" x14ac:dyDescent="0.2">
      <c r="A687" s="8" t="s">
        <v>309</v>
      </c>
      <c r="B687" s="880">
        <v>150</v>
      </c>
      <c r="C687" s="880">
        <v>96</v>
      </c>
      <c r="D687" s="880">
        <v>246</v>
      </c>
      <c r="E687" s="880">
        <v>0</v>
      </c>
      <c r="F687" s="880">
        <v>0</v>
      </c>
      <c r="G687" s="880">
        <v>0</v>
      </c>
      <c r="H687" s="880">
        <f t="shared" si="398"/>
        <v>150</v>
      </c>
      <c r="I687" s="880">
        <f t="shared" si="399"/>
        <v>96</v>
      </c>
      <c r="J687" s="880">
        <f t="shared" si="400"/>
        <v>246</v>
      </c>
      <c r="K687" s="211" t="s">
        <v>1401</v>
      </c>
    </row>
    <row r="688" spans="1:11" ht="20.25" customHeight="1" x14ac:dyDescent="0.2">
      <c r="A688" s="8" t="s">
        <v>1402</v>
      </c>
      <c r="B688" s="880">
        <v>182</v>
      </c>
      <c r="C688" s="880">
        <v>49</v>
      </c>
      <c r="D688" s="880">
        <v>231</v>
      </c>
      <c r="E688" s="880">
        <v>0</v>
      </c>
      <c r="F688" s="880">
        <v>0</v>
      </c>
      <c r="G688" s="880">
        <v>0</v>
      </c>
      <c r="H688" s="880">
        <f t="shared" si="398"/>
        <v>182</v>
      </c>
      <c r="I688" s="880">
        <f t="shared" si="399"/>
        <v>49</v>
      </c>
      <c r="J688" s="880">
        <f t="shared" si="400"/>
        <v>231</v>
      </c>
      <c r="K688" s="404" t="s">
        <v>1403</v>
      </c>
    </row>
    <row r="689" spans="1:11" ht="20.25" customHeight="1" x14ac:dyDescent="0.2">
      <c r="A689" s="8" t="s">
        <v>1529</v>
      </c>
      <c r="B689" s="880">
        <f>SUM(B683:B688,B675:B677)</f>
        <v>1855</v>
      </c>
      <c r="C689" s="880">
        <f t="shared" ref="C689:J689" si="401">SUM(C683:C688,C675:C677)</f>
        <v>1152</v>
      </c>
      <c r="D689" s="880">
        <f t="shared" si="401"/>
        <v>3007</v>
      </c>
      <c r="E689" s="880">
        <f t="shared" si="401"/>
        <v>0</v>
      </c>
      <c r="F689" s="880">
        <f t="shared" si="401"/>
        <v>1</v>
      </c>
      <c r="G689" s="880">
        <f t="shared" si="401"/>
        <v>1</v>
      </c>
      <c r="H689" s="880">
        <f t="shared" si="401"/>
        <v>1855</v>
      </c>
      <c r="I689" s="880">
        <f t="shared" si="401"/>
        <v>1153</v>
      </c>
      <c r="J689" s="880">
        <f t="shared" si="401"/>
        <v>3008</v>
      </c>
      <c r="K689" s="404" t="s">
        <v>1405</v>
      </c>
    </row>
    <row r="690" spans="1:11" ht="20.25" customHeight="1" x14ac:dyDescent="0.2">
      <c r="A690" s="8" t="s">
        <v>1406</v>
      </c>
      <c r="B690" s="880">
        <v>943</v>
      </c>
      <c r="C690" s="880">
        <v>711</v>
      </c>
      <c r="D690" s="880">
        <v>1654</v>
      </c>
      <c r="E690" s="880">
        <v>0</v>
      </c>
      <c r="F690" s="880">
        <v>0</v>
      </c>
      <c r="G690" s="880">
        <v>0</v>
      </c>
      <c r="H690" s="880">
        <f>SUM(B690,E690)</f>
        <v>943</v>
      </c>
      <c r="I690" s="880">
        <f t="shared" ref="I690:J690" si="402">SUM(C690,F690)</f>
        <v>711</v>
      </c>
      <c r="J690" s="880">
        <f t="shared" si="402"/>
        <v>1654</v>
      </c>
      <c r="K690" s="404" t="s">
        <v>1407</v>
      </c>
    </row>
    <row r="691" spans="1:11" ht="20.25" customHeight="1" x14ac:dyDescent="0.2">
      <c r="A691" s="8" t="s">
        <v>1408</v>
      </c>
      <c r="B691" s="880">
        <v>664</v>
      </c>
      <c r="C691" s="880">
        <v>617</v>
      </c>
      <c r="D691" s="880">
        <v>1281</v>
      </c>
      <c r="E691" s="880">
        <v>0</v>
      </c>
      <c r="F691" s="880">
        <v>0</v>
      </c>
      <c r="G691" s="880">
        <v>0</v>
      </c>
      <c r="H691" s="880">
        <f t="shared" ref="H691:H693" si="403">SUM(B691,E691)</f>
        <v>664</v>
      </c>
      <c r="I691" s="880">
        <f t="shared" ref="I691:I693" si="404">SUM(C691,F691)</f>
        <v>617</v>
      </c>
      <c r="J691" s="880">
        <f t="shared" ref="J691:J693" si="405">SUM(D691,G691)</f>
        <v>1281</v>
      </c>
      <c r="K691" s="404" t="s">
        <v>1409</v>
      </c>
    </row>
    <row r="692" spans="1:11" ht="20.25" customHeight="1" x14ac:dyDescent="0.2">
      <c r="A692" s="20" t="s">
        <v>1410</v>
      </c>
      <c r="B692" s="880">
        <v>1121</v>
      </c>
      <c r="C692" s="21">
        <v>1006</v>
      </c>
      <c r="D692" s="21">
        <v>2127</v>
      </c>
      <c r="E692" s="880">
        <v>0</v>
      </c>
      <c r="F692" s="880">
        <v>0</v>
      </c>
      <c r="G692" s="880">
        <v>0</v>
      </c>
      <c r="H692" s="880">
        <f t="shared" si="403"/>
        <v>1121</v>
      </c>
      <c r="I692" s="880">
        <f t="shared" si="404"/>
        <v>1006</v>
      </c>
      <c r="J692" s="880">
        <f t="shared" si="405"/>
        <v>2127</v>
      </c>
      <c r="K692" s="22" t="s">
        <v>1411</v>
      </c>
    </row>
    <row r="693" spans="1:11" ht="20.25" customHeight="1" x14ac:dyDescent="0.2">
      <c r="A693" s="8" t="s">
        <v>1815</v>
      </c>
      <c r="B693" s="880">
        <v>805</v>
      </c>
      <c r="C693" s="880">
        <v>595</v>
      </c>
      <c r="D693" s="880">
        <v>1400</v>
      </c>
      <c r="E693" s="880">
        <v>1</v>
      </c>
      <c r="F693" s="880">
        <v>0</v>
      </c>
      <c r="G693" s="880">
        <v>1</v>
      </c>
      <c r="H693" s="880">
        <f t="shared" si="403"/>
        <v>806</v>
      </c>
      <c r="I693" s="880">
        <f t="shared" si="404"/>
        <v>595</v>
      </c>
      <c r="J693" s="880">
        <f t="shared" si="405"/>
        <v>1401</v>
      </c>
      <c r="K693" s="404" t="s">
        <v>1750</v>
      </c>
    </row>
    <row r="694" spans="1:11" ht="20.25" customHeight="1" x14ac:dyDescent="0.2">
      <c r="A694" s="14" t="s">
        <v>1833</v>
      </c>
      <c r="B694" s="925"/>
      <c r="C694" s="925"/>
      <c r="D694" s="925"/>
      <c r="E694" s="18"/>
      <c r="F694" s="18"/>
      <c r="G694" s="18"/>
      <c r="H694" s="18"/>
      <c r="I694" s="18"/>
      <c r="J694" s="18"/>
      <c r="K694" s="404" t="s">
        <v>1751</v>
      </c>
    </row>
    <row r="695" spans="1:11" ht="20.25" customHeight="1" x14ac:dyDescent="0.2">
      <c r="A695" s="20" t="s">
        <v>1335</v>
      </c>
      <c r="B695" s="21">
        <v>130</v>
      </c>
      <c r="C695" s="21">
        <v>188</v>
      </c>
      <c r="D695" s="21">
        <v>318</v>
      </c>
      <c r="E695" s="880">
        <v>0</v>
      </c>
      <c r="F695" s="880">
        <v>0</v>
      </c>
      <c r="G695" s="880">
        <v>0</v>
      </c>
      <c r="H695" s="880">
        <f>SUM(B695,E695)</f>
        <v>130</v>
      </c>
      <c r="I695" s="880">
        <f t="shared" ref="I695:J695" si="406">SUM(C695,F695)</f>
        <v>188</v>
      </c>
      <c r="J695" s="880">
        <f t="shared" si="406"/>
        <v>318</v>
      </c>
      <c r="K695" s="22" t="s">
        <v>204</v>
      </c>
    </row>
    <row r="696" spans="1:11" ht="20.25" customHeight="1" x14ac:dyDescent="0.2">
      <c r="A696" s="20" t="s">
        <v>1333</v>
      </c>
      <c r="B696" s="21">
        <v>124</v>
      </c>
      <c r="C696" s="21">
        <v>306</v>
      </c>
      <c r="D696" s="21">
        <v>430</v>
      </c>
      <c r="E696" s="880">
        <v>0</v>
      </c>
      <c r="F696" s="880">
        <v>0</v>
      </c>
      <c r="G696" s="880">
        <v>0</v>
      </c>
      <c r="H696" s="880">
        <f t="shared" ref="H696:H702" si="407">SUM(B696,E696)</f>
        <v>124</v>
      </c>
      <c r="I696" s="880">
        <f t="shared" ref="I696:I702" si="408">SUM(C696,F696)</f>
        <v>306</v>
      </c>
      <c r="J696" s="880">
        <f t="shared" ref="J696:J702" si="409">SUM(D696,G696)</f>
        <v>430</v>
      </c>
      <c r="K696" s="404" t="s">
        <v>206</v>
      </c>
    </row>
    <row r="697" spans="1:11" ht="20.25" customHeight="1" x14ac:dyDescent="0.2">
      <c r="A697" s="20" t="s">
        <v>1416</v>
      </c>
      <c r="B697" s="21">
        <v>386</v>
      </c>
      <c r="C697" s="21">
        <v>74</v>
      </c>
      <c r="D697" s="21">
        <v>460</v>
      </c>
      <c r="E697" s="880">
        <v>1</v>
      </c>
      <c r="F697" s="880">
        <v>1</v>
      </c>
      <c r="G697" s="880">
        <v>2</v>
      </c>
      <c r="H697" s="880">
        <f t="shared" si="407"/>
        <v>387</v>
      </c>
      <c r="I697" s="880">
        <f t="shared" si="408"/>
        <v>75</v>
      </c>
      <c r="J697" s="880">
        <f t="shared" si="409"/>
        <v>462</v>
      </c>
      <c r="K697" s="22" t="s">
        <v>1701</v>
      </c>
    </row>
    <row r="698" spans="1:11" ht="20.25" customHeight="1" x14ac:dyDescent="0.2">
      <c r="A698" s="20" t="s">
        <v>1417</v>
      </c>
      <c r="B698" s="21">
        <v>483</v>
      </c>
      <c r="C698" s="21">
        <v>457</v>
      </c>
      <c r="D698" s="21">
        <v>940</v>
      </c>
      <c r="E698" s="880">
        <v>0</v>
      </c>
      <c r="F698" s="880">
        <v>1</v>
      </c>
      <c r="G698" s="880">
        <v>1</v>
      </c>
      <c r="H698" s="880">
        <f t="shared" si="407"/>
        <v>483</v>
      </c>
      <c r="I698" s="880">
        <f t="shared" si="408"/>
        <v>458</v>
      </c>
      <c r="J698" s="880">
        <f t="shared" si="409"/>
        <v>941</v>
      </c>
      <c r="K698" s="211" t="s">
        <v>1289</v>
      </c>
    </row>
    <row r="699" spans="1:11" ht="20.25" customHeight="1" x14ac:dyDescent="0.2">
      <c r="A699" s="20" t="s">
        <v>1418</v>
      </c>
      <c r="B699" s="21">
        <v>376</v>
      </c>
      <c r="C699" s="21">
        <v>193</v>
      </c>
      <c r="D699" s="21">
        <v>569</v>
      </c>
      <c r="E699" s="880">
        <v>0</v>
      </c>
      <c r="F699" s="880">
        <v>0</v>
      </c>
      <c r="G699" s="880">
        <v>0</v>
      </c>
      <c r="H699" s="880">
        <f t="shared" si="407"/>
        <v>376</v>
      </c>
      <c r="I699" s="880">
        <f t="shared" si="408"/>
        <v>193</v>
      </c>
      <c r="J699" s="880">
        <f t="shared" si="409"/>
        <v>569</v>
      </c>
      <c r="K699" s="419" t="s">
        <v>1419</v>
      </c>
    </row>
    <row r="700" spans="1:11" ht="20.25" customHeight="1" x14ac:dyDescent="0.2">
      <c r="A700" s="20" t="s">
        <v>1420</v>
      </c>
      <c r="B700" s="21">
        <v>490</v>
      </c>
      <c r="C700" s="21">
        <v>327</v>
      </c>
      <c r="D700" s="21">
        <v>817</v>
      </c>
      <c r="E700" s="880">
        <v>0</v>
      </c>
      <c r="F700" s="880">
        <v>1</v>
      </c>
      <c r="G700" s="880">
        <v>1</v>
      </c>
      <c r="H700" s="880">
        <f t="shared" si="407"/>
        <v>490</v>
      </c>
      <c r="I700" s="880">
        <f t="shared" si="408"/>
        <v>328</v>
      </c>
      <c r="J700" s="880">
        <f t="shared" si="409"/>
        <v>818</v>
      </c>
      <c r="K700" s="211" t="s">
        <v>1291</v>
      </c>
    </row>
    <row r="701" spans="1:11" ht="20.25" customHeight="1" x14ac:dyDescent="0.2">
      <c r="A701" s="20" t="s">
        <v>1422</v>
      </c>
      <c r="B701" s="21">
        <v>207</v>
      </c>
      <c r="C701" s="21">
        <v>65</v>
      </c>
      <c r="D701" s="21">
        <v>272</v>
      </c>
      <c r="E701" s="880">
        <v>0</v>
      </c>
      <c r="F701" s="880">
        <v>0</v>
      </c>
      <c r="G701" s="880">
        <v>0</v>
      </c>
      <c r="H701" s="880">
        <f t="shared" si="407"/>
        <v>207</v>
      </c>
      <c r="I701" s="880">
        <f t="shared" si="408"/>
        <v>65</v>
      </c>
      <c r="J701" s="880">
        <f t="shared" si="409"/>
        <v>272</v>
      </c>
      <c r="K701" s="404" t="s">
        <v>1496</v>
      </c>
    </row>
    <row r="702" spans="1:11" ht="20.25" customHeight="1" x14ac:dyDescent="0.2">
      <c r="A702" s="20" t="s">
        <v>1423</v>
      </c>
      <c r="B702" s="21">
        <v>196</v>
      </c>
      <c r="C702" s="21">
        <v>132</v>
      </c>
      <c r="D702" s="21">
        <v>328</v>
      </c>
      <c r="E702" s="880">
        <v>0</v>
      </c>
      <c r="F702" s="880">
        <v>1</v>
      </c>
      <c r="G702" s="880">
        <v>1</v>
      </c>
      <c r="H702" s="880">
        <f t="shared" si="407"/>
        <v>196</v>
      </c>
      <c r="I702" s="880">
        <f t="shared" si="408"/>
        <v>133</v>
      </c>
      <c r="J702" s="880">
        <f t="shared" si="409"/>
        <v>329</v>
      </c>
      <c r="K702" s="22" t="s">
        <v>240</v>
      </c>
    </row>
    <row r="703" spans="1:11" ht="20.25" customHeight="1" thickBot="1" x14ac:dyDescent="0.25">
      <c r="A703" s="11" t="s">
        <v>1425</v>
      </c>
      <c r="B703" s="12">
        <f>SUM(B695:B702)</f>
        <v>2392</v>
      </c>
      <c r="C703" s="12">
        <f t="shared" ref="C703:J703" si="410">SUM(C695:C702)</f>
        <v>1742</v>
      </c>
      <c r="D703" s="12">
        <f t="shared" si="410"/>
        <v>4134</v>
      </c>
      <c r="E703" s="12">
        <f t="shared" si="410"/>
        <v>1</v>
      </c>
      <c r="F703" s="12">
        <f t="shared" si="410"/>
        <v>4</v>
      </c>
      <c r="G703" s="12">
        <f t="shared" si="410"/>
        <v>5</v>
      </c>
      <c r="H703" s="12">
        <f t="shared" si="410"/>
        <v>2393</v>
      </c>
      <c r="I703" s="12">
        <f t="shared" si="410"/>
        <v>1746</v>
      </c>
      <c r="J703" s="12">
        <f t="shared" si="410"/>
        <v>4139</v>
      </c>
      <c r="K703" s="13" t="s">
        <v>1426</v>
      </c>
    </row>
    <row r="704" spans="1:11" s="584" customFormat="1" ht="20.25" customHeight="1" thickTop="1" x14ac:dyDescent="0.2">
      <c r="A704" s="585"/>
      <c r="B704" s="924"/>
      <c r="C704" s="924"/>
      <c r="D704" s="924"/>
      <c r="E704" s="924"/>
      <c r="F704" s="924"/>
      <c r="G704" s="924"/>
      <c r="H704" s="924"/>
      <c r="I704" s="924"/>
      <c r="J704" s="924"/>
      <c r="K704" s="586"/>
    </row>
    <row r="705" spans="1:11" ht="15" customHeight="1" thickBot="1" x14ac:dyDescent="0.25">
      <c r="A705" s="323" t="s">
        <v>2659</v>
      </c>
      <c r="E705" s="27"/>
      <c r="F705" s="27"/>
      <c r="G705" s="27"/>
      <c r="H705" s="27"/>
      <c r="I705" s="27"/>
      <c r="J705" s="27"/>
      <c r="K705" s="384" t="s">
        <v>2721</v>
      </c>
    </row>
    <row r="706" spans="1:11" ht="15" customHeight="1" thickTop="1" x14ac:dyDescent="0.2">
      <c r="A706" s="992" t="s">
        <v>196</v>
      </c>
      <c r="B706" s="992" t="s">
        <v>1</v>
      </c>
      <c r="C706" s="992"/>
      <c r="D706" s="992"/>
      <c r="E706" s="992" t="s">
        <v>2</v>
      </c>
      <c r="F706" s="992"/>
      <c r="G706" s="992"/>
      <c r="H706" s="992" t="s">
        <v>4</v>
      </c>
      <c r="I706" s="992"/>
      <c r="J706" s="992"/>
      <c r="K706" s="992" t="s">
        <v>197</v>
      </c>
    </row>
    <row r="707" spans="1:11" ht="15.75" customHeight="1" x14ac:dyDescent="0.2">
      <c r="A707" s="993"/>
      <c r="B707" s="993" t="s">
        <v>6</v>
      </c>
      <c r="C707" s="993"/>
      <c r="D707" s="993"/>
      <c r="E707" s="993" t="s">
        <v>7</v>
      </c>
      <c r="F707" s="993"/>
      <c r="G707" s="993"/>
      <c r="H707" s="993" t="s">
        <v>9</v>
      </c>
      <c r="I707" s="993"/>
      <c r="J707" s="993"/>
      <c r="K707" s="993"/>
    </row>
    <row r="708" spans="1:11" ht="18.95" customHeight="1" x14ac:dyDescent="0.2">
      <c r="A708" s="993"/>
      <c r="B708" s="925" t="s">
        <v>554</v>
      </c>
      <c r="C708" s="925" t="s">
        <v>112</v>
      </c>
      <c r="D708" s="925" t="s">
        <v>12</v>
      </c>
      <c r="E708" s="925" t="s">
        <v>554</v>
      </c>
      <c r="F708" s="925" t="s">
        <v>112</v>
      </c>
      <c r="G708" s="925" t="s">
        <v>12</v>
      </c>
      <c r="H708" s="925" t="s">
        <v>554</v>
      </c>
      <c r="I708" s="925" t="s">
        <v>112</v>
      </c>
      <c r="J708" s="925" t="s">
        <v>12</v>
      </c>
      <c r="K708" s="993"/>
    </row>
    <row r="709" spans="1:11" ht="15.75" customHeight="1" thickBot="1" x14ac:dyDescent="0.25">
      <c r="A709" s="994"/>
      <c r="B709" s="926" t="s">
        <v>13</v>
      </c>
      <c r="C709" s="926" t="s">
        <v>14</v>
      </c>
      <c r="D709" s="926" t="s">
        <v>9</v>
      </c>
      <c r="E709" s="926" t="s">
        <v>13</v>
      </c>
      <c r="F709" s="926" t="s">
        <v>14</v>
      </c>
      <c r="G709" s="926" t="s">
        <v>9</v>
      </c>
      <c r="H709" s="926" t="s">
        <v>13</v>
      </c>
      <c r="I709" s="926" t="s">
        <v>14</v>
      </c>
      <c r="J709" s="926" t="s">
        <v>9</v>
      </c>
      <c r="K709" s="994"/>
    </row>
    <row r="710" spans="1:11" ht="18.600000000000001" customHeight="1" x14ac:dyDescent="0.2">
      <c r="A710" s="8" t="s">
        <v>1755</v>
      </c>
      <c r="B710" s="880">
        <v>595</v>
      </c>
      <c r="C710" s="880">
        <v>372</v>
      </c>
      <c r="D710" s="880">
        <v>967</v>
      </c>
      <c r="E710" s="18">
        <v>0</v>
      </c>
      <c r="F710" s="18">
        <v>0</v>
      </c>
      <c r="G710" s="18">
        <v>0</v>
      </c>
      <c r="H710" s="18">
        <f>SUM(B710,E710)</f>
        <v>595</v>
      </c>
      <c r="I710" s="18">
        <f t="shared" ref="I710:J710" si="411">SUM(C710,F710)</f>
        <v>372</v>
      </c>
      <c r="J710" s="18">
        <f t="shared" si="411"/>
        <v>967</v>
      </c>
      <c r="K710" s="404" t="s">
        <v>1428</v>
      </c>
    </row>
    <row r="711" spans="1:11" ht="18.600000000000001" customHeight="1" x14ac:dyDescent="0.2">
      <c r="A711" s="8" t="s">
        <v>1429</v>
      </c>
      <c r="B711" s="880">
        <v>1753</v>
      </c>
      <c r="C711" s="880">
        <v>1291</v>
      </c>
      <c r="D711" s="880">
        <v>3044</v>
      </c>
      <c r="E711" s="18">
        <v>0</v>
      </c>
      <c r="F711" s="18">
        <v>0</v>
      </c>
      <c r="G711" s="18">
        <v>0</v>
      </c>
      <c r="H711" s="18">
        <f t="shared" ref="H711:H716" si="412">SUM(B711,E711)</f>
        <v>1753</v>
      </c>
      <c r="I711" s="18">
        <f t="shared" ref="I711:I717" si="413">SUM(C711,F711)</f>
        <v>1291</v>
      </c>
      <c r="J711" s="18">
        <f t="shared" ref="J711:J717" si="414">SUM(D711,G711)</f>
        <v>3044</v>
      </c>
      <c r="K711" s="404" t="s">
        <v>1756</v>
      </c>
    </row>
    <row r="712" spans="1:11" ht="18.600000000000001" customHeight="1" x14ac:dyDescent="0.2">
      <c r="A712" s="8" t="s">
        <v>1431</v>
      </c>
      <c r="B712" s="880">
        <v>135</v>
      </c>
      <c r="C712" s="880">
        <v>123</v>
      </c>
      <c r="D712" s="880">
        <v>258</v>
      </c>
      <c r="E712" s="18">
        <v>0</v>
      </c>
      <c r="F712" s="18">
        <v>0</v>
      </c>
      <c r="G712" s="18">
        <v>0</v>
      </c>
      <c r="H712" s="18">
        <f t="shared" si="412"/>
        <v>135</v>
      </c>
      <c r="I712" s="18">
        <f t="shared" si="413"/>
        <v>123</v>
      </c>
      <c r="J712" s="18">
        <f t="shared" si="414"/>
        <v>258</v>
      </c>
      <c r="K712" s="404" t="s">
        <v>1432</v>
      </c>
    </row>
    <row r="713" spans="1:11" ht="18.600000000000001" customHeight="1" x14ac:dyDescent="0.2">
      <c r="A713" s="8" t="s">
        <v>1433</v>
      </c>
      <c r="B713" s="880">
        <v>103</v>
      </c>
      <c r="C713" s="880">
        <v>38</v>
      </c>
      <c r="D713" s="880">
        <v>141</v>
      </c>
      <c r="E713" s="18">
        <v>0</v>
      </c>
      <c r="F713" s="18">
        <v>0</v>
      </c>
      <c r="G713" s="18">
        <v>0</v>
      </c>
      <c r="H713" s="18">
        <f t="shared" si="412"/>
        <v>103</v>
      </c>
      <c r="I713" s="18">
        <f t="shared" si="413"/>
        <v>38</v>
      </c>
      <c r="J713" s="18">
        <f t="shared" si="414"/>
        <v>141</v>
      </c>
      <c r="K713" s="404" t="s">
        <v>1434</v>
      </c>
    </row>
    <row r="714" spans="1:11" ht="18.600000000000001" customHeight="1" x14ac:dyDescent="0.2">
      <c r="A714" s="8" t="s">
        <v>1574</v>
      </c>
      <c r="B714" s="880">
        <v>979</v>
      </c>
      <c r="C714" s="880">
        <v>1275</v>
      </c>
      <c r="D714" s="880">
        <v>2254</v>
      </c>
      <c r="E714" s="18">
        <v>0</v>
      </c>
      <c r="F714" s="18">
        <v>0</v>
      </c>
      <c r="G714" s="18">
        <v>0</v>
      </c>
      <c r="H714" s="18">
        <f t="shared" si="412"/>
        <v>979</v>
      </c>
      <c r="I714" s="18">
        <f t="shared" si="413"/>
        <v>1275</v>
      </c>
      <c r="J714" s="18">
        <f t="shared" si="414"/>
        <v>2254</v>
      </c>
      <c r="K714" s="404" t="s">
        <v>1617</v>
      </c>
    </row>
    <row r="715" spans="1:11" ht="18.600000000000001" customHeight="1" x14ac:dyDescent="0.2">
      <c r="A715" s="8" t="s">
        <v>1437</v>
      </c>
      <c r="B715" s="880">
        <v>130</v>
      </c>
      <c r="C715" s="880">
        <v>86</v>
      </c>
      <c r="D715" s="880">
        <v>216</v>
      </c>
      <c r="E715" s="18">
        <v>0</v>
      </c>
      <c r="F715" s="18">
        <v>0</v>
      </c>
      <c r="G715" s="18">
        <v>0</v>
      </c>
      <c r="H715" s="18">
        <f t="shared" si="412"/>
        <v>130</v>
      </c>
      <c r="I715" s="18">
        <f t="shared" si="413"/>
        <v>86</v>
      </c>
      <c r="J715" s="18">
        <f t="shared" si="414"/>
        <v>216</v>
      </c>
      <c r="K715" s="404" t="s">
        <v>1438</v>
      </c>
    </row>
    <row r="716" spans="1:11" ht="18.600000000000001" customHeight="1" x14ac:dyDescent="0.2">
      <c r="A716" s="8" t="s">
        <v>1439</v>
      </c>
      <c r="B716" s="880">
        <v>1365</v>
      </c>
      <c r="C716" s="880">
        <v>922</v>
      </c>
      <c r="D716" s="880">
        <v>2287</v>
      </c>
      <c r="E716" s="18">
        <v>0</v>
      </c>
      <c r="F716" s="18">
        <v>0</v>
      </c>
      <c r="G716" s="18">
        <v>0</v>
      </c>
      <c r="H716" s="18">
        <f t="shared" si="412"/>
        <v>1365</v>
      </c>
      <c r="I716" s="18">
        <f t="shared" si="413"/>
        <v>922</v>
      </c>
      <c r="J716" s="18">
        <f t="shared" si="414"/>
        <v>2287</v>
      </c>
      <c r="K716" s="296" t="s">
        <v>1440</v>
      </c>
    </row>
    <row r="717" spans="1:11" ht="18.600000000000001" customHeight="1" x14ac:dyDescent="0.2">
      <c r="A717" s="8" t="s">
        <v>1442</v>
      </c>
      <c r="B717" s="880">
        <v>1507</v>
      </c>
      <c r="C717" s="880">
        <v>813</v>
      </c>
      <c r="D717" s="880">
        <v>2320</v>
      </c>
      <c r="E717" s="18">
        <v>0</v>
      </c>
      <c r="F717" s="18">
        <v>0</v>
      </c>
      <c r="G717" s="18">
        <v>0</v>
      </c>
      <c r="H717" s="18">
        <f>SUM(B717,E717)</f>
        <v>1507</v>
      </c>
      <c r="I717" s="18">
        <f t="shared" si="413"/>
        <v>813</v>
      </c>
      <c r="J717" s="18">
        <f t="shared" si="414"/>
        <v>2320</v>
      </c>
      <c r="K717" s="404" t="s">
        <v>1443</v>
      </c>
    </row>
    <row r="718" spans="1:11" ht="18" customHeight="1" x14ac:dyDescent="0.2">
      <c r="A718" s="8" t="s">
        <v>1444</v>
      </c>
      <c r="B718" s="880"/>
      <c r="C718" s="880"/>
      <c r="D718" s="880"/>
      <c r="E718" s="880"/>
      <c r="F718" s="880"/>
      <c r="G718" s="880"/>
      <c r="H718" s="880"/>
      <c r="I718" s="880"/>
      <c r="J718" s="880"/>
      <c r="K718" s="407" t="s">
        <v>2723</v>
      </c>
    </row>
    <row r="719" spans="1:11" ht="18.600000000000001" customHeight="1" x14ac:dyDescent="0.2">
      <c r="A719" s="8" t="s">
        <v>790</v>
      </c>
      <c r="B719" s="880">
        <v>135</v>
      </c>
      <c r="C719" s="880">
        <v>141</v>
      </c>
      <c r="D719" s="880">
        <v>276</v>
      </c>
      <c r="E719" s="880">
        <v>0</v>
      </c>
      <c r="F719" s="880">
        <v>0</v>
      </c>
      <c r="G719" s="880">
        <v>0</v>
      </c>
      <c r="H719" s="880">
        <f>SUM(B719,E719)</f>
        <v>135</v>
      </c>
      <c r="I719" s="880">
        <f t="shared" ref="I719:J719" si="415">SUM(C719,F719)</f>
        <v>141</v>
      </c>
      <c r="J719" s="880">
        <f t="shared" si="415"/>
        <v>276</v>
      </c>
      <c r="K719" s="404" t="s">
        <v>204</v>
      </c>
    </row>
    <row r="720" spans="1:11" ht="18.600000000000001" customHeight="1" x14ac:dyDescent="0.2">
      <c r="A720" s="8" t="s">
        <v>205</v>
      </c>
      <c r="B720" s="880">
        <v>117</v>
      </c>
      <c r="C720" s="880">
        <v>176</v>
      </c>
      <c r="D720" s="880">
        <v>293</v>
      </c>
      <c r="E720" s="880">
        <v>0</v>
      </c>
      <c r="F720" s="880">
        <v>0</v>
      </c>
      <c r="G720" s="880">
        <v>0</v>
      </c>
      <c r="H720" s="880">
        <f t="shared" ref="H720:H721" si="416">SUM(B720,E720)</f>
        <v>117</v>
      </c>
      <c r="I720" s="880">
        <f t="shared" ref="I720:I722" si="417">SUM(C720,F720)</f>
        <v>176</v>
      </c>
      <c r="J720" s="880">
        <f t="shared" ref="J720:J722" si="418">SUM(D720,G720)</f>
        <v>293</v>
      </c>
      <c r="K720" s="404" t="s">
        <v>206</v>
      </c>
    </row>
    <row r="721" spans="1:11" ht="18.600000000000001" customHeight="1" x14ac:dyDescent="0.2">
      <c r="A721" s="8" t="s">
        <v>516</v>
      </c>
      <c r="B721" s="880">
        <v>97</v>
      </c>
      <c r="C721" s="880">
        <v>45</v>
      </c>
      <c r="D721" s="880">
        <v>142</v>
      </c>
      <c r="E721" s="880">
        <v>0</v>
      </c>
      <c r="F721" s="880">
        <v>0</v>
      </c>
      <c r="G721" s="880">
        <v>0</v>
      </c>
      <c r="H721" s="880">
        <f t="shared" si="416"/>
        <v>97</v>
      </c>
      <c r="I721" s="880">
        <f t="shared" si="417"/>
        <v>45</v>
      </c>
      <c r="J721" s="880">
        <f t="shared" si="418"/>
        <v>142</v>
      </c>
      <c r="K721" s="404" t="s">
        <v>208</v>
      </c>
    </row>
    <row r="722" spans="1:11" s="608" customFormat="1" ht="18.600000000000001" customHeight="1" x14ac:dyDescent="0.2">
      <c r="A722" s="463" t="s">
        <v>1576</v>
      </c>
      <c r="B722" s="880">
        <v>44</v>
      </c>
      <c r="C722" s="880">
        <v>44</v>
      </c>
      <c r="D722" s="880">
        <v>88</v>
      </c>
      <c r="E722" s="880">
        <v>0</v>
      </c>
      <c r="F722" s="880">
        <v>0</v>
      </c>
      <c r="G722" s="880">
        <v>0</v>
      </c>
      <c r="H722" s="880">
        <f>SUM(B722,E722)</f>
        <v>44</v>
      </c>
      <c r="I722" s="880">
        <f t="shared" si="417"/>
        <v>44</v>
      </c>
      <c r="J722" s="880">
        <f t="shared" si="418"/>
        <v>88</v>
      </c>
      <c r="K722" s="609" t="s">
        <v>1554</v>
      </c>
    </row>
    <row r="723" spans="1:11" ht="22.5" customHeight="1" x14ac:dyDescent="0.2">
      <c r="A723" s="944" t="s">
        <v>1577</v>
      </c>
      <c r="B723" s="880">
        <f>SUM(B719:B722)</f>
        <v>393</v>
      </c>
      <c r="C723" s="880">
        <f t="shared" ref="C723:J723" si="419">SUM(C719:C722)</f>
        <v>406</v>
      </c>
      <c r="D723" s="880">
        <f t="shared" si="419"/>
        <v>799</v>
      </c>
      <c r="E723" s="880">
        <f t="shared" si="419"/>
        <v>0</v>
      </c>
      <c r="F723" s="880">
        <f t="shared" si="419"/>
        <v>0</v>
      </c>
      <c r="G723" s="880">
        <f t="shared" si="419"/>
        <v>0</v>
      </c>
      <c r="H723" s="880">
        <f t="shared" si="419"/>
        <v>393</v>
      </c>
      <c r="I723" s="880">
        <f t="shared" si="419"/>
        <v>406</v>
      </c>
      <c r="J723" s="880">
        <f t="shared" si="419"/>
        <v>799</v>
      </c>
      <c r="K723" s="261" t="s">
        <v>1448</v>
      </c>
    </row>
    <row r="724" spans="1:11" ht="18.600000000000001" customHeight="1" x14ac:dyDescent="0.2">
      <c r="A724" s="30" t="s">
        <v>1760</v>
      </c>
      <c r="B724" s="880">
        <v>99</v>
      </c>
      <c r="C724" s="880">
        <v>103</v>
      </c>
      <c r="D724" s="880">
        <v>202</v>
      </c>
      <c r="E724" s="880">
        <v>0</v>
      </c>
      <c r="F724" s="880">
        <v>0</v>
      </c>
      <c r="G724" s="880">
        <v>0</v>
      </c>
      <c r="H724" s="880">
        <f>SUM(B724,E724)</f>
        <v>99</v>
      </c>
      <c r="I724" s="880">
        <f t="shared" ref="I724:J724" si="420">SUM(C724,F724)</f>
        <v>103</v>
      </c>
      <c r="J724" s="880">
        <f t="shared" si="420"/>
        <v>202</v>
      </c>
      <c r="K724" s="404" t="s">
        <v>1761</v>
      </c>
    </row>
    <row r="725" spans="1:11" ht="18.600000000000001" customHeight="1" x14ac:dyDescent="0.2">
      <c r="A725" s="30" t="s">
        <v>1762</v>
      </c>
      <c r="B725" s="880">
        <v>356</v>
      </c>
      <c r="C725" s="880">
        <v>171</v>
      </c>
      <c r="D725" s="880">
        <v>527</v>
      </c>
      <c r="E725" s="880">
        <v>0</v>
      </c>
      <c r="F725" s="880">
        <v>0</v>
      </c>
      <c r="G725" s="880">
        <v>0</v>
      </c>
      <c r="H725" s="880">
        <f>SUM(B725,E725)</f>
        <v>356</v>
      </c>
      <c r="I725" s="880">
        <f t="shared" ref="I725" si="421">SUM(C725,F725)</f>
        <v>171</v>
      </c>
      <c r="J725" s="880">
        <f t="shared" ref="J725" si="422">SUM(D725,G725)</f>
        <v>527</v>
      </c>
      <c r="K725" s="404" t="s">
        <v>1763</v>
      </c>
    </row>
    <row r="726" spans="1:11" ht="14.25" customHeight="1" x14ac:dyDescent="0.2">
      <c r="A726" s="30" t="s">
        <v>1764</v>
      </c>
      <c r="B726" s="880"/>
      <c r="C726" s="880"/>
      <c r="D726" s="880"/>
      <c r="E726" s="880"/>
      <c r="F726" s="880"/>
      <c r="G726" s="880"/>
      <c r="H726" s="880"/>
      <c r="I726" s="880"/>
      <c r="J726" s="880"/>
      <c r="K726" s="414" t="s">
        <v>1765</v>
      </c>
    </row>
    <row r="727" spans="1:11" ht="18.600000000000001" customHeight="1" x14ac:dyDescent="0.2">
      <c r="A727" s="30" t="s">
        <v>790</v>
      </c>
      <c r="B727" s="880">
        <v>276</v>
      </c>
      <c r="C727" s="880">
        <v>403</v>
      </c>
      <c r="D727" s="880">
        <v>679</v>
      </c>
      <c r="E727" s="880">
        <v>0</v>
      </c>
      <c r="F727" s="880">
        <v>0</v>
      </c>
      <c r="G727" s="880">
        <v>0</v>
      </c>
      <c r="H727" s="880">
        <f>SUM(B727,E727)</f>
        <v>276</v>
      </c>
      <c r="I727" s="880">
        <f t="shared" ref="I727:J727" si="423">SUM(C727,F727)</f>
        <v>403</v>
      </c>
      <c r="J727" s="880">
        <f t="shared" si="423"/>
        <v>679</v>
      </c>
      <c r="K727" s="404" t="s">
        <v>204</v>
      </c>
    </row>
    <row r="728" spans="1:11" ht="18.600000000000001" customHeight="1" x14ac:dyDescent="0.2">
      <c r="A728" s="30" t="s">
        <v>205</v>
      </c>
      <c r="B728" s="880">
        <v>285</v>
      </c>
      <c r="C728" s="880">
        <v>455</v>
      </c>
      <c r="D728" s="880">
        <v>740</v>
      </c>
      <c r="E728" s="880">
        <v>0</v>
      </c>
      <c r="F728" s="880">
        <v>0</v>
      </c>
      <c r="G728" s="880">
        <v>0</v>
      </c>
      <c r="H728" s="880">
        <f t="shared" ref="H728:H733" si="424">SUM(B728,E728)</f>
        <v>285</v>
      </c>
      <c r="I728" s="880">
        <f t="shared" ref="I728:I733" si="425">SUM(C728,F728)</f>
        <v>455</v>
      </c>
      <c r="J728" s="880">
        <f t="shared" ref="J728:J733" si="426">SUM(D728,G728)</f>
        <v>740</v>
      </c>
      <c r="K728" s="404" t="s">
        <v>204</v>
      </c>
    </row>
    <row r="729" spans="1:11" ht="15" customHeight="1" x14ac:dyDescent="0.2">
      <c r="A729" s="30" t="s">
        <v>209</v>
      </c>
      <c r="B729" s="880">
        <v>59</v>
      </c>
      <c r="C729" s="880">
        <v>48</v>
      </c>
      <c r="D729" s="880">
        <v>107</v>
      </c>
      <c r="E729" s="880">
        <v>0</v>
      </c>
      <c r="F729" s="880">
        <v>0</v>
      </c>
      <c r="G729" s="880">
        <v>0</v>
      </c>
      <c r="H729" s="880">
        <f t="shared" si="424"/>
        <v>59</v>
      </c>
      <c r="I729" s="880">
        <f t="shared" si="425"/>
        <v>48</v>
      </c>
      <c r="J729" s="880">
        <f t="shared" si="426"/>
        <v>107</v>
      </c>
      <c r="K729" s="404" t="s">
        <v>206</v>
      </c>
    </row>
    <row r="730" spans="1:11" ht="18.600000000000001" customHeight="1" x14ac:dyDescent="0.2">
      <c r="A730" s="30" t="s">
        <v>1446</v>
      </c>
      <c r="B730" s="880">
        <v>247</v>
      </c>
      <c r="C730" s="880">
        <v>380</v>
      </c>
      <c r="D730" s="880">
        <v>627</v>
      </c>
      <c r="E730" s="880">
        <v>0</v>
      </c>
      <c r="F730" s="880">
        <v>0</v>
      </c>
      <c r="G730" s="880">
        <v>0</v>
      </c>
      <c r="H730" s="880">
        <f t="shared" si="424"/>
        <v>247</v>
      </c>
      <c r="I730" s="880">
        <f t="shared" si="425"/>
        <v>380</v>
      </c>
      <c r="J730" s="880">
        <f t="shared" si="426"/>
        <v>627</v>
      </c>
      <c r="K730" s="414" t="s">
        <v>1323</v>
      </c>
    </row>
    <row r="731" spans="1:11" ht="15" customHeight="1" x14ac:dyDescent="0.2">
      <c r="A731" s="30" t="s">
        <v>1454</v>
      </c>
      <c r="B731" s="880">
        <v>161</v>
      </c>
      <c r="C731" s="880">
        <v>130</v>
      </c>
      <c r="D731" s="880">
        <v>291</v>
      </c>
      <c r="E731" s="880">
        <v>0</v>
      </c>
      <c r="F731" s="880">
        <v>0</v>
      </c>
      <c r="G731" s="880">
        <v>0</v>
      </c>
      <c r="H731" s="880">
        <f t="shared" si="424"/>
        <v>161</v>
      </c>
      <c r="I731" s="880">
        <f t="shared" si="425"/>
        <v>130</v>
      </c>
      <c r="J731" s="880">
        <f t="shared" si="426"/>
        <v>291</v>
      </c>
      <c r="K731" s="419" t="s">
        <v>1419</v>
      </c>
    </row>
    <row r="732" spans="1:11" ht="17.25" customHeight="1" x14ac:dyDescent="0.2">
      <c r="A732" s="30" t="s">
        <v>239</v>
      </c>
      <c r="B732" s="880">
        <v>193</v>
      </c>
      <c r="C732" s="880">
        <v>95</v>
      </c>
      <c r="D732" s="880">
        <v>288</v>
      </c>
      <c r="E732" s="880">
        <v>0</v>
      </c>
      <c r="F732" s="880">
        <v>0</v>
      </c>
      <c r="G732" s="880">
        <v>0</v>
      </c>
      <c r="H732" s="880">
        <f t="shared" si="424"/>
        <v>193</v>
      </c>
      <c r="I732" s="880">
        <f t="shared" si="425"/>
        <v>95</v>
      </c>
      <c r="J732" s="880">
        <f t="shared" si="426"/>
        <v>288</v>
      </c>
      <c r="K732" s="414" t="s">
        <v>240</v>
      </c>
    </row>
    <row r="733" spans="1:11" s="608" customFormat="1" ht="18.600000000000001" customHeight="1" x14ac:dyDescent="0.2">
      <c r="A733" s="443" t="s">
        <v>1107</v>
      </c>
      <c r="B733" s="21">
        <v>31</v>
      </c>
      <c r="C733" s="21">
        <v>24</v>
      </c>
      <c r="D733" s="21">
        <v>55</v>
      </c>
      <c r="E733" s="21">
        <v>0</v>
      </c>
      <c r="F733" s="21">
        <v>0</v>
      </c>
      <c r="G733" s="21">
        <v>0</v>
      </c>
      <c r="H733" s="880">
        <f t="shared" si="424"/>
        <v>31</v>
      </c>
      <c r="I733" s="880">
        <f t="shared" si="425"/>
        <v>24</v>
      </c>
      <c r="J733" s="880">
        <f t="shared" si="426"/>
        <v>55</v>
      </c>
      <c r="K733" s="419" t="s">
        <v>1108</v>
      </c>
    </row>
    <row r="734" spans="1:11" ht="18.600000000000001" customHeight="1" thickBot="1" x14ac:dyDescent="0.25">
      <c r="A734" s="444" t="s">
        <v>1768</v>
      </c>
      <c r="B734" s="12">
        <f>SUM(B727:B733)</f>
        <v>1252</v>
      </c>
      <c r="C734" s="12">
        <f t="shared" ref="C734:J734" si="427">SUM(C727:C733)</f>
        <v>1535</v>
      </c>
      <c r="D734" s="12">
        <f t="shared" si="427"/>
        <v>2787</v>
      </c>
      <c r="E734" s="12">
        <f t="shared" si="427"/>
        <v>0</v>
      </c>
      <c r="F734" s="12">
        <f t="shared" si="427"/>
        <v>0</v>
      </c>
      <c r="G734" s="12">
        <f t="shared" si="427"/>
        <v>0</v>
      </c>
      <c r="H734" s="12">
        <f t="shared" si="427"/>
        <v>1252</v>
      </c>
      <c r="I734" s="12">
        <f t="shared" si="427"/>
        <v>1535</v>
      </c>
      <c r="J734" s="12">
        <f t="shared" si="427"/>
        <v>2787</v>
      </c>
      <c r="K734" s="445" t="s">
        <v>1769</v>
      </c>
    </row>
    <row r="735" spans="1:11" ht="20.25" customHeight="1" thickTop="1" thickBot="1" x14ac:dyDescent="0.25">
      <c r="A735" s="323" t="s">
        <v>2659</v>
      </c>
      <c r="E735" s="27"/>
      <c r="F735" s="27"/>
      <c r="G735" s="27"/>
      <c r="H735" s="27"/>
      <c r="I735" s="27"/>
      <c r="J735" s="27"/>
      <c r="K735" s="384" t="s">
        <v>2721</v>
      </c>
    </row>
    <row r="736" spans="1:11" ht="18.95" customHeight="1" thickTop="1" x14ac:dyDescent="0.2">
      <c r="A736" s="992" t="s">
        <v>196</v>
      </c>
      <c r="B736" s="992" t="s">
        <v>1</v>
      </c>
      <c r="C736" s="992"/>
      <c r="D736" s="992"/>
      <c r="E736" s="992" t="s">
        <v>2</v>
      </c>
      <c r="F736" s="992"/>
      <c r="G736" s="992"/>
      <c r="H736" s="992" t="s">
        <v>4</v>
      </c>
      <c r="I736" s="992"/>
      <c r="J736" s="992"/>
      <c r="K736" s="992" t="s">
        <v>197</v>
      </c>
    </row>
    <row r="737" spans="1:11" ht="18.95" customHeight="1" x14ac:dyDescent="0.2">
      <c r="A737" s="993"/>
      <c r="B737" s="993" t="s">
        <v>6</v>
      </c>
      <c r="C737" s="993"/>
      <c r="D737" s="993"/>
      <c r="E737" s="925" t="s">
        <v>7</v>
      </c>
      <c r="F737" s="925"/>
      <c r="G737" s="925"/>
      <c r="H737" s="925" t="s">
        <v>9</v>
      </c>
      <c r="I737" s="925"/>
      <c r="J737" s="925"/>
      <c r="K737" s="993"/>
    </row>
    <row r="738" spans="1:11" ht="18.95" customHeight="1" x14ac:dyDescent="0.2">
      <c r="A738" s="993"/>
      <c r="B738" s="925" t="s">
        <v>554</v>
      </c>
      <c r="C738" s="925" t="s">
        <v>112</v>
      </c>
      <c r="D738" s="925" t="s">
        <v>12</v>
      </c>
      <c r="E738" s="925" t="s">
        <v>554</v>
      </c>
      <c r="F738" s="925" t="s">
        <v>112</v>
      </c>
      <c r="G738" s="925" t="s">
        <v>12</v>
      </c>
      <c r="H738" s="925" t="s">
        <v>554</v>
      </c>
      <c r="I738" s="925" t="s">
        <v>112</v>
      </c>
      <c r="J738" s="925" t="s">
        <v>12</v>
      </c>
      <c r="K738" s="993"/>
    </row>
    <row r="739" spans="1:11" ht="18.95" customHeight="1" thickBot="1" x14ac:dyDescent="0.25">
      <c r="A739" s="994"/>
      <c r="B739" s="926" t="s">
        <v>13</v>
      </c>
      <c r="C739" s="926" t="s">
        <v>14</v>
      </c>
      <c r="D739" s="926" t="s">
        <v>9</v>
      </c>
      <c r="E739" s="926" t="s">
        <v>13</v>
      </c>
      <c r="F739" s="926" t="s">
        <v>14</v>
      </c>
      <c r="G739" s="926" t="s">
        <v>9</v>
      </c>
      <c r="H739" s="926" t="s">
        <v>13</v>
      </c>
      <c r="I739" s="926" t="s">
        <v>14</v>
      </c>
      <c r="J739" s="926" t="s">
        <v>9</v>
      </c>
      <c r="K739" s="994"/>
    </row>
    <row r="740" spans="1:11" ht="20.25" customHeight="1" x14ac:dyDescent="0.2">
      <c r="A740" s="30" t="s">
        <v>1688</v>
      </c>
      <c r="B740" s="880">
        <v>278</v>
      </c>
      <c r="C740" s="880">
        <v>217</v>
      </c>
      <c r="D740" s="880">
        <v>495</v>
      </c>
      <c r="E740" s="880">
        <v>0</v>
      </c>
      <c r="F740" s="880">
        <v>0</v>
      </c>
      <c r="G740" s="880">
        <v>0</v>
      </c>
      <c r="H740" s="880">
        <f>SUM(B740,E740)</f>
        <v>278</v>
      </c>
      <c r="I740" s="880">
        <f t="shared" ref="I740:J740" si="428">SUM(C740,F740)</f>
        <v>217</v>
      </c>
      <c r="J740" s="880">
        <f t="shared" si="428"/>
        <v>495</v>
      </c>
      <c r="K740" s="414" t="s">
        <v>1821</v>
      </c>
    </row>
    <row r="741" spans="1:11" ht="16.5" customHeight="1" x14ac:dyDescent="0.2">
      <c r="A741" s="30" t="s">
        <v>1689</v>
      </c>
      <c r="B741" s="880"/>
      <c r="C741" s="880"/>
      <c r="D741" s="880"/>
      <c r="E741" s="880"/>
      <c r="F741" s="880"/>
      <c r="G741" s="880"/>
      <c r="H741" s="880"/>
      <c r="I741" s="880"/>
      <c r="J741" s="880"/>
      <c r="K741" s="414" t="s">
        <v>1772</v>
      </c>
    </row>
    <row r="742" spans="1:11" ht="20.25" customHeight="1" x14ac:dyDescent="0.2">
      <c r="A742" s="30" t="s">
        <v>203</v>
      </c>
      <c r="B742" s="880">
        <v>88</v>
      </c>
      <c r="C742" s="880">
        <v>96</v>
      </c>
      <c r="D742" s="880">
        <v>184</v>
      </c>
      <c r="E742" s="880">
        <v>0</v>
      </c>
      <c r="F742" s="880">
        <v>0</v>
      </c>
      <c r="G742" s="880">
        <v>0</v>
      </c>
      <c r="H742" s="880">
        <f>SUM(B742,E742)</f>
        <v>88</v>
      </c>
      <c r="I742" s="880">
        <f t="shared" ref="I742:J742" si="429">SUM(C742,F742)</f>
        <v>96</v>
      </c>
      <c r="J742" s="880">
        <f t="shared" si="429"/>
        <v>184</v>
      </c>
      <c r="K742" s="404" t="s">
        <v>204</v>
      </c>
    </row>
    <row r="743" spans="1:11" ht="20.25" customHeight="1" x14ac:dyDescent="0.2">
      <c r="A743" s="30" t="s">
        <v>205</v>
      </c>
      <c r="B743" s="880">
        <v>214</v>
      </c>
      <c r="C743" s="880">
        <v>324</v>
      </c>
      <c r="D743" s="880">
        <v>538</v>
      </c>
      <c r="E743" s="880">
        <v>0</v>
      </c>
      <c r="F743" s="880">
        <v>0</v>
      </c>
      <c r="G743" s="880">
        <v>0</v>
      </c>
      <c r="H743" s="880">
        <f t="shared" ref="H743:H747" si="430">SUM(B743,E743)</f>
        <v>214</v>
      </c>
      <c r="I743" s="880">
        <f t="shared" ref="I743:I747" si="431">SUM(C743,F743)</f>
        <v>324</v>
      </c>
      <c r="J743" s="880">
        <f t="shared" ref="J743:J747" si="432">SUM(D743,G743)</f>
        <v>538</v>
      </c>
      <c r="K743" s="404" t="s">
        <v>206</v>
      </c>
    </row>
    <row r="744" spans="1:11" ht="20.25" customHeight="1" x14ac:dyDescent="0.2">
      <c r="A744" s="30" t="s">
        <v>516</v>
      </c>
      <c r="B744" s="880">
        <v>147</v>
      </c>
      <c r="C744" s="880">
        <v>84</v>
      </c>
      <c r="D744" s="880">
        <v>231</v>
      </c>
      <c r="E744" s="880">
        <v>0</v>
      </c>
      <c r="F744" s="880">
        <v>0</v>
      </c>
      <c r="G744" s="880">
        <v>0</v>
      </c>
      <c r="H744" s="880">
        <f t="shared" si="430"/>
        <v>147</v>
      </c>
      <c r="I744" s="880">
        <f t="shared" si="431"/>
        <v>84</v>
      </c>
      <c r="J744" s="880">
        <f t="shared" si="432"/>
        <v>231</v>
      </c>
      <c r="K744" s="404" t="s">
        <v>1774</v>
      </c>
    </row>
    <row r="745" spans="1:11" ht="20.25" customHeight="1" x14ac:dyDescent="0.2">
      <c r="A745" s="30" t="s">
        <v>1165</v>
      </c>
      <c r="B745" s="880">
        <v>158</v>
      </c>
      <c r="C745" s="880">
        <v>176</v>
      </c>
      <c r="D745" s="880">
        <v>334</v>
      </c>
      <c r="E745" s="880">
        <v>0</v>
      </c>
      <c r="F745" s="880">
        <v>0</v>
      </c>
      <c r="G745" s="880">
        <v>0</v>
      </c>
      <c r="H745" s="880">
        <f t="shared" si="430"/>
        <v>158</v>
      </c>
      <c r="I745" s="880">
        <f t="shared" si="431"/>
        <v>176</v>
      </c>
      <c r="J745" s="880">
        <f t="shared" si="432"/>
        <v>334</v>
      </c>
      <c r="K745" s="414" t="s">
        <v>1774</v>
      </c>
    </row>
    <row r="746" spans="1:11" s="608" customFormat="1" ht="20.25" customHeight="1" x14ac:dyDescent="0.2">
      <c r="A746" s="30" t="s">
        <v>1776</v>
      </c>
      <c r="B746" s="880">
        <v>180</v>
      </c>
      <c r="C746" s="880">
        <v>139</v>
      </c>
      <c r="D746" s="880">
        <v>319</v>
      </c>
      <c r="E746" s="880">
        <v>0</v>
      </c>
      <c r="F746" s="880">
        <v>0</v>
      </c>
      <c r="G746" s="880">
        <v>0</v>
      </c>
      <c r="H746" s="880">
        <f t="shared" si="430"/>
        <v>180</v>
      </c>
      <c r="I746" s="880">
        <f t="shared" si="431"/>
        <v>139</v>
      </c>
      <c r="J746" s="880">
        <f t="shared" si="432"/>
        <v>319</v>
      </c>
      <c r="K746" s="414" t="s">
        <v>1459</v>
      </c>
    </row>
    <row r="747" spans="1:11" s="608" customFormat="1" ht="20.25" customHeight="1" x14ac:dyDescent="0.2">
      <c r="A747" s="30" t="s">
        <v>239</v>
      </c>
      <c r="B747" s="880">
        <v>147</v>
      </c>
      <c r="C747" s="880">
        <v>112</v>
      </c>
      <c r="D747" s="880">
        <v>259</v>
      </c>
      <c r="E747" s="880">
        <v>0</v>
      </c>
      <c r="F747" s="880">
        <v>0</v>
      </c>
      <c r="G747" s="880">
        <v>0</v>
      </c>
      <c r="H747" s="880">
        <f t="shared" si="430"/>
        <v>147</v>
      </c>
      <c r="I747" s="880">
        <f t="shared" si="431"/>
        <v>112</v>
      </c>
      <c r="J747" s="880">
        <f t="shared" si="432"/>
        <v>259</v>
      </c>
      <c r="K747" s="414" t="s">
        <v>1775</v>
      </c>
    </row>
    <row r="748" spans="1:11" ht="20.25" customHeight="1" x14ac:dyDescent="0.2">
      <c r="A748" s="30" t="s">
        <v>1691</v>
      </c>
      <c r="B748" s="880">
        <f>SUM(B742:B747)</f>
        <v>934</v>
      </c>
      <c r="C748" s="880">
        <f t="shared" ref="C748:J748" si="433">SUM(C742:C747)</f>
        <v>931</v>
      </c>
      <c r="D748" s="880">
        <f t="shared" si="433"/>
        <v>1865</v>
      </c>
      <c r="E748" s="880">
        <f t="shared" si="433"/>
        <v>0</v>
      </c>
      <c r="F748" s="880">
        <f t="shared" si="433"/>
        <v>0</v>
      </c>
      <c r="G748" s="880">
        <f t="shared" si="433"/>
        <v>0</v>
      </c>
      <c r="H748" s="880">
        <f t="shared" si="433"/>
        <v>934</v>
      </c>
      <c r="I748" s="880">
        <f t="shared" si="433"/>
        <v>931</v>
      </c>
      <c r="J748" s="880">
        <f t="shared" si="433"/>
        <v>1865</v>
      </c>
      <c r="K748" s="414" t="s">
        <v>1777</v>
      </c>
    </row>
    <row r="749" spans="1:11" ht="20.25" customHeight="1" x14ac:dyDescent="0.2">
      <c r="A749" s="443" t="s">
        <v>1680</v>
      </c>
      <c r="B749" s="21"/>
      <c r="C749" s="21"/>
      <c r="D749" s="21"/>
      <c r="E749" s="880"/>
      <c r="F749" s="880"/>
      <c r="G749" s="880"/>
      <c r="H749" s="880"/>
      <c r="I749" s="880"/>
      <c r="J749" s="880"/>
      <c r="K749" s="404" t="s">
        <v>1462</v>
      </c>
    </row>
    <row r="750" spans="1:11" ht="20.25" customHeight="1" x14ac:dyDescent="0.2">
      <c r="A750" s="443" t="s">
        <v>516</v>
      </c>
      <c r="B750" s="21">
        <v>223</v>
      </c>
      <c r="C750" s="21">
        <v>94</v>
      </c>
      <c r="D750" s="21">
        <v>317</v>
      </c>
      <c r="E750" s="880">
        <v>0</v>
      </c>
      <c r="F750" s="880">
        <v>0</v>
      </c>
      <c r="G750" s="880">
        <v>0</v>
      </c>
      <c r="H750" s="880">
        <f>SUM(B750,E750)</f>
        <v>223</v>
      </c>
      <c r="I750" s="880">
        <f t="shared" ref="I750:J750" si="434">SUM(C750,F750)</f>
        <v>94</v>
      </c>
      <c r="J750" s="880">
        <f t="shared" si="434"/>
        <v>317</v>
      </c>
      <c r="K750" s="404" t="s">
        <v>208</v>
      </c>
    </row>
    <row r="751" spans="1:11" ht="20.25" customHeight="1" x14ac:dyDescent="0.2">
      <c r="A751" s="443" t="s">
        <v>209</v>
      </c>
      <c r="B751" s="21">
        <v>211</v>
      </c>
      <c r="C751" s="21">
        <v>125</v>
      </c>
      <c r="D751" s="21">
        <v>336</v>
      </c>
      <c r="E751" s="880">
        <v>0</v>
      </c>
      <c r="F751" s="880">
        <v>0</v>
      </c>
      <c r="G751" s="880">
        <v>0</v>
      </c>
      <c r="H751" s="880">
        <f t="shared" ref="H751:H754" si="435">SUM(B751,E751)</f>
        <v>211</v>
      </c>
      <c r="I751" s="880">
        <f t="shared" ref="I751:I754" si="436">SUM(C751,F751)</f>
        <v>125</v>
      </c>
      <c r="J751" s="880">
        <f t="shared" ref="J751:J754" si="437">SUM(D751,G751)</f>
        <v>336</v>
      </c>
      <c r="K751" s="419" t="s">
        <v>1395</v>
      </c>
    </row>
    <row r="752" spans="1:11" ht="20.25" customHeight="1" x14ac:dyDescent="0.2">
      <c r="A752" s="443" t="s">
        <v>1454</v>
      </c>
      <c r="B752" s="21">
        <v>313</v>
      </c>
      <c r="C752" s="21">
        <v>175</v>
      </c>
      <c r="D752" s="21">
        <v>488</v>
      </c>
      <c r="E752" s="880">
        <v>0</v>
      </c>
      <c r="F752" s="880">
        <v>0</v>
      </c>
      <c r="G752" s="880">
        <v>0</v>
      </c>
      <c r="H752" s="880">
        <f t="shared" si="435"/>
        <v>313</v>
      </c>
      <c r="I752" s="880">
        <f t="shared" si="436"/>
        <v>175</v>
      </c>
      <c r="J752" s="880">
        <f t="shared" si="437"/>
        <v>488</v>
      </c>
      <c r="K752" s="404" t="s">
        <v>1463</v>
      </c>
    </row>
    <row r="753" spans="1:11" ht="20.25" customHeight="1" x14ac:dyDescent="0.2">
      <c r="A753" s="443" t="s">
        <v>523</v>
      </c>
      <c r="B753" s="21">
        <v>246</v>
      </c>
      <c r="C753" s="21">
        <v>64</v>
      </c>
      <c r="D753" s="21">
        <v>310</v>
      </c>
      <c r="E753" s="880">
        <v>0</v>
      </c>
      <c r="F753" s="880">
        <v>0</v>
      </c>
      <c r="G753" s="880">
        <v>0</v>
      </c>
      <c r="H753" s="880">
        <f t="shared" si="435"/>
        <v>246</v>
      </c>
      <c r="I753" s="880">
        <f t="shared" si="436"/>
        <v>64</v>
      </c>
      <c r="J753" s="880">
        <f t="shared" si="437"/>
        <v>310</v>
      </c>
      <c r="K753" s="414" t="s">
        <v>1775</v>
      </c>
    </row>
    <row r="754" spans="1:11" s="608" customFormat="1" ht="20.25" customHeight="1" x14ac:dyDescent="0.2">
      <c r="A754" s="463" t="s">
        <v>1536</v>
      </c>
      <c r="B754" s="21">
        <v>31</v>
      </c>
      <c r="C754" s="21">
        <v>54</v>
      </c>
      <c r="D754" s="21">
        <v>85</v>
      </c>
      <c r="E754" s="21">
        <v>0</v>
      </c>
      <c r="F754" s="21">
        <v>0</v>
      </c>
      <c r="G754" s="21">
        <v>0</v>
      </c>
      <c r="H754" s="880">
        <f t="shared" si="435"/>
        <v>31</v>
      </c>
      <c r="I754" s="880">
        <f t="shared" si="436"/>
        <v>54</v>
      </c>
      <c r="J754" s="880">
        <f t="shared" si="437"/>
        <v>85</v>
      </c>
      <c r="K754" s="297" t="s">
        <v>1506</v>
      </c>
    </row>
    <row r="755" spans="1:11" ht="20.25" customHeight="1" x14ac:dyDescent="0.2">
      <c r="A755" s="443" t="s">
        <v>1619</v>
      </c>
      <c r="B755" s="21">
        <f>SUM(B750:B754)</f>
        <v>1024</v>
      </c>
      <c r="C755" s="21">
        <f t="shared" ref="C755:J755" si="438">SUM(C750:C754)</f>
        <v>512</v>
      </c>
      <c r="D755" s="21">
        <f t="shared" si="438"/>
        <v>1536</v>
      </c>
      <c r="E755" s="21">
        <f t="shared" si="438"/>
        <v>0</v>
      </c>
      <c r="F755" s="21">
        <f t="shared" si="438"/>
        <v>0</v>
      </c>
      <c r="G755" s="21">
        <f t="shared" si="438"/>
        <v>0</v>
      </c>
      <c r="H755" s="21">
        <f t="shared" si="438"/>
        <v>1024</v>
      </c>
      <c r="I755" s="21">
        <f t="shared" si="438"/>
        <v>512</v>
      </c>
      <c r="J755" s="21">
        <f t="shared" si="438"/>
        <v>1536</v>
      </c>
      <c r="K755" s="404" t="s">
        <v>1620</v>
      </c>
    </row>
    <row r="756" spans="1:11" ht="17.25" customHeight="1" x14ac:dyDescent="0.2">
      <c r="A756" s="443" t="s">
        <v>1681</v>
      </c>
      <c r="B756" s="21"/>
      <c r="C756" s="21"/>
      <c r="D756" s="21"/>
      <c r="E756" s="880"/>
      <c r="F756" s="880"/>
      <c r="G756" s="880"/>
      <c r="H756" s="880"/>
      <c r="I756" s="880"/>
      <c r="J756" s="880"/>
      <c r="K756" s="404" t="s">
        <v>1467</v>
      </c>
    </row>
    <row r="757" spans="1:11" ht="17.25" customHeight="1" x14ac:dyDescent="0.2">
      <c r="A757" s="443" t="s">
        <v>939</v>
      </c>
      <c r="B757" s="21">
        <v>8</v>
      </c>
      <c r="C757" s="21">
        <v>9</v>
      </c>
      <c r="D757" s="21">
        <v>17</v>
      </c>
      <c r="E757" s="880">
        <v>0</v>
      </c>
      <c r="F757" s="880">
        <v>0</v>
      </c>
      <c r="G757" s="880">
        <v>0</v>
      </c>
      <c r="H757" s="880">
        <f>SUM(B757,E757)</f>
        <v>8</v>
      </c>
      <c r="I757" s="880">
        <f t="shared" ref="I757:J757" si="439">SUM(C757,F757)</f>
        <v>9</v>
      </c>
      <c r="J757" s="880">
        <f t="shared" si="439"/>
        <v>17</v>
      </c>
      <c r="K757" s="404" t="s">
        <v>234</v>
      </c>
    </row>
    <row r="758" spans="1:11" ht="20.25" customHeight="1" x14ac:dyDescent="0.2">
      <c r="A758" s="443" t="s">
        <v>239</v>
      </c>
      <c r="B758" s="21">
        <v>11</v>
      </c>
      <c r="C758" s="21">
        <v>22</v>
      </c>
      <c r="D758" s="21">
        <v>33</v>
      </c>
      <c r="E758" s="880">
        <v>0</v>
      </c>
      <c r="F758" s="880">
        <v>0</v>
      </c>
      <c r="G758" s="880">
        <v>0</v>
      </c>
      <c r="H758" s="880">
        <f t="shared" ref="H758:H759" si="440">SUM(B758,E758)</f>
        <v>11</v>
      </c>
      <c r="I758" s="880">
        <f t="shared" ref="I758:I759" si="441">SUM(C758,F758)</f>
        <v>22</v>
      </c>
      <c r="J758" s="880">
        <f t="shared" ref="J758:J759" si="442">SUM(D758,G758)</f>
        <v>33</v>
      </c>
      <c r="K758" s="414" t="s">
        <v>1775</v>
      </c>
    </row>
    <row r="759" spans="1:11" ht="20.25" customHeight="1" x14ac:dyDescent="0.2">
      <c r="A759" s="443" t="s">
        <v>701</v>
      </c>
      <c r="B759" s="21">
        <v>23</v>
      </c>
      <c r="C759" s="21">
        <v>64</v>
      </c>
      <c r="D759" s="21">
        <v>87</v>
      </c>
      <c r="E759" s="880">
        <v>0</v>
      </c>
      <c r="F759" s="880">
        <v>0</v>
      </c>
      <c r="G759" s="880">
        <v>0</v>
      </c>
      <c r="H759" s="880">
        <f t="shared" si="440"/>
        <v>23</v>
      </c>
      <c r="I759" s="880">
        <f t="shared" si="441"/>
        <v>64</v>
      </c>
      <c r="J759" s="880">
        <f t="shared" si="442"/>
        <v>87</v>
      </c>
      <c r="K759" s="419" t="s">
        <v>1468</v>
      </c>
    </row>
    <row r="760" spans="1:11" ht="20.25" customHeight="1" x14ac:dyDescent="0.2">
      <c r="A760" s="443" t="s">
        <v>1682</v>
      </c>
      <c r="B760" s="21">
        <f>SUM(B757:B759)</f>
        <v>42</v>
      </c>
      <c r="C760" s="21">
        <f t="shared" ref="C760:J760" si="443">SUM(C757:C759)</f>
        <v>95</v>
      </c>
      <c r="D760" s="21">
        <f t="shared" si="443"/>
        <v>137</v>
      </c>
      <c r="E760" s="21">
        <f t="shared" si="443"/>
        <v>0</v>
      </c>
      <c r="F760" s="21">
        <f t="shared" si="443"/>
        <v>0</v>
      </c>
      <c r="G760" s="21">
        <f t="shared" si="443"/>
        <v>0</v>
      </c>
      <c r="H760" s="21">
        <f t="shared" si="443"/>
        <v>42</v>
      </c>
      <c r="I760" s="21">
        <f t="shared" si="443"/>
        <v>95</v>
      </c>
      <c r="J760" s="21">
        <f t="shared" si="443"/>
        <v>137</v>
      </c>
      <c r="K760" s="404" t="s">
        <v>1470</v>
      </c>
    </row>
    <row r="761" spans="1:11" ht="20.25" customHeight="1" thickBot="1" x14ac:dyDescent="0.25">
      <c r="A761" s="444" t="s">
        <v>1683</v>
      </c>
      <c r="B761" s="12">
        <v>176</v>
      </c>
      <c r="C761" s="12">
        <v>302</v>
      </c>
      <c r="D761" s="12">
        <v>478</v>
      </c>
      <c r="E761" s="12">
        <v>0</v>
      </c>
      <c r="F761" s="12">
        <v>0</v>
      </c>
      <c r="G761" s="12">
        <v>0</v>
      </c>
      <c r="H761" s="12">
        <f>SUM(B761,E761)</f>
        <v>176</v>
      </c>
      <c r="I761" s="12">
        <f t="shared" ref="I761:J761" si="444">SUM(C761,F761)</f>
        <v>302</v>
      </c>
      <c r="J761" s="12">
        <f t="shared" si="444"/>
        <v>478</v>
      </c>
      <c r="K761" s="13" t="s">
        <v>1472</v>
      </c>
    </row>
    <row r="762" spans="1:11" s="739" customFormat="1" ht="20.25" customHeight="1" thickTop="1" x14ac:dyDescent="0.2">
      <c r="A762" s="743"/>
      <c r="B762" s="925"/>
      <c r="C762" s="925"/>
      <c r="D762" s="925"/>
      <c r="E762" s="925"/>
      <c r="F762" s="925"/>
      <c r="G762" s="925"/>
      <c r="H762" s="925"/>
      <c r="I762" s="925"/>
      <c r="J762" s="925"/>
      <c r="K762" s="740"/>
    </row>
    <row r="763" spans="1:11" ht="27" customHeight="1" thickBot="1" x14ac:dyDescent="0.25">
      <c r="A763" s="323" t="s">
        <v>2659</v>
      </c>
      <c r="E763" s="27"/>
      <c r="F763" s="27"/>
      <c r="G763" s="27"/>
      <c r="H763" s="27"/>
      <c r="I763" s="27"/>
      <c r="J763" s="27"/>
      <c r="K763" s="384" t="s">
        <v>2721</v>
      </c>
    </row>
    <row r="764" spans="1:11" ht="18.95" customHeight="1" thickTop="1" x14ac:dyDescent="0.2">
      <c r="A764" s="992" t="s">
        <v>196</v>
      </c>
      <c r="B764" s="992" t="s">
        <v>1</v>
      </c>
      <c r="C764" s="992"/>
      <c r="D764" s="992"/>
      <c r="E764" s="992" t="s">
        <v>2</v>
      </c>
      <c r="F764" s="992"/>
      <c r="G764" s="992"/>
      <c r="H764" s="992" t="s">
        <v>4</v>
      </c>
      <c r="I764" s="992"/>
      <c r="J764" s="992"/>
      <c r="K764" s="992" t="s">
        <v>197</v>
      </c>
    </row>
    <row r="765" spans="1:11" ht="18.95" customHeight="1" x14ac:dyDescent="0.2">
      <c r="A765" s="993"/>
      <c r="B765" s="993" t="s">
        <v>6</v>
      </c>
      <c r="C765" s="993"/>
      <c r="D765" s="993"/>
      <c r="E765" s="993" t="s">
        <v>7</v>
      </c>
      <c r="F765" s="993"/>
      <c r="G765" s="993"/>
      <c r="H765" s="993" t="s">
        <v>9</v>
      </c>
      <c r="I765" s="993"/>
      <c r="J765" s="993"/>
      <c r="K765" s="993"/>
    </row>
    <row r="766" spans="1:11" ht="18.95" customHeight="1" x14ac:dyDescent="0.2">
      <c r="A766" s="993"/>
      <c r="B766" s="925" t="s">
        <v>554</v>
      </c>
      <c r="C766" s="925" t="s">
        <v>112</v>
      </c>
      <c r="D766" s="925" t="s">
        <v>12</v>
      </c>
      <c r="E766" s="925" t="s">
        <v>554</v>
      </c>
      <c r="F766" s="925" t="s">
        <v>112</v>
      </c>
      <c r="G766" s="925" t="s">
        <v>12</v>
      </c>
      <c r="H766" s="925" t="s">
        <v>554</v>
      </c>
      <c r="I766" s="925" t="s">
        <v>112</v>
      </c>
      <c r="J766" s="925" t="s">
        <v>12</v>
      </c>
      <c r="K766" s="993"/>
    </row>
    <row r="767" spans="1:11" ht="18.95" customHeight="1" thickBot="1" x14ac:dyDescent="0.25">
      <c r="A767" s="994"/>
      <c r="B767" s="926" t="s">
        <v>13</v>
      </c>
      <c r="C767" s="926" t="s">
        <v>14</v>
      </c>
      <c r="D767" s="926" t="s">
        <v>9</v>
      </c>
      <c r="E767" s="926" t="s">
        <v>13</v>
      </c>
      <c r="F767" s="926" t="s">
        <v>14</v>
      </c>
      <c r="G767" s="926" t="s">
        <v>9</v>
      </c>
      <c r="H767" s="926" t="s">
        <v>13</v>
      </c>
      <c r="I767" s="926" t="s">
        <v>14</v>
      </c>
      <c r="J767" s="926" t="s">
        <v>9</v>
      </c>
      <c r="K767" s="994"/>
    </row>
    <row r="768" spans="1:11" ht="20.25" customHeight="1" x14ac:dyDescent="0.2">
      <c r="A768" s="443" t="s">
        <v>1783</v>
      </c>
      <c r="B768" s="21"/>
      <c r="C768" s="21"/>
      <c r="D768" s="21"/>
      <c r="E768" s="880"/>
      <c r="F768" s="880"/>
      <c r="G768" s="880"/>
      <c r="H768" s="880"/>
      <c r="I768" s="880"/>
      <c r="J768" s="880"/>
      <c r="K768" s="404" t="s">
        <v>1474</v>
      </c>
    </row>
    <row r="769" spans="1:11" ht="20.25" customHeight="1" x14ac:dyDescent="0.2">
      <c r="A769" s="30" t="s">
        <v>426</v>
      </c>
      <c r="B769" s="880">
        <v>267</v>
      </c>
      <c r="C769" s="880">
        <v>245</v>
      </c>
      <c r="D769" s="880">
        <v>512</v>
      </c>
      <c r="E769" s="880">
        <v>0</v>
      </c>
      <c r="F769" s="880">
        <v>0</v>
      </c>
      <c r="G769" s="880">
        <v>0</v>
      </c>
      <c r="H769" s="880">
        <f>SUM(B769,E769)</f>
        <v>267</v>
      </c>
      <c r="I769" s="880">
        <f t="shared" ref="I769:J769" si="445">SUM(C769,F769)</f>
        <v>245</v>
      </c>
      <c r="J769" s="880">
        <f t="shared" si="445"/>
        <v>512</v>
      </c>
      <c r="K769" s="404" t="s">
        <v>200</v>
      </c>
    </row>
    <row r="770" spans="1:11" ht="20.25" customHeight="1" x14ac:dyDescent="0.2">
      <c r="A770" s="30" t="s">
        <v>203</v>
      </c>
      <c r="B770" s="880">
        <v>140</v>
      </c>
      <c r="C770" s="880">
        <v>230</v>
      </c>
      <c r="D770" s="880">
        <v>370</v>
      </c>
      <c r="E770" s="880">
        <v>0</v>
      </c>
      <c r="F770" s="880">
        <v>0</v>
      </c>
      <c r="G770" s="880">
        <v>0</v>
      </c>
      <c r="H770" s="880">
        <f t="shared" ref="H770:H771" si="446">SUM(B770,E770)</f>
        <v>140</v>
      </c>
      <c r="I770" s="880">
        <f t="shared" ref="I770:I771" si="447">SUM(C770,F770)</f>
        <v>230</v>
      </c>
      <c r="J770" s="880">
        <f t="shared" ref="J770:J771" si="448">SUM(D770,G770)</f>
        <v>370</v>
      </c>
      <c r="K770" s="404" t="s">
        <v>204</v>
      </c>
    </row>
    <row r="771" spans="1:11" ht="20.25" customHeight="1" x14ac:dyDescent="0.2">
      <c r="A771" s="30" t="s">
        <v>516</v>
      </c>
      <c r="B771" s="880">
        <v>178</v>
      </c>
      <c r="C771" s="880">
        <v>37</v>
      </c>
      <c r="D771" s="880">
        <v>215</v>
      </c>
      <c r="E771" s="880">
        <v>0</v>
      </c>
      <c r="F771" s="880">
        <v>0</v>
      </c>
      <c r="G771" s="880">
        <v>0</v>
      </c>
      <c r="H771" s="880">
        <f t="shared" si="446"/>
        <v>178</v>
      </c>
      <c r="I771" s="880">
        <f t="shared" si="447"/>
        <v>37</v>
      </c>
      <c r="J771" s="880">
        <f t="shared" si="448"/>
        <v>215</v>
      </c>
      <c r="K771" s="22" t="s">
        <v>208</v>
      </c>
    </row>
    <row r="772" spans="1:11" ht="20.25" customHeight="1" x14ac:dyDescent="0.2">
      <c r="A772" s="30" t="s">
        <v>1475</v>
      </c>
      <c r="B772" s="880">
        <f>SUM(B769:B771)</f>
        <v>585</v>
      </c>
      <c r="C772" s="880">
        <f t="shared" ref="C772:J772" si="449">SUM(C769:C771)</f>
        <v>512</v>
      </c>
      <c r="D772" s="880">
        <f t="shared" si="449"/>
        <v>1097</v>
      </c>
      <c r="E772" s="880">
        <f t="shared" si="449"/>
        <v>0</v>
      </c>
      <c r="F772" s="880">
        <f t="shared" si="449"/>
        <v>0</v>
      </c>
      <c r="G772" s="880">
        <f t="shared" si="449"/>
        <v>0</v>
      </c>
      <c r="H772" s="880">
        <f t="shared" si="449"/>
        <v>585</v>
      </c>
      <c r="I772" s="880">
        <f t="shared" si="449"/>
        <v>512</v>
      </c>
      <c r="J772" s="880">
        <f t="shared" si="449"/>
        <v>1097</v>
      </c>
      <c r="K772" s="404" t="s">
        <v>1476</v>
      </c>
    </row>
    <row r="773" spans="1:11" ht="20.25" customHeight="1" x14ac:dyDescent="0.2">
      <c r="A773" s="30" t="s">
        <v>1786</v>
      </c>
      <c r="B773" s="880">
        <v>553</v>
      </c>
      <c r="C773" s="880">
        <v>764</v>
      </c>
      <c r="D773" s="880">
        <v>1317</v>
      </c>
      <c r="E773" s="880">
        <v>0</v>
      </c>
      <c r="F773" s="880">
        <v>0</v>
      </c>
      <c r="G773" s="880">
        <v>0</v>
      </c>
      <c r="H773" s="880">
        <f>SUM(B773,E773)</f>
        <v>553</v>
      </c>
      <c r="I773" s="880">
        <f t="shared" ref="I773:J773" si="450">SUM(C773,F773)</f>
        <v>764</v>
      </c>
      <c r="J773" s="880">
        <f t="shared" si="450"/>
        <v>1317</v>
      </c>
      <c r="K773" s="446" t="s">
        <v>1834</v>
      </c>
    </row>
    <row r="774" spans="1:11" ht="20.25" customHeight="1" x14ac:dyDescent="0.2">
      <c r="A774" s="30" t="s">
        <v>1479</v>
      </c>
      <c r="B774" s="880"/>
      <c r="C774" s="880"/>
      <c r="D774" s="880"/>
      <c r="E774" s="880"/>
      <c r="F774" s="880"/>
      <c r="G774" s="880"/>
      <c r="H774" s="880"/>
      <c r="I774" s="880"/>
      <c r="J774" s="880"/>
      <c r="K774" s="404" t="s">
        <v>1480</v>
      </c>
    </row>
    <row r="775" spans="1:11" ht="20.25" customHeight="1" x14ac:dyDescent="0.2">
      <c r="A775" s="30" t="s">
        <v>203</v>
      </c>
      <c r="B775" s="880">
        <v>166</v>
      </c>
      <c r="C775" s="880">
        <v>241</v>
      </c>
      <c r="D775" s="880">
        <v>407</v>
      </c>
      <c r="E775" s="880">
        <v>0</v>
      </c>
      <c r="F775" s="880">
        <v>0</v>
      </c>
      <c r="G775" s="880">
        <v>0</v>
      </c>
      <c r="H775" s="880">
        <f>SUM(B775,E775)</f>
        <v>166</v>
      </c>
      <c r="I775" s="880">
        <f t="shared" ref="I775:J775" si="451">SUM(C775,F775)</f>
        <v>241</v>
      </c>
      <c r="J775" s="880">
        <f t="shared" si="451"/>
        <v>407</v>
      </c>
      <c r="K775" s="404" t="s">
        <v>204</v>
      </c>
    </row>
    <row r="776" spans="1:11" ht="20.25" customHeight="1" x14ac:dyDescent="0.2">
      <c r="A776" s="30" t="s">
        <v>404</v>
      </c>
      <c r="B776" s="880">
        <v>158</v>
      </c>
      <c r="C776" s="880">
        <v>233</v>
      </c>
      <c r="D776" s="880">
        <v>391</v>
      </c>
      <c r="E776" s="880">
        <v>0</v>
      </c>
      <c r="F776" s="880">
        <v>0</v>
      </c>
      <c r="G776" s="880">
        <v>0</v>
      </c>
      <c r="H776" s="880">
        <f t="shared" ref="H776:H777" si="452">SUM(B776,E776)</f>
        <v>158</v>
      </c>
      <c r="I776" s="880">
        <f t="shared" ref="I776:I777" si="453">SUM(C776,F776)</f>
        <v>233</v>
      </c>
      <c r="J776" s="880">
        <f t="shared" ref="J776:J777" si="454">SUM(D776,G776)</f>
        <v>391</v>
      </c>
      <c r="K776" s="404" t="s">
        <v>206</v>
      </c>
    </row>
    <row r="777" spans="1:11" ht="20.25" customHeight="1" x14ac:dyDescent="0.2">
      <c r="A777" s="30" t="s">
        <v>1481</v>
      </c>
      <c r="B777" s="880">
        <v>63</v>
      </c>
      <c r="C777" s="880">
        <v>31</v>
      </c>
      <c r="D777" s="880">
        <v>94</v>
      </c>
      <c r="E777" s="880">
        <v>0</v>
      </c>
      <c r="F777" s="880">
        <v>0</v>
      </c>
      <c r="G777" s="880">
        <v>0</v>
      </c>
      <c r="H777" s="880">
        <f t="shared" si="452"/>
        <v>63</v>
      </c>
      <c r="I777" s="880">
        <f t="shared" si="453"/>
        <v>31</v>
      </c>
      <c r="J777" s="880">
        <f t="shared" si="454"/>
        <v>94</v>
      </c>
      <c r="K777" s="404" t="s">
        <v>1482</v>
      </c>
    </row>
    <row r="778" spans="1:11" s="608" customFormat="1" ht="17.25" customHeight="1" x14ac:dyDescent="0.2">
      <c r="A778" s="463" t="s">
        <v>1533</v>
      </c>
      <c r="B778" s="880">
        <v>96</v>
      </c>
      <c r="C778" s="880">
        <v>154</v>
      </c>
      <c r="D778" s="880">
        <v>250</v>
      </c>
      <c r="E778" s="880">
        <v>0</v>
      </c>
      <c r="F778" s="880">
        <v>0</v>
      </c>
      <c r="G778" s="880">
        <v>0</v>
      </c>
      <c r="H778" s="880">
        <f t="shared" ref="H778:J779" si="455">SUM(B778,E778)</f>
        <v>96</v>
      </c>
      <c r="I778" s="880">
        <f t="shared" si="455"/>
        <v>154</v>
      </c>
      <c r="J778" s="880">
        <f t="shared" si="455"/>
        <v>250</v>
      </c>
      <c r="K778" s="297" t="s">
        <v>1554</v>
      </c>
    </row>
    <row r="779" spans="1:11" s="608" customFormat="1" ht="17.25" customHeight="1" x14ac:dyDescent="0.2">
      <c r="A779" s="463" t="s">
        <v>778</v>
      </c>
      <c r="B779" s="880">
        <v>76</v>
      </c>
      <c r="C779" s="880">
        <v>11</v>
      </c>
      <c r="D779" s="880">
        <v>87</v>
      </c>
      <c r="E779" s="880">
        <v>0</v>
      </c>
      <c r="F779" s="880">
        <v>0</v>
      </c>
      <c r="G779" s="880">
        <v>0</v>
      </c>
      <c r="H779" s="880">
        <f t="shared" si="455"/>
        <v>76</v>
      </c>
      <c r="I779" s="880">
        <f t="shared" si="455"/>
        <v>11</v>
      </c>
      <c r="J779" s="880">
        <f t="shared" si="455"/>
        <v>87</v>
      </c>
      <c r="K779" s="609" t="s">
        <v>1483</v>
      </c>
    </row>
    <row r="780" spans="1:11" ht="20.25" customHeight="1" x14ac:dyDescent="0.2">
      <c r="A780" s="30" t="s">
        <v>1484</v>
      </c>
      <c r="B780" s="880">
        <f>SUM(B775:B779)</f>
        <v>559</v>
      </c>
      <c r="C780" s="880">
        <f t="shared" ref="C780:J780" si="456">SUM(C775:C779)</f>
        <v>670</v>
      </c>
      <c r="D780" s="880">
        <f t="shared" si="456"/>
        <v>1229</v>
      </c>
      <c r="E780" s="880">
        <f t="shared" si="456"/>
        <v>0</v>
      </c>
      <c r="F780" s="880">
        <f t="shared" si="456"/>
        <v>0</v>
      </c>
      <c r="G780" s="880">
        <f t="shared" si="456"/>
        <v>0</v>
      </c>
      <c r="H780" s="880">
        <f t="shared" si="456"/>
        <v>559</v>
      </c>
      <c r="I780" s="880">
        <f t="shared" si="456"/>
        <v>670</v>
      </c>
      <c r="J780" s="880">
        <f t="shared" si="456"/>
        <v>1229</v>
      </c>
      <c r="K780" s="404" t="s">
        <v>1485</v>
      </c>
    </row>
    <row r="781" spans="1:11" ht="20.25" customHeight="1" x14ac:dyDescent="0.2">
      <c r="A781" s="30" t="s">
        <v>1684</v>
      </c>
      <c r="B781" s="880">
        <v>21</v>
      </c>
      <c r="C781" s="880">
        <v>7</v>
      </c>
      <c r="D781" s="880">
        <v>28</v>
      </c>
      <c r="E781" s="880">
        <v>0</v>
      </c>
      <c r="F781" s="880">
        <v>0</v>
      </c>
      <c r="G781" s="880">
        <v>0</v>
      </c>
      <c r="H781" s="880">
        <f>SUM(B781,E781)</f>
        <v>21</v>
      </c>
      <c r="I781" s="880">
        <f t="shared" ref="I781:J781" si="457">SUM(C781,F781)</f>
        <v>7</v>
      </c>
      <c r="J781" s="880">
        <f t="shared" si="457"/>
        <v>28</v>
      </c>
      <c r="K781" s="404" t="s">
        <v>1487</v>
      </c>
    </row>
    <row r="782" spans="1:11" s="450" customFormat="1" ht="17.25" customHeight="1" x14ac:dyDescent="0.2">
      <c r="A782" s="32" t="s">
        <v>1488</v>
      </c>
      <c r="B782" s="880">
        <v>146</v>
      </c>
      <c r="C782" s="880">
        <v>42</v>
      </c>
      <c r="D782" s="880">
        <v>188</v>
      </c>
      <c r="E782" s="880">
        <v>0</v>
      </c>
      <c r="F782" s="880">
        <v>0</v>
      </c>
      <c r="G782" s="880">
        <v>0</v>
      </c>
      <c r="H782" s="880">
        <f t="shared" ref="H782:J783" si="458">SUM(B782,E782)</f>
        <v>146</v>
      </c>
      <c r="I782" s="880">
        <f t="shared" si="458"/>
        <v>42</v>
      </c>
      <c r="J782" s="880">
        <f t="shared" si="458"/>
        <v>188</v>
      </c>
      <c r="K782" s="68" t="s">
        <v>1489</v>
      </c>
    </row>
    <row r="783" spans="1:11" s="450" customFormat="1" ht="17.25" customHeight="1" x14ac:dyDescent="0.2">
      <c r="A783" s="32" t="s">
        <v>1490</v>
      </c>
      <c r="B783" s="880">
        <v>23</v>
      </c>
      <c r="C783" s="880">
        <v>2</v>
      </c>
      <c r="D783" s="880">
        <v>25</v>
      </c>
      <c r="E783" s="880">
        <v>0</v>
      </c>
      <c r="F783" s="880">
        <v>0</v>
      </c>
      <c r="G783" s="880">
        <v>0</v>
      </c>
      <c r="H783" s="880">
        <f t="shared" si="458"/>
        <v>23</v>
      </c>
      <c r="I783" s="880">
        <f t="shared" si="458"/>
        <v>2</v>
      </c>
      <c r="J783" s="880">
        <f t="shared" si="458"/>
        <v>25</v>
      </c>
      <c r="K783" s="32" t="s">
        <v>1491</v>
      </c>
    </row>
    <row r="784" spans="1:11" ht="20.25" customHeight="1" thickBot="1" x14ac:dyDescent="0.25">
      <c r="A784" s="426" t="s">
        <v>90</v>
      </c>
      <c r="B784" s="12">
        <f t="shared" ref="B784:J784" si="459">SUM(B781:B783,B780,B773,B772,B761,B760,B755,B748,B740,B734,B725,B724,B723,B710:B717,B703,B693,B692,B691,B690,B689,B673,B672,B671,B669,B670,B668,B667,B666,B665,B664,B663,B662,B591,B590,B582,B572,B571,B565,B517:B527)</f>
        <v>66558</v>
      </c>
      <c r="C784" s="12">
        <f t="shared" si="459"/>
        <v>47700</v>
      </c>
      <c r="D784" s="12">
        <f t="shared" si="459"/>
        <v>114258</v>
      </c>
      <c r="E784" s="12">
        <f t="shared" si="459"/>
        <v>18</v>
      </c>
      <c r="F784" s="12">
        <f t="shared" si="459"/>
        <v>22</v>
      </c>
      <c r="G784" s="12">
        <f t="shared" si="459"/>
        <v>40</v>
      </c>
      <c r="H784" s="12">
        <f t="shared" si="459"/>
        <v>66576</v>
      </c>
      <c r="I784" s="12">
        <f t="shared" si="459"/>
        <v>47722</v>
      </c>
      <c r="J784" s="12">
        <f t="shared" si="459"/>
        <v>114298</v>
      </c>
      <c r="K784" s="13" t="s">
        <v>91</v>
      </c>
    </row>
    <row r="785" spans="1:11" ht="15" thickTop="1" x14ac:dyDescent="0.2"/>
    <row r="787" spans="1:11" ht="20.25" customHeight="1" x14ac:dyDescent="0.2">
      <c r="A787" s="14"/>
      <c r="B787" s="925"/>
      <c r="C787" s="925"/>
      <c r="D787" s="925"/>
      <c r="E787" s="925"/>
      <c r="F787" s="925"/>
      <c r="G787" s="925"/>
      <c r="H787" s="925"/>
      <c r="I787" s="925"/>
      <c r="J787" s="925"/>
      <c r="K787" s="406"/>
    </row>
    <row r="788" spans="1:11" s="67" customFormat="1" ht="20.25" customHeight="1" x14ac:dyDescent="0.2">
      <c r="A788" s="14"/>
      <c r="B788" s="925"/>
      <c r="C788" s="925"/>
      <c r="D788" s="925"/>
      <c r="E788" s="925"/>
      <c r="F788" s="925"/>
      <c r="G788" s="925"/>
      <c r="H788" s="925"/>
      <c r="I788" s="925"/>
      <c r="J788" s="925"/>
      <c r="K788" s="411"/>
    </row>
    <row r="789" spans="1:11" s="67" customFormat="1" ht="20.25" customHeight="1" x14ac:dyDescent="0.2">
      <c r="A789" s="619"/>
      <c r="B789" s="925"/>
      <c r="C789" s="925"/>
      <c r="D789" s="925"/>
      <c r="E789" s="925"/>
      <c r="F789" s="925"/>
      <c r="G789" s="925"/>
      <c r="H789" s="925"/>
      <c r="I789" s="925"/>
      <c r="J789" s="925"/>
      <c r="K789" s="616"/>
    </row>
    <row r="790" spans="1:11" s="67" customFormat="1" ht="20.25" customHeight="1" x14ac:dyDescent="0.2">
      <c r="A790" s="930"/>
      <c r="B790" s="925"/>
      <c r="C790" s="925"/>
      <c r="D790" s="925"/>
      <c r="E790" s="925"/>
      <c r="F790" s="925"/>
      <c r="G790" s="925"/>
      <c r="H790" s="925"/>
      <c r="I790" s="925"/>
      <c r="J790" s="925"/>
      <c r="K790" s="928"/>
    </row>
    <row r="791" spans="1:11" ht="27.75" customHeight="1" thickBot="1" x14ac:dyDescent="0.25">
      <c r="A791" s="323" t="s">
        <v>2659</v>
      </c>
      <c r="E791" s="27"/>
      <c r="F791" s="27"/>
      <c r="G791" s="27"/>
      <c r="H791" s="27"/>
      <c r="I791" s="27"/>
      <c r="J791" s="27"/>
      <c r="K791" s="384" t="s">
        <v>2721</v>
      </c>
    </row>
    <row r="792" spans="1:11" ht="20.25" customHeight="1" thickTop="1" x14ac:dyDescent="0.2">
      <c r="A792" s="993" t="s">
        <v>196</v>
      </c>
      <c r="B792" s="992" t="s">
        <v>1</v>
      </c>
      <c r="C792" s="992"/>
      <c r="D792" s="992"/>
      <c r="E792" s="992" t="s">
        <v>2</v>
      </c>
      <c r="F792" s="992"/>
      <c r="G792" s="992"/>
      <c r="H792" s="992" t="s">
        <v>4</v>
      </c>
      <c r="I792" s="992"/>
      <c r="J792" s="992"/>
      <c r="K792" s="992" t="s">
        <v>197</v>
      </c>
    </row>
    <row r="793" spans="1:11" ht="20.25" customHeight="1" x14ac:dyDescent="0.2">
      <c r="A793" s="993"/>
      <c r="B793" s="993" t="s">
        <v>6</v>
      </c>
      <c r="C793" s="993"/>
      <c r="D793" s="993"/>
      <c r="E793" s="993" t="s">
        <v>7</v>
      </c>
      <c r="F793" s="993"/>
      <c r="G793" s="993"/>
      <c r="H793" s="993" t="s">
        <v>9</v>
      </c>
      <c r="I793" s="993"/>
      <c r="J793" s="993"/>
      <c r="K793" s="993"/>
    </row>
    <row r="794" spans="1:11" ht="20.25" customHeight="1" x14ac:dyDescent="0.2">
      <c r="A794" s="993"/>
      <c r="B794" s="925" t="s">
        <v>554</v>
      </c>
      <c r="C794" s="925" t="s">
        <v>112</v>
      </c>
      <c r="D794" s="925" t="s">
        <v>12</v>
      </c>
      <c r="E794" s="925" t="s">
        <v>554</v>
      </c>
      <c r="F794" s="925" t="s">
        <v>112</v>
      </c>
      <c r="G794" s="925" t="s">
        <v>12</v>
      </c>
      <c r="H794" s="925" t="s">
        <v>554</v>
      </c>
      <c r="I794" s="925" t="s">
        <v>112</v>
      </c>
      <c r="J794" s="925" t="s">
        <v>12</v>
      </c>
      <c r="K794" s="993"/>
    </row>
    <row r="795" spans="1:11" ht="20.25" customHeight="1" thickBot="1" x14ac:dyDescent="0.25">
      <c r="A795" s="994"/>
      <c r="B795" s="926" t="s">
        <v>13</v>
      </c>
      <c r="C795" s="926" t="s">
        <v>14</v>
      </c>
      <c r="D795" s="926" t="s">
        <v>9</v>
      </c>
      <c r="E795" s="926" t="s">
        <v>13</v>
      </c>
      <c r="F795" s="926" t="s">
        <v>14</v>
      </c>
      <c r="G795" s="926" t="s">
        <v>9</v>
      </c>
      <c r="H795" s="926" t="s">
        <v>13</v>
      </c>
      <c r="I795" s="926" t="s">
        <v>14</v>
      </c>
      <c r="J795" s="926" t="s">
        <v>9</v>
      </c>
      <c r="K795" s="994"/>
    </row>
    <row r="796" spans="1:11" ht="23.25" customHeight="1" x14ac:dyDescent="0.2">
      <c r="A796" s="8" t="s">
        <v>402</v>
      </c>
      <c r="B796" s="880"/>
      <c r="C796" s="880"/>
      <c r="D796" s="880"/>
      <c r="E796" s="880"/>
      <c r="F796" s="880"/>
      <c r="G796" s="880"/>
      <c r="H796" s="880"/>
      <c r="I796" s="880"/>
      <c r="J796" s="880"/>
      <c r="K796" s="404" t="s">
        <v>93</v>
      </c>
    </row>
    <row r="797" spans="1:11" ht="23.25" customHeight="1" x14ac:dyDescent="0.2">
      <c r="A797" s="8" t="s">
        <v>1263</v>
      </c>
      <c r="B797" s="597">
        <v>707</v>
      </c>
      <c r="C797" s="880">
        <v>294</v>
      </c>
      <c r="D797" s="880">
        <v>1001</v>
      </c>
      <c r="E797" s="880">
        <v>2</v>
      </c>
      <c r="F797" s="880">
        <v>0</v>
      </c>
      <c r="G797" s="880">
        <v>2</v>
      </c>
      <c r="H797" s="880">
        <f>SUM(B797,E797)</f>
        <v>709</v>
      </c>
      <c r="I797" s="880">
        <f t="shared" ref="I797:J797" si="460">SUM(C797,F797)</f>
        <v>294</v>
      </c>
      <c r="J797" s="880">
        <f t="shared" si="460"/>
        <v>1003</v>
      </c>
      <c r="K797" s="404" t="s">
        <v>1264</v>
      </c>
    </row>
    <row r="798" spans="1:11" ht="23.25" customHeight="1" x14ac:dyDescent="0.2">
      <c r="A798" s="8" t="s">
        <v>1265</v>
      </c>
      <c r="B798" s="597">
        <v>1015</v>
      </c>
      <c r="C798" s="880">
        <v>360</v>
      </c>
      <c r="D798" s="880">
        <v>1375</v>
      </c>
      <c r="E798" s="880">
        <v>0</v>
      </c>
      <c r="F798" s="880">
        <v>0</v>
      </c>
      <c r="G798" s="880">
        <v>0</v>
      </c>
      <c r="H798" s="880">
        <f t="shared" ref="H798:H805" si="461">SUM(B798,E798)</f>
        <v>1015</v>
      </c>
      <c r="I798" s="880">
        <f t="shared" ref="I798:I805" si="462">SUM(C798,F798)</f>
        <v>360</v>
      </c>
      <c r="J798" s="880">
        <f t="shared" ref="J798:J805" si="463">SUM(D798,G798)</f>
        <v>1375</v>
      </c>
      <c r="K798" s="404" t="s">
        <v>1266</v>
      </c>
    </row>
    <row r="799" spans="1:11" ht="23.25" customHeight="1" x14ac:dyDescent="0.2">
      <c r="A799" s="8" t="s">
        <v>1267</v>
      </c>
      <c r="B799" s="597">
        <v>1060</v>
      </c>
      <c r="C799" s="880">
        <v>396</v>
      </c>
      <c r="D799" s="880">
        <v>1456</v>
      </c>
      <c r="E799" s="880">
        <v>0</v>
      </c>
      <c r="F799" s="880">
        <v>0</v>
      </c>
      <c r="G799" s="880">
        <v>0</v>
      </c>
      <c r="H799" s="880">
        <f t="shared" si="461"/>
        <v>1060</v>
      </c>
      <c r="I799" s="880">
        <f t="shared" si="462"/>
        <v>396</v>
      </c>
      <c r="J799" s="880">
        <f t="shared" si="463"/>
        <v>1456</v>
      </c>
      <c r="K799" s="404" t="s">
        <v>1791</v>
      </c>
    </row>
    <row r="800" spans="1:11" ht="23.25" customHeight="1" x14ac:dyDescent="0.2">
      <c r="A800" s="8" t="s">
        <v>1269</v>
      </c>
      <c r="B800" s="597">
        <v>551</v>
      </c>
      <c r="C800" s="880">
        <v>345</v>
      </c>
      <c r="D800" s="880">
        <v>896</v>
      </c>
      <c r="E800" s="880">
        <v>2</v>
      </c>
      <c r="F800" s="880">
        <v>0</v>
      </c>
      <c r="G800" s="880">
        <v>2</v>
      </c>
      <c r="H800" s="880">
        <f t="shared" si="461"/>
        <v>553</v>
      </c>
      <c r="I800" s="880">
        <f t="shared" si="462"/>
        <v>345</v>
      </c>
      <c r="J800" s="880">
        <f t="shared" si="463"/>
        <v>898</v>
      </c>
      <c r="K800" s="404" t="s">
        <v>1270</v>
      </c>
    </row>
    <row r="801" spans="1:11" ht="23.25" customHeight="1" x14ac:dyDescent="0.2">
      <c r="A801" s="8" t="s">
        <v>1273</v>
      </c>
      <c r="B801" s="597">
        <v>675</v>
      </c>
      <c r="C801" s="880">
        <v>89</v>
      </c>
      <c r="D801" s="880">
        <v>764</v>
      </c>
      <c r="E801" s="880">
        <v>0</v>
      </c>
      <c r="F801" s="880">
        <v>0</v>
      </c>
      <c r="G801" s="880">
        <v>0</v>
      </c>
      <c r="H801" s="880">
        <f t="shared" si="461"/>
        <v>675</v>
      </c>
      <c r="I801" s="880">
        <f t="shared" si="462"/>
        <v>89</v>
      </c>
      <c r="J801" s="880">
        <f t="shared" si="463"/>
        <v>764</v>
      </c>
      <c r="K801" s="404" t="s">
        <v>1696</v>
      </c>
    </row>
    <row r="802" spans="1:11" ht="23.25" customHeight="1" x14ac:dyDescent="0.2">
      <c r="A802" s="8" t="s">
        <v>1275</v>
      </c>
      <c r="B802" s="597">
        <v>789</v>
      </c>
      <c r="C802" s="880">
        <v>253</v>
      </c>
      <c r="D802" s="880">
        <v>1042</v>
      </c>
      <c r="E802" s="880">
        <v>0</v>
      </c>
      <c r="F802" s="880">
        <v>0</v>
      </c>
      <c r="G802" s="880">
        <v>0</v>
      </c>
      <c r="H802" s="880">
        <f t="shared" si="461"/>
        <v>789</v>
      </c>
      <c r="I802" s="880">
        <f t="shared" si="462"/>
        <v>253</v>
      </c>
      <c r="J802" s="880">
        <f t="shared" si="463"/>
        <v>1042</v>
      </c>
      <c r="K802" s="404" t="s">
        <v>1276</v>
      </c>
    </row>
    <row r="803" spans="1:11" ht="23.25" customHeight="1" x14ac:dyDescent="0.2">
      <c r="A803" s="8" t="s">
        <v>1277</v>
      </c>
      <c r="B803" s="597">
        <v>169</v>
      </c>
      <c r="C803" s="880">
        <v>23</v>
      </c>
      <c r="D803" s="880">
        <v>192</v>
      </c>
      <c r="E803" s="880">
        <v>0</v>
      </c>
      <c r="F803" s="880">
        <v>0</v>
      </c>
      <c r="G803" s="880">
        <v>0</v>
      </c>
      <c r="H803" s="880">
        <f t="shared" si="461"/>
        <v>169</v>
      </c>
      <c r="I803" s="880">
        <f t="shared" si="462"/>
        <v>23</v>
      </c>
      <c r="J803" s="880">
        <f t="shared" si="463"/>
        <v>192</v>
      </c>
      <c r="K803" s="404" t="s">
        <v>1278</v>
      </c>
    </row>
    <row r="804" spans="1:11" ht="23.25" customHeight="1" x14ac:dyDescent="0.2">
      <c r="A804" s="8" t="s">
        <v>1279</v>
      </c>
      <c r="B804" s="597">
        <v>1079</v>
      </c>
      <c r="C804" s="880">
        <v>164</v>
      </c>
      <c r="D804" s="880">
        <v>1243</v>
      </c>
      <c r="E804" s="880">
        <v>0</v>
      </c>
      <c r="F804" s="880">
        <v>0</v>
      </c>
      <c r="G804" s="880">
        <v>0</v>
      </c>
      <c r="H804" s="880">
        <f t="shared" si="461"/>
        <v>1079</v>
      </c>
      <c r="I804" s="880">
        <f t="shared" si="462"/>
        <v>164</v>
      </c>
      <c r="J804" s="880">
        <f t="shared" si="463"/>
        <v>1243</v>
      </c>
      <c r="K804" s="404" t="s">
        <v>1280</v>
      </c>
    </row>
    <row r="805" spans="1:11" ht="23.25" customHeight="1" x14ac:dyDescent="0.2">
      <c r="A805" s="8" t="s">
        <v>1281</v>
      </c>
      <c r="B805" s="597">
        <v>1037</v>
      </c>
      <c r="C805" s="880">
        <v>271</v>
      </c>
      <c r="D805" s="880">
        <v>1308</v>
      </c>
      <c r="E805" s="880">
        <v>3</v>
      </c>
      <c r="F805" s="880">
        <v>0</v>
      </c>
      <c r="G805" s="880">
        <v>3</v>
      </c>
      <c r="H805" s="880">
        <f t="shared" si="461"/>
        <v>1040</v>
      </c>
      <c r="I805" s="880">
        <f t="shared" si="462"/>
        <v>271</v>
      </c>
      <c r="J805" s="880">
        <f t="shared" si="463"/>
        <v>1311</v>
      </c>
      <c r="K805" s="404" t="s">
        <v>1792</v>
      </c>
    </row>
    <row r="806" spans="1:11" s="615" customFormat="1" ht="23.25" customHeight="1" x14ac:dyDescent="0.2">
      <c r="A806" s="463" t="s">
        <v>1283</v>
      </c>
      <c r="B806" s="880"/>
      <c r="C806" s="880"/>
      <c r="D806" s="880"/>
      <c r="E806" s="880"/>
      <c r="F806" s="880"/>
      <c r="G806" s="880"/>
      <c r="H806" s="880"/>
      <c r="I806" s="880"/>
      <c r="J806" s="880"/>
      <c r="K806" s="617" t="s">
        <v>1284</v>
      </c>
    </row>
    <row r="807" spans="1:11" s="615" customFormat="1" ht="23.25" customHeight="1" x14ac:dyDescent="0.2">
      <c r="A807" s="463" t="s">
        <v>1286</v>
      </c>
      <c r="B807" s="880">
        <v>353</v>
      </c>
      <c r="C807" s="880">
        <v>24</v>
      </c>
      <c r="D807" s="880">
        <v>377</v>
      </c>
      <c r="E807" s="880">
        <v>0</v>
      </c>
      <c r="F807" s="880">
        <v>0</v>
      </c>
      <c r="G807" s="880">
        <f t="shared" ref="G807:G812" si="464">SUM(E807:F807)</f>
        <v>0</v>
      </c>
      <c r="H807" s="880">
        <f t="shared" ref="H807:H812" si="465">SUM(B807,E807)</f>
        <v>353</v>
      </c>
      <c r="I807" s="880">
        <f t="shared" ref="I807:J812" si="466">SUM(C807,F807)</f>
        <v>24</v>
      </c>
      <c r="J807" s="880">
        <f t="shared" si="466"/>
        <v>377</v>
      </c>
      <c r="K807" s="211" t="s">
        <v>1287</v>
      </c>
    </row>
    <row r="808" spans="1:11" s="615" customFormat="1" ht="23.25" customHeight="1" x14ac:dyDescent="0.2">
      <c r="A808" s="463" t="s">
        <v>1288</v>
      </c>
      <c r="B808" s="880">
        <v>36</v>
      </c>
      <c r="C808" s="880">
        <v>27</v>
      </c>
      <c r="D808" s="880">
        <v>63</v>
      </c>
      <c r="E808" s="880">
        <v>0</v>
      </c>
      <c r="F808" s="880">
        <v>0</v>
      </c>
      <c r="G808" s="880">
        <f t="shared" si="464"/>
        <v>0</v>
      </c>
      <c r="H808" s="880">
        <f t="shared" si="465"/>
        <v>36</v>
      </c>
      <c r="I808" s="880">
        <f t="shared" si="466"/>
        <v>27</v>
      </c>
      <c r="J808" s="880">
        <f t="shared" si="466"/>
        <v>63</v>
      </c>
      <c r="K808" s="617" t="s">
        <v>1289</v>
      </c>
    </row>
    <row r="809" spans="1:11" s="615" customFormat="1" ht="23.25" customHeight="1" x14ac:dyDescent="0.2">
      <c r="A809" s="463" t="s">
        <v>1290</v>
      </c>
      <c r="B809" s="880">
        <v>93</v>
      </c>
      <c r="C809" s="880">
        <v>62</v>
      </c>
      <c r="D809" s="880">
        <v>155</v>
      </c>
      <c r="E809" s="880">
        <v>0</v>
      </c>
      <c r="F809" s="880">
        <v>0</v>
      </c>
      <c r="G809" s="880">
        <f t="shared" si="464"/>
        <v>0</v>
      </c>
      <c r="H809" s="880">
        <f t="shared" si="465"/>
        <v>93</v>
      </c>
      <c r="I809" s="880">
        <f t="shared" si="466"/>
        <v>62</v>
      </c>
      <c r="J809" s="880">
        <f t="shared" si="466"/>
        <v>155</v>
      </c>
      <c r="K809" s="211" t="s">
        <v>1291</v>
      </c>
    </row>
    <row r="810" spans="1:11" s="615" customFormat="1" ht="23.25" customHeight="1" x14ac:dyDescent="0.2">
      <c r="A810" s="463" t="s">
        <v>1292</v>
      </c>
      <c r="B810" s="880">
        <v>164</v>
      </c>
      <c r="C810" s="880">
        <v>19</v>
      </c>
      <c r="D810" s="880">
        <v>183</v>
      </c>
      <c r="E810" s="880">
        <v>0</v>
      </c>
      <c r="F810" s="880">
        <v>0</v>
      </c>
      <c r="G810" s="880">
        <f t="shared" si="464"/>
        <v>0</v>
      </c>
      <c r="H810" s="880">
        <f t="shared" si="465"/>
        <v>164</v>
      </c>
      <c r="I810" s="880">
        <f t="shared" si="466"/>
        <v>19</v>
      </c>
      <c r="J810" s="880">
        <f t="shared" si="466"/>
        <v>183</v>
      </c>
      <c r="K810" s="617" t="s">
        <v>1293</v>
      </c>
    </row>
    <row r="811" spans="1:11" s="615" customFormat="1" ht="23.25" customHeight="1" x14ac:dyDescent="0.2">
      <c r="A811" s="463" t="s">
        <v>1294</v>
      </c>
      <c r="B811" s="880">
        <v>481</v>
      </c>
      <c r="C811" s="880">
        <v>43</v>
      </c>
      <c r="D811" s="880">
        <v>524</v>
      </c>
      <c r="E811" s="880">
        <v>0</v>
      </c>
      <c r="F811" s="880">
        <v>0</v>
      </c>
      <c r="G811" s="880">
        <f t="shared" si="464"/>
        <v>0</v>
      </c>
      <c r="H811" s="880">
        <f t="shared" si="465"/>
        <v>481</v>
      </c>
      <c r="I811" s="880">
        <f t="shared" si="466"/>
        <v>43</v>
      </c>
      <c r="J811" s="880">
        <f t="shared" si="466"/>
        <v>524</v>
      </c>
      <c r="K811" s="617" t="s">
        <v>1295</v>
      </c>
    </row>
    <row r="812" spans="1:11" s="615" customFormat="1" ht="23.25" customHeight="1" x14ac:dyDescent="0.2">
      <c r="A812" s="463" t="s">
        <v>1296</v>
      </c>
      <c r="B812" s="880">
        <v>489</v>
      </c>
      <c r="C812" s="880">
        <v>195</v>
      </c>
      <c r="D812" s="880">
        <v>684</v>
      </c>
      <c r="E812" s="880">
        <v>0</v>
      </c>
      <c r="F812" s="880">
        <v>0</v>
      </c>
      <c r="G812" s="880">
        <f t="shared" si="464"/>
        <v>0</v>
      </c>
      <c r="H812" s="880">
        <f t="shared" si="465"/>
        <v>489</v>
      </c>
      <c r="I812" s="880">
        <f t="shared" si="466"/>
        <v>195</v>
      </c>
      <c r="J812" s="880">
        <f t="shared" si="466"/>
        <v>684</v>
      </c>
      <c r="K812" s="617" t="s">
        <v>1297</v>
      </c>
    </row>
    <row r="813" spans="1:11" s="615" customFormat="1" ht="23.25" customHeight="1" thickBot="1" x14ac:dyDescent="0.25">
      <c r="A813" s="11" t="s">
        <v>1298</v>
      </c>
      <c r="B813" s="12">
        <f t="shared" ref="B813:J813" si="467">SUM(B807:B812)</f>
        <v>1616</v>
      </c>
      <c r="C813" s="12">
        <f t="shared" si="467"/>
        <v>370</v>
      </c>
      <c r="D813" s="12">
        <f t="shared" si="467"/>
        <v>1986</v>
      </c>
      <c r="E813" s="12">
        <f t="shared" si="467"/>
        <v>0</v>
      </c>
      <c r="F813" s="12">
        <f t="shared" si="467"/>
        <v>0</v>
      </c>
      <c r="G813" s="12">
        <f t="shared" si="467"/>
        <v>0</v>
      </c>
      <c r="H813" s="12">
        <f t="shared" si="467"/>
        <v>1616</v>
      </c>
      <c r="I813" s="12">
        <f t="shared" si="467"/>
        <v>370</v>
      </c>
      <c r="J813" s="12">
        <f t="shared" si="467"/>
        <v>1986</v>
      </c>
      <c r="K813" s="13" t="s">
        <v>1299</v>
      </c>
    </row>
    <row r="814" spans="1:11" s="615" customFormat="1" ht="20.25" customHeight="1" thickTop="1" x14ac:dyDescent="0.2">
      <c r="A814" s="20"/>
      <c r="B814" s="950"/>
      <c r="C814" s="21"/>
      <c r="D814" s="21"/>
      <c r="E814" s="21"/>
      <c r="F814" s="21"/>
      <c r="G814" s="21"/>
      <c r="H814" s="21"/>
      <c r="I814" s="21"/>
      <c r="J814" s="21"/>
      <c r="K814" s="22"/>
    </row>
    <row r="815" spans="1:11" s="615" customFormat="1" ht="20.25" customHeight="1" thickBot="1" x14ac:dyDescent="0.25">
      <c r="A815" s="323" t="s">
        <v>2659</v>
      </c>
      <c r="B815" s="951"/>
      <c r="C815" s="951"/>
      <c r="D815" s="951"/>
      <c r="E815" s="27"/>
      <c r="F815" s="27"/>
      <c r="G815" s="27"/>
      <c r="H815" s="27"/>
      <c r="I815" s="27"/>
      <c r="J815" s="27"/>
      <c r="K815" s="384" t="s">
        <v>2721</v>
      </c>
    </row>
    <row r="816" spans="1:11" s="615" customFormat="1" ht="20.25" customHeight="1" thickTop="1" x14ac:dyDescent="0.2">
      <c r="A816" s="992" t="s">
        <v>196</v>
      </c>
      <c r="B816" s="992" t="s">
        <v>1</v>
      </c>
      <c r="C816" s="992"/>
      <c r="D816" s="992"/>
      <c r="E816" s="992" t="s">
        <v>2</v>
      </c>
      <c r="F816" s="992"/>
      <c r="G816" s="992"/>
      <c r="H816" s="992" t="s">
        <v>4</v>
      </c>
      <c r="I816" s="992"/>
      <c r="J816" s="992"/>
      <c r="K816" s="992" t="s">
        <v>197</v>
      </c>
    </row>
    <row r="817" spans="1:11" s="615" customFormat="1" ht="20.25" customHeight="1" x14ac:dyDescent="0.2">
      <c r="A817" s="993"/>
      <c r="B817" s="993" t="s">
        <v>6</v>
      </c>
      <c r="C817" s="993"/>
      <c r="D817" s="993"/>
      <c r="E817" s="993" t="s">
        <v>7</v>
      </c>
      <c r="F817" s="993"/>
      <c r="G817" s="993"/>
      <c r="H817" s="993" t="s">
        <v>9</v>
      </c>
      <c r="I817" s="993"/>
      <c r="J817" s="993"/>
      <c r="K817" s="993"/>
    </row>
    <row r="818" spans="1:11" s="615" customFormat="1" ht="20.25" customHeight="1" x14ac:dyDescent="0.2">
      <c r="A818" s="993"/>
      <c r="B818" s="925" t="s">
        <v>554</v>
      </c>
      <c r="C818" s="925" t="s">
        <v>112</v>
      </c>
      <c r="D818" s="925" t="s">
        <v>12</v>
      </c>
      <c r="E818" s="925" t="s">
        <v>554</v>
      </c>
      <c r="F818" s="925" t="s">
        <v>112</v>
      </c>
      <c r="G818" s="925" t="s">
        <v>12</v>
      </c>
      <c r="H818" s="925" t="s">
        <v>554</v>
      </c>
      <c r="I818" s="925" t="s">
        <v>112</v>
      </c>
      <c r="J818" s="925" t="s">
        <v>12</v>
      </c>
      <c r="K818" s="993"/>
    </row>
    <row r="819" spans="1:11" s="615" customFormat="1" ht="20.25" customHeight="1" thickBot="1" x14ac:dyDescent="0.25">
      <c r="A819" s="994"/>
      <c r="B819" s="926" t="s">
        <v>13</v>
      </c>
      <c r="C819" s="926" t="s">
        <v>14</v>
      </c>
      <c r="D819" s="926" t="s">
        <v>9</v>
      </c>
      <c r="E819" s="926" t="s">
        <v>13</v>
      </c>
      <c r="F819" s="926" t="s">
        <v>14</v>
      </c>
      <c r="G819" s="926" t="s">
        <v>9</v>
      </c>
      <c r="H819" s="926" t="s">
        <v>13</v>
      </c>
      <c r="I819" s="926" t="s">
        <v>14</v>
      </c>
      <c r="J819" s="926" t="s">
        <v>9</v>
      </c>
      <c r="K819" s="994"/>
    </row>
    <row r="820" spans="1:11" s="415" customFormat="1" ht="18.95" customHeight="1" x14ac:dyDescent="0.2">
      <c r="A820" s="463" t="s">
        <v>1300</v>
      </c>
      <c r="B820" s="880"/>
      <c r="C820" s="880"/>
      <c r="D820" s="880"/>
      <c r="E820" s="880"/>
      <c r="F820" s="880"/>
      <c r="G820" s="880"/>
      <c r="H820" s="880"/>
      <c r="I820" s="880"/>
      <c r="J820" s="880"/>
      <c r="K820" s="617" t="s">
        <v>1301</v>
      </c>
    </row>
    <row r="821" spans="1:11" s="615" customFormat="1" ht="18.95" customHeight="1" x14ac:dyDescent="0.2">
      <c r="A821" s="463" t="s">
        <v>1302</v>
      </c>
      <c r="B821" s="880">
        <v>21</v>
      </c>
      <c r="C821" s="880">
        <v>5</v>
      </c>
      <c r="D821" s="880">
        <v>26</v>
      </c>
      <c r="E821" s="880">
        <v>0</v>
      </c>
      <c r="F821" s="880">
        <v>0</v>
      </c>
      <c r="G821" s="880">
        <v>0</v>
      </c>
      <c r="H821" s="880">
        <f>SUM(B821,E821)</f>
        <v>21</v>
      </c>
      <c r="I821" s="880">
        <f t="shared" ref="I821:J824" si="468">SUM(C821,F821)</f>
        <v>5</v>
      </c>
      <c r="J821" s="880">
        <f t="shared" si="468"/>
        <v>26</v>
      </c>
      <c r="K821" s="617" t="s">
        <v>1303</v>
      </c>
    </row>
    <row r="822" spans="1:11" s="615" customFormat="1" ht="18.95" customHeight="1" x14ac:dyDescent="0.2">
      <c r="A822" s="463" t="s">
        <v>1290</v>
      </c>
      <c r="B822" s="880">
        <v>5</v>
      </c>
      <c r="C822" s="880">
        <v>2</v>
      </c>
      <c r="D822" s="880">
        <v>7</v>
      </c>
      <c r="E822" s="880">
        <v>0</v>
      </c>
      <c r="F822" s="880">
        <v>0</v>
      </c>
      <c r="G822" s="880">
        <v>0</v>
      </c>
      <c r="H822" s="880">
        <f t="shared" ref="H822:H824" si="469">SUM(B822,E822)</f>
        <v>5</v>
      </c>
      <c r="I822" s="880">
        <f t="shared" si="468"/>
        <v>2</v>
      </c>
      <c r="J822" s="880">
        <f t="shared" si="468"/>
        <v>7</v>
      </c>
      <c r="K822" s="211" t="s">
        <v>1291</v>
      </c>
    </row>
    <row r="823" spans="1:11" s="615" customFormat="1" ht="18.95" customHeight="1" x14ac:dyDescent="0.2">
      <c r="A823" s="463" t="s">
        <v>1294</v>
      </c>
      <c r="B823" s="880">
        <v>84</v>
      </c>
      <c r="C823" s="880">
        <v>12</v>
      </c>
      <c r="D823" s="880">
        <v>96</v>
      </c>
      <c r="E823" s="880">
        <v>0</v>
      </c>
      <c r="F823" s="880">
        <v>0</v>
      </c>
      <c r="G823" s="880">
        <v>0</v>
      </c>
      <c r="H823" s="880">
        <f t="shared" si="469"/>
        <v>84</v>
      </c>
      <c r="I823" s="880">
        <f t="shared" si="468"/>
        <v>12</v>
      </c>
      <c r="J823" s="880">
        <f t="shared" si="468"/>
        <v>96</v>
      </c>
      <c r="K823" s="211" t="s">
        <v>1304</v>
      </c>
    </row>
    <row r="824" spans="1:11" s="615" customFormat="1" ht="18.95" customHeight="1" x14ac:dyDescent="0.2">
      <c r="A824" s="463" t="s">
        <v>1296</v>
      </c>
      <c r="B824" s="880">
        <v>49</v>
      </c>
      <c r="C824" s="880">
        <v>31</v>
      </c>
      <c r="D824" s="880">
        <v>80</v>
      </c>
      <c r="E824" s="880">
        <v>0</v>
      </c>
      <c r="F824" s="880">
        <v>0</v>
      </c>
      <c r="G824" s="880">
        <v>0</v>
      </c>
      <c r="H824" s="880">
        <f t="shared" si="469"/>
        <v>49</v>
      </c>
      <c r="I824" s="880">
        <f t="shared" si="468"/>
        <v>31</v>
      </c>
      <c r="J824" s="880">
        <f t="shared" si="468"/>
        <v>80</v>
      </c>
      <c r="K824" s="617" t="s">
        <v>1305</v>
      </c>
    </row>
    <row r="825" spans="1:11" s="615" customFormat="1" ht="18.95" customHeight="1" x14ac:dyDescent="0.2">
      <c r="A825" s="463" t="s">
        <v>1306</v>
      </c>
      <c r="B825" s="880">
        <f t="shared" ref="B825:J825" si="470">SUM(B821:B824)</f>
        <v>159</v>
      </c>
      <c r="C825" s="880">
        <f t="shared" si="470"/>
        <v>50</v>
      </c>
      <c r="D825" s="880">
        <f t="shared" si="470"/>
        <v>209</v>
      </c>
      <c r="E825" s="880">
        <f t="shared" si="470"/>
        <v>0</v>
      </c>
      <c r="F825" s="880">
        <f t="shared" si="470"/>
        <v>0</v>
      </c>
      <c r="G825" s="880">
        <f t="shared" si="470"/>
        <v>0</v>
      </c>
      <c r="H825" s="880">
        <f t="shared" si="470"/>
        <v>159</v>
      </c>
      <c r="I825" s="880">
        <f t="shared" si="470"/>
        <v>50</v>
      </c>
      <c r="J825" s="880">
        <f t="shared" si="470"/>
        <v>209</v>
      </c>
      <c r="K825" s="617" t="s">
        <v>1307</v>
      </c>
    </row>
    <row r="826" spans="1:11" s="615" customFormat="1" ht="18.95" customHeight="1" x14ac:dyDescent="0.2">
      <c r="A826" s="463" t="s">
        <v>1308</v>
      </c>
      <c r="B826" s="880"/>
      <c r="C826" s="880"/>
      <c r="D826" s="880"/>
      <c r="E826" s="880"/>
      <c r="F826" s="880"/>
      <c r="G826" s="880"/>
      <c r="H826" s="880"/>
      <c r="I826" s="880"/>
      <c r="J826" s="880"/>
      <c r="K826" s="617" t="s">
        <v>1309</v>
      </c>
    </row>
    <row r="827" spans="1:11" s="615" customFormat="1" ht="18.95" customHeight="1" x14ac:dyDescent="0.2">
      <c r="A827" s="463" t="s">
        <v>1302</v>
      </c>
      <c r="B827" s="880">
        <v>51</v>
      </c>
      <c r="C827" s="880">
        <v>5</v>
      </c>
      <c r="D827" s="880">
        <v>56</v>
      </c>
      <c r="E827" s="880">
        <v>0</v>
      </c>
      <c r="F827" s="880">
        <v>0</v>
      </c>
      <c r="G827" s="880">
        <f>SUM(E827:F827)</f>
        <v>0</v>
      </c>
      <c r="H827" s="880">
        <f>SUM(B827,E827)</f>
        <v>51</v>
      </c>
      <c r="I827" s="880">
        <f t="shared" ref="I827:J830" si="471">SUM(C827,F827)</f>
        <v>5</v>
      </c>
      <c r="J827" s="880">
        <f t="shared" si="471"/>
        <v>56</v>
      </c>
      <c r="K827" s="617" t="s">
        <v>1303</v>
      </c>
    </row>
    <row r="828" spans="1:11" s="615" customFormat="1" ht="18.95" customHeight="1" x14ac:dyDescent="0.2">
      <c r="A828" s="463" t="s">
        <v>1290</v>
      </c>
      <c r="B828" s="880">
        <v>2</v>
      </c>
      <c r="C828" s="880">
        <v>7</v>
      </c>
      <c r="D828" s="880">
        <v>9</v>
      </c>
      <c r="E828" s="880">
        <v>0</v>
      </c>
      <c r="F828" s="880">
        <v>0</v>
      </c>
      <c r="G828" s="880">
        <f t="shared" ref="G828:G830" si="472">SUM(E828:F828)</f>
        <v>0</v>
      </c>
      <c r="H828" s="880">
        <f t="shared" ref="H828:H830" si="473">SUM(B828,E828)</f>
        <v>2</v>
      </c>
      <c r="I828" s="880">
        <f t="shared" si="471"/>
        <v>7</v>
      </c>
      <c r="J828" s="880">
        <f t="shared" si="471"/>
        <v>9</v>
      </c>
      <c r="K828" s="211" t="s">
        <v>1291</v>
      </c>
    </row>
    <row r="829" spans="1:11" s="615" customFormat="1" ht="18.95" customHeight="1" x14ac:dyDescent="0.2">
      <c r="A829" s="463" t="s">
        <v>1294</v>
      </c>
      <c r="B829" s="880">
        <v>86</v>
      </c>
      <c r="C829" s="880">
        <v>3</v>
      </c>
      <c r="D829" s="880">
        <v>89</v>
      </c>
      <c r="E829" s="880">
        <v>0</v>
      </c>
      <c r="F829" s="880">
        <v>0</v>
      </c>
      <c r="G829" s="880">
        <v>0</v>
      </c>
      <c r="H829" s="880">
        <f t="shared" si="473"/>
        <v>86</v>
      </c>
      <c r="I829" s="880">
        <f t="shared" si="471"/>
        <v>3</v>
      </c>
      <c r="J829" s="880">
        <f t="shared" si="471"/>
        <v>89</v>
      </c>
      <c r="K829" s="211" t="s">
        <v>1304</v>
      </c>
    </row>
    <row r="830" spans="1:11" s="615" customFormat="1" ht="18.95" customHeight="1" x14ac:dyDescent="0.2">
      <c r="A830" s="463" t="s">
        <v>1296</v>
      </c>
      <c r="B830" s="880">
        <v>80</v>
      </c>
      <c r="C830" s="880">
        <v>25</v>
      </c>
      <c r="D830" s="880">
        <v>105</v>
      </c>
      <c r="E830" s="880">
        <v>0</v>
      </c>
      <c r="F830" s="880">
        <v>0</v>
      </c>
      <c r="G830" s="880">
        <f t="shared" si="472"/>
        <v>0</v>
      </c>
      <c r="H830" s="880">
        <f t="shared" si="473"/>
        <v>80</v>
      </c>
      <c r="I830" s="880">
        <f t="shared" si="471"/>
        <v>25</v>
      </c>
      <c r="J830" s="880">
        <f t="shared" si="471"/>
        <v>105</v>
      </c>
      <c r="K830" s="617" t="s">
        <v>1305</v>
      </c>
    </row>
    <row r="831" spans="1:11" s="615" customFormat="1" ht="18.95" customHeight="1" x14ac:dyDescent="0.2">
      <c r="A831" s="463" t="s">
        <v>1310</v>
      </c>
      <c r="B831" s="880">
        <f>SUM(B827:B830)</f>
        <v>219</v>
      </c>
      <c r="C831" s="880">
        <f t="shared" ref="C831:J831" si="474">SUM(C827:C830)</f>
        <v>40</v>
      </c>
      <c r="D831" s="880">
        <f t="shared" si="474"/>
        <v>259</v>
      </c>
      <c r="E831" s="880">
        <f t="shared" si="474"/>
        <v>0</v>
      </c>
      <c r="F831" s="880">
        <f t="shared" si="474"/>
        <v>0</v>
      </c>
      <c r="G831" s="880">
        <f t="shared" si="474"/>
        <v>0</v>
      </c>
      <c r="H831" s="880">
        <f t="shared" si="474"/>
        <v>219</v>
      </c>
      <c r="I831" s="880">
        <f t="shared" si="474"/>
        <v>40</v>
      </c>
      <c r="J831" s="880">
        <f t="shared" si="474"/>
        <v>259</v>
      </c>
      <c r="K831" s="617" t="s">
        <v>1311</v>
      </c>
    </row>
    <row r="832" spans="1:11" s="615" customFormat="1" ht="18.95" customHeight="1" x14ac:dyDescent="0.2">
      <c r="A832" s="463" t="s">
        <v>1312</v>
      </c>
      <c r="B832" s="880"/>
      <c r="C832" s="880"/>
      <c r="D832" s="880"/>
      <c r="E832" s="880"/>
      <c r="F832" s="880"/>
      <c r="G832" s="880"/>
      <c r="H832" s="880"/>
      <c r="I832" s="880"/>
      <c r="J832" s="880"/>
      <c r="K832" s="617" t="s">
        <v>1313</v>
      </c>
    </row>
    <row r="833" spans="1:11" s="615" customFormat="1" ht="18.95" customHeight="1" x14ac:dyDescent="0.2">
      <c r="A833" s="463" t="s">
        <v>1302</v>
      </c>
      <c r="B833" s="880">
        <v>425</v>
      </c>
      <c r="C833" s="880">
        <v>34</v>
      </c>
      <c r="D833" s="880">
        <v>459</v>
      </c>
      <c r="E833" s="880">
        <v>0</v>
      </c>
      <c r="F833" s="880">
        <v>0</v>
      </c>
      <c r="G833" s="880">
        <v>0</v>
      </c>
      <c r="H833" s="880">
        <f t="shared" ref="H833:H838" si="475">SUM(B833,E833)</f>
        <v>425</v>
      </c>
      <c r="I833" s="880">
        <f t="shared" ref="I833:J838" si="476">SUM(C833,F833)</f>
        <v>34</v>
      </c>
      <c r="J833" s="880">
        <f t="shared" si="476"/>
        <v>459</v>
      </c>
      <c r="K833" s="617" t="s">
        <v>1303</v>
      </c>
    </row>
    <row r="834" spans="1:11" s="615" customFormat="1" ht="18.95" customHeight="1" x14ac:dyDescent="0.2">
      <c r="A834" s="463" t="s">
        <v>1288</v>
      </c>
      <c r="B834" s="880">
        <v>36</v>
      </c>
      <c r="C834" s="880">
        <v>27</v>
      </c>
      <c r="D834" s="880">
        <v>63</v>
      </c>
      <c r="E834" s="880">
        <v>0</v>
      </c>
      <c r="F834" s="880">
        <v>0</v>
      </c>
      <c r="G834" s="880">
        <v>0</v>
      </c>
      <c r="H834" s="880">
        <f t="shared" si="475"/>
        <v>36</v>
      </c>
      <c r="I834" s="880">
        <f t="shared" si="476"/>
        <v>27</v>
      </c>
      <c r="J834" s="880">
        <f t="shared" si="476"/>
        <v>63</v>
      </c>
      <c r="K834" s="211" t="s">
        <v>1289</v>
      </c>
    </row>
    <row r="835" spans="1:11" s="615" customFormat="1" ht="18.95" customHeight="1" x14ac:dyDescent="0.2">
      <c r="A835" s="463" t="s">
        <v>1290</v>
      </c>
      <c r="B835" s="880">
        <v>100</v>
      </c>
      <c r="C835" s="880">
        <v>71</v>
      </c>
      <c r="D835" s="880">
        <v>171</v>
      </c>
      <c r="E835" s="880">
        <v>0</v>
      </c>
      <c r="F835" s="880">
        <v>0</v>
      </c>
      <c r="G835" s="880">
        <v>0</v>
      </c>
      <c r="H835" s="880">
        <f t="shared" si="475"/>
        <v>100</v>
      </c>
      <c r="I835" s="880">
        <f t="shared" si="476"/>
        <v>71</v>
      </c>
      <c r="J835" s="880">
        <f t="shared" si="476"/>
        <v>171</v>
      </c>
      <c r="K835" s="211" t="s">
        <v>1291</v>
      </c>
    </row>
    <row r="836" spans="1:11" s="615" customFormat="1" ht="18.95" customHeight="1" x14ac:dyDescent="0.2">
      <c r="A836" s="463" t="s">
        <v>1292</v>
      </c>
      <c r="B836" s="880">
        <v>164</v>
      </c>
      <c r="C836" s="880">
        <v>19</v>
      </c>
      <c r="D836" s="880">
        <v>183</v>
      </c>
      <c r="E836" s="880">
        <v>0</v>
      </c>
      <c r="F836" s="880">
        <v>0</v>
      </c>
      <c r="G836" s="880">
        <v>0</v>
      </c>
      <c r="H836" s="880">
        <f t="shared" si="475"/>
        <v>164</v>
      </c>
      <c r="I836" s="880">
        <f t="shared" si="476"/>
        <v>19</v>
      </c>
      <c r="J836" s="880">
        <f t="shared" si="476"/>
        <v>183</v>
      </c>
      <c r="K836" s="617" t="s">
        <v>1293</v>
      </c>
    </row>
    <row r="837" spans="1:11" s="615" customFormat="1" ht="18.95" customHeight="1" x14ac:dyDescent="0.2">
      <c r="A837" s="463" t="s">
        <v>1294</v>
      </c>
      <c r="B837" s="880">
        <v>651</v>
      </c>
      <c r="C837" s="880">
        <v>58</v>
      </c>
      <c r="D837" s="880">
        <v>709</v>
      </c>
      <c r="E837" s="880">
        <v>0</v>
      </c>
      <c r="F837" s="880">
        <v>0</v>
      </c>
      <c r="G837" s="880">
        <v>0</v>
      </c>
      <c r="H837" s="880">
        <f t="shared" si="475"/>
        <v>651</v>
      </c>
      <c r="I837" s="880">
        <f t="shared" si="476"/>
        <v>58</v>
      </c>
      <c r="J837" s="880">
        <f t="shared" si="476"/>
        <v>709</v>
      </c>
      <c r="K837" s="211" t="s">
        <v>1304</v>
      </c>
    </row>
    <row r="838" spans="1:11" s="615" customFormat="1" ht="18.95" customHeight="1" x14ac:dyDescent="0.2">
      <c r="A838" s="463" t="s">
        <v>1296</v>
      </c>
      <c r="B838" s="597">
        <v>618</v>
      </c>
      <c r="C838" s="880">
        <v>251</v>
      </c>
      <c r="D838" s="880">
        <v>869</v>
      </c>
      <c r="E838" s="880">
        <v>0</v>
      </c>
      <c r="F838" s="880">
        <v>0</v>
      </c>
      <c r="G838" s="880">
        <v>0</v>
      </c>
      <c r="H838" s="880">
        <f t="shared" si="475"/>
        <v>618</v>
      </c>
      <c r="I838" s="880">
        <f t="shared" si="476"/>
        <v>251</v>
      </c>
      <c r="J838" s="880">
        <f t="shared" si="476"/>
        <v>869</v>
      </c>
      <c r="K838" s="617" t="s">
        <v>1305</v>
      </c>
    </row>
    <row r="839" spans="1:11" s="374" customFormat="1" ht="18.95" customHeight="1" x14ac:dyDescent="0.2">
      <c r="A839" s="463" t="s">
        <v>1314</v>
      </c>
      <c r="B839" s="597">
        <f>SUM(B833:B838)</f>
        <v>1994</v>
      </c>
      <c r="C839" s="880">
        <f t="shared" ref="C839:J839" si="477">SUM(C833:C838)</f>
        <v>460</v>
      </c>
      <c r="D839" s="880">
        <f t="shared" si="477"/>
        <v>2454</v>
      </c>
      <c r="E839" s="880">
        <f t="shared" si="477"/>
        <v>0</v>
      </c>
      <c r="F839" s="880">
        <f t="shared" si="477"/>
        <v>0</v>
      </c>
      <c r="G839" s="880">
        <f t="shared" si="477"/>
        <v>0</v>
      </c>
      <c r="H839" s="880">
        <f t="shared" si="477"/>
        <v>1994</v>
      </c>
      <c r="I839" s="880">
        <f t="shared" si="477"/>
        <v>460</v>
      </c>
      <c r="J839" s="880">
        <f t="shared" si="477"/>
        <v>2454</v>
      </c>
      <c r="K839" s="617" t="s">
        <v>1313</v>
      </c>
    </row>
    <row r="840" spans="1:11" ht="20.25" customHeight="1" x14ac:dyDescent="0.2">
      <c r="A840" s="463" t="s">
        <v>1315</v>
      </c>
      <c r="B840" s="597">
        <v>1514</v>
      </c>
      <c r="C840" s="880">
        <v>490</v>
      </c>
      <c r="D840" s="880">
        <v>2004</v>
      </c>
      <c r="E840" s="880">
        <v>0</v>
      </c>
      <c r="F840" s="880">
        <v>0</v>
      </c>
      <c r="G840" s="880">
        <v>0</v>
      </c>
      <c r="H840" s="880">
        <f>SUM(B840,E840)</f>
        <v>1514</v>
      </c>
      <c r="I840" s="880">
        <f t="shared" ref="I840:J840" si="478">SUM(C840,F840)</f>
        <v>490</v>
      </c>
      <c r="J840" s="880">
        <f t="shared" si="478"/>
        <v>2004</v>
      </c>
      <c r="K840" s="617" t="s">
        <v>1297</v>
      </c>
    </row>
    <row r="841" spans="1:11" ht="20.25" customHeight="1" thickBot="1" x14ac:dyDescent="0.25">
      <c r="A841" s="11" t="s">
        <v>1317</v>
      </c>
      <c r="B841" s="599">
        <v>360</v>
      </c>
      <c r="C841" s="12">
        <v>144</v>
      </c>
      <c r="D841" s="12">
        <v>504</v>
      </c>
      <c r="E841" s="12">
        <v>0</v>
      </c>
      <c r="F841" s="12">
        <v>0</v>
      </c>
      <c r="G841" s="12">
        <v>0</v>
      </c>
      <c r="H841" s="12">
        <f>SUM(B841,E841)</f>
        <v>360</v>
      </c>
      <c r="I841" s="12">
        <f>SUM(C841,F841)</f>
        <v>144</v>
      </c>
      <c r="J841" s="12">
        <f>SUM(D841,G841)</f>
        <v>504</v>
      </c>
      <c r="K841" s="13" t="s">
        <v>1502</v>
      </c>
    </row>
    <row r="842" spans="1:11" ht="20.25" customHeight="1" thickTop="1" x14ac:dyDescent="0.2">
      <c r="A842" s="14"/>
      <c r="B842" s="925"/>
      <c r="C842" s="925"/>
      <c r="D842" s="925"/>
      <c r="E842" s="925"/>
      <c r="F842" s="925"/>
      <c r="G842" s="925"/>
      <c r="H842" s="925"/>
      <c r="I842" s="925"/>
      <c r="J842" s="925"/>
      <c r="K842" s="471"/>
    </row>
    <row r="843" spans="1:11" ht="20.25" customHeight="1" thickBot="1" x14ac:dyDescent="0.25">
      <c r="A843" s="323" t="s">
        <v>2659</v>
      </c>
      <c r="E843" s="27"/>
      <c r="F843" s="27"/>
      <c r="G843" s="27"/>
      <c r="H843" s="27"/>
      <c r="I843" s="27"/>
      <c r="J843" s="27"/>
      <c r="K843" s="384" t="s">
        <v>2721</v>
      </c>
    </row>
    <row r="844" spans="1:11" ht="20.25" customHeight="1" thickTop="1" x14ac:dyDescent="0.2">
      <c r="A844" s="992" t="s">
        <v>196</v>
      </c>
      <c r="B844" s="992" t="s">
        <v>1</v>
      </c>
      <c r="C844" s="992"/>
      <c r="D844" s="992"/>
      <c r="E844" s="992" t="s">
        <v>2</v>
      </c>
      <c r="F844" s="992"/>
      <c r="G844" s="992"/>
      <c r="H844" s="992" t="s">
        <v>4</v>
      </c>
      <c r="I844" s="992"/>
      <c r="J844" s="992"/>
      <c r="K844" s="992" t="s">
        <v>197</v>
      </c>
    </row>
    <row r="845" spans="1:11" ht="20.25" customHeight="1" x14ac:dyDescent="0.2">
      <c r="A845" s="993"/>
      <c r="B845" s="993" t="s">
        <v>6</v>
      </c>
      <c r="C845" s="993"/>
      <c r="D845" s="993"/>
      <c r="E845" s="993" t="s">
        <v>7</v>
      </c>
      <c r="F845" s="993"/>
      <c r="G845" s="993"/>
      <c r="H845" s="993" t="s">
        <v>9</v>
      </c>
      <c r="I845" s="993"/>
      <c r="J845" s="993"/>
      <c r="K845" s="993"/>
    </row>
    <row r="846" spans="1:11" ht="20.25" customHeight="1" x14ac:dyDescent="0.2">
      <c r="A846" s="993"/>
      <c r="B846" s="925" t="s">
        <v>554</v>
      </c>
      <c r="C846" s="925" t="s">
        <v>112</v>
      </c>
      <c r="D846" s="925" t="s">
        <v>12</v>
      </c>
      <c r="E846" s="925" t="s">
        <v>554</v>
      </c>
      <c r="F846" s="925" t="s">
        <v>112</v>
      </c>
      <c r="G846" s="925" t="s">
        <v>12</v>
      </c>
      <c r="H846" s="925" t="s">
        <v>554</v>
      </c>
      <c r="I846" s="925" t="s">
        <v>112</v>
      </c>
      <c r="J846" s="925" t="s">
        <v>12</v>
      </c>
      <c r="K846" s="993"/>
    </row>
    <row r="847" spans="1:11" ht="20.25" customHeight="1" thickBot="1" x14ac:dyDescent="0.25">
      <c r="A847" s="994"/>
      <c r="B847" s="926" t="s">
        <v>13</v>
      </c>
      <c r="C847" s="926" t="s">
        <v>14</v>
      </c>
      <c r="D847" s="926" t="s">
        <v>9</v>
      </c>
      <c r="E847" s="926" t="s">
        <v>13</v>
      </c>
      <c r="F847" s="926" t="s">
        <v>14</v>
      </c>
      <c r="G847" s="926" t="s">
        <v>9</v>
      </c>
      <c r="H847" s="926" t="s">
        <v>13</v>
      </c>
      <c r="I847" s="926" t="s">
        <v>14</v>
      </c>
      <c r="J847" s="926" t="s">
        <v>9</v>
      </c>
      <c r="K847" s="994"/>
    </row>
    <row r="848" spans="1:11" ht="20.25" customHeight="1" x14ac:dyDescent="0.2">
      <c r="A848" s="8" t="s">
        <v>1503</v>
      </c>
      <c r="B848" s="880"/>
      <c r="C848" s="880"/>
      <c r="D848" s="880"/>
      <c r="E848" s="880"/>
      <c r="F848" s="880"/>
      <c r="G848" s="880"/>
      <c r="H848" s="880"/>
      <c r="I848" s="880"/>
      <c r="J848" s="880"/>
      <c r="K848" s="414" t="s">
        <v>1835</v>
      </c>
    </row>
    <row r="849" spans="1:11" ht="20.25" customHeight="1" x14ac:dyDescent="0.2">
      <c r="A849" s="8" t="s">
        <v>1286</v>
      </c>
      <c r="B849" s="880">
        <v>99</v>
      </c>
      <c r="C849" s="880">
        <v>13</v>
      </c>
      <c r="D849" s="880">
        <v>112</v>
      </c>
      <c r="E849" s="880">
        <v>0</v>
      </c>
      <c r="F849" s="880">
        <v>0</v>
      </c>
      <c r="G849" s="880">
        <v>0</v>
      </c>
      <c r="H849" s="880">
        <f>SUM(B849,E849)</f>
        <v>99</v>
      </c>
      <c r="I849" s="880">
        <f t="shared" ref="I849:J849" si="479">SUM(C849,F849)</f>
        <v>13</v>
      </c>
      <c r="J849" s="880">
        <f t="shared" si="479"/>
        <v>112</v>
      </c>
      <c r="K849" s="404" t="s">
        <v>1397</v>
      </c>
    </row>
    <row r="850" spans="1:11" ht="20.25" customHeight="1" x14ac:dyDescent="0.2">
      <c r="A850" s="8" t="s">
        <v>1545</v>
      </c>
      <c r="B850" s="880">
        <v>158</v>
      </c>
      <c r="C850" s="880">
        <v>144</v>
      </c>
      <c r="D850" s="880">
        <v>302</v>
      </c>
      <c r="E850" s="880">
        <v>0</v>
      </c>
      <c r="F850" s="880">
        <v>0</v>
      </c>
      <c r="G850" s="880">
        <v>0</v>
      </c>
      <c r="H850" s="880">
        <f t="shared" ref="H850:H854" si="480">SUM(B850,E850)</f>
        <v>158</v>
      </c>
      <c r="I850" s="880">
        <f t="shared" ref="I850:I854" si="481">SUM(C850,F850)</f>
        <v>144</v>
      </c>
      <c r="J850" s="880">
        <f t="shared" ref="J850:J854" si="482">SUM(D850,G850)</f>
        <v>302</v>
      </c>
      <c r="K850" s="404" t="s">
        <v>1447</v>
      </c>
    </row>
    <row r="851" spans="1:11" ht="20.25" customHeight="1" x14ac:dyDescent="0.2">
      <c r="A851" s="8" t="s">
        <v>523</v>
      </c>
      <c r="B851" s="880">
        <v>58</v>
      </c>
      <c r="C851" s="880">
        <v>15</v>
      </c>
      <c r="D851" s="880">
        <v>73</v>
      </c>
      <c r="E851" s="880">
        <v>0</v>
      </c>
      <c r="F851" s="880">
        <v>0</v>
      </c>
      <c r="G851" s="880">
        <v>0</v>
      </c>
      <c r="H851" s="880">
        <f t="shared" si="480"/>
        <v>58</v>
      </c>
      <c r="I851" s="880">
        <f t="shared" si="481"/>
        <v>15</v>
      </c>
      <c r="J851" s="880">
        <f t="shared" si="482"/>
        <v>73</v>
      </c>
      <c r="K851" s="404" t="s">
        <v>240</v>
      </c>
    </row>
    <row r="852" spans="1:11" ht="20.25" customHeight="1" x14ac:dyDescent="0.2">
      <c r="A852" s="8" t="s">
        <v>1546</v>
      </c>
      <c r="B852" s="880">
        <v>52</v>
      </c>
      <c r="C852" s="880">
        <v>13</v>
      </c>
      <c r="D852" s="880">
        <v>65</v>
      </c>
      <c r="E852" s="880">
        <v>0</v>
      </c>
      <c r="F852" s="880">
        <v>0</v>
      </c>
      <c r="G852" s="880">
        <v>0</v>
      </c>
      <c r="H852" s="880">
        <f t="shared" si="480"/>
        <v>52</v>
      </c>
      <c r="I852" s="880">
        <f t="shared" si="481"/>
        <v>13</v>
      </c>
      <c r="J852" s="880">
        <f t="shared" si="482"/>
        <v>65</v>
      </c>
      <c r="K852" s="414" t="s">
        <v>1547</v>
      </c>
    </row>
    <row r="853" spans="1:11" ht="20.25" customHeight="1" x14ac:dyDescent="0.2">
      <c r="A853" s="8" t="s">
        <v>1548</v>
      </c>
      <c r="B853" s="880">
        <v>53</v>
      </c>
      <c r="C853" s="880">
        <v>9</v>
      </c>
      <c r="D853" s="880">
        <v>62</v>
      </c>
      <c r="E853" s="880">
        <v>0</v>
      </c>
      <c r="F853" s="880">
        <v>0</v>
      </c>
      <c r="G853" s="880">
        <v>0</v>
      </c>
      <c r="H853" s="880">
        <f t="shared" si="480"/>
        <v>53</v>
      </c>
      <c r="I853" s="880">
        <f t="shared" si="481"/>
        <v>9</v>
      </c>
      <c r="J853" s="880">
        <f t="shared" si="482"/>
        <v>62</v>
      </c>
      <c r="K853" s="404" t="s">
        <v>1496</v>
      </c>
    </row>
    <row r="854" spans="1:11" ht="20.25" customHeight="1" x14ac:dyDescent="0.2">
      <c r="A854" s="8" t="s">
        <v>1549</v>
      </c>
      <c r="B854" s="880">
        <v>41</v>
      </c>
      <c r="C854" s="880">
        <v>36</v>
      </c>
      <c r="D854" s="880">
        <v>77</v>
      </c>
      <c r="E854" s="880">
        <v>0</v>
      </c>
      <c r="F854" s="880">
        <v>0</v>
      </c>
      <c r="G854" s="880">
        <v>0</v>
      </c>
      <c r="H854" s="880">
        <f t="shared" si="480"/>
        <v>41</v>
      </c>
      <c r="I854" s="880">
        <f t="shared" si="481"/>
        <v>36</v>
      </c>
      <c r="J854" s="880">
        <f t="shared" si="482"/>
        <v>77</v>
      </c>
      <c r="K854" s="404" t="s">
        <v>1713</v>
      </c>
    </row>
    <row r="855" spans="1:11" ht="20.25" customHeight="1" x14ac:dyDescent="0.2">
      <c r="A855" s="8" t="s">
        <v>2327</v>
      </c>
      <c r="B855" s="597">
        <f>SUM(B849:B854)</f>
        <v>461</v>
      </c>
      <c r="C855" s="880">
        <f t="shared" ref="C855:J855" si="483">SUM(C849:C854)</f>
        <v>230</v>
      </c>
      <c r="D855" s="880">
        <f t="shared" si="483"/>
        <v>691</v>
      </c>
      <c r="E855" s="880">
        <f t="shared" si="483"/>
        <v>0</v>
      </c>
      <c r="F855" s="880">
        <f t="shared" si="483"/>
        <v>0</v>
      </c>
      <c r="G855" s="880">
        <f t="shared" si="483"/>
        <v>0</v>
      </c>
      <c r="H855" s="880">
        <f t="shared" si="483"/>
        <v>461</v>
      </c>
      <c r="I855" s="880">
        <f t="shared" si="483"/>
        <v>230</v>
      </c>
      <c r="J855" s="880">
        <f t="shared" si="483"/>
        <v>691</v>
      </c>
      <c r="K855" s="414" t="s">
        <v>1325</v>
      </c>
    </row>
    <row r="856" spans="1:11" ht="20.25" customHeight="1" x14ac:dyDescent="0.2">
      <c r="A856" s="8" t="s">
        <v>1588</v>
      </c>
      <c r="B856" s="597"/>
      <c r="C856" s="880"/>
      <c r="D856" s="880"/>
      <c r="E856" s="880"/>
      <c r="F856" s="880"/>
      <c r="G856" s="880"/>
      <c r="H856" s="880"/>
      <c r="I856" s="880"/>
      <c r="J856" s="880"/>
      <c r="K856" s="404" t="s">
        <v>1796</v>
      </c>
    </row>
    <row r="857" spans="1:11" ht="20.25" customHeight="1" x14ac:dyDescent="0.2">
      <c r="A857" s="8" t="s">
        <v>1797</v>
      </c>
      <c r="B857" s="597">
        <v>95</v>
      </c>
      <c r="C857" s="880">
        <v>27</v>
      </c>
      <c r="D857" s="880">
        <v>122</v>
      </c>
      <c r="E857" s="880">
        <v>0</v>
      </c>
      <c r="F857" s="880">
        <v>1</v>
      </c>
      <c r="G857" s="880">
        <v>1</v>
      </c>
      <c r="H857" s="880">
        <f>SUM(B857,E857)</f>
        <v>95</v>
      </c>
      <c r="I857" s="880">
        <f t="shared" ref="I857:J857" si="484">SUM(C857,F857)</f>
        <v>28</v>
      </c>
      <c r="J857" s="880">
        <f t="shared" si="484"/>
        <v>123</v>
      </c>
      <c r="K857" s="404" t="s">
        <v>1329</v>
      </c>
    </row>
    <row r="858" spans="1:11" ht="20.25" customHeight="1" x14ac:dyDescent="0.2">
      <c r="A858" s="8" t="s">
        <v>1552</v>
      </c>
      <c r="B858" s="597">
        <v>150</v>
      </c>
      <c r="C858" s="880">
        <v>62</v>
      </c>
      <c r="D858" s="880">
        <v>212</v>
      </c>
      <c r="E858" s="880">
        <v>0</v>
      </c>
      <c r="F858" s="880">
        <v>0</v>
      </c>
      <c r="G858" s="880">
        <v>0</v>
      </c>
      <c r="H858" s="880">
        <f t="shared" ref="H858:H859" si="485">SUM(B858,E858)</f>
        <v>150</v>
      </c>
      <c r="I858" s="880">
        <f t="shared" ref="I858:I859" si="486">SUM(C858,F858)</f>
        <v>62</v>
      </c>
      <c r="J858" s="880">
        <f t="shared" ref="J858:J859" si="487">SUM(D858,G858)</f>
        <v>212</v>
      </c>
      <c r="K858" s="404" t="s">
        <v>1305</v>
      </c>
    </row>
    <row r="859" spans="1:11" ht="20.25" customHeight="1" x14ac:dyDescent="0.2">
      <c r="A859" s="8" t="s">
        <v>1331</v>
      </c>
      <c r="B859" s="597">
        <v>108</v>
      </c>
      <c r="C859" s="880">
        <v>28</v>
      </c>
      <c r="D859" s="880">
        <v>136</v>
      </c>
      <c r="E859" s="880">
        <v>0</v>
      </c>
      <c r="F859" s="880">
        <v>0</v>
      </c>
      <c r="G859" s="880">
        <v>0</v>
      </c>
      <c r="H859" s="880">
        <f t="shared" si="485"/>
        <v>108</v>
      </c>
      <c r="I859" s="880">
        <f t="shared" si="486"/>
        <v>28</v>
      </c>
      <c r="J859" s="880">
        <f t="shared" si="487"/>
        <v>136</v>
      </c>
      <c r="K859" s="404" t="s">
        <v>1332</v>
      </c>
    </row>
    <row r="860" spans="1:11" ht="20.25" customHeight="1" x14ac:dyDescent="0.2">
      <c r="A860" s="8" t="s">
        <v>1338</v>
      </c>
      <c r="B860" s="597">
        <f>SUM(B857:B859)</f>
        <v>353</v>
      </c>
      <c r="C860" s="880">
        <f t="shared" ref="C860:J860" si="488">SUM(C857:C859)</f>
        <v>117</v>
      </c>
      <c r="D860" s="880">
        <f t="shared" si="488"/>
        <v>470</v>
      </c>
      <c r="E860" s="880">
        <f t="shared" si="488"/>
        <v>0</v>
      </c>
      <c r="F860" s="880">
        <f t="shared" si="488"/>
        <v>1</v>
      </c>
      <c r="G860" s="880">
        <f t="shared" si="488"/>
        <v>1</v>
      </c>
      <c r="H860" s="880">
        <f t="shared" si="488"/>
        <v>353</v>
      </c>
      <c r="I860" s="880">
        <f t="shared" si="488"/>
        <v>118</v>
      </c>
      <c r="J860" s="880">
        <f t="shared" si="488"/>
        <v>471</v>
      </c>
      <c r="K860" s="404" t="s">
        <v>1715</v>
      </c>
    </row>
    <row r="861" spans="1:11" ht="20.25" customHeight="1" x14ac:dyDescent="0.2">
      <c r="A861" s="8" t="s">
        <v>1340</v>
      </c>
      <c r="B861" s="597">
        <v>245</v>
      </c>
      <c r="C861" s="880">
        <v>160</v>
      </c>
      <c r="D861" s="880">
        <v>405</v>
      </c>
      <c r="E861" s="880">
        <v>1</v>
      </c>
      <c r="F861" s="880">
        <v>0</v>
      </c>
      <c r="G861" s="880">
        <v>1</v>
      </c>
      <c r="H861" s="880">
        <f>SUM(B861,E861)</f>
        <v>246</v>
      </c>
      <c r="I861" s="880">
        <f t="shared" ref="I861:J861" si="489">SUM(C861,F861)</f>
        <v>160</v>
      </c>
      <c r="J861" s="880">
        <f t="shared" si="489"/>
        <v>406</v>
      </c>
      <c r="K861" s="404" t="s">
        <v>1799</v>
      </c>
    </row>
    <row r="862" spans="1:11" ht="20.25" customHeight="1" x14ac:dyDescent="0.2">
      <c r="A862" s="8" t="s">
        <v>1836</v>
      </c>
      <c r="B862" s="880"/>
      <c r="C862" s="880"/>
      <c r="D862" s="880"/>
      <c r="E862" s="880"/>
      <c r="F862" s="880"/>
      <c r="G862" s="880"/>
      <c r="H862" s="880"/>
      <c r="I862" s="880"/>
      <c r="J862" s="880"/>
      <c r="K862" s="404" t="s">
        <v>1645</v>
      </c>
    </row>
    <row r="863" spans="1:11" ht="20.25" customHeight="1" x14ac:dyDescent="0.2">
      <c r="A863" s="8" t="s">
        <v>1344</v>
      </c>
      <c r="B863" s="880">
        <v>177</v>
      </c>
      <c r="C863" s="880">
        <v>32</v>
      </c>
      <c r="D863" s="880">
        <v>209</v>
      </c>
      <c r="E863" s="880">
        <v>0</v>
      </c>
      <c r="F863" s="880">
        <v>0</v>
      </c>
      <c r="G863" s="880">
        <v>0</v>
      </c>
      <c r="H863" s="880">
        <f>SUM(B863,E863)</f>
        <v>177</v>
      </c>
      <c r="I863" s="880">
        <f t="shared" ref="I863:J863" si="490">SUM(C863,F863)</f>
        <v>32</v>
      </c>
      <c r="J863" s="880">
        <f t="shared" si="490"/>
        <v>209</v>
      </c>
      <c r="K863" s="404" t="s">
        <v>856</v>
      </c>
    </row>
    <row r="864" spans="1:11" ht="20.25" customHeight="1" x14ac:dyDescent="0.2">
      <c r="A864" s="8" t="s">
        <v>1400</v>
      </c>
      <c r="B864" s="880">
        <v>243</v>
      </c>
      <c r="C864" s="880">
        <v>66</v>
      </c>
      <c r="D864" s="880">
        <v>309</v>
      </c>
      <c r="E864" s="880">
        <v>0</v>
      </c>
      <c r="F864" s="880">
        <v>0</v>
      </c>
      <c r="G864" s="880">
        <v>0</v>
      </c>
      <c r="H864" s="880">
        <f t="shared" ref="H864:H866" si="491">SUM(B864,E864)</f>
        <v>243</v>
      </c>
      <c r="I864" s="880">
        <f t="shared" ref="I864:I866" si="492">SUM(C864,F864)</f>
        <v>66</v>
      </c>
      <c r="J864" s="880">
        <f t="shared" ref="J864:J866" si="493">SUM(D864,G864)</f>
        <v>309</v>
      </c>
      <c r="K864" s="404" t="s">
        <v>1346</v>
      </c>
    </row>
    <row r="865" spans="1:11" ht="20.25" customHeight="1" x14ac:dyDescent="0.2">
      <c r="A865" s="8" t="s">
        <v>939</v>
      </c>
      <c r="B865" s="880">
        <v>612</v>
      </c>
      <c r="C865" s="880">
        <v>255</v>
      </c>
      <c r="D865" s="880">
        <v>867</v>
      </c>
      <c r="E865" s="880">
        <v>0</v>
      </c>
      <c r="F865" s="880">
        <v>0</v>
      </c>
      <c r="G865" s="880">
        <v>0</v>
      </c>
      <c r="H865" s="880">
        <f t="shared" si="491"/>
        <v>612</v>
      </c>
      <c r="I865" s="880">
        <f t="shared" si="492"/>
        <v>255</v>
      </c>
      <c r="J865" s="880">
        <f t="shared" si="493"/>
        <v>867</v>
      </c>
      <c r="K865" s="404" t="s">
        <v>234</v>
      </c>
    </row>
    <row r="866" spans="1:11" ht="20.25" customHeight="1" x14ac:dyDescent="0.2">
      <c r="A866" s="8" t="s">
        <v>523</v>
      </c>
      <c r="B866" s="880">
        <v>455</v>
      </c>
      <c r="C866" s="880">
        <v>119</v>
      </c>
      <c r="D866" s="880">
        <v>574</v>
      </c>
      <c r="E866" s="880">
        <v>0</v>
      </c>
      <c r="F866" s="880">
        <v>0</v>
      </c>
      <c r="G866" s="880">
        <v>0</v>
      </c>
      <c r="H866" s="880">
        <f t="shared" si="491"/>
        <v>455</v>
      </c>
      <c r="I866" s="880">
        <f t="shared" si="492"/>
        <v>119</v>
      </c>
      <c r="J866" s="880">
        <f t="shared" si="493"/>
        <v>574</v>
      </c>
      <c r="K866" s="404" t="s">
        <v>240</v>
      </c>
    </row>
    <row r="867" spans="1:11" ht="20.25" customHeight="1" thickBot="1" x14ac:dyDescent="0.25">
      <c r="A867" s="11" t="s">
        <v>1347</v>
      </c>
      <c r="B867" s="12">
        <f>SUM(B863:B866)</f>
        <v>1487</v>
      </c>
      <c r="C867" s="12">
        <f t="shared" ref="C867:J867" si="494">SUM(C863:C866)</f>
        <v>472</v>
      </c>
      <c r="D867" s="12">
        <f t="shared" si="494"/>
        <v>1959</v>
      </c>
      <c r="E867" s="12">
        <f t="shared" si="494"/>
        <v>0</v>
      </c>
      <c r="F867" s="12">
        <f t="shared" si="494"/>
        <v>0</v>
      </c>
      <c r="G867" s="12">
        <f t="shared" si="494"/>
        <v>0</v>
      </c>
      <c r="H867" s="12">
        <f t="shared" si="494"/>
        <v>1487</v>
      </c>
      <c r="I867" s="12">
        <f t="shared" si="494"/>
        <v>472</v>
      </c>
      <c r="J867" s="12">
        <f t="shared" si="494"/>
        <v>1959</v>
      </c>
      <c r="K867" s="13" t="s">
        <v>1801</v>
      </c>
    </row>
    <row r="868" spans="1:11" s="615" customFormat="1" ht="20.25" customHeight="1" thickTop="1" x14ac:dyDescent="0.2">
      <c r="A868" s="619"/>
      <c r="B868" s="925"/>
      <c r="C868" s="925"/>
      <c r="D868" s="925"/>
      <c r="E868" s="925"/>
      <c r="F868" s="925"/>
      <c r="G868" s="925"/>
      <c r="H868" s="925"/>
      <c r="I868" s="925"/>
      <c r="J868" s="925"/>
      <c r="K868" s="616"/>
    </row>
    <row r="869" spans="1:11" ht="20.25" customHeight="1" x14ac:dyDescent="0.2">
      <c r="A869" s="619"/>
      <c r="B869" s="925"/>
      <c r="C869" s="925"/>
      <c r="D869" s="925"/>
      <c r="E869" s="925"/>
      <c r="F869" s="925"/>
      <c r="G869" s="925"/>
      <c r="H869" s="925"/>
      <c r="I869" s="925"/>
      <c r="J869" s="925"/>
      <c r="K869" s="616"/>
    </row>
    <row r="870" spans="1:11" ht="20.25" customHeight="1" thickBot="1" x14ac:dyDescent="0.25">
      <c r="A870" s="323" t="s">
        <v>2659</v>
      </c>
      <c r="E870" s="27"/>
      <c r="F870" s="27"/>
      <c r="G870" s="27"/>
      <c r="H870" s="27"/>
      <c r="I870" s="27"/>
      <c r="J870" s="27"/>
      <c r="K870" s="384" t="s">
        <v>2721</v>
      </c>
    </row>
    <row r="871" spans="1:11" ht="17.25" customHeight="1" thickTop="1" x14ac:dyDescent="0.2">
      <c r="A871" s="992" t="s">
        <v>196</v>
      </c>
      <c r="B871" s="992" t="s">
        <v>1</v>
      </c>
      <c r="C871" s="992"/>
      <c r="D871" s="992"/>
      <c r="E871" s="992" t="s">
        <v>2</v>
      </c>
      <c r="F871" s="992"/>
      <c r="G871" s="992"/>
      <c r="H871" s="992" t="s">
        <v>4</v>
      </c>
      <c r="I871" s="992"/>
      <c r="J871" s="992"/>
      <c r="K871" s="992" t="s">
        <v>197</v>
      </c>
    </row>
    <row r="872" spans="1:11" ht="16.5" customHeight="1" x14ac:dyDescent="0.2">
      <c r="A872" s="993"/>
      <c r="B872" s="993" t="s">
        <v>6</v>
      </c>
      <c r="C872" s="993"/>
      <c r="D872" s="993"/>
      <c r="E872" s="993" t="s">
        <v>7</v>
      </c>
      <c r="F872" s="993"/>
      <c r="G872" s="993"/>
      <c r="H872" s="993" t="s">
        <v>9</v>
      </c>
      <c r="I872" s="993"/>
      <c r="J872" s="993"/>
      <c r="K872" s="993"/>
    </row>
    <row r="873" spans="1:11" ht="20.25" customHeight="1" x14ac:dyDescent="0.2">
      <c r="A873" s="993"/>
      <c r="B873" s="925" t="s">
        <v>554</v>
      </c>
      <c r="C873" s="925" t="s">
        <v>112</v>
      </c>
      <c r="D873" s="925" t="s">
        <v>12</v>
      </c>
      <c r="E873" s="925" t="s">
        <v>554</v>
      </c>
      <c r="F873" s="925" t="s">
        <v>112</v>
      </c>
      <c r="G873" s="925" t="s">
        <v>12</v>
      </c>
      <c r="H873" s="925" t="s">
        <v>554</v>
      </c>
      <c r="I873" s="925" t="s">
        <v>112</v>
      </c>
      <c r="J873" s="925" t="s">
        <v>12</v>
      </c>
      <c r="K873" s="993"/>
    </row>
    <row r="874" spans="1:11" ht="20.25" customHeight="1" thickBot="1" x14ac:dyDescent="0.25">
      <c r="A874" s="994"/>
      <c r="B874" s="926" t="s">
        <v>13</v>
      </c>
      <c r="C874" s="926" t="s">
        <v>14</v>
      </c>
      <c r="D874" s="926" t="s">
        <v>9</v>
      </c>
      <c r="E874" s="926" t="s">
        <v>13</v>
      </c>
      <c r="F874" s="926" t="s">
        <v>14</v>
      </c>
      <c r="G874" s="926" t="s">
        <v>9</v>
      </c>
      <c r="H874" s="926" t="s">
        <v>13</v>
      </c>
      <c r="I874" s="926" t="s">
        <v>14</v>
      </c>
      <c r="J874" s="926" t="s">
        <v>9</v>
      </c>
      <c r="K874" s="994"/>
    </row>
    <row r="875" spans="1:11" ht="20.25" customHeight="1" x14ac:dyDescent="0.2">
      <c r="A875" s="14" t="s">
        <v>1650</v>
      </c>
      <c r="B875" s="925"/>
      <c r="C875" s="925"/>
      <c r="D875" s="925"/>
      <c r="E875" s="21"/>
      <c r="F875" s="21"/>
      <c r="G875" s="21"/>
      <c r="H875" s="21"/>
      <c r="I875" s="21"/>
      <c r="J875" s="21"/>
      <c r="K875" s="404" t="s">
        <v>1828</v>
      </c>
    </row>
    <row r="876" spans="1:11" ht="20.25" customHeight="1" x14ac:dyDescent="0.2">
      <c r="A876" s="448" t="s">
        <v>939</v>
      </c>
      <c r="B876" s="880">
        <v>104</v>
      </c>
      <c r="C876" s="880">
        <v>39</v>
      </c>
      <c r="D876" s="880">
        <v>143</v>
      </c>
      <c r="E876" s="880">
        <v>0</v>
      </c>
      <c r="F876" s="880">
        <v>0</v>
      </c>
      <c r="G876" s="880">
        <v>0</v>
      </c>
      <c r="H876" s="880">
        <f>SUM(B876,E876)</f>
        <v>104</v>
      </c>
      <c r="I876" s="880">
        <f t="shared" ref="I876:J876" si="495">SUM(C876,F876)</f>
        <v>39</v>
      </c>
      <c r="J876" s="880">
        <f t="shared" si="495"/>
        <v>143</v>
      </c>
      <c r="K876" s="404" t="s">
        <v>234</v>
      </c>
    </row>
    <row r="877" spans="1:11" ht="20.25" customHeight="1" x14ac:dyDescent="0.2">
      <c r="A877" s="448" t="s">
        <v>523</v>
      </c>
      <c r="B877" s="880">
        <v>46</v>
      </c>
      <c r="C877" s="880">
        <v>9</v>
      </c>
      <c r="D877" s="880">
        <v>55</v>
      </c>
      <c r="E877" s="880">
        <v>0</v>
      </c>
      <c r="F877" s="880">
        <v>0</v>
      </c>
      <c r="G877" s="880">
        <v>0</v>
      </c>
      <c r="H877" s="880">
        <f>SUM(B877,E877)</f>
        <v>46</v>
      </c>
      <c r="I877" s="880">
        <f t="shared" ref="I877" si="496">SUM(C877,F877)</f>
        <v>9</v>
      </c>
      <c r="J877" s="880">
        <f t="shared" ref="J877" si="497">SUM(D877,G877)</f>
        <v>55</v>
      </c>
      <c r="K877" s="404" t="s">
        <v>240</v>
      </c>
    </row>
    <row r="878" spans="1:11" ht="20.25" customHeight="1" x14ac:dyDescent="0.2">
      <c r="A878" s="448" t="s">
        <v>1651</v>
      </c>
      <c r="B878" s="880">
        <f>SUM(B876:B877)</f>
        <v>150</v>
      </c>
      <c r="C878" s="880">
        <f t="shared" ref="C878:J878" si="498">SUM(C876:C877)</f>
        <v>48</v>
      </c>
      <c r="D878" s="880">
        <f t="shared" si="498"/>
        <v>198</v>
      </c>
      <c r="E878" s="880">
        <f t="shared" si="498"/>
        <v>0</v>
      </c>
      <c r="F878" s="880">
        <f t="shared" si="498"/>
        <v>0</v>
      </c>
      <c r="G878" s="880">
        <f t="shared" si="498"/>
        <v>0</v>
      </c>
      <c r="H878" s="880">
        <f t="shared" si="498"/>
        <v>150</v>
      </c>
      <c r="I878" s="880">
        <f t="shared" si="498"/>
        <v>48</v>
      </c>
      <c r="J878" s="880">
        <f t="shared" si="498"/>
        <v>198</v>
      </c>
      <c r="K878" s="404" t="s">
        <v>1802</v>
      </c>
    </row>
    <row r="879" spans="1:11" ht="20.25" customHeight="1" x14ac:dyDescent="0.2">
      <c r="A879" s="448" t="s">
        <v>1624</v>
      </c>
      <c r="B879" s="880"/>
      <c r="C879" s="880"/>
      <c r="D879" s="880"/>
      <c r="E879" s="880"/>
      <c r="F879" s="880"/>
      <c r="G879" s="880"/>
      <c r="H879" s="880"/>
      <c r="I879" s="880"/>
      <c r="J879" s="880"/>
      <c r="K879" s="404" t="s">
        <v>1724</v>
      </c>
    </row>
    <row r="880" spans="1:11" s="615" customFormat="1" ht="20.25" customHeight="1" x14ac:dyDescent="0.2">
      <c r="A880" s="463" t="s">
        <v>1354</v>
      </c>
      <c r="B880" s="880">
        <v>24</v>
      </c>
      <c r="C880" s="880">
        <v>7</v>
      </c>
      <c r="D880" s="880">
        <v>31</v>
      </c>
      <c r="E880" s="880">
        <v>0</v>
      </c>
      <c r="F880" s="880">
        <v>0</v>
      </c>
      <c r="G880" s="880">
        <v>0</v>
      </c>
      <c r="H880" s="880">
        <f>SUM(B880,E880)</f>
        <v>24</v>
      </c>
      <c r="I880" s="880">
        <f>SUM(C880,F880)</f>
        <v>7</v>
      </c>
      <c r="J880" s="880">
        <f>SUM(D880,G880)</f>
        <v>31</v>
      </c>
      <c r="K880" s="617" t="s">
        <v>1355</v>
      </c>
    </row>
    <row r="881" spans="1:11" ht="20.25" customHeight="1" x14ac:dyDescent="0.2">
      <c r="A881" s="448" t="s">
        <v>1345</v>
      </c>
      <c r="B881" s="880">
        <v>48</v>
      </c>
      <c r="C881" s="880">
        <v>18</v>
      </c>
      <c r="D881" s="880">
        <v>66</v>
      </c>
      <c r="E881" s="880">
        <v>0</v>
      </c>
      <c r="F881" s="880">
        <v>0</v>
      </c>
      <c r="G881" s="880">
        <v>0</v>
      </c>
      <c r="H881" s="880">
        <f t="shared" ref="H881:H883" si="499">SUM(B881,E881)</f>
        <v>48</v>
      </c>
      <c r="I881" s="880">
        <f t="shared" ref="I881:I883" si="500">SUM(C881,F881)</f>
        <v>18</v>
      </c>
      <c r="J881" s="880">
        <f t="shared" ref="J881:J883" si="501">SUM(D881,G881)</f>
        <v>66</v>
      </c>
      <c r="K881" s="404" t="s">
        <v>1526</v>
      </c>
    </row>
    <row r="882" spans="1:11" ht="20.25" customHeight="1" x14ac:dyDescent="0.2">
      <c r="A882" s="448" t="s">
        <v>939</v>
      </c>
      <c r="B882" s="880">
        <v>162</v>
      </c>
      <c r="C882" s="880">
        <v>57</v>
      </c>
      <c r="D882" s="880">
        <v>219</v>
      </c>
      <c r="E882" s="880">
        <v>0</v>
      </c>
      <c r="F882" s="880">
        <v>0</v>
      </c>
      <c r="G882" s="880">
        <v>0</v>
      </c>
      <c r="H882" s="880">
        <f t="shared" si="499"/>
        <v>162</v>
      </c>
      <c r="I882" s="880">
        <f t="shared" si="500"/>
        <v>57</v>
      </c>
      <c r="J882" s="880">
        <f t="shared" si="501"/>
        <v>219</v>
      </c>
      <c r="K882" s="404" t="s">
        <v>234</v>
      </c>
    </row>
    <row r="883" spans="1:11" ht="20.25" customHeight="1" x14ac:dyDescent="0.2">
      <c r="A883" s="448" t="s">
        <v>523</v>
      </c>
      <c r="B883" s="880">
        <v>137</v>
      </c>
      <c r="C883" s="880">
        <v>11</v>
      </c>
      <c r="D883" s="880">
        <v>148</v>
      </c>
      <c r="E883" s="880">
        <v>0</v>
      </c>
      <c r="F883" s="880">
        <v>0</v>
      </c>
      <c r="G883" s="880">
        <v>0</v>
      </c>
      <c r="H883" s="880">
        <f t="shared" si="499"/>
        <v>137</v>
      </c>
      <c r="I883" s="880">
        <f t="shared" si="500"/>
        <v>11</v>
      </c>
      <c r="J883" s="880">
        <f t="shared" si="501"/>
        <v>148</v>
      </c>
      <c r="K883" s="404" t="s">
        <v>240</v>
      </c>
    </row>
    <row r="884" spans="1:11" ht="20.25" customHeight="1" x14ac:dyDescent="0.2">
      <c r="A884" s="448" t="s">
        <v>1829</v>
      </c>
      <c r="B884" s="880">
        <f>SUM(B880:B883)</f>
        <v>371</v>
      </c>
      <c r="C884" s="880">
        <f t="shared" ref="C884:J884" si="502">SUM(C880:C883)</f>
        <v>93</v>
      </c>
      <c r="D884" s="880">
        <f t="shared" si="502"/>
        <v>464</v>
      </c>
      <c r="E884" s="880">
        <f t="shared" si="502"/>
        <v>0</v>
      </c>
      <c r="F884" s="880">
        <f t="shared" si="502"/>
        <v>0</v>
      </c>
      <c r="G884" s="880">
        <f t="shared" si="502"/>
        <v>0</v>
      </c>
      <c r="H884" s="880">
        <f t="shared" si="502"/>
        <v>371</v>
      </c>
      <c r="I884" s="880">
        <f t="shared" si="502"/>
        <v>93</v>
      </c>
      <c r="J884" s="880">
        <f t="shared" si="502"/>
        <v>464</v>
      </c>
      <c r="K884" s="404" t="s">
        <v>1726</v>
      </c>
    </row>
    <row r="885" spans="1:11" ht="18" customHeight="1" x14ac:dyDescent="0.2">
      <c r="A885" s="448" t="s">
        <v>1653</v>
      </c>
      <c r="B885" s="880"/>
      <c r="C885" s="880"/>
      <c r="D885" s="880"/>
      <c r="E885" s="880"/>
      <c r="F885" s="880"/>
      <c r="G885" s="880"/>
      <c r="H885" s="880"/>
      <c r="I885" s="880"/>
      <c r="J885" s="880"/>
      <c r="K885" s="404" t="s">
        <v>1805</v>
      </c>
    </row>
    <row r="886" spans="1:11" ht="20.25" customHeight="1" x14ac:dyDescent="0.2">
      <c r="A886" s="448" t="s">
        <v>1344</v>
      </c>
      <c r="B886" s="880">
        <v>49</v>
      </c>
      <c r="C886" s="880">
        <v>4</v>
      </c>
      <c r="D886" s="880">
        <v>53</v>
      </c>
      <c r="E886" s="880">
        <v>0</v>
      </c>
      <c r="F886" s="880">
        <v>0</v>
      </c>
      <c r="G886" s="880">
        <v>0</v>
      </c>
      <c r="H886" s="880">
        <f>SUM(B886,E886)</f>
        <v>49</v>
      </c>
      <c r="I886" s="880">
        <f t="shared" ref="I886:J886" si="503">SUM(C886,F886)</f>
        <v>4</v>
      </c>
      <c r="J886" s="880">
        <f t="shared" si="503"/>
        <v>53</v>
      </c>
      <c r="K886" s="404" t="s">
        <v>856</v>
      </c>
    </row>
    <row r="887" spans="1:11" s="615" customFormat="1" ht="20.25" customHeight="1" x14ac:dyDescent="0.2">
      <c r="A887" s="463" t="s">
        <v>1354</v>
      </c>
      <c r="B887" s="880">
        <v>8</v>
      </c>
      <c r="C887" s="880">
        <v>3</v>
      </c>
      <c r="D887" s="880">
        <v>11</v>
      </c>
      <c r="E887" s="880">
        <v>0</v>
      </c>
      <c r="F887" s="880">
        <v>0</v>
      </c>
      <c r="G887" s="880">
        <v>0</v>
      </c>
      <c r="H887" s="880">
        <f t="shared" ref="H887:H890" si="504">SUM(B887,E887)</f>
        <v>8</v>
      </c>
      <c r="I887" s="880">
        <f t="shared" ref="I887:I890" si="505">SUM(C887,F887)</f>
        <v>3</v>
      </c>
      <c r="J887" s="880">
        <f t="shared" ref="J887:J890" si="506">SUM(D887,G887)</f>
        <v>11</v>
      </c>
      <c r="K887" s="617" t="s">
        <v>1355</v>
      </c>
    </row>
    <row r="888" spans="1:11" ht="20.25" customHeight="1" x14ac:dyDescent="0.2">
      <c r="A888" s="448" t="s">
        <v>1345</v>
      </c>
      <c r="B888" s="880">
        <v>11</v>
      </c>
      <c r="C888" s="880">
        <v>0</v>
      </c>
      <c r="D888" s="880">
        <v>11</v>
      </c>
      <c r="E888" s="880">
        <v>0</v>
      </c>
      <c r="F888" s="880">
        <v>0</v>
      </c>
      <c r="G888" s="880">
        <v>0</v>
      </c>
      <c r="H888" s="880">
        <f t="shared" si="504"/>
        <v>11</v>
      </c>
      <c r="I888" s="880">
        <f t="shared" si="505"/>
        <v>0</v>
      </c>
      <c r="J888" s="880">
        <f t="shared" si="506"/>
        <v>11</v>
      </c>
      <c r="K888" s="404" t="s">
        <v>1526</v>
      </c>
    </row>
    <row r="889" spans="1:11" ht="20.25" customHeight="1" x14ac:dyDescent="0.2">
      <c r="A889" s="448" t="s">
        <v>939</v>
      </c>
      <c r="B889" s="880">
        <v>51</v>
      </c>
      <c r="C889" s="880">
        <v>19</v>
      </c>
      <c r="D889" s="880">
        <v>70</v>
      </c>
      <c r="E889" s="880">
        <v>0</v>
      </c>
      <c r="F889" s="880">
        <v>0</v>
      </c>
      <c r="G889" s="880">
        <v>0</v>
      </c>
      <c r="H889" s="880">
        <f t="shared" si="504"/>
        <v>51</v>
      </c>
      <c r="I889" s="880">
        <f t="shared" si="505"/>
        <v>19</v>
      </c>
      <c r="J889" s="880">
        <f t="shared" si="506"/>
        <v>70</v>
      </c>
      <c r="K889" s="404" t="s">
        <v>234</v>
      </c>
    </row>
    <row r="890" spans="1:11" ht="19.5" customHeight="1" x14ac:dyDescent="0.2">
      <c r="A890" s="448" t="s">
        <v>523</v>
      </c>
      <c r="B890" s="880">
        <v>82</v>
      </c>
      <c r="C890" s="880">
        <v>7</v>
      </c>
      <c r="D890" s="880">
        <v>89</v>
      </c>
      <c r="E890" s="880">
        <v>0</v>
      </c>
      <c r="F890" s="880">
        <v>0</v>
      </c>
      <c r="G890" s="880">
        <v>0</v>
      </c>
      <c r="H890" s="880">
        <f t="shared" si="504"/>
        <v>82</v>
      </c>
      <c r="I890" s="880">
        <f t="shared" si="505"/>
        <v>7</v>
      </c>
      <c r="J890" s="880">
        <f t="shared" si="506"/>
        <v>89</v>
      </c>
      <c r="K890" s="404" t="s">
        <v>240</v>
      </c>
    </row>
    <row r="891" spans="1:11" ht="20.25" customHeight="1" x14ac:dyDescent="0.2">
      <c r="A891" s="448" t="s">
        <v>1654</v>
      </c>
      <c r="B891" s="880">
        <f>SUM(B886:B890)</f>
        <v>201</v>
      </c>
      <c r="C891" s="880">
        <f t="shared" ref="C891:J891" si="507">SUM(C886:C890)</f>
        <v>33</v>
      </c>
      <c r="D891" s="880">
        <f t="shared" si="507"/>
        <v>234</v>
      </c>
      <c r="E891" s="880">
        <f t="shared" si="507"/>
        <v>0</v>
      </c>
      <c r="F891" s="880">
        <f t="shared" si="507"/>
        <v>0</v>
      </c>
      <c r="G891" s="880">
        <f t="shared" si="507"/>
        <v>0</v>
      </c>
      <c r="H891" s="880">
        <f t="shared" si="507"/>
        <v>201</v>
      </c>
      <c r="I891" s="880">
        <f t="shared" si="507"/>
        <v>33</v>
      </c>
      <c r="J891" s="880">
        <f t="shared" si="507"/>
        <v>234</v>
      </c>
      <c r="K891" s="404" t="s">
        <v>1728</v>
      </c>
    </row>
    <row r="892" spans="1:11" ht="20.25" customHeight="1" x14ac:dyDescent="0.2">
      <c r="A892" s="448" t="s">
        <v>1655</v>
      </c>
      <c r="B892" s="880"/>
      <c r="C892" s="880"/>
      <c r="D892" s="880"/>
      <c r="E892" s="880"/>
      <c r="F892" s="880"/>
      <c r="G892" s="880"/>
      <c r="H892" s="880"/>
      <c r="I892" s="880"/>
      <c r="J892" s="880"/>
      <c r="K892" s="404" t="s">
        <v>1830</v>
      </c>
    </row>
    <row r="893" spans="1:11" ht="20.25" customHeight="1" x14ac:dyDescent="0.2">
      <c r="A893" s="448" t="s">
        <v>1344</v>
      </c>
      <c r="B893" s="880">
        <v>165</v>
      </c>
      <c r="C893" s="880">
        <v>7</v>
      </c>
      <c r="D893" s="880">
        <v>172</v>
      </c>
      <c r="E893" s="880">
        <v>0</v>
      </c>
      <c r="F893" s="880">
        <v>0</v>
      </c>
      <c r="G893" s="880">
        <v>0</v>
      </c>
      <c r="H893" s="880">
        <f>SUM(B893,E893)</f>
        <v>165</v>
      </c>
      <c r="I893" s="880">
        <f t="shared" ref="I893:J893" si="508">SUM(C893,F893)</f>
        <v>7</v>
      </c>
      <c r="J893" s="880">
        <f t="shared" si="508"/>
        <v>172</v>
      </c>
      <c r="K893" s="404" t="s">
        <v>856</v>
      </c>
    </row>
    <row r="894" spans="1:11" ht="18" customHeight="1" x14ac:dyDescent="0.2">
      <c r="A894" s="448" t="s">
        <v>1345</v>
      </c>
      <c r="B894" s="880">
        <v>16</v>
      </c>
      <c r="C894" s="880">
        <v>3</v>
      </c>
      <c r="D894" s="880">
        <v>19</v>
      </c>
      <c r="E894" s="880">
        <v>0</v>
      </c>
      <c r="F894" s="880">
        <v>0</v>
      </c>
      <c r="G894" s="880">
        <v>0</v>
      </c>
      <c r="H894" s="880">
        <f t="shared" ref="H894:H896" si="509">SUM(B894,E894)</f>
        <v>16</v>
      </c>
      <c r="I894" s="880">
        <f t="shared" ref="I894:I896" si="510">SUM(C894,F894)</f>
        <v>3</v>
      </c>
      <c r="J894" s="880">
        <f t="shared" ref="J894:J896" si="511">SUM(D894,G894)</f>
        <v>19</v>
      </c>
      <c r="K894" s="404" t="s">
        <v>1526</v>
      </c>
    </row>
    <row r="895" spans="1:11" ht="17.25" customHeight="1" x14ac:dyDescent="0.2">
      <c r="A895" s="448" t="s">
        <v>939</v>
      </c>
      <c r="B895" s="880">
        <v>136</v>
      </c>
      <c r="C895" s="880">
        <v>27</v>
      </c>
      <c r="D895" s="880">
        <v>163</v>
      </c>
      <c r="E895" s="880">
        <v>0</v>
      </c>
      <c r="F895" s="880">
        <v>0</v>
      </c>
      <c r="G895" s="880">
        <v>0</v>
      </c>
      <c r="H895" s="880">
        <f t="shared" si="509"/>
        <v>136</v>
      </c>
      <c r="I895" s="880">
        <f t="shared" si="510"/>
        <v>27</v>
      </c>
      <c r="J895" s="880">
        <f t="shared" si="511"/>
        <v>163</v>
      </c>
      <c r="K895" s="404" t="s">
        <v>234</v>
      </c>
    </row>
    <row r="896" spans="1:11" ht="20.25" customHeight="1" x14ac:dyDescent="0.2">
      <c r="A896" s="448" t="s">
        <v>523</v>
      </c>
      <c r="B896" s="880">
        <v>45</v>
      </c>
      <c r="C896" s="880">
        <v>8</v>
      </c>
      <c r="D896" s="880">
        <v>53</v>
      </c>
      <c r="E896" s="880">
        <v>0</v>
      </c>
      <c r="F896" s="880">
        <v>0</v>
      </c>
      <c r="G896" s="880">
        <v>0</v>
      </c>
      <c r="H896" s="880">
        <f t="shared" si="509"/>
        <v>45</v>
      </c>
      <c r="I896" s="880">
        <f t="shared" si="510"/>
        <v>8</v>
      </c>
      <c r="J896" s="880">
        <f t="shared" si="511"/>
        <v>53</v>
      </c>
      <c r="K896" s="404" t="s">
        <v>240</v>
      </c>
    </row>
    <row r="897" spans="1:11" ht="18.75" customHeight="1" thickBot="1" x14ac:dyDescent="0.25">
      <c r="A897" s="323" t="s">
        <v>1656</v>
      </c>
      <c r="B897" s="27">
        <f>SUM(B893:B896)</f>
        <v>362</v>
      </c>
      <c r="C897" s="27">
        <f t="shared" ref="C897:J897" si="512">SUM(C893:C896)</f>
        <v>45</v>
      </c>
      <c r="D897" s="27">
        <f t="shared" si="512"/>
        <v>407</v>
      </c>
      <c r="E897" s="27">
        <f t="shared" si="512"/>
        <v>0</v>
      </c>
      <c r="F897" s="27">
        <f t="shared" si="512"/>
        <v>0</v>
      </c>
      <c r="G897" s="27">
        <f t="shared" si="512"/>
        <v>0</v>
      </c>
      <c r="H897" s="27">
        <f t="shared" si="512"/>
        <v>362</v>
      </c>
      <c r="I897" s="27">
        <f t="shared" si="512"/>
        <v>45</v>
      </c>
      <c r="J897" s="27">
        <f t="shared" si="512"/>
        <v>407</v>
      </c>
      <c r="K897" s="13" t="s">
        <v>1831</v>
      </c>
    </row>
    <row r="898" spans="1:11" ht="24" customHeight="1" thickTop="1" thickBot="1" x14ac:dyDescent="0.25">
      <c r="A898" s="323" t="s">
        <v>2659</v>
      </c>
      <c r="E898" s="27"/>
      <c r="F898" s="27"/>
      <c r="G898" s="27"/>
      <c r="H898" s="27"/>
      <c r="I898" s="27"/>
      <c r="J898" s="27"/>
      <c r="K898" s="384" t="s">
        <v>2721</v>
      </c>
    </row>
    <row r="899" spans="1:11" ht="20.25" customHeight="1" thickTop="1" x14ac:dyDescent="0.2">
      <c r="A899" s="992" t="s">
        <v>196</v>
      </c>
      <c r="B899" s="992" t="s">
        <v>1</v>
      </c>
      <c r="C899" s="992"/>
      <c r="D899" s="992"/>
      <c r="E899" s="992" t="s">
        <v>2</v>
      </c>
      <c r="F899" s="992"/>
      <c r="G899" s="992"/>
      <c r="H899" s="992" t="s">
        <v>4</v>
      </c>
      <c r="I899" s="992"/>
      <c r="J899" s="992"/>
      <c r="K899" s="992" t="s">
        <v>197</v>
      </c>
    </row>
    <row r="900" spans="1:11" ht="20.25" customHeight="1" x14ac:dyDescent="0.2">
      <c r="A900" s="993"/>
      <c r="B900" s="993" t="s">
        <v>6</v>
      </c>
      <c r="C900" s="993"/>
      <c r="D900" s="993"/>
      <c r="E900" s="993" t="s">
        <v>7</v>
      </c>
      <c r="F900" s="993"/>
      <c r="G900" s="993"/>
      <c r="H900" s="993" t="s">
        <v>9</v>
      </c>
      <c r="I900" s="993"/>
      <c r="J900" s="993"/>
      <c r="K900" s="993"/>
    </row>
    <row r="901" spans="1:11" ht="20.25" customHeight="1" x14ac:dyDescent="0.2">
      <c r="A901" s="993"/>
      <c r="B901" s="925" t="s">
        <v>554</v>
      </c>
      <c r="C901" s="925" t="s">
        <v>112</v>
      </c>
      <c r="D901" s="925" t="s">
        <v>12</v>
      </c>
      <c r="E901" s="925" t="s">
        <v>554</v>
      </c>
      <c r="F901" s="925" t="s">
        <v>112</v>
      </c>
      <c r="G901" s="925" t="s">
        <v>12</v>
      </c>
      <c r="H901" s="925" t="s">
        <v>554</v>
      </c>
      <c r="I901" s="925" t="s">
        <v>112</v>
      </c>
      <c r="J901" s="925" t="s">
        <v>12</v>
      </c>
      <c r="K901" s="993"/>
    </row>
    <row r="902" spans="1:11" ht="20.25" customHeight="1" thickBot="1" x14ac:dyDescent="0.25">
      <c r="A902" s="994"/>
      <c r="B902" s="926" t="s">
        <v>13</v>
      </c>
      <c r="C902" s="926" t="s">
        <v>14</v>
      </c>
      <c r="D902" s="926" t="s">
        <v>9</v>
      </c>
      <c r="E902" s="926" t="s">
        <v>13</v>
      </c>
      <c r="F902" s="926" t="s">
        <v>14</v>
      </c>
      <c r="G902" s="926" t="s">
        <v>9</v>
      </c>
      <c r="H902" s="926" t="s">
        <v>13</v>
      </c>
      <c r="I902" s="926" t="s">
        <v>14</v>
      </c>
      <c r="J902" s="926" t="s">
        <v>9</v>
      </c>
      <c r="K902" s="994"/>
    </row>
    <row r="903" spans="1:11" ht="18" customHeight="1" x14ac:dyDescent="0.2">
      <c r="A903" s="14" t="s">
        <v>1657</v>
      </c>
      <c r="B903" s="925"/>
      <c r="C903" s="925"/>
      <c r="D903" s="925"/>
      <c r="E903" s="925"/>
      <c r="F903" s="925"/>
      <c r="G903" s="925"/>
      <c r="H903" s="925"/>
      <c r="I903" s="925"/>
      <c r="J903" s="925"/>
      <c r="K903" s="404" t="s">
        <v>1731</v>
      </c>
    </row>
    <row r="904" spans="1:11" ht="18" customHeight="1" x14ac:dyDescent="0.2">
      <c r="A904" s="448" t="s">
        <v>1344</v>
      </c>
      <c r="B904" s="880">
        <v>288</v>
      </c>
      <c r="C904" s="880">
        <v>15</v>
      </c>
      <c r="D904" s="880">
        <v>303</v>
      </c>
      <c r="E904" s="880">
        <v>0</v>
      </c>
      <c r="F904" s="880">
        <v>0</v>
      </c>
      <c r="G904" s="880">
        <v>0</v>
      </c>
      <c r="H904" s="880">
        <f>SUM(B904,E904)</f>
        <v>288</v>
      </c>
      <c r="I904" s="880">
        <f t="shared" ref="I904:J904" si="513">SUM(C904,F904)</f>
        <v>15</v>
      </c>
      <c r="J904" s="880">
        <f t="shared" si="513"/>
        <v>303</v>
      </c>
      <c r="K904" s="404" t="s">
        <v>856</v>
      </c>
    </row>
    <row r="905" spans="1:11" s="615" customFormat="1" ht="18" customHeight="1" x14ac:dyDescent="0.2">
      <c r="A905" s="463" t="s">
        <v>1345</v>
      </c>
      <c r="B905" s="880">
        <v>15</v>
      </c>
      <c r="C905" s="880">
        <v>5</v>
      </c>
      <c r="D905" s="880">
        <v>20</v>
      </c>
      <c r="E905" s="880">
        <v>0</v>
      </c>
      <c r="F905" s="880">
        <v>0</v>
      </c>
      <c r="G905" s="880">
        <v>0</v>
      </c>
      <c r="H905" s="880">
        <f t="shared" ref="H905:H907" si="514">SUM(B905,E905)</f>
        <v>15</v>
      </c>
      <c r="I905" s="880">
        <f t="shared" ref="I905:I907" si="515">SUM(C905,F905)</f>
        <v>5</v>
      </c>
      <c r="J905" s="880">
        <f t="shared" ref="J905:J907" si="516">SUM(D905,G905)</f>
        <v>20</v>
      </c>
      <c r="K905" s="617" t="s">
        <v>1526</v>
      </c>
    </row>
    <row r="906" spans="1:11" ht="18" customHeight="1" x14ac:dyDescent="0.2">
      <c r="A906" s="448" t="s">
        <v>939</v>
      </c>
      <c r="B906" s="880">
        <v>74</v>
      </c>
      <c r="C906" s="880">
        <v>24</v>
      </c>
      <c r="D906" s="880">
        <v>98</v>
      </c>
      <c r="E906" s="880">
        <v>0</v>
      </c>
      <c r="F906" s="880">
        <v>0</v>
      </c>
      <c r="G906" s="880">
        <v>0</v>
      </c>
      <c r="H906" s="880">
        <f t="shared" si="514"/>
        <v>74</v>
      </c>
      <c r="I906" s="880">
        <f t="shared" si="515"/>
        <v>24</v>
      </c>
      <c r="J906" s="880">
        <f t="shared" si="516"/>
        <v>98</v>
      </c>
      <c r="K906" s="404" t="s">
        <v>234</v>
      </c>
    </row>
    <row r="907" spans="1:11" ht="18" customHeight="1" x14ac:dyDescent="0.2">
      <c r="A907" s="448" t="s">
        <v>523</v>
      </c>
      <c r="B907" s="880">
        <v>50</v>
      </c>
      <c r="C907" s="880">
        <v>14</v>
      </c>
      <c r="D907" s="880">
        <v>64</v>
      </c>
      <c r="E907" s="880">
        <v>0</v>
      </c>
      <c r="F907" s="880">
        <v>0</v>
      </c>
      <c r="G907" s="880">
        <v>0</v>
      </c>
      <c r="H907" s="880">
        <f t="shared" si="514"/>
        <v>50</v>
      </c>
      <c r="I907" s="880">
        <f t="shared" si="515"/>
        <v>14</v>
      </c>
      <c r="J907" s="880">
        <f t="shared" si="516"/>
        <v>64</v>
      </c>
      <c r="K907" s="404" t="s">
        <v>240</v>
      </c>
    </row>
    <row r="908" spans="1:11" ht="18" customHeight="1" x14ac:dyDescent="0.2">
      <c r="A908" s="448" t="s">
        <v>1658</v>
      </c>
      <c r="B908" s="880">
        <f>SUM(B904:B907)</f>
        <v>427</v>
      </c>
      <c r="C908" s="880">
        <f t="shared" ref="C908:J908" si="517">SUM(C904:C907)</f>
        <v>58</v>
      </c>
      <c r="D908" s="880">
        <f t="shared" si="517"/>
        <v>485</v>
      </c>
      <c r="E908" s="880">
        <f t="shared" si="517"/>
        <v>0</v>
      </c>
      <c r="F908" s="880">
        <f t="shared" si="517"/>
        <v>0</v>
      </c>
      <c r="G908" s="880">
        <f t="shared" si="517"/>
        <v>0</v>
      </c>
      <c r="H908" s="880">
        <f t="shared" si="517"/>
        <v>427</v>
      </c>
      <c r="I908" s="880">
        <f t="shared" si="517"/>
        <v>58</v>
      </c>
      <c r="J908" s="880">
        <f t="shared" si="517"/>
        <v>485</v>
      </c>
      <c r="K908" s="404" t="s">
        <v>1732</v>
      </c>
    </row>
    <row r="909" spans="1:11" ht="18" customHeight="1" x14ac:dyDescent="0.2">
      <c r="A909" s="448" t="s">
        <v>1659</v>
      </c>
      <c r="B909" s="880"/>
      <c r="C909" s="880"/>
      <c r="D909" s="880"/>
      <c r="E909" s="880"/>
      <c r="F909" s="880"/>
      <c r="G909" s="880"/>
      <c r="H909" s="880"/>
      <c r="I909" s="880"/>
      <c r="J909" s="880"/>
      <c r="K909" s="404" t="s">
        <v>1832</v>
      </c>
    </row>
    <row r="910" spans="1:11" ht="18" customHeight="1" x14ac:dyDescent="0.2">
      <c r="A910" s="448" t="s">
        <v>1344</v>
      </c>
      <c r="B910" s="880">
        <v>210</v>
      </c>
      <c r="C910" s="880">
        <v>6</v>
      </c>
      <c r="D910" s="880">
        <v>216</v>
      </c>
      <c r="E910" s="880">
        <v>0</v>
      </c>
      <c r="F910" s="880">
        <v>0</v>
      </c>
      <c r="G910" s="880">
        <v>0</v>
      </c>
      <c r="H910" s="880">
        <f>SUM(B910,E910)</f>
        <v>210</v>
      </c>
      <c r="I910" s="880">
        <f t="shared" ref="I910:J910" si="518">SUM(C910,F910)</f>
        <v>6</v>
      </c>
      <c r="J910" s="880">
        <f t="shared" si="518"/>
        <v>216</v>
      </c>
      <c r="K910" s="404" t="s">
        <v>856</v>
      </c>
    </row>
    <row r="911" spans="1:11" ht="18" customHeight="1" x14ac:dyDescent="0.2">
      <c r="A911" s="448" t="s">
        <v>1345</v>
      </c>
      <c r="B911" s="880">
        <v>229</v>
      </c>
      <c r="C911" s="880">
        <v>31</v>
      </c>
      <c r="D911" s="880">
        <v>260</v>
      </c>
      <c r="E911" s="880">
        <v>0</v>
      </c>
      <c r="F911" s="880">
        <v>0</v>
      </c>
      <c r="G911" s="880">
        <v>0</v>
      </c>
      <c r="H911" s="880">
        <f t="shared" ref="H911:H913" si="519">SUM(B911,E911)</f>
        <v>229</v>
      </c>
      <c r="I911" s="880">
        <f t="shared" ref="I911:I913" si="520">SUM(C911,F911)</f>
        <v>31</v>
      </c>
      <c r="J911" s="880">
        <f t="shared" ref="J911:J913" si="521">SUM(D911,G911)</f>
        <v>260</v>
      </c>
      <c r="K911" s="404" t="s">
        <v>1526</v>
      </c>
    </row>
    <row r="912" spans="1:11" ht="18" customHeight="1" x14ac:dyDescent="0.2">
      <c r="A912" s="448" t="s">
        <v>939</v>
      </c>
      <c r="B912" s="880">
        <v>170</v>
      </c>
      <c r="C912" s="880">
        <v>43</v>
      </c>
      <c r="D912" s="880">
        <v>213</v>
      </c>
      <c r="E912" s="880">
        <v>0</v>
      </c>
      <c r="F912" s="880">
        <v>0</v>
      </c>
      <c r="G912" s="880">
        <v>0</v>
      </c>
      <c r="H912" s="880">
        <f t="shared" si="519"/>
        <v>170</v>
      </c>
      <c r="I912" s="880">
        <f t="shared" si="520"/>
        <v>43</v>
      </c>
      <c r="J912" s="880">
        <f t="shared" si="521"/>
        <v>213</v>
      </c>
      <c r="K912" s="404" t="s">
        <v>234</v>
      </c>
    </row>
    <row r="913" spans="1:11" ht="18" customHeight="1" x14ac:dyDescent="0.2">
      <c r="A913" s="448" t="s">
        <v>523</v>
      </c>
      <c r="B913" s="880">
        <v>41</v>
      </c>
      <c r="C913" s="880">
        <v>5</v>
      </c>
      <c r="D913" s="880">
        <v>46</v>
      </c>
      <c r="E913" s="880">
        <v>0</v>
      </c>
      <c r="F913" s="880">
        <v>0</v>
      </c>
      <c r="G913" s="880">
        <v>0</v>
      </c>
      <c r="H913" s="880">
        <f t="shared" si="519"/>
        <v>41</v>
      </c>
      <c r="I913" s="880">
        <f t="shared" si="520"/>
        <v>5</v>
      </c>
      <c r="J913" s="880">
        <f t="shared" si="521"/>
        <v>46</v>
      </c>
      <c r="K913" s="404" t="s">
        <v>240</v>
      </c>
    </row>
    <row r="914" spans="1:11" ht="18" customHeight="1" x14ac:dyDescent="0.2">
      <c r="A914" s="448" t="s">
        <v>1660</v>
      </c>
      <c r="B914" s="880">
        <f>SUM(B910:B913)</f>
        <v>650</v>
      </c>
      <c r="C914" s="880">
        <f t="shared" ref="C914:J914" si="522">SUM(C910:C913)</f>
        <v>85</v>
      </c>
      <c r="D914" s="880">
        <f t="shared" si="522"/>
        <v>735</v>
      </c>
      <c r="E914" s="880">
        <f t="shared" si="522"/>
        <v>0</v>
      </c>
      <c r="F914" s="880">
        <f t="shared" si="522"/>
        <v>0</v>
      </c>
      <c r="G914" s="880">
        <f t="shared" si="522"/>
        <v>0</v>
      </c>
      <c r="H914" s="880">
        <f t="shared" si="522"/>
        <v>650</v>
      </c>
      <c r="I914" s="880">
        <f t="shared" si="522"/>
        <v>85</v>
      </c>
      <c r="J914" s="880">
        <f t="shared" si="522"/>
        <v>735</v>
      </c>
      <c r="K914" s="404" t="s">
        <v>1734</v>
      </c>
    </row>
    <row r="915" spans="1:11" ht="18" customHeight="1" x14ac:dyDescent="0.2">
      <c r="A915" s="448" t="s">
        <v>1661</v>
      </c>
      <c r="B915" s="880"/>
      <c r="C915" s="880"/>
      <c r="D915" s="880"/>
      <c r="E915" s="880"/>
      <c r="F915" s="880"/>
      <c r="G915" s="880"/>
      <c r="H915" s="880"/>
      <c r="I915" s="880"/>
      <c r="J915" s="880"/>
      <c r="K915" s="404" t="s">
        <v>1735</v>
      </c>
    </row>
    <row r="916" spans="1:11" ht="18" customHeight="1" x14ac:dyDescent="0.2">
      <c r="A916" s="448" t="s">
        <v>1344</v>
      </c>
      <c r="B916" s="880">
        <v>60</v>
      </c>
      <c r="C916" s="880">
        <v>2</v>
      </c>
      <c r="D916" s="880">
        <v>62</v>
      </c>
      <c r="E916" s="880">
        <v>0</v>
      </c>
      <c r="F916" s="880">
        <v>0</v>
      </c>
      <c r="G916" s="880">
        <v>0</v>
      </c>
      <c r="H916" s="880">
        <f>SUM(B916,E916)</f>
        <v>60</v>
      </c>
      <c r="I916" s="880">
        <f t="shared" ref="I916:J916" si="523">SUM(C916,F916)</f>
        <v>2</v>
      </c>
      <c r="J916" s="880">
        <f t="shared" si="523"/>
        <v>62</v>
      </c>
      <c r="K916" s="404" t="s">
        <v>856</v>
      </c>
    </row>
    <row r="917" spans="1:11" ht="18" customHeight="1" x14ac:dyDescent="0.2">
      <c r="A917" s="448" t="s">
        <v>939</v>
      </c>
      <c r="B917" s="880">
        <v>163</v>
      </c>
      <c r="C917" s="880">
        <v>46</v>
      </c>
      <c r="D917" s="880">
        <v>209</v>
      </c>
      <c r="E917" s="880">
        <v>0</v>
      </c>
      <c r="F917" s="880">
        <v>0</v>
      </c>
      <c r="G917" s="880">
        <v>0</v>
      </c>
      <c r="H917" s="880">
        <f t="shared" ref="H917:H919" si="524">SUM(B917,E917)</f>
        <v>163</v>
      </c>
      <c r="I917" s="880">
        <f t="shared" ref="I917:I919" si="525">SUM(C917,F917)</f>
        <v>46</v>
      </c>
      <c r="J917" s="880">
        <f t="shared" ref="J917:J919" si="526">SUM(D917,G917)</f>
        <v>209</v>
      </c>
      <c r="K917" s="404" t="s">
        <v>234</v>
      </c>
    </row>
    <row r="918" spans="1:11" ht="18" customHeight="1" x14ac:dyDescent="0.2">
      <c r="A918" s="448" t="s">
        <v>523</v>
      </c>
      <c r="B918" s="880">
        <v>65</v>
      </c>
      <c r="C918" s="880">
        <v>11</v>
      </c>
      <c r="D918" s="880">
        <v>76</v>
      </c>
      <c r="E918" s="880">
        <v>0</v>
      </c>
      <c r="F918" s="880">
        <v>0</v>
      </c>
      <c r="G918" s="880">
        <v>0</v>
      </c>
      <c r="H918" s="880">
        <f t="shared" si="524"/>
        <v>65</v>
      </c>
      <c r="I918" s="880">
        <f t="shared" si="525"/>
        <v>11</v>
      </c>
      <c r="J918" s="880">
        <f t="shared" si="526"/>
        <v>76</v>
      </c>
      <c r="K918" s="404" t="s">
        <v>240</v>
      </c>
    </row>
    <row r="919" spans="1:11" ht="18" customHeight="1" x14ac:dyDescent="0.2">
      <c r="A919" s="448" t="s">
        <v>1663</v>
      </c>
      <c r="B919" s="880">
        <f>SUM(B916:B918)</f>
        <v>288</v>
      </c>
      <c r="C919" s="880">
        <f t="shared" ref="C919:G919" si="527">SUM(C916:C918)</f>
        <v>59</v>
      </c>
      <c r="D919" s="880">
        <f t="shared" si="527"/>
        <v>347</v>
      </c>
      <c r="E919" s="880">
        <f t="shared" si="527"/>
        <v>0</v>
      </c>
      <c r="F919" s="880">
        <f t="shared" si="527"/>
        <v>0</v>
      </c>
      <c r="G919" s="880">
        <f t="shared" si="527"/>
        <v>0</v>
      </c>
      <c r="H919" s="880">
        <f t="shared" si="524"/>
        <v>288</v>
      </c>
      <c r="I919" s="880">
        <f t="shared" si="525"/>
        <v>59</v>
      </c>
      <c r="J919" s="880">
        <f t="shared" si="526"/>
        <v>347</v>
      </c>
      <c r="K919" s="404" t="s">
        <v>1736</v>
      </c>
    </row>
    <row r="920" spans="1:11" ht="18" customHeight="1" x14ac:dyDescent="0.2">
      <c r="A920" s="448" t="s">
        <v>1664</v>
      </c>
      <c r="B920" s="880"/>
      <c r="C920" s="880"/>
      <c r="D920" s="880"/>
      <c r="E920" s="880"/>
      <c r="F920" s="880"/>
      <c r="G920" s="880"/>
      <c r="H920" s="880"/>
      <c r="I920" s="880"/>
      <c r="J920" s="880"/>
      <c r="K920" s="404" t="s">
        <v>1649</v>
      </c>
    </row>
    <row r="921" spans="1:11" ht="18" customHeight="1" x14ac:dyDescent="0.2">
      <c r="A921" s="448" t="s">
        <v>1344</v>
      </c>
      <c r="B921" s="880">
        <v>949</v>
      </c>
      <c r="C921" s="880">
        <v>66</v>
      </c>
      <c r="D921" s="880">
        <v>1015</v>
      </c>
      <c r="E921" s="880">
        <v>0</v>
      </c>
      <c r="F921" s="880">
        <v>0</v>
      </c>
      <c r="G921" s="880">
        <v>0</v>
      </c>
      <c r="H921" s="880">
        <f>SUM(B921,E921)</f>
        <v>949</v>
      </c>
      <c r="I921" s="880">
        <f t="shared" ref="I921:J921" si="528">SUM(C921,F921)</f>
        <v>66</v>
      </c>
      <c r="J921" s="880">
        <f t="shared" si="528"/>
        <v>1015</v>
      </c>
      <c r="K921" s="404" t="s">
        <v>856</v>
      </c>
    </row>
    <row r="922" spans="1:11" s="615" customFormat="1" ht="18" customHeight="1" x14ac:dyDescent="0.2">
      <c r="A922" s="463" t="s">
        <v>1354</v>
      </c>
      <c r="B922" s="880">
        <v>32</v>
      </c>
      <c r="C922" s="880">
        <v>10</v>
      </c>
      <c r="D922" s="880">
        <v>42</v>
      </c>
      <c r="E922" s="880">
        <v>0</v>
      </c>
      <c r="F922" s="880">
        <v>0</v>
      </c>
      <c r="G922" s="880">
        <v>0</v>
      </c>
      <c r="H922" s="880">
        <f t="shared" ref="H922:H925" si="529">SUM(B922,E922)</f>
        <v>32</v>
      </c>
      <c r="I922" s="880">
        <f t="shared" ref="I922:I925" si="530">SUM(C922,F922)</f>
        <v>10</v>
      </c>
      <c r="J922" s="880">
        <f t="shared" ref="J922:J925" si="531">SUM(D922,G922)</f>
        <v>42</v>
      </c>
      <c r="K922" s="617" t="s">
        <v>1355</v>
      </c>
    </row>
    <row r="923" spans="1:11" ht="18" customHeight="1" x14ac:dyDescent="0.2">
      <c r="A923" s="448" t="s">
        <v>1345</v>
      </c>
      <c r="B923" s="880">
        <v>562</v>
      </c>
      <c r="C923" s="880">
        <v>123</v>
      </c>
      <c r="D923" s="880">
        <v>685</v>
      </c>
      <c r="E923" s="880">
        <v>0</v>
      </c>
      <c r="F923" s="880">
        <v>0</v>
      </c>
      <c r="G923" s="880">
        <v>0</v>
      </c>
      <c r="H923" s="880">
        <f t="shared" si="529"/>
        <v>562</v>
      </c>
      <c r="I923" s="880">
        <f t="shared" si="530"/>
        <v>123</v>
      </c>
      <c r="J923" s="880">
        <f t="shared" si="531"/>
        <v>685</v>
      </c>
      <c r="K923" s="404" t="s">
        <v>1526</v>
      </c>
    </row>
    <row r="924" spans="1:11" ht="18" customHeight="1" x14ac:dyDescent="0.2">
      <c r="A924" s="448" t="s">
        <v>939</v>
      </c>
      <c r="B924" s="880">
        <v>1472</v>
      </c>
      <c r="C924" s="880">
        <v>510</v>
      </c>
      <c r="D924" s="880">
        <v>1982</v>
      </c>
      <c r="E924" s="880">
        <v>0</v>
      </c>
      <c r="F924" s="880">
        <v>0</v>
      </c>
      <c r="G924" s="880">
        <v>0</v>
      </c>
      <c r="H924" s="880">
        <f t="shared" si="529"/>
        <v>1472</v>
      </c>
      <c r="I924" s="880">
        <f t="shared" si="530"/>
        <v>510</v>
      </c>
      <c r="J924" s="880">
        <f t="shared" si="531"/>
        <v>1982</v>
      </c>
      <c r="K924" s="404" t="s">
        <v>234</v>
      </c>
    </row>
    <row r="925" spans="1:11" ht="18" customHeight="1" x14ac:dyDescent="0.2">
      <c r="A925" s="448" t="s">
        <v>523</v>
      </c>
      <c r="B925" s="880">
        <v>921</v>
      </c>
      <c r="C925" s="880">
        <v>184</v>
      </c>
      <c r="D925" s="880">
        <v>1105</v>
      </c>
      <c r="E925" s="880">
        <v>0</v>
      </c>
      <c r="F925" s="880">
        <v>0</v>
      </c>
      <c r="G925" s="880">
        <v>0</v>
      </c>
      <c r="H925" s="880">
        <f t="shared" si="529"/>
        <v>921</v>
      </c>
      <c r="I925" s="880">
        <f t="shared" si="530"/>
        <v>184</v>
      </c>
      <c r="J925" s="880">
        <f t="shared" si="531"/>
        <v>1105</v>
      </c>
      <c r="K925" s="404" t="s">
        <v>240</v>
      </c>
    </row>
    <row r="926" spans="1:11" ht="18" customHeight="1" thickBot="1" x14ac:dyDescent="0.25">
      <c r="A926" s="323" t="s">
        <v>1664</v>
      </c>
      <c r="B926" s="726">
        <f>SUM(B921:B925)</f>
        <v>3936</v>
      </c>
      <c r="C926" s="27">
        <f t="shared" ref="C926:J926" si="532">SUM(C921:C925)</f>
        <v>893</v>
      </c>
      <c r="D926" s="27">
        <f t="shared" si="532"/>
        <v>4829</v>
      </c>
      <c r="E926" s="27">
        <f t="shared" si="532"/>
        <v>0</v>
      </c>
      <c r="F926" s="27">
        <f t="shared" si="532"/>
        <v>0</v>
      </c>
      <c r="G926" s="27">
        <f t="shared" si="532"/>
        <v>0</v>
      </c>
      <c r="H926" s="27">
        <f t="shared" si="532"/>
        <v>3936</v>
      </c>
      <c r="I926" s="27">
        <f t="shared" si="532"/>
        <v>893</v>
      </c>
      <c r="J926" s="27">
        <f t="shared" si="532"/>
        <v>4829</v>
      </c>
      <c r="K926" s="13" t="s">
        <v>1649</v>
      </c>
    </row>
    <row r="927" spans="1:11" ht="26.25" customHeight="1" thickTop="1" thickBot="1" x14ac:dyDescent="0.25">
      <c r="A927" s="323" t="s">
        <v>2659</v>
      </c>
      <c r="E927" s="27"/>
      <c r="F927" s="27"/>
      <c r="G927" s="27"/>
      <c r="H927" s="27"/>
      <c r="I927" s="27"/>
      <c r="J927" s="27"/>
      <c r="K927" s="384" t="s">
        <v>2721</v>
      </c>
    </row>
    <row r="928" spans="1:11" ht="20.25" customHeight="1" thickTop="1" x14ac:dyDescent="0.2">
      <c r="A928" s="992" t="s">
        <v>196</v>
      </c>
      <c r="B928" s="992" t="s">
        <v>1</v>
      </c>
      <c r="C928" s="992"/>
      <c r="D928" s="992"/>
      <c r="E928" s="992" t="s">
        <v>2</v>
      </c>
      <c r="F928" s="992"/>
      <c r="G928" s="992"/>
      <c r="H928" s="992" t="s">
        <v>4</v>
      </c>
      <c r="I928" s="992"/>
      <c r="J928" s="992"/>
      <c r="K928" s="992" t="s">
        <v>197</v>
      </c>
    </row>
    <row r="929" spans="1:11" ht="20.25" customHeight="1" x14ac:dyDescent="0.2">
      <c r="A929" s="993"/>
      <c r="B929" s="993" t="s">
        <v>6</v>
      </c>
      <c r="C929" s="993"/>
      <c r="D929" s="993"/>
      <c r="E929" s="993" t="s">
        <v>7</v>
      </c>
      <c r="F929" s="993"/>
      <c r="G929" s="993"/>
      <c r="H929" s="993" t="s">
        <v>9</v>
      </c>
      <c r="I929" s="993"/>
      <c r="J929" s="993"/>
      <c r="K929" s="993"/>
    </row>
    <row r="930" spans="1:11" ht="20.25" customHeight="1" x14ac:dyDescent="0.2">
      <c r="A930" s="993"/>
      <c r="B930" s="925" t="s">
        <v>554</v>
      </c>
      <c r="C930" s="925" t="s">
        <v>112</v>
      </c>
      <c r="D930" s="925" t="s">
        <v>12</v>
      </c>
      <c r="E930" s="925" t="s">
        <v>554</v>
      </c>
      <c r="F930" s="925" t="s">
        <v>112</v>
      </c>
      <c r="G930" s="925" t="s">
        <v>12</v>
      </c>
      <c r="H930" s="925" t="s">
        <v>554</v>
      </c>
      <c r="I930" s="925" t="s">
        <v>112</v>
      </c>
      <c r="J930" s="925" t="s">
        <v>12</v>
      </c>
      <c r="K930" s="993"/>
    </row>
    <row r="931" spans="1:11" ht="20.25" customHeight="1" thickBot="1" x14ac:dyDescent="0.25">
      <c r="A931" s="994"/>
      <c r="B931" s="926" t="s">
        <v>13</v>
      </c>
      <c r="C931" s="926" t="s">
        <v>14</v>
      </c>
      <c r="D931" s="926" t="s">
        <v>9</v>
      </c>
      <c r="E931" s="926" t="s">
        <v>13</v>
      </c>
      <c r="F931" s="926" t="s">
        <v>14</v>
      </c>
      <c r="G931" s="926" t="s">
        <v>9</v>
      </c>
      <c r="H931" s="926" t="s">
        <v>13</v>
      </c>
      <c r="I931" s="926" t="s">
        <v>14</v>
      </c>
      <c r="J931" s="926" t="s">
        <v>9</v>
      </c>
      <c r="K931" s="994"/>
    </row>
    <row r="932" spans="1:11" ht="20.25" customHeight="1" x14ac:dyDescent="0.2">
      <c r="A932" s="8" t="s">
        <v>1739</v>
      </c>
      <c r="B932" s="597">
        <v>404</v>
      </c>
      <c r="C932" s="880">
        <v>192</v>
      </c>
      <c r="D932" s="18">
        <v>596</v>
      </c>
      <c r="E932" s="18">
        <v>0</v>
      </c>
      <c r="F932" s="18">
        <v>0</v>
      </c>
      <c r="G932" s="18">
        <v>0</v>
      </c>
      <c r="H932" s="18">
        <f>SUM(B932,E932)</f>
        <v>404</v>
      </c>
      <c r="I932" s="18">
        <f t="shared" ref="I932:J932" si="533">SUM(C932,F932)</f>
        <v>192</v>
      </c>
      <c r="J932" s="18">
        <f t="shared" si="533"/>
        <v>596</v>
      </c>
      <c r="K932" s="404" t="s">
        <v>1371</v>
      </c>
    </row>
    <row r="933" spans="1:11" ht="20.25" customHeight="1" x14ac:dyDescent="0.2">
      <c r="A933" s="8" t="s">
        <v>1372</v>
      </c>
      <c r="B933" s="597">
        <v>159</v>
      </c>
      <c r="C933" s="880">
        <v>19</v>
      </c>
      <c r="D933" s="18">
        <v>178</v>
      </c>
      <c r="E933" s="18">
        <v>0</v>
      </c>
      <c r="F933" s="18">
        <v>0</v>
      </c>
      <c r="G933" s="18">
        <v>0</v>
      </c>
      <c r="H933" s="18">
        <f t="shared" ref="H933:H943" si="534">SUM(B933,E933)</f>
        <v>159</v>
      </c>
      <c r="I933" s="18">
        <f t="shared" ref="I933:I943" si="535">SUM(C933,F933)</f>
        <v>19</v>
      </c>
      <c r="J933" s="18">
        <f t="shared" ref="J933:J943" si="536">SUM(D933,G933)</f>
        <v>178</v>
      </c>
      <c r="K933" s="404" t="s">
        <v>1373</v>
      </c>
    </row>
    <row r="934" spans="1:11" ht="20.25" customHeight="1" x14ac:dyDescent="0.2">
      <c r="A934" s="8" t="s">
        <v>1667</v>
      </c>
      <c r="B934" s="597">
        <v>83</v>
      </c>
      <c r="C934" s="880">
        <v>38</v>
      </c>
      <c r="D934" s="18">
        <v>121</v>
      </c>
      <c r="E934" s="18">
        <v>0</v>
      </c>
      <c r="F934" s="18">
        <v>0</v>
      </c>
      <c r="G934" s="18">
        <v>0</v>
      </c>
      <c r="H934" s="18">
        <f t="shared" si="534"/>
        <v>83</v>
      </c>
      <c r="I934" s="18">
        <f t="shared" si="535"/>
        <v>38</v>
      </c>
      <c r="J934" s="18">
        <f t="shared" si="536"/>
        <v>121</v>
      </c>
      <c r="K934" s="404" t="s">
        <v>1375</v>
      </c>
    </row>
    <row r="935" spans="1:11" ht="20.25" customHeight="1" x14ac:dyDescent="0.2">
      <c r="A935" s="8" t="s">
        <v>1669</v>
      </c>
      <c r="B935" s="597">
        <v>635</v>
      </c>
      <c r="C935" s="880">
        <v>205</v>
      </c>
      <c r="D935" s="18">
        <v>840</v>
      </c>
      <c r="E935" s="880">
        <v>2</v>
      </c>
      <c r="F935" s="880">
        <v>0</v>
      </c>
      <c r="G935" s="880">
        <v>2</v>
      </c>
      <c r="H935" s="18">
        <f t="shared" si="534"/>
        <v>637</v>
      </c>
      <c r="I935" s="18">
        <f t="shared" si="535"/>
        <v>205</v>
      </c>
      <c r="J935" s="18">
        <f t="shared" si="536"/>
        <v>842</v>
      </c>
      <c r="K935" s="404" t="s">
        <v>1377</v>
      </c>
    </row>
    <row r="936" spans="1:11" ht="20.25" customHeight="1" x14ac:dyDescent="0.2">
      <c r="A936" s="8" t="s">
        <v>1378</v>
      </c>
      <c r="B936" s="597">
        <v>74</v>
      </c>
      <c r="C936" s="880">
        <v>13</v>
      </c>
      <c r="D936" s="18">
        <v>87</v>
      </c>
      <c r="E936" s="880">
        <v>0</v>
      </c>
      <c r="F936" s="880">
        <v>0</v>
      </c>
      <c r="G936" s="880">
        <v>0</v>
      </c>
      <c r="H936" s="18">
        <f t="shared" si="534"/>
        <v>74</v>
      </c>
      <c r="I936" s="18">
        <f t="shared" si="535"/>
        <v>13</v>
      </c>
      <c r="J936" s="18">
        <f t="shared" si="536"/>
        <v>87</v>
      </c>
      <c r="K936" s="404" t="s">
        <v>1379</v>
      </c>
    </row>
    <row r="937" spans="1:11" ht="20.25" customHeight="1" x14ac:dyDescent="0.2">
      <c r="A937" s="8" t="s">
        <v>1380</v>
      </c>
      <c r="B937" s="597">
        <v>282</v>
      </c>
      <c r="C937" s="880">
        <v>129</v>
      </c>
      <c r="D937" s="18">
        <v>411</v>
      </c>
      <c r="E937" s="880">
        <v>0</v>
      </c>
      <c r="F937" s="880">
        <v>0</v>
      </c>
      <c r="G937" s="880">
        <v>0</v>
      </c>
      <c r="H937" s="18">
        <f t="shared" si="534"/>
        <v>282</v>
      </c>
      <c r="I937" s="18">
        <f t="shared" si="535"/>
        <v>129</v>
      </c>
      <c r="J937" s="18">
        <f t="shared" si="536"/>
        <v>411</v>
      </c>
      <c r="K937" s="404" t="s">
        <v>1381</v>
      </c>
    </row>
    <row r="938" spans="1:11" ht="20.25" customHeight="1" x14ac:dyDescent="0.2">
      <c r="A938" s="20" t="s">
        <v>1382</v>
      </c>
      <c r="B938" s="597">
        <v>2368</v>
      </c>
      <c r="C938" s="880">
        <v>662</v>
      </c>
      <c r="D938" s="18">
        <v>3030</v>
      </c>
      <c r="E938" s="880">
        <v>0</v>
      </c>
      <c r="F938" s="880">
        <v>0</v>
      </c>
      <c r="G938" s="880">
        <v>0</v>
      </c>
      <c r="H938" s="18">
        <f t="shared" si="534"/>
        <v>2368</v>
      </c>
      <c r="I938" s="18">
        <f t="shared" si="535"/>
        <v>662</v>
      </c>
      <c r="J938" s="18">
        <f t="shared" si="536"/>
        <v>3030</v>
      </c>
      <c r="K938" s="22" t="s">
        <v>1672</v>
      </c>
    </row>
    <row r="939" spans="1:11" ht="20.25" customHeight="1" x14ac:dyDescent="0.2">
      <c r="A939" s="8" t="s">
        <v>1629</v>
      </c>
      <c r="B939" s="597">
        <v>707</v>
      </c>
      <c r="C939" s="880">
        <v>236</v>
      </c>
      <c r="D939" s="18">
        <v>943</v>
      </c>
      <c r="E939" s="880">
        <v>0</v>
      </c>
      <c r="F939" s="880">
        <v>0</v>
      </c>
      <c r="G939" s="880">
        <v>0</v>
      </c>
      <c r="H939" s="18">
        <f t="shared" si="534"/>
        <v>707</v>
      </c>
      <c r="I939" s="18">
        <f t="shared" si="535"/>
        <v>236</v>
      </c>
      <c r="J939" s="18">
        <f t="shared" si="536"/>
        <v>943</v>
      </c>
      <c r="K939" s="404" t="s">
        <v>1812</v>
      </c>
    </row>
    <row r="940" spans="1:11" ht="20.25" customHeight="1" x14ac:dyDescent="0.2">
      <c r="A940" s="8" t="s">
        <v>1385</v>
      </c>
      <c r="B940" s="597">
        <v>618</v>
      </c>
      <c r="C940" s="880">
        <v>246</v>
      </c>
      <c r="D940" s="18">
        <v>864</v>
      </c>
      <c r="E940" s="880">
        <v>0</v>
      </c>
      <c r="F940" s="880">
        <v>0</v>
      </c>
      <c r="G940" s="880">
        <v>0</v>
      </c>
      <c r="H940" s="18">
        <f t="shared" si="534"/>
        <v>618</v>
      </c>
      <c r="I940" s="18">
        <f t="shared" si="535"/>
        <v>246</v>
      </c>
      <c r="J940" s="18">
        <f t="shared" si="536"/>
        <v>864</v>
      </c>
      <c r="K940" s="404" t="s">
        <v>1813</v>
      </c>
    </row>
    <row r="941" spans="1:11" ht="20.25" customHeight="1" x14ac:dyDescent="0.2">
      <c r="A941" s="20" t="s">
        <v>1742</v>
      </c>
      <c r="B941" s="597">
        <v>428</v>
      </c>
      <c r="C941" s="880">
        <v>246</v>
      </c>
      <c r="D941" s="18">
        <v>674</v>
      </c>
      <c r="E941" s="880">
        <v>0</v>
      </c>
      <c r="F941" s="880">
        <v>0</v>
      </c>
      <c r="G941" s="880">
        <v>0</v>
      </c>
      <c r="H941" s="18">
        <f t="shared" si="534"/>
        <v>428</v>
      </c>
      <c r="I941" s="18">
        <f t="shared" si="535"/>
        <v>246</v>
      </c>
      <c r="J941" s="18">
        <f t="shared" si="536"/>
        <v>674</v>
      </c>
      <c r="K941" s="404" t="s">
        <v>1743</v>
      </c>
    </row>
    <row r="942" spans="1:11" ht="20.25" customHeight="1" x14ac:dyDescent="0.2">
      <c r="A942" s="8" t="s">
        <v>1389</v>
      </c>
      <c r="B942" s="597">
        <v>2348</v>
      </c>
      <c r="C942" s="880">
        <v>994</v>
      </c>
      <c r="D942" s="18">
        <v>3342</v>
      </c>
      <c r="E942" s="880">
        <v>0</v>
      </c>
      <c r="F942" s="880">
        <v>0</v>
      </c>
      <c r="G942" s="880">
        <v>0</v>
      </c>
      <c r="H942" s="18">
        <f t="shared" si="534"/>
        <v>2348</v>
      </c>
      <c r="I942" s="18">
        <f t="shared" si="535"/>
        <v>994</v>
      </c>
      <c r="J942" s="18">
        <f t="shared" si="536"/>
        <v>3342</v>
      </c>
      <c r="K942" s="404" t="s">
        <v>1390</v>
      </c>
    </row>
    <row r="943" spans="1:11" ht="20.25" customHeight="1" x14ac:dyDescent="0.2">
      <c r="A943" s="8" t="s">
        <v>1391</v>
      </c>
      <c r="B943" s="597">
        <v>266</v>
      </c>
      <c r="C943" s="880">
        <v>85</v>
      </c>
      <c r="D943" s="18">
        <v>351</v>
      </c>
      <c r="E943" s="880">
        <v>0</v>
      </c>
      <c r="F943" s="880">
        <v>0</v>
      </c>
      <c r="G943" s="880">
        <v>0</v>
      </c>
      <c r="H943" s="18">
        <f t="shared" si="534"/>
        <v>266</v>
      </c>
      <c r="I943" s="18">
        <f t="shared" si="535"/>
        <v>85</v>
      </c>
      <c r="J943" s="18">
        <f t="shared" si="536"/>
        <v>351</v>
      </c>
      <c r="K943" s="404" t="s">
        <v>1392</v>
      </c>
    </row>
    <row r="944" spans="1:11" ht="20.25" customHeight="1" x14ac:dyDescent="0.2">
      <c r="A944" s="8" t="s">
        <v>1746</v>
      </c>
      <c r="B944" s="880"/>
      <c r="C944" s="880"/>
      <c r="D944" s="880"/>
      <c r="E944" s="880"/>
      <c r="F944" s="880"/>
      <c r="G944" s="880"/>
      <c r="H944" s="880"/>
      <c r="I944" s="880"/>
      <c r="J944" s="880"/>
      <c r="K944" s="404" t="s">
        <v>1747</v>
      </c>
    </row>
    <row r="945" spans="1:11" s="615" customFormat="1" ht="20.25" customHeight="1" x14ac:dyDescent="0.2">
      <c r="A945" s="463" t="s">
        <v>207</v>
      </c>
      <c r="B945" s="880">
        <v>68</v>
      </c>
      <c r="C945" s="880">
        <v>16</v>
      </c>
      <c r="D945" s="880">
        <v>84</v>
      </c>
      <c r="E945" s="880">
        <v>0</v>
      </c>
      <c r="F945" s="880">
        <v>0</v>
      </c>
      <c r="G945" s="880">
        <v>0</v>
      </c>
      <c r="H945" s="880">
        <f>SUM(B945,E945)</f>
        <v>68</v>
      </c>
      <c r="I945" s="880">
        <f t="shared" ref="I945:J945" si="537">SUM(C945,F945)</f>
        <v>16</v>
      </c>
      <c r="J945" s="880">
        <f t="shared" si="537"/>
        <v>84</v>
      </c>
      <c r="K945" s="617" t="s">
        <v>208</v>
      </c>
    </row>
    <row r="946" spans="1:11" ht="20.25" customHeight="1" x14ac:dyDescent="0.2">
      <c r="A946" s="8" t="s">
        <v>255</v>
      </c>
      <c r="B946" s="880">
        <v>118</v>
      </c>
      <c r="C946" s="880">
        <v>4</v>
      </c>
      <c r="D946" s="880">
        <v>122</v>
      </c>
      <c r="E946" s="880">
        <v>0</v>
      </c>
      <c r="F946" s="880">
        <v>0</v>
      </c>
      <c r="G946" s="880">
        <v>0</v>
      </c>
      <c r="H946" s="880">
        <f t="shared" ref="H946:H951" si="538">SUM(B946,E946)</f>
        <v>118</v>
      </c>
      <c r="I946" s="880">
        <f t="shared" ref="I946:I951" si="539">SUM(C946,F946)</f>
        <v>4</v>
      </c>
      <c r="J946" s="880">
        <f t="shared" ref="J946:J951" si="540">SUM(D946,G946)</f>
        <v>122</v>
      </c>
      <c r="K946" s="404" t="s">
        <v>1395</v>
      </c>
    </row>
    <row r="947" spans="1:11" ht="20.25" customHeight="1" x14ac:dyDescent="0.2">
      <c r="A947" s="8" t="s">
        <v>1396</v>
      </c>
      <c r="B947" s="880">
        <v>70</v>
      </c>
      <c r="C947" s="880">
        <v>23</v>
      </c>
      <c r="D947" s="880">
        <v>93</v>
      </c>
      <c r="E947" s="880">
        <v>0</v>
      </c>
      <c r="F947" s="880">
        <v>0</v>
      </c>
      <c r="G947" s="880">
        <v>0</v>
      </c>
      <c r="H947" s="880">
        <f t="shared" si="538"/>
        <v>70</v>
      </c>
      <c r="I947" s="880">
        <f t="shared" si="539"/>
        <v>23</v>
      </c>
      <c r="J947" s="880">
        <f t="shared" si="540"/>
        <v>93</v>
      </c>
      <c r="K947" s="404" t="s">
        <v>1397</v>
      </c>
    </row>
    <row r="948" spans="1:11" ht="20.25" customHeight="1" x14ac:dyDescent="0.2">
      <c r="A948" s="8" t="s">
        <v>1398</v>
      </c>
      <c r="B948" s="880">
        <v>97</v>
      </c>
      <c r="C948" s="880">
        <v>33</v>
      </c>
      <c r="D948" s="880">
        <v>130</v>
      </c>
      <c r="E948" s="880">
        <v>0</v>
      </c>
      <c r="F948" s="880">
        <v>0</v>
      </c>
      <c r="G948" s="880">
        <v>0</v>
      </c>
      <c r="H948" s="880">
        <f t="shared" si="538"/>
        <v>97</v>
      </c>
      <c r="I948" s="880">
        <f t="shared" si="539"/>
        <v>33</v>
      </c>
      <c r="J948" s="880">
        <f t="shared" si="540"/>
        <v>130</v>
      </c>
      <c r="K948" s="211" t="s">
        <v>1614</v>
      </c>
    </row>
    <row r="949" spans="1:11" ht="20.25" customHeight="1" x14ac:dyDescent="0.2">
      <c r="A949" s="8" t="s">
        <v>1345</v>
      </c>
      <c r="B949" s="880">
        <v>63</v>
      </c>
      <c r="C949" s="880">
        <v>21</v>
      </c>
      <c r="D949" s="880">
        <v>84</v>
      </c>
      <c r="E949" s="880">
        <v>0</v>
      </c>
      <c r="F949" s="880">
        <v>0</v>
      </c>
      <c r="G949" s="880">
        <v>0</v>
      </c>
      <c r="H949" s="880">
        <f t="shared" si="538"/>
        <v>63</v>
      </c>
      <c r="I949" s="880">
        <f t="shared" si="539"/>
        <v>21</v>
      </c>
      <c r="J949" s="880">
        <f t="shared" si="540"/>
        <v>84</v>
      </c>
      <c r="K949" s="404" t="s">
        <v>1346</v>
      </c>
    </row>
    <row r="950" spans="1:11" ht="20.25" customHeight="1" x14ac:dyDescent="0.2">
      <c r="A950" s="8" t="s">
        <v>309</v>
      </c>
      <c r="B950" s="880">
        <v>61</v>
      </c>
      <c r="C950" s="880">
        <v>15</v>
      </c>
      <c r="D950" s="880">
        <v>76</v>
      </c>
      <c r="E950" s="880">
        <v>0</v>
      </c>
      <c r="F950" s="880">
        <v>0</v>
      </c>
      <c r="G950" s="880">
        <v>0</v>
      </c>
      <c r="H950" s="880">
        <f t="shared" si="538"/>
        <v>61</v>
      </c>
      <c r="I950" s="880">
        <f t="shared" si="539"/>
        <v>15</v>
      </c>
      <c r="J950" s="880">
        <f t="shared" si="540"/>
        <v>76</v>
      </c>
      <c r="K950" s="404" t="s">
        <v>763</v>
      </c>
    </row>
    <row r="951" spans="1:11" ht="20.25" customHeight="1" x14ac:dyDescent="0.2">
      <c r="A951" s="8" t="s">
        <v>1402</v>
      </c>
      <c r="B951" s="880">
        <v>334</v>
      </c>
      <c r="C951" s="880">
        <v>41</v>
      </c>
      <c r="D951" s="880">
        <v>375</v>
      </c>
      <c r="E951" s="880">
        <v>0</v>
      </c>
      <c r="F951" s="880">
        <v>0</v>
      </c>
      <c r="G951" s="880">
        <v>0</v>
      </c>
      <c r="H951" s="880">
        <f t="shared" si="538"/>
        <v>334</v>
      </c>
      <c r="I951" s="880">
        <f t="shared" si="539"/>
        <v>41</v>
      </c>
      <c r="J951" s="880">
        <f t="shared" si="540"/>
        <v>375</v>
      </c>
      <c r="K951" s="404" t="s">
        <v>1403</v>
      </c>
    </row>
    <row r="952" spans="1:11" ht="20.25" customHeight="1" thickBot="1" x14ac:dyDescent="0.25">
      <c r="A952" s="11" t="s">
        <v>1529</v>
      </c>
      <c r="B952" s="599">
        <f>SUM(B945:B951)</f>
        <v>811</v>
      </c>
      <c r="C952" s="12">
        <f t="shared" ref="C952:J952" si="541">SUM(C945:C951)</f>
        <v>153</v>
      </c>
      <c r="D952" s="12">
        <f t="shared" si="541"/>
        <v>964</v>
      </c>
      <c r="E952" s="12">
        <f t="shared" si="541"/>
        <v>0</v>
      </c>
      <c r="F952" s="12">
        <f t="shared" si="541"/>
        <v>0</v>
      </c>
      <c r="G952" s="12">
        <f t="shared" si="541"/>
        <v>0</v>
      </c>
      <c r="H952" s="12">
        <f t="shared" si="541"/>
        <v>811</v>
      </c>
      <c r="I952" s="12">
        <f t="shared" si="541"/>
        <v>153</v>
      </c>
      <c r="J952" s="12">
        <f t="shared" si="541"/>
        <v>964</v>
      </c>
      <c r="K952" s="13" t="s">
        <v>1405</v>
      </c>
    </row>
    <row r="953" spans="1:11" ht="23.25" customHeight="1" thickTop="1" thickBot="1" x14ac:dyDescent="0.25">
      <c r="A953" s="323" t="s">
        <v>2659</v>
      </c>
      <c r="E953" s="27"/>
      <c r="F953" s="27"/>
      <c r="G953" s="27"/>
      <c r="H953" s="27"/>
      <c r="I953" s="27"/>
      <c r="J953" s="27"/>
      <c r="K953" s="384" t="s">
        <v>2721</v>
      </c>
    </row>
    <row r="954" spans="1:11" ht="17.25" customHeight="1" thickTop="1" x14ac:dyDescent="0.2">
      <c r="A954" s="992" t="s">
        <v>196</v>
      </c>
      <c r="B954" s="992" t="s">
        <v>1</v>
      </c>
      <c r="C954" s="992"/>
      <c r="D954" s="992"/>
      <c r="E954" s="992" t="s">
        <v>2</v>
      </c>
      <c r="F954" s="992"/>
      <c r="G954" s="992"/>
      <c r="H954" s="992" t="s">
        <v>4</v>
      </c>
      <c r="I954" s="992"/>
      <c r="J954" s="992"/>
      <c r="K954" s="992" t="s">
        <v>197</v>
      </c>
    </row>
    <row r="955" spans="1:11" ht="17.25" customHeight="1" x14ac:dyDescent="0.2">
      <c r="A955" s="993"/>
      <c r="B955" s="993" t="s">
        <v>6</v>
      </c>
      <c r="C955" s="993"/>
      <c r="D955" s="993"/>
      <c r="E955" s="993" t="s">
        <v>7</v>
      </c>
      <c r="F955" s="993"/>
      <c r="G955" s="993"/>
      <c r="H955" s="993" t="s">
        <v>9</v>
      </c>
      <c r="I955" s="993"/>
      <c r="J955" s="993"/>
      <c r="K955" s="993"/>
    </row>
    <row r="956" spans="1:11" ht="17.25" customHeight="1" x14ac:dyDescent="0.2">
      <c r="A956" s="993"/>
      <c r="B956" s="925" t="s">
        <v>554</v>
      </c>
      <c r="C956" s="925" t="s">
        <v>112</v>
      </c>
      <c r="D956" s="925" t="s">
        <v>12</v>
      </c>
      <c r="E956" s="925" t="s">
        <v>554</v>
      </c>
      <c r="F956" s="925" t="s">
        <v>112</v>
      </c>
      <c r="G956" s="925" t="s">
        <v>12</v>
      </c>
      <c r="H956" s="925" t="s">
        <v>554</v>
      </c>
      <c r="I956" s="925" t="s">
        <v>112</v>
      </c>
      <c r="J956" s="925" t="s">
        <v>12</v>
      </c>
      <c r="K956" s="993"/>
    </row>
    <row r="957" spans="1:11" ht="17.25" customHeight="1" thickBot="1" x14ac:dyDescent="0.25">
      <c r="A957" s="994"/>
      <c r="B957" s="926" t="s">
        <v>13</v>
      </c>
      <c r="C957" s="926" t="s">
        <v>14</v>
      </c>
      <c r="D957" s="926" t="s">
        <v>9</v>
      </c>
      <c r="E957" s="926" t="s">
        <v>13</v>
      </c>
      <c r="F957" s="926" t="s">
        <v>14</v>
      </c>
      <c r="G957" s="926" t="s">
        <v>9</v>
      </c>
      <c r="H957" s="926" t="s">
        <v>13</v>
      </c>
      <c r="I957" s="926" t="s">
        <v>14</v>
      </c>
      <c r="J957" s="926" t="s">
        <v>9</v>
      </c>
      <c r="K957" s="994"/>
    </row>
    <row r="958" spans="1:11" ht="20.25" customHeight="1" x14ac:dyDescent="0.2">
      <c r="A958" s="8" t="s">
        <v>1406</v>
      </c>
      <c r="B958" s="597">
        <v>789</v>
      </c>
      <c r="C958" s="597">
        <v>210</v>
      </c>
      <c r="D958" s="880">
        <v>999</v>
      </c>
      <c r="E958" s="880">
        <v>0</v>
      </c>
      <c r="F958" s="880">
        <v>0</v>
      </c>
      <c r="G958" s="880">
        <v>0</v>
      </c>
      <c r="H958" s="880">
        <f>SUM(B958,E958)</f>
        <v>789</v>
      </c>
      <c r="I958" s="880">
        <f t="shared" ref="I958:J958" si="542">SUM(C958,F958)</f>
        <v>210</v>
      </c>
      <c r="J958" s="880">
        <f t="shared" si="542"/>
        <v>999</v>
      </c>
      <c r="K958" s="404" t="s">
        <v>1407</v>
      </c>
    </row>
    <row r="959" spans="1:11" ht="20.25" customHeight="1" x14ac:dyDescent="0.2">
      <c r="A959" s="8" t="s">
        <v>1408</v>
      </c>
      <c r="B959" s="597">
        <v>554</v>
      </c>
      <c r="C959" s="597">
        <v>233</v>
      </c>
      <c r="D959" s="880">
        <v>787</v>
      </c>
      <c r="E959" s="880">
        <v>1</v>
      </c>
      <c r="F959" s="880">
        <v>1</v>
      </c>
      <c r="G959" s="880">
        <v>2</v>
      </c>
      <c r="H959" s="880">
        <f t="shared" ref="H959:H961" si="543">SUM(B959,E959)</f>
        <v>555</v>
      </c>
      <c r="I959" s="880">
        <f t="shared" ref="I959:I961" si="544">SUM(C959,F959)</f>
        <v>234</v>
      </c>
      <c r="J959" s="880">
        <f t="shared" ref="J959:J961" si="545">SUM(D959,G959)</f>
        <v>789</v>
      </c>
      <c r="K959" s="404" t="s">
        <v>1409</v>
      </c>
    </row>
    <row r="960" spans="1:11" ht="20.25" customHeight="1" x14ac:dyDescent="0.2">
      <c r="A960" s="8" t="s">
        <v>1410</v>
      </c>
      <c r="B960" s="597">
        <v>1194</v>
      </c>
      <c r="C960" s="597">
        <v>312</v>
      </c>
      <c r="D960" s="880">
        <v>1506</v>
      </c>
      <c r="E960" s="880">
        <v>0</v>
      </c>
      <c r="F960" s="880">
        <v>0</v>
      </c>
      <c r="G960" s="880">
        <v>0</v>
      </c>
      <c r="H960" s="880">
        <f t="shared" si="543"/>
        <v>1194</v>
      </c>
      <c r="I960" s="880">
        <f t="shared" si="544"/>
        <v>312</v>
      </c>
      <c r="J960" s="880">
        <f t="shared" si="545"/>
        <v>1506</v>
      </c>
      <c r="K960" s="404" t="s">
        <v>1411</v>
      </c>
    </row>
    <row r="961" spans="1:11" ht="20.25" customHeight="1" x14ac:dyDescent="0.2">
      <c r="A961" s="14" t="s">
        <v>1815</v>
      </c>
      <c r="B961" s="597">
        <v>313</v>
      </c>
      <c r="C961" s="597">
        <v>83</v>
      </c>
      <c r="D961" s="880">
        <v>396</v>
      </c>
      <c r="E961" s="880">
        <v>0</v>
      </c>
      <c r="F961" s="880">
        <v>0</v>
      </c>
      <c r="G961" s="880">
        <v>0</v>
      </c>
      <c r="H961" s="880">
        <f t="shared" si="543"/>
        <v>313</v>
      </c>
      <c r="I961" s="880">
        <f t="shared" si="544"/>
        <v>83</v>
      </c>
      <c r="J961" s="880">
        <f t="shared" si="545"/>
        <v>396</v>
      </c>
      <c r="K961" s="404" t="s">
        <v>1750</v>
      </c>
    </row>
    <row r="962" spans="1:11" ht="20.25" customHeight="1" x14ac:dyDescent="0.2">
      <c r="A962" s="8" t="s">
        <v>1414</v>
      </c>
      <c r="B962" s="597"/>
      <c r="C962" s="597"/>
      <c r="D962" s="880"/>
      <c r="E962" s="880"/>
      <c r="F962" s="880"/>
      <c r="G962" s="880"/>
      <c r="H962" s="880"/>
      <c r="I962" s="880"/>
      <c r="J962" s="880"/>
      <c r="K962" s="404" t="s">
        <v>1415</v>
      </c>
    </row>
    <row r="963" spans="1:11" ht="20.25" customHeight="1" x14ac:dyDescent="0.2">
      <c r="A963" s="463" t="s">
        <v>1416</v>
      </c>
      <c r="B963" s="597">
        <v>71</v>
      </c>
      <c r="C963" s="597">
        <v>7</v>
      </c>
      <c r="D963" s="880">
        <v>78</v>
      </c>
      <c r="E963" s="880">
        <v>0</v>
      </c>
      <c r="F963" s="880">
        <v>0</v>
      </c>
      <c r="G963" s="880">
        <v>0</v>
      </c>
      <c r="H963" s="880">
        <f>SUM(B963,E963)</f>
        <v>71</v>
      </c>
      <c r="I963" s="880">
        <f t="shared" ref="I963:J963" si="546">SUM(C963,F963)</f>
        <v>7</v>
      </c>
      <c r="J963" s="880">
        <f t="shared" si="546"/>
        <v>78</v>
      </c>
      <c r="K963" s="404" t="s">
        <v>1397</v>
      </c>
    </row>
    <row r="964" spans="1:11" ht="20.25" customHeight="1" x14ac:dyDescent="0.2">
      <c r="A964" s="463" t="s">
        <v>1417</v>
      </c>
      <c r="B964" s="597">
        <v>116</v>
      </c>
      <c r="C964" s="597">
        <v>49</v>
      </c>
      <c r="D964" s="880">
        <v>165</v>
      </c>
      <c r="E964" s="880">
        <v>0</v>
      </c>
      <c r="F964" s="880">
        <v>0</v>
      </c>
      <c r="G964" s="880">
        <v>0</v>
      </c>
      <c r="H964" s="880">
        <f t="shared" ref="H964:H968" si="547">SUM(B964,E964)</f>
        <v>116</v>
      </c>
      <c r="I964" s="880">
        <f t="shared" ref="I964:I968" si="548">SUM(C964,F964)</f>
        <v>49</v>
      </c>
      <c r="J964" s="880">
        <f t="shared" ref="J964:J968" si="549">SUM(D964,G964)</f>
        <v>165</v>
      </c>
      <c r="K964" s="211" t="s">
        <v>1614</v>
      </c>
    </row>
    <row r="965" spans="1:11" ht="20.25" customHeight="1" x14ac:dyDescent="0.2">
      <c r="A965" s="463" t="s">
        <v>1418</v>
      </c>
      <c r="B965" s="597">
        <v>38</v>
      </c>
      <c r="C965" s="597">
        <v>32</v>
      </c>
      <c r="D965" s="880">
        <v>70</v>
      </c>
      <c r="E965" s="880">
        <v>0</v>
      </c>
      <c r="F965" s="880">
        <v>0</v>
      </c>
      <c r="G965" s="880">
        <v>0</v>
      </c>
      <c r="H965" s="880">
        <f t="shared" si="547"/>
        <v>38</v>
      </c>
      <c r="I965" s="880">
        <f t="shared" si="548"/>
        <v>32</v>
      </c>
      <c r="J965" s="880">
        <f t="shared" si="549"/>
        <v>70</v>
      </c>
      <c r="K965" s="404" t="s">
        <v>1463</v>
      </c>
    </row>
    <row r="966" spans="1:11" ht="20.25" customHeight="1" x14ac:dyDescent="0.2">
      <c r="A966" s="463" t="s">
        <v>1420</v>
      </c>
      <c r="B966" s="597">
        <v>283</v>
      </c>
      <c r="C966" s="597">
        <v>86</v>
      </c>
      <c r="D966" s="880">
        <v>369</v>
      </c>
      <c r="E966" s="880">
        <v>0</v>
      </c>
      <c r="F966" s="880">
        <v>0</v>
      </c>
      <c r="G966" s="880">
        <v>0</v>
      </c>
      <c r="H966" s="880">
        <f t="shared" si="547"/>
        <v>283</v>
      </c>
      <c r="I966" s="880">
        <f t="shared" si="548"/>
        <v>86</v>
      </c>
      <c r="J966" s="880">
        <f t="shared" si="549"/>
        <v>369</v>
      </c>
      <c r="K966" s="404" t="s">
        <v>1495</v>
      </c>
    </row>
    <row r="967" spans="1:11" ht="20.25" customHeight="1" x14ac:dyDescent="0.2">
      <c r="A967" s="463" t="s">
        <v>1422</v>
      </c>
      <c r="B967" s="597">
        <v>139</v>
      </c>
      <c r="C967" s="597">
        <v>20</v>
      </c>
      <c r="D967" s="880">
        <v>159</v>
      </c>
      <c r="E967" s="880">
        <v>0</v>
      </c>
      <c r="F967" s="880">
        <v>0</v>
      </c>
      <c r="G967" s="880">
        <v>0</v>
      </c>
      <c r="H967" s="880">
        <f t="shared" si="547"/>
        <v>139</v>
      </c>
      <c r="I967" s="880">
        <f t="shared" si="548"/>
        <v>20</v>
      </c>
      <c r="J967" s="880">
        <f t="shared" si="549"/>
        <v>159</v>
      </c>
      <c r="K967" s="404" t="s">
        <v>1496</v>
      </c>
    </row>
    <row r="968" spans="1:11" ht="20.25" customHeight="1" x14ac:dyDescent="0.2">
      <c r="A968" s="463" t="s">
        <v>1423</v>
      </c>
      <c r="B968" s="597">
        <v>213</v>
      </c>
      <c r="C968" s="597">
        <v>77</v>
      </c>
      <c r="D968" s="880">
        <v>290</v>
      </c>
      <c r="E968" s="880">
        <v>0</v>
      </c>
      <c r="F968" s="880">
        <v>0</v>
      </c>
      <c r="G968" s="880">
        <v>0</v>
      </c>
      <c r="H968" s="880">
        <f t="shared" si="547"/>
        <v>213</v>
      </c>
      <c r="I968" s="880">
        <f t="shared" si="548"/>
        <v>77</v>
      </c>
      <c r="J968" s="880">
        <f t="shared" si="549"/>
        <v>290</v>
      </c>
      <c r="K968" s="404" t="s">
        <v>1332</v>
      </c>
    </row>
    <row r="969" spans="1:11" ht="20.25" customHeight="1" x14ac:dyDescent="0.2">
      <c r="A969" s="463" t="s">
        <v>1425</v>
      </c>
      <c r="B969" s="597">
        <f>SUM(B963:B968)</f>
        <v>860</v>
      </c>
      <c r="C969" s="597">
        <f t="shared" ref="C969:J969" si="550">SUM(C963:C968)</f>
        <v>271</v>
      </c>
      <c r="D969" s="880">
        <f t="shared" si="550"/>
        <v>1131</v>
      </c>
      <c r="E969" s="880">
        <f t="shared" si="550"/>
        <v>0</v>
      </c>
      <c r="F969" s="880">
        <f t="shared" si="550"/>
        <v>0</v>
      </c>
      <c r="G969" s="880">
        <f t="shared" si="550"/>
        <v>0</v>
      </c>
      <c r="H969" s="880">
        <f t="shared" si="550"/>
        <v>860</v>
      </c>
      <c r="I969" s="880">
        <f t="shared" si="550"/>
        <v>271</v>
      </c>
      <c r="J969" s="880">
        <f t="shared" si="550"/>
        <v>1131</v>
      </c>
      <c r="K969" s="404" t="s">
        <v>1426</v>
      </c>
    </row>
    <row r="970" spans="1:11" ht="20.25" customHeight="1" x14ac:dyDescent="0.2">
      <c r="A970" s="307" t="s">
        <v>1755</v>
      </c>
      <c r="B970" s="597">
        <v>977</v>
      </c>
      <c r="C970" s="597">
        <v>202</v>
      </c>
      <c r="D970" s="880">
        <v>1179</v>
      </c>
      <c r="E970" s="880">
        <v>0</v>
      </c>
      <c r="F970" s="880">
        <v>0</v>
      </c>
      <c r="G970" s="880">
        <v>0</v>
      </c>
      <c r="H970" s="880">
        <f>SUM(B970,E970)</f>
        <v>977</v>
      </c>
      <c r="I970" s="880">
        <f t="shared" ref="I970:J970" si="551">SUM(C970,F970)</f>
        <v>202</v>
      </c>
      <c r="J970" s="880">
        <f t="shared" si="551"/>
        <v>1179</v>
      </c>
      <c r="K970" s="404" t="s">
        <v>1428</v>
      </c>
    </row>
    <row r="971" spans="1:11" ht="20.25" customHeight="1" x14ac:dyDescent="0.2">
      <c r="A971" s="8" t="s">
        <v>1429</v>
      </c>
      <c r="B971" s="597">
        <v>648</v>
      </c>
      <c r="C971" s="597">
        <v>319</v>
      </c>
      <c r="D971" s="880">
        <v>967</v>
      </c>
      <c r="E971" s="880">
        <v>0</v>
      </c>
      <c r="F971" s="880">
        <v>0</v>
      </c>
      <c r="G971" s="880">
        <v>0</v>
      </c>
      <c r="H971" s="880">
        <f t="shared" ref="H971:H977" si="552">SUM(B971,E971)</f>
        <v>648</v>
      </c>
      <c r="I971" s="880">
        <f t="shared" ref="I971:I977" si="553">SUM(C971,F971)</f>
        <v>319</v>
      </c>
      <c r="J971" s="880">
        <f t="shared" ref="J971:J977" si="554">SUM(D971,G971)</f>
        <v>967</v>
      </c>
      <c r="K971" s="404" t="s">
        <v>1430</v>
      </c>
    </row>
    <row r="972" spans="1:11" ht="20.25" customHeight="1" x14ac:dyDescent="0.2">
      <c r="A972" s="307" t="s">
        <v>1819</v>
      </c>
      <c r="B972" s="597">
        <v>95</v>
      </c>
      <c r="C972" s="597">
        <v>64</v>
      </c>
      <c r="D972" s="880">
        <v>159</v>
      </c>
      <c r="E972" s="880">
        <v>0</v>
      </c>
      <c r="F972" s="880">
        <v>0</v>
      </c>
      <c r="G972" s="880">
        <v>0</v>
      </c>
      <c r="H972" s="880">
        <f t="shared" si="552"/>
        <v>95</v>
      </c>
      <c r="I972" s="880">
        <f t="shared" si="553"/>
        <v>64</v>
      </c>
      <c r="J972" s="880">
        <f t="shared" si="554"/>
        <v>159</v>
      </c>
      <c r="K972" s="404" t="s">
        <v>1432</v>
      </c>
    </row>
    <row r="973" spans="1:11" ht="20.25" customHeight="1" x14ac:dyDescent="0.2">
      <c r="A973" s="8" t="s">
        <v>1433</v>
      </c>
      <c r="B973" s="597">
        <v>192</v>
      </c>
      <c r="C973" s="597">
        <v>23</v>
      </c>
      <c r="D973" s="880">
        <v>215</v>
      </c>
      <c r="E973" s="880">
        <v>0</v>
      </c>
      <c r="F973" s="880">
        <v>0</v>
      </c>
      <c r="G973" s="880">
        <v>0</v>
      </c>
      <c r="H973" s="880">
        <f t="shared" si="552"/>
        <v>192</v>
      </c>
      <c r="I973" s="880">
        <f t="shared" si="553"/>
        <v>23</v>
      </c>
      <c r="J973" s="880">
        <f t="shared" si="554"/>
        <v>215</v>
      </c>
      <c r="K973" s="404" t="s">
        <v>1434</v>
      </c>
    </row>
    <row r="974" spans="1:11" ht="20.25" customHeight="1" x14ac:dyDescent="0.2">
      <c r="A974" s="8" t="s">
        <v>1437</v>
      </c>
      <c r="B974" s="597">
        <v>527</v>
      </c>
      <c r="C974" s="597">
        <v>74</v>
      </c>
      <c r="D974" s="880">
        <v>601</v>
      </c>
      <c r="E974" s="880">
        <v>0</v>
      </c>
      <c r="F974" s="880">
        <v>0</v>
      </c>
      <c r="G974" s="880">
        <v>0</v>
      </c>
      <c r="H974" s="880">
        <f t="shared" si="552"/>
        <v>527</v>
      </c>
      <c r="I974" s="880">
        <f t="shared" si="553"/>
        <v>74</v>
      </c>
      <c r="J974" s="880">
        <f t="shared" si="554"/>
        <v>601</v>
      </c>
      <c r="K974" s="404" t="s">
        <v>1438</v>
      </c>
    </row>
    <row r="975" spans="1:11" ht="20.25" customHeight="1" x14ac:dyDescent="0.2">
      <c r="A975" s="8" t="s">
        <v>1439</v>
      </c>
      <c r="B975" s="597">
        <v>1416</v>
      </c>
      <c r="C975" s="597">
        <v>552</v>
      </c>
      <c r="D975" s="880">
        <v>1968</v>
      </c>
      <c r="E975" s="880">
        <v>2</v>
      </c>
      <c r="F975" s="880">
        <v>1</v>
      </c>
      <c r="G975" s="880">
        <v>3</v>
      </c>
      <c r="H975" s="880">
        <f t="shared" si="552"/>
        <v>1418</v>
      </c>
      <c r="I975" s="880">
        <f t="shared" si="553"/>
        <v>553</v>
      </c>
      <c r="J975" s="880">
        <f t="shared" si="554"/>
        <v>1971</v>
      </c>
      <c r="K975" s="404" t="s">
        <v>1440</v>
      </c>
    </row>
    <row r="976" spans="1:11" ht="20.25" customHeight="1" x14ac:dyDescent="0.2">
      <c r="A976" s="8" t="s">
        <v>1171</v>
      </c>
      <c r="B976" s="597">
        <v>182</v>
      </c>
      <c r="C976" s="597">
        <v>64</v>
      </c>
      <c r="D976" s="880">
        <v>246</v>
      </c>
      <c r="E976" s="880">
        <v>0</v>
      </c>
      <c r="F976" s="880">
        <v>0</v>
      </c>
      <c r="G976" s="880">
        <v>0</v>
      </c>
      <c r="H976" s="880">
        <f t="shared" si="552"/>
        <v>182</v>
      </c>
      <c r="I976" s="880">
        <f t="shared" si="553"/>
        <v>64</v>
      </c>
      <c r="J976" s="880">
        <f t="shared" si="554"/>
        <v>246</v>
      </c>
      <c r="K976" s="404" t="s">
        <v>1441</v>
      </c>
    </row>
    <row r="977" spans="1:11" ht="20.25" customHeight="1" thickBot="1" x14ac:dyDescent="0.25">
      <c r="A977" s="8" t="s">
        <v>1442</v>
      </c>
      <c r="B977" s="597">
        <v>883</v>
      </c>
      <c r="C977" s="880">
        <v>172</v>
      </c>
      <c r="D977" s="880">
        <v>1055</v>
      </c>
      <c r="E977" s="880">
        <v>0</v>
      </c>
      <c r="F977" s="880">
        <v>0</v>
      </c>
      <c r="G977" s="880">
        <v>0</v>
      </c>
      <c r="H977" s="880">
        <f t="shared" si="552"/>
        <v>883</v>
      </c>
      <c r="I977" s="880">
        <f t="shared" si="553"/>
        <v>172</v>
      </c>
      <c r="J977" s="880">
        <f t="shared" si="554"/>
        <v>1055</v>
      </c>
      <c r="K977" s="404" t="s">
        <v>1443</v>
      </c>
    </row>
    <row r="978" spans="1:11" ht="20.25" customHeight="1" thickTop="1" x14ac:dyDescent="0.2">
      <c r="A978" s="536"/>
      <c r="B978" s="924"/>
      <c r="C978" s="924"/>
      <c r="D978" s="924"/>
      <c r="E978" s="924"/>
      <c r="F978" s="924"/>
      <c r="G978" s="924"/>
      <c r="H978" s="924"/>
      <c r="I978" s="924"/>
      <c r="J978" s="924"/>
      <c r="K978" s="537"/>
    </row>
    <row r="979" spans="1:11" s="615" customFormat="1" ht="20.25" customHeight="1" x14ac:dyDescent="0.2">
      <c r="A979" s="619"/>
      <c r="B979" s="925"/>
      <c r="C979" s="925"/>
      <c r="D979" s="925"/>
      <c r="E979" s="925"/>
      <c r="F979" s="925"/>
      <c r="G979" s="925"/>
      <c r="H979" s="925"/>
      <c r="I979" s="925"/>
      <c r="J979" s="925"/>
      <c r="K979" s="616"/>
    </row>
    <row r="980" spans="1:11" ht="20.25" customHeight="1" thickBot="1" x14ac:dyDescent="0.25">
      <c r="A980" s="323" t="s">
        <v>2659</v>
      </c>
      <c r="E980" s="27"/>
      <c r="F980" s="27"/>
      <c r="G980" s="27"/>
      <c r="H980" s="27"/>
      <c r="I980" s="27"/>
      <c r="J980" s="27"/>
      <c r="K980" s="384" t="s">
        <v>2721</v>
      </c>
    </row>
    <row r="981" spans="1:11" ht="18" customHeight="1" thickTop="1" x14ac:dyDescent="0.2">
      <c r="A981" s="992" t="s">
        <v>196</v>
      </c>
      <c r="B981" s="992" t="s">
        <v>1</v>
      </c>
      <c r="C981" s="992"/>
      <c r="D981" s="992"/>
      <c r="E981" s="992" t="s">
        <v>2</v>
      </c>
      <c r="F981" s="992"/>
      <c r="G981" s="992"/>
      <c r="H981" s="992" t="s">
        <v>4</v>
      </c>
      <c r="I981" s="992"/>
      <c r="J981" s="992"/>
      <c r="K981" s="992" t="s">
        <v>197</v>
      </c>
    </row>
    <row r="982" spans="1:11" ht="17.25" customHeight="1" x14ac:dyDescent="0.2">
      <c r="A982" s="993"/>
      <c r="B982" s="993" t="s">
        <v>6</v>
      </c>
      <c r="C982" s="993"/>
      <c r="D982" s="993"/>
      <c r="E982" s="993" t="s">
        <v>7</v>
      </c>
      <c r="F982" s="993"/>
      <c r="G982" s="993"/>
      <c r="H982" s="993" t="s">
        <v>9</v>
      </c>
      <c r="I982" s="993"/>
      <c r="J982" s="993"/>
      <c r="K982" s="993"/>
    </row>
    <row r="983" spans="1:11" ht="17.25" customHeight="1" x14ac:dyDescent="0.2">
      <c r="A983" s="993"/>
      <c r="B983" s="925" t="s">
        <v>554</v>
      </c>
      <c r="C983" s="925" t="s">
        <v>112</v>
      </c>
      <c r="D983" s="925" t="s">
        <v>12</v>
      </c>
      <c r="E983" s="925" t="s">
        <v>554</v>
      </c>
      <c r="F983" s="925" t="s">
        <v>112</v>
      </c>
      <c r="G983" s="925" t="s">
        <v>12</v>
      </c>
      <c r="H983" s="925" t="s">
        <v>554</v>
      </c>
      <c r="I983" s="925" t="s">
        <v>112</v>
      </c>
      <c r="J983" s="925" t="s">
        <v>12</v>
      </c>
      <c r="K983" s="993"/>
    </row>
    <row r="984" spans="1:11" ht="20.25" customHeight="1" thickBot="1" x14ac:dyDescent="0.25">
      <c r="A984" s="994"/>
      <c r="B984" s="926" t="s">
        <v>13</v>
      </c>
      <c r="C984" s="926" t="s">
        <v>14</v>
      </c>
      <c r="D984" s="926" t="s">
        <v>9</v>
      </c>
      <c r="E984" s="926" t="s">
        <v>13</v>
      </c>
      <c r="F984" s="926" t="s">
        <v>14</v>
      </c>
      <c r="G984" s="926" t="s">
        <v>9</v>
      </c>
      <c r="H984" s="926" t="s">
        <v>13</v>
      </c>
      <c r="I984" s="926" t="s">
        <v>14</v>
      </c>
      <c r="J984" s="926" t="s">
        <v>9</v>
      </c>
      <c r="K984" s="994"/>
    </row>
    <row r="985" spans="1:11" s="615" customFormat="1" ht="30" customHeight="1" x14ac:dyDescent="0.2">
      <c r="A985" s="463" t="s">
        <v>1444</v>
      </c>
      <c r="B985" s="880"/>
      <c r="C985" s="880"/>
      <c r="D985" s="880"/>
      <c r="E985" s="880"/>
      <c r="F985" s="880"/>
      <c r="G985" s="880"/>
      <c r="H985" s="880"/>
      <c r="I985" s="880"/>
      <c r="J985" s="880"/>
      <c r="K985" s="618" t="s">
        <v>1445</v>
      </c>
    </row>
    <row r="986" spans="1:11" s="615" customFormat="1" ht="16.5" customHeight="1" x14ac:dyDescent="0.2">
      <c r="A986" s="463" t="s">
        <v>516</v>
      </c>
      <c r="B986" s="880">
        <v>83</v>
      </c>
      <c r="C986" s="880">
        <v>47</v>
      </c>
      <c r="D986" s="880">
        <v>130</v>
      </c>
      <c r="E986" s="880">
        <v>0</v>
      </c>
      <c r="F986" s="880">
        <v>0</v>
      </c>
      <c r="G986" s="880">
        <v>0</v>
      </c>
      <c r="H986" s="880">
        <f t="shared" ref="H986:H987" si="555">SUM(B986,E986)</f>
        <v>83</v>
      </c>
      <c r="I986" s="880">
        <f t="shared" ref="I986:J987" si="556">SUM(C986,F986)</f>
        <v>47</v>
      </c>
      <c r="J986" s="880">
        <f t="shared" si="556"/>
        <v>130</v>
      </c>
      <c r="K986" s="617" t="s">
        <v>208</v>
      </c>
    </row>
    <row r="987" spans="1:11" s="615" customFormat="1" ht="21" customHeight="1" x14ac:dyDescent="0.2">
      <c r="A987" s="463" t="s">
        <v>1446</v>
      </c>
      <c r="B987" s="880">
        <v>21</v>
      </c>
      <c r="C987" s="880">
        <v>11</v>
      </c>
      <c r="D987" s="880">
        <v>32</v>
      </c>
      <c r="E987" s="880">
        <v>0</v>
      </c>
      <c r="F987" s="880">
        <v>0</v>
      </c>
      <c r="G987" s="880">
        <v>0</v>
      </c>
      <c r="H987" s="880">
        <f t="shared" si="555"/>
        <v>21</v>
      </c>
      <c r="I987" s="880">
        <f t="shared" si="556"/>
        <v>11</v>
      </c>
      <c r="J987" s="880">
        <f t="shared" si="556"/>
        <v>32</v>
      </c>
      <c r="K987" s="414" t="s">
        <v>1447</v>
      </c>
    </row>
    <row r="988" spans="1:11" s="615" customFormat="1" ht="32.25" customHeight="1" x14ac:dyDescent="0.2">
      <c r="A988" s="420" t="s">
        <v>1162</v>
      </c>
      <c r="B988" s="725">
        <f t="shared" ref="B988:J988" si="557">SUM(B986:B987)</f>
        <v>104</v>
      </c>
      <c r="C988" s="937">
        <f t="shared" si="557"/>
        <v>58</v>
      </c>
      <c r="D988" s="937">
        <f t="shared" si="557"/>
        <v>162</v>
      </c>
      <c r="E988" s="937">
        <f t="shared" si="557"/>
        <v>0</v>
      </c>
      <c r="F988" s="937">
        <f t="shared" si="557"/>
        <v>0</v>
      </c>
      <c r="G988" s="937">
        <f t="shared" si="557"/>
        <v>0</v>
      </c>
      <c r="H988" s="937">
        <f t="shared" si="557"/>
        <v>104</v>
      </c>
      <c r="I988" s="937">
        <f t="shared" si="557"/>
        <v>58</v>
      </c>
      <c r="J988" s="937">
        <f t="shared" si="557"/>
        <v>162</v>
      </c>
      <c r="K988" s="618" t="s">
        <v>1448</v>
      </c>
    </row>
    <row r="989" spans="1:11" ht="16.5" customHeight="1" x14ac:dyDescent="0.2">
      <c r="A989" s="463" t="s">
        <v>1760</v>
      </c>
      <c r="B989" s="597">
        <v>248</v>
      </c>
      <c r="C989" s="880">
        <v>74</v>
      </c>
      <c r="D989" s="880">
        <v>322</v>
      </c>
      <c r="E989" s="880">
        <v>0</v>
      </c>
      <c r="F989" s="880">
        <v>0</v>
      </c>
      <c r="G989" s="880">
        <v>0</v>
      </c>
      <c r="H989" s="880">
        <f>SUM(B989,E989)</f>
        <v>248</v>
      </c>
      <c r="I989" s="880">
        <f t="shared" ref="I989:J989" si="558">SUM(C989,F989)</f>
        <v>74</v>
      </c>
      <c r="J989" s="880">
        <f t="shared" si="558"/>
        <v>322</v>
      </c>
      <c r="K989" s="617" t="s">
        <v>1761</v>
      </c>
    </row>
    <row r="990" spans="1:11" ht="16.5" customHeight="1" x14ac:dyDescent="0.2">
      <c r="A990" s="463" t="s">
        <v>1762</v>
      </c>
      <c r="B990" s="597">
        <v>216</v>
      </c>
      <c r="C990" s="880">
        <v>63</v>
      </c>
      <c r="D990" s="880">
        <v>279</v>
      </c>
      <c r="E990" s="880">
        <v>0</v>
      </c>
      <c r="F990" s="880">
        <v>0</v>
      </c>
      <c r="G990" s="880">
        <v>0</v>
      </c>
      <c r="H990" s="880">
        <f>SUM(B990,E990)</f>
        <v>216</v>
      </c>
      <c r="I990" s="880">
        <f t="shared" ref="I990" si="559">SUM(C990,F990)</f>
        <v>63</v>
      </c>
      <c r="J990" s="880">
        <f t="shared" ref="J990" si="560">SUM(D990,G990)</f>
        <v>279</v>
      </c>
      <c r="K990" s="617" t="s">
        <v>1763</v>
      </c>
    </row>
    <row r="991" spans="1:11" ht="16.5" customHeight="1" x14ac:dyDescent="0.2">
      <c r="A991" s="8" t="s">
        <v>1158</v>
      </c>
      <c r="B991" s="597"/>
      <c r="C991" s="880"/>
      <c r="D991" s="880"/>
      <c r="E991" s="880"/>
      <c r="F991" s="880"/>
      <c r="G991" s="880"/>
      <c r="H991" s="880"/>
      <c r="I991" s="880"/>
      <c r="J991" s="880"/>
      <c r="K991" s="404" t="s">
        <v>1452</v>
      </c>
    </row>
    <row r="992" spans="1:11" ht="16.5" customHeight="1" x14ac:dyDescent="0.2">
      <c r="A992" s="8" t="s">
        <v>255</v>
      </c>
      <c r="B992" s="597">
        <v>15</v>
      </c>
      <c r="C992" s="880">
        <v>5</v>
      </c>
      <c r="D992" s="880">
        <v>20</v>
      </c>
      <c r="E992" s="880">
        <v>0</v>
      </c>
      <c r="F992" s="880">
        <v>0</v>
      </c>
      <c r="G992" s="880">
        <v>0</v>
      </c>
      <c r="H992" s="880">
        <f>SUM(B992,E992)</f>
        <v>15</v>
      </c>
      <c r="I992" s="880">
        <f t="shared" ref="I992:J992" si="561">SUM(C992,F992)</f>
        <v>5</v>
      </c>
      <c r="J992" s="880">
        <f t="shared" si="561"/>
        <v>20</v>
      </c>
      <c r="K992" s="404" t="s">
        <v>1395</v>
      </c>
    </row>
    <row r="993" spans="1:11" ht="16.5" customHeight="1" x14ac:dyDescent="0.2">
      <c r="A993" s="8" t="s">
        <v>1446</v>
      </c>
      <c r="B993" s="597">
        <v>144</v>
      </c>
      <c r="C993" s="880">
        <v>197</v>
      </c>
      <c r="D993" s="880">
        <v>341</v>
      </c>
      <c r="E993" s="880">
        <v>0</v>
      </c>
      <c r="F993" s="880">
        <v>0</v>
      </c>
      <c r="G993" s="880">
        <v>0</v>
      </c>
      <c r="H993" s="880">
        <f t="shared" ref="H993:H996" si="562">SUM(B993,E993)</f>
        <v>144</v>
      </c>
      <c r="I993" s="880">
        <f t="shared" ref="I993:I996" si="563">SUM(C993,F993)</f>
        <v>197</v>
      </c>
      <c r="J993" s="880">
        <f t="shared" ref="J993:J996" si="564">SUM(D993,G993)</f>
        <v>341</v>
      </c>
      <c r="K993" s="414" t="s">
        <v>1323</v>
      </c>
    </row>
    <row r="994" spans="1:11" ht="16.5" customHeight="1" x14ac:dyDescent="0.2">
      <c r="A994" s="8" t="s">
        <v>1454</v>
      </c>
      <c r="B994" s="597">
        <v>37</v>
      </c>
      <c r="C994" s="880">
        <v>44</v>
      </c>
      <c r="D994" s="880">
        <v>81</v>
      </c>
      <c r="E994" s="880">
        <v>0</v>
      </c>
      <c r="F994" s="880">
        <v>0</v>
      </c>
      <c r="G994" s="880">
        <v>0</v>
      </c>
      <c r="H994" s="880">
        <f t="shared" si="562"/>
        <v>37</v>
      </c>
      <c r="I994" s="880">
        <f t="shared" si="563"/>
        <v>44</v>
      </c>
      <c r="J994" s="880">
        <f t="shared" si="564"/>
        <v>81</v>
      </c>
      <c r="K994" s="404" t="s">
        <v>1463</v>
      </c>
    </row>
    <row r="995" spans="1:11" ht="16.5" customHeight="1" x14ac:dyDescent="0.2">
      <c r="A995" s="8" t="s">
        <v>523</v>
      </c>
      <c r="B995" s="597">
        <v>56</v>
      </c>
      <c r="C995" s="880">
        <v>24</v>
      </c>
      <c r="D995" s="880">
        <v>80</v>
      </c>
      <c r="E995" s="880">
        <v>0</v>
      </c>
      <c r="F995" s="880">
        <v>0</v>
      </c>
      <c r="G995" s="880">
        <v>0</v>
      </c>
      <c r="H995" s="880">
        <f t="shared" si="562"/>
        <v>56</v>
      </c>
      <c r="I995" s="880">
        <f t="shared" si="563"/>
        <v>24</v>
      </c>
      <c r="J995" s="880">
        <f t="shared" si="564"/>
        <v>80</v>
      </c>
      <c r="K995" s="404" t="s">
        <v>524</v>
      </c>
    </row>
    <row r="996" spans="1:11" s="615" customFormat="1" ht="16.5" customHeight="1" x14ac:dyDescent="0.2">
      <c r="A996" s="463" t="s">
        <v>1107</v>
      </c>
      <c r="B996" s="597">
        <v>5</v>
      </c>
      <c r="C996" s="880">
        <v>8</v>
      </c>
      <c r="D996" s="880">
        <v>13</v>
      </c>
      <c r="E996" s="880">
        <v>0</v>
      </c>
      <c r="F996" s="880">
        <v>0</v>
      </c>
      <c r="G996" s="880">
        <v>0</v>
      </c>
      <c r="H996" s="880">
        <f t="shared" si="562"/>
        <v>5</v>
      </c>
      <c r="I996" s="880">
        <f t="shared" si="563"/>
        <v>8</v>
      </c>
      <c r="J996" s="880">
        <f t="shared" si="564"/>
        <v>13</v>
      </c>
      <c r="K996" s="617" t="s">
        <v>1108</v>
      </c>
    </row>
    <row r="997" spans="1:11" ht="16.5" customHeight="1" x14ac:dyDescent="0.2">
      <c r="A997" s="8" t="s">
        <v>1159</v>
      </c>
      <c r="B997" s="597">
        <f>SUM(B992:B996)</f>
        <v>257</v>
      </c>
      <c r="C997" s="880">
        <f t="shared" ref="C997:J997" si="565">SUM(C992:C996)</f>
        <v>278</v>
      </c>
      <c r="D997" s="880">
        <f t="shared" si="565"/>
        <v>535</v>
      </c>
      <c r="E997" s="880">
        <f t="shared" si="565"/>
        <v>0</v>
      </c>
      <c r="F997" s="880">
        <f t="shared" si="565"/>
        <v>0</v>
      </c>
      <c r="G997" s="880">
        <f t="shared" si="565"/>
        <v>0</v>
      </c>
      <c r="H997" s="880">
        <f t="shared" si="565"/>
        <v>257</v>
      </c>
      <c r="I997" s="880">
        <f t="shared" si="565"/>
        <v>278</v>
      </c>
      <c r="J997" s="880">
        <f t="shared" si="565"/>
        <v>535</v>
      </c>
      <c r="K997" s="404" t="s">
        <v>1769</v>
      </c>
    </row>
    <row r="998" spans="1:11" ht="20.25" customHeight="1" x14ac:dyDescent="0.2">
      <c r="A998" s="8" t="s">
        <v>1173</v>
      </c>
      <c r="B998" s="597">
        <v>273</v>
      </c>
      <c r="C998" s="880">
        <v>98</v>
      </c>
      <c r="D998" s="880">
        <v>371</v>
      </c>
      <c r="E998" s="880">
        <v>0</v>
      </c>
      <c r="F998" s="880">
        <v>0</v>
      </c>
      <c r="G998" s="880">
        <v>0</v>
      </c>
      <c r="H998" s="880">
        <f>SUM(B998,E998)</f>
        <v>273</v>
      </c>
      <c r="I998" s="880">
        <f t="shared" ref="I998:J998" si="566">SUM(C998,F998)</f>
        <v>98</v>
      </c>
      <c r="J998" s="880">
        <f t="shared" si="566"/>
        <v>371</v>
      </c>
      <c r="K998" s="404" t="s">
        <v>1821</v>
      </c>
    </row>
    <row r="999" spans="1:11" ht="16.5" customHeight="1" x14ac:dyDescent="0.2">
      <c r="A999" s="8" t="s">
        <v>1689</v>
      </c>
      <c r="B999" s="597"/>
      <c r="C999" s="880"/>
      <c r="D999" s="880"/>
      <c r="E999" s="880"/>
      <c r="F999" s="880"/>
      <c r="G999" s="880"/>
      <c r="H999" s="880"/>
      <c r="I999" s="880"/>
      <c r="J999" s="880"/>
      <c r="K999" s="404" t="s">
        <v>1772</v>
      </c>
    </row>
    <row r="1000" spans="1:11" ht="16.5" customHeight="1" x14ac:dyDescent="0.2">
      <c r="A1000" s="8" t="s">
        <v>1165</v>
      </c>
      <c r="B1000" s="597">
        <v>6</v>
      </c>
      <c r="C1000" s="880">
        <v>16</v>
      </c>
      <c r="D1000" s="880">
        <v>22</v>
      </c>
      <c r="E1000" s="880">
        <v>0</v>
      </c>
      <c r="F1000" s="880">
        <v>0</v>
      </c>
      <c r="G1000" s="880">
        <v>0</v>
      </c>
      <c r="H1000" s="880">
        <f>SUM(B1000,E1000)</f>
        <v>6</v>
      </c>
      <c r="I1000" s="880">
        <f t="shared" ref="I1000:J1000" si="567">SUM(C1000,F1000)</f>
        <v>16</v>
      </c>
      <c r="J1000" s="880">
        <f t="shared" si="567"/>
        <v>22</v>
      </c>
      <c r="K1000" s="404" t="s">
        <v>1458</v>
      </c>
    </row>
    <row r="1001" spans="1:11" ht="16.5" customHeight="1" x14ac:dyDescent="0.2">
      <c r="A1001" s="8" t="s">
        <v>1690</v>
      </c>
      <c r="B1001" s="597">
        <v>59</v>
      </c>
      <c r="C1001" s="880">
        <v>35</v>
      </c>
      <c r="D1001" s="880">
        <v>94</v>
      </c>
      <c r="E1001" s="880">
        <v>0</v>
      </c>
      <c r="F1001" s="880">
        <v>0</v>
      </c>
      <c r="G1001" s="880">
        <v>0</v>
      </c>
      <c r="H1001" s="880">
        <f t="shared" ref="H1001:H1002" si="568">SUM(B1001,E1001)</f>
        <v>59</v>
      </c>
      <c r="I1001" s="880">
        <f t="shared" ref="I1001:I1002" si="569">SUM(C1001,F1001)</f>
        <v>35</v>
      </c>
      <c r="J1001" s="880">
        <f t="shared" ref="J1001:J1002" si="570">SUM(D1001,G1001)</f>
        <v>94</v>
      </c>
      <c r="K1001" s="404" t="s">
        <v>1535</v>
      </c>
    </row>
    <row r="1002" spans="1:11" ht="16.5" customHeight="1" x14ac:dyDescent="0.2">
      <c r="A1002" s="8" t="s">
        <v>523</v>
      </c>
      <c r="B1002" s="597">
        <v>54</v>
      </c>
      <c r="C1002" s="880">
        <v>23</v>
      </c>
      <c r="D1002" s="880">
        <v>77</v>
      </c>
      <c r="E1002" s="880">
        <v>0</v>
      </c>
      <c r="F1002" s="880">
        <v>0</v>
      </c>
      <c r="G1002" s="880">
        <v>0</v>
      </c>
      <c r="H1002" s="880">
        <f t="shared" si="568"/>
        <v>54</v>
      </c>
      <c r="I1002" s="880">
        <f t="shared" si="569"/>
        <v>23</v>
      </c>
      <c r="J1002" s="880">
        <f t="shared" si="570"/>
        <v>77</v>
      </c>
      <c r="K1002" s="404" t="s">
        <v>1837</v>
      </c>
    </row>
    <row r="1003" spans="1:11" ht="16.5" customHeight="1" x14ac:dyDescent="0.2">
      <c r="A1003" s="8" t="s">
        <v>1691</v>
      </c>
      <c r="B1003" s="597">
        <f>SUM(B1000:B1002)</f>
        <v>119</v>
      </c>
      <c r="C1003" s="880">
        <f t="shared" ref="C1003:J1003" si="571">SUM(C1000:C1002)</f>
        <v>74</v>
      </c>
      <c r="D1003" s="880">
        <f t="shared" si="571"/>
        <v>193</v>
      </c>
      <c r="E1003" s="880">
        <f t="shared" si="571"/>
        <v>0</v>
      </c>
      <c r="F1003" s="880">
        <f t="shared" si="571"/>
        <v>0</v>
      </c>
      <c r="G1003" s="880">
        <f t="shared" si="571"/>
        <v>0</v>
      </c>
      <c r="H1003" s="880">
        <f t="shared" si="571"/>
        <v>119</v>
      </c>
      <c r="I1003" s="880">
        <f t="shared" si="571"/>
        <v>74</v>
      </c>
      <c r="J1003" s="880">
        <f t="shared" si="571"/>
        <v>193</v>
      </c>
      <c r="K1003" s="297" t="s">
        <v>1460</v>
      </c>
    </row>
    <row r="1004" spans="1:11" ht="16.5" customHeight="1" x14ac:dyDescent="0.2">
      <c r="A1004" s="8" t="s">
        <v>1680</v>
      </c>
      <c r="B1004" s="880"/>
      <c r="C1004" s="880"/>
      <c r="D1004" s="880"/>
      <c r="E1004" s="880"/>
      <c r="F1004" s="880"/>
      <c r="G1004" s="880"/>
      <c r="H1004" s="880"/>
      <c r="I1004" s="880"/>
      <c r="J1004" s="880"/>
      <c r="K1004" s="404" t="s">
        <v>1462</v>
      </c>
    </row>
    <row r="1005" spans="1:11" ht="17.25" customHeight="1" x14ac:dyDescent="0.2">
      <c r="A1005" s="8" t="s">
        <v>209</v>
      </c>
      <c r="B1005" s="880">
        <v>58</v>
      </c>
      <c r="C1005" s="880">
        <v>0</v>
      </c>
      <c r="D1005" s="880">
        <v>58</v>
      </c>
      <c r="E1005" s="880">
        <v>0</v>
      </c>
      <c r="F1005" s="880">
        <v>0</v>
      </c>
      <c r="G1005" s="880">
        <v>0</v>
      </c>
      <c r="H1005" s="880">
        <f>SUM(B1005,E1005)</f>
        <v>58</v>
      </c>
      <c r="I1005" s="880">
        <f t="shared" ref="I1005:J1005" si="572">SUM(C1005,F1005)</f>
        <v>0</v>
      </c>
      <c r="J1005" s="880">
        <f t="shared" si="572"/>
        <v>58</v>
      </c>
      <c r="K1005" s="404" t="s">
        <v>1395</v>
      </c>
    </row>
    <row r="1006" spans="1:11" ht="18.75" customHeight="1" x14ac:dyDescent="0.2">
      <c r="A1006" s="8" t="s">
        <v>1454</v>
      </c>
      <c r="B1006" s="880">
        <v>83</v>
      </c>
      <c r="C1006" s="880">
        <v>24</v>
      </c>
      <c r="D1006" s="880">
        <v>107</v>
      </c>
      <c r="E1006" s="880">
        <v>0</v>
      </c>
      <c r="F1006" s="880">
        <v>0</v>
      </c>
      <c r="G1006" s="880">
        <v>0</v>
      </c>
      <c r="H1006" s="880">
        <f t="shared" ref="H1006:H1008" si="573">SUM(B1006,E1006)</f>
        <v>83</v>
      </c>
      <c r="I1006" s="880">
        <f t="shared" ref="I1006:I1008" si="574">SUM(C1006,F1006)</f>
        <v>24</v>
      </c>
      <c r="J1006" s="880">
        <f t="shared" ref="J1006:J1008" si="575">SUM(D1006,G1006)</f>
        <v>107</v>
      </c>
      <c r="K1006" s="404" t="s">
        <v>1463</v>
      </c>
    </row>
    <row r="1007" spans="1:11" ht="19.5" customHeight="1" x14ac:dyDescent="0.2">
      <c r="A1007" s="8" t="s">
        <v>523</v>
      </c>
      <c r="B1007" s="880">
        <v>93</v>
      </c>
      <c r="C1007" s="880">
        <v>26</v>
      </c>
      <c r="D1007" s="880">
        <v>119</v>
      </c>
      <c r="E1007" s="880">
        <v>0</v>
      </c>
      <c r="F1007" s="880">
        <v>0</v>
      </c>
      <c r="G1007" s="880">
        <v>0</v>
      </c>
      <c r="H1007" s="880">
        <f t="shared" si="573"/>
        <v>93</v>
      </c>
      <c r="I1007" s="880">
        <f t="shared" si="574"/>
        <v>26</v>
      </c>
      <c r="J1007" s="880">
        <f t="shared" si="575"/>
        <v>119</v>
      </c>
      <c r="K1007" s="404" t="s">
        <v>524</v>
      </c>
    </row>
    <row r="1008" spans="1:11" s="615" customFormat="1" ht="18.75" customHeight="1" x14ac:dyDescent="0.2">
      <c r="A1008" s="20" t="s">
        <v>435</v>
      </c>
      <c r="B1008" s="21">
        <v>29</v>
      </c>
      <c r="C1008" s="21">
        <v>11</v>
      </c>
      <c r="D1008" s="21">
        <v>40</v>
      </c>
      <c r="E1008" s="21">
        <v>0</v>
      </c>
      <c r="F1008" s="21">
        <v>0</v>
      </c>
      <c r="G1008" s="21">
        <v>0</v>
      </c>
      <c r="H1008" s="880">
        <f t="shared" si="573"/>
        <v>29</v>
      </c>
      <c r="I1008" s="880">
        <f t="shared" si="574"/>
        <v>11</v>
      </c>
      <c r="J1008" s="880">
        <f t="shared" si="575"/>
        <v>40</v>
      </c>
      <c r="K1008" s="22" t="s">
        <v>909</v>
      </c>
    </row>
    <row r="1009" spans="1:11" ht="16.5" customHeight="1" thickBot="1" x14ac:dyDescent="0.25">
      <c r="A1009" s="11" t="s">
        <v>1619</v>
      </c>
      <c r="B1009" s="599">
        <f>SUM(B1005:B1008)</f>
        <v>263</v>
      </c>
      <c r="C1009" s="12">
        <f t="shared" ref="C1009:J1009" si="576">SUM(C1005:C1008)</f>
        <v>61</v>
      </c>
      <c r="D1009" s="12">
        <f t="shared" si="576"/>
        <v>324</v>
      </c>
      <c r="E1009" s="12">
        <f t="shared" si="576"/>
        <v>0</v>
      </c>
      <c r="F1009" s="12">
        <f t="shared" si="576"/>
        <v>0</v>
      </c>
      <c r="G1009" s="12">
        <f t="shared" si="576"/>
        <v>0</v>
      </c>
      <c r="H1009" s="12">
        <f t="shared" si="576"/>
        <v>263</v>
      </c>
      <c r="I1009" s="12">
        <f t="shared" si="576"/>
        <v>61</v>
      </c>
      <c r="J1009" s="12">
        <f t="shared" si="576"/>
        <v>324</v>
      </c>
      <c r="K1009" s="13" t="s">
        <v>1620</v>
      </c>
    </row>
    <row r="1010" spans="1:11" ht="20.25" customHeight="1" thickTop="1" thickBot="1" x14ac:dyDescent="0.25">
      <c r="A1010" s="323" t="s">
        <v>2659</v>
      </c>
      <c r="E1010" s="27"/>
      <c r="F1010" s="27"/>
      <c r="G1010" s="27"/>
      <c r="H1010" s="27"/>
      <c r="I1010" s="27"/>
      <c r="J1010" s="27"/>
      <c r="K1010" s="384" t="s">
        <v>2721</v>
      </c>
    </row>
    <row r="1011" spans="1:11" ht="20.25" customHeight="1" thickTop="1" x14ac:dyDescent="0.2">
      <c r="A1011" s="992" t="s">
        <v>196</v>
      </c>
      <c r="B1011" s="992" t="s">
        <v>1</v>
      </c>
      <c r="C1011" s="992"/>
      <c r="D1011" s="992"/>
      <c r="E1011" s="992" t="s">
        <v>2</v>
      </c>
      <c r="F1011" s="992"/>
      <c r="G1011" s="992"/>
      <c r="H1011" s="992" t="s">
        <v>4</v>
      </c>
      <c r="I1011" s="992"/>
      <c r="J1011" s="992"/>
      <c r="K1011" s="992" t="s">
        <v>197</v>
      </c>
    </row>
    <row r="1012" spans="1:11" ht="20.25" customHeight="1" x14ac:dyDescent="0.2">
      <c r="A1012" s="993"/>
      <c r="B1012" s="993" t="s">
        <v>6</v>
      </c>
      <c r="C1012" s="993"/>
      <c r="D1012" s="993"/>
      <c r="E1012" s="993" t="s">
        <v>7</v>
      </c>
      <c r="F1012" s="993"/>
      <c r="G1012" s="993"/>
      <c r="H1012" s="993" t="s">
        <v>9</v>
      </c>
      <c r="I1012" s="993"/>
      <c r="J1012" s="993"/>
      <c r="K1012" s="993"/>
    </row>
    <row r="1013" spans="1:11" ht="20.25" customHeight="1" x14ac:dyDescent="0.2">
      <c r="A1013" s="993"/>
      <c r="B1013" s="925" t="s">
        <v>554</v>
      </c>
      <c r="C1013" s="925" t="s">
        <v>112</v>
      </c>
      <c r="D1013" s="925" t="s">
        <v>12</v>
      </c>
      <c r="E1013" s="925" t="s">
        <v>554</v>
      </c>
      <c r="F1013" s="925" t="s">
        <v>112</v>
      </c>
      <c r="G1013" s="925" t="s">
        <v>12</v>
      </c>
      <c r="H1013" s="925" t="s">
        <v>554</v>
      </c>
      <c r="I1013" s="925" t="s">
        <v>112</v>
      </c>
      <c r="J1013" s="925" t="s">
        <v>12</v>
      </c>
      <c r="K1013" s="993"/>
    </row>
    <row r="1014" spans="1:11" ht="20.25" customHeight="1" thickBot="1" x14ac:dyDescent="0.25">
      <c r="A1014" s="994"/>
      <c r="B1014" s="926" t="s">
        <v>13</v>
      </c>
      <c r="C1014" s="926" t="s">
        <v>14</v>
      </c>
      <c r="D1014" s="926" t="s">
        <v>9</v>
      </c>
      <c r="E1014" s="926" t="s">
        <v>13</v>
      </c>
      <c r="F1014" s="926" t="s">
        <v>14</v>
      </c>
      <c r="G1014" s="926" t="s">
        <v>9</v>
      </c>
      <c r="H1014" s="926" t="s">
        <v>13</v>
      </c>
      <c r="I1014" s="926" t="s">
        <v>14</v>
      </c>
      <c r="J1014" s="926" t="s">
        <v>9</v>
      </c>
      <c r="K1014" s="994"/>
    </row>
    <row r="1015" spans="1:11" ht="20.25" customHeight="1" x14ac:dyDescent="0.2">
      <c r="A1015" s="8" t="s">
        <v>1681</v>
      </c>
      <c r="B1015" s="880"/>
      <c r="C1015" s="880"/>
      <c r="D1015" s="880"/>
      <c r="E1015" s="880"/>
      <c r="F1015" s="880"/>
      <c r="G1015" s="880"/>
      <c r="H1015" s="880"/>
      <c r="I1015" s="880"/>
      <c r="J1015" s="880"/>
      <c r="K1015" s="404" t="s">
        <v>1467</v>
      </c>
    </row>
    <row r="1016" spans="1:11" ht="20.25" customHeight="1" x14ac:dyDescent="0.2">
      <c r="A1016" s="8" t="s">
        <v>939</v>
      </c>
      <c r="B1016" s="880">
        <v>46</v>
      </c>
      <c r="C1016" s="880">
        <v>9</v>
      </c>
      <c r="D1016" s="880">
        <v>55</v>
      </c>
      <c r="E1016" s="880">
        <v>0</v>
      </c>
      <c r="F1016" s="880">
        <v>0</v>
      </c>
      <c r="G1016" s="880">
        <v>0</v>
      </c>
      <c r="H1016" s="880">
        <f>SUM(B1016,E1016)</f>
        <v>46</v>
      </c>
      <c r="I1016" s="880">
        <f t="shared" ref="I1016:J1016" si="577">SUM(C1016,F1016)</f>
        <v>9</v>
      </c>
      <c r="J1016" s="880">
        <f t="shared" si="577"/>
        <v>55</v>
      </c>
      <c r="K1016" s="404" t="s">
        <v>234</v>
      </c>
    </row>
    <row r="1017" spans="1:11" ht="20.25" customHeight="1" x14ac:dyDescent="0.2">
      <c r="A1017" s="8" t="s">
        <v>239</v>
      </c>
      <c r="B1017" s="880">
        <v>17</v>
      </c>
      <c r="C1017" s="880">
        <v>6</v>
      </c>
      <c r="D1017" s="880">
        <v>23</v>
      </c>
      <c r="E1017" s="880">
        <v>0</v>
      </c>
      <c r="F1017" s="880">
        <v>0</v>
      </c>
      <c r="G1017" s="880">
        <v>0</v>
      </c>
      <c r="H1017" s="880">
        <f t="shared" ref="H1017:H1018" si="578">SUM(B1017,E1017)</f>
        <v>17</v>
      </c>
      <c r="I1017" s="880">
        <f t="shared" ref="I1017:I1018" si="579">SUM(C1017,F1017)</f>
        <v>6</v>
      </c>
      <c r="J1017" s="880">
        <f t="shared" ref="J1017:J1018" si="580">SUM(D1017,G1017)</f>
        <v>23</v>
      </c>
      <c r="K1017" s="404" t="s">
        <v>1837</v>
      </c>
    </row>
    <row r="1018" spans="1:11" ht="20.25" customHeight="1" x14ac:dyDescent="0.2">
      <c r="A1018" s="8" t="s">
        <v>701</v>
      </c>
      <c r="B1018" s="597">
        <v>42</v>
      </c>
      <c r="C1018" s="880">
        <v>20</v>
      </c>
      <c r="D1018" s="880">
        <v>62</v>
      </c>
      <c r="E1018" s="880">
        <v>0</v>
      </c>
      <c r="F1018" s="880">
        <v>0</v>
      </c>
      <c r="G1018" s="880">
        <v>0</v>
      </c>
      <c r="H1018" s="880">
        <f t="shared" si="578"/>
        <v>42</v>
      </c>
      <c r="I1018" s="880">
        <f t="shared" si="579"/>
        <v>20</v>
      </c>
      <c r="J1018" s="880">
        <f t="shared" si="580"/>
        <v>62</v>
      </c>
      <c r="K1018" s="419" t="s">
        <v>1468</v>
      </c>
    </row>
    <row r="1019" spans="1:11" ht="20.25" customHeight="1" x14ac:dyDescent="0.2">
      <c r="A1019" s="8" t="s">
        <v>1682</v>
      </c>
      <c r="B1019" s="597">
        <f>SUM(B1016:B1018)</f>
        <v>105</v>
      </c>
      <c r="C1019" s="880">
        <f t="shared" ref="C1019:J1019" si="581">SUM(C1016:C1018)</f>
        <v>35</v>
      </c>
      <c r="D1019" s="880">
        <f t="shared" si="581"/>
        <v>140</v>
      </c>
      <c r="E1019" s="880">
        <f t="shared" si="581"/>
        <v>0</v>
      </c>
      <c r="F1019" s="880">
        <f t="shared" si="581"/>
        <v>0</v>
      </c>
      <c r="G1019" s="880">
        <f t="shared" si="581"/>
        <v>0</v>
      </c>
      <c r="H1019" s="880">
        <f t="shared" si="581"/>
        <v>105</v>
      </c>
      <c r="I1019" s="880">
        <f t="shared" si="581"/>
        <v>35</v>
      </c>
      <c r="J1019" s="880">
        <f t="shared" si="581"/>
        <v>140</v>
      </c>
      <c r="K1019" s="404" t="s">
        <v>1470</v>
      </c>
    </row>
    <row r="1020" spans="1:11" ht="20.25" customHeight="1" x14ac:dyDescent="0.2">
      <c r="A1020" s="8" t="s">
        <v>1683</v>
      </c>
      <c r="B1020" s="597">
        <v>26</v>
      </c>
      <c r="C1020" s="880">
        <v>10</v>
      </c>
      <c r="D1020" s="880">
        <v>36</v>
      </c>
      <c r="E1020" s="880">
        <v>0</v>
      </c>
      <c r="F1020" s="880">
        <v>0</v>
      </c>
      <c r="G1020" s="880">
        <v>0</v>
      </c>
      <c r="H1020" s="880">
        <f>SUM(B1020,E1020)</f>
        <v>26</v>
      </c>
      <c r="I1020" s="880">
        <f t="shared" ref="I1020:J1021" si="582">SUM(C1020,F1020)</f>
        <v>10</v>
      </c>
      <c r="J1020" s="880">
        <f t="shared" si="582"/>
        <v>36</v>
      </c>
      <c r="K1020" s="404" t="s">
        <v>1472</v>
      </c>
    </row>
    <row r="1021" spans="1:11" ht="20.25" customHeight="1" x14ac:dyDescent="0.2">
      <c r="A1021" s="8" t="s">
        <v>1786</v>
      </c>
      <c r="B1021" s="597">
        <v>96</v>
      </c>
      <c r="C1021" s="880">
        <v>33</v>
      </c>
      <c r="D1021" s="880">
        <v>129</v>
      </c>
      <c r="E1021" s="880">
        <v>0</v>
      </c>
      <c r="F1021" s="880">
        <v>0</v>
      </c>
      <c r="G1021" s="880">
        <v>0</v>
      </c>
      <c r="H1021" s="880">
        <f>SUM(B1021,E1021)</f>
        <v>96</v>
      </c>
      <c r="I1021" s="880">
        <v>33</v>
      </c>
      <c r="J1021" s="880">
        <f t="shared" si="582"/>
        <v>129</v>
      </c>
      <c r="K1021" s="419" t="s">
        <v>1834</v>
      </c>
    </row>
    <row r="1022" spans="1:11" s="615" customFormat="1" ht="20.25" customHeight="1" x14ac:dyDescent="0.2">
      <c r="A1022" s="463" t="s">
        <v>1479</v>
      </c>
      <c r="B1022" s="597"/>
      <c r="C1022" s="880"/>
      <c r="D1022" s="880"/>
      <c r="E1022" s="880"/>
      <c r="F1022" s="880"/>
      <c r="G1022" s="880"/>
      <c r="H1022" s="880"/>
      <c r="I1022" s="880"/>
      <c r="J1022" s="880"/>
      <c r="K1022" s="419" t="s">
        <v>1480</v>
      </c>
    </row>
    <row r="1023" spans="1:11" s="615" customFormat="1" ht="20.25" customHeight="1" x14ac:dyDescent="0.2">
      <c r="A1023" s="463" t="s">
        <v>1481</v>
      </c>
      <c r="B1023" s="597">
        <v>128</v>
      </c>
      <c r="C1023" s="880">
        <v>1</v>
      </c>
      <c r="D1023" s="880">
        <v>129</v>
      </c>
      <c r="E1023" s="880">
        <v>0</v>
      </c>
      <c r="F1023" s="880">
        <v>0</v>
      </c>
      <c r="G1023" s="880">
        <v>0</v>
      </c>
      <c r="H1023" s="880">
        <f>SUM(B1023,E1023)</f>
        <v>128</v>
      </c>
      <c r="I1023" s="880">
        <f t="shared" ref="I1023:J1023" si="583">SUM(C1023,F1023)</f>
        <v>1</v>
      </c>
      <c r="J1023" s="880">
        <f t="shared" si="583"/>
        <v>129</v>
      </c>
      <c r="K1023" s="419" t="s">
        <v>1482</v>
      </c>
    </row>
    <row r="1024" spans="1:11" s="615" customFormat="1" ht="20.25" customHeight="1" x14ac:dyDescent="0.2">
      <c r="A1024" s="463" t="s">
        <v>1446</v>
      </c>
      <c r="B1024" s="597">
        <v>70</v>
      </c>
      <c r="C1024" s="880">
        <v>56</v>
      </c>
      <c r="D1024" s="880">
        <v>126</v>
      </c>
      <c r="E1024" s="880">
        <v>0</v>
      </c>
      <c r="F1024" s="880">
        <v>0</v>
      </c>
      <c r="G1024" s="880">
        <v>0</v>
      </c>
      <c r="H1024" s="880">
        <f t="shared" ref="H1024:H1025" si="584">SUM(B1024,E1024)</f>
        <v>70</v>
      </c>
      <c r="I1024" s="880">
        <f t="shared" ref="I1024:I1026" si="585">SUM(C1024,F1024)</f>
        <v>56</v>
      </c>
      <c r="J1024" s="880">
        <f t="shared" ref="J1024:J1026" si="586">SUM(D1024,G1024)</f>
        <v>126</v>
      </c>
      <c r="K1024" s="419" t="s">
        <v>1447</v>
      </c>
    </row>
    <row r="1025" spans="1:11" s="615" customFormat="1" ht="20.25" customHeight="1" x14ac:dyDescent="0.2">
      <c r="A1025" s="463" t="s">
        <v>778</v>
      </c>
      <c r="B1025" s="597">
        <v>126</v>
      </c>
      <c r="C1025" s="880">
        <v>10</v>
      </c>
      <c r="D1025" s="880">
        <v>136</v>
      </c>
      <c r="E1025" s="880">
        <v>0</v>
      </c>
      <c r="F1025" s="880">
        <v>0</v>
      </c>
      <c r="G1025" s="880">
        <v>0</v>
      </c>
      <c r="H1025" s="880">
        <f t="shared" si="584"/>
        <v>126</v>
      </c>
      <c r="I1025" s="880">
        <f t="shared" si="585"/>
        <v>10</v>
      </c>
      <c r="J1025" s="880">
        <f t="shared" si="586"/>
        <v>136</v>
      </c>
      <c r="K1025" s="419" t="s">
        <v>1483</v>
      </c>
    </row>
    <row r="1026" spans="1:11" s="615" customFormat="1" ht="20.25" customHeight="1" x14ac:dyDescent="0.2">
      <c r="A1026" s="463" t="s">
        <v>1484</v>
      </c>
      <c r="B1026" s="597">
        <f>SUM(B1023:B1025)</f>
        <v>324</v>
      </c>
      <c r="C1026" s="597">
        <f t="shared" ref="C1026:G1026" si="587">SUM(C1023:C1025)</f>
        <v>67</v>
      </c>
      <c r="D1026" s="597">
        <f t="shared" si="587"/>
        <v>391</v>
      </c>
      <c r="E1026" s="597">
        <f t="shared" si="587"/>
        <v>0</v>
      </c>
      <c r="F1026" s="597">
        <f t="shared" si="587"/>
        <v>0</v>
      </c>
      <c r="G1026" s="597">
        <f t="shared" si="587"/>
        <v>0</v>
      </c>
      <c r="H1026" s="880">
        <f>SUM(B1026,E1026)</f>
        <v>324</v>
      </c>
      <c r="I1026" s="880">
        <f t="shared" si="585"/>
        <v>67</v>
      </c>
      <c r="J1026" s="880">
        <f t="shared" si="586"/>
        <v>391</v>
      </c>
      <c r="K1026" s="419" t="s">
        <v>1485</v>
      </c>
    </row>
    <row r="1027" spans="1:11" s="615" customFormat="1" ht="20.25" customHeight="1" x14ac:dyDescent="0.2">
      <c r="A1027" s="463" t="s">
        <v>1488</v>
      </c>
      <c r="B1027" s="597">
        <v>320</v>
      </c>
      <c r="C1027" s="597">
        <v>16</v>
      </c>
      <c r="D1027" s="597">
        <v>336</v>
      </c>
      <c r="E1027" s="597">
        <v>0</v>
      </c>
      <c r="F1027" s="597">
        <v>0</v>
      </c>
      <c r="G1027" s="597">
        <v>0</v>
      </c>
      <c r="H1027" s="880">
        <f>SUM(B1027,E1027)</f>
        <v>320</v>
      </c>
      <c r="I1027" s="880">
        <f>SUM(C1027,F1027)</f>
        <v>16</v>
      </c>
      <c r="J1027" s="880">
        <f>SUM(D1027,G1027)</f>
        <v>336</v>
      </c>
      <c r="K1027" s="419" t="s">
        <v>1489</v>
      </c>
    </row>
    <row r="1028" spans="1:11" s="615" customFormat="1" ht="20.25" customHeight="1" x14ac:dyDescent="0.2">
      <c r="A1028" s="463" t="s">
        <v>1490</v>
      </c>
      <c r="B1028" s="597">
        <v>118</v>
      </c>
      <c r="C1028" s="597">
        <v>2</v>
      </c>
      <c r="D1028" s="597">
        <v>120</v>
      </c>
      <c r="E1028" s="597">
        <v>0</v>
      </c>
      <c r="F1028" s="597">
        <v>0</v>
      </c>
      <c r="G1028" s="597">
        <v>0</v>
      </c>
      <c r="H1028" s="880">
        <f>SUM(B1028,E1028)</f>
        <v>118</v>
      </c>
      <c r="I1028" s="880">
        <f>SUM(C1028,F1028)</f>
        <v>2</v>
      </c>
      <c r="J1028" s="880">
        <f>SUM(D1028,G1028)</f>
        <v>120</v>
      </c>
      <c r="K1028" s="419" t="s">
        <v>1491</v>
      </c>
    </row>
    <row r="1029" spans="1:11" ht="20.25" customHeight="1" thickBot="1" x14ac:dyDescent="0.25">
      <c r="A1029" s="8" t="s">
        <v>500</v>
      </c>
      <c r="B1029" s="880">
        <f t="shared" ref="B1029:J1029" si="588">SUM(B1027:B1028,B1026,B1021,B1020,B1019,B1009,B1003,B998,B997,B990,B989,B988,B969:B977,B958:B961,B952,B938:B943,B932:B937,B926,B860:B861,B855,B840:B841,B839,B797:B805)</f>
        <v>36227</v>
      </c>
      <c r="C1029" s="880">
        <f t="shared" si="588"/>
        <v>11355</v>
      </c>
      <c r="D1029" s="880">
        <f t="shared" si="588"/>
        <v>47582</v>
      </c>
      <c r="E1029" s="880">
        <f t="shared" si="588"/>
        <v>13</v>
      </c>
      <c r="F1029" s="880">
        <f t="shared" si="588"/>
        <v>3</v>
      </c>
      <c r="G1029" s="880">
        <f t="shared" si="588"/>
        <v>16</v>
      </c>
      <c r="H1029" s="880">
        <f t="shared" si="588"/>
        <v>36240</v>
      </c>
      <c r="I1029" s="880">
        <f t="shared" si="588"/>
        <v>11358</v>
      </c>
      <c r="J1029" s="880">
        <f t="shared" si="588"/>
        <v>47598</v>
      </c>
      <c r="K1029" s="404" t="s">
        <v>1084</v>
      </c>
    </row>
    <row r="1030" spans="1:11" ht="20.25" customHeight="1" thickBot="1" x14ac:dyDescent="0.25">
      <c r="A1030" s="23" t="s">
        <v>104</v>
      </c>
      <c r="B1030" s="24">
        <f t="shared" ref="B1030:J1030" si="589">SUM(B1029,B784)</f>
        <v>102785</v>
      </c>
      <c r="C1030" s="24">
        <f t="shared" si="589"/>
        <v>59055</v>
      </c>
      <c r="D1030" s="24">
        <f t="shared" si="589"/>
        <v>161840</v>
      </c>
      <c r="E1030" s="24">
        <f t="shared" si="589"/>
        <v>31</v>
      </c>
      <c r="F1030" s="24">
        <f t="shared" si="589"/>
        <v>25</v>
      </c>
      <c r="G1030" s="24">
        <f t="shared" si="589"/>
        <v>56</v>
      </c>
      <c r="H1030" s="24">
        <f t="shared" si="589"/>
        <v>102816</v>
      </c>
      <c r="I1030" s="24">
        <f t="shared" si="589"/>
        <v>59080</v>
      </c>
      <c r="J1030" s="24">
        <f t="shared" si="589"/>
        <v>161896</v>
      </c>
      <c r="K1030" s="405" t="s">
        <v>9</v>
      </c>
    </row>
    <row r="1031" spans="1:11" ht="15" thickTop="1" x14ac:dyDescent="0.2"/>
  </sheetData>
  <mergeCells count="294">
    <mergeCell ref="K816:K819"/>
    <mergeCell ref="B817:D817"/>
    <mergeCell ref="E817:G817"/>
    <mergeCell ref="H817:J817"/>
    <mergeCell ref="A31:A34"/>
    <mergeCell ref="B31:D31"/>
    <mergeCell ref="E31:G31"/>
    <mergeCell ref="H31:J31"/>
    <mergeCell ref="K31:K34"/>
    <mergeCell ref="B32:D32"/>
    <mergeCell ref="E32:G32"/>
    <mergeCell ref="H32:J32"/>
    <mergeCell ref="A287:A290"/>
    <mergeCell ref="B287:D287"/>
    <mergeCell ref="E287:G287"/>
    <mergeCell ref="H287:J287"/>
    <mergeCell ref="K287:K290"/>
    <mergeCell ref="B288:D288"/>
    <mergeCell ref="E288:G288"/>
    <mergeCell ref="H288:J288"/>
    <mergeCell ref="E121:G121"/>
    <mergeCell ref="H121:J121"/>
    <mergeCell ref="A92:A95"/>
    <mergeCell ref="B92:D92"/>
    <mergeCell ref="E92:G92"/>
    <mergeCell ref="H92:J92"/>
    <mergeCell ref="K92:K95"/>
    <mergeCell ref="B93:D93"/>
    <mergeCell ref="A120:A123"/>
    <mergeCell ref="B120:D120"/>
    <mergeCell ref="E120:G120"/>
    <mergeCell ref="H120:J120"/>
    <mergeCell ref="K120:K123"/>
    <mergeCell ref="B121:D121"/>
    <mergeCell ref="E1011:G1011"/>
    <mergeCell ref="H1011:J1011"/>
    <mergeCell ref="E1012:G1012"/>
    <mergeCell ref="H1012:J1012"/>
    <mergeCell ref="E845:G845"/>
    <mergeCell ref="H845:J845"/>
    <mergeCell ref="E871:G871"/>
    <mergeCell ref="H871:J871"/>
    <mergeCell ref="E872:G872"/>
    <mergeCell ref="H872:J872"/>
    <mergeCell ref="E899:G899"/>
    <mergeCell ref="H899:J899"/>
    <mergeCell ref="E900:G900"/>
    <mergeCell ref="H900:J900"/>
    <mergeCell ref="A816:A819"/>
    <mergeCell ref="B816:D816"/>
    <mergeCell ref="E816:G816"/>
    <mergeCell ref="H816:J816"/>
    <mergeCell ref="A1:K1"/>
    <mergeCell ref="A2:K2"/>
    <mergeCell ref="A4:A7"/>
    <mergeCell ref="B4:D4"/>
    <mergeCell ref="E4:G4"/>
    <mergeCell ref="H4:J4"/>
    <mergeCell ref="K4:K7"/>
    <mergeCell ref="B5:D5"/>
    <mergeCell ref="E5:G5"/>
    <mergeCell ref="H5:J5"/>
    <mergeCell ref="E151:G151"/>
    <mergeCell ref="H151:J151"/>
    <mergeCell ref="E679:G679"/>
    <mergeCell ref="H679:J679"/>
    <mergeCell ref="E680:G680"/>
    <mergeCell ref="H680:J680"/>
    <mergeCell ref="E706:G706"/>
    <mergeCell ref="H706:J706"/>
    <mergeCell ref="E707:G707"/>
    <mergeCell ref="H707:J707"/>
    <mergeCell ref="A206:A209"/>
    <mergeCell ref="B206:D206"/>
    <mergeCell ref="E206:G206"/>
    <mergeCell ref="H206:J206"/>
    <mergeCell ref="K206:K209"/>
    <mergeCell ref="B207:D207"/>
    <mergeCell ref="E207:G207"/>
    <mergeCell ref="H207:J207"/>
    <mergeCell ref="E93:G93"/>
    <mergeCell ref="H93:J93"/>
    <mergeCell ref="A178:A181"/>
    <mergeCell ref="B178:D178"/>
    <mergeCell ref="E178:G178"/>
    <mergeCell ref="H178:J178"/>
    <mergeCell ref="K178:K181"/>
    <mergeCell ref="B179:D179"/>
    <mergeCell ref="E179:G179"/>
    <mergeCell ref="H179:J179"/>
    <mergeCell ref="A150:A153"/>
    <mergeCell ref="B150:D150"/>
    <mergeCell ref="E150:G150"/>
    <mergeCell ref="H150:J150"/>
    <mergeCell ref="K150:K153"/>
    <mergeCell ref="B151:D151"/>
    <mergeCell ref="A260:A263"/>
    <mergeCell ref="B260:D260"/>
    <mergeCell ref="E260:G260"/>
    <mergeCell ref="H260:J260"/>
    <mergeCell ref="K260:K263"/>
    <mergeCell ref="B261:D261"/>
    <mergeCell ref="E261:G261"/>
    <mergeCell ref="H261:J261"/>
    <mergeCell ref="A233:A236"/>
    <mergeCell ref="B233:D233"/>
    <mergeCell ref="E233:G233"/>
    <mergeCell ref="H233:J233"/>
    <mergeCell ref="K233:K236"/>
    <mergeCell ref="B234:D234"/>
    <mergeCell ref="E234:G234"/>
    <mergeCell ref="H234:J234"/>
    <mergeCell ref="A343:A346"/>
    <mergeCell ref="B343:D343"/>
    <mergeCell ref="E343:G343"/>
    <mergeCell ref="H343:J343"/>
    <mergeCell ref="K343:K346"/>
    <mergeCell ref="B344:D344"/>
    <mergeCell ref="E344:G344"/>
    <mergeCell ref="H344:J344"/>
    <mergeCell ref="A316:A319"/>
    <mergeCell ref="B316:D316"/>
    <mergeCell ref="E316:G316"/>
    <mergeCell ref="H316:J316"/>
    <mergeCell ref="K316:K319"/>
    <mergeCell ref="B317:D317"/>
    <mergeCell ref="E317:G317"/>
    <mergeCell ref="H317:J317"/>
    <mergeCell ref="A400:A403"/>
    <mergeCell ref="B400:D400"/>
    <mergeCell ref="E400:G400"/>
    <mergeCell ref="H400:J400"/>
    <mergeCell ref="K400:K403"/>
    <mergeCell ref="B401:D401"/>
    <mergeCell ref="E401:G401"/>
    <mergeCell ref="H401:J401"/>
    <mergeCell ref="A371:A374"/>
    <mergeCell ref="B371:D371"/>
    <mergeCell ref="E371:G371"/>
    <mergeCell ref="H371:J371"/>
    <mergeCell ref="K371:K374"/>
    <mergeCell ref="B372:D372"/>
    <mergeCell ref="E372:G372"/>
    <mergeCell ref="H372:J372"/>
    <mergeCell ref="E454:G454"/>
    <mergeCell ref="H454:J454"/>
    <mergeCell ref="K454:K457"/>
    <mergeCell ref="B455:D455"/>
    <mergeCell ref="E455:G455"/>
    <mergeCell ref="H455:J455"/>
    <mergeCell ref="A427:A430"/>
    <mergeCell ref="B427:D427"/>
    <mergeCell ref="E427:G427"/>
    <mergeCell ref="H427:J427"/>
    <mergeCell ref="K427:K430"/>
    <mergeCell ref="B428:D428"/>
    <mergeCell ref="E428:G428"/>
    <mergeCell ref="H428:J428"/>
    <mergeCell ref="A567:A570"/>
    <mergeCell ref="B567:D567"/>
    <mergeCell ref="K567:K570"/>
    <mergeCell ref="B568:D568"/>
    <mergeCell ref="A594:A597"/>
    <mergeCell ref="B594:D594"/>
    <mergeCell ref="K594:K597"/>
    <mergeCell ref="B595:D595"/>
    <mergeCell ref="A509:K509"/>
    <mergeCell ref="A510:K510"/>
    <mergeCell ref="A512:A515"/>
    <mergeCell ref="B512:D512"/>
    <mergeCell ref="K512:K515"/>
    <mergeCell ref="B513:D513"/>
    <mergeCell ref="E567:G567"/>
    <mergeCell ref="H567:J567"/>
    <mergeCell ref="E568:G568"/>
    <mergeCell ref="H568:J568"/>
    <mergeCell ref="E594:G594"/>
    <mergeCell ref="E595:G595"/>
    <mergeCell ref="H594:J594"/>
    <mergeCell ref="H595:J595"/>
    <mergeCell ref="A539:A542"/>
    <mergeCell ref="B539:D539"/>
    <mergeCell ref="A679:A682"/>
    <mergeCell ref="B679:D679"/>
    <mergeCell ref="K679:K682"/>
    <mergeCell ref="B680:D680"/>
    <mergeCell ref="A706:A709"/>
    <mergeCell ref="B706:D706"/>
    <mergeCell ref="K706:K709"/>
    <mergeCell ref="B707:D707"/>
    <mergeCell ref="A622:A625"/>
    <mergeCell ref="B622:D622"/>
    <mergeCell ref="K622:K625"/>
    <mergeCell ref="B623:D623"/>
    <mergeCell ref="A652:A655"/>
    <mergeCell ref="B652:D652"/>
    <mergeCell ref="K652:K655"/>
    <mergeCell ref="B653:D653"/>
    <mergeCell ref="E622:G622"/>
    <mergeCell ref="H622:J622"/>
    <mergeCell ref="E623:G623"/>
    <mergeCell ref="H623:J623"/>
    <mergeCell ref="E652:G652"/>
    <mergeCell ref="H652:J652"/>
    <mergeCell ref="E653:G653"/>
    <mergeCell ref="H653:J653"/>
    <mergeCell ref="A844:A847"/>
    <mergeCell ref="B844:D844"/>
    <mergeCell ref="K844:K847"/>
    <mergeCell ref="B845:D845"/>
    <mergeCell ref="A736:A739"/>
    <mergeCell ref="B736:D736"/>
    <mergeCell ref="K736:K739"/>
    <mergeCell ref="B737:D737"/>
    <mergeCell ref="A764:A767"/>
    <mergeCell ref="B764:D764"/>
    <mergeCell ref="K764:K767"/>
    <mergeCell ref="B765:D765"/>
    <mergeCell ref="E736:G736"/>
    <mergeCell ref="H736:J736"/>
    <mergeCell ref="E764:G764"/>
    <mergeCell ref="H764:J764"/>
    <mergeCell ref="E765:G765"/>
    <mergeCell ref="H765:J765"/>
    <mergeCell ref="E792:G792"/>
    <mergeCell ref="H792:J792"/>
    <mergeCell ref="E793:G793"/>
    <mergeCell ref="H793:J793"/>
    <mergeCell ref="E844:G844"/>
    <mergeCell ref="H844:J844"/>
    <mergeCell ref="A792:A795"/>
    <mergeCell ref="B792:D792"/>
    <mergeCell ref="K792:K795"/>
    <mergeCell ref="B793:D793"/>
    <mergeCell ref="A1011:A1014"/>
    <mergeCell ref="B1011:D1011"/>
    <mergeCell ref="K1011:K1014"/>
    <mergeCell ref="B1012:D1012"/>
    <mergeCell ref="A928:A931"/>
    <mergeCell ref="B928:D928"/>
    <mergeCell ref="K928:K931"/>
    <mergeCell ref="B929:D929"/>
    <mergeCell ref="A954:A957"/>
    <mergeCell ref="B954:D954"/>
    <mergeCell ref="K954:K957"/>
    <mergeCell ref="B955:D955"/>
    <mergeCell ref="E928:G928"/>
    <mergeCell ref="E929:G929"/>
    <mergeCell ref="H929:J929"/>
    <mergeCell ref="H928:J928"/>
    <mergeCell ref="E954:G954"/>
    <mergeCell ref="H954:J954"/>
    <mergeCell ref="E955:G955"/>
    <mergeCell ref="H955:J955"/>
    <mergeCell ref="A981:A984"/>
    <mergeCell ref="B981:D981"/>
    <mergeCell ref="K981:K984"/>
    <mergeCell ref="B982:D982"/>
    <mergeCell ref="A871:A874"/>
    <mergeCell ref="B871:D871"/>
    <mergeCell ref="K871:K874"/>
    <mergeCell ref="B872:D872"/>
    <mergeCell ref="A899:A902"/>
    <mergeCell ref="B899:D899"/>
    <mergeCell ref="K899:K902"/>
    <mergeCell ref="B900:D900"/>
    <mergeCell ref="E981:G981"/>
    <mergeCell ref="H981:J981"/>
    <mergeCell ref="E982:G982"/>
    <mergeCell ref="H982:J982"/>
    <mergeCell ref="E539:G539"/>
    <mergeCell ref="H539:J539"/>
    <mergeCell ref="K539:K542"/>
    <mergeCell ref="B540:D540"/>
    <mergeCell ref="E540:G540"/>
    <mergeCell ref="H540:J540"/>
    <mergeCell ref="A61:A64"/>
    <mergeCell ref="B61:D61"/>
    <mergeCell ref="E61:G61"/>
    <mergeCell ref="H61:J61"/>
    <mergeCell ref="K61:K64"/>
    <mergeCell ref="B62:D62"/>
    <mergeCell ref="E62:G62"/>
    <mergeCell ref="H62:J62"/>
    <mergeCell ref="A483:A486"/>
    <mergeCell ref="B483:D483"/>
    <mergeCell ref="E483:G483"/>
    <mergeCell ref="H483:J483"/>
    <mergeCell ref="K483:K486"/>
    <mergeCell ref="B484:D484"/>
    <mergeCell ref="E484:G484"/>
    <mergeCell ref="H484:J484"/>
    <mergeCell ref="A454:A457"/>
    <mergeCell ref="B454:D454"/>
  </mergeCells>
  <printOptions horizontalCentered="1"/>
  <pageMargins left="0.5" right="0.5" top="1" bottom="1" header="0.5" footer="0.5"/>
  <pageSetup paperSize="9" scale="8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4"/>
  <sheetViews>
    <sheetView rightToLeft="1" view="pageBreakPreview" zoomScale="80" zoomScaleSheetLayoutView="80" workbookViewId="0">
      <selection activeCell="O63" sqref="O63"/>
    </sheetView>
  </sheetViews>
  <sheetFormatPr defaultRowHeight="14.25" x14ac:dyDescent="0.2"/>
  <cols>
    <col min="1" max="1" width="24.25" customWidth="1"/>
    <col min="2" max="2" width="11.625" customWidth="1"/>
    <col min="3" max="3" width="11" customWidth="1"/>
    <col min="4" max="4" width="12.5" customWidth="1"/>
    <col min="5" max="5" width="8" customWidth="1"/>
    <col min="6" max="6" width="9.25" customWidth="1"/>
    <col min="7" max="7" width="9.5" customWidth="1"/>
    <col min="8" max="10" width="10.25" customWidth="1"/>
    <col min="11" max="11" width="33.5" customWidth="1"/>
  </cols>
  <sheetData>
    <row r="1" spans="1:11" ht="24.75" customHeight="1" x14ac:dyDescent="0.2">
      <c r="A1" s="995" t="s">
        <v>1882</v>
      </c>
      <c r="B1" s="995"/>
      <c r="C1" s="995"/>
      <c r="D1" s="995"/>
      <c r="E1" s="995"/>
      <c r="F1" s="995"/>
      <c r="G1" s="995"/>
      <c r="H1" s="995"/>
      <c r="I1" s="995"/>
      <c r="J1" s="995"/>
      <c r="K1" s="995"/>
    </row>
    <row r="2" spans="1:11" ht="36.75" customHeight="1" x14ac:dyDescent="0.25">
      <c r="A2" s="1013" t="s">
        <v>1883</v>
      </c>
      <c r="B2" s="1013"/>
      <c r="C2" s="1013"/>
      <c r="D2" s="1013"/>
      <c r="E2" s="1013"/>
      <c r="F2" s="1013"/>
      <c r="G2" s="1013"/>
      <c r="H2" s="1013"/>
      <c r="I2" s="1013"/>
      <c r="J2" s="1013"/>
      <c r="K2" s="1013"/>
    </row>
    <row r="3" spans="1:11" ht="16.5" customHeight="1" thickBot="1" x14ac:dyDescent="0.3">
      <c r="A3" s="33" t="s">
        <v>657</v>
      </c>
      <c r="K3" s="35" t="s">
        <v>331</v>
      </c>
    </row>
    <row r="4" spans="1:11" ht="16.5"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6</v>
      </c>
      <c r="C5" s="1004"/>
      <c r="D5" s="1004"/>
      <c r="E5" s="1004" t="s">
        <v>7</v>
      </c>
      <c r="F5" s="1004"/>
      <c r="G5" s="1004"/>
      <c r="H5" s="1004" t="s">
        <v>9</v>
      </c>
      <c r="I5" s="1004"/>
      <c r="J5" s="1004"/>
      <c r="K5" s="993"/>
    </row>
    <row r="6" spans="1:11" ht="15.75" x14ac:dyDescent="0.25">
      <c r="A6" s="993"/>
      <c r="B6" s="3" t="s">
        <v>10</v>
      </c>
      <c r="C6" s="3" t="s">
        <v>11</v>
      </c>
      <c r="D6" s="3" t="s">
        <v>12</v>
      </c>
      <c r="E6" s="3" t="s">
        <v>10</v>
      </c>
      <c r="F6" s="3" t="s">
        <v>11</v>
      </c>
      <c r="G6" s="3" t="s">
        <v>12</v>
      </c>
      <c r="H6" s="3" t="s">
        <v>10</v>
      </c>
      <c r="I6" s="3" t="s">
        <v>11</v>
      </c>
      <c r="J6" s="3" t="s">
        <v>12</v>
      </c>
      <c r="K6" s="993"/>
    </row>
    <row r="7" spans="1:11" ht="16.5" thickBot="1" x14ac:dyDescent="0.3">
      <c r="A7" s="994"/>
      <c r="B7" s="4" t="s">
        <v>13</v>
      </c>
      <c r="C7" s="4" t="s">
        <v>14</v>
      </c>
      <c r="D7" s="4" t="s">
        <v>9</v>
      </c>
      <c r="E7" s="4" t="s">
        <v>13</v>
      </c>
      <c r="F7" s="4" t="s">
        <v>14</v>
      </c>
      <c r="G7" s="4" t="s">
        <v>9</v>
      </c>
      <c r="H7" s="4" t="s">
        <v>13</v>
      </c>
      <c r="I7" s="4" t="s">
        <v>14</v>
      </c>
      <c r="J7" s="4" t="s">
        <v>9</v>
      </c>
      <c r="K7" s="994"/>
    </row>
    <row r="8" spans="1:11" ht="18" customHeight="1" x14ac:dyDescent="0.2">
      <c r="A8" s="8" t="s">
        <v>15</v>
      </c>
      <c r="B8" s="9"/>
      <c r="C8" s="9"/>
      <c r="D8" s="9"/>
      <c r="E8" s="9"/>
      <c r="F8" s="9"/>
      <c r="G8" s="9"/>
      <c r="H8" s="9"/>
      <c r="I8" s="9"/>
      <c r="J8" s="9"/>
      <c r="K8" s="10" t="s">
        <v>198</v>
      </c>
    </row>
    <row r="9" spans="1:11" ht="18" customHeight="1" x14ac:dyDescent="0.2">
      <c r="A9" s="8" t="s">
        <v>199</v>
      </c>
      <c r="B9" s="9">
        <v>586</v>
      </c>
      <c r="C9" s="9">
        <v>684</v>
      </c>
      <c r="D9" s="9">
        <v>1270</v>
      </c>
      <c r="E9" s="9">
        <v>0</v>
      </c>
      <c r="F9" s="9">
        <v>0</v>
      </c>
      <c r="G9" s="9">
        <v>0</v>
      </c>
      <c r="H9" s="9">
        <f>SUM(B9,E9)</f>
        <v>586</v>
      </c>
      <c r="I9" s="9">
        <f>SUM(C9,F9)</f>
        <v>684</v>
      </c>
      <c r="J9" s="9">
        <f t="shared" ref="J9:J21" si="0">SUM(H9:I9)</f>
        <v>1270</v>
      </c>
      <c r="K9" s="10" t="s">
        <v>200</v>
      </c>
    </row>
    <row r="10" spans="1:11" ht="18" customHeight="1" x14ac:dyDescent="0.2">
      <c r="A10" s="8" t="s">
        <v>203</v>
      </c>
      <c r="B10" s="9">
        <v>184</v>
      </c>
      <c r="C10" s="9">
        <v>332</v>
      </c>
      <c r="D10" s="9">
        <v>516</v>
      </c>
      <c r="E10" s="9">
        <v>0</v>
      </c>
      <c r="F10" s="9">
        <v>1</v>
      </c>
      <c r="G10" s="9">
        <v>1</v>
      </c>
      <c r="H10" s="9">
        <f t="shared" ref="H10:I21" si="1">SUM(B10,E10)</f>
        <v>184</v>
      </c>
      <c r="I10" s="9">
        <f t="shared" si="1"/>
        <v>333</v>
      </c>
      <c r="J10" s="9">
        <f t="shared" si="0"/>
        <v>517</v>
      </c>
      <c r="K10" s="10" t="s">
        <v>204</v>
      </c>
    </row>
    <row r="11" spans="1:11" ht="18" customHeight="1" x14ac:dyDescent="0.2">
      <c r="A11" s="8" t="s">
        <v>205</v>
      </c>
      <c r="B11" s="9">
        <v>280</v>
      </c>
      <c r="C11" s="9">
        <v>627</v>
      </c>
      <c r="D11" s="9">
        <v>907</v>
      </c>
      <c r="E11" s="9">
        <v>0</v>
      </c>
      <c r="F11" s="9">
        <v>0</v>
      </c>
      <c r="G11" s="9">
        <v>0</v>
      </c>
      <c r="H11" s="9">
        <f t="shared" si="1"/>
        <v>280</v>
      </c>
      <c r="I11" s="9">
        <f t="shared" si="1"/>
        <v>627</v>
      </c>
      <c r="J11" s="9">
        <f t="shared" si="0"/>
        <v>907</v>
      </c>
      <c r="K11" s="10" t="s">
        <v>305</v>
      </c>
    </row>
    <row r="12" spans="1:11" ht="18" customHeight="1" x14ac:dyDescent="0.2">
      <c r="A12" s="8" t="s">
        <v>209</v>
      </c>
      <c r="B12" s="9">
        <v>1306</v>
      </c>
      <c r="C12" s="9">
        <v>1087</v>
      </c>
      <c r="D12" s="9">
        <v>2393</v>
      </c>
      <c r="E12" s="9">
        <v>1</v>
      </c>
      <c r="F12" s="9">
        <v>1</v>
      </c>
      <c r="G12" s="9">
        <v>2</v>
      </c>
      <c r="H12" s="9">
        <f t="shared" si="1"/>
        <v>1307</v>
      </c>
      <c r="I12" s="9">
        <f t="shared" si="1"/>
        <v>1088</v>
      </c>
      <c r="J12" s="9">
        <f t="shared" si="0"/>
        <v>2395</v>
      </c>
      <c r="K12" s="10" t="s">
        <v>210</v>
      </c>
    </row>
    <row r="13" spans="1:11" ht="18" customHeight="1" x14ac:dyDescent="0.2">
      <c r="A13" s="8" t="s">
        <v>217</v>
      </c>
      <c r="B13" s="9">
        <v>813</v>
      </c>
      <c r="C13" s="9">
        <v>1411</v>
      </c>
      <c r="D13" s="9">
        <v>2224</v>
      </c>
      <c r="E13" s="9">
        <v>1</v>
      </c>
      <c r="F13" s="9">
        <v>0</v>
      </c>
      <c r="G13" s="9">
        <v>1</v>
      </c>
      <c r="H13" s="9">
        <f t="shared" si="1"/>
        <v>814</v>
      </c>
      <c r="I13" s="9">
        <f t="shared" si="1"/>
        <v>1411</v>
      </c>
      <c r="J13" s="9">
        <f t="shared" si="0"/>
        <v>2225</v>
      </c>
      <c r="K13" s="10" t="s">
        <v>248</v>
      </c>
    </row>
    <row r="14" spans="1:11" ht="18" customHeight="1" x14ac:dyDescent="0.2">
      <c r="A14" s="8" t="s">
        <v>306</v>
      </c>
      <c r="B14" s="9">
        <v>1473</v>
      </c>
      <c r="C14" s="9">
        <v>1168</v>
      </c>
      <c r="D14" s="9">
        <v>2641</v>
      </c>
      <c r="E14" s="9">
        <v>1</v>
      </c>
      <c r="F14" s="9">
        <v>2</v>
      </c>
      <c r="G14" s="9">
        <v>3</v>
      </c>
      <c r="H14" s="9">
        <f t="shared" si="1"/>
        <v>1474</v>
      </c>
      <c r="I14" s="9">
        <f t="shared" si="1"/>
        <v>1170</v>
      </c>
      <c r="J14" s="9">
        <f t="shared" si="0"/>
        <v>2644</v>
      </c>
      <c r="K14" s="10" t="s">
        <v>222</v>
      </c>
    </row>
    <row r="15" spans="1:11" ht="18" customHeight="1" x14ac:dyDescent="0.2">
      <c r="A15" s="8" t="s">
        <v>307</v>
      </c>
      <c r="B15" s="9">
        <v>722</v>
      </c>
      <c r="C15" s="9">
        <v>347</v>
      </c>
      <c r="D15" s="9">
        <v>1069</v>
      </c>
      <c r="E15" s="9">
        <v>0</v>
      </c>
      <c r="F15" s="9">
        <v>0</v>
      </c>
      <c r="G15" s="9">
        <v>0</v>
      </c>
      <c r="H15" s="9">
        <f t="shared" si="1"/>
        <v>722</v>
      </c>
      <c r="I15" s="9">
        <f t="shared" si="1"/>
        <v>347</v>
      </c>
      <c r="J15" s="9">
        <f t="shared" si="0"/>
        <v>1069</v>
      </c>
      <c r="K15" s="10" t="s">
        <v>308</v>
      </c>
    </row>
    <row r="16" spans="1:11" ht="18" customHeight="1" x14ac:dyDescent="0.2">
      <c r="A16" s="5" t="s">
        <v>309</v>
      </c>
      <c r="B16" s="6">
        <v>2221</v>
      </c>
      <c r="C16" s="6">
        <v>2081</v>
      </c>
      <c r="D16" s="6">
        <v>4302</v>
      </c>
      <c r="E16" s="9">
        <v>0</v>
      </c>
      <c r="F16" s="9">
        <v>0</v>
      </c>
      <c r="G16" s="9">
        <v>0</v>
      </c>
      <c r="H16" s="6">
        <f t="shared" si="1"/>
        <v>2221</v>
      </c>
      <c r="I16" s="6">
        <f t="shared" si="1"/>
        <v>2081</v>
      </c>
      <c r="J16" s="6">
        <f t="shared" si="0"/>
        <v>4302</v>
      </c>
      <c r="K16" s="7" t="s">
        <v>310</v>
      </c>
    </row>
    <row r="17" spans="1:11" ht="18" customHeight="1" x14ac:dyDescent="0.2">
      <c r="A17" s="8" t="s">
        <v>311</v>
      </c>
      <c r="B17" s="9">
        <v>2689</v>
      </c>
      <c r="C17" s="9">
        <v>3176</v>
      </c>
      <c r="D17" s="9">
        <v>5865</v>
      </c>
      <c r="E17" s="9">
        <v>0</v>
      </c>
      <c r="F17" s="9">
        <v>2</v>
      </c>
      <c r="G17" s="9">
        <v>2</v>
      </c>
      <c r="H17" s="9">
        <f t="shared" si="1"/>
        <v>2689</v>
      </c>
      <c r="I17" s="9">
        <f t="shared" si="1"/>
        <v>3178</v>
      </c>
      <c r="J17" s="9">
        <f t="shared" si="0"/>
        <v>5867</v>
      </c>
      <c r="K17" s="10" t="s">
        <v>312</v>
      </c>
    </row>
    <row r="18" spans="1:11" ht="18" customHeight="1" x14ac:dyDescent="0.2">
      <c r="A18" s="8" t="s">
        <v>229</v>
      </c>
      <c r="B18" s="9">
        <v>491</v>
      </c>
      <c r="C18" s="9">
        <v>105</v>
      </c>
      <c r="D18" s="9">
        <v>596</v>
      </c>
      <c r="E18" s="9">
        <v>0</v>
      </c>
      <c r="F18" s="9">
        <v>0</v>
      </c>
      <c r="G18" s="9">
        <v>0</v>
      </c>
      <c r="H18" s="9">
        <f t="shared" si="1"/>
        <v>491</v>
      </c>
      <c r="I18" s="9">
        <f t="shared" si="1"/>
        <v>105</v>
      </c>
      <c r="J18" s="9">
        <f t="shared" si="0"/>
        <v>596</v>
      </c>
      <c r="K18" s="10" t="s">
        <v>297</v>
      </c>
    </row>
    <row r="19" spans="1:11" ht="18" customHeight="1" x14ac:dyDescent="0.2">
      <c r="A19" s="8" t="s">
        <v>233</v>
      </c>
      <c r="B19" s="9">
        <v>2455</v>
      </c>
      <c r="C19" s="9">
        <v>2624</v>
      </c>
      <c r="D19" s="9">
        <v>5079</v>
      </c>
      <c r="E19" s="9">
        <v>0</v>
      </c>
      <c r="F19" s="9">
        <v>0</v>
      </c>
      <c r="G19" s="9">
        <v>0</v>
      </c>
      <c r="H19" s="9">
        <f t="shared" si="1"/>
        <v>2455</v>
      </c>
      <c r="I19" s="9">
        <f t="shared" si="1"/>
        <v>2624</v>
      </c>
      <c r="J19" s="9">
        <f t="shared" si="0"/>
        <v>5079</v>
      </c>
      <c r="K19" s="10" t="s">
        <v>234</v>
      </c>
    </row>
    <row r="20" spans="1:11" ht="18" customHeight="1" x14ac:dyDescent="0.2">
      <c r="A20" s="8" t="s">
        <v>239</v>
      </c>
      <c r="B20" s="9">
        <v>200</v>
      </c>
      <c r="C20" s="9">
        <v>419</v>
      </c>
      <c r="D20" s="9">
        <v>619</v>
      </c>
      <c r="E20" s="9">
        <v>0</v>
      </c>
      <c r="F20" s="9">
        <v>0</v>
      </c>
      <c r="G20" s="9">
        <v>0</v>
      </c>
      <c r="H20" s="9">
        <f t="shared" si="1"/>
        <v>200</v>
      </c>
      <c r="I20" s="9">
        <f t="shared" si="1"/>
        <v>419</v>
      </c>
      <c r="J20" s="9">
        <f t="shared" si="0"/>
        <v>619</v>
      </c>
      <c r="K20" s="10" t="s">
        <v>240</v>
      </c>
    </row>
    <row r="21" spans="1:11" ht="18" customHeight="1" x14ac:dyDescent="0.2">
      <c r="A21" s="8" t="s">
        <v>241</v>
      </c>
      <c r="B21" s="9">
        <v>243</v>
      </c>
      <c r="C21" s="9">
        <v>209</v>
      </c>
      <c r="D21" s="9">
        <v>452</v>
      </c>
      <c r="E21" s="9">
        <v>0</v>
      </c>
      <c r="F21" s="9">
        <v>0</v>
      </c>
      <c r="G21" s="9">
        <v>0</v>
      </c>
      <c r="H21" s="9">
        <f t="shared" si="1"/>
        <v>243</v>
      </c>
      <c r="I21" s="9">
        <f t="shared" si="1"/>
        <v>209</v>
      </c>
      <c r="J21" s="9">
        <f t="shared" si="0"/>
        <v>452</v>
      </c>
      <c r="K21" s="10" t="s">
        <v>242</v>
      </c>
    </row>
    <row r="22" spans="1:11" ht="18" customHeight="1" x14ac:dyDescent="0.2">
      <c r="A22" s="8" t="s">
        <v>90</v>
      </c>
      <c r="B22" s="9">
        <f>SUM(B9:B21)</f>
        <v>13663</v>
      </c>
      <c r="C22" s="9">
        <f t="shared" ref="C22:J22" si="2">SUM(C9:C21)</f>
        <v>14270</v>
      </c>
      <c r="D22" s="9">
        <f t="shared" si="2"/>
        <v>27933</v>
      </c>
      <c r="E22" s="9">
        <f t="shared" si="2"/>
        <v>3</v>
      </c>
      <c r="F22" s="9">
        <f t="shared" si="2"/>
        <v>6</v>
      </c>
      <c r="G22" s="9">
        <f t="shared" si="2"/>
        <v>9</v>
      </c>
      <c r="H22" s="9">
        <f t="shared" si="2"/>
        <v>13666</v>
      </c>
      <c r="I22" s="9">
        <f t="shared" si="2"/>
        <v>14276</v>
      </c>
      <c r="J22" s="9">
        <f t="shared" si="2"/>
        <v>27942</v>
      </c>
      <c r="K22" s="10" t="s">
        <v>313</v>
      </c>
    </row>
    <row r="23" spans="1:11" ht="18" customHeight="1" x14ac:dyDescent="0.2">
      <c r="A23" s="8" t="s">
        <v>92</v>
      </c>
      <c r="B23" s="9"/>
      <c r="C23" s="9"/>
      <c r="D23" s="9"/>
      <c r="E23" s="9"/>
      <c r="F23" s="9"/>
      <c r="G23" s="9"/>
      <c r="H23" s="9"/>
      <c r="I23" s="9"/>
      <c r="J23" s="9"/>
      <c r="K23" s="10" t="s">
        <v>314</v>
      </c>
    </row>
    <row r="24" spans="1:11" ht="18" customHeight="1" x14ac:dyDescent="0.2">
      <c r="A24" s="8" t="s">
        <v>209</v>
      </c>
      <c r="B24" s="9">
        <v>38</v>
      </c>
      <c r="C24" s="9">
        <v>13</v>
      </c>
      <c r="D24" s="9">
        <v>51</v>
      </c>
      <c r="E24" s="9">
        <v>0</v>
      </c>
      <c r="F24" s="9">
        <v>0</v>
      </c>
      <c r="G24" s="9">
        <v>0</v>
      </c>
      <c r="H24" s="9">
        <f>SUM(E24,B24)</f>
        <v>38</v>
      </c>
      <c r="I24" s="9">
        <f>SUM(F24,C24)</f>
        <v>13</v>
      </c>
      <c r="J24" s="9">
        <f>SUM(H24:I24)</f>
        <v>51</v>
      </c>
      <c r="K24" s="10" t="s">
        <v>210</v>
      </c>
    </row>
    <row r="25" spans="1:11" s="205" customFormat="1" ht="18" customHeight="1" x14ac:dyDescent="0.2">
      <c r="A25" s="8" t="s">
        <v>217</v>
      </c>
      <c r="B25" s="9">
        <v>156</v>
      </c>
      <c r="C25" s="9">
        <v>245</v>
      </c>
      <c r="D25" s="9">
        <v>401</v>
      </c>
      <c r="E25" s="9">
        <v>0</v>
      </c>
      <c r="F25" s="9">
        <v>0</v>
      </c>
      <c r="G25" s="9">
        <v>0</v>
      </c>
      <c r="H25" s="9">
        <f t="shared" ref="H25:H34" si="3">SUM(E25,B25)</f>
        <v>156</v>
      </c>
      <c r="I25" s="9">
        <f t="shared" ref="I25:I34" si="4">SUM(F25,C25)</f>
        <v>245</v>
      </c>
      <c r="J25" s="9">
        <f t="shared" ref="J25:J34" si="5">SUM(H25:I25)</f>
        <v>401</v>
      </c>
      <c r="K25" s="206" t="s">
        <v>248</v>
      </c>
    </row>
    <row r="26" spans="1:11" ht="18" customHeight="1" x14ac:dyDescent="0.2">
      <c r="A26" s="8" t="s">
        <v>306</v>
      </c>
      <c r="B26" s="9">
        <v>962</v>
      </c>
      <c r="C26" s="9">
        <v>494</v>
      </c>
      <c r="D26" s="9">
        <v>1456</v>
      </c>
      <c r="E26" s="9">
        <v>0</v>
      </c>
      <c r="F26" s="9">
        <v>0</v>
      </c>
      <c r="G26" s="9">
        <v>0</v>
      </c>
      <c r="H26" s="9">
        <f t="shared" si="3"/>
        <v>962</v>
      </c>
      <c r="I26" s="9">
        <f t="shared" si="4"/>
        <v>494</v>
      </c>
      <c r="J26" s="9">
        <f t="shared" si="5"/>
        <v>1456</v>
      </c>
      <c r="K26" s="10" t="s">
        <v>222</v>
      </c>
    </row>
    <row r="27" spans="1:11" ht="18" customHeight="1" x14ac:dyDescent="0.2">
      <c r="A27" s="5" t="s">
        <v>307</v>
      </c>
      <c r="B27" s="6">
        <v>113</v>
      </c>
      <c r="C27" s="6">
        <v>22</v>
      </c>
      <c r="D27" s="6">
        <v>135</v>
      </c>
      <c r="E27" s="9">
        <v>0</v>
      </c>
      <c r="F27" s="9">
        <v>0</v>
      </c>
      <c r="G27" s="9">
        <v>0</v>
      </c>
      <c r="H27" s="9">
        <f t="shared" si="3"/>
        <v>113</v>
      </c>
      <c r="I27" s="9">
        <f t="shared" si="4"/>
        <v>22</v>
      </c>
      <c r="J27" s="9">
        <f t="shared" si="5"/>
        <v>135</v>
      </c>
      <c r="K27" s="7" t="s">
        <v>308</v>
      </c>
    </row>
    <row r="28" spans="1:11" ht="18" customHeight="1" x14ac:dyDescent="0.2">
      <c r="A28" s="8" t="s">
        <v>309</v>
      </c>
      <c r="B28" s="9">
        <v>1139</v>
      </c>
      <c r="C28" s="9">
        <v>1215</v>
      </c>
      <c r="D28" s="9">
        <v>2354</v>
      </c>
      <c r="E28" s="9">
        <v>0</v>
      </c>
      <c r="F28" s="9">
        <v>0</v>
      </c>
      <c r="G28" s="9">
        <v>0</v>
      </c>
      <c r="H28" s="9">
        <f t="shared" si="3"/>
        <v>1139</v>
      </c>
      <c r="I28" s="9">
        <f t="shared" si="4"/>
        <v>1215</v>
      </c>
      <c r="J28" s="9">
        <f t="shared" si="5"/>
        <v>2354</v>
      </c>
      <c r="K28" s="10" t="s">
        <v>310</v>
      </c>
    </row>
    <row r="29" spans="1:11" ht="18" customHeight="1" x14ac:dyDescent="0.2">
      <c r="A29" s="8" t="s">
        <v>311</v>
      </c>
      <c r="B29" s="9">
        <v>552</v>
      </c>
      <c r="C29" s="9">
        <v>859</v>
      </c>
      <c r="D29" s="9">
        <v>1411</v>
      </c>
      <c r="E29" s="9">
        <v>0</v>
      </c>
      <c r="F29" s="9">
        <v>0</v>
      </c>
      <c r="G29" s="9">
        <v>0</v>
      </c>
      <c r="H29" s="9">
        <f t="shared" si="3"/>
        <v>552</v>
      </c>
      <c r="I29" s="9">
        <f t="shared" si="4"/>
        <v>859</v>
      </c>
      <c r="J29" s="9">
        <f t="shared" si="5"/>
        <v>1411</v>
      </c>
      <c r="K29" s="10" t="s">
        <v>312</v>
      </c>
    </row>
    <row r="30" spans="1:11" ht="18" customHeight="1" x14ac:dyDescent="0.2">
      <c r="A30" s="8" t="s">
        <v>229</v>
      </c>
      <c r="B30" s="9">
        <v>253</v>
      </c>
      <c r="C30" s="9">
        <v>54</v>
      </c>
      <c r="D30" s="9">
        <v>307</v>
      </c>
      <c r="E30" s="9">
        <v>0</v>
      </c>
      <c r="F30" s="9">
        <v>0</v>
      </c>
      <c r="G30" s="9">
        <v>0</v>
      </c>
      <c r="H30" s="9">
        <f t="shared" si="3"/>
        <v>253</v>
      </c>
      <c r="I30" s="9">
        <f t="shared" si="4"/>
        <v>54</v>
      </c>
      <c r="J30" s="9">
        <f t="shared" si="5"/>
        <v>307</v>
      </c>
      <c r="K30" s="10" t="s">
        <v>297</v>
      </c>
    </row>
    <row r="31" spans="1:11" ht="18" customHeight="1" x14ac:dyDescent="0.2">
      <c r="A31" s="8" t="s">
        <v>233</v>
      </c>
      <c r="B31" s="9">
        <v>794</v>
      </c>
      <c r="C31" s="9">
        <v>694</v>
      </c>
      <c r="D31" s="9">
        <v>1488</v>
      </c>
      <c r="E31" s="9">
        <v>0</v>
      </c>
      <c r="F31" s="9">
        <v>0</v>
      </c>
      <c r="G31" s="9">
        <v>0</v>
      </c>
      <c r="H31" s="9">
        <f t="shared" si="3"/>
        <v>794</v>
      </c>
      <c r="I31" s="9">
        <f t="shared" si="4"/>
        <v>694</v>
      </c>
      <c r="J31" s="9">
        <f t="shared" si="5"/>
        <v>1488</v>
      </c>
      <c r="K31" s="10" t="s">
        <v>234</v>
      </c>
    </row>
    <row r="32" spans="1:11" s="205" customFormat="1" ht="18" customHeight="1" x14ac:dyDescent="0.2">
      <c r="A32" s="5" t="s">
        <v>239</v>
      </c>
      <c r="B32" s="6">
        <v>93</v>
      </c>
      <c r="C32" s="6">
        <v>69</v>
      </c>
      <c r="D32" s="6">
        <v>162</v>
      </c>
      <c r="E32" s="9">
        <v>0</v>
      </c>
      <c r="F32" s="9">
        <v>0</v>
      </c>
      <c r="G32" s="9">
        <v>0</v>
      </c>
      <c r="H32" s="9">
        <f t="shared" si="3"/>
        <v>93</v>
      </c>
      <c r="I32" s="9">
        <f t="shared" si="4"/>
        <v>69</v>
      </c>
      <c r="J32" s="9">
        <f t="shared" si="5"/>
        <v>162</v>
      </c>
      <c r="K32" s="7" t="s">
        <v>240</v>
      </c>
    </row>
    <row r="33" spans="1:11" ht="18" customHeight="1" x14ac:dyDescent="0.2">
      <c r="A33" s="8" t="s">
        <v>241</v>
      </c>
      <c r="B33" s="9">
        <v>134</v>
      </c>
      <c r="C33" s="9">
        <v>73</v>
      </c>
      <c r="D33" s="9">
        <v>207</v>
      </c>
      <c r="E33" s="9">
        <v>0</v>
      </c>
      <c r="F33" s="9">
        <v>0</v>
      </c>
      <c r="G33" s="9">
        <v>0</v>
      </c>
      <c r="H33" s="9">
        <f t="shared" si="3"/>
        <v>134</v>
      </c>
      <c r="I33" s="9">
        <f t="shared" si="4"/>
        <v>73</v>
      </c>
      <c r="J33" s="9">
        <f t="shared" si="5"/>
        <v>207</v>
      </c>
      <c r="K33" s="206" t="s">
        <v>242</v>
      </c>
    </row>
    <row r="34" spans="1:11" ht="18" customHeight="1" thickBot="1" x14ac:dyDescent="0.25">
      <c r="A34" s="20" t="s">
        <v>126</v>
      </c>
      <c r="B34" s="21">
        <f>SUM(B24:B33)</f>
        <v>4234</v>
      </c>
      <c r="C34" s="21">
        <f t="shared" ref="C34:F34" si="6">SUM(C24:C33)</f>
        <v>3738</v>
      </c>
      <c r="D34" s="21">
        <f t="shared" si="6"/>
        <v>7972</v>
      </c>
      <c r="E34" s="21">
        <f t="shared" si="6"/>
        <v>0</v>
      </c>
      <c r="F34" s="21">
        <f t="shared" si="6"/>
        <v>0</v>
      </c>
      <c r="G34" s="9">
        <v>0</v>
      </c>
      <c r="H34" s="9">
        <f t="shared" si="3"/>
        <v>4234</v>
      </c>
      <c r="I34" s="9">
        <f t="shared" si="4"/>
        <v>3738</v>
      </c>
      <c r="J34" s="9">
        <f t="shared" si="5"/>
        <v>7972</v>
      </c>
      <c r="K34" s="22" t="s">
        <v>315</v>
      </c>
    </row>
    <row r="35" spans="1:11" ht="18" customHeight="1" thickBot="1" x14ac:dyDescent="0.25">
      <c r="A35" s="23" t="s">
        <v>252</v>
      </c>
      <c r="B35" s="24">
        <f>SUM(B34,B22)</f>
        <v>17897</v>
      </c>
      <c r="C35" s="24">
        <f t="shared" ref="C35:D35" si="7">SUM(C34,C22)</f>
        <v>18008</v>
      </c>
      <c r="D35" s="24">
        <f t="shared" si="7"/>
        <v>35905</v>
      </c>
      <c r="E35" s="24">
        <f t="shared" ref="E35" si="8">SUM(E34,E22)</f>
        <v>3</v>
      </c>
      <c r="F35" s="24">
        <f t="shared" ref="F35" si="9">SUM(F34,F22)</f>
        <v>6</v>
      </c>
      <c r="G35" s="24">
        <f t="shared" ref="G35" si="10">SUM(G34,G22)</f>
        <v>9</v>
      </c>
      <c r="H35" s="24">
        <f t="shared" ref="H35" si="11">SUM(H34,H22)</f>
        <v>17900</v>
      </c>
      <c r="I35" s="24">
        <f t="shared" ref="I35" si="12">SUM(I34,I22)</f>
        <v>18014</v>
      </c>
      <c r="J35" s="24">
        <f t="shared" ref="J35" si="13">SUM(J34,J22)</f>
        <v>35914</v>
      </c>
      <c r="K35" s="207" t="s">
        <v>253</v>
      </c>
    </row>
    <row r="36" spans="1:11" ht="18" customHeight="1" thickTop="1" x14ac:dyDescent="0.2">
      <c r="A36" s="14"/>
      <c r="B36" s="15"/>
      <c r="C36" s="15"/>
      <c r="D36" s="15"/>
      <c r="E36" s="15"/>
      <c r="F36" s="15"/>
      <c r="G36" s="15"/>
      <c r="H36" s="15"/>
      <c r="I36" s="15"/>
      <c r="J36" s="15"/>
      <c r="K36" s="16"/>
    </row>
    <row r="37" spans="1:11" ht="18" customHeight="1" x14ac:dyDescent="0.2">
      <c r="A37" s="14"/>
      <c r="B37" s="15"/>
      <c r="C37" s="15"/>
      <c r="D37" s="15"/>
      <c r="E37" s="15"/>
      <c r="F37" s="15"/>
      <c r="G37" s="15"/>
      <c r="H37" s="15"/>
      <c r="I37" s="15"/>
      <c r="J37" s="15"/>
      <c r="K37" s="16"/>
    </row>
    <row r="38" spans="1:11" ht="18" customHeight="1" x14ac:dyDescent="0.2">
      <c r="A38" s="14"/>
      <c r="B38" s="15"/>
      <c r="C38" s="15"/>
      <c r="D38" s="15"/>
      <c r="E38" s="15"/>
      <c r="F38" s="15"/>
      <c r="G38" s="15"/>
      <c r="H38" s="15"/>
      <c r="I38" s="15"/>
      <c r="J38" s="15"/>
      <c r="K38" s="16"/>
    </row>
    <row r="39" spans="1:11" ht="28.5" customHeight="1" x14ac:dyDescent="0.2">
      <c r="A39" s="995" t="s">
        <v>1885</v>
      </c>
      <c r="B39" s="995"/>
      <c r="C39" s="995"/>
      <c r="D39" s="995"/>
      <c r="E39" s="995"/>
      <c r="F39" s="995"/>
      <c r="G39" s="995"/>
      <c r="H39" s="995"/>
      <c r="I39" s="995"/>
      <c r="J39" s="995"/>
      <c r="K39" s="995"/>
    </row>
    <row r="40" spans="1:11" s="64" customFormat="1" ht="34.5" customHeight="1" x14ac:dyDescent="0.2">
      <c r="A40" s="999" t="s">
        <v>1884</v>
      </c>
      <c r="B40" s="999"/>
      <c r="C40" s="999"/>
      <c r="D40" s="999"/>
      <c r="E40" s="999"/>
      <c r="F40" s="999"/>
      <c r="G40" s="999"/>
      <c r="H40" s="999"/>
      <c r="I40" s="999"/>
      <c r="J40" s="999"/>
      <c r="K40" s="999"/>
    </row>
    <row r="41" spans="1:11" ht="16.5" thickBot="1" x14ac:dyDescent="0.3">
      <c r="A41" s="33" t="s">
        <v>658</v>
      </c>
      <c r="K41" s="35" t="s">
        <v>332</v>
      </c>
    </row>
    <row r="42" spans="1:11" ht="16.5" customHeight="1" thickTop="1" x14ac:dyDescent="0.25">
      <c r="A42" s="992" t="s">
        <v>196</v>
      </c>
      <c r="B42" s="1003" t="s">
        <v>1</v>
      </c>
      <c r="C42" s="1003"/>
      <c r="D42" s="1003"/>
      <c r="E42" s="1003" t="s">
        <v>2</v>
      </c>
      <c r="F42" s="1003"/>
      <c r="G42" s="1003"/>
      <c r="H42" s="1003" t="s">
        <v>4</v>
      </c>
      <c r="I42" s="1003"/>
      <c r="J42" s="1003"/>
      <c r="K42" s="992" t="s">
        <v>197</v>
      </c>
    </row>
    <row r="43" spans="1:11" ht="15.75" x14ac:dyDescent="0.25">
      <c r="A43" s="993"/>
      <c r="B43" s="1004" t="s">
        <v>6</v>
      </c>
      <c r="C43" s="1004"/>
      <c r="D43" s="1004"/>
      <c r="E43" s="1004" t="s">
        <v>7</v>
      </c>
      <c r="F43" s="1004"/>
      <c r="G43" s="1004"/>
      <c r="H43" s="1004" t="s">
        <v>9</v>
      </c>
      <c r="I43" s="1004"/>
      <c r="J43" s="1004"/>
      <c r="K43" s="993"/>
    </row>
    <row r="44" spans="1:11" ht="15.75" customHeight="1" x14ac:dyDescent="0.25">
      <c r="A44" s="993"/>
      <c r="B44" s="3" t="s">
        <v>10</v>
      </c>
      <c r="C44" s="3" t="s">
        <v>11</v>
      </c>
      <c r="D44" s="3" t="s">
        <v>12</v>
      </c>
      <c r="E44" s="3" t="s">
        <v>10</v>
      </c>
      <c r="F44" s="3" t="s">
        <v>11</v>
      </c>
      <c r="G44" s="3" t="s">
        <v>12</v>
      </c>
      <c r="H44" s="3" t="s">
        <v>10</v>
      </c>
      <c r="I44" s="3" t="s">
        <v>11</v>
      </c>
      <c r="J44" s="3" t="s">
        <v>12</v>
      </c>
      <c r="K44" s="993"/>
    </row>
    <row r="45" spans="1:11" ht="16.5" thickBot="1" x14ac:dyDescent="0.3">
      <c r="A45" s="994"/>
      <c r="B45" s="4" t="s">
        <v>13</v>
      </c>
      <c r="C45" s="4" t="s">
        <v>14</v>
      </c>
      <c r="D45" s="4" t="s">
        <v>9</v>
      </c>
      <c r="E45" s="4" t="s">
        <v>13</v>
      </c>
      <c r="F45" s="4" t="s">
        <v>14</v>
      </c>
      <c r="G45" s="4" t="s">
        <v>9</v>
      </c>
      <c r="H45" s="4" t="s">
        <v>13</v>
      </c>
      <c r="I45" s="4" t="s">
        <v>14</v>
      </c>
      <c r="J45" s="4" t="s">
        <v>9</v>
      </c>
      <c r="K45" s="994"/>
    </row>
    <row r="46" spans="1:11" ht="16.5" customHeight="1" x14ac:dyDescent="0.2">
      <c r="A46" s="8" t="s">
        <v>15</v>
      </c>
      <c r="B46" s="9"/>
      <c r="C46" s="9"/>
      <c r="D46" s="9"/>
      <c r="E46" s="9"/>
      <c r="F46" s="9"/>
      <c r="G46" s="9"/>
      <c r="H46" s="9"/>
      <c r="I46" s="9"/>
      <c r="J46" s="9"/>
      <c r="K46" s="10" t="s">
        <v>198</v>
      </c>
    </row>
    <row r="47" spans="1:11" ht="16.5" customHeight="1" x14ac:dyDescent="0.2">
      <c r="A47" s="8" t="s">
        <v>199</v>
      </c>
      <c r="B47" s="9">
        <v>557</v>
      </c>
      <c r="C47" s="9">
        <v>657</v>
      </c>
      <c r="D47" s="9">
        <v>1214</v>
      </c>
      <c r="E47" s="9">
        <v>0</v>
      </c>
      <c r="F47" s="9">
        <v>0</v>
      </c>
      <c r="G47" s="9">
        <v>0</v>
      </c>
      <c r="H47" s="9">
        <f>SUM(B47,E47)</f>
        <v>557</v>
      </c>
      <c r="I47" s="9">
        <f>SUM(C47,F47)</f>
        <v>657</v>
      </c>
      <c r="J47" s="9">
        <f t="shared" ref="J47:J59" si="14">SUM(H47:I47)</f>
        <v>1214</v>
      </c>
      <c r="K47" s="10" t="s">
        <v>200</v>
      </c>
    </row>
    <row r="48" spans="1:11" ht="16.5" customHeight="1" x14ac:dyDescent="0.2">
      <c r="A48" s="8" t="s">
        <v>203</v>
      </c>
      <c r="B48" s="9">
        <v>180</v>
      </c>
      <c r="C48" s="9">
        <v>329</v>
      </c>
      <c r="D48" s="9">
        <v>509</v>
      </c>
      <c r="E48" s="9">
        <v>0</v>
      </c>
      <c r="F48" s="9">
        <v>1</v>
      </c>
      <c r="G48" s="9">
        <v>1</v>
      </c>
      <c r="H48" s="9">
        <f t="shared" ref="H48:I59" si="15">SUM(B48,E48)</f>
        <v>180</v>
      </c>
      <c r="I48" s="9">
        <f t="shared" si="15"/>
        <v>330</v>
      </c>
      <c r="J48" s="9">
        <f t="shared" si="14"/>
        <v>510</v>
      </c>
      <c r="K48" s="10" t="s">
        <v>204</v>
      </c>
    </row>
    <row r="49" spans="1:11" ht="16.5" customHeight="1" x14ac:dyDescent="0.2">
      <c r="A49" s="8" t="s">
        <v>205</v>
      </c>
      <c r="B49" s="9">
        <v>262</v>
      </c>
      <c r="C49" s="9">
        <v>605</v>
      </c>
      <c r="D49" s="9">
        <v>867</v>
      </c>
      <c r="E49" s="9">
        <v>0</v>
      </c>
      <c r="F49" s="9">
        <v>0</v>
      </c>
      <c r="G49" s="9">
        <v>0</v>
      </c>
      <c r="H49" s="9">
        <f t="shared" si="15"/>
        <v>262</v>
      </c>
      <c r="I49" s="9">
        <f t="shared" si="15"/>
        <v>605</v>
      </c>
      <c r="J49" s="9">
        <f t="shared" si="14"/>
        <v>867</v>
      </c>
      <c r="K49" s="10" t="s">
        <v>305</v>
      </c>
    </row>
    <row r="50" spans="1:11" ht="16.5" customHeight="1" x14ac:dyDescent="0.2">
      <c r="A50" s="8" t="s">
        <v>209</v>
      </c>
      <c r="B50" s="9">
        <v>1043</v>
      </c>
      <c r="C50" s="9">
        <v>943</v>
      </c>
      <c r="D50" s="9">
        <v>1986</v>
      </c>
      <c r="E50" s="9">
        <v>1</v>
      </c>
      <c r="F50" s="9">
        <v>1</v>
      </c>
      <c r="G50" s="9">
        <v>2</v>
      </c>
      <c r="H50" s="9">
        <f t="shared" si="15"/>
        <v>1044</v>
      </c>
      <c r="I50" s="9">
        <f t="shared" si="15"/>
        <v>944</v>
      </c>
      <c r="J50" s="9">
        <f t="shared" si="14"/>
        <v>1988</v>
      </c>
      <c r="K50" s="10" t="s">
        <v>210</v>
      </c>
    </row>
    <row r="51" spans="1:11" ht="16.5" customHeight="1" x14ac:dyDescent="0.2">
      <c r="A51" s="8" t="s">
        <v>217</v>
      </c>
      <c r="B51" s="9">
        <v>746</v>
      </c>
      <c r="C51" s="9">
        <v>1366</v>
      </c>
      <c r="D51" s="9">
        <v>2112</v>
      </c>
      <c r="E51" s="9">
        <v>1</v>
      </c>
      <c r="F51" s="9">
        <v>0</v>
      </c>
      <c r="G51" s="9">
        <v>1</v>
      </c>
      <c r="H51" s="9">
        <f t="shared" si="15"/>
        <v>747</v>
      </c>
      <c r="I51" s="9">
        <f t="shared" si="15"/>
        <v>1366</v>
      </c>
      <c r="J51" s="9">
        <f t="shared" si="14"/>
        <v>2113</v>
      </c>
      <c r="K51" s="10" t="s">
        <v>248</v>
      </c>
    </row>
    <row r="52" spans="1:11" ht="16.5" customHeight="1" x14ac:dyDescent="0.2">
      <c r="A52" s="8" t="s">
        <v>306</v>
      </c>
      <c r="B52" s="9">
        <v>1162</v>
      </c>
      <c r="C52" s="9">
        <v>1010</v>
      </c>
      <c r="D52" s="9">
        <v>2172</v>
      </c>
      <c r="E52" s="9">
        <v>1</v>
      </c>
      <c r="F52" s="9">
        <v>2</v>
      </c>
      <c r="G52" s="9">
        <v>3</v>
      </c>
      <c r="H52" s="9">
        <f t="shared" si="15"/>
        <v>1163</v>
      </c>
      <c r="I52" s="9">
        <f t="shared" si="15"/>
        <v>1012</v>
      </c>
      <c r="J52" s="9">
        <f t="shared" si="14"/>
        <v>2175</v>
      </c>
      <c r="K52" s="10" t="s">
        <v>222</v>
      </c>
    </row>
    <row r="53" spans="1:11" ht="16.5" customHeight="1" x14ac:dyDescent="0.2">
      <c r="A53" s="8" t="s">
        <v>307</v>
      </c>
      <c r="B53" s="9">
        <v>546</v>
      </c>
      <c r="C53" s="9">
        <v>274</v>
      </c>
      <c r="D53" s="9">
        <v>820</v>
      </c>
      <c r="E53" s="9">
        <v>0</v>
      </c>
      <c r="F53" s="9">
        <v>0</v>
      </c>
      <c r="G53" s="9">
        <v>0</v>
      </c>
      <c r="H53" s="9">
        <f t="shared" si="15"/>
        <v>546</v>
      </c>
      <c r="I53" s="9">
        <f t="shared" si="15"/>
        <v>274</v>
      </c>
      <c r="J53" s="9">
        <f t="shared" si="14"/>
        <v>820</v>
      </c>
      <c r="K53" s="10" t="s">
        <v>308</v>
      </c>
    </row>
    <row r="54" spans="1:11" ht="16.5" customHeight="1" x14ac:dyDescent="0.2">
      <c r="A54" s="8" t="s">
        <v>309</v>
      </c>
      <c r="B54" s="9">
        <v>2072</v>
      </c>
      <c r="C54" s="9">
        <v>2007</v>
      </c>
      <c r="D54" s="9">
        <v>4079</v>
      </c>
      <c r="E54" s="9">
        <v>0</v>
      </c>
      <c r="F54" s="9">
        <v>0</v>
      </c>
      <c r="G54" s="9">
        <v>0</v>
      </c>
      <c r="H54" s="9">
        <f t="shared" si="15"/>
        <v>2072</v>
      </c>
      <c r="I54" s="9">
        <f t="shared" si="15"/>
        <v>2007</v>
      </c>
      <c r="J54" s="9">
        <f t="shared" si="14"/>
        <v>4079</v>
      </c>
      <c r="K54" s="10" t="s">
        <v>310</v>
      </c>
    </row>
    <row r="55" spans="1:11" ht="16.5" customHeight="1" x14ac:dyDescent="0.2">
      <c r="A55" s="8" t="s">
        <v>311</v>
      </c>
      <c r="B55" s="9">
        <v>2465</v>
      </c>
      <c r="C55" s="9">
        <v>3067</v>
      </c>
      <c r="D55" s="9">
        <v>5532</v>
      </c>
      <c r="E55" s="9">
        <v>0</v>
      </c>
      <c r="F55" s="9">
        <v>2</v>
      </c>
      <c r="G55" s="9">
        <v>2</v>
      </c>
      <c r="H55" s="9">
        <f t="shared" si="15"/>
        <v>2465</v>
      </c>
      <c r="I55" s="9">
        <f t="shared" si="15"/>
        <v>3069</v>
      </c>
      <c r="J55" s="9">
        <f t="shared" si="14"/>
        <v>5534</v>
      </c>
      <c r="K55" s="10" t="s">
        <v>312</v>
      </c>
    </row>
    <row r="56" spans="1:11" ht="16.5" customHeight="1" x14ac:dyDescent="0.2">
      <c r="A56" s="8" t="s">
        <v>229</v>
      </c>
      <c r="B56" s="9">
        <v>474</v>
      </c>
      <c r="C56" s="9">
        <v>105</v>
      </c>
      <c r="D56" s="9">
        <v>579</v>
      </c>
      <c r="E56" s="9">
        <v>0</v>
      </c>
      <c r="F56" s="9">
        <v>0</v>
      </c>
      <c r="G56" s="9">
        <v>0</v>
      </c>
      <c r="H56" s="9">
        <f t="shared" si="15"/>
        <v>474</v>
      </c>
      <c r="I56" s="9">
        <f t="shared" si="15"/>
        <v>105</v>
      </c>
      <c r="J56" s="9">
        <f t="shared" si="14"/>
        <v>579</v>
      </c>
      <c r="K56" s="10" t="s">
        <v>297</v>
      </c>
    </row>
    <row r="57" spans="1:11" ht="16.5" customHeight="1" x14ac:dyDescent="0.2">
      <c r="A57" s="8" t="s">
        <v>233</v>
      </c>
      <c r="B57" s="9">
        <v>1436</v>
      </c>
      <c r="C57" s="9">
        <v>1853</v>
      </c>
      <c r="D57" s="9">
        <v>3289</v>
      </c>
      <c r="E57" s="9">
        <v>0</v>
      </c>
      <c r="F57" s="9">
        <v>0</v>
      </c>
      <c r="G57" s="9">
        <v>0</v>
      </c>
      <c r="H57" s="9">
        <f t="shared" si="15"/>
        <v>1436</v>
      </c>
      <c r="I57" s="9">
        <f t="shared" si="15"/>
        <v>1853</v>
      </c>
      <c r="J57" s="9">
        <f t="shared" si="14"/>
        <v>3289</v>
      </c>
      <c r="K57" s="10" t="s">
        <v>234</v>
      </c>
    </row>
    <row r="58" spans="1:11" ht="16.5" customHeight="1" x14ac:dyDescent="0.2">
      <c r="A58" s="8" t="s">
        <v>239</v>
      </c>
      <c r="B58" s="9">
        <v>186</v>
      </c>
      <c r="C58" s="9">
        <v>410</v>
      </c>
      <c r="D58" s="9">
        <v>596</v>
      </c>
      <c r="E58" s="9">
        <v>0</v>
      </c>
      <c r="F58" s="9">
        <v>0</v>
      </c>
      <c r="G58" s="9">
        <v>0</v>
      </c>
      <c r="H58" s="9">
        <f t="shared" si="15"/>
        <v>186</v>
      </c>
      <c r="I58" s="9">
        <f t="shared" si="15"/>
        <v>410</v>
      </c>
      <c r="J58" s="9">
        <f t="shared" si="14"/>
        <v>596</v>
      </c>
      <c r="K58" s="10" t="s">
        <v>240</v>
      </c>
    </row>
    <row r="59" spans="1:11" ht="16.5" customHeight="1" x14ac:dyDescent="0.2">
      <c r="A59" s="8" t="s">
        <v>241</v>
      </c>
      <c r="B59" s="9">
        <v>204</v>
      </c>
      <c r="C59" s="9">
        <v>204</v>
      </c>
      <c r="D59" s="9">
        <v>408</v>
      </c>
      <c r="E59" s="9">
        <v>0</v>
      </c>
      <c r="F59" s="9">
        <v>0</v>
      </c>
      <c r="G59" s="9">
        <v>0</v>
      </c>
      <c r="H59" s="9">
        <f t="shared" si="15"/>
        <v>204</v>
      </c>
      <c r="I59" s="9">
        <f t="shared" si="15"/>
        <v>204</v>
      </c>
      <c r="J59" s="9">
        <f t="shared" si="14"/>
        <v>408</v>
      </c>
      <c r="K59" s="10" t="s">
        <v>242</v>
      </c>
    </row>
    <row r="60" spans="1:11" ht="16.5" customHeight="1" x14ac:dyDescent="0.2">
      <c r="A60" s="8" t="s">
        <v>90</v>
      </c>
      <c r="B60" s="9">
        <f>SUM(B47:B59)</f>
        <v>11333</v>
      </c>
      <c r="C60" s="9">
        <f t="shared" ref="C60:J60" si="16">SUM(C47:C59)</f>
        <v>12830</v>
      </c>
      <c r="D60" s="9">
        <f t="shared" si="16"/>
        <v>24163</v>
      </c>
      <c r="E60" s="9">
        <f t="shared" si="16"/>
        <v>3</v>
      </c>
      <c r="F60" s="9">
        <f t="shared" si="16"/>
        <v>6</v>
      </c>
      <c r="G60" s="9">
        <f t="shared" si="16"/>
        <v>9</v>
      </c>
      <c r="H60" s="9">
        <f t="shared" si="16"/>
        <v>11336</v>
      </c>
      <c r="I60" s="9">
        <f t="shared" si="16"/>
        <v>12836</v>
      </c>
      <c r="J60" s="9">
        <f t="shared" si="16"/>
        <v>24172</v>
      </c>
      <c r="K60" s="10" t="s">
        <v>313</v>
      </c>
    </row>
    <row r="61" spans="1:11" ht="16.5" customHeight="1" x14ac:dyDescent="0.2">
      <c r="A61" s="8" t="s">
        <v>92</v>
      </c>
      <c r="B61" s="9"/>
      <c r="C61" s="9"/>
      <c r="D61" s="9"/>
      <c r="E61" s="9"/>
      <c r="F61" s="9"/>
      <c r="G61" s="9"/>
      <c r="H61" s="9"/>
      <c r="I61" s="9"/>
      <c r="J61" s="9"/>
      <c r="K61" s="10" t="s">
        <v>314</v>
      </c>
    </row>
    <row r="62" spans="1:11" ht="16.5" customHeight="1" x14ac:dyDescent="0.2">
      <c r="A62" s="8" t="s">
        <v>209</v>
      </c>
      <c r="B62" s="9">
        <v>26</v>
      </c>
      <c r="C62" s="9">
        <v>7</v>
      </c>
      <c r="D62" s="9">
        <v>33</v>
      </c>
      <c r="E62" s="9">
        <v>0</v>
      </c>
      <c r="F62" s="9">
        <v>0</v>
      </c>
      <c r="G62" s="9">
        <v>0</v>
      </c>
      <c r="H62" s="9">
        <f>E62+B62</f>
        <v>26</v>
      </c>
      <c r="I62" s="9">
        <f>F62+C62</f>
        <v>7</v>
      </c>
      <c r="J62" s="9">
        <f>SUM(H62:I62)</f>
        <v>33</v>
      </c>
      <c r="K62" s="10" t="s">
        <v>210</v>
      </c>
    </row>
    <row r="63" spans="1:11" s="212" customFormat="1" ht="16.5" customHeight="1" x14ac:dyDescent="0.2">
      <c r="A63" s="8" t="s">
        <v>217</v>
      </c>
      <c r="B63" s="9">
        <v>137</v>
      </c>
      <c r="C63" s="9">
        <v>236</v>
      </c>
      <c r="D63" s="9">
        <v>373</v>
      </c>
      <c r="E63" s="9">
        <v>0</v>
      </c>
      <c r="F63" s="9">
        <v>0</v>
      </c>
      <c r="G63" s="9">
        <v>0</v>
      </c>
      <c r="H63" s="9">
        <f t="shared" ref="H63:H72" si="17">E63+B63</f>
        <v>137</v>
      </c>
      <c r="I63" s="9">
        <f t="shared" ref="I63:I72" si="18">F63+C63</f>
        <v>236</v>
      </c>
      <c r="J63" s="9">
        <f t="shared" ref="J63:J72" si="19">SUM(H63:I63)</f>
        <v>373</v>
      </c>
      <c r="K63" s="213" t="s">
        <v>248</v>
      </c>
    </row>
    <row r="64" spans="1:11" ht="16.5" customHeight="1" x14ac:dyDescent="0.2">
      <c r="A64" s="8" t="s">
        <v>306</v>
      </c>
      <c r="B64" s="9">
        <v>780</v>
      </c>
      <c r="C64" s="9">
        <v>416</v>
      </c>
      <c r="D64" s="9">
        <v>1196</v>
      </c>
      <c r="E64" s="9">
        <v>0</v>
      </c>
      <c r="F64" s="9">
        <v>0</v>
      </c>
      <c r="G64" s="9">
        <v>0</v>
      </c>
      <c r="H64" s="9">
        <f t="shared" si="17"/>
        <v>780</v>
      </c>
      <c r="I64" s="9">
        <f t="shared" si="18"/>
        <v>416</v>
      </c>
      <c r="J64" s="9">
        <f t="shared" si="19"/>
        <v>1196</v>
      </c>
      <c r="K64" s="10" t="s">
        <v>222</v>
      </c>
    </row>
    <row r="65" spans="1:11" ht="16.5" customHeight="1" x14ac:dyDescent="0.2">
      <c r="A65" s="8" t="s">
        <v>307</v>
      </c>
      <c r="B65" s="9">
        <v>93</v>
      </c>
      <c r="C65" s="9">
        <v>16</v>
      </c>
      <c r="D65" s="9">
        <v>109</v>
      </c>
      <c r="E65" s="9">
        <v>0</v>
      </c>
      <c r="F65" s="9">
        <v>0</v>
      </c>
      <c r="G65" s="9">
        <v>0</v>
      </c>
      <c r="H65" s="9">
        <f t="shared" si="17"/>
        <v>93</v>
      </c>
      <c r="I65" s="9">
        <f t="shared" si="18"/>
        <v>16</v>
      </c>
      <c r="J65" s="9">
        <f t="shared" si="19"/>
        <v>109</v>
      </c>
      <c r="K65" s="10" t="s">
        <v>308</v>
      </c>
    </row>
    <row r="66" spans="1:11" ht="16.5" customHeight="1" x14ac:dyDescent="0.2">
      <c r="A66" s="8" t="s">
        <v>309</v>
      </c>
      <c r="B66" s="9">
        <v>1059</v>
      </c>
      <c r="C66" s="9">
        <v>1162</v>
      </c>
      <c r="D66" s="9">
        <v>2221</v>
      </c>
      <c r="E66" s="9">
        <v>0</v>
      </c>
      <c r="F66" s="9">
        <v>0</v>
      </c>
      <c r="G66" s="9">
        <v>0</v>
      </c>
      <c r="H66" s="9">
        <f t="shared" si="17"/>
        <v>1059</v>
      </c>
      <c r="I66" s="9">
        <f t="shared" si="18"/>
        <v>1162</v>
      </c>
      <c r="J66" s="9">
        <f t="shared" si="19"/>
        <v>2221</v>
      </c>
      <c r="K66" s="10" t="s">
        <v>310</v>
      </c>
    </row>
    <row r="67" spans="1:11" ht="16.5" customHeight="1" x14ac:dyDescent="0.2">
      <c r="A67" s="8" t="s">
        <v>311</v>
      </c>
      <c r="B67" s="9">
        <v>476</v>
      </c>
      <c r="C67" s="9">
        <v>817</v>
      </c>
      <c r="D67" s="9">
        <v>1293</v>
      </c>
      <c r="E67" s="9">
        <v>0</v>
      </c>
      <c r="F67" s="9">
        <v>0</v>
      </c>
      <c r="G67" s="9">
        <v>0</v>
      </c>
      <c r="H67" s="9">
        <f t="shared" si="17"/>
        <v>476</v>
      </c>
      <c r="I67" s="9">
        <f t="shared" si="18"/>
        <v>817</v>
      </c>
      <c r="J67" s="9">
        <f t="shared" si="19"/>
        <v>1293</v>
      </c>
      <c r="K67" s="10" t="s">
        <v>312</v>
      </c>
    </row>
    <row r="68" spans="1:11" ht="18.75" customHeight="1" x14ac:dyDescent="0.2">
      <c r="A68" s="8" t="s">
        <v>229</v>
      </c>
      <c r="B68" s="9">
        <v>253</v>
      </c>
      <c r="C68" s="9">
        <v>54</v>
      </c>
      <c r="D68" s="9">
        <v>307</v>
      </c>
      <c r="E68" s="9">
        <v>0</v>
      </c>
      <c r="F68" s="9">
        <v>0</v>
      </c>
      <c r="G68" s="9">
        <v>0</v>
      </c>
      <c r="H68" s="9">
        <f t="shared" si="17"/>
        <v>253</v>
      </c>
      <c r="I68" s="9">
        <f t="shared" si="18"/>
        <v>54</v>
      </c>
      <c r="J68" s="9">
        <f t="shared" si="19"/>
        <v>307</v>
      </c>
      <c r="K68" s="10" t="s">
        <v>297</v>
      </c>
    </row>
    <row r="69" spans="1:11" ht="18.75" customHeight="1" x14ac:dyDescent="0.2">
      <c r="A69" s="8" t="s">
        <v>233</v>
      </c>
      <c r="B69" s="9">
        <v>697</v>
      </c>
      <c r="C69" s="9">
        <v>625</v>
      </c>
      <c r="D69" s="9">
        <v>1322</v>
      </c>
      <c r="E69" s="9">
        <v>0</v>
      </c>
      <c r="F69" s="9">
        <v>0</v>
      </c>
      <c r="G69" s="9">
        <v>0</v>
      </c>
      <c r="H69" s="9">
        <f t="shared" si="17"/>
        <v>697</v>
      </c>
      <c r="I69" s="9">
        <f t="shared" si="18"/>
        <v>625</v>
      </c>
      <c r="J69" s="9">
        <f t="shared" si="19"/>
        <v>1322</v>
      </c>
      <c r="K69" s="10" t="s">
        <v>234</v>
      </c>
    </row>
    <row r="70" spans="1:11" s="212" customFormat="1" ht="18.75" customHeight="1" x14ac:dyDescent="0.2">
      <c r="A70" s="8" t="s">
        <v>239</v>
      </c>
      <c r="B70" s="9">
        <v>79</v>
      </c>
      <c r="C70" s="9">
        <v>65</v>
      </c>
      <c r="D70" s="9">
        <v>144</v>
      </c>
      <c r="E70" s="9">
        <v>0</v>
      </c>
      <c r="F70" s="9">
        <v>0</v>
      </c>
      <c r="G70" s="9">
        <v>0</v>
      </c>
      <c r="H70" s="9">
        <f t="shared" si="17"/>
        <v>79</v>
      </c>
      <c r="I70" s="9">
        <f t="shared" si="18"/>
        <v>65</v>
      </c>
      <c r="J70" s="9">
        <f t="shared" si="19"/>
        <v>144</v>
      </c>
      <c r="K70" s="213" t="s">
        <v>240</v>
      </c>
    </row>
    <row r="71" spans="1:11" ht="18.75" customHeight="1" x14ac:dyDescent="0.2">
      <c r="A71" s="8" t="s">
        <v>241</v>
      </c>
      <c r="B71" s="21">
        <v>115</v>
      </c>
      <c r="C71" s="21">
        <v>70</v>
      </c>
      <c r="D71" s="21">
        <v>185</v>
      </c>
      <c r="E71" s="9">
        <v>0</v>
      </c>
      <c r="F71" s="9">
        <v>0</v>
      </c>
      <c r="G71" s="9">
        <v>0</v>
      </c>
      <c r="H71" s="9">
        <f t="shared" si="17"/>
        <v>115</v>
      </c>
      <c r="I71" s="9">
        <f t="shared" si="18"/>
        <v>70</v>
      </c>
      <c r="J71" s="9">
        <f t="shared" si="19"/>
        <v>185</v>
      </c>
      <c r="K71" s="10" t="s">
        <v>242</v>
      </c>
    </row>
    <row r="72" spans="1:11" ht="18.75" customHeight="1" thickBot="1" x14ac:dyDescent="0.25">
      <c r="A72" s="20" t="s">
        <v>126</v>
      </c>
      <c r="B72" s="21">
        <f>SUM(B62:B71)</f>
        <v>3715</v>
      </c>
      <c r="C72" s="21">
        <f t="shared" ref="C72:G72" si="20">SUM(C62:C71)</f>
        <v>3468</v>
      </c>
      <c r="D72" s="21">
        <f t="shared" si="20"/>
        <v>7183</v>
      </c>
      <c r="E72" s="21">
        <f t="shared" si="20"/>
        <v>0</v>
      </c>
      <c r="F72" s="21">
        <f t="shared" si="20"/>
        <v>0</v>
      </c>
      <c r="G72" s="9">
        <f t="shared" si="20"/>
        <v>0</v>
      </c>
      <c r="H72" s="9">
        <f t="shared" si="17"/>
        <v>3715</v>
      </c>
      <c r="I72" s="9">
        <f t="shared" si="18"/>
        <v>3468</v>
      </c>
      <c r="J72" s="9">
        <f t="shared" si="19"/>
        <v>7183</v>
      </c>
      <c r="K72" s="22" t="s">
        <v>315</v>
      </c>
    </row>
    <row r="73" spans="1:11" ht="18.75" customHeight="1" thickBot="1" x14ac:dyDescent="0.25">
      <c r="A73" s="23" t="s">
        <v>252</v>
      </c>
      <c r="B73" s="24">
        <f>SUM(B72,B60)</f>
        <v>15048</v>
      </c>
      <c r="C73" s="24">
        <f t="shared" ref="C73:J73" si="21">SUM(C72,C60)</f>
        <v>16298</v>
      </c>
      <c r="D73" s="24">
        <f t="shared" si="21"/>
        <v>31346</v>
      </c>
      <c r="E73" s="24">
        <f t="shared" si="21"/>
        <v>3</v>
      </c>
      <c r="F73" s="24">
        <f t="shared" si="21"/>
        <v>6</v>
      </c>
      <c r="G73" s="24">
        <f t="shared" si="21"/>
        <v>9</v>
      </c>
      <c r="H73" s="24">
        <f t="shared" si="21"/>
        <v>15051</v>
      </c>
      <c r="I73" s="24">
        <f t="shared" si="21"/>
        <v>16304</v>
      </c>
      <c r="J73" s="24">
        <f t="shared" si="21"/>
        <v>31355</v>
      </c>
      <c r="K73" s="25" t="s">
        <v>253</v>
      </c>
    </row>
    <row r="74" spans="1:11" ht="15" thickTop="1" x14ac:dyDescent="0.2"/>
  </sheetData>
  <mergeCells count="20">
    <mergeCell ref="A39:K39"/>
    <mergeCell ref="A40:K40"/>
    <mergeCell ref="A42:A45"/>
    <mergeCell ref="B42:D42"/>
    <mergeCell ref="E42:G42"/>
    <mergeCell ref="H42:J42"/>
    <mergeCell ref="K42:K45"/>
    <mergeCell ref="B43:D43"/>
    <mergeCell ref="E43:G43"/>
    <mergeCell ref="H43:J43"/>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7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62"/>
  <sheetViews>
    <sheetView rightToLeft="1" view="pageBreakPreview" topLeftCell="A145" zoomScale="80" zoomScaleSheetLayoutView="80" workbookViewId="0">
      <selection activeCell="O70" sqref="O70"/>
    </sheetView>
  </sheetViews>
  <sheetFormatPr defaultRowHeight="14.25" x14ac:dyDescent="0.2"/>
  <cols>
    <col min="1" max="1" width="25.875" customWidth="1"/>
    <col min="2" max="2" width="7.875" customWidth="1"/>
    <col min="3" max="3" width="8.375" customWidth="1"/>
    <col min="4" max="4" width="8.625" customWidth="1"/>
    <col min="5" max="5" width="7.875" customWidth="1"/>
    <col min="6" max="6" width="8.375" customWidth="1"/>
    <col min="7" max="8" width="7.875" customWidth="1"/>
    <col min="9" max="9" width="8.625" customWidth="1"/>
    <col min="10" max="10" width="9" customWidth="1"/>
    <col min="11" max="11" width="37.375" customWidth="1"/>
  </cols>
  <sheetData>
    <row r="1" spans="1:11" ht="25.5" customHeight="1" x14ac:dyDescent="0.2">
      <c r="A1" s="995" t="s">
        <v>1889</v>
      </c>
      <c r="B1" s="995"/>
      <c r="C1" s="995"/>
      <c r="D1" s="995"/>
      <c r="E1" s="995"/>
      <c r="F1" s="995"/>
      <c r="G1" s="995"/>
      <c r="H1" s="995"/>
      <c r="I1" s="995"/>
      <c r="J1" s="995"/>
      <c r="K1" s="995"/>
    </row>
    <row r="2" spans="1:11" ht="36.75" customHeight="1" x14ac:dyDescent="0.25">
      <c r="A2" s="1013" t="s">
        <v>1888</v>
      </c>
      <c r="B2" s="1013"/>
      <c r="C2" s="1013"/>
      <c r="D2" s="1013"/>
      <c r="E2" s="1013"/>
      <c r="F2" s="1013"/>
      <c r="G2" s="1013"/>
      <c r="H2" s="1013"/>
      <c r="I2" s="1013"/>
      <c r="J2" s="1013"/>
      <c r="K2" s="1013"/>
    </row>
    <row r="3" spans="1:11" ht="18" customHeight="1" thickBot="1" x14ac:dyDescent="0.3">
      <c r="A3" s="33" t="s">
        <v>659</v>
      </c>
      <c r="B3" s="33"/>
      <c r="C3" s="33"/>
      <c r="D3" s="33"/>
      <c r="E3" s="33"/>
      <c r="F3" s="33"/>
      <c r="G3" s="33"/>
      <c r="H3" s="33"/>
      <c r="I3" s="33"/>
      <c r="J3" s="33"/>
      <c r="K3" s="35" t="s">
        <v>371</v>
      </c>
    </row>
    <row r="4" spans="1:11" ht="16.5" thickTop="1" x14ac:dyDescent="0.25">
      <c r="A4" s="992" t="s">
        <v>333</v>
      </c>
      <c r="B4" s="1003" t="s">
        <v>1</v>
      </c>
      <c r="C4" s="1003"/>
      <c r="D4" s="1003"/>
      <c r="E4" s="1003" t="s">
        <v>2</v>
      </c>
      <c r="F4" s="1003"/>
      <c r="G4" s="1003"/>
      <c r="H4" s="1003" t="s">
        <v>4</v>
      </c>
      <c r="I4" s="1003"/>
      <c r="J4" s="1003"/>
      <c r="K4" s="992" t="s">
        <v>334</v>
      </c>
    </row>
    <row r="5" spans="1:11" ht="15.75" x14ac:dyDescent="0.25">
      <c r="A5" s="993"/>
      <c r="B5" s="1004" t="s">
        <v>6</v>
      </c>
      <c r="C5" s="1004"/>
      <c r="D5" s="1004"/>
      <c r="E5" s="1004" t="s">
        <v>7</v>
      </c>
      <c r="F5" s="1004"/>
      <c r="G5" s="1004"/>
      <c r="H5" s="1004" t="s">
        <v>9</v>
      </c>
      <c r="I5" s="1004"/>
      <c r="J5" s="1004"/>
      <c r="K5" s="993"/>
    </row>
    <row r="6" spans="1:11" ht="15.75" x14ac:dyDescent="0.25">
      <c r="A6" s="993"/>
      <c r="B6" s="3" t="s">
        <v>10</v>
      </c>
      <c r="C6" s="3" t="s">
        <v>112</v>
      </c>
      <c r="D6" s="3" t="s">
        <v>12</v>
      </c>
      <c r="E6" s="3" t="s">
        <v>10</v>
      </c>
      <c r="F6" s="3" t="s">
        <v>112</v>
      </c>
      <c r="G6" s="3" t="s">
        <v>12</v>
      </c>
      <c r="H6" s="3" t="s">
        <v>10</v>
      </c>
      <c r="I6" s="3" t="s">
        <v>112</v>
      </c>
      <c r="J6" s="3" t="s">
        <v>12</v>
      </c>
      <c r="K6" s="993"/>
    </row>
    <row r="7" spans="1:11" ht="21.75" customHeight="1" thickBot="1" x14ac:dyDescent="0.3">
      <c r="A7" s="994"/>
      <c r="B7" s="4" t="s">
        <v>13</v>
      </c>
      <c r="C7" s="4" t="s">
        <v>14</v>
      </c>
      <c r="D7" s="4" t="s">
        <v>9</v>
      </c>
      <c r="E7" s="4" t="s">
        <v>13</v>
      </c>
      <c r="F7" s="4" t="s">
        <v>14</v>
      </c>
      <c r="G7" s="4" t="s">
        <v>9</v>
      </c>
      <c r="H7" s="4" t="s">
        <v>13</v>
      </c>
      <c r="I7" s="4" t="s">
        <v>14</v>
      </c>
      <c r="J7" s="4" t="s">
        <v>9</v>
      </c>
      <c r="K7" s="994"/>
    </row>
    <row r="8" spans="1:11" ht="21" customHeight="1" x14ac:dyDescent="0.2">
      <c r="A8" s="20" t="s">
        <v>15</v>
      </c>
      <c r="B8" s="9"/>
      <c r="C8" s="9"/>
      <c r="D8" s="9"/>
      <c r="E8" s="9"/>
      <c r="F8" s="9"/>
      <c r="G8" s="9"/>
      <c r="H8" s="9"/>
      <c r="I8" s="9"/>
      <c r="J8" s="9"/>
      <c r="K8" s="10" t="s">
        <v>198</v>
      </c>
    </row>
    <row r="9" spans="1:11" ht="21" customHeight="1" x14ac:dyDescent="0.2">
      <c r="A9" s="45" t="s">
        <v>335</v>
      </c>
      <c r="B9" s="9">
        <v>201</v>
      </c>
      <c r="C9" s="9">
        <v>52</v>
      </c>
      <c r="D9" s="9">
        <v>253</v>
      </c>
      <c r="E9" s="9">
        <v>0</v>
      </c>
      <c r="F9" s="9">
        <v>0</v>
      </c>
      <c r="G9" s="9">
        <v>0</v>
      </c>
      <c r="H9" s="9">
        <f t="shared" ref="H9:I25" si="0">SUM(B9,E9)</f>
        <v>201</v>
      </c>
      <c r="I9" s="9">
        <f t="shared" si="0"/>
        <v>52</v>
      </c>
      <c r="J9" s="9">
        <f>SUM(H9:I9)</f>
        <v>253</v>
      </c>
      <c r="K9" s="10" t="s">
        <v>336</v>
      </c>
    </row>
    <row r="10" spans="1:11" ht="21" customHeight="1" x14ac:dyDescent="0.2">
      <c r="A10" s="209" t="s">
        <v>337</v>
      </c>
      <c r="B10" s="210">
        <v>155</v>
      </c>
      <c r="C10" s="210">
        <v>32</v>
      </c>
      <c r="D10" s="210">
        <v>187</v>
      </c>
      <c r="E10" s="210">
        <v>0</v>
      </c>
      <c r="F10" s="210">
        <v>0</v>
      </c>
      <c r="G10" s="210">
        <v>0</v>
      </c>
      <c r="H10" s="210">
        <f t="shared" si="0"/>
        <v>155</v>
      </c>
      <c r="I10" s="210">
        <f t="shared" si="0"/>
        <v>32</v>
      </c>
      <c r="J10" s="210">
        <f t="shared" ref="J10:J25" si="1">SUM(H10:I10)</f>
        <v>187</v>
      </c>
      <c r="K10" s="211" t="s">
        <v>338</v>
      </c>
    </row>
    <row r="11" spans="1:11" ht="21" customHeight="1" x14ac:dyDescent="0.2">
      <c r="A11" s="45" t="s">
        <v>566</v>
      </c>
      <c r="B11" s="9">
        <v>125</v>
      </c>
      <c r="C11" s="9">
        <v>63</v>
      </c>
      <c r="D11" s="9">
        <v>188</v>
      </c>
      <c r="E11" s="9">
        <v>0</v>
      </c>
      <c r="F11" s="9">
        <v>0</v>
      </c>
      <c r="G11" s="9">
        <v>0</v>
      </c>
      <c r="H11" s="9">
        <f t="shared" si="0"/>
        <v>125</v>
      </c>
      <c r="I11" s="9">
        <f t="shared" si="0"/>
        <v>63</v>
      </c>
      <c r="J11" s="9">
        <f t="shared" si="1"/>
        <v>188</v>
      </c>
      <c r="K11" s="10" t="s">
        <v>567</v>
      </c>
    </row>
    <row r="12" spans="1:11" ht="21" customHeight="1" x14ac:dyDescent="0.2">
      <c r="A12" s="45" t="s">
        <v>341</v>
      </c>
      <c r="B12" s="9">
        <v>202</v>
      </c>
      <c r="C12" s="9">
        <v>144</v>
      </c>
      <c r="D12" s="9">
        <v>346</v>
      </c>
      <c r="E12" s="9">
        <v>3</v>
      </c>
      <c r="F12" s="9">
        <v>0</v>
      </c>
      <c r="G12" s="9">
        <v>3</v>
      </c>
      <c r="H12" s="9">
        <f t="shared" si="0"/>
        <v>205</v>
      </c>
      <c r="I12" s="9">
        <f t="shared" si="0"/>
        <v>144</v>
      </c>
      <c r="J12" s="9">
        <f t="shared" si="1"/>
        <v>349</v>
      </c>
      <c r="K12" s="10" t="s">
        <v>338</v>
      </c>
    </row>
    <row r="13" spans="1:11" ht="21" customHeight="1" x14ac:dyDescent="0.2">
      <c r="A13" s="45" t="s">
        <v>342</v>
      </c>
      <c r="B13" s="9">
        <v>81</v>
      </c>
      <c r="C13" s="9">
        <v>50</v>
      </c>
      <c r="D13" s="9">
        <v>131</v>
      </c>
      <c r="E13" s="9">
        <v>0</v>
      </c>
      <c r="F13" s="9">
        <v>0</v>
      </c>
      <c r="G13" s="9">
        <v>0</v>
      </c>
      <c r="H13" s="9">
        <f t="shared" si="0"/>
        <v>81</v>
      </c>
      <c r="I13" s="9">
        <f t="shared" si="0"/>
        <v>50</v>
      </c>
      <c r="J13" s="9">
        <f t="shared" si="1"/>
        <v>131</v>
      </c>
      <c r="K13" s="10" t="s">
        <v>343</v>
      </c>
    </row>
    <row r="14" spans="1:11" ht="21" customHeight="1" x14ac:dyDescent="0.2">
      <c r="A14" s="45" t="s">
        <v>344</v>
      </c>
      <c r="B14" s="9">
        <v>138</v>
      </c>
      <c r="C14" s="9">
        <v>143</v>
      </c>
      <c r="D14" s="9">
        <v>281</v>
      </c>
      <c r="E14" s="9">
        <v>0</v>
      </c>
      <c r="F14" s="9">
        <v>0</v>
      </c>
      <c r="G14" s="9">
        <v>0</v>
      </c>
      <c r="H14" s="9">
        <f t="shared" si="0"/>
        <v>138</v>
      </c>
      <c r="I14" s="9">
        <f t="shared" si="0"/>
        <v>143</v>
      </c>
      <c r="J14" s="9">
        <f t="shared" si="1"/>
        <v>281</v>
      </c>
      <c r="K14" s="10" t="s">
        <v>345</v>
      </c>
    </row>
    <row r="15" spans="1:11" ht="21" customHeight="1" x14ac:dyDescent="0.2">
      <c r="A15" s="45" t="s">
        <v>346</v>
      </c>
      <c r="B15" s="9">
        <v>69</v>
      </c>
      <c r="C15" s="9">
        <v>61</v>
      </c>
      <c r="D15" s="9">
        <v>130</v>
      </c>
      <c r="E15" s="9">
        <v>0</v>
      </c>
      <c r="F15" s="9">
        <v>0</v>
      </c>
      <c r="G15" s="9">
        <v>0</v>
      </c>
      <c r="H15" s="9">
        <f t="shared" si="0"/>
        <v>69</v>
      </c>
      <c r="I15" s="9">
        <f t="shared" si="0"/>
        <v>61</v>
      </c>
      <c r="J15" s="9">
        <f t="shared" si="1"/>
        <v>130</v>
      </c>
      <c r="K15" s="10" t="s">
        <v>347</v>
      </c>
    </row>
    <row r="16" spans="1:11" ht="21" customHeight="1" x14ac:dyDescent="0.2">
      <c r="A16" s="45" t="s">
        <v>348</v>
      </c>
      <c r="B16" s="9">
        <v>42</v>
      </c>
      <c r="C16" s="9">
        <v>40</v>
      </c>
      <c r="D16" s="9">
        <v>82</v>
      </c>
      <c r="E16" s="9">
        <v>0</v>
      </c>
      <c r="F16" s="9">
        <v>0</v>
      </c>
      <c r="G16" s="9">
        <v>0</v>
      </c>
      <c r="H16" s="9">
        <f t="shared" si="0"/>
        <v>42</v>
      </c>
      <c r="I16" s="9">
        <f t="shared" si="0"/>
        <v>40</v>
      </c>
      <c r="J16" s="9">
        <f t="shared" si="1"/>
        <v>82</v>
      </c>
      <c r="K16" s="10" t="s">
        <v>349</v>
      </c>
    </row>
    <row r="17" spans="1:11" ht="21" customHeight="1" x14ac:dyDescent="0.2">
      <c r="A17" s="45" t="s">
        <v>350</v>
      </c>
      <c r="B17" s="9">
        <v>55</v>
      </c>
      <c r="C17" s="9">
        <v>58</v>
      </c>
      <c r="D17" s="9">
        <v>113</v>
      </c>
      <c r="E17" s="9">
        <v>0</v>
      </c>
      <c r="F17" s="9">
        <v>0</v>
      </c>
      <c r="G17" s="9">
        <v>0</v>
      </c>
      <c r="H17" s="9">
        <f t="shared" si="0"/>
        <v>55</v>
      </c>
      <c r="I17" s="9">
        <f t="shared" si="0"/>
        <v>58</v>
      </c>
      <c r="J17" s="9">
        <f t="shared" si="1"/>
        <v>113</v>
      </c>
      <c r="K17" s="10" t="s">
        <v>351</v>
      </c>
    </row>
    <row r="18" spans="1:11" ht="21" customHeight="1" x14ac:dyDescent="0.2">
      <c r="A18" s="45" t="s">
        <v>352</v>
      </c>
      <c r="B18" s="9">
        <v>47</v>
      </c>
      <c r="C18" s="9">
        <v>106</v>
      </c>
      <c r="D18" s="9">
        <v>153</v>
      </c>
      <c r="E18" s="9">
        <v>0</v>
      </c>
      <c r="F18" s="9">
        <v>0</v>
      </c>
      <c r="G18" s="9">
        <v>0</v>
      </c>
      <c r="H18" s="9">
        <f t="shared" si="0"/>
        <v>47</v>
      </c>
      <c r="I18" s="9">
        <f t="shared" si="0"/>
        <v>106</v>
      </c>
      <c r="J18" s="9">
        <f t="shared" si="1"/>
        <v>153</v>
      </c>
      <c r="K18" s="10" t="s">
        <v>353</v>
      </c>
    </row>
    <row r="19" spans="1:11" ht="21" customHeight="1" x14ac:dyDescent="0.2">
      <c r="A19" s="46" t="s">
        <v>354</v>
      </c>
      <c r="B19" s="9">
        <v>13</v>
      </c>
      <c r="C19" s="9">
        <v>60</v>
      </c>
      <c r="D19" s="9">
        <v>73</v>
      </c>
      <c r="E19" s="9">
        <v>0</v>
      </c>
      <c r="F19" s="9">
        <v>0</v>
      </c>
      <c r="G19" s="9">
        <v>0</v>
      </c>
      <c r="H19" s="9">
        <f t="shared" si="0"/>
        <v>13</v>
      </c>
      <c r="I19" s="9">
        <f t="shared" si="0"/>
        <v>60</v>
      </c>
      <c r="J19" s="9">
        <f t="shared" si="1"/>
        <v>73</v>
      </c>
      <c r="K19" s="10" t="s">
        <v>355</v>
      </c>
    </row>
    <row r="20" spans="1:11" ht="21" customHeight="1" x14ac:dyDescent="0.2">
      <c r="A20" s="45" t="s">
        <v>356</v>
      </c>
      <c r="B20" s="9">
        <v>48</v>
      </c>
      <c r="C20" s="9">
        <v>16</v>
      </c>
      <c r="D20" s="9">
        <v>64</v>
      </c>
      <c r="E20" s="9">
        <v>0</v>
      </c>
      <c r="F20" s="9">
        <v>0</v>
      </c>
      <c r="G20" s="9">
        <v>0</v>
      </c>
      <c r="H20" s="9">
        <f t="shared" si="0"/>
        <v>48</v>
      </c>
      <c r="I20" s="9">
        <f t="shared" si="0"/>
        <v>16</v>
      </c>
      <c r="J20" s="9">
        <f t="shared" si="1"/>
        <v>64</v>
      </c>
      <c r="K20" s="10" t="s">
        <v>357</v>
      </c>
    </row>
    <row r="21" spans="1:11" ht="21" customHeight="1" x14ac:dyDescent="0.2">
      <c r="A21" s="45" t="s">
        <v>358</v>
      </c>
      <c r="B21" s="9">
        <v>23</v>
      </c>
      <c r="C21" s="9">
        <v>37</v>
      </c>
      <c r="D21" s="9">
        <v>60</v>
      </c>
      <c r="E21" s="9">
        <v>0</v>
      </c>
      <c r="F21" s="9">
        <v>0</v>
      </c>
      <c r="G21" s="9">
        <v>0</v>
      </c>
      <c r="H21" s="9">
        <f t="shared" si="0"/>
        <v>23</v>
      </c>
      <c r="I21" s="9">
        <f t="shared" si="0"/>
        <v>37</v>
      </c>
      <c r="J21" s="9">
        <f t="shared" si="1"/>
        <v>60</v>
      </c>
      <c r="K21" s="10" t="s">
        <v>359</v>
      </c>
    </row>
    <row r="22" spans="1:11" ht="21" customHeight="1" x14ac:dyDescent="0.2">
      <c r="A22" s="45" t="s">
        <v>360</v>
      </c>
      <c r="B22" s="9">
        <v>28</v>
      </c>
      <c r="C22" s="9">
        <v>48</v>
      </c>
      <c r="D22" s="9">
        <v>76</v>
      </c>
      <c r="E22" s="9">
        <v>0</v>
      </c>
      <c r="F22" s="9">
        <v>0</v>
      </c>
      <c r="G22" s="9">
        <v>0</v>
      </c>
      <c r="H22" s="9">
        <f t="shared" si="0"/>
        <v>28</v>
      </c>
      <c r="I22" s="9">
        <f t="shared" si="0"/>
        <v>48</v>
      </c>
      <c r="J22" s="9">
        <f t="shared" si="1"/>
        <v>76</v>
      </c>
      <c r="K22" s="10" t="s">
        <v>361</v>
      </c>
    </row>
    <row r="23" spans="1:11" ht="21" customHeight="1" x14ac:dyDescent="0.2">
      <c r="A23" s="8" t="s">
        <v>362</v>
      </c>
      <c r="B23" s="9">
        <f>SUM(B9:B22)</f>
        <v>1227</v>
      </c>
      <c r="C23" s="9">
        <f t="shared" ref="C23:J23" si="2">SUM(C9:C22)</f>
        <v>910</v>
      </c>
      <c r="D23" s="9">
        <f t="shared" si="2"/>
        <v>2137</v>
      </c>
      <c r="E23" s="9">
        <f t="shared" si="2"/>
        <v>3</v>
      </c>
      <c r="F23" s="9">
        <f t="shared" si="2"/>
        <v>0</v>
      </c>
      <c r="G23" s="9">
        <f t="shared" si="2"/>
        <v>3</v>
      </c>
      <c r="H23" s="9">
        <f t="shared" si="2"/>
        <v>1230</v>
      </c>
      <c r="I23" s="9">
        <f t="shared" si="2"/>
        <v>910</v>
      </c>
      <c r="J23" s="9">
        <f t="shared" si="2"/>
        <v>2140</v>
      </c>
      <c r="K23" s="10" t="s">
        <v>363</v>
      </c>
    </row>
    <row r="24" spans="1:11" ht="21" customHeight="1" x14ac:dyDescent="0.2">
      <c r="A24" s="45" t="s">
        <v>364</v>
      </c>
      <c r="B24" s="9">
        <v>30</v>
      </c>
      <c r="C24" s="9">
        <v>129</v>
      </c>
      <c r="D24" s="9">
        <v>159</v>
      </c>
      <c r="E24" s="9">
        <v>0</v>
      </c>
      <c r="F24" s="9">
        <f t="shared" ref="F24:F25" si="3">SUM(F10:F23)</f>
        <v>0</v>
      </c>
      <c r="G24" s="9">
        <v>0</v>
      </c>
      <c r="H24" s="9">
        <f t="shared" si="0"/>
        <v>30</v>
      </c>
      <c r="I24" s="9">
        <f t="shared" si="0"/>
        <v>129</v>
      </c>
      <c r="J24" s="9">
        <f t="shared" si="1"/>
        <v>159</v>
      </c>
      <c r="K24" s="10" t="s">
        <v>365</v>
      </c>
    </row>
    <row r="25" spans="1:11" ht="32.25" customHeight="1" x14ac:dyDescent="0.2">
      <c r="A25" s="8" t="s">
        <v>366</v>
      </c>
      <c r="B25" s="9">
        <v>108</v>
      </c>
      <c r="C25" s="9">
        <v>77</v>
      </c>
      <c r="D25" s="9">
        <v>185</v>
      </c>
      <c r="E25" s="9">
        <v>0</v>
      </c>
      <c r="F25" s="9">
        <f t="shared" si="3"/>
        <v>0</v>
      </c>
      <c r="G25" s="9">
        <v>0</v>
      </c>
      <c r="H25" s="9">
        <f t="shared" si="0"/>
        <v>108</v>
      </c>
      <c r="I25" s="9">
        <f t="shared" si="0"/>
        <v>77</v>
      </c>
      <c r="J25" s="9">
        <f t="shared" si="1"/>
        <v>185</v>
      </c>
      <c r="K25" s="29" t="s">
        <v>367</v>
      </c>
    </row>
    <row r="26" spans="1:11" ht="22.5" customHeight="1" x14ac:dyDescent="0.2">
      <c r="A26" s="8" t="s">
        <v>368</v>
      </c>
      <c r="B26" s="21">
        <f>SUM(B24:B25)</f>
        <v>138</v>
      </c>
      <c r="C26" s="21">
        <f t="shared" ref="C26:J26" si="4">SUM(C24:C25)</f>
        <v>206</v>
      </c>
      <c r="D26" s="21">
        <f t="shared" si="4"/>
        <v>344</v>
      </c>
      <c r="E26" s="21">
        <f t="shared" si="4"/>
        <v>0</v>
      </c>
      <c r="F26" s="21">
        <f t="shared" si="4"/>
        <v>0</v>
      </c>
      <c r="G26" s="21">
        <f t="shared" si="4"/>
        <v>0</v>
      </c>
      <c r="H26" s="21">
        <f t="shared" si="4"/>
        <v>138</v>
      </c>
      <c r="I26" s="21">
        <f t="shared" si="4"/>
        <v>206</v>
      </c>
      <c r="J26" s="21">
        <f t="shared" si="4"/>
        <v>344</v>
      </c>
      <c r="K26" s="22" t="s">
        <v>369</v>
      </c>
    </row>
    <row r="27" spans="1:11" ht="22.5" customHeight="1" thickBot="1" x14ac:dyDescent="0.25">
      <c r="A27" s="11" t="s">
        <v>90</v>
      </c>
      <c r="B27" s="12">
        <f>SUM(B26,B23)</f>
        <v>1365</v>
      </c>
      <c r="C27" s="12">
        <f t="shared" ref="C27:J27" si="5">SUM(C26,C23)</f>
        <v>1116</v>
      </c>
      <c r="D27" s="12">
        <f t="shared" si="5"/>
        <v>2481</v>
      </c>
      <c r="E27" s="12">
        <v>3</v>
      </c>
      <c r="F27" s="12">
        <f t="shared" si="5"/>
        <v>0</v>
      </c>
      <c r="G27" s="12">
        <v>3</v>
      </c>
      <c r="H27" s="12">
        <f t="shared" si="5"/>
        <v>1368</v>
      </c>
      <c r="I27" s="12">
        <f t="shared" si="5"/>
        <v>1116</v>
      </c>
      <c r="J27" s="12">
        <f t="shared" si="5"/>
        <v>2484</v>
      </c>
      <c r="K27" s="13" t="s">
        <v>313</v>
      </c>
    </row>
    <row r="28" spans="1:11" ht="12" customHeight="1" thickTop="1" x14ac:dyDescent="0.2"/>
    <row r="29" spans="1:11" ht="12" customHeight="1" x14ac:dyDescent="0.2"/>
    <row r="30" spans="1:11" ht="12" customHeight="1" x14ac:dyDescent="0.2"/>
    <row r="31" spans="1:11" ht="12" customHeight="1" x14ac:dyDescent="0.2"/>
    <row r="32" spans="1:11" ht="12" customHeight="1" x14ac:dyDescent="0.2"/>
    <row r="33" spans="1:11" ht="12" customHeight="1" x14ac:dyDescent="0.2"/>
    <row r="34" spans="1:11" ht="12" customHeight="1" x14ac:dyDescent="0.2"/>
    <row r="35" spans="1:11" ht="12" customHeight="1" x14ac:dyDescent="0.2"/>
    <row r="36" spans="1:11" ht="21" customHeight="1" thickBot="1" x14ac:dyDescent="0.3">
      <c r="A36" s="33" t="s">
        <v>660</v>
      </c>
      <c r="B36" s="33"/>
      <c r="C36" s="33"/>
      <c r="D36" s="33"/>
      <c r="E36" s="33"/>
      <c r="F36" s="33"/>
      <c r="G36" s="33"/>
      <c r="H36" s="33"/>
      <c r="I36" s="33"/>
      <c r="J36" s="33"/>
      <c r="K36" s="34" t="s">
        <v>661</v>
      </c>
    </row>
    <row r="37" spans="1:11" ht="16.5" thickTop="1" x14ac:dyDescent="0.25">
      <c r="A37" s="992" t="s">
        <v>333</v>
      </c>
      <c r="B37" s="1003" t="s">
        <v>1</v>
      </c>
      <c r="C37" s="1003"/>
      <c r="D37" s="1003"/>
      <c r="E37" s="1003" t="s">
        <v>2</v>
      </c>
      <c r="F37" s="1003"/>
      <c r="G37" s="1003"/>
      <c r="H37" s="1003" t="s">
        <v>4</v>
      </c>
      <c r="I37" s="1003"/>
      <c r="J37" s="1003"/>
      <c r="K37" s="992" t="s">
        <v>334</v>
      </c>
    </row>
    <row r="38" spans="1:11" ht="20.25" customHeight="1" x14ac:dyDescent="0.25">
      <c r="A38" s="993"/>
      <c r="B38" s="1004" t="s">
        <v>6</v>
      </c>
      <c r="C38" s="1004"/>
      <c r="D38" s="1004"/>
      <c r="E38" s="1004" t="s">
        <v>7</v>
      </c>
      <c r="F38" s="1004"/>
      <c r="G38" s="1004"/>
      <c r="H38" s="1004" t="s">
        <v>9</v>
      </c>
      <c r="I38" s="1004"/>
      <c r="J38" s="1004"/>
      <c r="K38" s="993"/>
    </row>
    <row r="39" spans="1:11" ht="21.75" customHeight="1" x14ac:dyDescent="0.25">
      <c r="A39" s="993"/>
      <c r="B39" s="3" t="s">
        <v>10</v>
      </c>
      <c r="C39" s="3" t="s">
        <v>112</v>
      </c>
      <c r="D39" s="3" t="s">
        <v>12</v>
      </c>
      <c r="E39" s="3" t="s">
        <v>10</v>
      </c>
      <c r="F39" s="3" t="s">
        <v>112</v>
      </c>
      <c r="G39" s="3" t="s">
        <v>12</v>
      </c>
      <c r="H39" s="3" t="s">
        <v>10</v>
      </c>
      <c r="I39" s="3" t="s">
        <v>112</v>
      </c>
      <c r="J39" s="3" t="s">
        <v>12</v>
      </c>
      <c r="K39" s="993"/>
    </row>
    <row r="40" spans="1:11" ht="21.75" customHeight="1" thickBot="1" x14ac:dyDescent="0.3">
      <c r="A40" s="994"/>
      <c r="B40" s="4" t="s">
        <v>13</v>
      </c>
      <c r="C40" s="4" t="s">
        <v>14</v>
      </c>
      <c r="D40" s="4" t="s">
        <v>9</v>
      </c>
      <c r="E40" s="4" t="s">
        <v>13</v>
      </c>
      <c r="F40" s="4" t="s">
        <v>14</v>
      </c>
      <c r="G40" s="4" t="s">
        <v>9</v>
      </c>
      <c r="H40" s="4" t="s">
        <v>13</v>
      </c>
      <c r="I40" s="4" t="s">
        <v>14</v>
      </c>
      <c r="J40" s="4" t="s">
        <v>9</v>
      </c>
      <c r="K40" s="994"/>
    </row>
    <row r="41" spans="1:11" ht="23.25" customHeight="1" x14ac:dyDescent="0.2">
      <c r="A41" s="20" t="s">
        <v>92</v>
      </c>
      <c r="B41" s="9"/>
      <c r="C41" s="9"/>
      <c r="D41" s="9"/>
      <c r="E41" s="9"/>
      <c r="F41" s="9"/>
      <c r="G41" s="9"/>
      <c r="H41" s="9"/>
      <c r="I41" s="9"/>
      <c r="J41" s="9"/>
      <c r="K41" s="10" t="s">
        <v>314</v>
      </c>
    </row>
    <row r="42" spans="1:11" ht="23.25" customHeight="1" x14ac:dyDescent="0.2">
      <c r="A42" s="45" t="s">
        <v>335</v>
      </c>
      <c r="B42" s="9">
        <v>45</v>
      </c>
      <c r="C42" s="9">
        <v>5</v>
      </c>
      <c r="D42" s="9">
        <v>50</v>
      </c>
      <c r="E42" s="9">
        <v>0</v>
      </c>
      <c r="F42" s="9">
        <v>0</v>
      </c>
      <c r="G42" s="9">
        <v>0</v>
      </c>
      <c r="H42" s="9">
        <f>E42+B42</f>
        <v>45</v>
      </c>
      <c r="I42" s="9">
        <f>F42+C42</f>
        <v>5</v>
      </c>
      <c r="J42" s="9">
        <f>SUM(H42:I42)</f>
        <v>50</v>
      </c>
      <c r="K42" s="10" t="s">
        <v>336</v>
      </c>
    </row>
    <row r="43" spans="1:11" ht="23.25" customHeight="1" x14ac:dyDescent="0.2">
      <c r="A43" s="45" t="s">
        <v>337</v>
      </c>
      <c r="B43" s="9">
        <v>21</v>
      </c>
      <c r="C43" s="9">
        <v>2</v>
      </c>
      <c r="D43" s="9">
        <v>23</v>
      </c>
      <c r="E43" s="9">
        <v>0</v>
      </c>
      <c r="F43" s="9">
        <v>0</v>
      </c>
      <c r="G43" s="9">
        <v>0</v>
      </c>
      <c r="H43" s="9">
        <f t="shared" ref="H43:H59" si="6">E43+B43</f>
        <v>21</v>
      </c>
      <c r="I43" s="9">
        <f t="shared" ref="I43:I59" si="7">F43+C43</f>
        <v>2</v>
      </c>
      <c r="J43" s="9">
        <f t="shared" ref="J43:J59" si="8">SUM(H43:I43)</f>
        <v>23</v>
      </c>
      <c r="K43" s="10" t="s">
        <v>338</v>
      </c>
    </row>
    <row r="44" spans="1:11" ht="23.25" customHeight="1" x14ac:dyDescent="0.2">
      <c r="A44" s="45" t="s">
        <v>566</v>
      </c>
      <c r="B44" s="9">
        <v>49</v>
      </c>
      <c r="C44" s="9">
        <v>7</v>
      </c>
      <c r="D44" s="9">
        <v>56</v>
      </c>
      <c r="E44" s="9">
        <v>0</v>
      </c>
      <c r="F44" s="9">
        <v>0</v>
      </c>
      <c r="G44" s="9">
        <v>0</v>
      </c>
      <c r="H44" s="9">
        <f t="shared" si="6"/>
        <v>49</v>
      </c>
      <c r="I44" s="9">
        <f t="shared" si="7"/>
        <v>7</v>
      </c>
      <c r="J44" s="9">
        <f t="shared" si="8"/>
        <v>56</v>
      </c>
      <c r="K44" s="206" t="s">
        <v>567</v>
      </c>
    </row>
    <row r="45" spans="1:11" ht="23.25" customHeight="1" x14ac:dyDescent="0.2">
      <c r="A45" s="45" t="s">
        <v>341</v>
      </c>
      <c r="B45" s="9">
        <v>96</v>
      </c>
      <c r="C45" s="9">
        <v>7</v>
      </c>
      <c r="D45" s="9">
        <v>103</v>
      </c>
      <c r="E45" s="9">
        <v>0</v>
      </c>
      <c r="F45" s="9">
        <v>0</v>
      </c>
      <c r="G45" s="9">
        <v>0</v>
      </c>
      <c r="H45" s="9">
        <f t="shared" si="6"/>
        <v>96</v>
      </c>
      <c r="I45" s="9">
        <f t="shared" si="7"/>
        <v>7</v>
      </c>
      <c r="J45" s="9">
        <f t="shared" si="8"/>
        <v>103</v>
      </c>
      <c r="K45" s="10" t="s">
        <v>338</v>
      </c>
    </row>
    <row r="46" spans="1:11" ht="23.25" customHeight="1" x14ac:dyDescent="0.2">
      <c r="A46" s="45" t="s">
        <v>342</v>
      </c>
      <c r="B46" s="9">
        <v>10</v>
      </c>
      <c r="C46" s="9">
        <v>3</v>
      </c>
      <c r="D46" s="9">
        <v>13</v>
      </c>
      <c r="E46" s="9">
        <v>0</v>
      </c>
      <c r="F46" s="9">
        <v>0</v>
      </c>
      <c r="G46" s="9">
        <v>0</v>
      </c>
      <c r="H46" s="9">
        <f t="shared" si="6"/>
        <v>10</v>
      </c>
      <c r="I46" s="9">
        <f t="shared" si="7"/>
        <v>3</v>
      </c>
      <c r="J46" s="9">
        <f t="shared" si="8"/>
        <v>13</v>
      </c>
      <c r="K46" s="10" t="s">
        <v>343</v>
      </c>
    </row>
    <row r="47" spans="1:11" ht="23.25" customHeight="1" x14ac:dyDescent="0.2">
      <c r="A47" s="45" t="s">
        <v>346</v>
      </c>
      <c r="B47" s="9">
        <v>71</v>
      </c>
      <c r="C47" s="9">
        <v>11</v>
      </c>
      <c r="D47" s="9">
        <v>82</v>
      </c>
      <c r="E47" s="9">
        <v>0</v>
      </c>
      <c r="F47" s="9">
        <v>0</v>
      </c>
      <c r="G47" s="9">
        <v>0</v>
      </c>
      <c r="H47" s="9">
        <f t="shared" si="6"/>
        <v>71</v>
      </c>
      <c r="I47" s="9">
        <f t="shared" si="7"/>
        <v>11</v>
      </c>
      <c r="J47" s="9">
        <f t="shared" si="8"/>
        <v>82</v>
      </c>
      <c r="K47" s="10" t="s">
        <v>347</v>
      </c>
    </row>
    <row r="48" spans="1:11" ht="23.25" customHeight="1" x14ac:dyDescent="0.2">
      <c r="A48" s="45" t="s">
        <v>350</v>
      </c>
      <c r="B48" s="9">
        <v>32</v>
      </c>
      <c r="C48" s="9">
        <v>13</v>
      </c>
      <c r="D48" s="9">
        <v>45</v>
      </c>
      <c r="E48" s="9">
        <v>0</v>
      </c>
      <c r="F48" s="9">
        <v>0</v>
      </c>
      <c r="G48" s="9">
        <v>0</v>
      </c>
      <c r="H48" s="9">
        <f t="shared" si="6"/>
        <v>32</v>
      </c>
      <c r="I48" s="9">
        <f t="shared" si="7"/>
        <v>13</v>
      </c>
      <c r="J48" s="9">
        <f t="shared" si="8"/>
        <v>45</v>
      </c>
      <c r="K48" s="10" t="s">
        <v>351</v>
      </c>
    </row>
    <row r="49" spans="1:11" ht="23.25" customHeight="1" x14ac:dyDescent="0.2">
      <c r="A49" s="45" t="s">
        <v>352</v>
      </c>
      <c r="B49" s="9">
        <v>13</v>
      </c>
      <c r="C49" s="9">
        <v>5</v>
      </c>
      <c r="D49" s="9">
        <v>18</v>
      </c>
      <c r="E49" s="9">
        <v>0</v>
      </c>
      <c r="F49" s="9">
        <v>0</v>
      </c>
      <c r="G49" s="9">
        <v>0</v>
      </c>
      <c r="H49" s="9">
        <f t="shared" si="6"/>
        <v>13</v>
      </c>
      <c r="I49" s="9">
        <f t="shared" si="7"/>
        <v>5</v>
      </c>
      <c r="J49" s="9">
        <f t="shared" si="8"/>
        <v>18</v>
      </c>
      <c r="K49" s="10" t="s">
        <v>353</v>
      </c>
    </row>
    <row r="50" spans="1:11" ht="23.25" customHeight="1" x14ac:dyDescent="0.2">
      <c r="A50" s="46" t="s">
        <v>354</v>
      </c>
      <c r="B50" s="9">
        <v>6</v>
      </c>
      <c r="C50" s="9">
        <v>16</v>
      </c>
      <c r="D50" s="9">
        <v>22</v>
      </c>
      <c r="E50" s="9">
        <v>0</v>
      </c>
      <c r="F50" s="9">
        <v>0</v>
      </c>
      <c r="G50" s="9">
        <v>0</v>
      </c>
      <c r="H50" s="9">
        <f t="shared" si="6"/>
        <v>6</v>
      </c>
      <c r="I50" s="9">
        <f t="shared" si="7"/>
        <v>16</v>
      </c>
      <c r="J50" s="9">
        <f t="shared" si="8"/>
        <v>22</v>
      </c>
      <c r="K50" s="10" t="s">
        <v>355</v>
      </c>
    </row>
    <row r="51" spans="1:11" s="545" customFormat="1" ht="23.25" customHeight="1" x14ac:dyDescent="0.2">
      <c r="A51" s="46" t="s">
        <v>356</v>
      </c>
      <c r="B51" s="9">
        <v>40</v>
      </c>
      <c r="C51" s="9">
        <v>1</v>
      </c>
      <c r="D51" s="9">
        <v>41</v>
      </c>
      <c r="E51" s="9">
        <v>0</v>
      </c>
      <c r="F51" s="9">
        <v>0</v>
      </c>
      <c r="G51" s="9">
        <v>0</v>
      </c>
      <c r="H51" s="9">
        <f t="shared" ref="H51:H52" si="9">E51+B51</f>
        <v>40</v>
      </c>
      <c r="I51" s="9">
        <f t="shared" ref="I51:I52" si="10">F51+C51</f>
        <v>1</v>
      </c>
      <c r="J51" s="9">
        <f t="shared" ref="J51:J52" si="11">SUM(H51:I51)</f>
        <v>41</v>
      </c>
      <c r="K51" s="548" t="s">
        <v>357</v>
      </c>
    </row>
    <row r="52" spans="1:11" s="545" customFormat="1" ht="23.25" customHeight="1" x14ac:dyDescent="0.2">
      <c r="A52" s="46" t="s">
        <v>358</v>
      </c>
      <c r="B52" s="9">
        <v>17</v>
      </c>
      <c r="C52" s="9">
        <v>5</v>
      </c>
      <c r="D52" s="9">
        <v>22</v>
      </c>
      <c r="E52" s="9">
        <v>0</v>
      </c>
      <c r="F52" s="9">
        <v>0</v>
      </c>
      <c r="G52" s="9">
        <v>0</v>
      </c>
      <c r="H52" s="9">
        <f t="shared" si="9"/>
        <v>17</v>
      </c>
      <c r="I52" s="9">
        <f t="shared" si="10"/>
        <v>5</v>
      </c>
      <c r="J52" s="9">
        <f t="shared" si="11"/>
        <v>22</v>
      </c>
      <c r="K52" s="548" t="s">
        <v>359</v>
      </c>
    </row>
    <row r="53" spans="1:11" ht="23.25" customHeight="1" x14ac:dyDescent="0.2">
      <c r="A53" s="45" t="s">
        <v>360</v>
      </c>
      <c r="B53" s="9">
        <v>20</v>
      </c>
      <c r="C53" s="9">
        <v>14</v>
      </c>
      <c r="D53" s="9">
        <v>34</v>
      </c>
      <c r="E53" s="9">
        <v>0</v>
      </c>
      <c r="F53" s="9">
        <v>0</v>
      </c>
      <c r="G53" s="9">
        <v>0</v>
      </c>
      <c r="H53" s="9">
        <f t="shared" si="6"/>
        <v>20</v>
      </c>
      <c r="I53" s="9">
        <f t="shared" si="7"/>
        <v>14</v>
      </c>
      <c r="J53" s="9">
        <f t="shared" si="8"/>
        <v>34</v>
      </c>
      <c r="K53" s="10" t="s">
        <v>361</v>
      </c>
    </row>
    <row r="54" spans="1:11" ht="23.25" customHeight="1" x14ac:dyDescent="0.2">
      <c r="A54" s="47" t="s">
        <v>362</v>
      </c>
      <c r="B54" s="21">
        <f>SUM(B42:B53)</f>
        <v>420</v>
      </c>
      <c r="C54" s="21">
        <f t="shared" ref="C54:J54" si="12">SUM(C42:C53)</f>
        <v>89</v>
      </c>
      <c r="D54" s="21">
        <f t="shared" si="12"/>
        <v>509</v>
      </c>
      <c r="E54" s="21">
        <f t="shared" si="12"/>
        <v>0</v>
      </c>
      <c r="F54" s="21">
        <f t="shared" si="12"/>
        <v>0</v>
      </c>
      <c r="G54" s="21">
        <f t="shared" si="12"/>
        <v>0</v>
      </c>
      <c r="H54" s="21">
        <f t="shared" si="12"/>
        <v>420</v>
      </c>
      <c r="I54" s="21">
        <f t="shared" si="12"/>
        <v>89</v>
      </c>
      <c r="J54" s="21">
        <f t="shared" si="12"/>
        <v>509</v>
      </c>
      <c r="K54" s="10" t="s">
        <v>363</v>
      </c>
    </row>
    <row r="55" spans="1:11" ht="23.25" customHeight="1" x14ac:dyDescent="0.2">
      <c r="A55" s="45" t="s">
        <v>364</v>
      </c>
      <c r="B55" s="48">
        <v>18</v>
      </c>
      <c r="C55" s="48">
        <v>43</v>
      </c>
      <c r="D55" s="9">
        <v>61</v>
      </c>
      <c r="E55" s="9">
        <v>0</v>
      </c>
      <c r="F55" s="9">
        <v>0</v>
      </c>
      <c r="G55" s="9">
        <v>0</v>
      </c>
      <c r="H55" s="9">
        <f t="shared" si="6"/>
        <v>18</v>
      </c>
      <c r="I55" s="9">
        <f t="shared" si="7"/>
        <v>43</v>
      </c>
      <c r="J55" s="9">
        <f t="shared" si="8"/>
        <v>61</v>
      </c>
      <c r="K55" s="10" t="s">
        <v>365</v>
      </c>
    </row>
    <row r="56" spans="1:11" ht="31.5" x14ac:dyDescent="0.2">
      <c r="A56" s="8" t="s">
        <v>366</v>
      </c>
      <c r="B56" s="48">
        <v>31</v>
      </c>
      <c r="C56" s="48">
        <v>11</v>
      </c>
      <c r="D56" s="9">
        <v>42</v>
      </c>
      <c r="E56" s="9">
        <v>0</v>
      </c>
      <c r="F56" s="9">
        <v>0</v>
      </c>
      <c r="G56" s="9">
        <v>0</v>
      </c>
      <c r="H56" s="9">
        <f t="shared" si="6"/>
        <v>31</v>
      </c>
      <c r="I56" s="9">
        <f t="shared" si="7"/>
        <v>11</v>
      </c>
      <c r="J56" s="9">
        <f t="shared" si="8"/>
        <v>42</v>
      </c>
      <c r="K56" s="29" t="s">
        <v>367</v>
      </c>
    </row>
    <row r="57" spans="1:11" ht="23.25" customHeight="1" x14ac:dyDescent="0.2">
      <c r="A57" s="49" t="s">
        <v>368</v>
      </c>
      <c r="B57" s="15">
        <f>SUM(B55:B56)</f>
        <v>49</v>
      </c>
      <c r="C57" s="204">
        <f t="shared" ref="C57:G57" si="13">SUM(C55:C56)</f>
        <v>54</v>
      </c>
      <c r="D57" s="204">
        <f t="shared" si="13"/>
        <v>103</v>
      </c>
      <c r="E57" s="204">
        <f t="shared" si="13"/>
        <v>0</v>
      </c>
      <c r="F57" s="204">
        <f t="shared" si="13"/>
        <v>0</v>
      </c>
      <c r="G57" s="204">
        <f t="shared" si="13"/>
        <v>0</v>
      </c>
      <c r="H57" s="9">
        <f t="shared" si="6"/>
        <v>49</v>
      </c>
      <c r="I57" s="9">
        <f t="shared" si="7"/>
        <v>54</v>
      </c>
      <c r="J57" s="9">
        <f t="shared" si="8"/>
        <v>103</v>
      </c>
      <c r="K57" s="22" t="s">
        <v>369</v>
      </c>
    </row>
    <row r="58" spans="1:11" ht="23.25" customHeight="1" thickBot="1" x14ac:dyDescent="0.25">
      <c r="A58" s="50" t="s">
        <v>126</v>
      </c>
      <c r="B58" s="51">
        <f>SUM(B57,B54)</f>
        <v>469</v>
      </c>
      <c r="C58" s="51">
        <f t="shared" ref="C58:G58" si="14">SUM(C57,C54)</f>
        <v>143</v>
      </c>
      <c r="D58" s="51">
        <f t="shared" si="14"/>
        <v>612</v>
      </c>
      <c r="E58" s="51">
        <f t="shared" si="14"/>
        <v>0</v>
      </c>
      <c r="F58" s="51">
        <f t="shared" si="14"/>
        <v>0</v>
      </c>
      <c r="G58" s="51">
        <f t="shared" si="14"/>
        <v>0</v>
      </c>
      <c r="H58" s="9">
        <f t="shared" si="6"/>
        <v>469</v>
      </c>
      <c r="I58" s="9">
        <f t="shared" si="7"/>
        <v>143</v>
      </c>
      <c r="J58" s="9">
        <f t="shared" si="8"/>
        <v>612</v>
      </c>
      <c r="K58" s="42" t="s">
        <v>370</v>
      </c>
    </row>
    <row r="59" spans="1:11" ht="23.25" customHeight="1" thickBot="1" x14ac:dyDescent="0.25">
      <c r="A59" s="52" t="s">
        <v>252</v>
      </c>
      <c r="B59" s="53">
        <f t="shared" ref="B59:G59" si="15">SUM(B58,B27)</f>
        <v>1834</v>
      </c>
      <c r="C59" s="53">
        <f t="shared" si="15"/>
        <v>1259</v>
      </c>
      <c r="D59" s="53">
        <f t="shared" si="15"/>
        <v>3093</v>
      </c>
      <c r="E59" s="53">
        <f t="shared" si="15"/>
        <v>3</v>
      </c>
      <c r="F59" s="53">
        <f t="shared" si="15"/>
        <v>0</v>
      </c>
      <c r="G59" s="53">
        <f t="shared" si="15"/>
        <v>3</v>
      </c>
      <c r="H59" s="53">
        <f t="shared" si="6"/>
        <v>1837</v>
      </c>
      <c r="I59" s="53">
        <f t="shared" si="7"/>
        <v>1259</v>
      </c>
      <c r="J59" s="53">
        <f t="shared" si="8"/>
        <v>3096</v>
      </c>
      <c r="K59" s="54" t="s">
        <v>101</v>
      </c>
    </row>
    <row r="60" spans="1:11" ht="23.25" customHeight="1" thickTop="1" x14ac:dyDescent="0.2">
      <c r="A60" s="398"/>
      <c r="B60" s="398"/>
      <c r="C60" s="398"/>
      <c r="D60" s="398"/>
      <c r="E60" s="398"/>
      <c r="F60" s="398"/>
      <c r="G60" s="398"/>
      <c r="H60" s="398"/>
      <c r="I60" s="55"/>
      <c r="J60" s="55"/>
      <c r="K60" s="56"/>
    </row>
    <row r="61" spans="1:11" s="353" customFormat="1" ht="31.5" customHeight="1" x14ac:dyDescent="0.2">
      <c r="A61" s="399"/>
      <c r="B61" s="399"/>
      <c r="C61" s="399"/>
      <c r="D61" s="399"/>
      <c r="E61" s="399"/>
      <c r="F61" s="399"/>
      <c r="G61" s="399"/>
      <c r="H61" s="399"/>
      <c r="I61" s="55"/>
      <c r="J61" s="55"/>
      <c r="K61" s="56"/>
    </row>
    <row r="62" spans="1:11" s="487" customFormat="1" ht="25.5" customHeight="1" x14ac:dyDescent="0.2">
      <c r="A62" s="399"/>
      <c r="B62" s="399"/>
      <c r="C62" s="399"/>
      <c r="D62" s="399"/>
      <c r="E62" s="399"/>
      <c r="F62" s="399"/>
      <c r="G62" s="399"/>
      <c r="H62" s="399"/>
      <c r="I62" s="55"/>
      <c r="J62" s="55"/>
      <c r="K62" s="56"/>
    </row>
    <row r="63" spans="1:11" ht="30.75" customHeight="1" x14ac:dyDescent="0.2">
      <c r="A63" s="995" t="s">
        <v>1887</v>
      </c>
      <c r="B63" s="995"/>
      <c r="C63" s="995"/>
      <c r="D63" s="995"/>
      <c r="E63" s="995"/>
      <c r="F63" s="995"/>
      <c r="G63" s="995"/>
      <c r="H63" s="995"/>
      <c r="I63" s="995"/>
      <c r="J63" s="995"/>
      <c r="K63" s="995"/>
    </row>
    <row r="64" spans="1:11" ht="35.25" customHeight="1" x14ac:dyDescent="0.25">
      <c r="A64" s="1013" t="s">
        <v>2679</v>
      </c>
      <c r="B64" s="1013"/>
      <c r="C64" s="1013"/>
      <c r="D64" s="1013"/>
      <c r="E64" s="1013"/>
      <c r="F64" s="1013"/>
      <c r="G64" s="1013"/>
      <c r="H64" s="1013"/>
      <c r="I64" s="1013"/>
      <c r="J64" s="1013"/>
      <c r="K64" s="1013"/>
    </row>
    <row r="65" spans="1:12" ht="22.5" customHeight="1" thickBot="1" x14ac:dyDescent="0.3">
      <c r="A65" s="33" t="s">
        <v>662</v>
      </c>
      <c r="B65" s="33"/>
      <c r="C65" s="33"/>
      <c r="D65" s="33"/>
      <c r="E65" s="33"/>
      <c r="F65" s="33"/>
      <c r="G65" s="33"/>
      <c r="H65" s="33"/>
      <c r="I65" s="33"/>
      <c r="J65" s="33"/>
      <c r="K65" s="35" t="s">
        <v>375</v>
      </c>
    </row>
    <row r="66" spans="1:12" ht="16.5" thickTop="1" x14ac:dyDescent="0.25">
      <c r="A66" s="992" t="s">
        <v>333</v>
      </c>
      <c r="B66" s="1003" t="s">
        <v>1</v>
      </c>
      <c r="C66" s="1003"/>
      <c r="D66" s="1003"/>
      <c r="E66" s="1003" t="s">
        <v>2</v>
      </c>
      <c r="F66" s="1003"/>
      <c r="G66" s="1003"/>
      <c r="H66" s="1003" t="s">
        <v>4</v>
      </c>
      <c r="I66" s="1003"/>
      <c r="J66" s="1003"/>
      <c r="K66" s="992" t="s">
        <v>334</v>
      </c>
    </row>
    <row r="67" spans="1:12" ht="15.75" x14ac:dyDescent="0.25">
      <c r="A67" s="993"/>
      <c r="B67" s="1004" t="s">
        <v>6</v>
      </c>
      <c r="C67" s="1004"/>
      <c r="D67" s="1004"/>
      <c r="E67" s="1004" t="s">
        <v>7</v>
      </c>
      <c r="F67" s="1004"/>
      <c r="G67" s="1004"/>
      <c r="H67" s="1004" t="s">
        <v>9</v>
      </c>
      <c r="I67" s="1004"/>
      <c r="J67" s="1004"/>
      <c r="K67" s="993"/>
    </row>
    <row r="68" spans="1:12" ht="15.75" x14ac:dyDescent="0.25">
      <c r="A68" s="993"/>
      <c r="B68" s="3" t="s">
        <v>10</v>
      </c>
      <c r="C68" s="3" t="s">
        <v>112</v>
      </c>
      <c r="D68" s="3" t="s">
        <v>12</v>
      </c>
      <c r="E68" s="3" t="s">
        <v>10</v>
      </c>
      <c r="F68" s="3" t="s">
        <v>112</v>
      </c>
      <c r="G68" s="3" t="s">
        <v>12</v>
      </c>
      <c r="H68" s="3" t="s">
        <v>10</v>
      </c>
      <c r="I68" s="3" t="s">
        <v>112</v>
      </c>
      <c r="J68" s="3" t="s">
        <v>12</v>
      </c>
      <c r="K68" s="993"/>
    </row>
    <row r="69" spans="1:12" ht="16.5" customHeight="1" thickBot="1" x14ac:dyDescent="0.3">
      <c r="A69" s="994"/>
      <c r="B69" s="4" t="s">
        <v>13</v>
      </c>
      <c r="C69" s="4" t="s">
        <v>14</v>
      </c>
      <c r="D69" s="4" t="s">
        <v>9</v>
      </c>
      <c r="E69" s="4" t="s">
        <v>13</v>
      </c>
      <c r="F69" s="4" t="s">
        <v>14</v>
      </c>
      <c r="G69" s="4" t="s">
        <v>9</v>
      </c>
      <c r="H69" s="4" t="s">
        <v>13</v>
      </c>
      <c r="I69" s="4" t="s">
        <v>14</v>
      </c>
      <c r="J69" s="4" t="s">
        <v>9</v>
      </c>
      <c r="K69" s="994"/>
    </row>
    <row r="70" spans="1:12" ht="21.75" customHeight="1" x14ac:dyDescent="0.25">
      <c r="A70" s="57" t="s">
        <v>15</v>
      </c>
      <c r="B70" s="9"/>
      <c r="C70" s="9"/>
      <c r="D70" s="9"/>
      <c r="E70" s="9"/>
      <c r="F70" s="9"/>
      <c r="G70" s="9"/>
      <c r="H70" s="9"/>
      <c r="I70" s="9"/>
      <c r="J70" s="9"/>
      <c r="K70" s="58" t="s">
        <v>198</v>
      </c>
    </row>
    <row r="71" spans="1:12" ht="21.75" customHeight="1" x14ac:dyDescent="0.2">
      <c r="A71" s="45" t="s">
        <v>335</v>
      </c>
      <c r="B71" s="9">
        <v>601</v>
      </c>
      <c r="C71" s="9">
        <v>180</v>
      </c>
      <c r="D71" s="9">
        <v>781</v>
      </c>
      <c r="E71" s="9">
        <v>0</v>
      </c>
      <c r="F71" s="9">
        <v>0</v>
      </c>
      <c r="G71" s="9">
        <f>SUM(E71:F71)</f>
        <v>0</v>
      </c>
      <c r="H71" s="9">
        <f>SUM(B71,E71)</f>
        <v>601</v>
      </c>
      <c r="I71" s="9">
        <f>SUM(C71,F71)</f>
        <v>180</v>
      </c>
      <c r="J71" s="9">
        <f>SUM(H71:I71)</f>
        <v>781</v>
      </c>
      <c r="K71" s="10" t="s">
        <v>336</v>
      </c>
    </row>
    <row r="72" spans="1:12" ht="21.75" customHeight="1" x14ac:dyDescent="0.2">
      <c r="A72" s="45" t="s">
        <v>337</v>
      </c>
      <c r="B72" s="9">
        <v>375</v>
      </c>
      <c r="C72" s="9">
        <v>118</v>
      </c>
      <c r="D72" s="9">
        <v>493</v>
      </c>
      <c r="E72" s="9">
        <v>0</v>
      </c>
      <c r="F72" s="9">
        <v>0</v>
      </c>
      <c r="G72" s="9">
        <f t="shared" ref="G72:G88" si="16">SUM(E72:F72)</f>
        <v>0</v>
      </c>
      <c r="H72" s="9">
        <f t="shared" ref="H72:I84" si="17">SUM(B72,E72)</f>
        <v>375</v>
      </c>
      <c r="I72" s="9">
        <f t="shared" si="17"/>
        <v>118</v>
      </c>
      <c r="J72" s="9">
        <f t="shared" ref="J72:J87" si="18">SUM(H72:I72)</f>
        <v>493</v>
      </c>
      <c r="K72" s="10" t="s">
        <v>338</v>
      </c>
    </row>
    <row r="73" spans="1:12" ht="21.75" customHeight="1" x14ac:dyDescent="0.2">
      <c r="A73" s="45" t="s">
        <v>566</v>
      </c>
      <c r="B73" s="9">
        <v>481</v>
      </c>
      <c r="C73" s="9">
        <v>266</v>
      </c>
      <c r="D73" s="9">
        <v>747</v>
      </c>
      <c r="E73" s="9">
        <v>1</v>
      </c>
      <c r="F73" s="9">
        <v>0</v>
      </c>
      <c r="G73" s="9">
        <f t="shared" si="16"/>
        <v>1</v>
      </c>
      <c r="H73" s="9">
        <f t="shared" si="17"/>
        <v>482</v>
      </c>
      <c r="I73" s="9">
        <f t="shared" si="17"/>
        <v>266</v>
      </c>
      <c r="J73" s="9">
        <f t="shared" si="18"/>
        <v>748</v>
      </c>
      <c r="K73" s="206" t="s">
        <v>567</v>
      </c>
    </row>
    <row r="74" spans="1:12" ht="21.75" customHeight="1" x14ac:dyDescent="0.2">
      <c r="A74" s="45" t="s">
        <v>341</v>
      </c>
      <c r="B74" s="9">
        <v>653</v>
      </c>
      <c r="C74" s="9">
        <v>487</v>
      </c>
      <c r="D74" s="9">
        <v>1140</v>
      </c>
      <c r="E74" s="9">
        <v>3</v>
      </c>
      <c r="F74" s="9">
        <v>0</v>
      </c>
      <c r="G74" s="9">
        <f t="shared" si="16"/>
        <v>3</v>
      </c>
      <c r="H74" s="9">
        <f t="shared" si="17"/>
        <v>656</v>
      </c>
      <c r="I74" s="9">
        <f t="shared" si="17"/>
        <v>487</v>
      </c>
      <c r="J74" s="9">
        <f t="shared" si="18"/>
        <v>1143</v>
      </c>
      <c r="K74" s="10" t="s">
        <v>338</v>
      </c>
      <c r="L74" s="642"/>
    </row>
    <row r="75" spans="1:12" ht="21.75" customHeight="1" x14ac:dyDescent="0.2">
      <c r="A75" s="45" t="s">
        <v>342</v>
      </c>
      <c r="B75" s="9">
        <v>207</v>
      </c>
      <c r="C75" s="9">
        <v>149</v>
      </c>
      <c r="D75" s="9">
        <v>356</v>
      </c>
      <c r="E75" s="9">
        <v>0</v>
      </c>
      <c r="F75" s="9">
        <v>1</v>
      </c>
      <c r="G75" s="9">
        <f t="shared" si="16"/>
        <v>1</v>
      </c>
      <c r="H75" s="9">
        <f t="shared" si="17"/>
        <v>207</v>
      </c>
      <c r="I75" s="9">
        <f t="shared" si="17"/>
        <v>150</v>
      </c>
      <c r="J75" s="9">
        <f t="shared" si="18"/>
        <v>357</v>
      </c>
      <c r="K75" s="10" t="s">
        <v>343</v>
      </c>
      <c r="L75" s="642"/>
    </row>
    <row r="76" spans="1:12" ht="21.75" customHeight="1" x14ac:dyDescent="0.2">
      <c r="A76" s="45" t="s">
        <v>344</v>
      </c>
      <c r="B76" s="9">
        <v>275</v>
      </c>
      <c r="C76" s="9">
        <v>295</v>
      </c>
      <c r="D76" s="9">
        <v>570</v>
      </c>
      <c r="E76" s="9">
        <v>0</v>
      </c>
      <c r="F76" s="9">
        <v>0</v>
      </c>
      <c r="G76" s="9">
        <f t="shared" si="16"/>
        <v>0</v>
      </c>
      <c r="H76" s="9">
        <f t="shared" si="17"/>
        <v>275</v>
      </c>
      <c r="I76" s="9">
        <f t="shared" si="17"/>
        <v>295</v>
      </c>
      <c r="J76" s="9">
        <f t="shared" si="18"/>
        <v>570</v>
      </c>
      <c r="K76" s="10" t="s">
        <v>345</v>
      </c>
      <c r="L76" s="642"/>
    </row>
    <row r="77" spans="1:12" ht="21.75" customHeight="1" x14ac:dyDescent="0.2">
      <c r="A77" s="45" t="s">
        <v>346</v>
      </c>
      <c r="B77" s="9">
        <v>199</v>
      </c>
      <c r="C77" s="9">
        <v>176</v>
      </c>
      <c r="D77" s="9">
        <v>375</v>
      </c>
      <c r="E77" s="9">
        <v>0</v>
      </c>
      <c r="F77" s="9">
        <v>1</v>
      </c>
      <c r="G77" s="9">
        <f t="shared" si="16"/>
        <v>1</v>
      </c>
      <c r="H77" s="9">
        <f t="shared" si="17"/>
        <v>199</v>
      </c>
      <c r="I77" s="9">
        <f t="shared" si="17"/>
        <v>177</v>
      </c>
      <c r="J77" s="9">
        <f t="shared" si="18"/>
        <v>376</v>
      </c>
      <c r="K77" s="10" t="s">
        <v>347</v>
      </c>
      <c r="L77" s="642"/>
    </row>
    <row r="78" spans="1:12" ht="21.75" customHeight="1" x14ac:dyDescent="0.2">
      <c r="A78" s="45" t="s">
        <v>348</v>
      </c>
      <c r="B78" s="9">
        <v>139</v>
      </c>
      <c r="C78" s="9">
        <v>153</v>
      </c>
      <c r="D78" s="9">
        <v>292</v>
      </c>
      <c r="E78" s="9">
        <v>0</v>
      </c>
      <c r="F78" s="9">
        <v>1</v>
      </c>
      <c r="G78" s="9">
        <f t="shared" si="16"/>
        <v>1</v>
      </c>
      <c r="H78" s="9">
        <f t="shared" si="17"/>
        <v>139</v>
      </c>
      <c r="I78" s="9">
        <f t="shared" si="17"/>
        <v>154</v>
      </c>
      <c r="J78" s="9">
        <f t="shared" si="18"/>
        <v>293</v>
      </c>
      <c r="K78" s="10" t="s">
        <v>349</v>
      </c>
      <c r="L78" s="642"/>
    </row>
    <row r="79" spans="1:12" ht="21.75" customHeight="1" x14ac:dyDescent="0.2">
      <c r="A79" s="45" t="s">
        <v>350</v>
      </c>
      <c r="B79" s="9">
        <v>138</v>
      </c>
      <c r="C79" s="9">
        <v>154</v>
      </c>
      <c r="D79" s="9">
        <v>292</v>
      </c>
      <c r="E79" s="9">
        <v>0</v>
      </c>
      <c r="F79" s="9">
        <v>0</v>
      </c>
      <c r="G79" s="9">
        <f t="shared" si="16"/>
        <v>0</v>
      </c>
      <c r="H79" s="9">
        <f t="shared" si="17"/>
        <v>138</v>
      </c>
      <c r="I79" s="9">
        <f t="shared" si="17"/>
        <v>154</v>
      </c>
      <c r="J79" s="9">
        <f t="shared" si="18"/>
        <v>292</v>
      </c>
      <c r="K79" s="10" t="s">
        <v>351</v>
      </c>
      <c r="L79" s="642"/>
    </row>
    <row r="80" spans="1:12" ht="21.75" customHeight="1" x14ac:dyDescent="0.2">
      <c r="A80" s="45" t="s">
        <v>352</v>
      </c>
      <c r="B80" s="9">
        <v>148</v>
      </c>
      <c r="C80" s="9">
        <v>308</v>
      </c>
      <c r="D80" s="9">
        <v>456</v>
      </c>
      <c r="E80" s="9">
        <v>0</v>
      </c>
      <c r="F80" s="9">
        <v>0</v>
      </c>
      <c r="G80" s="9">
        <f t="shared" si="16"/>
        <v>0</v>
      </c>
      <c r="H80" s="9">
        <f t="shared" si="17"/>
        <v>148</v>
      </c>
      <c r="I80" s="9">
        <f t="shared" si="17"/>
        <v>308</v>
      </c>
      <c r="J80" s="9">
        <f t="shared" si="18"/>
        <v>456</v>
      </c>
      <c r="K80" s="10" t="s">
        <v>353</v>
      </c>
      <c r="L80" s="642"/>
    </row>
    <row r="81" spans="1:12" ht="21.75" customHeight="1" x14ac:dyDescent="0.2">
      <c r="A81" s="46" t="s">
        <v>372</v>
      </c>
      <c r="B81" s="9">
        <v>81</v>
      </c>
      <c r="C81" s="9">
        <v>155</v>
      </c>
      <c r="D81" s="9">
        <v>236</v>
      </c>
      <c r="E81" s="9">
        <v>0</v>
      </c>
      <c r="F81" s="9">
        <v>1</v>
      </c>
      <c r="G81" s="9">
        <f t="shared" si="16"/>
        <v>1</v>
      </c>
      <c r="H81" s="9">
        <f t="shared" si="17"/>
        <v>81</v>
      </c>
      <c r="I81" s="9">
        <f t="shared" si="17"/>
        <v>156</v>
      </c>
      <c r="J81" s="9">
        <f t="shared" si="18"/>
        <v>237</v>
      </c>
      <c r="K81" s="10" t="s">
        <v>355</v>
      </c>
      <c r="L81" s="642"/>
    </row>
    <row r="82" spans="1:12" ht="21.75" customHeight="1" x14ac:dyDescent="0.2">
      <c r="A82" s="45" t="s">
        <v>356</v>
      </c>
      <c r="B82" s="9">
        <v>159</v>
      </c>
      <c r="C82" s="9">
        <v>54</v>
      </c>
      <c r="D82" s="9">
        <v>213</v>
      </c>
      <c r="E82" s="9">
        <v>0</v>
      </c>
      <c r="F82" s="9">
        <v>0</v>
      </c>
      <c r="G82" s="9">
        <f t="shared" si="16"/>
        <v>0</v>
      </c>
      <c r="H82" s="9">
        <f t="shared" si="17"/>
        <v>159</v>
      </c>
      <c r="I82" s="9">
        <f t="shared" si="17"/>
        <v>54</v>
      </c>
      <c r="J82" s="9">
        <f t="shared" si="18"/>
        <v>213</v>
      </c>
      <c r="K82" s="10" t="s">
        <v>357</v>
      </c>
      <c r="L82" s="642"/>
    </row>
    <row r="83" spans="1:12" ht="21.75" customHeight="1" x14ac:dyDescent="0.2">
      <c r="A83" s="45" t="s">
        <v>358</v>
      </c>
      <c r="B83" s="9">
        <v>86</v>
      </c>
      <c r="C83" s="9">
        <v>120</v>
      </c>
      <c r="D83" s="9">
        <v>206</v>
      </c>
      <c r="E83" s="9">
        <v>0</v>
      </c>
      <c r="F83" s="9">
        <v>0</v>
      </c>
      <c r="G83" s="9">
        <f t="shared" si="16"/>
        <v>0</v>
      </c>
      <c r="H83" s="9">
        <f t="shared" si="17"/>
        <v>86</v>
      </c>
      <c r="I83" s="9">
        <f t="shared" si="17"/>
        <v>120</v>
      </c>
      <c r="J83" s="9">
        <f t="shared" si="18"/>
        <v>206</v>
      </c>
      <c r="K83" s="10" t="s">
        <v>359</v>
      </c>
      <c r="L83" s="642"/>
    </row>
    <row r="84" spans="1:12" ht="21.75" customHeight="1" x14ac:dyDescent="0.2">
      <c r="A84" s="45" t="s">
        <v>360</v>
      </c>
      <c r="B84" s="9">
        <v>126</v>
      </c>
      <c r="C84" s="9">
        <v>173</v>
      </c>
      <c r="D84" s="9">
        <v>299</v>
      </c>
      <c r="E84" s="9">
        <v>0</v>
      </c>
      <c r="F84" s="9">
        <v>0</v>
      </c>
      <c r="G84" s="9">
        <f t="shared" si="16"/>
        <v>0</v>
      </c>
      <c r="H84" s="9">
        <f t="shared" si="17"/>
        <v>126</v>
      </c>
      <c r="I84" s="9">
        <f t="shared" si="17"/>
        <v>173</v>
      </c>
      <c r="J84" s="9">
        <f t="shared" si="18"/>
        <v>299</v>
      </c>
      <c r="K84" s="10" t="s">
        <v>361</v>
      </c>
      <c r="L84" s="642"/>
    </row>
    <row r="85" spans="1:12" ht="21.75" customHeight="1" x14ac:dyDescent="0.2">
      <c r="A85" s="59" t="s">
        <v>362</v>
      </c>
      <c r="B85" s="9">
        <f>SUM(B71:B84)</f>
        <v>3668</v>
      </c>
      <c r="C85" s="9">
        <f t="shared" ref="C85:J85" si="19">SUM(C71:C84)</f>
        <v>2788</v>
      </c>
      <c r="D85" s="9">
        <f t="shared" si="19"/>
        <v>6456</v>
      </c>
      <c r="E85" s="9">
        <f t="shared" si="19"/>
        <v>4</v>
      </c>
      <c r="F85" s="9">
        <f t="shared" si="19"/>
        <v>4</v>
      </c>
      <c r="G85" s="9">
        <f t="shared" si="16"/>
        <v>8</v>
      </c>
      <c r="H85" s="9">
        <f t="shared" si="19"/>
        <v>3672</v>
      </c>
      <c r="I85" s="9">
        <f t="shared" si="19"/>
        <v>2792</v>
      </c>
      <c r="J85" s="9">
        <f t="shared" si="19"/>
        <v>6464</v>
      </c>
      <c r="K85" s="10" t="s">
        <v>363</v>
      </c>
      <c r="L85" s="642"/>
    </row>
    <row r="86" spans="1:12" ht="24.75" customHeight="1" x14ac:dyDescent="0.2">
      <c r="A86" s="45" t="s">
        <v>364</v>
      </c>
      <c r="B86" s="9">
        <v>198</v>
      </c>
      <c r="C86" s="9">
        <v>410</v>
      </c>
      <c r="D86" s="9">
        <v>608</v>
      </c>
      <c r="E86" s="9">
        <v>0</v>
      </c>
      <c r="F86" s="9">
        <v>0</v>
      </c>
      <c r="G86" s="9">
        <f t="shared" si="16"/>
        <v>0</v>
      </c>
      <c r="H86" s="9">
        <f t="shared" ref="H86:I87" si="20">SUM(B86,E86)</f>
        <v>198</v>
      </c>
      <c r="I86" s="9">
        <f t="shared" si="20"/>
        <v>410</v>
      </c>
      <c r="J86" s="9">
        <f t="shared" si="18"/>
        <v>608</v>
      </c>
      <c r="K86" s="10" t="s">
        <v>365</v>
      </c>
      <c r="L86" s="642"/>
    </row>
    <row r="87" spans="1:12" ht="33.75" customHeight="1" x14ac:dyDescent="0.2">
      <c r="A87" s="8" t="s">
        <v>366</v>
      </c>
      <c r="B87" s="9">
        <v>437</v>
      </c>
      <c r="C87" s="9">
        <v>377</v>
      </c>
      <c r="D87" s="9">
        <v>814</v>
      </c>
      <c r="E87" s="9">
        <v>0</v>
      </c>
      <c r="F87" s="9">
        <v>1</v>
      </c>
      <c r="G87" s="9">
        <f t="shared" si="16"/>
        <v>1</v>
      </c>
      <c r="H87" s="9">
        <f t="shared" si="20"/>
        <v>437</v>
      </c>
      <c r="I87" s="9">
        <f t="shared" si="20"/>
        <v>378</v>
      </c>
      <c r="J87" s="9">
        <f t="shared" si="18"/>
        <v>815</v>
      </c>
      <c r="K87" s="29" t="s">
        <v>367</v>
      </c>
      <c r="L87" s="642"/>
    </row>
    <row r="88" spans="1:12" ht="24.75" customHeight="1" x14ac:dyDescent="0.2">
      <c r="A88" s="47" t="s">
        <v>368</v>
      </c>
      <c r="B88" s="21">
        <f>SUM(B86:B87)</f>
        <v>635</v>
      </c>
      <c r="C88" s="21">
        <f t="shared" ref="C88:J88" si="21">SUM(C86:C87)</f>
        <v>787</v>
      </c>
      <c r="D88" s="21">
        <f t="shared" si="21"/>
        <v>1422</v>
      </c>
      <c r="E88" s="21">
        <f t="shared" si="21"/>
        <v>0</v>
      </c>
      <c r="F88" s="21">
        <f t="shared" si="21"/>
        <v>1</v>
      </c>
      <c r="G88" s="21">
        <f t="shared" si="16"/>
        <v>1</v>
      </c>
      <c r="H88" s="21">
        <f t="shared" si="21"/>
        <v>635</v>
      </c>
      <c r="I88" s="21">
        <f t="shared" si="21"/>
        <v>788</v>
      </c>
      <c r="J88" s="21">
        <f t="shared" si="21"/>
        <v>1423</v>
      </c>
      <c r="K88" s="22" t="s">
        <v>369</v>
      </c>
    </row>
    <row r="89" spans="1:12" ht="24.75" customHeight="1" thickBot="1" x14ac:dyDescent="0.25">
      <c r="A89" s="669" t="s">
        <v>90</v>
      </c>
      <c r="B89" s="12">
        <f>SUM(B88,B85)</f>
        <v>4303</v>
      </c>
      <c r="C89" s="12">
        <f t="shared" ref="C89:J89" si="22">SUM(C88,C85)</f>
        <v>3575</v>
      </c>
      <c r="D89" s="12">
        <f t="shared" si="22"/>
        <v>7878</v>
      </c>
      <c r="E89" s="12">
        <f t="shared" si="22"/>
        <v>4</v>
      </c>
      <c r="F89" s="12">
        <f t="shared" si="22"/>
        <v>5</v>
      </c>
      <c r="G89" s="12">
        <f t="shared" si="22"/>
        <v>9</v>
      </c>
      <c r="H89" s="12">
        <f t="shared" si="22"/>
        <v>4307</v>
      </c>
      <c r="I89" s="12">
        <f t="shared" si="22"/>
        <v>3580</v>
      </c>
      <c r="J89" s="12">
        <f t="shared" si="22"/>
        <v>7887</v>
      </c>
      <c r="K89" s="13" t="s">
        <v>313</v>
      </c>
    </row>
    <row r="90" spans="1:12" ht="15.75" customHeight="1" thickTop="1" x14ac:dyDescent="0.2"/>
    <row r="91" spans="1:12" ht="15.75" customHeight="1" x14ac:dyDescent="0.2"/>
    <row r="92" spans="1:12" ht="21" customHeight="1" thickBot="1" x14ac:dyDescent="0.3">
      <c r="A92" s="33" t="s">
        <v>663</v>
      </c>
      <c r="B92" s="33"/>
      <c r="C92" s="33"/>
      <c r="D92" s="33"/>
      <c r="E92" s="33"/>
      <c r="F92" s="33"/>
      <c r="G92" s="33"/>
      <c r="H92" s="33"/>
      <c r="I92" s="33"/>
      <c r="J92" s="33"/>
      <c r="K92" s="34" t="s">
        <v>664</v>
      </c>
    </row>
    <row r="93" spans="1:12" ht="19.5" customHeight="1" thickTop="1" x14ac:dyDescent="0.25">
      <c r="A93" s="992" t="s">
        <v>333</v>
      </c>
      <c r="B93" s="1003" t="s">
        <v>1</v>
      </c>
      <c r="C93" s="1003"/>
      <c r="D93" s="1003"/>
      <c r="E93" s="1003" t="s">
        <v>2</v>
      </c>
      <c r="F93" s="1003"/>
      <c r="G93" s="1003"/>
      <c r="H93" s="1003" t="s">
        <v>4</v>
      </c>
      <c r="I93" s="1003"/>
      <c r="J93" s="1003"/>
      <c r="K93" s="992" t="s">
        <v>334</v>
      </c>
    </row>
    <row r="94" spans="1:12" ht="15.75" x14ac:dyDescent="0.25">
      <c r="A94" s="993"/>
      <c r="B94" s="1004" t="s">
        <v>6</v>
      </c>
      <c r="C94" s="1004"/>
      <c r="D94" s="1004"/>
      <c r="E94" s="1004" t="s">
        <v>7</v>
      </c>
      <c r="F94" s="1004"/>
      <c r="G94" s="1004"/>
      <c r="H94" s="1004" t="s">
        <v>9</v>
      </c>
      <c r="I94" s="1004"/>
      <c r="J94" s="1004"/>
      <c r="K94" s="993"/>
    </row>
    <row r="95" spans="1:12" ht="15.75" x14ac:dyDescent="0.25">
      <c r="A95" s="993"/>
      <c r="B95" s="3" t="s">
        <v>10</v>
      </c>
      <c r="C95" s="3" t="s">
        <v>112</v>
      </c>
      <c r="D95" s="3" t="s">
        <v>12</v>
      </c>
      <c r="E95" s="3" t="s">
        <v>10</v>
      </c>
      <c r="F95" s="3" t="s">
        <v>112</v>
      </c>
      <c r="G95" s="3" t="s">
        <v>12</v>
      </c>
      <c r="H95" s="3" t="s">
        <v>10</v>
      </c>
      <c r="I95" s="3" t="s">
        <v>112</v>
      </c>
      <c r="J95" s="3" t="s">
        <v>12</v>
      </c>
      <c r="K95" s="993"/>
    </row>
    <row r="96" spans="1:12" ht="16.5" thickBot="1" x14ac:dyDescent="0.3">
      <c r="A96" s="994"/>
      <c r="B96" s="4" t="s">
        <v>13</v>
      </c>
      <c r="C96" s="4" t="s">
        <v>14</v>
      </c>
      <c r="D96" s="4" t="s">
        <v>9</v>
      </c>
      <c r="E96" s="4" t="s">
        <v>13</v>
      </c>
      <c r="F96" s="4" t="s">
        <v>14</v>
      </c>
      <c r="G96" s="4" t="s">
        <v>9</v>
      </c>
      <c r="H96" s="4" t="s">
        <v>13</v>
      </c>
      <c r="I96" s="4" t="s">
        <v>14</v>
      </c>
      <c r="J96" s="4" t="s">
        <v>9</v>
      </c>
      <c r="K96" s="994"/>
    </row>
    <row r="97" spans="1:11" ht="19.5" customHeight="1" x14ac:dyDescent="0.2">
      <c r="A97" s="20" t="s">
        <v>92</v>
      </c>
      <c r="B97" s="21"/>
      <c r="C97" s="21"/>
      <c r="D97" s="21"/>
      <c r="E97" s="21"/>
      <c r="F97" s="21"/>
      <c r="G97" s="21"/>
      <c r="H97" s="21"/>
      <c r="I97" s="21"/>
      <c r="J97" s="21"/>
      <c r="K97" s="10" t="s">
        <v>314</v>
      </c>
    </row>
    <row r="98" spans="1:11" ht="22.5" customHeight="1" x14ac:dyDescent="0.2">
      <c r="A98" s="45" t="s">
        <v>335</v>
      </c>
      <c r="B98" s="9">
        <v>181</v>
      </c>
      <c r="C98" s="9">
        <v>9</v>
      </c>
      <c r="D98" s="9">
        <v>190</v>
      </c>
      <c r="E98" s="9">
        <v>0</v>
      </c>
      <c r="F98" s="9">
        <v>0</v>
      </c>
      <c r="G98" s="9">
        <v>0</v>
      </c>
      <c r="H98" s="9">
        <f>E98+B98</f>
        <v>181</v>
      </c>
      <c r="I98" s="9">
        <f>F98+C98</f>
        <v>9</v>
      </c>
      <c r="J98" s="9">
        <f>SUM(H98:I98)</f>
        <v>190</v>
      </c>
      <c r="K98" s="10" t="s">
        <v>336</v>
      </c>
    </row>
    <row r="99" spans="1:11" ht="22.5" customHeight="1" x14ac:dyDescent="0.2">
      <c r="A99" s="45" t="s">
        <v>337</v>
      </c>
      <c r="B99" s="9">
        <v>138</v>
      </c>
      <c r="C99" s="9">
        <v>27</v>
      </c>
      <c r="D99" s="9">
        <v>165</v>
      </c>
      <c r="E99" s="9">
        <v>0</v>
      </c>
      <c r="F99" s="9">
        <v>0</v>
      </c>
      <c r="G99" s="9">
        <v>0</v>
      </c>
      <c r="H99" s="9">
        <f t="shared" ref="H99:H117" si="23">E99+B99</f>
        <v>138</v>
      </c>
      <c r="I99" s="9">
        <f t="shared" ref="I99:I117" si="24">F99+C99</f>
        <v>27</v>
      </c>
      <c r="J99" s="9">
        <f t="shared" ref="J99:J117" si="25">SUM(H99:I99)</f>
        <v>165</v>
      </c>
      <c r="K99" s="10" t="s">
        <v>340</v>
      </c>
    </row>
    <row r="100" spans="1:11" ht="21" customHeight="1" x14ac:dyDescent="0.2">
      <c r="A100" s="45" t="s">
        <v>566</v>
      </c>
      <c r="B100" s="9">
        <v>280</v>
      </c>
      <c r="C100" s="9">
        <v>91</v>
      </c>
      <c r="D100" s="9">
        <v>371</v>
      </c>
      <c r="E100" s="9">
        <v>1</v>
      </c>
      <c r="F100" s="9">
        <v>0</v>
      </c>
      <c r="G100" s="9">
        <v>1</v>
      </c>
      <c r="H100" s="9">
        <f t="shared" si="23"/>
        <v>281</v>
      </c>
      <c r="I100" s="9">
        <f t="shared" si="24"/>
        <v>91</v>
      </c>
      <c r="J100" s="9">
        <f t="shared" si="25"/>
        <v>372</v>
      </c>
      <c r="K100" s="206" t="s">
        <v>567</v>
      </c>
    </row>
    <row r="101" spans="1:11" ht="19.5" customHeight="1" x14ac:dyDescent="0.2">
      <c r="A101" s="45" t="s">
        <v>341</v>
      </c>
      <c r="B101" s="9">
        <v>674</v>
      </c>
      <c r="C101" s="9">
        <v>170</v>
      </c>
      <c r="D101" s="9">
        <v>844</v>
      </c>
      <c r="E101" s="9">
        <v>0</v>
      </c>
      <c r="F101" s="9">
        <v>0</v>
      </c>
      <c r="G101" s="9">
        <v>0</v>
      </c>
      <c r="H101" s="9">
        <f t="shared" si="23"/>
        <v>674</v>
      </c>
      <c r="I101" s="9">
        <f t="shared" si="24"/>
        <v>170</v>
      </c>
      <c r="J101" s="9">
        <f t="shared" si="25"/>
        <v>844</v>
      </c>
      <c r="K101" s="10" t="s">
        <v>343</v>
      </c>
    </row>
    <row r="102" spans="1:11" ht="19.5" customHeight="1" x14ac:dyDescent="0.2">
      <c r="A102" s="45" t="s">
        <v>342</v>
      </c>
      <c r="B102" s="9">
        <v>73</v>
      </c>
      <c r="C102" s="9">
        <v>30</v>
      </c>
      <c r="D102" s="9">
        <v>103</v>
      </c>
      <c r="E102" s="9">
        <v>0</v>
      </c>
      <c r="F102" s="9">
        <v>0</v>
      </c>
      <c r="G102" s="9">
        <v>0</v>
      </c>
      <c r="H102" s="9">
        <f t="shared" si="23"/>
        <v>73</v>
      </c>
      <c r="I102" s="9">
        <f t="shared" si="24"/>
        <v>30</v>
      </c>
      <c r="J102" s="9">
        <f t="shared" si="25"/>
        <v>103</v>
      </c>
      <c r="K102" s="10" t="s">
        <v>345</v>
      </c>
    </row>
    <row r="103" spans="1:11" ht="19.5" customHeight="1" x14ac:dyDescent="0.2">
      <c r="A103" s="45" t="s">
        <v>344</v>
      </c>
      <c r="B103" s="9">
        <v>37</v>
      </c>
      <c r="C103" s="9">
        <v>16</v>
      </c>
      <c r="D103" s="9">
        <v>53</v>
      </c>
      <c r="E103" s="9">
        <v>0</v>
      </c>
      <c r="F103" s="9">
        <v>0</v>
      </c>
      <c r="G103" s="9">
        <v>0</v>
      </c>
      <c r="H103" s="9">
        <f t="shared" si="23"/>
        <v>37</v>
      </c>
      <c r="I103" s="9">
        <f t="shared" si="24"/>
        <v>16</v>
      </c>
      <c r="J103" s="9">
        <f t="shared" si="25"/>
        <v>53</v>
      </c>
      <c r="K103" s="10" t="s">
        <v>355</v>
      </c>
    </row>
    <row r="104" spans="1:11" ht="19.5" customHeight="1" x14ac:dyDescent="0.2">
      <c r="A104" s="45" t="s">
        <v>346</v>
      </c>
      <c r="B104" s="9">
        <v>239</v>
      </c>
      <c r="C104" s="9">
        <v>66</v>
      </c>
      <c r="D104" s="9">
        <v>305</v>
      </c>
      <c r="E104" s="9">
        <v>0</v>
      </c>
      <c r="F104" s="9">
        <v>0</v>
      </c>
      <c r="G104" s="9">
        <v>0</v>
      </c>
      <c r="H104" s="9">
        <f t="shared" si="23"/>
        <v>239</v>
      </c>
      <c r="I104" s="9">
        <f t="shared" si="24"/>
        <v>66</v>
      </c>
      <c r="J104" s="9">
        <f t="shared" si="25"/>
        <v>305</v>
      </c>
      <c r="K104" s="10" t="s">
        <v>357</v>
      </c>
    </row>
    <row r="105" spans="1:11" ht="19.5" customHeight="1" x14ac:dyDescent="0.2">
      <c r="A105" s="45" t="s">
        <v>348</v>
      </c>
      <c r="B105" s="9">
        <v>15</v>
      </c>
      <c r="C105" s="9">
        <v>27</v>
      </c>
      <c r="D105" s="9">
        <v>42</v>
      </c>
      <c r="E105" s="9">
        <v>0</v>
      </c>
      <c r="F105" s="9">
        <v>0</v>
      </c>
      <c r="G105" s="9">
        <v>0</v>
      </c>
      <c r="H105" s="9">
        <f t="shared" si="23"/>
        <v>15</v>
      </c>
      <c r="I105" s="9">
        <f t="shared" si="24"/>
        <v>27</v>
      </c>
      <c r="J105" s="9">
        <f t="shared" si="25"/>
        <v>42</v>
      </c>
      <c r="K105" s="10" t="s">
        <v>349</v>
      </c>
    </row>
    <row r="106" spans="1:11" ht="19.5" customHeight="1" x14ac:dyDescent="0.2">
      <c r="A106" s="45" t="s">
        <v>350</v>
      </c>
      <c r="B106" s="9">
        <v>101</v>
      </c>
      <c r="C106" s="9">
        <v>50</v>
      </c>
      <c r="D106" s="9">
        <v>151</v>
      </c>
      <c r="E106" s="9">
        <v>0</v>
      </c>
      <c r="F106" s="9">
        <v>0</v>
      </c>
      <c r="G106" s="9">
        <v>0</v>
      </c>
      <c r="H106" s="9">
        <f t="shared" si="23"/>
        <v>101</v>
      </c>
      <c r="I106" s="9">
        <f t="shared" si="24"/>
        <v>50</v>
      </c>
      <c r="J106" s="9">
        <f t="shared" si="25"/>
        <v>151</v>
      </c>
      <c r="K106" s="10" t="s">
        <v>351</v>
      </c>
    </row>
    <row r="107" spans="1:11" ht="19.5" customHeight="1" x14ac:dyDescent="0.2">
      <c r="A107" s="45" t="s">
        <v>352</v>
      </c>
      <c r="B107" s="9">
        <v>106</v>
      </c>
      <c r="C107" s="9">
        <v>51</v>
      </c>
      <c r="D107" s="9">
        <v>157</v>
      </c>
      <c r="E107" s="9">
        <v>0</v>
      </c>
      <c r="F107" s="9">
        <v>0</v>
      </c>
      <c r="G107" s="9">
        <v>0</v>
      </c>
      <c r="H107" s="9">
        <f t="shared" si="23"/>
        <v>106</v>
      </c>
      <c r="I107" s="9">
        <f t="shared" si="24"/>
        <v>51</v>
      </c>
      <c r="J107" s="9">
        <f t="shared" si="25"/>
        <v>157</v>
      </c>
      <c r="K107" s="10" t="s">
        <v>353</v>
      </c>
    </row>
    <row r="108" spans="1:11" ht="19.5" customHeight="1" x14ac:dyDescent="0.2">
      <c r="A108" s="46" t="s">
        <v>372</v>
      </c>
      <c r="B108" s="9">
        <v>31</v>
      </c>
      <c r="C108" s="9">
        <v>82</v>
      </c>
      <c r="D108" s="9">
        <v>113</v>
      </c>
      <c r="E108" s="9">
        <v>0</v>
      </c>
      <c r="F108" s="9">
        <v>0</v>
      </c>
      <c r="G108" s="9">
        <v>0</v>
      </c>
      <c r="H108" s="9">
        <f t="shared" si="23"/>
        <v>31</v>
      </c>
      <c r="I108" s="9">
        <f t="shared" si="24"/>
        <v>82</v>
      </c>
      <c r="J108" s="9">
        <f t="shared" si="25"/>
        <v>113</v>
      </c>
      <c r="K108" s="10" t="s">
        <v>355</v>
      </c>
    </row>
    <row r="109" spans="1:11" ht="24" customHeight="1" x14ac:dyDescent="0.2">
      <c r="A109" s="45" t="s">
        <v>356</v>
      </c>
      <c r="B109" s="9">
        <v>86</v>
      </c>
      <c r="C109" s="9">
        <v>6</v>
      </c>
      <c r="D109" s="9">
        <v>92</v>
      </c>
      <c r="E109" s="9">
        <v>0</v>
      </c>
      <c r="F109" s="9">
        <v>0</v>
      </c>
      <c r="G109" s="9">
        <v>0</v>
      </c>
      <c r="H109" s="9">
        <f t="shared" si="23"/>
        <v>86</v>
      </c>
      <c r="I109" s="9">
        <f t="shared" si="24"/>
        <v>6</v>
      </c>
      <c r="J109" s="9">
        <f t="shared" si="25"/>
        <v>92</v>
      </c>
      <c r="K109" s="10" t="s">
        <v>357</v>
      </c>
    </row>
    <row r="110" spans="1:11" s="545" customFormat="1" ht="24" customHeight="1" x14ac:dyDescent="0.2">
      <c r="A110" s="45" t="s">
        <v>358</v>
      </c>
      <c r="B110" s="9">
        <v>17</v>
      </c>
      <c r="C110" s="9">
        <v>5</v>
      </c>
      <c r="D110" s="9">
        <v>22</v>
      </c>
      <c r="E110" s="9">
        <v>0</v>
      </c>
      <c r="F110" s="9">
        <v>0</v>
      </c>
      <c r="G110" s="9">
        <v>0</v>
      </c>
      <c r="H110" s="9">
        <f t="shared" ref="H110" si="26">E110+B110</f>
        <v>17</v>
      </c>
      <c r="I110" s="9">
        <f t="shared" ref="I110" si="27">F110+C110</f>
        <v>5</v>
      </c>
      <c r="J110" s="9">
        <f t="shared" ref="J110" si="28">SUM(H110:I110)</f>
        <v>22</v>
      </c>
      <c r="K110" s="548" t="s">
        <v>359</v>
      </c>
    </row>
    <row r="111" spans="1:11" ht="26.25" customHeight="1" x14ac:dyDescent="0.2">
      <c r="A111" s="45" t="s">
        <v>360</v>
      </c>
      <c r="B111" s="9">
        <v>86</v>
      </c>
      <c r="C111" s="9">
        <v>95</v>
      </c>
      <c r="D111" s="9">
        <v>181</v>
      </c>
      <c r="E111" s="9">
        <v>0</v>
      </c>
      <c r="F111" s="9">
        <v>0</v>
      </c>
      <c r="G111" s="9">
        <v>0</v>
      </c>
      <c r="H111" s="9">
        <f t="shared" si="23"/>
        <v>86</v>
      </c>
      <c r="I111" s="9">
        <f t="shared" si="24"/>
        <v>95</v>
      </c>
      <c r="J111" s="9">
        <f t="shared" si="25"/>
        <v>181</v>
      </c>
      <c r="K111" s="10" t="s">
        <v>365</v>
      </c>
    </row>
    <row r="112" spans="1:11" ht="31.5" x14ac:dyDescent="0.2">
      <c r="A112" s="59" t="s">
        <v>362</v>
      </c>
      <c r="B112" s="9">
        <f>SUM(B98:B111)</f>
        <v>2064</v>
      </c>
      <c r="C112" s="9">
        <f t="shared" ref="C112:J112" si="29">SUM(C98:C111)</f>
        <v>725</v>
      </c>
      <c r="D112" s="9">
        <f t="shared" si="29"/>
        <v>2789</v>
      </c>
      <c r="E112" s="9">
        <f t="shared" si="29"/>
        <v>1</v>
      </c>
      <c r="F112" s="9">
        <f t="shared" si="29"/>
        <v>0</v>
      </c>
      <c r="G112" s="9">
        <f t="shared" si="29"/>
        <v>1</v>
      </c>
      <c r="H112" s="9">
        <f t="shared" si="29"/>
        <v>2065</v>
      </c>
      <c r="I112" s="9">
        <f t="shared" si="29"/>
        <v>725</v>
      </c>
      <c r="J112" s="9">
        <f t="shared" si="29"/>
        <v>2790</v>
      </c>
      <c r="K112" s="29" t="s">
        <v>367</v>
      </c>
    </row>
    <row r="113" spans="1:11" ht="24" customHeight="1" x14ac:dyDescent="0.2">
      <c r="A113" s="45" t="s">
        <v>364</v>
      </c>
      <c r="B113" s="9">
        <v>84</v>
      </c>
      <c r="C113" s="9">
        <v>147</v>
      </c>
      <c r="D113" s="9">
        <v>231</v>
      </c>
      <c r="E113" s="9">
        <v>0</v>
      </c>
      <c r="F113" s="9">
        <v>0</v>
      </c>
      <c r="G113" s="9">
        <v>0</v>
      </c>
      <c r="H113" s="9">
        <f t="shared" si="23"/>
        <v>84</v>
      </c>
      <c r="I113" s="9">
        <f t="shared" si="24"/>
        <v>147</v>
      </c>
      <c r="J113" s="9">
        <f t="shared" si="25"/>
        <v>231</v>
      </c>
      <c r="K113" s="10" t="s">
        <v>369</v>
      </c>
    </row>
    <row r="114" spans="1:11" ht="24" customHeight="1" x14ac:dyDescent="0.2">
      <c r="A114" s="8" t="s">
        <v>366</v>
      </c>
      <c r="B114" s="9">
        <v>266</v>
      </c>
      <c r="C114" s="9">
        <v>105</v>
      </c>
      <c r="D114" s="9">
        <v>371</v>
      </c>
      <c r="E114" s="9">
        <v>0</v>
      </c>
      <c r="F114" s="9">
        <v>0</v>
      </c>
      <c r="G114" s="9">
        <v>0</v>
      </c>
      <c r="H114" s="9">
        <f t="shared" si="23"/>
        <v>266</v>
      </c>
      <c r="I114" s="9">
        <f t="shared" si="24"/>
        <v>105</v>
      </c>
      <c r="J114" s="9">
        <f t="shared" si="25"/>
        <v>371</v>
      </c>
      <c r="K114" s="10" t="s">
        <v>315</v>
      </c>
    </row>
    <row r="115" spans="1:11" ht="24" customHeight="1" x14ac:dyDescent="0.2">
      <c r="A115" s="47" t="s">
        <v>368</v>
      </c>
      <c r="B115" s="21">
        <f>B114+B113</f>
        <v>350</v>
      </c>
      <c r="C115" s="21">
        <f t="shared" ref="C115:G115" si="30">C114+C113</f>
        <v>252</v>
      </c>
      <c r="D115" s="21">
        <f t="shared" si="30"/>
        <v>602</v>
      </c>
      <c r="E115" s="21">
        <f t="shared" si="30"/>
        <v>0</v>
      </c>
      <c r="F115" s="21">
        <f t="shared" si="30"/>
        <v>0</v>
      </c>
      <c r="G115" s="21">
        <f t="shared" si="30"/>
        <v>0</v>
      </c>
      <c r="H115" s="9">
        <f t="shared" si="23"/>
        <v>350</v>
      </c>
      <c r="I115" s="9">
        <f t="shared" si="24"/>
        <v>252</v>
      </c>
      <c r="J115" s="9">
        <f t="shared" si="25"/>
        <v>602</v>
      </c>
      <c r="K115" s="22" t="s">
        <v>369</v>
      </c>
    </row>
    <row r="116" spans="1:11" ht="24" customHeight="1" thickBot="1" x14ac:dyDescent="0.25">
      <c r="A116" s="50" t="s">
        <v>126</v>
      </c>
      <c r="B116" s="51">
        <f>SUM(B115,B112)</f>
        <v>2414</v>
      </c>
      <c r="C116" s="51">
        <f t="shared" ref="C116:G116" si="31">SUM(C115,C112)</f>
        <v>977</v>
      </c>
      <c r="D116" s="51">
        <f t="shared" si="31"/>
        <v>3391</v>
      </c>
      <c r="E116" s="51">
        <f t="shared" si="31"/>
        <v>1</v>
      </c>
      <c r="F116" s="51">
        <f t="shared" si="31"/>
        <v>0</v>
      </c>
      <c r="G116" s="51">
        <f t="shared" si="31"/>
        <v>1</v>
      </c>
      <c r="H116" s="9">
        <f t="shared" si="23"/>
        <v>2415</v>
      </c>
      <c r="I116" s="9">
        <f t="shared" si="24"/>
        <v>977</v>
      </c>
      <c r="J116" s="9">
        <f t="shared" si="25"/>
        <v>3392</v>
      </c>
      <c r="K116" s="42" t="s">
        <v>373</v>
      </c>
    </row>
    <row r="117" spans="1:11" ht="24" customHeight="1" thickBot="1" x14ac:dyDescent="0.25">
      <c r="A117" s="52" t="s">
        <v>374</v>
      </c>
      <c r="B117" s="53">
        <f t="shared" ref="B117:G117" si="32">SUM(B89,B116)</f>
        <v>6717</v>
      </c>
      <c r="C117" s="53">
        <f t="shared" si="32"/>
        <v>4552</v>
      </c>
      <c r="D117" s="53">
        <f t="shared" si="32"/>
        <v>11269</v>
      </c>
      <c r="E117" s="53">
        <f t="shared" si="32"/>
        <v>5</v>
      </c>
      <c r="F117" s="53">
        <f t="shared" si="32"/>
        <v>5</v>
      </c>
      <c r="G117" s="53">
        <f t="shared" si="32"/>
        <v>10</v>
      </c>
      <c r="H117" s="53">
        <f t="shared" si="23"/>
        <v>6722</v>
      </c>
      <c r="I117" s="53">
        <f t="shared" si="24"/>
        <v>4557</v>
      </c>
      <c r="J117" s="53">
        <f t="shared" si="25"/>
        <v>11279</v>
      </c>
      <c r="K117" s="54" t="s">
        <v>101</v>
      </c>
    </row>
    <row r="118" spans="1:11" ht="15" customHeight="1" thickTop="1" x14ac:dyDescent="0.2"/>
    <row r="119" spans="1:11" ht="15" customHeight="1" x14ac:dyDescent="0.2"/>
    <row r="120" spans="1:11" s="205" customFormat="1" ht="15" customHeight="1" x14ac:dyDescent="0.2"/>
    <row r="121" spans="1:11" s="214" customFormat="1" ht="15" customHeight="1" x14ac:dyDescent="0.2"/>
    <row r="122" spans="1:11" s="214" customFormat="1" ht="15" customHeight="1" x14ac:dyDescent="0.2"/>
    <row r="123" spans="1:11" s="353" customFormat="1" ht="15" customHeight="1" x14ac:dyDescent="0.2"/>
    <row r="124" spans="1:11" s="353" customFormat="1" ht="15" customHeight="1" x14ac:dyDescent="0.2"/>
    <row r="125" spans="1:11" ht="24" customHeight="1" x14ac:dyDescent="0.2">
      <c r="A125" s="995" t="s">
        <v>2366</v>
      </c>
      <c r="B125" s="995"/>
      <c r="C125" s="995"/>
      <c r="D125" s="995"/>
      <c r="E125" s="995"/>
      <c r="F125" s="995"/>
      <c r="G125" s="995"/>
      <c r="H125" s="995"/>
      <c r="I125" s="995"/>
      <c r="J125" s="995"/>
      <c r="K125" s="995"/>
    </row>
    <row r="126" spans="1:11" ht="30.75" customHeight="1" x14ac:dyDescent="0.25">
      <c r="A126" s="1013" t="s">
        <v>1886</v>
      </c>
      <c r="B126" s="1013"/>
      <c r="C126" s="1013"/>
      <c r="D126" s="1013"/>
      <c r="E126" s="1013"/>
      <c r="F126" s="1013"/>
      <c r="G126" s="1013"/>
      <c r="H126" s="1013"/>
      <c r="I126" s="1013"/>
      <c r="J126" s="1013"/>
      <c r="K126" s="1013"/>
    </row>
    <row r="127" spans="1:11" ht="18" customHeight="1" thickBot="1" x14ac:dyDescent="0.3">
      <c r="A127" s="33" t="s">
        <v>665</v>
      </c>
      <c r="B127" s="33"/>
      <c r="C127" s="33"/>
      <c r="D127" s="33"/>
      <c r="E127" s="33"/>
      <c r="F127" s="33"/>
      <c r="G127" s="33"/>
      <c r="H127" s="33"/>
      <c r="I127" s="33"/>
      <c r="J127" s="33"/>
      <c r="K127" s="35" t="s">
        <v>392</v>
      </c>
    </row>
    <row r="128" spans="1:11" ht="13.5" customHeight="1" thickTop="1" x14ac:dyDescent="0.25">
      <c r="A128" s="992" t="s">
        <v>333</v>
      </c>
      <c r="B128" s="1003" t="s">
        <v>1</v>
      </c>
      <c r="C128" s="1003"/>
      <c r="D128" s="1003"/>
      <c r="E128" s="1003" t="s">
        <v>2</v>
      </c>
      <c r="F128" s="1003"/>
      <c r="G128" s="1003"/>
      <c r="H128" s="1003" t="s">
        <v>4</v>
      </c>
      <c r="I128" s="1003"/>
      <c r="J128" s="1003"/>
      <c r="K128" s="992" t="s">
        <v>334</v>
      </c>
    </row>
    <row r="129" spans="1:11" ht="16.5" customHeight="1" x14ac:dyDescent="0.25">
      <c r="A129" s="993"/>
      <c r="B129" s="1004" t="s">
        <v>6</v>
      </c>
      <c r="C129" s="1004"/>
      <c r="D129" s="1004"/>
      <c r="E129" s="1004" t="s">
        <v>7</v>
      </c>
      <c r="F129" s="1004"/>
      <c r="G129" s="1004"/>
      <c r="H129" s="1004" t="s">
        <v>9</v>
      </c>
      <c r="I129" s="1004"/>
      <c r="J129" s="1004"/>
      <c r="K129" s="993"/>
    </row>
    <row r="130" spans="1:11" ht="18" customHeight="1" x14ac:dyDescent="0.25">
      <c r="A130" s="993"/>
      <c r="B130" s="3" t="s">
        <v>10</v>
      </c>
      <c r="C130" s="3" t="s">
        <v>112</v>
      </c>
      <c r="D130" s="3" t="s">
        <v>12</v>
      </c>
      <c r="E130" s="3" t="s">
        <v>10</v>
      </c>
      <c r="F130" s="3" t="s">
        <v>112</v>
      </c>
      <c r="G130" s="3" t="s">
        <v>12</v>
      </c>
      <c r="H130" s="3" t="s">
        <v>10</v>
      </c>
      <c r="I130" s="3" t="s">
        <v>112</v>
      </c>
      <c r="J130" s="3" t="s">
        <v>12</v>
      </c>
      <c r="K130" s="993"/>
    </row>
    <row r="131" spans="1:11" ht="16.5" customHeight="1" thickBot="1" x14ac:dyDescent="0.3">
      <c r="A131" s="994"/>
      <c r="B131" s="4" t="s">
        <v>13</v>
      </c>
      <c r="C131" s="4" t="s">
        <v>14</v>
      </c>
      <c r="D131" s="4" t="s">
        <v>9</v>
      </c>
      <c r="E131" s="4" t="s">
        <v>13</v>
      </c>
      <c r="F131" s="4" t="s">
        <v>14</v>
      </c>
      <c r="G131" s="4" t="s">
        <v>9</v>
      </c>
      <c r="H131" s="4" t="s">
        <v>13</v>
      </c>
      <c r="I131" s="4" t="s">
        <v>14</v>
      </c>
      <c r="J131" s="4" t="s">
        <v>9</v>
      </c>
      <c r="K131" s="994"/>
    </row>
    <row r="132" spans="1:11" ht="16.5" customHeight="1" x14ac:dyDescent="0.2">
      <c r="A132" s="17" t="s">
        <v>15</v>
      </c>
      <c r="B132" s="18"/>
      <c r="C132" s="18"/>
      <c r="D132" s="18"/>
      <c r="E132" s="18"/>
      <c r="F132" s="18"/>
      <c r="G132" s="18"/>
      <c r="H132" s="18"/>
      <c r="I132" s="18"/>
      <c r="J132" s="18"/>
      <c r="K132" s="19" t="s">
        <v>198</v>
      </c>
    </row>
    <row r="133" spans="1:11" ht="16.5" customHeight="1" x14ac:dyDescent="0.2">
      <c r="A133" s="60" t="s">
        <v>335</v>
      </c>
      <c r="B133" s="699">
        <v>82</v>
      </c>
      <c r="C133" s="699">
        <v>23</v>
      </c>
      <c r="D133" s="699">
        <v>105</v>
      </c>
      <c r="E133" s="699">
        <v>0</v>
      </c>
      <c r="F133" s="699">
        <v>0</v>
      </c>
      <c r="G133" s="699">
        <v>0</v>
      </c>
      <c r="H133" s="9">
        <f>E133+B133</f>
        <v>82</v>
      </c>
      <c r="I133" s="9">
        <f>F133+C133</f>
        <v>23</v>
      </c>
      <c r="J133" s="9">
        <f>I133+H133</f>
        <v>105</v>
      </c>
      <c r="K133" s="10" t="s">
        <v>336</v>
      </c>
    </row>
    <row r="134" spans="1:11" ht="16.5" customHeight="1" x14ac:dyDescent="0.2">
      <c r="A134" s="60" t="s">
        <v>337</v>
      </c>
      <c r="B134" s="699">
        <v>56</v>
      </c>
      <c r="C134" s="699">
        <v>28</v>
      </c>
      <c r="D134" s="699">
        <v>84</v>
      </c>
      <c r="E134" s="699">
        <v>0</v>
      </c>
      <c r="F134" s="699">
        <v>1</v>
      </c>
      <c r="G134" s="699">
        <v>1</v>
      </c>
      <c r="H134" s="9">
        <f t="shared" ref="H134:H160" si="33">E134+B134</f>
        <v>56</v>
      </c>
      <c r="I134" s="9">
        <f t="shared" ref="I134:I160" si="34">F134+C134</f>
        <v>29</v>
      </c>
      <c r="J134" s="9">
        <f t="shared" ref="J134:J160" si="35">I134+H134</f>
        <v>85</v>
      </c>
      <c r="K134" s="10" t="s">
        <v>338</v>
      </c>
    </row>
    <row r="135" spans="1:11" ht="16.5" hidden="1" customHeight="1" x14ac:dyDescent="0.2">
      <c r="A135" s="60" t="s">
        <v>339</v>
      </c>
      <c r="B135" s="699"/>
      <c r="C135" s="699"/>
      <c r="D135" s="699"/>
      <c r="E135" s="699">
        <v>0</v>
      </c>
      <c r="F135" s="699">
        <v>1</v>
      </c>
      <c r="G135" s="699">
        <v>1</v>
      </c>
      <c r="H135" s="9">
        <f t="shared" si="33"/>
        <v>0</v>
      </c>
      <c r="I135" s="9">
        <f t="shared" si="34"/>
        <v>1</v>
      </c>
      <c r="J135" s="9">
        <f t="shared" si="35"/>
        <v>1</v>
      </c>
      <c r="K135" s="206" t="s">
        <v>567</v>
      </c>
    </row>
    <row r="136" spans="1:11" s="286" customFormat="1" ht="16.5" customHeight="1" x14ac:dyDescent="0.2">
      <c r="A136" s="60" t="s">
        <v>694</v>
      </c>
      <c r="B136" s="699">
        <v>117</v>
      </c>
      <c r="C136" s="699">
        <v>80</v>
      </c>
      <c r="D136" s="699">
        <f>SUM(B136:C136)</f>
        <v>197</v>
      </c>
      <c r="E136" s="699">
        <v>0</v>
      </c>
      <c r="F136" s="699">
        <v>1</v>
      </c>
      <c r="G136" s="699">
        <v>1</v>
      </c>
      <c r="H136" s="9">
        <f t="shared" si="33"/>
        <v>117</v>
      </c>
      <c r="I136" s="9">
        <f t="shared" si="34"/>
        <v>81</v>
      </c>
      <c r="J136" s="9">
        <f t="shared" si="35"/>
        <v>198</v>
      </c>
      <c r="K136" s="287" t="s">
        <v>567</v>
      </c>
    </row>
    <row r="137" spans="1:11" ht="16.5" customHeight="1" x14ac:dyDescent="0.2">
      <c r="A137" s="60" t="s">
        <v>376</v>
      </c>
      <c r="B137" s="699">
        <v>81</v>
      </c>
      <c r="C137" s="699">
        <v>55</v>
      </c>
      <c r="D137" s="699">
        <v>136</v>
      </c>
      <c r="E137" s="699">
        <v>0</v>
      </c>
      <c r="F137" s="699">
        <v>0</v>
      </c>
      <c r="G137" s="699">
        <v>0</v>
      </c>
      <c r="H137" s="9">
        <f t="shared" si="33"/>
        <v>81</v>
      </c>
      <c r="I137" s="9">
        <f t="shared" si="34"/>
        <v>55</v>
      </c>
      <c r="J137" s="9">
        <f t="shared" si="35"/>
        <v>136</v>
      </c>
      <c r="K137" s="10" t="s">
        <v>338</v>
      </c>
    </row>
    <row r="138" spans="1:11" ht="16.5" customHeight="1" x14ac:dyDescent="0.2">
      <c r="A138" s="60" t="s">
        <v>342</v>
      </c>
      <c r="B138" s="699">
        <v>50</v>
      </c>
      <c r="C138" s="699">
        <v>34</v>
      </c>
      <c r="D138" s="699">
        <v>84</v>
      </c>
      <c r="E138" s="699">
        <v>1</v>
      </c>
      <c r="F138" s="699">
        <v>0</v>
      </c>
      <c r="G138" s="699">
        <v>1</v>
      </c>
      <c r="H138" s="9">
        <f t="shared" si="33"/>
        <v>51</v>
      </c>
      <c r="I138" s="9">
        <f t="shared" si="34"/>
        <v>34</v>
      </c>
      <c r="J138" s="9">
        <f t="shared" si="35"/>
        <v>85</v>
      </c>
      <c r="K138" s="10" t="s">
        <v>343</v>
      </c>
    </row>
    <row r="139" spans="1:11" ht="16.5" customHeight="1" x14ac:dyDescent="0.2">
      <c r="A139" s="60" t="s">
        <v>344</v>
      </c>
      <c r="B139" s="699">
        <v>79</v>
      </c>
      <c r="C139" s="699">
        <v>46</v>
      </c>
      <c r="D139" s="699">
        <v>125</v>
      </c>
      <c r="E139" s="699">
        <v>0</v>
      </c>
      <c r="F139" s="699">
        <v>0</v>
      </c>
      <c r="G139" s="699">
        <v>0</v>
      </c>
      <c r="H139" s="9">
        <f t="shared" si="33"/>
        <v>79</v>
      </c>
      <c r="I139" s="9">
        <f t="shared" si="34"/>
        <v>46</v>
      </c>
      <c r="J139" s="9">
        <f t="shared" si="35"/>
        <v>125</v>
      </c>
      <c r="K139" s="10" t="s">
        <v>345</v>
      </c>
    </row>
    <row r="140" spans="1:11" ht="16.5" customHeight="1" x14ac:dyDescent="0.2">
      <c r="A140" s="60" t="s">
        <v>346</v>
      </c>
      <c r="B140" s="699">
        <v>40</v>
      </c>
      <c r="C140" s="699">
        <v>35</v>
      </c>
      <c r="D140" s="699">
        <v>75</v>
      </c>
      <c r="E140" s="699">
        <v>0</v>
      </c>
      <c r="F140" s="699">
        <v>0</v>
      </c>
      <c r="G140" s="699">
        <v>0</v>
      </c>
      <c r="H140" s="9">
        <f t="shared" si="33"/>
        <v>40</v>
      </c>
      <c r="I140" s="9">
        <f t="shared" si="34"/>
        <v>35</v>
      </c>
      <c r="J140" s="9">
        <f t="shared" si="35"/>
        <v>75</v>
      </c>
      <c r="K140" s="10" t="s">
        <v>347</v>
      </c>
    </row>
    <row r="141" spans="1:11" ht="16.5" customHeight="1" x14ac:dyDescent="0.2">
      <c r="A141" s="60" t="s">
        <v>348</v>
      </c>
      <c r="B141" s="699">
        <v>26</v>
      </c>
      <c r="C141" s="699">
        <v>31</v>
      </c>
      <c r="D141" s="699">
        <v>57</v>
      </c>
      <c r="E141" s="699">
        <v>0</v>
      </c>
      <c r="F141" s="699">
        <v>0</v>
      </c>
      <c r="G141" s="699">
        <v>0</v>
      </c>
      <c r="H141" s="9">
        <f t="shared" si="33"/>
        <v>26</v>
      </c>
      <c r="I141" s="9">
        <f t="shared" si="34"/>
        <v>31</v>
      </c>
      <c r="J141" s="9">
        <f t="shared" si="35"/>
        <v>57</v>
      </c>
      <c r="K141" s="10" t="s">
        <v>349</v>
      </c>
    </row>
    <row r="142" spans="1:11" ht="16.5" customHeight="1" x14ac:dyDescent="0.2">
      <c r="A142" s="60" t="s">
        <v>350</v>
      </c>
      <c r="B142" s="699">
        <v>30</v>
      </c>
      <c r="C142" s="699">
        <v>24</v>
      </c>
      <c r="D142" s="699">
        <v>54</v>
      </c>
      <c r="E142" s="699">
        <v>0</v>
      </c>
      <c r="F142" s="699">
        <v>0</v>
      </c>
      <c r="G142" s="699">
        <v>0</v>
      </c>
      <c r="H142" s="9">
        <f t="shared" si="33"/>
        <v>30</v>
      </c>
      <c r="I142" s="9">
        <f t="shared" si="34"/>
        <v>24</v>
      </c>
      <c r="J142" s="9">
        <f t="shared" si="35"/>
        <v>54</v>
      </c>
      <c r="K142" s="10" t="s">
        <v>351</v>
      </c>
    </row>
    <row r="143" spans="1:11" ht="16.5" customHeight="1" x14ac:dyDescent="0.2">
      <c r="A143" s="60" t="s">
        <v>352</v>
      </c>
      <c r="B143" s="699">
        <v>39</v>
      </c>
      <c r="C143" s="699">
        <v>40</v>
      </c>
      <c r="D143" s="699">
        <v>79</v>
      </c>
      <c r="E143" s="699">
        <v>1</v>
      </c>
      <c r="F143" s="699">
        <v>0</v>
      </c>
      <c r="G143" s="699">
        <v>1</v>
      </c>
      <c r="H143" s="9">
        <f t="shared" si="33"/>
        <v>40</v>
      </c>
      <c r="I143" s="9">
        <f t="shared" si="34"/>
        <v>40</v>
      </c>
      <c r="J143" s="9">
        <f t="shared" si="35"/>
        <v>80</v>
      </c>
      <c r="K143" s="10" t="s">
        <v>353</v>
      </c>
    </row>
    <row r="144" spans="1:11" ht="16.5" customHeight="1" x14ac:dyDescent="0.2">
      <c r="A144" s="46" t="s">
        <v>354</v>
      </c>
      <c r="B144" s="699">
        <v>23</v>
      </c>
      <c r="C144" s="699">
        <v>19</v>
      </c>
      <c r="D144" s="699">
        <v>42</v>
      </c>
      <c r="E144" s="699">
        <v>0</v>
      </c>
      <c r="F144" s="699">
        <v>0</v>
      </c>
      <c r="G144" s="699">
        <v>0</v>
      </c>
      <c r="H144" s="9">
        <f t="shared" si="33"/>
        <v>23</v>
      </c>
      <c r="I144" s="9">
        <f t="shared" si="34"/>
        <v>19</v>
      </c>
      <c r="J144" s="9">
        <f t="shared" si="35"/>
        <v>42</v>
      </c>
      <c r="K144" s="10" t="s">
        <v>355</v>
      </c>
    </row>
    <row r="145" spans="1:11" ht="16.5" customHeight="1" x14ac:dyDescent="0.2">
      <c r="A145" s="60" t="s">
        <v>356</v>
      </c>
      <c r="B145" s="699">
        <v>16</v>
      </c>
      <c r="C145" s="699">
        <v>13</v>
      </c>
      <c r="D145" s="699">
        <v>29</v>
      </c>
      <c r="E145" s="699">
        <v>0</v>
      </c>
      <c r="F145" s="699">
        <v>0</v>
      </c>
      <c r="G145" s="699">
        <v>0</v>
      </c>
      <c r="H145" s="9">
        <f t="shared" si="33"/>
        <v>16</v>
      </c>
      <c r="I145" s="9">
        <f t="shared" si="34"/>
        <v>13</v>
      </c>
      <c r="J145" s="9">
        <f t="shared" si="35"/>
        <v>29</v>
      </c>
      <c r="K145" s="10" t="s">
        <v>357</v>
      </c>
    </row>
    <row r="146" spans="1:11" ht="16.5" customHeight="1" x14ac:dyDescent="0.2">
      <c r="A146" s="45" t="s">
        <v>358</v>
      </c>
      <c r="B146" s="699">
        <v>25</v>
      </c>
      <c r="C146" s="699">
        <v>13</v>
      </c>
      <c r="D146" s="699">
        <v>38</v>
      </c>
      <c r="E146" s="699">
        <v>0</v>
      </c>
      <c r="F146" s="699">
        <v>0</v>
      </c>
      <c r="G146" s="699">
        <v>0</v>
      </c>
      <c r="H146" s="9">
        <f t="shared" si="33"/>
        <v>25</v>
      </c>
      <c r="I146" s="9">
        <f t="shared" si="34"/>
        <v>13</v>
      </c>
      <c r="J146" s="9">
        <f t="shared" si="35"/>
        <v>38</v>
      </c>
      <c r="K146" s="10" t="s">
        <v>359</v>
      </c>
    </row>
    <row r="147" spans="1:11" ht="16.5" customHeight="1" x14ac:dyDescent="0.2">
      <c r="A147" s="45" t="s">
        <v>360</v>
      </c>
      <c r="B147" s="699">
        <v>16</v>
      </c>
      <c r="C147" s="699">
        <v>10</v>
      </c>
      <c r="D147" s="699">
        <v>26</v>
      </c>
      <c r="E147" s="699">
        <v>0</v>
      </c>
      <c r="F147" s="699">
        <v>0</v>
      </c>
      <c r="G147" s="699">
        <v>0</v>
      </c>
      <c r="H147" s="9">
        <f t="shared" si="33"/>
        <v>16</v>
      </c>
      <c r="I147" s="9">
        <f t="shared" si="34"/>
        <v>10</v>
      </c>
      <c r="J147" s="9">
        <f t="shared" si="35"/>
        <v>26</v>
      </c>
      <c r="K147" s="10" t="s">
        <v>361</v>
      </c>
    </row>
    <row r="148" spans="1:11" ht="16.5" customHeight="1" x14ac:dyDescent="0.2">
      <c r="A148" s="59" t="s">
        <v>362</v>
      </c>
      <c r="B148" s="9">
        <f>B133+B134+B136+B137+B138+B139+B140+B141+B142+B143+B144+B145+B146+B147</f>
        <v>680</v>
      </c>
      <c r="C148" s="9">
        <f t="shared" ref="C148:J148" si="36">C133+C134+C136+C137+C138+C139+C140+C141+C142+C143+C144+C145+C146+C147</f>
        <v>451</v>
      </c>
      <c r="D148" s="9">
        <f t="shared" si="36"/>
        <v>1131</v>
      </c>
      <c r="E148" s="9">
        <f t="shared" si="36"/>
        <v>2</v>
      </c>
      <c r="F148" s="9">
        <f t="shared" si="36"/>
        <v>2</v>
      </c>
      <c r="G148" s="9">
        <f t="shared" si="36"/>
        <v>4</v>
      </c>
      <c r="H148" s="9">
        <f t="shared" si="36"/>
        <v>682</v>
      </c>
      <c r="I148" s="9">
        <f t="shared" si="36"/>
        <v>453</v>
      </c>
      <c r="J148" s="9">
        <f t="shared" si="36"/>
        <v>1135</v>
      </c>
      <c r="K148" s="10" t="s">
        <v>363</v>
      </c>
    </row>
    <row r="149" spans="1:11" ht="16.5" customHeight="1" x14ac:dyDescent="0.2">
      <c r="A149" s="60" t="s">
        <v>364</v>
      </c>
      <c r="B149" s="699">
        <v>78</v>
      </c>
      <c r="C149" s="699">
        <v>109</v>
      </c>
      <c r="D149" s="699">
        <v>187</v>
      </c>
      <c r="E149" s="699">
        <v>0</v>
      </c>
      <c r="F149" s="699">
        <v>1</v>
      </c>
      <c r="G149" s="699">
        <v>1</v>
      </c>
      <c r="H149" s="9">
        <f t="shared" si="33"/>
        <v>78</v>
      </c>
      <c r="I149" s="9">
        <f t="shared" si="34"/>
        <v>110</v>
      </c>
      <c r="J149" s="9">
        <f t="shared" si="35"/>
        <v>188</v>
      </c>
      <c r="K149" s="10" t="s">
        <v>365</v>
      </c>
    </row>
    <row r="150" spans="1:11" ht="17.25" customHeight="1" x14ac:dyDescent="0.2">
      <c r="A150" s="8" t="s">
        <v>366</v>
      </c>
      <c r="B150" s="61">
        <v>29</v>
      </c>
      <c r="C150" s="61">
        <v>46</v>
      </c>
      <c r="D150" s="61">
        <v>75</v>
      </c>
      <c r="E150" s="699">
        <v>0</v>
      </c>
      <c r="F150" s="699">
        <v>0</v>
      </c>
      <c r="G150" s="699">
        <v>0</v>
      </c>
      <c r="H150" s="9">
        <f t="shared" si="33"/>
        <v>29</v>
      </c>
      <c r="I150" s="9">
        <f t="shared" si="34"/>
        <v>46</v>
      </c>
      <c r="J150" s="9">
        <f t="shared" si="35"/>
        <v>75</v>
      </c>
      <c r="K150" s="357" t="s">
        <v>1260</v>
      </c>
    </row>
    <row r="151" spans="1:11" ht="16.5" customHeight="1" x14ac:dyDescent="0.2">
      <c r="A151" s="59" t="s">
        <v>368</v>
      </c>
      <c r="B151" s="61">
        <f>SUM(B149:B150)</f>
        <v>107</v>
      </c>
      <c r="C151" s="61">
        <f t="shared" ref="C151:G151" si="37">SUM(C149:C150)</f>
        <v>155</v>
      </c>
      <c r="D151" s="61">
        <f t="shared" si="37"/>
        <v>262</v>
      </c>
      <c r="E151" s="61">
        <f t="shared" si="37"/>
        <v>0</v>
      </c>
      <c r="F151" s="61">
        <f t="shared" si="37"/>
        <v>1</v>
      </c>
      <c r="G151" s="61">
        <f t="shared" si="37"/>
        <v>1</v>
      </c>
      <c r="H151" s="9">
        <f t="shared" si="33"/>
        <v>107</v>
      </c>
      <c r="I151" s="9">
        <f t="shared" si="34"/>
        <v>156</v>
      </c>
      <c r="J151" s="9">
        <f t="shared" si="35"/>
        <v>263</v>
      </c>
      <c r="K151" s="10" t="s">
        <v>369</v>
      </c>
    </row>
    <row r="152" spans="1:11" ht="16.5" customHeight="1" x14ac:dyDescent="0.2">
      <c r="A152" s="60" t="s">
        <v>377</v>
      </c>
      <c r="B152" s="61">
        <v>14</v>
      </c>
      <c r="C152" s="61">
        <v>7</v>
      </c>
      <c r="D152" s="61">
        <v>21</v>
      </c>
      <c r="E152" s="61">
        <v>0</v>
      </c>
      <c r="F152" s="61">
        <v>0</v>
      </c>
      <c r="G152" s="61">
        <v>0</v>
      </c>
      <c r="H152" s="9">
        <f t="shared" si="33"/>
        <v>14</v>
      </c>
      <c r="I152" s="9">
        <f t="shared" si="34"/>
        <v>7</v>
      </c>
      <c r="J152" s="9">
        <f t="shared" si="35"/>
        <v>21</v>
      </c>
      <c r="K152" s="10" t="s">
        <v>378</v>
      </c>
    </row>
    <row r="153" spans="1:11" ht="16.5" customHeight="1" x14ac:dyDescent="0.2">
      <c r="A153" s="46" t="s">
        <v>379</v>
      </c>
      <c r="B153" s="61">
        <v>15</v>
      </c>
      <c r="C153" s="61">
        <v>6</v>
      </c>
      <c r="D153" s="61">
        <v>21</v>
      </c>
      <c r="E153" s="61">
        <v>0</v>
      </c>
      <c r="F153" s="61">
        <v>0</v>
      </c>
      <c r="G153" s="61">
        <v>0</v>
      </c>
      <c r="H153" s="9">
        <f t="shared" si="33"/>
        <v>15</v>
      </c>
      <c r="I153" s="9">
        <f t="shared" si="34"/>
        <v>6</v>
      </c>
      <c r="J153" s="9">
        <f t="shared" si="35"/>
        <v>21</v>
      </c>
      <c r="K153" s="10" t="s">
        <v>380</v>
      </c>
    </row>
    <row r="154" spans="1:11" ht="16.5" customHeight="1" x14ac:dyDescent="0.2">
      <c r="A154" s="46" t="s">
        <v>381</v>
      </c>
      <c r="B154" s="61">
        <v>11</v>
      </c>
      <c r="C154" s="61">
        <v>9</v>
      </c>
      <c r="D154" s="61">
        <v>20</v>
      </c>
      <c r="E154" s="61">
        <v>0</v>
      </c>
      <c r="F154" s="61">
        <v>0</v>
      </c>
      <c r="G154" s="61">
        <v>0</v>
      </c>
      <c r="H154" s="9">
        <f t="shared" si="33"/>
        <v>11</v>
      </c>
      <c r="I154" s="9">
        <f t="shared" si="34"/>
        <v>9</v>
      </c>
      <c r="J154" s="9">
        <f t="shared" si="35"/>
        <v>20</v>
      </c>
      <c r="K154" s="10" t="s">
        <v>382</v>
      </c>
    </row>
    <row r="155" spans="1:11" ht="16.5" customHeight="1" x14ac:dyDescent="0.2">
      <c r="A155" s="46" t="s">
        <v>383</v>
      </c>
      <c r="B155" s="61">
        <v>10</v>
      </c>
      <c r="C155" s="61">
        <v>2</v>
      </c>
      <c r="D155" s="61">
        <v>12</v>
      </c>
      <c r="E155" s="61">
        <v>0</v>
      </c>
      <c r="F155" s="61">
        <v>0</v>
      </c>
      <c r="G155" s="61">
        <v>0</v>
      </c>
      <c r="H155" s="9">
        <f t="shared" si="33"/>
        <v>10</v>
      </c>
      <c r="I155" s="9">
        <f t="shared" si="34"/>
        <v>2</v>
      </c>
      <c r="J155" s="9">
        <f t="shared" si="35"/>
        <v>12</v>
      </c>
      <c r="K155" s="10" t="s">
        <v>384</v>
      </c>
    </row>
    <row r="156" spans="1:11" ht="16.5" customHeight="1" x14ac:dyDescent="0.2">
      <c r="A156" s="46" t="s">
        <v>385</v>
      </c>
      <c r="B156" s="61">
        <v>13</v>
      </c>
      <c r="C156" s="61">
        <v>7</v>
      </c>
      <c r="D156" s="61">
        <v>20</v>
      </c>
      <c r="E156" s="61">
        <v>0</v>
      </c>
      <c r="F156" s="61">
        <v>0</v>
      </c>
      <c r="G156" s="61">
        <v>0</v>
      </c>
      <c r="H156" s="9">
        <f t="shared" si="33"/>
        <v>13</v>
      </c>
      <c r="I156" s="9">
        <f t="shared" si="34"/>
        <v>7</v>
      </c>
      <c r="J156" s="9">
        <f t="shared" si="35"/>
        <v>20</v>
      </c>
      <c r="K156" s="10" t="s">
        <v>386</v>
      </c>
    </row>
    <row r="157" spans="1:11" ht="16.5" customHeight="1" x14ac:dyDescent="0.2">
      <c r="A157" s="46" t="s">
        <v>387</v>
      </c>
      <c r="B157" s="61">
        <v>3</v>
      </c>
      <c r="C157" s="61">
        <v>4</v>
      </c>
      <c r="D157" s="61">
        <v>7</v>
      </c>
      <c r="E157" s="61">
        <v>0</v>
      </c>
      <c r="F157" s="61">
        <v>0</v>
      </c>
      <c r="G157" s="61">
        <v>0</v>
      </c>
      <c r="H157" s="9">
        <f t="shared" si="33"/>
        <v>3</v>
      </c>
      <c r="I157" s="9">
        <f t="shared" si="34"/>
        <v>4</v>
      </c>
      <c r="J157" s="9">
        <f t="shared" si="35"/>
        <v>7</v>
      </c>
      <c r="K157" s="10" t="s">
        <v>388</v>
      </c>
    </row>
    <row r="158" spans="1:11" ht="16.5" customHeight="1" x14ac:dyDescent="0.2">
      <c r="A158" s="46" t="s">
        <v>292</v>
      </c>
      <c r="B158" s="61">
        <v>39</v>
      </c>
      <c r="C158" s="61">
        <v>18</v>
      </c>
      <c r="D158" s="61">
        <v>57</v>
      </c>
      <c r="E158" s="61">
        <v>0</v>
      </c>
      <c r="F158" s="61">
        <v>0</v>
      </c>
      <c r="G158" s="61">
        <v>0</v>
      </c>
      <c r="H158" s="9">
        <f t="shared" si="33"/>
        <v>39</v>
      </c>
      <c r="I158" s="9">
        <f t="shared" si="34"/>
        <v>18</v>
      </c>
      <c r="J158" s="9">
        <f t="shared" si="35"/>
        <v>57</v>
      </c>
      <c r="K158" s="10" t="s">
        <v>390</v>
      </c>
    </row>
    <row r="159" spans="1:11" ht="16.5" customHeight="1" x14ac:dyDescent="0.2">
      <c r="A159" s="728" t="s">
        <v>389</v>
      </c>
      <c r="B159" s="61">
        <v>1</v>
      </c>
      <c r="C159" s="61">
        <v>0</v>
      </c>
      <c r="D159" s="61">
        <v>1</v>
      </c>
      <c r="E159" s="61">
        <v>0</v>
      </c>
      <c r="F159" s="61">
        <v>0</v>
      </c>
      <c r="G159" s="61">
        <v>0</v>
      </c>
      <c r="H159" s="9">
        <f t="shared" si="33"/>
        <v>1</v>
      </c>
      <c r="I159" s="9">
        <f t="shared" si="34"/>
        <v>0</v>
      </c>
      <c r="J159" s="9">
        <f t="shared" si="35"/>
        <v>1</v>
      </c>
      <c r="K159" s="727" t="s">
        <v>293</v>
      </c>
    </row>
    <row r="160" spans="1:11" ht="16.5" customHeight="1" thickBot="1" x14ac:dyDescent="0.25">
      <c r="A160" s="62" t="s">
        <v>391</v>
      </c>
      <c r="B160" s="63">
        <f>SUM(B152:B159)</f>
        <v>106</v>
      </c>
      <c r="C160" s="63">
        <f t="shared" ref="C160:D160" si="38">SUM(C152:C159)</f>
        <v>53</v>
      </c>
      <c r="D160" s="63">
        <f t="shared" si="38"/>
        <v>159</v>
      </c>
      <c r="E160" s="61">
        <v>0</v>
      </c>
      <c r="F160" s="61">
        <v>0</v>
      </c>
      <c r="G160" s="61">
        <v>0</v>
      </c>
      <c r="H160" s="9">
        <f t="shared" si="33"/>
        <v>106</v>
      </c>
      <c r="I160" s="9">
        <f t="shared" si="34"/>
        <v>53</v>
      </c>
      <c r="J160" s="9">
        <f t="shared" si="35"/>
        <v>159</v>
      </c>
      <c r="K160" s="10" t="s">
        <v>313</v>
      </c>
    </row>
    <row r="161" spans="1:11" ht="16.5" customHeight="1" thickBot="1" x14ac:dyDescent="0.25">
      <c r="A161" s="52" t="s">
        <v>374</v>
      </c>
      <c r="B161" s="53">
        <f>SUM(B148,B151,B152:B159)</f>
        <v>893</v>
      </c>
      <c r="C161" s="53">
        <f t="shared" ref="C161:I161" si="39">SUM(C148,C151,C152:C159)</f>
        <v>659</v>
      </c>
      <c r="D161" s="53">
        <f t="shared" si="39"/>
        <v>1552</v>
      </c>
      <c r="E161" s="53">
        <f t="shared" si="39"/>
        <v>2</v>
      </c>
      <c r="F161" s="53">
        <f t="shared" si="39"/>
        <v>3</v>
      </c>
      <c r="G161" s="53">
        <f t="shared" si="39"/>
        <v>5</v>
      </c>
      <c r="H161" s="53">
        <f t="shared" si="39"/>
        <v>895</v>
      </c>
      <c r="I161" s="53">
        <f t="shared" si="39"/>
        <v>662</v>
      </c>
      <c r="J161" s="53">
        <f>I161+H161</f>
        <v>1557</v>
      </c>
      <c r="K161" s="25" t="s">
        <v>253</v>
      </c>
    </row>
    <row r="162" spans="1:11" ht="15" thickTop="1" x14ac:dyDescent="0.2"/>
  </sheetData>
  <mergeCells count="46">
    <mergeCell ref="A125:K125"/>
    <mergeCell ref="A126:K126"/>
    <mergeCell ref="A128:A131"/>
    <mergeCell ref="B128:D128"/>
    <mergeCell ref="E128:G128"/>
    <mergeCell ref="H128:J128"/>
    <mergeCell ref="K128:K131"/>
    <mergeCell ref="B129:D129"/>
    <mergeCell ref="E129:G129"/>
    <mergeCell ref="H129:J129"/>
    <mergeCell ref="A93:A96"/>
    <mergeCell ref="B93:D93"/>
    <mergeCell ref="E93:G93"/>
    <mergeCell ref="H93:J93"/>
    <mergeCell ref="K93:K96"/>
    <mergeCell ref="B94:D94"/>
    <mergeCell ref="E94:G94"/>
    <mergeCell ref="H94:J94"/>
    <mergeCell ref="A63:K63"/>
    <mergeCell ref="A64:K64"/>
    <mergeCell ref="A66:A69"/>
    <mergeCell ref="B66:D66"/>
    <mergeCell ref="E66:G66"/>
    <mergeCell ref="H66:J66"/>
    <mergeCell ref="K66:K69"/>
    <mergeCell ref="B67:D67"/>
    <mergeCell ref="E67:G67"/>
    <mergeCell ref="H67:J67"/>
    <mergeCell ref="A37:A40"/>
    <mergeCell ref="B37:D37"/>
    <mergeCell ref="E37:G37"/>
    <mergeCell ref="H37:J37"/>
    <mergeCell ref="K37:K40"/>
    <mergeCell ref="B38:D38"/>
    <mergeCell ref="E38:G38"/>
    <mergeCell ref="H38:J38"/>
    <mergeCell ref="A1:K1"/>
    <mergeCell ref="A2:K2"/>
    <mergeCell ref="A4:A7"/>
    <mergeCell ref="B4:D4"/>
    <mergeCell ref="E4:G4"/>
    <mergeCell ref="H4:J4"/>
    <mergeCell ref="K4:K7"/>
    <mergeCell ref="B5:D5"/>
    <mergeCell ref="E5:G5"/>
    <mergeCell ref="H5:J5"/>
  </mergeCells>
  <printOptions horizontalCentered="1"/>
  <pageMargins left="1" right="1" top="1" bottom="0.75" header="1" footer="0.75"/>
  <pageSetup paperSize="9" scale="75"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2"/>
  <sheetViews>
    <sheetView rightToLeft="1" view="pageBreakPreview" topLeftCell="A34" zoomScale="80" zoomScaleSheetLayoutView="80" workbookViewId="0">
      <selection activeCell="N64" sqref="N64"/>
    </sheetView>
  </sheetViews>
  <sheetFormatPr defaultRowHeight="14.25" x14ac:dyDescent="0.2"/>
  <cols>
    <col min="1" max="1" width="23.375" style="64" customWidth="1"/>
    <col min="2" max="13" width="6.875" style="64" customWidth="1"/>
    <col min="14" max="14" width="37.25" style="64" customWidth="1"/>
    <col min="15" max="16384" width="9" style="64"/>
  </cols>
  <sheetData>
    <row r="1" spans="1:14" ht="26.25" customHeight="1" x14ac:dyDescent="0.2">
      <c r="A1" s="995" t="s">
        <v>1891</v>
      </c>
      <c r="B1" s="995"/>
      <c r="C1" s="995"/>
      <c r="D1" s="995"/>
      <c r="E1" s="995"/>
      <c r="F1" s="995"/>
      <c r="G1" s="995"/>
      <c r="H1" s="995"/>
      <c r="I1" s="995"/>
      <c r="J1" s="995"/>
      <c r="K1" s="995"/>
      <c r="L1" s="995"/>
      <c r="M1" s="995"/>
      <c r="N1" s="995"/>
    </row>
    <row r="2" spans="1:14" ht="39" customHeight="1" x14ac:dyDescent="0.2">
      <c r="A2" s="999" t="s">
        <v>1890</v>
      </c>
      <c r="B2" s="999"/>
      <c r="C2" s="999"/>
      <c r="D2" s="999"/>
      <c r="E2" s="999"/>
      <c r="F2" s="999"/>
      <c r="G2" s="999"/>
      <c r="H2" s="999"/>
      <c r="I2" s="999"/>
      <c r="J2" s="999"/>
      <c r="K2" s="999"/>
      <c r="L2" s="999"/>
      <c r="M2" s="999"/>
      <c r="N2" s="999"/>
    </row>
    <row r="3" spans="1:14" ht="23.25" customHeight="1" thickBot="1" x14ac:dyDescent="0.25">
      <c r="A3" s="5" t="s">
        <v>666</v>
      </c>
      <c r="N3" s="69" t="s">
        <v>398</v>
      </c>
    </row>
    <row r="4" spans="1:14" ht="16.5" thickTop="1" x14ac:dyDescent="0.2">
      <c r="A4" s="992" t="s">
        <v>333</v>
      </c>
      <c r="B4" s="992" t="s">
        <v>128</v>
      </c>
      <c r="C4" s="992"/>
      <c r="D4" s="992"/>
      <c r="E4" s="992" t="s">
        <v>129</v>
      </c>
      <c r="F4" s="992"/>
      <c r="G4" s="992"/>
      <c r="H4" s="992" t="s">
        <v>130</v>
      </c>
      <c r="I4" s="992"/>
      <c r="J4" s="992"/>
      <c r="K4" s="992" t="s">
        <v>4</v>
      </c>
      <c r="L4" s="992"/>
      <c r="M4" s="992"/>
      <c r="N4" s="992" t="s">
        <v>334</v>
      </c>
    </row>
    <row r="5" spans="1:14" ht="15.75" x14ac:dyDescent="0.2">
      <c r="A5" s="993"/>
      <c r="B5" s="993" t="s">
        <v>131</v>
      </c>
      <c r="C5" s="993"/>
      <c r="D5" s="993"/>
      <c r="E5" s="993" t="s">
        <v>132</v>
      </c>
      <c r="F5" s="993"/>
      <c r="G5" s="993"/>
      <c r="H5" s="993" t="s">
        <v>133</v>
      </c>
      <c r="I5" s="993"/>
      <c r="J5" s="993"/>
      <c r="K5" s="993" t="s">
        <v>9</v>
      </c>
      <c r="L5" s="993"/>
      <c r="M5" s="993"/>
      <c r="N5" s="993"/>
    </row>
    <row r="6" spans="1:14" ht="15.75" x14ac:dyDescent="0.2">
      <c r="A6" s="993"/>
      <c r="B6" s="498" t="s">
        <v>10</v>
      </c>
      <c r="C6" s="498" t="s">
        <v>112</v>
      </c>
      <c r="D6" s="498" t="s">
        <v>12</v>
      </c>
      <c r="E6" s="498" t="s">
        <v>10</v>
      </c>
      <c r="F6" s="498" t="s">
        <v>112</v>
      </c>
      <c r="G6" s="498" t="s">
        <v>12</v>
      </c>
      <c r="H6" s="498" t="s">
        <v>10</v>
      </c>
      <c r="I6" s="498" t="s">
        <v>112</v>
      </c>
      <c r="J6" s="498" t="s">
        <v>12</v>
      </c>
      <c r="K6" s="498" t="s">
        <v>10</v>
      </c>
      <c r="L6" s="498" t="s">
        <v>112</v>
      </c>
      <c r="M6" s="498" t="s">
        <v>12</v>
      </c>
      <c r="N6" s="993"/>
    </row>
    <row r="7" spans="1:14" ht="15.75" thickBot="1" x14ac:dyDescent="0.25">
      <c r="A7" s="994"/>
      <c r="B7" s="510" t="s">
        <v>13</v>
      </c>
      <c r="C7" s="510" t="s">
        <v>14</v>
      </c>
      <c r="D7" s="510" t="s">
        <v>9</v>
      </c>
      <c r="E7" s="510" t="s">
        <v>13</v>
      </c>
      <c r="F7" s="510" t="s">
        <v>14</v>
      </c>
      <c r="G7" s="510" t="s">
        <v>9</v>
      </c>
      <c r="H7" s="510" t="s">
        <v>13</v>
      </c>
      <c r="I7" s="510" t="s">
        <v>14</v>
      </c>
      <c r="J7" s="510" t="s">
        <v>9</v>
      </c>
      <c r="K7" s="510" t="s">
        <v>13</v>
      </c>
      <c r="L7" s="510" t="s">
        <v>14</v>
      </c>
      <c r="M7" s="510" t="s">
        <v>9</v>
      </c>
      <c r="N7" s="994"/>
    </row>
    <row r="8" spans="1:14" ht="22.5" customHeight="1" x14ac:dyDescent="0.2">
      <c r="A8" s="463" t="s">
        <v>15</v>
      </c>
      <c r="B8" s="9"/>
      <c r="C8" s="9"/>
      <c r="D8" s="9"/>
      <c r="E8" s="9"/>
      <c r="F8" s="9"/>
      <c r="G8" s="9"/>
      <c r="H8" s="9"/>
      <c r="I8" s="9"/>
      <c r="J8" s="9"/>
      <c r="K8" s="508"/>
      <c r="L8" s="463"/>
      <c r="M8" s="9"/>
      <c r="N8" s="508" t="s">
        <v>198</v>
      </c>
    </row>
    <row r="9" spans="1:14" ht="22.5" customHeight="1" x14ac:dyDescent="0.2">
      <c r="A9" s="463" t="s">
        <v>393</v>
      </c>
      <c r="B9" s="9">
        <v>97</v>
      </c>
      <c r="C9" s="9">
        <v>27</v>
      </c>
      <c r="D9" s="9">
        <v>124</v>
      </c>
      <c r="E9" s="9">
        <v>17</v>
      </c>
      <c r="F9" s="9">
        <v>6</v>
      </c>
      <c r="G9" s="9">
        <v>23</v>
      </c>
      <c r="H9" s="9">
        <v>0</v>
      </c>
      <c r="I9" s="9">
        <v>0</v>
      </c>
      <c r="J9" s="9">
        <f>SUM(H9:I9)</f>
        <v>0</v>
      </c>
      <c r="K9" s="9">
        <f>H9+E9+B9</f>
        <v>114</v>
      </c>
      <c r="L9" s="9">
        <f>I9+F9+C9</f>
        <v>33</v>
      </c>
      <c r="M9" s="9">
        <f>SUM(K9:L9)</f>
        <v>147</v>
      </c>
      <c r="N9" s="508" t="s">
        <v>336</v>
      </c>
    </row>
    <row r="10" spans="1:14" ht="22.5" customHeight="1" x14ac:dyDescent="0.2">
      <c r="A10" s="463" t="s">
        <v>337</v>
      </c>
      <c r="B10" s="9">
        <v>25</v>
      </c>
      <c r="C10" s="9">
        <v>3</v>
      </c>
      <c r="D10" s="9">
        <v>28</v>
      </c>
      <c r="E10" s="9">
        <v>15</v>
      </c>
      <c r="F10" s="9">
        <v>3</v>
      </c>
      <c r="G10" s="9">
        <v>18</v>
      </c>
      <c r="H10" s="9">
        <v>0</v>
      </c>
      <c r="I10" s="9">
        <v>0</v>
      </c>
      <c r="J10" s="9">
        <f t="shared" ref="J10:J22" si="0">SUM(H10:I10)</f>
        <v>0</v>
      </c>
      <c r="K10" s="9">
        <f t="shared" ref="K10:K26" si="1">H10+E10+B10</f>
        <v>40</v>
      </c>
      <c r="L10" s="9">
        <f t="shared" ref="L10:L26" si="2">I10+F10+C10</f>
        <v>6</v>
      </c>
      <c r="M10" s="9">
        <f t="shared" ref="M10:M26" si="3">SUM(K10:L10)</f>
        <v>46</v>
      </c>
      <c r="N10" s="508" t="s">
        <v>338</v>
      </c>
    </row>
    <row r="11" spans="1:14" ht="22.5" customHeight="1" x14ac:dyDescent="0.2">
      <c r="A11" s="463" t="s">
        <v>566</v>
      </c>
      <c r="B11" s="9">
        <v>45</v>
      </c>
      <c r="C11" s="9">
        <v>12</v>
      </c>
      <c r="D11" s="9">
        <v>57</v>
      </c>
      <c r="E11" s="9">
        <v>7</v>
      </c>
      <c r="F11" s="9">
        <v>0</v>
      </c>
      <c r="G11" s="9">
        <v>7</v>
      </c>
      <c r="H11" s="9">
        <v>1</v>
      </c>
      <c r="I11" s="9">
        <v>0</v>
      </c>
      <c r="J11" s="9">
        <f t="shared" si="0"/>
        <v>1</v>
      </c>
      <c r="K11" s="9">
        <f t="shared" si="1"/>
        <v>53</v>
      </c>
      <c r="L11" s="9">
        <f t="shared" si="2"/>
        <v>12</v>
      </c>
      <c r="M11" s="9">
        <f t="shared" si="3"/>
        <v>65</v>
      </c>
      <c r="N11" s="508" t="s">
        <v>567</v>
      </c>
    </row>
    <row r="12" spans="1:14" ht="22.5" customHeight="1" x14ac:dyDescent="0.2">
      <c r="A12" s="463" t="s">
        <v>341</v>
      </c>
      <c r="B12" s="9">
        <v>40</v>
      </c>
      <c r="C12" s="9">
        <v>10</v>
      </c>
      <c r="D12" s="9">
        <v>50</v>
      </c>
      <c r="E12" s="9">
        <v>2</v>
      </c>
      <c r="F12" s="9">
        <v>2</v>
      </c>
      <c r="G12" s="9">
        <v>4</v>
      </c>
      <c r="H12" s="9">
        <v>1</v>
      </c>
      <c r="I12" s="9">
        <v>0</v>
      </c>
      <c r="J12" s="9">
        <f t="shared" si="0"/>
        <v>1</v>
      </c>
      <c r="K12" s="9">
        <f t="shared" si="1"/>
        <v>43</v>
      </c>
      <c r="L12" s="9">
        <f t="shared" si="2"/>
        <v>12</v>
      </c>
      <c r="M12" s="9">
        <f t="shared" si="3"/>
        <v>55</v>
      </c>
      <c r="N12" s="508" t="s">
        <v>338</v>
      </c>
    </row>
    <row r="13" spans="1:14" ht="22.5" customHeight="1" x14ac:dyDescent="0.2">
      <c r="A13" s="463" t="s">
        <v>342</v>
      </c>
      <c r="B13" s="9">
        <v>28</v>
      </c>
      <c r="C13" s="9">
        <v>17</v>
      </c>
      <c r="D13" s="9">
        <v>45</v>
      </c>
      <c r="E13" s="9">
        <v>6</v>
      </c>
      <c r="F13" s="9">
        <v>3</v>
      </c>
      <c r="G13" s="9">
        <v>9</v>
      </c>
      <c r="H13" s="9">
        <v>1</v>
      </c>
      <c r="I13" s="9">
        <v>3</v>
      </c>
      <c r="J13" s="9">
        <f t="shared" si="0"/>
        <v>4</v>
      </c>
      <c r="K13" s="9">
        <f t="shared" si="1"/>
        <v>35</v>
      </c>
      <c r="L13" s="9">
        <f t="shared" si="2"/>
        <v>23</v>
      </c>
      <c r="M13" s="9">
        <f t="shared" si="3"/>
        <v>58</v>
      </c>
      <c r="N13" s="508" t="s">
        <v>343</v>
      </c>
    </row>
    <row r="14" spans="1:14" ht="22.5" customHeight="1" x14ac:dyDescent="0.2">
      <c r="A14" s="463" t="s">
        <v>344</v>
      </c>
      <c r="B14" s="9">
        <v>22</v>
      </c>
      <c r="C14" s="9">
        <v>16</v>
      </c>
      <c r="D14" s="9">
        <v>38</v>
      </c>
      <c r="E14" s="9">
        <v>12</v>
      </c>
      <c r="F14" s="9">
        <v>7</v>
      </c>
      <c r="G14" s="9">
        <v>19</v>
      </c>
      <c r="H14" s="9">
        <v>0</v>
      </c>
      <c r="I14" s="9">
        <v>0</v>
      </c>
      <c r="J14" s="9">
        <f t="shared" si="0"/>
        <v>0</v>
      </c>
      <c r="K14" s="9">
        <f t="shared" si="1"/>
        <v>34</v>
      </c>
      <c r="L14" s="9">
        <f t="shared" si="2"/>
        <v>23</v>
      </c>
      <c r="M14" s="9">
        <f t="shared" si="3"/>
        <v>57</v>
      </c>
      <c r="N14" s="508" t="s">
        <v>345</v>
      </c>
    </row>
    <row r="15" spans="1:14" ht="22.5" customHeight="1" x14ac:dyDescent="0.2">
      <c r="A15" s="463" t="s">
        <v>346</v>
      </c>
      <c r="B15" s="9">
        <v>14</v>
      </c>
      <c r="C15" s="9">
        <v>3</v>
      </c>
      <c r="D15" s="9">
        <v>17</v>
      </c>
      <c r="E15" s="9">
        <v>7</v>
      </c>
      <c r="F15" s="9">
        <v>10</v>
      </c>
      <c r="G15" s="9">
        <v>17</v>
      </c>
      <c r="H15" s="9">
        <v>2</v>
      </c>
      <c r="I15" s="9">
        <v>2</v>
      </c>
      <c r="J15" s="9">
        <f t="shared" si="0"/>
        <v>4</v>
      </c>
      <c r="K15" s="9">
        <f t="shared" si="1"/>
        <v>23</v>
      </c>
      <c r="L15" s="9">
        <f t="shared" si="2"/>
        <v>15</v>
      </c>
      <c r="M15" s="9">
        <f t="shared" si="3"/>
        <v>38</v>
      </c>
      <c r="N15" s="508" t="s">
        <v>347</v>
      </c>
    </row>
    <row r="16" spans="1:14" ht="22.5" customHeight="1" x14ac:dyDescent="0.2">
      <c r="A16" s="463" t="s">
        <v>348</v>
      </c>
      <c r="B16" s="9">
        <v>9</v>
      </c>
      <c r="C16" s="9">
        <v>14</v>
      </c>
      <c r="D16" s="9">
        <v>23</v>
      </c>
      <c r="E16" s="9">
        <v>5</v>
      </c>
      <c r="F16" s="9">
        <v>1</v>
      </c>
      <c r="G16" s="9">
        <v>6</v>
      </c>
      <c r="H16" s="9">
        <v>1</v>
      </c>
      <c r="I16" s="9">
        <v>1</v>
      </c>
      <c r="J16" s="9">
        <f t="shared" si="0"/>
        <v>2</v>
      </c>
      <c r="K16" s="9">
        <f t="shared" si="1"/>
        <v>15</v>
      </c>
      <c r="L16" s="9">
        <f t="shared" si="2"/>
        <v>16</v>
      </c>
      <c r="M16" s="9">
        <f t="shared" si="3"/>
        <v>31</v>
      </c>
      <c r="N16" s="508" t="s">
        <v>349</v>
      </c>
    </row>
    <row r="17" spans="1:14" ht="22.5" customHeight="1" x14ac:dyDescent="0.2">
      <c r="A17" s="463" t="s">
        <v>350</v>
      </c>
      <c r="B17" s="9">
        <v>14</v>
      </c>
      <c r="C17" s="9">
        <v>5</v>
      </c>
      <c r="D17" s="9">
        <v>19</v>
      </c>
      <c r="E17" s="9">
        <v>1</v>
      </c>
      <c r="F17" s="9">
        <v>0</v>
      </c>
      <c r="G17" s="9">
        <v>1</v>
      </c>
      <c r="H17" s="9">
        <v>0</v>
      </c>
      <c r="I17" s="9">
        <v>0</v>
      </c>
      <c r="J17" s="9">
        <f t="shared" si="0"/>
        <v>0</v>
      </c>
      <c r="K17" s="9">
        <f t="shared" si="1"/>
        <v>15</v>
      </c>
      <c r="L17" s="9">
        <f t="shared" si="2"/>
        <v>5</v>
      </c>
      <c r="M17" s="9">
        <f t="shared" si="3"/>
        <v>20</v>
      </c>
      <c r="N17" s="508" t="s">
        <v>351</v>
      </c>
    </row>
    <row r="18" spans="1:14" ht="22.5" customHeight="1" x14ac:dyDescent="0.2">
      <c r="A18" s="463" t="s">
        <v>352</v>
      </c>
      <c r="B18" s="9">
        <v>16</v>
      </c>
      <c r="C18" s="9">
        <v>4</v>
      </c>
      <c r="D18" s="9">
        <v>20</v>
      </c>
      <c r="E18" s="9">
        <v>5</v>
      </c>
      <c r="F18" s="9">
        <v>2</v>
      </c>
      <c r="G18" s="9">
        <v>7</v>
      </c>
      <c r="H18" s="9">
        <v>16</v>
      </c>
      <c r="I18" s="9">
        <v>8</v>
      </c>
      <c r="J18" s="9">
        <f t="shared" si="0"/>
        <v>24</v>
      </c>
      <c r="K18" s="9">
        <f t="shared" si="1"/>
        <v>37</v>
      </c>
      <c r="L18" s="9">
        <f t="shared" si="2"/>
        <v>14</v>
      </c>
      <c r="M18" s="9">
        <f t="shared" si="3"/>
        <v>51</v>
      </c>
      <c r="N18" s="508" t="s">
        <v>353</v>
      </c>
    </row>
    <row r="19" spans="1:14" ht="22.5" customHeight="1" x14ac:dyDescent="0.2">
      <c r="A19" s="463" t="s">
        <v>372</v>
      </c>
      <c r="B19" s="9">
        <v>20</v>
      </c>
      <c r="C19" s="9">
        <v>6</v>
      </c>
      <c r="D19" s="9">
        <v>26</v>
      </c>
      <c r="E19" s="9">
        <v>8</v>
      </c>
      <c r="F19" s="9">
        <v>5</v>
      </c>
      <c r="G19" s="9">
        <v>13</v>
      </c>
      <c r="H19" s="9">
        <v>1</v>
      </c>
      <c r="I19" s="9">
        <v>3</v>
      </c>
      <c r="J19" s="9">
        <f t="shared" si="0"/>
        <v>4</v>
      </c>
      <c r="K19" s="9">
        <f t="shared" si="1"/>
        <v>29</v>
      </c>
      <c r="L19" s="9">
        <f t="shared" si="2"/>
        <v>14</v>
      </c>
      <c r="M19" s="9">
        <f t="shared" si="3"/>
        <v>43</v>
      </c>
      <c r="N19" s="508" t="s">
        <v>355</v>
      </c>
    </row>
    <row r="20" spans="1:14" ht="22.5" customHeight="1" x14ac:dyDescent="0.2">
      <c r="A20" s="463" t="s">
        <v>356</v>
      </c>
      <c r="B20" s="9">
        <v>4</v>
      </c>
      <c r="C20" s="9">
        <v>0</v>
      </c>
      <c r="D20" s="9">
        <v>4</v>
      </c>
      <c r="E20" s="9">
        <v>2</v>
      </c>
      <c r="F20" s="9">
        <v>1</v>
      </c>
      <c r="G20" s="9">
        <v>3</v>
      </c>
      <c r="H20" s="9">
        <v>1</v>
      </c>
      <c r="I20" s="9">
        <v>0</v>
      </c>
      <c r="J20" s="9">
        <f t="shared" si="0"/>
        <v>1</v>
      </c>
      <c r="K20" s="9">
        <f t="shared" si="1"/>
        <v>7</v>
      </c>
      <c r="L20" s="9">
        <f t="shared" si="2"/>
        <v>1</v>
      </c>
      <c r="M20" s="9">
        <f t="shared" si="3"/>
        <v>8</v>
      </c>
      <c r="N20" s="508" t="s">
        <v>357</v>
      </c>
    </row>
    <row r="21" spans="1:14" ht="22.5" customHeight="1" x14ac:dyDescent="0.2">
      <c r="A21" s="463" t="s">
        <v>358</v>
      </c>
      <c r="B21" s="9">
        <v>11</v>
      </c>
      <c r="C21" s="9">
        <v>6</v>
      </c>
      <c r="D21" s="9">
        <v>17</v>
      </c>
      <c r="E21" s="9">
        <v>1</v>
      </c>
      <c r="F21" s="9">
        <v>1</v>
      </c>
      <c r="G21" s="9">
        <v>2</v>
      </c>
      <c r="H21" s="9">
        <v>0</v>
      </c>
      <c r="I21" s="9">
        <v>0</v>
      </c>
      <c r="J21" s="9">
        <f t="shared" si="0"/>
        <v>0</v>
      </c>
      <c r="K21" s="9">
        <f t="shared" si="1"/>
        <v>12</v>
      </c>
      <c r="L21" s="9">
        <f t="shared" si="2"/>
        <v>7</v>
      </c>
      <c r="M21" s="9">
        <f t="shared" si="3"/>
        <v>19</v>
      </c>
      <c r="N21" s="508" t="s">
        <v>359</v>
      </c>
    </row>
    <row r="22" spans="1:14" ht="22.5" customHeight="1" x14ac:dyDescent="0.2">
      <c r="A22" s="463" t="s">
        <v>394</v>
      </c>
      <c r="B22" s="9">
        <v>3</v>
      </c>
      <c r="C22" s="9">
        <v>1</v>
      </c>
      <c r="D22" s="9">
        <v>4</v>
      </c>
      <c r="E22" s="9">
        <v>2</v>
      </c>
      <c r="F22" s="9">
        <v>0</v>
      </c>
      <c r="G22" s="9">
        <v>2</v>
      </c>
      <c r="H22" s="9">
        <v>0</v>
      </c>
      <c r="I22" s="9">
        <v>0</v>
      </c>
      <c r="J22" s="9">
        <f t="shared" si="0"/>
        <v>0</v>
      </c>
      <c r="K22" s="9">
        <f t="shared" si="1"/>
        <v>5</v>
      </c>
      <c r="L22" s="9">
        <f t="shared" si="2"/>
        <v>1</v>
      </c>
      <c r="M22" s="9">
        <f t="shared" si="3"/>
        <v>6</v>
      </c>
      <c r="N22" s="508" t="s">
        <v>361</v>
      </c>
    </row>
    <row r="23" spans="1:14" ht="22.5" customHeight="1" x14ac:dyDescent="0.2">
      <c r="A23" s="463" t="s">
        <v>362</v>
      </c>
      <c r="B23" s="9">
        <f>SUM(B9:B22)</f>
        <v>348</v>
      </c>
      <c r="C23" s="9">
        <f t="shared" ref="C23:I23" si="4">SUM(C9:C22)</f>
        <v>124</v>
      </c>
      <c r="D23" s="9">
        <f t="shared" si="4"/>
        <v>472</v>
      </c>
      <c r="E23" s="9">
        <f t="shared" si="4"/>
        <v>90</v>
      </c>
      <c r="F23" s="9">
        <f t="shared" si="4"/>
        <v>41</v>
      </c>
      <c r="G23" s="9">
        <f t="shared" si="4"/>
        <v>131</v>
      </c>
      <c r="H23" s="9">
        <f t="shared" si="4"/>
        <v>24</v>
      </c>
      <c r="I23" s="9">
        <f t="shared" si="4"/>
        <v>17</v>
      </c>
      <c r="J23" s="9">
        <f t="shared" ref="J23" si="5">SUM(H23:I23)</f>
        <v>41</v>
      </c>
      <c r="K23" s="9">
        <f t="shared" si="1"/>
        <v>462</v>
      </c>
      <c r="L23" s="9">
        <f t="shared" si="2"/>
        <v>182</v>
      </c>
      <c r="M23" s="9">
        <f t="shared" si="3"/>
        <v>644</v>
      </c>
      <c r="N23" s="69" t="s">
        <v>363</v>
      </c>
    </row>
    <row r="24" spans="1:14" ht="22.5" customHeight="1" x14ac:dyDescent="0.2">
      <c r="A24" s="463" t="s">
        <v>364</v>
      </c>
      <c r="B24" s="9">
        <v>15</v>
      </c>
      <c r="C24" s="9">
        <v>10</v>
      </c>
      <c r="D24" s="9">
        <v>25</v>
      </c>
      <c r="E24" s="9">
        <v>3</v>
      </c>
      <c r="F24" s="9">
        <v>2</v>
      </c>
      <c r="G24" s="9">
        <v>5</v>
      </c>
      <c r="H24" s="9">
        <v>1</v>
      </c>
      <c r="I24" s="9">
        <v>2</v>
      </c>
      <c r="J24" s="9">
        <v>3</v>
      </c>
      <c r="K24" s="9">
        <f t="shared" si="1"/>
        <v>19</v>
      </c>
      <c r="L24" s="9">
        <f t="shared" si="2"/>
        <v>14</v>
      </c>
      <c r="M24" s="9">
        <f t="shared" si="3"/>
        <v>33</v>
      </c>
      <c r="N24" s="508" t="s">
        <v>365</v>
      </c>
    </row>
    <row r="25" spans="1:14" ht="22.5" customHeight="1" x14ac:dyDescent="0.2">
      <c r="A25" s="463" t="s">
        <v>366</v>
      </c>
      <c r="B25" s="9">
        <v>33</v>
      </c>
      <c r="C25" s="9">
        <v>19</v>
      </c>
      <c r="D25" s="9">
        <v>52</v>
      </c>
      <c r="E25" s="9">
        <v>4</v>
      </c>
      <c r="F25" s="9">
        <v>4</v>
      </c>
      <c r="G25" s="9">
        <v>8</v>
      </c>
      <c r="H25" s="9">
        <v>2</v>
      </c>
      <c r="I25" s="9">
        <v>1</v>
      </c>
      <c r="J25" s="9">
        <v>3</v>
      </c>
      <c r="K25" s="9">
        <f t="shared" si="1"/>
        <v>39</v>
      </c>
      <c r="L25" s="9">
        <f t="shared" si="2"/>
        <v>24</v>
      </c>
      <c r="M25" s="9">
        <f t="shared" si="3"/>
        <v>63</v>
      </c>
      <c r="N25" s="514" t="s">
        <v>395</v>
      </c>
    </row>
    <row r="26" spans="1:14" ht="22.5" customHeight="1" x14ac:dyDescent="0.2">
      <c r="A26" s="20" t="s">
        <v>368</v>
      </c>
      <c r="B26" s="21">
        <f>SUM(B24:B25)</f>
        <v>48</v>
      </c>
      <c r="C26" s="21">
        <f t="shared" ref="C26:J26" si="6">SUM(C24:C25)</f>
        <v>29</v>
      </c>
      <c r="D26" s="21">
        <f t="shared" si="6"/>
        <v>77</v>
      </c>
      <c r="E26" s="21">
        <f t="shared" si="6"/>
        <v>7</v>
      </c>
      <c r="F26" s="21">
        <f t="shared" si="6"/>
        <v>6</v>
      </c>
      <c r="G26" s="21">
        <f t="shared" si="6"/>
        <v>13</v>
      </c>
      <c r="H26" s="21">
        <f t="shared" si="6"/>
        <v>3</v>
      </c>
      <c r="I26" s="21">
        <f t="shared" si="6"/>
        <v>3</v>
      </c>
      <c r="J26" s="21">
        <f t="shared" si="6"/>
        <v>6</v>
      </c>
      <c r="K26" s="21">
        <f t="shared" si="1"/>
        <v>58</v>
      </c>
      <c r="L26" s="21">
        <f t="shared" si="2"/>
        <v>38</v>
      </c>
      <c r="M26" s="21">
        <f t="shared" si="3"/>
        <v>96</v>
      </c>
      <c r="N26" s="22" t="s">
        <v>369</v>
      </c>
    </row>
    <row r="27" spans="1:14" ht="22.5" customHeight="1" thickBot="1" x14ac:dyDescent="0.25">
      <c r="A27" s="11" t="s">
        <v>90</v>
      </c>
      <c r="B27" s="12">
        <f>SUM(B26,B23)</f>
        <v>396</v>
      </c>
      <c r="C27" s="12">
        <f t="shared" ref="C27:M27" si="7">SUM(C26,C23)</f>
        <v>153</v>
      </c>
      <c r="D27" s="12">
        <f t="shared" si="7"/>
        <v>549</v>
      </c>
      <c r="E27" s="12">
        <f t="shared" si="7"/>
        <v>97</v>
      </c>
      <c r="F27" s="12">
        <f t="shared" si="7"/>
        <v>47</v>
      </c>
      <c r="G27" s="12">
        <f t="shared" si="7"/>
        <v>144</v>
      </c>
      <c r="H27" s="12">
        <f t="shared" si="7"/>
        <v>27</v>
      </c>
      <c r="I27" s="12">
        <f t="shared" si="7"/>
        <v>20</v>
      </c>
      <c r="J27" s="12">
        <f t="shared" si="7"/>
        <v>47</v>
      </c>
      <c r="K27" s="12">
        <f t="shared" si="7"/>
        <v>520</v>
      </c>
      <c r="L27" s="12">
        <f t="shared" si="7"/>
        <v>220</v>
      </c>
      <c r="M27" s="12">
        <f t="shared" si="7"/>
        <v>740</v>
      </c>
      <c r="N27" s="13" t="s">
        <v>313</v>
      </c>
    </row>
    <row r="28" spans="1:14" ht="12" customHeight="1" thickTop="1" x14ac:dyDescent="0.2"/>
    <row r="29" spans="1:14" ht="9.75" customHeight="1" x14ac:dyDescent="0.2"/>
    <row r="30" spans="1:14" ht="28.5" customHeight="1" thickBot="1" x14ac:dyDescent="0.25">
      <c r="A30" s="5" t="s">
        <v>667</v>
      </c>
      <c r="N30" s="482" t="s">
        <v>400</v>
      </c>
    </row>
    <row r="31" spans="1:14" ht="22.5" customHeight="1" thickTop="1" x14ac:dyDescent="0.2">
      <c r="A31" s="992" t="s">
        <v>333</v>
      </c>
      <c r="B31" s="992" t="s">
        <v>128</v>
      </c>
      <c r="C31" s="992"/>
      <c r="D31" s="992"/>
      <c r="E31" s="992" t="s">
        <v>129</v>
      </c>
      <c r="F31" s="992"/>
      <c r="G31" s="992"/>
      <c r="H31" s="992" t="s">
        <v>130</v>
      </c>
      <c r="I31" s="992"/>
      <c r="J31" s="992"/>
      <c r="K31" s="992" t="s">
        <v>4</v>
      </c>
      <c r="L31" s="992"/>
      <c r="M31" s="992"/>
      <c r="N31" s="992" t="s">
        <v>334</v>
      </c>
    </row>
    <row r="32" spans="1:14" ht="22.5" customHeight="1" x14ac:dyDescent="0.2">
      <c r="A32" s="993"/>
      <c r="B32" s="993" t="s">
        <v>131</v>
      </c>
      <c r="C32" s="993"/>
      <c r="D32" s="993"/>
      <c r="E32" s="993" t="s">
        <v>132</v>
      </c>
      <c r="F32" s="993"/>
      <c r="G32" s="993"/>
      <c r="H32" s="993" t="s">
        <v>133</v>
      </c>
      <c r="I32" s="993"/>
      <c r="J32" s="993"/>
      <c r="K32" s="993" t="s">
        <v>9</v>
      </c>
      <c r="L32" s="993"/>
      <c r="M32" s="993"/>
      <c r="N32" s="993"/>
    </row>
    <row r="33" spans="1:14" ht="22.5" customHeight="1" x14ac:dyDescent="0.2">
      <c r="A33" s="993"/>
      <c r="B33" s="498" t="s">
        <v>10</v>
      </c>
      <c r="C33" s="498" t="s">
        <v>112</v>
      </c>
      <c r="D33" s="498" t="s">
        <v>12</v>
      </c>
      <c r="E33" s="498" t="s">
        <v>10</v>
      </c>
      <c r="F33" s="498" t="s">
        <v>112</v>
      </c>
      <c r="G33" s="498" t="s">
        <v>12</v>
      </c>
      <c r="H33" s="498" t="s">
        <v>10</v>
      </c>
      <c r="I33" s="498" t="s">
        <v>112</v>
      </c>
      <c r="J33" s="498" t="s">
        <v>12</v>
      </c>
      <c r="K33" s="498" t="s">
        <v>10</v>
      </c>
      <c r="L33" s="498" t="s">
        <v>112</v>
      </c>
      <c r="M33" s="498" t="s">
        <v>12</v>
      </c>
      <c r="N33" s="993"/>
    </row>
    <row r="34" spans="1:14" ht="22.5" customHeight="1" thickBot="1" x14ac:dyDescent="0.25">
      <c r="A34" s="994"/>
      <c r="B34" s="499" t="s">
        <v>13</v>
      </c>
      <c r="C34" s="499" t="s">
        <v>14</v>
      </c>
      <c r="D34" s="499" t="s">
        <v>9</v>
      </c>
      <c r="E34" s="499" t="s">
        <v>13</v>
      </c>
      <c r="F34" s="499" t="s">
        <v>14</v>
      </c>
      <c r="G34" s="499" t="s">
        <v>9</v>
      </c>
      <c r="H34" s="499" t="s">
        <v>13</v>
      </c>
      <c r="I34" s="499" t="s">
        <v>14</v>
      </c>
      <c r="J34" s="499" t="s">
        <v>9</v>
      </c>
      <c r="K34" s="499" t="s">
        <v>13</v>
      </c>
      <c r="L34" s="499" t="s">
        <v>14</v>
      </c>
      <c r="M34" s="499" t="s">
        <v>9</v>
      </c>
      <c r="N34" s="994"/>
    </row>
    <row r="35" spans="1:14" ht="18.75" customHeight="1" x14ac:dyDescent="0.2">
      <c r="A35" s="20" t="s">
        <v>92</v>
      </c>
      <c r="B35" s="21"/>
      <c r="C35" s="21"/>
      <c r="D35" s="21"/>
      <c r="E35" s="21"/>
      <c r="F35" s="21"/>
      <c r="G35" s="21"/>
      <c r="H35" s="21"/>
      <c r="I35" s="21"/>
      <c r="J35" s="21"/>
      <c r="K35" s="22"/>
      <c r="L35" s="20"/>
      <c r="M35" s="21"/>
      <c r="N35" s="22" t="s">
        <v>314</v>
      </c>
    </row>
    <row r="36" spans="1:14" ht="18.75" customHeight="1" x14ac:dyDescent="0.2">
      <c r="A36" s="45" t="s">
        <v>335</v>
      </c>
      <c r="B36" s="9">
        <v>28</v>
      </c>
      <c r="C36" s="9">
        <v>3</v>
      </c>
      <c r="D36" s="9">
        <v>31</v>
      </c>
      <c r="E36" s="9">
        <v>2</v>
      </c>
      <c r="F36" s="9">
        <v>0</v>
      </c>
      <c r="G36" s="9">
        <v>2</v>
      </c>
      <c r="H36" s="9">
        <v>0</v>
      </c>
      <c r="I36" s="9">
        <v>0</v>
      </c>
      <c r="J36" s="9">
        <v>0</v>
      </c>
      <c r="K36" s="9">
        <f>H36+E36+B36</f>
        <v>30</v>
      </c>
      <c r="L36" s="9">
        <f>I36+F36+C36</f>
        <v>3</v>
      </c>
      <c r="M36" s="9">
        <f>SUM(K36:L36)</f>
        <v>33</v>
      </c>
      <c r="N36" s="508" t="s">
        <v>336</v>
      </c>
    </row>
    <row r="37" spans="1:14" ht="18.75" customHeight="1" x14ac:dyDescent="0.2">
      <c r="A37" s="45" t="s">
        <v>337</v>
      </c>
      <c r="B37" s="9">
        <v>22</v>
      </c>
      <c r="C37" s="9">
        <v>2</v>
      </c>
      <c r="D37" s="9">
        <v>24</v>
      </c>
      <c r="E37" s="9">
        <v>3</v>
      </c>
      <c r="F37" s="9">
        <v>1</v>
      </c>
      <c r="G37" s="9">
        <v>4</v>
      </c>
      <c r="H37" s="9">
        <v>0</v>
      </c>
      <c r="I37" s="9">
        <v>0</v>
      </c>
      <c r="J37" s="9">
        <v>0</v>
      </c>
      <c r="K37" s="9">
        <f t="shared" ref="K37:K51" si="8">H37+E37+B37</f>
        <v>25</v>
      </c>
      <c r="L37" s="9">
        <f t="shared" ref="L37:L51" si="9">I37+F37+C37</f>
        <v>3</v>
      </c>
      <c r="M37" s="9">
        <f t="shared" ref="M37:M51" si="10">SUM(K37:L37)</f>
        <v>28</v>
      </c>
      <c r="N37" s="508" t="s">
        <v>338</v>
      </c>
    </row>
    <row r="38" spans="1:14" ht="18.75" customHeight="1" x14ac:dyDescent="0.2">
      <c r="A38" s="45" t="s">
        <v>566</v>
      </c>
      <c r="B38" s="9">
        <v>50</v>
      </c>
      <c r="C38" s="9">
        <v>10</v>
      </c>
      <c r="D38" s="9">
        <v>60</v>
      </c>
      <c r="E38" s="9">
        <v>5</v>
      </c>
      <c r="F38" s="9">
        <v>0</v>
      </c>
      <c r="G38" s="9">
        <v>5</v>
      </c>
      <c r="H38" s="9">
        <v>5</v>
      </c>
      <c r="I38" s="9">
        <v>1</v>
      </c>
      <c r="J38" s="9">
        <v>0</v>
      </c>
      <c r="K38" s="9">
        <f t="shared" si="8"/>
        <v>60</v>
      </c>
      <c r="L38" s="9">
        <f t="shared" si="9"/>
        <v>11</v>
      </c>
      <c r="M38" s="9">
        <f t="shared" si="10"/>
        <v>71</v>
      </c>
      <c r="N38" s="508" t="s">
        <v>567</v>
      </c>
    </row>
    <row r="39" spans="1:14" ht="18.75" customHeight="1" x14ac:dyDescent="0.2">
      <c r="A39" s="45" t="s">
        <v>396</v>
      </c>
      <c r="B39" s="9">
        <v>64</v>
      </c>
      <c r="C39" s="9">
        <v>10</v>
      </c>
      <c r="D39" s="9">
        <v>74</v>
      </c>
      <c r="E39" s="9">
        <v>3</v>
      </c>
      <c r="F39" s="9">
        <v>1</v>
      </c>
      <c r="G39" s="9">
        <v>4</v>
      </c>
      <c r="H39" s="9">
        <v>4</v>
      </c>
      <c r="I39" s="9">
        <v>1</v>
      </c>
      <c r="J39" s="9">
        <v>0</v>
      </c>
      <c r="K39" s="9">
        <f t="shared" si="8"/>
        <v>71</v>
      </c>
      <c r="L39" s="9">
        <f t="shared" si="9"/>
        <v>12</v>
      </c>
      <c r="M39" s="9">
        <f t="shared" si="10"/>
        <v>83</v>
      </c>
      <c r="N39" s="508" t="s">
        <v>355</v>
      </c>
    </row>
    <row r="40" spans="1:14" ht="18.75" customHeight="1" x14ac:dyDescent="0.2">
      <c r="A40" s="45" t="s">
        <v>397</v>
      </c>
      <c r="B40" s="9">
        <v>12</v>
      </c>
      <c r="C40" s="9">
        <v>5</v>
      </c>
      <c r="D40" s="9">
        <v>17</v>
      </c>
      <c r="E40" s="9">
        <v>1</v>
      </c>
      <c r="F40" s="9">
        <v>0</v>
      </c>
      <c r="G40" s="9">
        <v>1</v>
      </c>
      <c r="H40" s="9">
        <v>0</v>
      </c>
      <c r="I40" s="9">
        <v>0</v>
      </c>
      <c r="J40" s="9">
        <v>0</v>
      </c>
      <c r="K40" s="9">
        <f t="shared" si="8"/>
        <v>13</v>
      </c>
      <c r="L40" s="9">
        <f t="shared" si="9"/>
        <v>5</v>
      </c>
      <c r="M40" s="9">
        <f t="shared" si="10"/>
        <v>18</v>
      </c>
      <c r="N40" s="508" t="s">
        <v>363</v>
      </c>
    </row>
    <row r="41" spans="1:14" ht="34.5" customHeight="1" x14ac:dyDescent="0.2">
      <c r="A41" s="45" t="s">
        <v>344</v>
      </c>
      <c r="B41" s="9">
        <v>13</v>
      </c>
      <c r="C41" s="9">
        <v>1</v>
      </c>
      <c r="D41" s="9">
        <v>14</v>
      </c>
      <c r="E41" s="9">
        <v>1</v>
      </c>
      <c r="F41" s="9">
        <v>0</v>
      </c>
      <c r="G41" s="9">
        <v>1</v>
      </c>
      <c r="H41" s="9">
        <v>0</v>
      </c>
      <c r="I41" s="9">
        <v>0</v>
      </c>
      <c r="J41" s="9">
        <v>0</v>
      </c>
      <c r="K41" s="9">
        <f t="shared" si="8"/>
        <v>14</v>
      </c>
      <c r="L41" s="9">
        <f t="shared" si="9"/>
        <v>1</v>
      </c>
      <c r="M41" s="9">
        <f t="shared" si="10"/>
        <v>15</v>
      </c>
      <c r="N41" s="514" t="s">
        <v>367</v>
      </c>
    </row>
    <row r="42" spans="1:14" ht="18.75" customHeight="1" x14ac:dyDescent="0.2">
      <c r="A42" s="45" t="s">
        <v>346</v>
      </c>
      <c r="B42" s="9">
        <v>19</v>
      </c>
      <c r="C42" s="9">
        <v>2</v>
      </c>
      <c r="D42" s="9">
        <v>21</v>
      </c>
      <c r="E42" s="9">
        <v>5</v>
      </c>
      <c r="F42" s="9">
        <v>1</v>
      </c>
      <c r="G42" s="9">
        <v>6</v>
      </c>
      <c r="H42" s="9">
        <v>0</v>
      </c>
      <c r="I42" s="9">
        <v>0</v>
      </c>
      <c r="J42" s="9">
        <v>0</v>
      </c>
      <c r="K42" s="9">
        <f t="shared" si="8"/>
        <v>24</v>
      </c>
      <c r="L42" s="9">
        <f t="shared" si="9"/>
        <v>3</v>
      </c>
      <c r="M42" s="9">
        <f t="shared" si="10"/>
        <v>27</v>
      </c>
      <c r="N42" s="508" t="s">
        <v>369</v>
      </c>
    </row>
    <row r="43" spans="1:14" ht="18.75" customHeight="1" x14ac:dyDescent="0.2">
      <c r="A43" s="45" t="s">
        <v>348</v>
      </c>
      <c r="B43" s="9">
        <v>2</v>
      </c>
      <c r="C43" s="9">
        <v>2</v>
      </c>
      <c r="D43" s="9">
        <v>4</v>
      </c>
      <c r="E43" s="9">
        <v>0</v>
      </c>
      <c r="F43" s="9">
        <v>2</v>
      </c>
      <c r="G43" s="9">
        <v>2</v>
      </c>
      <c r="H43" s="9">
        <v>0</v>
      </c>
      <c r="I43" s="9">
        <v>0</v>
      </c>
      <c r="J43" s="9">
        <v>0</v>
      </c>
      <c r="K43" s="9">
        <f t="shared" si="8"/>
        <v>2</v>
      </c>
      <c r="L43" s="9">
        <f t="shared" si="9"/>
        <v>4</v>
      </c>
      <c r="M43" s="9">
        <f t="shared" si="10"/>
        <v>6</v>
      </c>
      <c r="N43" s="508" t="s">
        <v>315</v>
      </c>
    </row>
    <row r="44" spans="1:14" ht="18.75" customHeight="1" x14ac:dyDescent="0.2">
      <c r="A44" s="45" t="s">
        <v>350</v>
      </c>
      <c r="B44" s="9">
        <v>16</v>
      </c>
      <c r="C44" s="9">
        <v>9</v>
      </c>
      <c r="D44" s="9">
        <v>25</v>
      </c>
      <c r="E44" s="9">
        <v>2</v>
      </c>
      <c r="F44" s="9">
        <v>0</v>
      </c>
      <c r="G44" s="9">
        <v>2</v>
      </c>
      <c r="H44" s="9">
        <v>0</v>
      </c>
      <c r="I44" s="9">
        <v>0</v>
      </c>
      <c r="J44" s="9">
        <v>0</v>
      </c>
      <c r="K44" s="9">
        <f t="shared" si="8"/>
        <v>18</v>
      </c>
      <c r="L44" s="9">
        <f t="shared" si="9"/>
        <v>9</v>
      </c>
      <c r="M44" s="9">
        <f t="shared" si="10"/>
        <v>27</v>
      </c>
      <c r="N44" s="508" t="s">
        <v>253</v>
      </c>
    </row>
    <row r="45" spans="1:14" ht="18.75" customHeight="1" x14ac:dyDescent="0.2">
      <c r="A45" s="45" t="s">
        <v>352</v>
      </c>
      <c r="B45" s="61">
        <v>9</v>
      </c>
      <c r="C45" s="61">
        <v>3</v>
      </c>
      <c r="D45" s="61">
        <v>12</v>
      </c>
      <c r="E45" s="61">
        <v>1</v>
      </c>
      <c r="F45" s="9">
        <v>2</v>
      </c>
      <c r="G45" s="61">
        <v>3</v>
      </c>
      <c r="H45" s="61">
        <v>1</v>
      </c>
      <c r="I45" s="61">
        <v>0</v>
      </c>
      <c r="J45" s="9">
        <v>0</v>
      </c>
      <c r="K45" s="9">
        <f t="shared" si="8"/>
        <v>11</v>
      </c>
      <c r="L45" s="9">
        <f t="shared" si="9"/>
        <v>5</v>
      </c>
      <c r="M45" s="9">
        <f t="shared" si="10"/>
        <v>16</v>
      </c>
      <c r="N45" s="508" t="s">
        <v>353</v>
      </c>
    </row>
    <row r="46" spans="1:14" ht="18.75" customHeight="1" x14ac:dyDescent="0.2">
      <c r="A46" s="46" t="s">
        <v>354</v>
      </c>
      <c r="B46" s="61">
        <v>2</v>
      </c>
      <c r="C46" s="61">
        <v>1</v>
      </c>
      <c r="D46" s="61">
        <v>3</v>
      </c>
      <c r="E46" s="61">
        <v>1</v>
      </c>
      <c r="F46" s="9">
        <v>1</v>
      </c>
      <c r="G46" s="61">
        <v>2</v>
      </c>
      <c r="H46" s="61">
        <v>2</v>
      </c>
      <c r="I46" s="61">
        <v>5</v>
      </c>
      <c r="J46" s="9">
        <v>0</v>
      </c>
      <c r="K46" s="9">
        <f t="shared" si="8"/>
        <v>5</v>
      </c>
      <c r="L46" s="9">
        <f t="shared" si="9"/>
        <v>7</v>
      </c>
      <c r="M46" s="9">
        <f t="shared" si="10"/>
        <v>12</v>
      </c>
      <c r="N46" s="508" t="s">
        <v>355</v>
      </c>
    </row>
    <row r="47" spans="1:14" ht="18.75" customHeight="1" x14ac:dyDescent="0.2">
      <c r="A47" s="45" t="s">
        <v>356</v>
      </c>
      <c r="B47" s="61">
        <v>3</v>
      </c>
      <c r="C47" s="61">
        <v>1</v>
      </c>
      <c r="D47" s="61">
        <v>4</v>
      </c>
      <c r="E47" s="61">
        <v>0</v>
      </c>
      <c r="F47" s="9">
        <v>0</v>
      </c>
      <c r="G47" s="61">
        <v>0</v>
      </c>
      <c r="H47" s="61">
        <v>0</v>
      </c>
      <c r="I47" s="61">
        <v>0</v>
      </c>
      <c r="J47" s="9">
        <v>0</v>
      </c>
      <c r="K47" s="9">
        <f t="shared" si="8"/>
        <v>3</v>
      </c>
      <c r="L47" s="9">
        <f t="shared" si="9"/>
        <v>1</v>
      </c>
      <c r="M47" s="9">
        <f t="shared" si="10"/>
        <v>4</v>
      </c>
      <c r="N47" s="508" t="s">
        <v>357</v>
      </c>
    </row>
    <row r="48" spans="1:14" ht="18.75" customHeight="1" x14ac:dyDescent="0.2">
      <c r="A48" s="45" t="s">
        <v>360</v>
      </c>
      <c r="B48" s="61">
        <v>2</v>
      </c>
      <c r="C48" s="61">
        <v>1</v>
      </c>
      <c r="D48" s="61">
        <v>3</v>
      </c>
      <c r="E48" s="61">
        <v>0</v>
      </c>
      <c r="F48" s="9">
        <v>0</v>
      </c>
      <c r="G48" s="61">
        <v>0</v>
      </c>
      <c r="H48" s="61">
        <v>0</v>
      </c>
      <c r="I48" s="61">
        <v>0</v>
      </c>
      <c r="J48" s="9">
        <v>0</v>
      </c>
      <c r="K48" s="9">
        <f t="shared" si="8"/>
        <v>2</v>
      </c>
      <c r="L48" s="9">
        <f t="shared" si="9"/>
        <v>1</v>
      </c>
      <c r="M48" s="9">
        <f t="shared" si="10"/>
        <v>3</v>
      </c>
      <c r="N48" s="508" t="s">
        <v>361</v>
      </c>
    </row>
    <row r="49" spans="1:14" ht="18.75" customHeight="1" x14ac:dyDescent="0.2">
      <c r="A49" s="59" t="s">
        <v>362</v>
      </c>
      <c r="B49" s="61">
        <f t="shared" ref="B49:I49" si="11">SUM(B36:B48)</f>
        <v>242</v>
      </c>
      <c r="C49" s="61">
        <f t="shared" si="11"/>
        <v>50</v>
      </c>
      <c r="D49" s="61">
        <f t="shared" si="11"/>
        <v>292</v>
      </c>
      <c r="E49" s="61">
        <f t="shared" si="11"/>
        <v>24</v>
      </c>
      <c r="F49" s="61">
        <f t="shared" si="11"/>
        <v>8</v>
      </c>
      <c r="G49" s="61">
        <f t="shared" si="11"/>
        <v>32</v>
      </c>
      <c r="H49" s="61">
        <f t="shared" si="11"/>
        <v>12</v>
      </c>
      <c r="I49" s="61">
        <f t="shared" si="11"/>
        <v>7</v>
      </c>
      <c r="J49" s="9">
        <f t="shared" ref="J49" si="12">SUM(H49:I49)</f>
        <v>19</v>
      </c>
      <c r="K49" s="61">
        <f>SUM(K36:K48)</f>
        <v>278</v>
      </c>
      <c r="L49" s="61">
        <f>SUM(L36:L48)</f>
        <v>65</v>
      </c>
      <c r="M49" s="61">
        <f>SUM(M36:M48)</f>
        <v>343</v>
      </c>
      <c r="N49" s="69" t="s">
        <v>363</v>
      </c>
    </row>
    <row r="50" spans="1:14" ht="18.75" customHeight="1" x14ac:dyDescent="0.2">
      <c r="A50" s="262" t="s">
        <v>364</v>
      </c>
      <c r="B50" s="63">
        <v>13</v>
      </c>
      <c r="C50" s="63">
        <v>7</v>
      </c>
      <c r="D50" s="63">
        <v>20</v>
      </c>
      <c r="E50" s="63">
        <v>0</v>
      </c>
      <c r="F50" s="63">
        <v>1</v>
      </c>
      <c r="G50" s="63">
        <v>1</v>
      </c>
      <c r="H50" s="63">
        <v>0</v>
      </c>
      <c r="I50" s="63">
        <v>0</v>
      </c>
      <c r="J50" s="21">
        <v>0</v>
      </c>
      <c r="K50" s="21">
        <f t="shared" si="8"/>
        <v>13</v>
      </c>
      <c r="L50" s="21">
        <f t="shared" si="9"/>
        <v>8</v>
      </c>
      <c r="M50" s="21">
        <f t="shared" si="10"/>
        <v>21</v>
      </c>
      <c r="N50" s="22" t="s">
        <v>365</v>
      </c>
    </row>
    <row r="51" spans="1:14" ht="30.75" customHeight="1" x14ac:dyDescent="0.2">
      <c r="A51" s="20" t="s">
        <v>366</v>
      </c>
      <c r="B51" s="63">
        <v>21</v>
      </c>
      <c r="C51" s="63">
        <v>6</v>
      </c>
      <c r="D51" s="63">
        <v>27</v>
      </c>
      <c r="E51" s="63">
        <v>1</v>
      </c>
      <c r="F51" s="63">
        <v>0</v>
      </c>
      <c r="G51" s="63">
        <v>1</v>
      </c>
      <c r="H51" s="63">
        <v>3</v>
      </c>
      <c r="I51" s="63">
        <v>0</v>
      </c>
      <c r="J51" s="21">
        <v>3</v>
      </c>
      <c r="K51" s="21">
        <f t="shared" si="8"/>
        <v>25</v>
      </c>
      <c r="L51" s="21">
        <f t="shared" si="9"/>
        <v>6</v>
      </c>
      <c r="M51" s="21">
        <f t="shared" si="10"/>
        <v>31</v>
      </c>
      <c r="N51" s="36" t="s">
        <v>367</v>
      </c>
    </row>
    <row r="52" spans="1:14" ht="25.5" customHeight="1" thickBot="1" x14ac:dyDescent="0.25">
      <c r="A52" s="40" t="s">
        <v>126</v>
      </c>
      <c r="B52" s="51">
        <f>SUM(B50:B51,B49)</f>
        <v>276</v>
      </c>
      <c r="C52" s="51">
        <f t="shared" ref="C52:M52" si="13">SUM(C50:C51,C49)</f>
        <v>63</v>
      </c>
      <c r="D52" s="51">
        <f t="shared" si="13"/>
        <v>339</v>
      </c>
      <c r="E52" s="51">
        <f t="shared" si="13"/>
        <v>25</v>
      </c>
      <c r="F52" s="51">
        <f t="shared" si="13"/>
        <v>9</v>
      </c>
      <c r="G52" s="51">
        <f t="shared" si="13"/>
        <v>34</v>
      </c>
      <c r="H52" s="51">
        <f t="shared" si="13"/>
        <v>15</v>
      </c>
      <c r="I52" s="51">
        <f t="shared" si="13"/>
        <v>7</v>
      </c>
      <c r="J52" s="51">
        <f t="shared" si="13"/>
        <v>22</v>
      </c>
      <c r="K52" s="51">
        <f t="shared" si="13"/>
        <v>316</v>
      </c>
      <c r="L52" s="51">
        <f t="shared" si="13"/>
        <v>79</v>
      </c>
      <c r="M52" s="51">
        <f t="shared" si="13"/>
        <v>395</v>
      </c>
      <c r="N52" s="263" t="s">
        <v>251</v>
      </c>
    </row>
    <row r="53" spans="1:14" ht="18.75" customHeight="1" thickBot="1" x14ac:dyDescent="0.25">
      <c r="A53" s="23" t="s">
        <v>252</v>
      </c>
      <c r="B53" s="53">
        <f>SUM(B52,B27)</f>
        <v>672</v>
      </c>
      <c r="C53" s="53">
        <f t="shared" ref="C53:M53" si="14">SUM(C52,C27)</f>
        <v>216</v>
      </c>
      <c r="D53" s="53">
        <f t="shared" si="14"/>
        <v>888</v>
      </c>
      <c r="E53" s="53">
        <f t="shared" si="14"/>
        <v>122</v>
      </c>
      <c r="F53" s="53">
        <f t="shared" si="14"/>
        <v>56</v>
      </c>
      <c r="G53" s="53">
        <f t="shared" si="14"/>
        <v>178</v>
      </c>
      <c r="H53" s="53">
        <f t="shared" si="14"/>
        <v>42</v>
      </c>
      <c r="I53" s="53">
        <f t="shared" si="14"/>
        <v>27</v>
      </c>
      <c r="J53" s="53">
        <f t="shared" si="14"/>
        <v>69</v>
      </c>
      <c r="K53" s="53">
        <f t="shared" si="14"/>
        <v>836</v>
      </c>
      <c r="L53" s="53">
        <f t="shared" si="14"/>
        <v>299</v>
      </c>
      <c r="M53" s="53">
        <f t="shared" si="14"/>
        <v>1135</v>
      </c>
      <c r="N53" s="71" t="s">
        <v>253</v>
      </c>
    </row>
    <row r="54" spans="1:14" ht="15" thickTop="1" x14ac:dyDescent="0.2"/>
    <row r="86" spans="1:1" ht="24" customHeight="1" x14ac:dyDescent="0.2"/>
    <row r="91" spans="1:1" x14ac:dyDescent="0.2">
      <c r="A91" s="484"/>
    </row>
    <row r="92" spans="1:1" x14ac:dyDescent="0.2">
      <c r="A92" s="484"/>
    </row>
    <row r="93" spans="1:1" x14ac:dyDescent="0.2">
      <c r="A93" s="484"/>
    </row>
    <row r="94" spans="1:1" x14ac:dyDescent="0.2">
      <c r="A94" s="484"/>
    </row>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sheetData>
  <mergeCells count="22">
    <mergeCell ref="N31:N34"/>
    <mergeCell ref="B32:D32"/>
    <mergeCell ref="E32:G32"/>
    <mergeCell ref="H32:J32"/>
    <mergeCell ref="K32:M32"/>
    <mergeCell ref="A31:A34"/>
    <mergeCell ref="B31:D31"/>
    <mergeCell ref="E31:G31"/>
    <mergeCell ref="H31:J31"/>
    <mergeCell ref="K31:M31"/>
    <mergeCell ref="A1:N1"/>
    <mergeCell ref="A2:N2"/>
    <mergeCell ref="A4:A7"/>
    <mergeCell ref="B4:D4"/>
    <mergeCell ref="E4:G4"/>
    <mergeCell ref="H4:J4"/>
    <mergeCell ref="K4:M4"/>
    <mergeCell ref="N4:N7"/>
    <mergeCell ref="B5:D5"/>
    <mergeCell ref="E5:G5"/>
    <mergeCell ref="H5:J5"/>
    <mergeCell ref="K5:M5"/>
  </mergeCells>
  <printOptions horizontalCentered="1"/>
  <pageMargins left="1" right="1" top="1" bottom="1" header="1" footer="1"/>
  <pageSetup paperSize="9" scale="75"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K155"/>
  <sheetViews>
    <sheetView rightToLeft="1" view="pageBreakPreview" topLeftCell="A52" zoomScale="80" zoomScaleSheetLayoutView="80" workbookViewId="0">
      <selection activeCell="N68" sqref="N68"/>
    </sheetView>
  </sheetViews>
  <sheetFormatPr defaultRowHeight="14.25" x14ac:dyDescent="0.2"/>
  <cols>
    <col min="1" max="1" width="25.75" style="64" customWidth="1"/>
    <col min="2" max="2" width="8.375" style="64" customWidth="1"/>
    <col min="3" max="3" width="8.625" style="64" customWidth="1"/>
    <col min="4" max="4" width="8.5" style="64" customWidth="1"/>
    <col min="5" max="5" width="7.5" style="64" customWidth="1"/>
    <col min="6" max="6" width="8.5" style="64" customWidth="1"/>
    <col min="7" max="7" width="7.125" style="64" customWidth="1"/>
    <col min="8" max="8" width="8.375" style="64" customWidth="1"/>
    <col min="9" max="9" width="9.125" style="64" customWidth="1"/>
    <col min="10" max="10" width="9" style="64" customWidth="1"/>
    <col min="11" max="11" width="36.75" style="64" customWidth="1"/>
    <col min="12" max="16384" width="9" style="64"/>
  </cols>
  <sheetData>
    <row r="1" spans="1:11" ht="24" customHeight="1" x14ac:dyDescent="0.2">
      <c r="A1" s="995" t="s">
        <v>1895</v>
      </c>
      <c r="B1" s="995"/>
      <c r="C1" s="995"/>
      <c r="D1" s="995"/>
      <c r="E1" s="995"/>
      <c r="F1" s="995"/>
      <c r="G1" s="995"/>
      <c r="H1" s="995"/>
      <c r="I1" s="995"/>
      <c r="J1" s="995"/>
      <c r="K1" s="995"/>
    </row>
    <row r="2" spans="1:11" ht="42" customHeight="1" x14ac:dyDescent="0.2">
      <c r="A2" s="999" t="s">
        <v>1894</v>
      </c>
      <c r="B2" s="999"/>
      <c r="C2" s="999"/>
      <c r="D2" s="999"/>
      <c r="E2" s="999"/>
      <c r="F2" s="999"/>
      <c r="G2" s="999"/>
      <c r="H2" s="999"/>
      <c r="I2" s="999"/>
      <c r="J2" s="999"/>
      <c r="K2" s="999"/>
    </row>
    <row r="3" spans="1:11" ht="24" customHeight="1" thickBot="1" x14ac:dyDescent="0.25">
      <c r="A3" s="5" t="s">
        <v>1896</v>
      </c>
      <c r="K3" s="69" t="s">
        <v>2335</v>
      </c>
    </row>
    <row r="4" spans="1:11" ht="16.5" customHeight="1" thickTop="1" x14ac:dyDescent="0.2">
      <c r="A4" s="992" t="s">
        <v>333</v>
      </c>
      <c r="B4" s="992" t="s">
        <v>1</v>
      </c>
      <c r="C4" s="992"/>
      <c r="D4" s="992"/>
      <c r="E4" s="992" t="s">
        <v>2</v>
      </c>
      <c r="F4" s="992"/>
      <c r="G4" s="992"/>
      <c r="H4" s="992" t="s">
        <v>4</v>
      </c>
      <c r="I4" s="992"/>
      <c r="J4" s="992"/>
      <c r="K4" s="992" t="s">
        <v>334</v>
      </c>
    </row>
    <row r="5" spans="1:11" ht="15.75" customHeight="1" x14ac:dyDescent="0.2">
      <c r="A5" s="993"/>
      <c r="B5" s="993" t="s">
        <v>6</v>
      </c>
      <c r="C5" s="993"/>
      <c r="D5" s="993"/>
      <c r="E5" s="993" t="s">
        <v>7</v>
      </c>
      <c r="F5" s="993"/>
      <c r="G5" s="993"/>
      <c r="H5" s="993" t="s">
        <v>9</v>
      </c>
      <c r="I5" s="993"/>
      <c r="J5" s="993"/>
      <c r="K5" s="993"/>
    </row>
    <row r="6" spans="1:11" ht="17.25" customHeight="1" x14ac:dyDescent="0.2">
      <c r="A6" s="993"/>
      <c r="B6" s="498" t="s">
        <v>10</v>
      </c>
      <c r="C6" s="498" t="s">
        <v>112</v>
      </c>
      <c r="D6" s="498" t="s">
        <v>12</v>
      </c>
      <c r="E6" s="498" t="s">
        <v>10</v>
      </c>
      <c r="F6" s="498" t="s">
        <v>112</v>
      </c>
      <c r="G6" s="498" t="s">
        <v>12</v>
      </c>
      <c r="H6" s="498" t="s">
        <v>10</v>
      </c>
      <c r="I6" s="498" t="s">
        <v>112</v>
      </c>
      <c r="J6" s="498" t="s">
        <v>12</v>
      </c>
      <c r="K6" s="993"/>
    </row>
    <row r="7" spans="1:11" ht="21.75" customHeight="1" thickBot="1" x14ac:dyDescent="0.25">
      <c r="A7" s="994"/>
      <c r="B7" s="499" t="s">
        <v>13</v>
      </c>
      <c r="C7" s="499" t="s">
        <v>14</v>
      </c>
      <c r="D7" s="499" t="s">
        <v>9</v>
      </c>
      <c r="E7" s="499" t="s">
        <v>13</v>
      </c>
      <c r="F7" s="499" t="s">
        <v>14</v>
      </c>
      <c r="G7" s="499" t="s">
        <v>9</v>
      </c>
      <c r="H7" s="499" t="s">
        <v>13</v>
      </c>
      <c r="I7" s="499" t="s">
        <v>14</v>
      </c>
      <c r="J7" s="499" t="s">
        <v>9</v>
      </c>
      <c r="K7" s="994"/>
    </row>
    <row r="8" spans="1:11" ht="18.75" customHeight="1" x14ac:dyDescent="0.2">
      <c r="A8" s="20" t="s">
        <v>15</v>
      </c>
      <c r="B8" s="21"/>
      <c r="C8" s="21"/>
      <c r="D8" s="21"/>
      <c r="E8" s="21"/>
      <c r="F8" s="21"/>
      <c r="G8" s="21"/>
      <c r="H8" s="21"/>
      <c r="I8" s="21"/>
      <c r="J8" s="21"/>
      <c r="K8" s="68" t="s">
        <v>198</v>
      </c>
    </row>
    <row r="9" spans="1:11" ht="18.75" customHeight="1" x14ac:dyDescent="0.2">
      <c r="A9" s="60" t="s">
        <v>335</v>
      </c>
      <c r="B9" s="9">
        <v>459</v>
      </c>
      <c r="C9" s="9">
        <v>158</v>
      </c>
      <c r="D9" s="9">
        <v>617</v>
      </c>
      <c r="E9" s="9">
        <v>0</v>
      </c>
      <c r="F9" s="9">
        <v>0</v>
      </c>
      <c r="G9" s="9">
        <v>0</v>
      </c>
      <c r="H9" s="9">
        <f>E9+B9</f>
        <v>459</v>
      </c>
      <c r="I9" s="9">
        <f>F9+C9</f>
        <v>158</v>
      </c>
      <c r="J9" s="9">
        <f>SUM(H9:I9)</f>
        <v>617</v>
      </c>
      <c r="K9" s="32" t="s">
        <v>336</v>
      </c>
    </row>
    <row r="10" spans="1:11" ht="18.75" customHeight="1" x14ac:dyDescent="0.2">
      <c r="A10" s="60" t="s">
        <v>337</v>
      </c>
      <c r="B10" s="9">
        <v>258</v>
      </c>
      <c r="C10" s="9">
        <v>117</v>
      </c>
      <c r="D10" s="9">
        <v>375</v>
      </c>
      <c r="E10" s="9">
        <v>0</v>
      </c>
      <c r="F10" s="9">
        <v>0</v>
      </c>
      <c r="G10" s="9">
        <v>0</v>
      </c>
      <c r="H10" s="9">
        <f t="shared" ref="H10:H25" si="0">E10+B10</f>
        <v>258</v>
      </c>
      <c r="I10" s="9">
        <f t="shared" ref="I10:I25" si="1">F10+C10</f>
        <v>117</v>
      </c>
      <c r="J10" s="9">
        <f t="shared" ref="J10:J23" si="2">SUM(H10:I10)</f>
        <v>375</v>
      </c>
      <c r="K10" s="32" t="s">
        <v>338</v>
      </c>
    </row>
    <row r="11" spans="1:11" ht="18.75" customHeight="1" x14ac:dyDescent="0.2">
      <c r="A11" s="60" t="s">
        <v>566</v>
      </c>
      <c r="B11" s="9">
        <v>434</v>
      </c>
      <c r="C11" s="9">
        <v>302</v>
      </c>
      <c r="D11" s="9">
        <v>736</v>
      </c>
      <c r="E11" s="9">
        <v>1</v>
      </c>
      <c r="F11" s="9">
        <v>0</v>
      </c>
      <c r="G11" s="9">
        <v>1</v>
      </c>
      <c r="H11" s="9">
        <f t="shared" si="0"/>
        <v>435</v>
      </c>
      <c r="I11" s="9">
        <f t="shared" si="1"/>
        <v>302</v>
      </c>
      <c r="J11" s="9">
        <f t="shared" si="2"/>
        <v>737</v>
      </c>
      <c r="K11" s="508" t="s">
        <v>567</v>
      </c>
    </row>
    <row r="12" spans="1:11" ht="18.75" customHeight="1" x14ac:dyDescent="0.2">
      <c r="A12" s="60" t="s">
        <v>399</v>
      </c>
      <c r="B12" s="9">
        <v>556</v>
      </c>
      <c r="C12" s="9">
        <v>428</v>
      </c>
      <c r="D12" s="9">
        <v>984</v>
      </c>
      <c r="E12" s="9">
        <v>0</v>
      </c>
      <c r="F12" s="9">
        <v>0</v>
      </c>
      <c r="G12" s="9">
        <v>0</v>
      </c>
      <c r="H12" s="9">
        <f t="shared" si="0"/>
        <v>556</v>
      </c>
      <c r="I12" s="9">
        <f t="shared" si="1"/>
        <v>428</v>
      </c>
      <c r="J12" s="9">
        <f t="shared" si="2"/>
        <v>984</v>
      </c>
      <c r="K12" s="32" t="s">
        <v>338</v>
      </c>
    </row>
    <row r="13" spans="1:11" ht="18.75" customHeight="1" x14ac:dyDescent="0.2">
      <c r="A13" s="60" t="s">
        <v>342</v>
      </c>
      <c r="B13" s="9">
        <v>138</v>
      </c>
      <c r="C13" s="9">
        <v>155</v>
      </c>
      <c r="D13" s="9">
        <v>293</v>
      </c>
      <c r="E13" s="9">
        <v>0</v>
      </c>
      <c r="F13" s="9">
        <v>1</v>
      </c>
      <c r="G13" s="9">
        <v>1</v>
      </c>
      <c r="H13" s="9">
        <f t="shared" si="0"/>
        <v>138</v>
      </c>
      <c r="I13" s="9">
        <f t="shared" si="1"/>
        <v>156</v>
      </c>
      <c r="J13" s="9">
        <f t="shared" si="2"/>
        <v>294</v>
      </c>
      <c r="K13" s="32" t="s">
        <v>343</v>
      </c>
    </row>
    <row r="14" spans="1:11" ht="18.75" customHeight="1" x14ac:dyDescent="0.2">
      <c r="A14" s="60" t="s">
        <v>344</v>
      </c>
      <c r="B14" s="9">
        <v>163</v>
      </c>
      <c r="C14" s="9">
        <v>202</v>
      </c>
      <c r="D14" s="9">
        <v>365</v>
      </c>
      <c r="E14" s="9">
        <v>0</v>
      </c>
      <c r="F14" s="9">
        <v>0</v>
      </c>
      <c r="G14" s="9">
        <v>0</v>
      </c>
      <c r="H14" s="9">
        <f t="shared" si="0"/>
        <v>163</v>
      </c>
      <c r="I14" s="9">
        <f t="shared" si="1"/>
        <v>202</v>
      </c>
      <c r="J14" s="9">
        <f t="shared" si="2"/>
        <v>365</v>
      </c>
      <c r="K14" s="32" t="s">
        <v>345</v>
      </c>
    </row>
    <row r="15" spans="1:11" ht="18.75" customHeight="1" x14ac:dyDescent="0.2">
      <c r="A15" s="60" t="s">
        <v>346</v>
      </c>
      <c r="B15" s="9">
        <v>163</v>
      </c>
      <c r="C15" s="9">
        <v>135</v>
      </c>
      <c r="D15" s="9">
        <v>298</v>
      </c>
      <c r="E15" s="9">
        <v>0</v>
      </c>
      <c r="F15" s="9">
        <v>1</v>
      </c>
      <c r="G15" s="9">
        <v>1</v>
      </c>
      <c r="H15" s="9">
        <f t="shared" si="0"/>
        <v>163</v>
      </c>
      <c r="I15" s="9">
        <f t="shared" si="1"/>
        <v>136</v>
      </c>
      <c r="J15" s="9">
        <f t="shared" si="2"/>
        <v>299</v>
      </c>
      <c r="K15" s="32" t="s">
        <v>347</v>
      </c>
    </row>
    <row r="16" spans="1:11" ht="18.75" customHeight="1" x14ac:dyDescent="0.2">
      <c r="A16" s="60" t="s">
        <v>348</v>
      </c>
      <c r="B16" s="9">
        <v>110</v>
      </c>
      <c r="C16" s="9">
        <v>150</v>
      </c>
      <c r="D16" s="9">
        <v>260</v>
      </c>
      <c r="E16" s="9">
        <v>0</v>
      </c>
      <c r="F16" s="9">
        <v>1</v>
      </c>
      <c r="G16" s="9">
        <v>1</v>
      </c>
      <c r="H16" s="9">
        <f t="shared" si="0"/>
        <v>110</v>
      </c>
      <c r="I16" s="9">
        <f t="shared" si="1"/>
        <v>151</v>
      </c>
      <c r="J16" s="9">
        <f t="shared" si="2"/>
        <v>261</v>
      </c>
      <c r="K16" s="32" t="s">
        <v>349</v>
      </c>
    </row>
    <row r="17" spans="1:11" ht="18.75" customHeight="1" x14ac:dyDescent="0.2">
      <c r="A17" s="60" t="s">
        <v>350</v>
      </c>
      <c r="B17" s="9">
        <v>96</v>
      </c>
      <c r="C17" s="9">
        <v>121</v>
      </c>
      <c r="D17" s="9">
        <v>217</v>
      </c>
      <c r="E17" s="9">
        <v>0</v>
      </c>
      <c r="F17" s="9">
        <v>0</v>
      </c>
      <c r="G17" s="9">
        <v>0</v>
      </c>
      <c r="H17" s="9">
        <f t="shared" si="0"/>
        <v>96</v>
      </c>
      <c r="I17" s="9">
        <f t="shared" si="1"/>
        <v>121</v>
      </c>
      <c r="J17" s="9">
        <f t="shared" si="2"/>
        <v>217</v>
      </c>
      <c r="K17" s="32" t="s">
        <v>351</v>
      </c>
    </row>
    <row r="18" spans="1:11" ht="18.75" customHeight="1" x14ac:dyDescent="0.2">
      <c r="A18" s="60" t="s">
        <v>352</v>
      </c>
      <c r="B18" s="9">
        <v>103</v>
      </c>
      <c r="C18" s="9">
        <v>249</v>
      </c>
      <c r="D18" s="9">
        <v>352</v>
      </c>
      <c r="E18" s="9">
        <v>0</v>
      </c>
      <c r="F18" s="9">
        <v>0</v>
      </c>
      <c r="G18" s="9">
        <v>0</v>
      </c>
      <c r="H18" s="9">
        <f t="shared" si="0"/>
        <v>103</v>
      </c>
      <c r="I18" s="9">
        <f t="shared" si="1"/>
        <v>249</v>
      </c>
      <c r="J18" s="9">
        <f t="shared" si="2"/>
        <v>352</v>
      </c>
      <c r="K18" s="32" t="s">
        <v>353</v>
      </c>
    </row>
    <row r="19" spans="1:11" ht="18.75" customHeight="1" x14ac:dyDescent="0.2">
      <c r="A19" s="46" t="s">
        <v>354</v>
      </c>
      <c r="B19" s="9">
        <v>82</v>
      </c>
      <c r="C19" s="9">
        <v>134</v>
      </c>
      <c r="D19" s="9">
        <v>216</v>
      </c>
      <c r="E19" s="9">
        <v>0</v>
      </c>
      <c r="F19" s="9">
        <v>1</v>
      </c>
      <c r="G19" s="9">
        <v>1</v>
      </c>
      <c r="H19" s="9">
        <f t="shared" si="0"/>
        <v>82</v>
      </c>
      <c r="I19" s="9">
        <f t="shared" si="1"/>
        <v>135</v>
      </c>
      <c r="J19" s="9">
        <f t="shared" si="2"/>
        <v>217</v>
      </c>
      <c r="K19" s="32" t="s">
        <v>355</v>
      </c>
    </row>
    <row r="20" spans="1:11" ht="18.75" customHeight="1" x14ac:dyDescent="0.2">
      <c r="A20" s="60" t="s">
        <v>356</v>
      </c>
      <c r="B20" s="9">
        <v>123</v>
      </c>
      <c r="C20" s="9">
        <v>44</v>
      </c>
      <c r="D20" s="9">
        <v>167</v>
      </c>
      <c r="E20" s="9">
        <v>0</v>
      </c>
      <c r="F20" s="9">
        <v>0</v>
      </c>
      <c r="G20" s="9">
        <v>0</v>
      </c>
      <c r="H20" s="9">
        <f t="shared" si="0"/>
        <v>123</v>
      </c>
      <c r="I20" s="9">
        <f t="shared" si="1"/>
        <v>44</v>
      </c>
      <c r="J20" s="9">
        <f t="shared" si="2"/>
        <v>167</v>
      </c>
      <c r="K20" s="32" t="s">
        <v>357</v>
      </c>
    </row>
    <row r="21" spans="1:11" ht="18.75" customHeight="1" x14ac:dyDescent="0.2">
      <c r="A21" s="60" t="s">
        <v>358</v>
      </c>
      <c r="B21" s="9">
        <v>71</v>
      </c>
      <c r="C21" s="9">
        <v>103</v>
      </c>
      <c r="D21" s="9">
        <v>174</v>
      </c>
      <c r="E21" s="9">
        <v>0</v>
      </c>
      <c r="F21" s="9">
        <v>0</v>
      </c>
      <c r="G21" s="9">
        <v>0</v>
      </c>
      <c r="H21" s="9">
        <f t="shared" si="0"/>
        <v>71</v>
      </c>
      <c r="I21" s="9">
        <f t="shared" si="1"/>
        <v>103</v>
      </c>
      <c r="J21" s="9">
        <f t="shared" si="2"/>
        <v>174</v>
      </c>
      <c r="K21" s="32" t="s">
        <v>359</v>
      </c>
    </row>
    <row r="22" spans="1:11" ht="18.75" customHeight="1" x14ac:dyDescent="0.2">
      <c r="A22" s="45" t="s">
        <v>360</v>
      </c>
      <c r="B22" s="9">
        <v>95</v>
      </c>
      <c r="C22" s="9">
        <v>125</v>
      </c>
      <c r="D22" s="9">
        <v>220</v>
      </c>
      <c r="E22" s="9">
        <v>0</v>
      </c>
      <c r="F22" s="9">
        <v>0</v>
      </c>
      <c r="G22" s="9">
        <v>0</v>
      </c>
      <c r="H22" s="9">
        <f t="shared" si="0"/>
        <v>95</v>
      </c>
      <c r="I22" s="9">
        <f t="shared" si="1"/>
        <v>125</v>
      </c>
      <c r="J22" s="9">
        <f t="shared" si="2"/>
        <v>220</v>
      </c>
      <c r="K22" s="32" t="s">
        <v>361</v>
      </c>
    </row>
    <row r="23" spans="1:11" ht="18.75" customHeight="1" x14ac:dyDescent="0.2">
      <c r="A23" s="59" t="s">
        <v>362</v>
      </c>
      <c r="B23" s="9">
        <f>SUM(B9:B22)</f>
        <v>2851</v>
      </c>
      <c r="C23" s="9">
        <f t="shared" ref="C23:F23" si="3">SUM(C9:C22)</f>
        <v>2423</v>
      </c>
      <c r="D23" s="9">
        <f t="shared" si="3"/>
        <v>5274</v>
      </c>
      <c r="E23" s="9">
        <f t="shared" si="3"/>
        <v>1</v>
      </c>
      <c r="F23" s="9">
        <f t="shared" si="3"/>
        <v>4</v>
      </c>
      <c r="G23" s="9">
        <f t="shared" ref="G23" si="4">F23+E23</f>
        <v>5</v>
      </c>
      <c r="H23" s="9">
        <f t="shared" si="0"/>
        <v>2852</v>
      </c>
      <c r="I23" s="9">
        <f t="shared" si="1"/>
        <v>2427</v>
      </c>
      <c r="J23" s="9">
        <f t="shared" si="2"/>
        <v>5279</v>
      </c>
      <c r="K23" s="69" t="s">
        <v>363</v>
      </c>
    </row>
    <row r="24" spans="1:11" ht="27.75" customHeight="1" x14ac:dyDescent="0.2">
      <c r="A24" s="60" t="s">
        <v>364</v>
      </c>
      <c r="B24" s="9">
        <v>213</v>
      </c>
      <c r="C24" s="9">
        <v>386</v>
      </c>
      <c r="D24" s="9">
        <v>599</v>
      </c>
      <c r="E24" s="9">
        <v>0</v>
      </c>
      <c r="F24" s="9">
        <v>0</v>
      </c>
      <c r="G24" s="9">
        <v>0</v>
      </c>
      <c r="H24" s="9">
        <f t="shared" si="0"/>
        <v>213</v>
      </c>
      <c r="I24" s="9">
        <f t="shared" si="1"/>
        <v>386</v>
      </c>
      <c r="J24" s="9">
        <f t="shared" ref="J24:J25" si="5">SUM(D24,G24)</f>
        <v>599</v>
      </c>
      <c r="K24" s="32" t="s">
        <v>365</v>
      </c>
    </row>
    <row r="25" spans="1:11" ht="33" customHeight="1" x14ac:dyDescent="0.2">
      <c r="A25" s="463" t="s">
        <v>366</v>
      </c>
      <c r="B25" s="9">
        <v>376</v>
      </c>
      <c r="C25" s="9">
        <v>379</v>
      </c>
      <c r="D25" s="9">
        <v>755</v>
      </c>
      <c r="E25" s="9">
        <v>0</v>
      </c>
      <c r="F25" s="9">
        <v>2</v>
      </c>
      <c r="G25" s="9">
        <v>2</v>
      </c>
      <c r="H25" s="9">
        <f t="shared" si="0"/>
        <v>376</v>
      </c>
      <c r="I25" s="9">
        <f t="shared" si="1"/>
        <v>381</v>
      </c>
      <c r="J25" s="9">
        <f t="shared" si="5"/>
        <v>757</v>
      </c>
      <c r="K25" s="70" t="s">
        <v>367</v>
      </c>
    </row>
    <row r="26" spans="1:11" ht="18.75" customHeight="1" x14ac:dyDescent="0.2">
      <c r="A26" s="670" t="s">
        <v>368</v>
      </c>
      <c r="B26" s="21">
        <f>SUM(B24:B25)</f>
        <v>589</v>
      </c>
      <c r="C26" s="21">
        <f t="shared" ref="C26:J26" si="6">SUM(C24:C25)</f>
        <v>765</v>
      </c>
      <c r="D26" s="21">
        <f t="shared" si="6"/>
        <v>1354</v>
      </c>
      <c r="E26" s="21">
        <f t="shared" si="6"/>
        <v>0</v>
      </c>
      <c r="F26" s="21">
        <f t="shared" si="6"/>
        <v>2</v>
      </c>
      <c r="G26" s="21">
        <f t="shared" si="6"/>
        <v>2</v>
      </c>
      <c r="H26" s="21">
        <f t="shared" si="6"/>
        <v>589</v>
      </c>
      <c r="I26" s="21">
        <f t="shared" si="6"/>
        <v>767</v>
      </c>
      <c r="J26" s="21">
        <f t="shared" si="6"/>
        <v>1356</v>
      </c>
      <c r="K26" s="68" t="s">
        <v>369</v>
      </c>
    </row>
    <row r="27" spans="1:11" ht="18.75" customHeight="1" thickBot="1" x14ac:dyDescent="0.25">
      <c r="A27" s="11" t="s">
        <v>90</v>
      </c>
      <c r="B27" s="12">
        <f>SUM(B26,B23)</f>
        <v>3440</v>
      </c>
      <c r="C27" s="12">
        <f t="shared" ref="C27:J27" si="7">SUM(C26,C23)</f>
        <v>3188</v>
      </c>
      <c r="D27" s="12">
        <f t="shared" si="7"/>
        <v>6628</v>
      </c>
      <c r="E27" s="12">
        <f t="shared" si="7"/>
        <v>1</v>
      </c>
      <c r="F27" s="12">
        <f t="shared" si="7"/>
        <v>6</v>
      </c>
      <c r="G27" s="12">
        <f t="shared" si="7"/>
        <v>7</v>
      </c>
      <c r="H27" s="12">
        <f t="shared" si="7"/>
        <v>3441</v>
      </c>
      <c r="I27" s="12">
        <f t="shared" si="7"/>
        <v>3194</v>
      </c>
      <c r="J27" s="12">
        <f t="shared" si="7"/>
        <v>6635</v>
      </c>
      <c r="K27" s="671" t="s">
        <v>313</v>
      </c>
    </row>
    <row r="28" spans="1:11" ht="21.75" customHeight="1" thickTop="1" x14ac:dyDescent="0.2">
      <c r="A28" s="49"/>
      <c r="B28" s="515"/>
      <c r="C28" s="515"/>
      <c r="D28" s="515"/>
      <c r="E28" s="515"/>
      <c r="F28" s="515"/>
      <c r="G28" s="515"/>
      <c r="H28" s="515"/>
      <c r="I28" s="515"/>
      <c r="J28" s="515"/>
      <c r="K28" s="507"/>
    </row>
    <row r="29" spans="1:11" ht="21.75" customHeight="1" x14ac:dyDescent="0.2">
      <c r="A29" s="49"/>
      <c r="B29" s="515"/>
      <c r="C29" s="515"/>
      <c r="D29" s="515"/>
      <c r="E29" s="515"/>
      <c r="F29" s="515"/>
      <c r="G29" s="515"/>
      <c r="H29" s="515"/>
      <c r="I29" s="515"/>
      <c r="J29" s="515"/>
      <c r="K29" s="507"/>
    </row>
    <row r="30" spans="1:11" ht="21.75" customHeight="1" x14ac:dyDescent="0.2"/>
    <row r="31" spans="1:11" ht="12" customHeight="1" x14ac:dyDescent="0.2"/>
    <row r="32" spans="1:11" ht="15.75" customHeight="1" thickBot="1" x14ac:dyDescent="0.25">
      <c r="A32" s="5" t="s">
        <v>1897</v>
      </c>
      <c r="K32" s="482" t="s">
        <v>2336</v>
      </c>
    </row>
    <row r="33" spans="1:11" ht="27" customHeight="1" thickTop="1" x14ac:dyDescent="0.2">
      <c r="A33" s="992" t="s">
        <v>333</v>
      </c>
      <c r="B33" s="992" t="s">
        <v>1</v>
      </c>
      <c r="C33" s="992"/>
      <c r="D33" s="992"/>
      <c r="E33" s="992" t="s">
        <v>2</v>
      </c>
      <c r="F33" s="992"/>
      <c r="G33" s="992"/>
      <c r="H33" s="992" t="s">
        <v>4</v>
      </c>
      <c r="I33" s="992"/>
      <c r="J33" s="992"/>
      <c r="K33" s="992" t="s">
        <v>334</v>
      </c>
    </row>
    <row r="34" spans="1:11" ht="27" customHeight="1" x14ac:dyDescent="0.2">
      <c r="A34" s="993"/>
      <c r="B34" s="993" t="s">
        <v>6</v>
      </c>
      <c r="C34" s="993"/>
      <c r="D34" s="993"/>
      <c r="E34" s="993" t="s">
        <v>7</v>
      </c>
      <c r="F34" s="993"/>
      <c r="G34" s="993"/>
      <c r="H34" s="993" t="s">
        <v>9</v>
      </c>
      <c r="I34" s="993"/>
      <c r="J34" s="993"/>
      <c r="K34" s="993"/>
    </row>
    <row r="35" spans="1:11" ht="27" customHeight="1" x14ac:dyDescent="0.2">
      <c r="A35" s="993"/>
      <c r="B35" s="498" t="s">
        <v>10</v>
      </c>
      <c r="C35" s="498" t="s">
        <v>112</v>
      </c>
      <c r="D35" s="498" t="s">
        <v>12</v>
      </c>
      <c r="E35" s="498" t="s">
        <v>10</v>
      </c>
      <c r="F35" s="498" t="s">
        <v>112</v>
      </c>
      <c r="G35" s="498" t="s">
        <v>12</v>
      </c>
      <c r="H35" s="498" t="s">
        <v>10</v>
      </c>
      <c r="I35" s="498" t="s">
        <v>112</v>
      </c>
      <c r="J35" s="498" t="s">
        <v>12</v>
      </c>
      <c r="K35" s="993"/>
    </row>
    <row r="36" spans="1:11" ht="27" customHeight="1" thickBot="1" x14ac:dyDescent="0.25">
      <c r="A36" s="994"/>
      <c r="B36" s="499" t="s">
        <v>13</v>
      </c>
      <c r="C36" s="499" t="s">
        <v>14</v>
      </c>
      <c r="D36" s="499" t="s">
        <v>9</v>
      </c>
      <c r="E36" s="499" t="s">
        <v>13</v>
      </c>
      <c r="F36" s="499" t="s">
        <v>14</v>
      </c>
      <c r="G36" s="499" t="s">
        <v>9</v>
      </c>
      <c r="H36" s="499" t="s">
        <v>13</v>
      </c>
      <c r="I36" s="499" t="s">
        <v>14</v>
      </c>
      <c r="J36" s="499" t="s">
        <v>9</v>
      </c>
      <c r="K36" s="994"/>
    </row>
    <row r="37" spans="1:11" ht="21" customHeight="1" x14ac:dyDescent="0.2">
      <c r="A37" s="20" t="s">
        <v>92</v>
      </c>
      <c r="B37" s="21"/>
      <c r="C37" s="21"/>
      <c r="D37" s="21"/>
      <c r="E37" s="21"/>
      <c r="F37" s="21"/>
      <c r="G37" s="21"/>
      <c r="H37" s="21"/>
      <c r="I37" s="21"/>
      <c r="J37" s="21"/>
      <c r="K37" s="22" t="s">
        <v>314</v>
      </c>
    </row>
    <row r="38" spans="1:11" ht="21" customHeight="1" x14ac:dyDescent="0.2">
      <c r="A38" s="60" t="s">
        <v>335</v>
      </c>
      <c r="B38" s="9">
        <v>131</v>
      </c>
      <c r="C38" s="9">
        <v>5</v>
      </c>
      <c r="D38" s="9">
        <v>136</v>
      </c>
      <c r="E38" s="9">
        <v>0</v>
      </c>
      <c r="F38" s="9">
        <v>0</v>
      </c>
      <c r="G38" s="9">
        <v>0</v>
      </c>
      <c r="H38" s="9">
        <f>E38+B38</f>
        <v>131</v>
      </c>
      <c r="I38" s="9">
        <f>F38+C38</f>
        <v>5</v>
      </c>
      <c r="J38" s="9">
        <f>SUM(H38:I38)</f>
        <v>136</v>
      </c>
      <c r="K38" s="508" t="s">
        <v>336</v>
      </c>
    </row>
    <row r="39" spans="1:11" ht="21" customHeight="1" x14ac:dyDescent="0.2">
      <c r="A39" s="60" t="s">
        <v>337</v>
      </c>
      <c r="B39" s="9">
        <v>111</v>
      </c>
      <c r="C39" s="9">
        <v>24</v>
      </c>
      <c r="D39" s="9">
        <v>135</v>
      </c>
      <c r="E39" s="9">
        <v>0</v>
      </c>
      <c r="F39" s="9">
        <v>0</v>
      </c>
      <c r="G39" s="9">
        <v>0</v>
      </c>
      <c r="H39" s="9">
        <f t="shared" ref="H39:H42" si="8">E39+B39</f>
        <v>111</v>
      </c>
      <c r="I39" s="9">
        <f t="shared" ref="I39:I56" si="9">F39+C39</f>
        <v>24</v>
      </c>
      <c r="J39" s="9">
        <f t="shared" ref="J39:J42" si="10">SUM(H39:I39)</f>
        <v>135</v>
      </c>
      <c r="K39" s="508" t="s">
        <v>338</v>
      </c>
    </row>
    <row r="40" spans="1:11" ht="21" customHeight="1" x14ac:dyDescent="0.2">
      <c r="A40" s="60" t="s">
        <v>566</v>
      </c>
      <c r="B40" s="9">
        <v>221</v>
      </c>
      <c r="C40" s="9">
        <v>85</v>
      </c>
      <c r="D40" s="9">
        <v>306</v>
      </c>
      <c r="E40" s="9">
        <v>1</v>
      </c>
      <c r="F40" s="9">
        <v>0</v>
      </c>
      <c r="G40" s="9">
        <v>1</v>
      </c>
      <c r="H40" s="9">
        <f t="shared" si="8"/>
        <v>222</v>
      </c>
      <c r="I40" s="9">
        <f t="shared" si="9"/>
        <v>85</v>
      </c>
      <c r="J40" s="9">
        <f t="shared" si="10"/>
        <v>307</v>
      </c>
      <c r="K40" s="508" t="s">
        <v>567</v>
      </c>
    </row>
    <row r="41" spans="1:11" ht="21" customHeight="1" x14ac:dyDescent="0.2">
      <c r="A41" s="60" t="s">
        <v>399</v>
      </c>
      <c r="B41" s="9">
        <v>598</v>
      </c>
      <c r="C41" s="9">
        <v>166</v>
      </c>
      <c r="D41" s="9">
        <v>764</v>
      </c>
      <c r="E41" s="9">
        <v>0</v>
      </c>
      <c r="F41" s="9">
        <v>0</v>
      </c>
      <c r="G41" s="9">
        <v>0</v>
      </c>
      <c r="H41" s="9">
        <f t="shared" si="8"/>
        <v>598</v>
      </c>
      <c r="I41" s="9">
        <f t="shared" si="9"/>
        <v>166</v>
      </c>
      <c r="J41" s="9">
        <f t="shared" si="10"/>
        <v>764</v>
      </c>
      <c r="K41" s="508" t="s">
        <v>338</v>
      </c>
    </row>
    <row r="42" spans="1:11" ht="21" customHeight="1" x14ac:dyDescent="0.2">
      <c r="A42" s="60" t="s">
        <v>342</v>
      </c>
      <c r="B42" s="9">
        <v>57</v>
      </c>
      <c r="C42" s="9">
        <v>27</v>
      </c>
      <c r="D42" s="9">
        <v>84</v>
      </c>
      <c r="E42" s="9">
        <v>0</v>
      </c>
      <c r="F42" s="9">
        <v>0</v>
      </c>
      <c r="G42" s="9">
        <v>0</v>
      </c>
      <c r="H42" s="9">
        <f t="shared" si="8"/>
        <v>57</v>
      </c>
      <c r="I42" s="9">
        <f t="shared" si="9"/>
        <v>27</v>
      </c>
      <c r="J42" s="9">
        <f t="shared" si="10"/>
        <v>84</v>
      </c>
      <c r="K42" s="508" t="s">
        <v>343</v>
      </c>
    </row>
    <row r="43" spans="1:11" s="546" customFormat="1" ht="21" customHeight="1" x14ac:dyDescent="0.2">
      <c r="A43" s="60" t="s">
        <v>344</v>
      </c>
      <c r="B43" s="9">
        <v>32</v>
      </c>
      <c r="C43" s="9">
        <v>16</v>
      </c>
      <c r="D43" s="9">
        <v>48</v>
      </c>
      <c r="E43" s="9">
        <v>0</v>
      </c>
      <c r="F43" s="9">
        <v>0</v>
      </c>
      <c r="G43" s="9">
        <v>0</v>
      </c>
      <c r="H43" s="9">
        <f t="shared" ref="H43:H50" si="11">E43+B43</f>
        <v>32</v>
      </c>
      <c r="I43" s="9">
        <f t="shared" ref="I43:I50" si="12">F43+C43</f>
        <v>16</v>
      </c>
      <c r="J43" s="9">
        <f t="shared" ref="J43:J50" si="13">SUM(H43:I43)</f>
        <v>48</v>
      </c>
      <c r="K43" s="548" t="s">
        <v>345</v>
      </c>
    </row>
    <row r="44" spans="1:11" ht="21" customHeight="1" x14ac:dyDescent="0.2">
      <c r="A44" s="60" t="s">
        <v>346</v>
      </c>
      <c r="B44" s="9">
        <v>159</v>
      </c>
      <c r="C44" s="9">
        <v>53</v>
      </c>
      <c r="D44" s="9">
        <v>212</v>
      </c>
      <c r="E44" s="9">
        <v>0</v>
      </c>
      <c r="F44" s="9">
        <v>0</v>
      </c>
      <c r="G44" s="9">
        <v>0</v>
      </c>
      <c r="H44" s="9">
        <f t="shared" si="11"/>
        <v>159</v>
      </c>
      <c r="I44" s="9">
        <f t="shared" si="12"/>
        <v>53</v>
      </c>
      <c r="J44" s="9">
        <f t="shared" si="13"/>
        <v>212</v>
      </c>
      <c r="K44" s="508" t="s">
        <v>347</v>
      </c>
    </row>
    <row r="45" spans="1:11" s="546" customFormat="1" ht="21" customHeight="1" x14ac:dyDescent="0.2">
      <c r="A45" s="60" t="s">
        <v>348</v>
      </c>
      <c r="B45" s="9">
        <v>15</v>
      </c>
      <c r="C45" s="9">
        <v>24</v>
      </c>
      <c r="D45" s="9">
        <v>39</v>
      </c>
      <c r="E45" s="9">
        <v>0</v>
      </c>
      <c r="F45" s="9">
        <v>0</v>
      </c>
      <c r="G45" s="9">
        <v>0</v>
      </c>
      <c r="H45" s="9">
        <f t="shared" si="11"/>
        <v>15</v>
      </c>
      <c r="I45" s="9">
        <f t="shared" si="12"/>
        <v>24</v>
      </c>
      <c r="J45" s="9">
        <f t="shared" si="13"/>
        <v>39</v>
      </c>
      <c r="K45" s="548" t="s">
        <v>349</v>
      </c>
    </row>
    <row r="46" spans="1:11" ht="21" customHeight="1" x14ac:dyDescent="0.2">
      <c r="A46" s="60" t="s">
        <v>350</v>
      </c>
      <c r="B46" s="9">
        <v>69</v>
      </c>
      <c r="C46" s="9">
        <v>38</v>
      </c>
      <c r="D46" s="9">
        <v>107</v>
      </c>
      <c r="E46" s="9">
        <v>0</v>
      </c>
      <c r="F46" s="9">
        <v>0</v>
      </c>
      <c r="G46" s="9">
        <v>0</v>
      </c>
      <c r="H46" s="9">
        <f t="shared" si="11"/>
        <v>69</v>
      </c>
      <c r="I46" s="9">
        <f t="shared" si="12"/>
        <v>38</v>
      </c>
      <c r="J46" s="9">
        <f t="shared" si="13"/>
        <v>107</v>
      </c>
      <c r="K46" s="508" t="s">
        <v>351</v>
      </c>
    </row>
    <row r="47" spans="1:11" ht="21" customHeight="1" x14ac:dyDescent="0.2">
      <c r="A47" s="60" t="s">
        <v>352</v>
      </c>
      <c r="B47" s="9">
        <v>91</v>
      </c>
      <c r="C47" s="9">
        <v>44</v>
      </c>
      <c r="D47" s="9">
        <v>135</v>
      </c>
      <c r="E47" s="9">
        <v>0</v>
      </c>
      <c r="F47" s="9">
        <v>0</v>
      </c>
      <c r="G47" s="9">
        <v>0</v>
      </c>
      <c r="H47" s="9">
        <f t="shared" si="11"/>
        <v>91</v>
      </c>
      <c r="I47" s="9">
        <f t="shared" si="12"/>
        <v>44</v>
      </c>
      <c r="J47" s="9">
        <f t="shared" si="13"/>
        <v>135</v>
      </c>
      <c r="K47" s="508" t="s">
        <v>353</v>
      </c>
    </row>
    <row r="48" spans="1:11" ht="21" customHeight="1" x14ac:dyDescent="0.2">
      <c r="A48" s="46" t="s">
        <v>354</v>
      </c>
      <c r="B48" s="9">
        <v>25</v>
      </c>
      <c r="C48" s="9">
        <v>63</v>
      </c>
      <c r="D48" s="9">
        <v>88</v>
      </c>
      <c r="E48" s="9">
        <v>0</v>
      </c>
      <c r="F48" s="9">
        <v>0</v>
      </c>
      <c r="G48" s="9">
        <v>0</v>
      </c>
      <c r="H48" s="9">
        <f t="shared" si="11"/>
        <v>25</v>
      </c>
      <c r="I48" s="9">
        <f t="shared" si="12"/>
        <v>63</v>
      </c>
      <c r="J48" s="9">
        <f t="shared" si="13"/>
        <v>88</v>
      </c>
      <c r="K48" s="508" t="s">
        <v>355</v>
      </c>
    </row>
    <row r="49" spans="1:11" ht="21" customHeight="1" x14ac:dyDescent="0.2">
      <c r="A49" s="60" t="s">
        <v>356</v>
      </c>
      <c r="B49" s="61">
        <v>45</v>
      </c>
      <c r="C49" s="61">
        <v>5</v>
      </c>
      <c r="D49" s="9">
        <v>50</v>
      </c>
      <c r="E49" s="9">
        <v>0</v>
      </c>
      <c r="F49" s="9">
        <v>0</v>
      </c>
      <c r="G49" s="9">
        <v>0</v>
      </c>
      <c r="H49" s="9">
        <f t="shared" si="11"/>
        <v>45</v>
      </c>
      <c r="I49" s="9">
        <f t="shared" si="12"/>
        <v>5</v>
      </c>
      <c r="J49" s="9">
        <f t="shared" si="13"/>
        <v>50</v>
      </c>
      <c r="K49" s="508" t="s">
        <v>357</v>
      </c>
    </row>
    <row r="50" spans="1:11" ht="21" customHeight="1" x14ac:dyDescent="0.2">
      <c r="A50" s="45" t="s">
        <v>360</v>
      </c>
      <c r="B50" s="61">
        <v>65</v>
      </c>
      <c r="C50" s="61">
        <v>81</v>
      </c>
      <c r="D50" s="9">
        <v>146</v>
      </c>
      <c r="E50" s="9">
        <v>0</v>
      </c>
      <c r="F50" s="9">
        <v>0</v>
      </c>
      <c r="G50" s="9">
        <v>0</v>
      </c>
      <c r="H50" s="9">
        <f t="shared" si="11"/>
        <v>65</v>
      </c>
      <c r="I50" s="9">
        <f t="shared" si="12"/>
        <v>81</v>
      </c>
      <c r="J50" s="9">
        <f t="shared" si="13"/>
        <v>146</v>
      </c>
      <c r="K50" s="508" t="s">
        <v>361</v>
      </c>
    </row>
    <row r="51" spans="1:11" ht="21" customHeight="1" x14ac:dyDescent="0.2">
      <c r="A51" s="59" t="s">
        <v>362</v>
      </c>
      <c r="B51" s="61">
        <f t="shared" ref="B51:G51" si="14">SUM(B38:B50)</f>
        <v>1619</v>
      </c>
      <c r="C51" s="61">
        <f t="shared" si="14"/>
        <v>631</v>
      </c>
      <c r="D51" s="61">
        <f t="shared" si="14"/>
        <v>2250</v>
      </c>
      <c r="E51" s="61">
        <f t="shared" si="14"/>
        <v>1</v>
      </c>
      <c r="F51" s="61">
        <f t="shared" si="14"/>
        <v>0</v>
      </c>
      <c r="G51" s="61">
        <f t="shared" si="14"/>
        <v>1</v>
      </c>
      <c r="H51" s="9">
        <f>E51+B51</f>
        <v>1620</v>
      </c>
      <c r="I51" s="9">
        <f t="shared" si="9"/>
        <v>631</v>
      </c>
      <c r="J51" s="9">
        <f>SUM(H51:I51)</f>
        <v>2251</v>
      </c>
      <c r="K51" s="526" t="s">
        <v>363</v>
      </c>
    </row>
    <row r="52" spans="1:11" ht="21" customHeight="1" x14ac:dyDescent="0.2">
      <c r="A52" s="59" t="s">
        <v>364</v>
      </c>
      <c r="B52" s="61">
        <v>65</v>
      </c>
      <c r="C52" s="61">
        <v>101</v>
      </c>
      <c r="D52" s="9">
        <v>166</v>
      </c>
      <c r="E52" s="61">
        <v>0</v>
      </c>
      <c r="F52" s="61">
        <f>SUM(F39:F51)</f>
        <v>0</v>
      </c>
      <c r="G52" s="61">
        <v>0</v>
      </c>
      <c r="H52" s="9">
        <f t="shared" ref="H52:H56" si="15">E52+B52</f>
        <v>65</v>
      </c>
      <c r="I52" s="9">
        <f t="shared" si="9"/>
        <v>101</v>
      </c>
      <c r="J52" s="9">
        <f t="shared" ref="J52:J56" si="16">SUM(H52:I52)</f>
        <v>166</v>
      </c>
      <c r="K52" s="508" t="s">
        <v>365</v>
      </c>
    </row>
    <row r="53" spans="1:11" ht="36.75" customHeight="1" x14ac:dyDescent="0.2">
      <c r="A53" s="73" t="s">
        <v>366</v>
      </c>
      <c r="B53" s="61">
        <v>231</v>
      </c>
      <c r="C53" s="61">
        <v>94</v>
      </c>
      <c r="D53" s="9">
        <v>325</v>
      </c>
      <c r="E53" s="61">
        <v>0</v>
      </c>
      <c r="F53" s="61">
        <f>SUM(F40:F52)</f>
        <v>0</v>
      </c>
      <c r="G53" s="61">
        <v>0</v>
      </c>
      <c r="H53" s="9">
        <f t="shared" si="15"/>
        <v>231</v>
      </c>
      <c r="I53" s="9">
        <f t="shared" si="9"/>
        <v>94</v>
      </c>
      <c r="J53" s="9">
        <f t="shared" si="16"/>
        <v>325</v>
      </c>
      <c r="K53" s="514" t="s">
        <v>367</v>
      </c>
    </row>
    <row r="54" spans="1:11" ht="21" customHeight="1" x14ac:dyDescent="0.2">
      <c r="A54" s="47" t="s">
        <v>368</v>
      </c>
      <c r="B54" s="61">
        <f>SUM(B52:B53)</f>
        <v>296</v>
      </c>
      <c r="C54" s="61">
        <f t="shared" ref="C54:J54" si="17">SUM(C52:C53)</f>
        <v>195</v>
      </c>
      <c r="D54" s="61">
        <f t="shared" si="17"/>
        <v>491</v>
      </c>
      <c r="E54" s="61">
        <f t="shared" si="17"/>
        <v>0</v>
      </c>
      <c r="F54" s="61">
        <f t="shared" si="17"/>
        <v>0</v>
      </c>
      <c r="G54" s="61">
        <f t="shared" si="17"/>
        <v>0</v>
      </c>
      <c r="H54" s="61">
        <f t="shared" si="17"/>
        <v>296</v>
      </c>
      <c r="I54" s="61">
        <f t="shared" si="17"/>
        <v>195</v>
      </c>
      <c r="J54" s="61">
        <f t="shared" si="17"/>
        <v>491</v>
      </c>
      <c r="K54" s="22" t="s">
        <v>369</v>
      </c>
    </row>
    <row r="55" spans="1:11" ht="21" customHeight="1" thickBot="1" x14ac:dyDescent="0.25">
      <c r="A55" s="50" t="s">
        <v>126</v>
      </c>
      <c r="B55" s="51">
        <f>SUM(B54,B51)</f>
        <v>1915</v>
      </c>
      <c r="C55" s="51">
        <f t="shared" ref="C55:J55" si="18">SUM(C54,C51)</f>
        <v>826</v>
      </c>
      <c r="D55" s="51">
        <f t="shared" si="18"/>
        <v>2741</v>
      </c>
      <c r="E55" s="51">
        <f t="shared" si="18"/>
        <v>1</v>
      </c>
      <c r="F55" s="51">
        <f t="shared" si="18"/>
        <v>0</v>
      </c>
      <c r="G55" s="51">
        <f t="shared" si="18"/>
        <v>1</v>
      </c>
      <c r="H55" s="51">
        <f t="shared" si="18"/>
        <v>1916</v>
      </c>
      <c r="I55" s="51">
        <f t="shared" si="18"/>
        <v>826</v>
      </c>
      <c r="J55" s="51">
        <f t="shared" si="18"/>
        <v>2742</v>
      </c>
      <c r="K55" s="42" t="s">
        <v>373</v>
      </c>
    </row>
    <row r="56" spans="1:11" ht="21" customHeight="1" thickBot="1" x14ac:dyDescent="0.25">
      <c r="A56" s="52" t="s">
        <v>374</v>
      </c>
      <c r="B56" s="53">
        <f t="shared" ref="B56:G56" si="19">SUM(B27,B55)</f>
        <v>5355</v>
      </c>
      <c r="C56" s="53">
        <f t="shared" si="19"/>
        <v>4014</v>
      </c>
      <c r="D56" s="53">
        <f t="shared" si="19"/>
        <v>9369</v>
      </c>
      <c r="E56" s="53">
        <f t="shared" si="19"/>
        <v>2</v>
      </c>
      <c r="F56" s="53">
        <f t="shared" si="19"/>
        <v>6</v>
      </c>
      <c r="G56" s="53">
        <f t="shared" si="19"/>
        <v>8</v>
      </c>
      <c r="H56" s="53">
        <f t="shared" si="15"/>
        <v>5357</v>
      </c>
      <c r="I56" s="53">
        <f t="shared" si="9"/>
        <v>4020</v>
      </c>
      <c r="J56" s="53">
        <f t="shared" si="16"/>
        <v>9377</v>
      </c>
      <c r="K56" s="509" t="s">
        <v>253</v>
      </c>
    </row>
    <row r="57" spans="1:11" ht="18" customHeight="1" thickTop="1" x14ac:dyDescent="0.2"/>
    <row r="58" spans="1:11" ht="18" customHeight="1" x14ac:dyDescent="0.2"/>
    <row r="59" spans="1:11" ht="17.25" customHeight="1" x14ac:dyDescent="0.2"/>
    <row r="60" spans="1:11" ht="27.75" customHeight="1" x14ac:dyDescent="0.2">
      <c r="A60" s="995" t="s">
        <v>1892</v>
      </c>
      <c r="B60" s="995"/>
      <c r="C60" s="995"/>
      <c r="D60" s="995"/>
      <c r="E60" s="995"/>
      <c r="F60" s="995"/>
      <c r="G60" s="995"/>
      <c r="H60" s="995"/>
      <c r="I60" s="995"/>
      <c r="J60" s="995"/>
      <c r="K60" s="995"/>
    </row>
    <row r="61" spans="1:11" ht="37.5" customHeight="1" x14ac:dyDescent="0.2">
      <c r="A61" s="999" t="s">
        <v>1893</v>
      </c>
      <c r="B61" s="999"/>
      <c r="C61" s="999"/>
      <c r="D61" s="999"/>
      <c r="E61" s="999"/>
      <c r="F61" s="999"/>
      <c r="G61" s="999"/>
      <c r="H61" s="999"/>
      <c r="I61" s="999"/>
      <c r="J61" s="999"/>
      <c r="K61" s="999"/>
    </row>
    <row r="62" spans="1:11" ht="18" customHeight="1" thickBot="1" x14ac:dyDescent="0.25">
      <c r="A62" s="5" t="s">
        <v>1898</v>
      </c>
      <c r="K62" s="69" t="s">
        <v>668</v>
      </c>
    </row>
    <row r="63" spans="1:11" ht="15" customHeight="1" thickTop="1" x14ac:dyDescent="0.2">
      <c r="A63" s="992" t="s">
        <v>333</v>
      </c>
      <c r="B63" s="992" t="s">
        <v>1</v>
      </c>
      <c r="C63" s="992"/>
      <c r="D63" s="992"/>
      <c r="E63" s="992" t="s">
        <v>2</v>
      </c>
      <c r="F63" s="992"/>
      <c r="G63" s="992"/>
      <c r="H63" s="992" t="s">
        <v>4</v>
      </c>
      <c r="I63" s="992"/>
      <c r="J63" s="992"/>
      <c r="K63" s="992" t="s">
        <v>334</v>
      </c>
    </row>
    <row r="64" spans="1:11" ht="15" customHeight="1" x14ac:dyDescent="0.2">
      <c r="A64" s="993"/>
      <c r="B64" s="993" t="s">
        <v>6</v>
      </c>
      <c r="C64" s="993"/>
      <c r="D64" s="993"/>
      <c r="E64" s="993" t="s">
        <v>7</v>
      </c>
      <c r="F64" s="993"/>
      <c r="G64" s="993"/>
      <c r="H64" s="993" t="s">
        <v>9</v>
      </c>
      <c r="I64" s="993"/>
      <c r="J64" s="993"/>
      <c r="K64" s="993"/>
    </row>
    <row r="65" spans="1:11" ht="18.75" customHeight="1" x14ac:dyDescent="0.2">
      <c r="A65" s="993"/>
      <c r="B65" s="498" t="s">
        <v>10</v>
      </c>
      <c r="C65" s="498" t="s">
        <v>112</v>
      </c>
      <c r="D65" s="498" t="s">
        <v>12</v>
      </c>
      <c r="E65" s="498" t="s">
        <v>10</v>
      </c>
      <c r="F65" s="498" t="s">
        <v>112</v>
      </c>
      <c r="G65" s="498" t="s">
        <v>12</v>
      </c>
      <c r="H65" s="498" t="s">
        <v>10</v>
      </c>
      <c r="I65" s="498" t="s">
        <v>112</v>
      </c>
      <c r="J65" s="498" t="s">
        <v>12</v>
      </c>
      <c r="K65" s="993"/>
    </row>
    <row r="66" spans="1:11" ht="18.75" customHeight="1" thickBot="1" x14ac:dyDescent="0.25">
      <c r="A66" s="994"/>
      <c r="B66" s="499" t="s">
        <v>13</v>
      </c>
      <c r="C66" s="499" t="s">
        <v>14</v>
      </c>
      <c r="D66" s="499" t="s">
        <v>9</v>
      </c>
      <c r="E66" s="499" t="s">
        <v>13</v>
      </c>
      <c r="F66" s="499" t="s">
        <v>14</v>
      </c>
      <c r="G66" s="499" t="s">
        <v>9</v>
      </c>
      <c r="H66" s="499" t="s">
        <v>13</v>
      </c>
      <c r="I66" s="499" t="s">
        <v>14</v>
      </c>
      <c r="J66" s="499" t="s">
        <v>9</v>
      </c>
      <c r="K66" s="994"/>
    </row>
    <row r="67" spans="1:11" ht="18" customHeight="1" x14ac:dyDescent="0.2">
      <c r="A67" s="20" t="s">
        <v>15</v>
      </c>
      <c r="B67" s="21"/>
      <c r="C67" s="9"/>
      <c r="D67" s="9"/>
      <c r="E67" s="9"/>
      <c r="F67" s="9"/>
      <c r="G67" s="9"/>
      <c r="H67" s="9"/>
      <c r="I67" s="9"/>
      <c r="J67" s="9"/>
      <c r="K67" s="508" t="s">
        <v>198</v>
      </c>
    </row>
    <row r="68" spans="1:11" ht="18" customHeight="1" x14ac:dyDescent="0.2">
      <c r="A68" s="60" t="s">
        <v>335</v>
      </c>
      <c r="B68" s="9">
        <v>370</v>
      </c>
      <c r="C68" s="9">
        <v>131</v>
      </c>
      <c r="D68" s="9">
        <v>501</v>
      </c>
      <c r="E68" s="9">
        <v>0</v>
      </c>
      <c r="F68" s="9">
        <v>0</v>
      </c>
      <c r="G68" s="9">
        <f>SUM(E68:F68)</f>
        <v>0</v>
      </c>
      <c r="H68" s="9">
        <f>SUM(B68,E68)</f>
        <v>370</v>
      </c>
      <c r="I68" s="9">
        <f>SUM(C68,F68)</f>
        <v>131</v>
      </c>
      <c r="J68" s="9">
        <f>SUM(H68:I68)</f>
        <v>501</v>
      </c>
      <c r="K68" s="508" t="s">
        <v>336</v>
      </c>
    </row>
    <row r="69" spans="1:11" ht="18" customHeight="1" x14ac:dyDescent="0.2">
      <c r="A69" s="60" t="s">
        <v>337</v>
      </c>
      <c r="B69" s="9">
        <v>237</v>
      </c>
      <c r="C69" s="9">
        <v>114</v>
      </c>
      <c r="D69" s="9">
        <v>351</v>
      </c>
      <c r="E69" s="9">
        <v>0</v>
      </c>
      <c r="F69" s="9">
        <v>0</v>
      </c>
      <c r="G69" s="9">
        <f t="shared" ref="G69:G81" si="20">SUM(E69:F69)</f>
        <v>0</v>
      </c>
      <c r="H69" s="9">
        <f t="shared" ref="H69:I81" si="21">SUM(B69,E69)</f>
        <v>237</v>
      </c>
      <c r="I69" s="9">
        <f t="shared" si="21"/>
        <v>114</v>
      </c>
      <c r="J69" s="9">
        <f t="shared" ref="J69:J81" si="22">SUM(H69:I69)</f>
        <v>351</v>
      </c>
      <c r="K69" s="508" t="s">
        <v>338</v>
      </c>
    </row>
    <row r="70" spans="1:11" ht="18" customHeight="1" x14ac:dyDescent="0.2">
      <c r="A70" s="60" t="s">
        <v>566</v>
      </c>
      <c r="B70" s="9">
        <v>396</v>
      </c>
      <c r="C70" s="9">
        <v>291</v>
      </c>
      <c r="D70" s="9">
        <v>687</v>
      </c>
      <c r="E70" s="9">
        <v>1</v>
      </c>
      <c r="F70" s="9"/>
      <c r="G70" s="9">
        <f t="shared" si="20"/>
        <v>1</v>
      </c>
      <c r="H70" s="9">
        <f t="shared" si="21"/>
        <v>397</v>
      </c>
      <c r="I70" s="9">
        <f t="shared" si="21"/>
        <v>291</v>
      </c>
      <c r="J70" s="9">
        <f t="shared" si="22"/>
        <v>688</v>
      </c>
      <c r="K70" s="508" t="s">
        <v>567</v>
      </c>
    </row>
    <row r="71" spans="1:11" ht="18" customHeight="1" x14ac:dyDescent="0.2">
      <c r="A71" s="60" t="s">
        <v>401</v>
      </c>
      <c r="B71" s="9">
        <v>529</v>
      </c>
      <c r="C71" s="9">
        <v>423</v>
      </c>
      <c r="D71" s="9">
        <v>952</v>
      </c>
      <c r="E71" s="9">
        <v>0</v>
      </c>
      <c r="F71" s="9">
        <v>0</v>
      </c>
      <c r="G71" s="9">
        <f t="shared" si="20"/>
        <v>0</v>
      </c>
      <c r="H71" s="9">
        <f t="shared" si="21"/>
        <v>529</v>
      </c>
      <c r="I71" s="9">
        <f t="shared" si="21"/>
        <v>423</v>
      </c>
      <c r="J71" s="9">
        <f t="shared" si="22"/>
        <v>952</v>
      </c>
      <c r="K71" s="508" t="s">
        <v>338</v>
      </c>
    </row>
    <row r="72" spans="1:11" ht="18" customHeight="1" x14ac:dyDescent="0.2">
      <c r="A72" s="60" t="s">
        <v>342</v>
      </c>
      <c r="B72" s="9">
        <v>120</v>
      </c>
      <c r="C72" s="9">
        <v>145</v>
      </c>
      <c r="D72" s="9">
        <v>265</v>
      </c>
      <c r="E72" s="9">
        <v>0</v>
      </c>
      <c r="F72" s="9">
        <v>1</v>
      </c>
      <c r="G72" s="9">
        <f t="shared" si="20"/>
        <v>1</v>
      </c>
      <c r="H72" s="9">
        <f t="shared" si="21"/>
        <v>120</v>
      </c>
      <c r="I72" s="9">
        <f t="shared" si="21"/>
        <v>146</v>
      </c>
      <c r="J72" s="9">
        <f t="shared" si="22"/>
        <v>266</v>
      </c>
      <c r="K72" s="508" t="s">
        <v>343</v>
      </c>
    </row>
    <row r="73" spans="1:11" ht="18" customHeight="1" x14ac:dyDescent="0.2">
      <c r="A73" s="60" t="s">
        <v>344</v>
      </c>
      <c r="B73" s="9">
        <v>141</v>
      </c>
      <c r="C73" s="9">
        <v>186</v>
      </c>
      <c r="D73" s="9">
        <v>327</v>
      </c>
      <c r="E73" s="9">
        <v>0</v>
      </c>
      <c r="F73" s="9">
        <v>0</v>
      </c>
      <c r="G73" s="9">
        <f t="shared" si="20"/>
        <v>0</v>
      </c>
      <c r="H73" s="9">
        <f t="shared" si="21"/>
        <v>141</v>
      </c>
      <c r="I73" s="9">
        <f t="shared" si="21"/>
        <v>186</v>
      </c>
      <c r="J73" s="9">
        <f t="shared" si="22"/>
        <v>327</v>
      </c>
      <c r="K73" s="508" t="s">
        <v>345</v>
      </c>
    </row>
    <row r="74" spans="1:11" ht="18" customHeight="1" x14ac:dyDescent="0.2">
      <c r="A74" s="60" t="s">
        <v>346</v>
      </c>
      <c r="B74" s="9">
        <v>156</v>
      </c>
      <c r="C74" s="9">
        <v>133</v>
      </c>
      <c r="D74" s="9">
        <v>289</v>
      </c>
      <c r="E74" s="9">
        <v>0</v>
      </c>
      <c r="F74" s="9">
        <v>1</v>
      </c>
      <c r="G74" s="9">
        <f t="shared" si="20"/>
        <v>1</v>
      </c>
      <c r="H74" s="9">
        <f t="shared" si="21"/>
        <v>156</v>
      </c>
      <c r="I74" s="9">
        <f t="shared" si="21"/>
        <v>134</v>
      </c>
      <c r="J74" s="9">
        <f t="shared" si="22"/>
        <v>290</v>
      </c>
      <c r="K74" s="508" t="s">
        <v>347</v>
      </c>
    </row>
    <row r="75" spans="1:11" ht="18" customHeight="1" x14ac:dyDescent="0.2">
      <c r="A75" s="60" t="s">
        <v>348</v>
      </c>
      <c r="B75" s="9">
        <v>103</v>
      </c>
      <c r="C75" s="9">
        <v>137</v>
      </c>
      <c r="D75" s="9">
        <v>240</v>
      </c>
      <c r="E75" s="9">
        <v>0</v>
      </c>
      <c r="F75" s="9">
        <v>1</v>
      </c>
      <c r="G75" s="9">
        <f t="shared" si="20"/>
        <v>1</v>
      </c>
      <c r="H75" s="9">
        <f t="shared" si="21"/>
        <v>103</v>
      </c>
      <c r="I75" s="9">
        <f t="shared" si="21"/>
        <v>138</v>
      </c>
      <c r="J75" s="9">
        <f t="shared" si="22"/>
        <v>241</v>
      </c>
      <c r="K75" s="508" t="s">
        <v>349</v>
      </c>
    </row>
    <row r="76" spans="1:11" ht="18" customHeight="1" x14ac:dyDescent="0.2">
      <c r="A76" s="60" t="s">
        <v>350</v>
      </c>
      <c r="B76" s="9">
        <v>82</v>
      </c>
      <c r="C76" s="9">
        <v>118</v>
      </c>
      <c r="D76" s="9">
        <v>200</v>
      </c>
      <c r="E76" s="9">
        <v>0</v>
      </c>
      <c r="F76" s="9">
        <v>0</v>
      </c>
      <c r="G76" s="9">
        <f t="shared" si="20"/>
        <v>0</v>
      </c>
      <c r="H76" s="9">
        <f t="shared" si="21"/>
        <v>82</v>
      </c>
      <c r="I76" s="9">
        <f t="shared" si="21"/>
        <v>118</v>
      </c>
      <c r="J76" s="9">
        <f t="shared" si="22"/>
        <v>200</v>
      </c>
      <c r="K76" s="508" t="s">
        <v>351</v>
      </c>
    </row>
    <row r="77" spans="1:11" ht="18" customHeight="1" x14ac:dyDescent="0.2">
      <c r="A77" s="60" t="s">
        <v>352</v>
      </c>
      <c r="B77" s="9">
        <v>88</v>
      </c>
      <c r="C77" s="9">
        <v>246</v>
      </c>
      <c r="D77" s="9">
        <v>334</v>
      </c>
      <c r="E77" s="9">
        <v>0</v>
      </c>
      <c r="F77" s="9">
        <v>0</v>
      </c>
      <c r="G77" s="9">
        <f t="shared" si="20"/>
        <v>0</v>
      </c>
      <c r="H77" s="9">
        <f t="shared" si="21"/>
        <v>88</v>
      </c>
      <c r="I77" s="9">
        <f t="shared" si="21"/>
        <v>246</v>
      </c>
      <c r="J77" s="9">
        <f t="shared" si="22"/>
        <v>334</v>
      </c>
      <c r="K77" s="508" t="s">
        <v>353</v>
      </c>
    </row>
    <row r="78" spans="1:11" ht="18" customHeight="1" x14ac:dyDescent="0.2">
      <c r="A78" s="46" t="s">
        <v>354</v>
      </c>
      <c r="B78" s="9">
        <v>70</v>
      </c>
      <c r="C78" s="9">
        <v>132</v>
      </c>
      <c r="D78" s="9">
        <v>202</v>
      </c>
      <c r="E78" s="9">
        <v>0</v>
      </c>
      <c r="F78" s="9">
        <v>1</v>
      </c>
      <c r="G78" s="9">
        <f t="shared" si="20"/>
        <v>1</v>
      </c>
      <c r="H78" s="9">
        <f t="shared" si="21"/>
        <v>70</v>
      </c>
      <c r="I78" s="9">
        <f t="shared" si="21"/>
        <v>133</v>
      </c>
      <c r="J78" s="9">
        <f t="shared" si="22"/>
        <v>203</v>
      </c>
      <c r="K78" s="508" t="s">
        <v>355</v>
      </c>
    </row>
    <row r="79" spans="1:11" ht="18" customHeight="1" x14ac:dyDescent="0.2">
      <c r="A79" s="60" t="s">
        <v>356</v>
      </c>
      <c r="B79" s="9">
        <v>121</v>
      </c>
      <c r="C79" s="9">
        <v>44</v>
      </c>
      <c r="D79" s="9">
        <v>165</v>
      </c>
      <c r="E79" s="9">
        <v>0</v>
      </c>
      <c r="F79" s="9">
        <v>0</v>
      </c>
      <c r="G79" s="9">
        <f t="shared" si="20"/>
        <v>0</v>
      </c>
      <c r="H79" s="9">
        <f t="shared" si="21"/>
        <v>121</v>
      </c>
      <c r="I79" s="9">
        <f t="shared" si="21"/>
        <v>44</v>
      </c>
      <c r="J79" s="9">
        <f t="shared" si="22"/>
        <v>165</v>
      </c>
      <c r="K79" s="508" t="s">
        <v>357</v>
      </c>
    </row>
    <row r="80" spans="1:11" ht="18" customHeight="1" x14ac:dyDescent="0.2">
      <c r="A80" s="60" t="s">
        <v>358</v>
      </c>
      <c r="B80" s="9">
        <v>63</v>
      </c>
      <c r="C80" s="9">
        <v>101</v>
      </c>
      <c r="D80" s="9">
        <v>164</v>
      </c>
      <c r="E80" s="9">
        <v>0</v>
      </c>
      <c r="F80" s="9">
        <v>0</v>
      </c>
      <c r="G80" s="9">
        <f t="shared" si="20"/>
        <v>0</v>
      </c>
      <c r="H80" s="9">
        <f t="shared" si="21"/>
        <v>63</v>
      </c>
      <c r="I80" s="9">
        <f t="shared" si="21"/>
        <v>101</v>
      </c>
      <c r="J80" s="9">
        <f t="shared" si="22"/>
        <v>164</v>
      </c>
      <c r="K80" s="508" t="s">
        <v>359</v>
      </c>
    </row>
    <row r="81" spans="1:11" ht="18" customHeight="1" x14ac:dyDescent="0.2">
      <c r="A81" s="45" t="s">
        <v>360</v>
      </c>
      <c r="B81" s="9">
        <v>94</v>
      </c>
      <c r="C81" s="9">
        <v>124</v>
      </c>
      <c r="D81" s="9">
        <v>218</v>
      </c>
      <c r="E81" s="9">
        <v>0</v>
      </c>
      <c r="F81" s="9">
        <v>0</v>
      </c>
      <c r="G81" s="9">
        <f t="shared" si="20"/>
        <v>0</v>
      </c>
      <c r="H81" s="9">
        <f t="shared" si="21"/>
        <v>94</v>
      </c>
      <c r="I81" s="9">
        <f t="shared" si="21"/>
        <v>124</v>
      </c>
      <c r="J81" s="9">
        <f t="shared" si="22"/>
        <v>218</v>
      </c>
      <c r="K81" s="508" t="s">
        <v>361</v>
      </c>
    </row>
    <row r="82" spans="1:11" ht="18" customHeight="1" x14ac:dyDescent="0.2">
      <c r="A82" s="59" t="s">
        <v>362</v>
      </c>
      <c r="B82" s="9">
        <f>SUM(B68:B81)</f>
        <v>2570</v>
      </c>
      <c r="C82" s="9">
        <f t="shared" ref="C82:J82" si="23">SUM(C68:C81)</f>
        <v>2325</v>
      </c>
      <c r="D82" s="9">
        <f t="shared" si="23"/>
        <v>4895</v>
      </c>
      <c r="E82" s="9">
        <f t="shared" si="23"/>
        <v>1</v>
      </c>
      <c r="F82" s="9">
        <f t="shared" si="23"/>
        <v>4</v>
      </c>
      <c r="G82" s="9">
        <f t="shared" si="23"/>
        <v>5</v>
      </c>
      <c r="H82" s="9">
        <f t="shared" si="23"/>
        <v>2571</v>
      </c>
      <c r="I82" s="9">
        <f t="shared" si="23"/>
        <v>2329</v>
      </c>
      <c r="J82" s="9">
        <f t="shared" si="23"/>
        <v>4900</v>
      </c>
      <c r="K82" s="508" t="s">
        <v>363</v>
      </c>
    </row>
    <row r="83" spans="1:11" ht="18" customHeight="1" x14ac:dyDescent="0.2">
      <c r="A83" s="59" t="s">
        <v>364</v>
      </c>
      <c r="B83" s="9">
        <v>203</v>
      </c>
      <c r="C83" s="9">
        <v>377</v>
      </c>
      <c r="D83" s="9">
        <v>580</v>
      </c>
      <c r="E83" s="9">
        <v>0</v>
      </c>
      <c r="F83" s="9">
        <v>0</v>
      </c>
      <c r="G83" s="9">
        <f>SUM(E83:F83)</f>
        <v>0</v>
      </c>
      <c r="H83" s="9">
        <f>SUM(B83,E83)</f>
        <v>203</v>
      </c>
      <c r="I83" s="9">
        <f>SUM(C83,F83)</f>
        <v>377</v>
      </c>
      <c r="J83" s="9">
        <f>SUM(H83:I83)</f>
        <v>580</v>
      </c>
      <c r="K83" s="508" t="s">
        <v>365</v>
      </c>
    </row>
    <row r="84" spans="1:11" ht="17.25" customHeight="1" x14ac:dyDescent="0.2">
      <c r="A84" s="73" t="s">
        <v>366</v>
      </c>
      <c r="B84" s="9">
        <v>357</v>
      </c>
      <c r="C84" s="9">
        <v>370</v>
      </c>
      <c r="D84" s="9">
        <v>727</v>
      </c>
      <c r="E84" s="9">
        <v>0</v>
      </c>
      <c r="F84" s="9">
        <v>2</v>
      </c>
      <c r="G84" s="9">
        <f t="shared" ref="G84:G85" si="24">SUM(E84:F84)</f>
        <v>2</v>
      </c>
      <c r="H84" s="9">
        <f>SUM(B84,E84)</f>
        <v>357</v>
      </c>
      <c r="I84" s="9">
        <f>SUM(C84,F84)</f>
        <v>372</v>
      </c>
      <c r="J84" s="9">
        <f>SUM(H84:I84)</f>
        <v>729</v>
      </c>
      <c r="K84" s="508" t="s">
        <v>367</v>
      </c>
    </row>
    <row r="85" spans="1:11" ht="18" customHeight="1" x14ac:dyDescent="0.2">
      <c r="A85" s="47" t="s">
        <v>368</v>
      </c>
      <c r="B85" s="21">
        <f>SUM(B83:B84)</f>
        <v>560</v>
      </c>
      <c r="C85" s="21">
        <f t="shared" ref="C85:J85" si="25">SUM(C83:C84)</f>
        <v>747</v>
      </c>
      <c r="D85" s="21">
        <f t="shared" si="25"/>
        <v>1307</v>
      </c>
      <c r="E85" s="21">
        <f t="shared" si="25"/>
        <v>0</v>
      </c>
      <c r="F85" s="21">
        <f t="shared" si="25"/>
        <v>2</v>
      </c>
      <c r="G85" s="21">
        <f t="shared" si="24"/>
        <v>2</v>
      </c>
      <c r="H85" s="21">
        <f t="shared" si="25"/>
        <v>560</v>
      </c>
      <c r="I85" s="21">
        <f t="shared" si="25"/>
        <v>749</v>
      </c>
      <c r="J85" s="21">
        <f t="shared" si="25"/>
        <v>1309</v>
      </c>
      <c r="K85" s="22" t="s">
        <v>369</v>
      </c>
    </row>
    <row r="86" spans="1:11" ht="18" customHeight="1" thickBot="1" x14ac:dyDescent="0.25">
      <c r="A86" s="672" t="s">
        <v>90</v>
      </c>
      <c r="B86" s="12">
        <f>SUM(B85,B82)</f>
        <v>3130</v>
      </c>
      <c r="C86" s="12">
        <f t="shared" ref="C86:J86" si="26">SUM(C85,C82)</f>
        <v>3072</v>
      </c>
      <c r="D86" s="12">
        <f t="shared" si="26"/>
        <v>6202</v>
      </c>
      <c r="E86" s="12">
        <f t="shared" si="26"/>
        <v>1</v>
      </c>
      <c r="F86" s="12">
        <f t="shared" si="26"/>
        <v>6</v>
      </c>
      <c r="G86" s="12">
        <f t="shared" si="26"/>
        <v>7</v>
      </c>
      <c r="H86" s="12">
        <f t="shared" si="26"/>
        <v>3131</v>
      </c>
      <c r="I86" s="12">
        <f t="shared" si="26"/>
        <v>3078</v>
      </c>
      <c r="J86" s="12">
        <f t="shared" si="26"/>
        <v>6209</v>
      </c>
      <c r="K86" s="13" t="s">
        <v>313</v>
      </c>
    </row>
    <row r="87" spans="1:11" ht="27" customHeight="1" thickTop="1" thickBot="1" x14ac:dyDescent="0.25">
      <c r="A87" s="107" t="s">
        <v>1899</v>
      </c>
      <c r="K87" s="482" t="s">
        <v>2337</v>
      </c>
    </row>
    <row r="88" spans="1:11" ht="16.5" thickTop="1" x14ac:dyDescent="0.2">
      <c r="A88" s="992" t="s">
        <v>333</v>
      </c>
      <c r="B88" s="992" t="s">
        <v>1</v>
      </c>
      <c r="C88" s="992"/>
      <c r="D88" s="992"/>
      <c r="E88" s="992" t="s">
        <v>2</v>
      </c>
      <c r="F88" s="992"/>
      <c r="G88" s="992"/>
      <c r="H88" s="992" t="s">
        <v>4</v>
      </c>
      <c r="I88" s="992"/>
      <c r="J88" s="992"/>
      <c r="K88" s="992" t="s">
        <v>334</v>
      </c>
    </row>
    <row r="89" spans="1:11" ht="15.75" x14ac:dyDescent="0.2">
      <c r="A89" s="993"/>
      <c r="B89" s="993" t="s">
        <v>6</v>
      </c>
      <c r="C89" s="993"/>
      <c r="D89" s="993"/>
      <c r="E89" s="993" t="s">
        <v>7</v>
      </c>
      <c r="F89" s="993"/>
      <c r="G89" s="993"/>
      <c r="H89" s="993" t="s">
        <v>9</v>
      </c>
      <c r="I89" s="993"/>
      <c r="J89" s="993"/>
      <c r="K89" s="993"/>
    </row>
    <row r="90" spans="1:11" ht="15.75" x14ac:dyDescent="0.2">
      <c r="A90" s="993"/>
      <c r="B90" s="498" t="s">
        <v>10</v>
      </c>
      <c r="C90" s="498" t="s">
        <v>112</v>
      </c>
      <c r="D90" s="498" t="s">
        <v>12</v>
      </c>
      <c r="E90" s="498" t="s">
        <v>10</v>
      </c>
      <c r="F90" s="498" t="s">
        <v>112</v>
      </c>
      <c r="G90" s="498" t="s">
        <v>12</v>
      </c>
      <c r="H90" s="498" t="s">
        <v>10</v>
      </c>
      <c r="I90" s="498" t="s">
        <v>112</v>
      </c>
      <c r="J90" s="498" t="s">
        <v>12</v>
      </c>
      <c r="K90" s="993"/>
    </row>
    <row r="91" spans="1:11" ht="16.5" thickBot="1" x14ac:dyDescent="0.25">
      <c r="A91" s="994"/>
      <c r="B91" s="499" t="s">
        <v>13</v>
      </c>
      <c r="C91" s="499" t="s">
        <v>14</v>
      </c>
      <c r="D91" s="499" t="s">
        <v>9</v>
      </c>
      <c r="E91" s="499" t="s">
        <v>13</v>
      </c>
      <c r="F91" s="499" t="s">
        <v>14</v>
      </c>
      <c r="G91" s="499" t="s">
        <v>9</v>
      </c>
      <c r="H91" s="499" t="s">
        <v>13</v>
      </c>
      <c r="I91" s="499" t="s">
        <v>14</v>
      </c>
      <c r="J91" s="499" t="s">
        <v>9</v>
      </c>
      <c r="K91" s="994"/>
    </row>
    <row r="92" spans="1:11" s="546" customFormat="1" ht="15.75" x14ac:dyDescent="0.2">
      <c r="A92" s="552" t="s">
        <v>92</v>
      </c>
      <c r="B92" s="543"/>
      <c r="C92" s="543"/>
      <c r="D92" s="543"/>
      <c r="E92" s="543"/>
      <c r="F92" s="543"/>
      <c r="G92" s="543"/>
      <c r="H92" s="543"/>
      <c r="I92" s="543"/>
      <c r="J92" s="543"/>
      <c r="K92" s="550" t="s">
        <v>314</v>
      </c>
    </row>
    <row r="93" spans="1:11" ht="21" customHeight="1" x14ac:dyDescent="0.2">
      <c r="A93" s="60" t="s">
        <v>335</v>
      </c>
      <c r="B93" s="61">
        <v>103</v>
      </c>
      <c r="C93" s="61">
        <v>2</v>
      </c>
      <c r="D93" s="61">
        <v>105</v>
      </c>
      <c r="E93" s="61">
        <v>0</v>
      </c>
      <c r="F93" s="61">
        <v>0</v>
      </c>
      <c r="G93" s="61">
        <v>0</v>
      </c>
      <c r="H93" s="61">
        <f>E93+B93</f>
        <v>103</v>
      </c>
      <c r="I93" s="61">
        <f>F93+C93</f>
        <v>2</v>
      </c>
      <c r="J93" s="61">
        <f>SUM(H93:I93)</f>
        <v>105</v>
      </c>
      <c r="K93" s="508" t="s">
        <v>336</v>
      </c>
    </row>
    <row r="94" spans="1:11" ht="21" customHeight="1" x14ac:dyDescent="0.2">
      <c r="A94" s="60" t="s">
        <v>337</v>
      </c>
      <c r="B94" s="75">
        <v>93</v>
      </c>
      <c r="C94" s="61">
        <v>22</v>
      </c>
      <c r="D94" s="61">
        <v>115</v>
      </c>
      <c r="E94" s="61">
        <v>0</v>
      </c>
      <c r="F94" s="61">
        <v>0</v>
      </c>
      <c r="G94" s="61">
        <v>0</v>
      </c>
      <c r="H94" s="61">
        <f t="shared" ref="H94:H105" si="27">E94+B94</f>
        <v>93</v>
      </c>
      <c r="I94" s="61">
        <f t="shared" ref="I94:I105" si="28">F94+C94</f>
        <v>22</v>
      </c>
      <c r="J94" s="61">
        <f t="shared" ref="J94:J108" si="29">SUM(H94:I94)</f>
        <v>115</v>
      </c>
      <c r="K94" s="508" t="s">
        <v>338</v>
      </c>
    </row>
    <row r="95" spans="1:11" ht="21" customHeight="1" x14ac:dyDescent="0.2">
      <c r="A95" s="60" t="s">
        <v>566</v>
      </c>
      <c r="B95" s="75">
        <v>180</v>
      </c>
      <c r="C95" s="61">
        <v>76</v>
      </c>
      <c r="D95" s="61">
        <v>256</v>
      </c>
      <c r="E95" s="61">
        <v>1</v>
      </c>
      <c r="F95" s="61">
        <v>0</v>
      </c>
      <c r="G95" s="61">
        <v>1</v>
      </c>
      <c r="H95" s="61">
        <f t="shared" si="27"/>
        <v>181</v>
      </c>
      <c r="I95" s="61">
        <f t="shared" si="28"/>
        <v>76</v>
      </c>
      <c r="J95" s="61">
        <f t="shared" si="29"/>
        <v>257</v>
      </c>
      <c r="K95" s="508" t="s">
        <v>567</v>
      </c>
    </row>
    <row r="96" spans="1:11" ht="21" customHeight="1" x14ac:dyDescent="0.2">
      <c r="A96" s="60" t="s">
        <v>401</v>
      </c>
      <c r="B96" s="75">
        <v>534</v>
      </c>
      <c r="C96" s="61">
        <v>156</v>
      </c>
      <c r="D96" s="61">
        <v>690</v>
      </c>
      <c r="E96" s="61">
        <v>0</v>
      </c>
      <c r="F96" s="61">
        <v>0</v>
      </c>
      <c r="G96" s="61">
        <v>0</v>
      </c>
      <c r="H96" s="61">
        <f t="shared" si="27"/>
        <v>534</v>
      </c>
      <c r="I96" s="61">
        <f t="shared" si="28"/>
        <v>156</v>
      </c>
      <c r="J96" s="61">
        <f t="shared" si="29"/>
        <v>690</v>
      </c>
      <c r="K96" s="508" t="s">
        <v>338</v>
      </c>
    </row>
    <row r="97" spans="1:11" ht="21" customHeight="1" x14ac:dyDescent="0.2">
      <c r="A97" s="60" t="s">
        <v>342</v>
      </c>
      <c r="B97" s="75">
        <v>49</v>
      </c>
      <c r="C97" s="61">
        <v>23</v>
      </c>
      <c r="D97" s="61">
        <v>72</v>
      </c>
      <c r="E97" s="61">
        <v>0</v>
      </c>
      <c r="F97" s="61">
        <v>0</v>
      </c>
      <c r="G97" s="61">
        <v>0</v>
      </c>
      <c r="H97" s="61">
        <f t="shared" si="27"/>
        <v>49</v>
      </c>
      <c r="I97" s="61">
        <f t="shared" si="28"/>
        <v>23</v>
      </c>
      <c r="J97" s="61">
        <f t="shared" si="29"/>
        <v>72</v>
      </c>
      <c r="K97" s="508" t="s">
        <v>343</v>
      </c>
    </row>
    <row r="98" spans="1:11" ht="21" customHeight="1" x14ac:dyDescent="0.2">
      <c r="A98" s="60" t="s">
        <v>344</v>
      </c>
      <c r="B98" s="75">
        <v>23</v>
      </c>
      <c r="C98" s="61">
        <v>15</v>
      </c>
      <c r="D98" s="61">
        <v>38</v>
      </c>
      <c r="E98" s="61">
        <v>0</v>
      </c>
      <c r="F98" s="61">
        <v>0</v>
      </c>
      <c r="G98" s="61">
        <v>0</v>
      </c>
      <c r="H98" s="61">
        <f t="shared" si="27"/>
        <v>23</v>
      </c>
      <c r="I98" s="61">
        <f t="shared" si="28"/>
        <v>15</v>
      </c>
      <c r="J98" s="61">
        <f t="shared" si="29"/>
        <v>38</v>
      </c>
      <c r="K98" s="508" t="s">
        <v>345</v>
      </c>
    </row>
    <row r="99" spans="1:11" ht="21" customHeight="1" x14ac:dyDescent="0.2">
      <c r="A99" s="60" t="s">
        <v>346</v>
      </c>
      <c r="B99" s="75">
        <v>148</v>
      </c>
      <c r="C99" s="61">
        <v>51</v>
      </c>
      <c r="D99" s="61">
        <v>199</v>
      </c>
      <c r="E99" s="61">
        <v>0</v>
      </c>
      <c r="F99" s="61">
        <v>0</v>
      </c>
      <c r="G99" s="61">
        <v>0</v>
      </c>
      <c r="H99" s="61">
        <f t="shared" si="27"/>
        <v>148</v>
      </c>
      <c r="I99" s="61">
        <f t="shared" si="28"/>
        <v>51</v>
      </c>
      <c r="J99" s="61">
        <f t="shared" si="29"/>
        <v>199</v>
      </c>
      <c r="K99" s="508" t="s">
        <v>347</v>
      </c>
    </row>
    <row r="100" spans="1:11" ht="21" customHeight="1" x14ac:dyDescent="0.2">
      <c r="A100" s="60" t="s">
        <v>348</v>
      </c>
      <c r="B100" s="75">
        <v>13</v>
      </c>
      <c r="C100" s="61">
        <v>23</v>
      </c>
      <c r="D100" s="61">
        <v>36</v>
      </c>
      <c r="E100" s="61">
        <v>0</v>
      </c>
      <c r="F100" s="61">
        <v>0</v>
      </c>
      <c r="G100" s="61">
        <v>0</v>
      </c>
      <c r="H100" s="61">
        <f t="shared" si="27"/>
        <v>13</v>
      </c>
      <c r="I100" s="61">
        <f t="shared" si="28"/>
        <v>23</v>
      </c>
      <c r="J100" s="61">
        <f t="shared" si="29"/>
        <v>36</v>
      </c>
      <c r="K100" s="508" t="s">
        <v>349</v>
      </c>
    </row>
    <row r="101" spans="1:11" ht="21" customHeight="1" x14ac:dyDescent="0.2">
      <c r="A101" s="60" t="s">
        <v>350</v>
      </c>
      <c r="B101" s="75">
        <v>60</v>
      </c>
      <c r="C101" s="61">
        <v>31</v>
      </c>
      <c r="D101" s="61">
        <v>91</v>
      </c>
      <c r="E101" s="61">
        <v>0</v>
      </c>
      <c r="F101" s="61">
        <v>0</v>
      </c>
      <c r="G101" s="61">
        <v>0</v>
      </c>
      <c r="H101" s="61">
        <f t="shared" si="27"/>
        <v>60</v>
      </c>
      <c r="I101" s="61">
        <f t="shared" si="28"/>
        <v>31</v>
      </c>
      <c r="J101" s="61">
        <f t="shared" si="29"/>
        <v>91</v>
      </c>
      <c r="K101" s="508" t="s">
        <v>351</v>
      </c>
    </row>
    <row r="102" spans="1:11" ht="21" customHeight="1" x14ac:dyDescent="0.2">
      <c r="A102" s="60" t="s">
        <v>352</v>
      </c>
      <c r="B102" s="75">
        <v>85</v>
      </c>
      <c r="C102" s="61">
        <v>42</v>
      </c>
      <c r="D102" s="61">
        <v>127</v>
      </c>
      <c r="E102" s="61">
        <v>0</v>
      </c>
      <c r="F102" s="61">
        <v>0</v>
      </c>
      <c r="G102" s="61">
        <v>0</v>
      </c>
      <c r="H102" s="61">
        <f t="shared" si="27"/>
        <v>85</v>
      </c>
      <c r="I102" s="61">
        <f t="shared" si="28"/>
        <v>42</v>
      </c>
      <c r="J102" s="61">
        <f t="shared" si="29"/>
        <v>127</v>
      </c>
      <c r="K102" s="508" t="s">
        <v>353</v>
      </c>
    </row>
    <row r="103" spans="1:11" ht="21" customHeight="1" x14ac:dyDescent="0.2">
      <c r="A103" s="46" t="s">
        <v>354</v>
      </c>
      <c r="B103" s="75">
        <v>23</v>
      </c>
      <c r="C103" s="61">
        <v>62</v>
      </c>
      <c r="D103" s="61">
        <v>85</v>
      </c>
      <c r="E103" s="61">
        <v>0</v>
      </c>
      <c r="F103" s="61">
        <v>0</v>
      </c>
      <c r="G103" s="61">
        <v>0</v>
      </c>
      <c r="H103" s="61">
        <f t="shared" si="27"/>
        <v>23</v>
      </c>
      <c r="I103" s="61">
        <f t="shared" si="28"/>
        <v>62</v>
      </c>
      <c r="J103" s="61">
        <f t="shared" si="29"/>
        <v>85</v>
      </c>
      <c r="K103" s="508" t="s">
        <v>355</v>
      </c>
    </row>
    <row r="104" spans="1:11" ht="21" customHeight="1" x14ac:dyDescent="0.2">
      <c r="A104" s="60" t="s">
        <v>356</v>
      </c>
      <c r="B104" s="75">
        <v>43</v>
      </c>
      <c r="C104" s="61">
        <v>4</v>
      </c>
      <c r="D104" s="61">
        <v>47</v>
      </c>
      <c r="E104" s="61">
        <v>0</v>
      </c>
      <c r="F104" s="61">
        <v>0</v>
      </c>
      <c r="G104" s="61">
        <v>0</v>
      </c>
      <c r="H104" s="61">
        <f t="shared" si="27"/>
        <v>43</v>
      </c>
      <c r="I104" s="61">
        <f t="shared" si="28"/>
        <v>4</v>
      </c>
      <c r="J104" s="61">
        <f t="shared" si="29"/>
        <v>47</v>
      </c>
      <c r="K104" s="508" t="s">
        <v>357</v>
      </c>
    </row>
    <row r="105" spans="1:11" ht="21" customHeight="1" x14ac:dyDescent="0.2">
      <c r="A105" s="45" t="s">
        <v>360</v>
      </c>
      <c r="B105" s="75">
        <v>63</v>
      </c>
      <c r="C105" s="61">
        <v>80</v>
      </c>
      <c r="D105" s="61">
        <v>143</v>
      </c>
      <c r="E105" s="61">
        <v>0</v>
      </c>
      <c r="F105" s="61">
        <v>0</v>
      </c>
      <c r="G105" s="61">
        <v>0</v>
      </c>
      <c r="H105" s="61">
        <f t="shared" si="27"/>
        <v>63</v>
      </c>
      <c r="I105" s="61">
        <f t="shared" si="28"/>
        <v>80</v>
      </c>
      <c r="J105" s="61">
        <f t="shared" si="29"/>
        <v>143</v>
      </c>
      <c r="K105" s="508" t="s">
        <v>361</v>
      </c>
    </row>
    <row r="106" spans="1:11" ht="21" customHeight="1" x14ac:dyDescent="0.2">
      <c r="A106" s="59" t="s">
        <v>362</v>
      </c>
      <c r="B106" s="75">
        <f>SUM(B93:B105)</f>
        <v>1417</v>
      </c>
      <c r="C106" s="75">
        <f t="shared" ref="C106:J106" si="30">SUM(C93:C105)</f>
        <v>587</v>
      </c>
      <c r="D106" s="75">
        <f t="shared" si="30"/>
        <v>2004</v>
      </c>
      <c r="E106" s="75">
        <f t="shared" si="30"/>
        <v>1</v>
      </c>
      <c r="F106" s="75">
        <f t="shared" si="30"/>
        <v>0</v>
      </c>
      <c r="G106" s="75">
        <f t="shared" si="30"/>
        <v>1</v>
      </c>
      <c r="H106" s="75">
        <f t="shared" si="30"/>
        <v>1418</v>
      </c>
      <c r="I106" s="75">
        <f t="shared" si="30"/>
        <v>587</v>
      </c>
      <c r="J106" s="75">
        <f t="shared" si="30"/>
        <v>2005</v>
      </c>
      <c r="K106" s="508" t="s">
        <v>363</v>
      </c>
    </row>
    <row r="107" spans="1:11" ht="21" customHeight="1" x14ac:dyDescent="0.2">
      <c r="A107" s="59" t="s">
        <v>364</v>
      </c>
      <c r="B107" s="75">
        <v>55</v>
      </c>
      <c r="C107" s="61">
        <v>94</v>
      </c>
      <c r="D107" s="61">
        <v>149</v>
      </c>
      <c r="E107" s="61">
        <v>0</v>
      </c>
      <c r="F107" s="61">
        <v>0</v>
      </c>
      <c r="G107" s="61">
        <v>0</v>
      </c>
      <c r="H107" s="61">
        <f t="shared" ref="H107:H108" si="31">E107+B107</f>
        <v>55</v>
      </c>
      <c r="I107" s="61">
        <f t="shared" ref="I107:I108" si="32">F107+C107</f>
        <v>94</v>
      </c>
      <c r="J107" s="61">
        <f>SUM(H107:I107)</f>
        <v>149</v>
      </c>
      <c r="K107" s="508" t="s">
        <v>365</v>
      </c>
    </row>
    <row r="108" spans="1:11" ht="34.5" customHeight="1" x14ac:dyDescent="0.2">
      <c r="A108" s="73" t="s">
        <v>366</v>
      </c>
      <c r="B108" s="75">
        <v>225</v>
      </c>
      <c r="C108" s="61">
        <v>93</v>
      </c>
      <c r="D108" s="61">
        <v>318</v>
      </c>
      <c r="E108" s="61">
        <v>0</v>
      </c>
      <c r="F108" s="61">
        <v>0</v>
      </c>
      <c r="G108" s="61">
        <v>0</v>
      </c>
      <c r="H108" s="61">
        <f t="shared" si="31"/>
        <v>225</v>
      </c>
      <c r="I108" s="61">
        <f t="shared" si="32"/>
        <v>93</v>
      </c>
      <c r="J108" s="61">
        <f t="shared" si="29"/>
        <v>318</v>
      </c>
      <c r="K108" s="514" t="s">
        <v>367</v>
      </c>
    </row>
    <row r="109" spans="1:11" ht="24" customHeight="1" x14ac:dyDescent="0.2">
      <c r="A109" s="59" t="s">
        <v>368</v>
      </c>
      <c r="B109" s="75">
        <f>SUM(B107:B108)</f>
        <v>280</v>
      </c>
      <c r="C109" s="75">
        <f t="shared" ref="C109:J109" si="33">SUM(C107:C108)</f>
        <v>187</v>
      </c>
      <c r="D109" s="75">
        <f t="shared" si="33"/>
        <v>467</v>
      </c>
      <c r="E109" s="75">
        <f t="shared" si="33"/>
        <v>0</v>
      </c>
      <c r="F109" s="75">
        <f t="shared" si="33"/>
        <v>0</v>
      </c>
      <c r="G109" s="75">
        <f t="shared" si="33"/>
        <v>0</v>
      </c>
      <c r="H109" s="75">
        <f t="shared" si="33"/>
        <v>280</v>
      </c>
      <c r="I109" s="75">
        <f t="shared" si="33"/>
        <v>187</v>
      </c>
      <c r="J109" s="75">
        <f t="shared" si="33"/>
        <v>467</v>
      </c>
      <c r="K109" s="22" t="s">
        <v>369</v>
      </c>
    </row>
    <row r="110" spans="1:11" ht="21" customHeight="1" thickBot="1" x14ac:dyDescent="0.25">
      <c r="A110" s="47" t="s">
        <v>126</v>
      </c>
      <c r="B110" s="76">
        <f>SUM(B109,B106)</f>
        <v>1697</v>
      </c>
      <c r="C110" s="76">
        <f t="shared" ref="C110:J110" si="34">SUM(C109,C106)</f>
        <v>774</v>
      </c>
      <c r="D110" s="76">
        <f t="shared" si="34"/>
        <v>2471</v>
      </c>
      <c r="E110" s="76">
        <f t="shared" si="34"/>
        <v>1</v>
      </c>
      <c r="F110" s="76">
        <f t="shared" si="34"/>
        <v>0</v>
      </c>
      <c r="G110" s="76">
        <f t="shared" si="34"/>
        <v>1</v>
      </c>
      <c r="H110" s="76">
        <f t="shared" si="34"/>
        <v>1698</v>
      </c>
      <c r="I110" s="76">
        <f t="shared" si="34"/>
        <v>774</v>
      </c>
      <c r="J110" s="76">
        <f t="shared" si="34"/>
        <v>2472</v>
      </c>
      <c r="K110" s="22" t="s">
        <v>373</v>
      </c>
    </row>
    <row r="111" spans="1:11" ht="21" customHeight="1" thickBot="1" x14ac:dyDescent="0.25">
      <c r="A111" s="52" t="s">
        <v>374</v>
      </c>
      <c r="B111" s="77">
        <f t="shared" ref="B111:J111" si="35">SUM(B86,B110)</f>
        <v>4827</v>
      </c>
      <c r="C111" s="77">
        <f t="shared" si="35"/>
        <v>3846</v>
      </c>
      <c r="D111" s="77">
        <f t="shared" si="35"/>
        <v>8673</v>
      </c>
      <c r="E111" s="77">
        <f t="shared" si="35"/>
        <v>2</v>
      </c>
      <c r="F111" s="77">
        <f t="shared" si="35"/>
        <v>6</v>
      </c>
      <c r="G111" s="77">
        <f t="shared" si="35"/>
        <v>8</v>
      </c>
      <c r="H111" s="77">
        <f t="shared" si="35"/>
        <v>4829</v>
      </c>
      <c r="I111" s="77">
        <f t="shared" si="35"/>
        <v>3852</v>
      </c>
      <c r="J111" s="77">
        <f t="shared" si="35"/>
        <v>8681</v>
      </c>
      <c r="K111" s="509" t="s">
        <v>253</v>
      </c>
    </row>
    <row r="112" spans="1:11" ht="15" thickTop="1" x14ac:dyDescent="0.2"/>
    <row r="114" spans="1:1" x14ac:dyDescent="0.2">
      <c r="A114" s="484"/>
    </row>
    <row r="115" spans="1:1" x14ac:dyDescent="0.2">
      <c r="A115" s="484"/>
    </row>
    <row r="116" spans="1:1" x14ac:dyDescent="0.2">
      <c r="A116" s="484"/>
    </row>
    <row r="117" spans="1:1" x14ac:dyDescent="0.2">
      <c r="A117" s="484"/>
    </row>
    <row r="127" spans="1:1" ht="16.5" customHeight="1" x14ac:dyDescent="0.2"/>
    <row r="128" spans="1:1"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sheetData>
  <mergeCells count="36">
    <mergeCell ref="A88:A91"/>
    <mergeCell ref="B88:D88"/>
    <mergeCell ref="E88:G88"/>
    <mergeCell ref="H88:J88"/>
    <mergeCell ref="K88:K91"/>
    <mergeCell ref="B89:D89"/>
    <mergeCell ref="E89:G89"/>
    <mergeCell ref="H89:J89"/>
    <mergeCell ref="E64:G64"/>
    <mergeCell ref="H64:J64"/>
    <mergeCell ref="A33:A36"/>
    <mergeCell ref="B33:D33"/>
    <mergeCell ref="E33:G33"/>
    <mergeCell ref="H33:J33"/>
    <mergeCell ref="A60:K60"/>
    <mergeCell ref="A61:K61"/>
    <mergeCell ref="A63:A66"/>
    <mergeCell ref="B63:D63"/>
    <mergeCell ref="E63:G63"/>
    <mergeCell ref="H63:J63"/>
    <mergeCell ref="K63:K66"/>
    <mergeCell ref="B64:D64"/>
    <mergeCell ref="K33:K36"/>
    <mergeCell ref="B34:D34"/>
    <mergeCell ref="E34:G34"/>
    <mergeCell ref="H34:J34"/>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75" orientation="landscape" r:id="rId1"/>
  <rowBreaks count="1" manualBreakCount="1">
    <brk id="86" max="10"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6"/>
  <sheetViews>
    <sheetView rightToLeft="1" view="pageBreakPreview" topLeftCell="A31" zoomScale="90" zoomScaleSheetLayoutView="90" workbookViewId="0">
      <selection activeCell="A79" sqref="A79"/>
    </sheetView>
  </sheetViews>
  <sheetFormatPr defaultRowHeight="14.25" x14ac:dyDescent="0.2"/>
  <cols>
    <col min="1" max="1" width="26.625" customWidth="1"/>
    <col min="2" max="4" width="8.75" customWidth="1"/>
    <col min="5" max="5" width="7.75" customWidth="1"/>
    <col min="6" max="10" width="8.75" customWidth="1"/>
    <col min="11" max="11" width="34.75" customWidth="1"/>
  </cols>
  <sheetData>
    <row r="1" spans="1:11" ht="27.75" customHeight="1" x14ac:dyDescent="0.2">
      <c r="A1" s="995" t="s">
        <v>1900</v>
      </c>
      <c r="B1" s="995"/>
      <c r="C1" s="995"/>
      <c r="D1" s="995"/>
      <c r="E1" s="995"/>
      <c r="F1" s="995"/>
      <c r="G1" s="995"/>
      <c r="H1" s="995"/>
      <c r="I1" s="995"/>
      <c r="J1" s="995"/>
      <c r="K1" s="995"/>
    </row>
    <row r="2" spans="1:11" ht="24" customHeight="1" x14ac:dyDescent="0.2">
      <c r="A2" s="999" t="s">
        <v>1901</v>
      </c>
      <c r="B2" s="999"/>
      <c r="C2" s="999"/>
      <c r="D2" s="999"/>
      <c r="E2" s="999"/>
      <c r="F2" s="999"/>
      <c r="G2" s="999"/>
      <c r="H2" s="999"/>
      <c r="I2" s="999"/>
      <c r="J2" s="999"/>
      <c r="K2" s="999"/>
    </row>
    <row r="3" spans="1:11" ht="24.75" customHeight="1" thickBot="1" x14ac:dyDescent="0.25">
      <c r="A3" s="78" t="s">
        <v>2338</v>
      </c>
      <c r="K3" s="7" t="s">
        <v>2339</v>
      </c>
    </row>
    <row r="4" spans="1:11" ht="24.95" customHeight="1" thickTop="1" x14ac:dyDescent="0.2">
      <c r="A4" s="992" t="s">
        <v>196</v>
      </c>
      <c r="B4" s="992" t="s">
        <v>1</v>
      </c>
      <c r="C4" s="992"/>
      <c r="D4" s="992"/>
      <c r="E4" s="992" t="s">
        <v>2</v>
      </c>
      <c r="F4" s="992"/>
      <c r="G4" s="992"/>
      <c r="H4" s="992" t="s">
        <v>4</v>
      </c>
      <c r="I4" s="992"/>
      <c r="J4" s="992"/>
      <c r="K4" s="992" t="s">
        <v>197</v>
      </c>
    </row>
    <row r="5" spans="1:11" ht="21" customHeight="1" x14ac:dyDescent="0.2">
      <c r="A5" s="993"/>
      <c r="B5" s="993" t="s">
        <v>6</v>
      </c>
      <c r="C5" s="993"/>
      <c r="D5" s="993"/>
      <c r="E5" s="993" t="s">
        <v>7</v>
      </c>
      <c r="F5" s="993"/>
      <c r="G5" s="993"/>
      <c r="H5" s="993" t="s">
        <v>9</v>
      </c>
      <c r="I5" s="993"/>
      <c r="J5" s="993"/>
      <c r="K5" s="993"/>
    </row>
    <row r="6" spans="1:11" ht="20.25" customHeight="1" x14ac:dyDescent="0.2">
      <c r="A6" s="993"/>
      <c r="B6" s="15" t="s">
        <v>10</v>
      </c>
      <c r="C6" s="15" t="s">
        <v>112</v>
      </c>
      <c r="D6" s="15" t="s">
        <v>12</v>
      </c>
      <c r="E6" s="15" t="s">
        <v>10</v>
      </c>
      <c r="F6" s="15" t="s">
        <v>112</v>
      </c>
      <c r="G6" s="15" t="s">
        <v>12</v>
      </c>
      <c r="H6" s="15" t="s">
        <v>10</v>
      </c>
      <c r="I6" s="15" t="s">
        <v>112</v>
      </c>
      <c r="J6" s="15" t="s">
        <v>12</v>
      </c>
      <c r="K6" s="993"/>
    </row>
    <row r="7" spans="1:11" ht="21" customHeight="1" thickBot="1" x14ac:dyDescent="0.25">
      <c r="A7" s="994"/>
      <c r="B7" s="65" t="s">
        <v>13</v>
      </c>
      <c r="C7" s="65" t="s">
        <v>14</v>
      </c>
      <c r="D7" s="65" t="s">
        <v>9</v>
      </c>
      <c r="E7" s="65" t="s">
        <v>13</v>
      </c>
      <c r="F7" s="65" t="s">
        <v>14</v>
      </c>
      <c r="G7" s="65" t="s">
        <v>9</v>
      </c>
      <c r="H7" s="65" t="s">
        <v>13</v>
      </c>
      <c r="I7" s="65" t="s">
        <v>14</v>
      </c>
      <c r="J7" s="65" t="s">
        <v>9</v>
      </c>
      <c r="K7" s="994"/>
    </row>
    <row r="8" spans="1:11" ht="20.25" customHeight="1" x14ac:dyDescent="0.2">
      <c r="A8" s="8" t="s">
        <v>403</v>
      </c>
      <c r="B8" s="9"/>
      <c r="C8" s="9"/>
      <c r="D8" s="9"/>
      <c r="E8" s="9"/>
      <c r="F8" s="9"/>
      <c r="G8" s="9"/>
      <c r="H8" s="9"/>
      <c r="I8" s="9"/>
      <c r="J8" s="9"/>
      <c r="K8" s="10" t="s">
        <v>198</v>
      </c>
    </row>
    <row r="9" spans="1:11" ht="20.25" customHeight="1" x14ac:dyDescent="0.2">
      <c r="A9" s="8" t="s">
        <v>199</v>
      </c>
      <c r="B9" s="9">
        <v>97</v>
      </c>
      <c r="C9" s="9">
        <v>181</v>
      </c>
      <c r="D9" s="9">
        <v>278</v>
      </c>
      <c r="E9" s="9">
        <v>0</v>
      </c>
      <c r="F9" s="9">
        <v>0</v>
      </c>
      <c r="G9" s="9">
        <v>0</v>
      </c>
      <c r="H9" s="9">
        <f t="shared" ref="H9:I17" si="0">SUM(B9,E9)</f>
        <v>97</v>
      </c>
      <c r="I9" s="9">
        <f t="shared" si="0"/>
        <v>181</v>
      </c>
      <c r="J9" s="9">
        <f t="shared" ref="J9:J17" si="1">SUM(H9:I9)</f>
        <v>278</v>
      </c>
      <c r="K9" s="10" t="s">
        <v>200</v>
      </c>
    </row>
    <row r="10" spans="1:11" ht="20.25" customHeight="1" x14ac:dyDescent="0.2">
      <c r="A10" s="8" t="s">
        <v>404</v>
      </c>
      <c r="B10" s="9">
        <v>41</v>
      </c>
      <c r="C10" s="9">
        <v>80</v>
      </c>
      <c r="D10" s="9">
        <v>121</v>
      </c>
      <c r="E10" s="9">
        <v>0</v>
      </c>
      <c r="F10" s="9">
        <v>0</v>
      </c>
      <c r="G10" s="9">
        <v>0</v>
      </c>
      <c r="H10" s="9">
        <f t="shared" si="0"/>
        <v>41</v>
      </c>
      <c r="I10" s="9">
        <f t="shared" si="0"/>
        <v>80</v>
      </c>
      <c r="J10" s="9">
        <f t="shared" si="1"/>
        <v>121</v>
      </c>
      <c r="K10" s="10" t="s">
        <v>305</v>
      </c>
    </row>
    <row r="11" spans="1:11" ht="20.25" customHeight="1" x14ac:dyDescent="0.2">
      <c r="A11" s="8" t="s">
        <v>209</v>
      </c>
      <c r="B11" s="9">
        <v>253</v>
      </c>
      <c r="C11" s="9">
        <v>196</v>
      </c>
      <c r="D11" s="9">
        <v>449</v>
      </c>
      <c r="E11" s="9">
        <v>0</v>
      </c>
      <c r="F11" s="9">
        <v>0</v>
      </c>
      <c r="G11" s="9">
        <v>0</v>
      </c>
      <c r="H11" s="9">
        <f t="shared" si="0"/>
        <v>253</v>
      </c>
      <c r="I11" s="9">
        <f t="shared" si="0"/>
        <v>196</v>
      </c>
      <c r="J11" s="9">
        <f t="shared" si="1"/>
        <v>449</v>
      </c>
      <c r="K11" s="10" t="s">
        <v>210</v>
      </c>
    </row>
    <row r="12" spans="1:11" ht="20.25" customHeight="1" x14ac:dyDescent="0.2">
      <c r="A12" s="8" t="s">
        <v>405</v>
      </c>
      <c r="B12" s="9">
        <v>50</v>
      </c>
      <c r="C12" s="9">
        <v>48</v>
      </c>
      <c r="D12" s="9">
        <v>98</v>
      </c>
      <c r="E12" s="9">
        <v>0</v>
      </c>
      <c r="F12" s="9">
        <v>0</v>
      </c>
      <c r="G12" s="9">
        <v>0</v>
      </c>
      <c r="H12" s="9">
        <f t="shared" si="0"/>
        <v>50</v>
      </c>
      <c r="I12" s="9">
        <f t="shared" si="0"/>
        <v>48</v>
      </c>
      <c r="J12" s="9">
        <f t="shared" si="1"/>
        <v>98</v>
      </c>
      <c r="K12" s="10" t="s">
        <v>406</v>
      </c>
    </row>
    <row r="13" spans="1:11" ht="20.25" customHeight="1" x14ac:dyDescent="0.2">
      <c r="A13" s="8" t="s">
        <v>217</v>
      </c>
      <c r="B13" s="9">
        <v>70</v>
      </c>
      <c r="C13" s="9">
        <v>114</v>
      </c>
      <c r="D13" s="9">
        <v>184</v>
      </c>
      <c r="E13" s="9">
        <v>0</v>
      </c>
      <c r="F13" s="9">
        <v>0</v>
      </c>
      <c r="G13" s="9">
        <v>0</v>
      </c>
      <c r="H13" s="9">
        <f t="shared" si="0"/>
        <v>70</v>
      </c>
      <c r="I13" s="9">
        <f t="shared" si="0"/>
        <v>114</v>
      </c>
      <c r="J13" s="9">
        <f t="shared" si="1"/>
        <v>184</v>
      </c>
      <c r="K13" s="10" t="s">
        <v>257</v>
      </c>
    </row>
    <row r="14" spans="1:11" ht="20.25" customHeight="1" x14ac:dyDescent="0.2">
      <c r="A14" s="8" t="s">
        <v>680</v>
      </c>
      <c r="B14" s="9">
        <v>36</v>
      </c>
      <c r="C14" s="9">
        <v>54</v>
      </c>
      <c r="D14" s="9">
        <v>90</v>
      </c>
      <c r="E14" s="9">
        <v>0</v>
      </c>
      <c r="F14" s="9">
        <v>0</v>
      </c>
      <c r="G14" s="9">
        <v>0</v>
      </c>
      <c r="H14" s="9">
        <f t="shared" si="0"/>
        <v>36</v>
      </c>
      <c r="I14" s="9">
        <f t="shared" si="0"/>
        <v>54</v>
      </c>
      <c r="J14" s="9">
        <f t="shared" si="1"/>
        <v>90</v>
      </c>
      <c r="K14" s="10" t="s">
        <v>682</v>
      </c>
    </row>
    <row r="15" spans="1:11" ht="20.25" customHeight="1" x14ac:dyDescent="0.2">
      <c r="A15" s="8" t="s">
        <v>407</v>
      </c>
      <c r="B15" s="9">
        <v>30</v>
      </c>
      <c r="C15" s="9">
        <v>97</v>
      </c>
      <c r="D15" s="9">
        <v>127</v>
      </c>
      <c r="E15" s="9">
        <v>0</v>
      </c>
      <c r="F15" s="9">
        <v>1</v>
      </c>
      <c r="G15" s="9">
        <v>1</v>
      </c>
      <c r="H15" s="9">
        <f t="shared" si="0"/>
        <v>30</v>
      </c>
      <c r="I15" s="9">
        <f t="shared" si="0"/>
        <v>98</v>
      </c>
      <c r="J15" s="9">
        <f t="shared" si="1"/>
        <v>128</v>
      </c>
      <c r="K15" s="10" t="s">
        <v>408</v>
      </c>
    </row>
    <row r="16" spans="1:11" ht="20.25" customHeight="1" x14ac:dyDescent="0.2">
      <c r="A16" s="8" t="s">
        <v>409</v>
      </c>
      <c r="B16" s="9">
        <v>30</v>
      </c>
      <c r="C16" s="9">
        <v>80</v>
      </c>
      <c r="D16" s="9">
        <v>110</v>
      </c>
      <c r="E16" s="9">
        <v>0</v>
      </c>
      <c r="F16" s="9">
        <v>0</v>
      </c>
      <c r="G16" s="9">
        <v>0</v>
      </c>
      <c r="H16" s="9">
        <f t="shared" si="0"/>
        <v>30</v>
      </c>
      <c r="I16" s="9">
        <f t="shared" si="0"/>
        <v>80</v>
      </c>
      <c r="J16" s="9">
        <f t="shared" si="1"/>
        <v>110</v>
      </c>
      <c r="K16" s="10" t="s">
        <v>240</v>
      </c>
    </row>
    <row r="17" spans="1:11" ht="20.25" customHeight="1" x14ac:dyDescent="0.2">
      <c r="A17" s="8" t="s">
        <v>241</v>
      </c>
      <c r="B17" s="9">
        <v>33</v>
      </c>
      <c r="C17" s="9">
        <v>54</v>
      </c>
      <c r="D17" s="9">
        <v>87</v>
      </c>
      <c r="E17" s="9">
        <v>0</v>
      </c>
      <c r="F17" s="9">
        <v>0</v>
      </c>
      <c r="G17" s="9">
        <v>0</v>
      </c>
      <c r="H17" s="9">
        <f t="shared" si="0"/>
        <v>33</v>
      </c>
      <c r="I17" s="9">
        <f t="shared" si="0"/>
        <v>54</v>
      </c>
      <c r="J17" s="9">
        <f t="shared" si="1"/>
        <v>87</v>
      </c>
      <c r="K17" s="10" t="s">
        <v>242</v>
      </c>
    </row>
    <row r="18" spans="1:11" ht="20.25" customHeight="1" thickBot="1" x14ac:dyDescent="0.25">
      <c r="A18" s="20" t="s">
        <v>90</v>
      </c>
      <c r="B18" s="21">
        <v>640</v>
      </c>
      <c r="C18" s="21">
        <v>904</v>
      </c>
      <c r="D18" s="21">
        <v>1544</v>
      </c>
      <c r="E18" s="21">
        <v>0</v>
      </c>
      <c r="F18" s="21">
        <v>1</v>
      </c>
      <c r="G18" s="21">
        <v>1</v>
      </c>
      <c r="H18" s="21">
        <f t="shared" ref="H18:J18" si="2">SUM(H9:H17)</f>
        <v>640</v>
      </c>
      <c r="I18" s="21">
        <f t="shared" si="2"/>
        <v>905</v>
      </c>
      <c r="J18" s="21">
        <f t="shared" si="2"/>
        <v>1545</v>
      </c>
      <c r="K18" s="22" t="s">
        <v>410</v>
      </c>
    </row>
    <row r="19" spans="1:11" ht="20.25" customHeight="1" thickBot="1" x14ac:dyDescent="0.25">
      <c r="A19" s="23" t="s">
        <v>374</v>
      </c>
      <c r="B19" s="24">
        <f t="shared" ref="B19:J19" si="3">SUM(B18)</f>
        <v>640</v>
      </c>
      <c r="C19" s="24">
        <f t="shared" si="3"/>
        <v>904</v>
      </c>
      <c r="D19" s="24">
        <f t="shared" si="3"/>
        <v>1544</v>
      </c>
      <c r="E19" s="24">
        <f t="shared" si="3"/>
        <v>0</v>
      </c>
      <c r="F19" s="24">
        <f t="shared" si="3"/>
        <v>1</v>
      </c>
      <c r="G19" s="24">
        <f t="shared" si="3"/>
        <v>1</v>
      </c>
      <c r="H19" s="24">
        <f t="shared" si="3"/>
        <v>640</v>
      </c>
      <c r="I19" s="24">
        <f t="shared" si="3"/>
        <v>905</v>
      </c>
      <c r="J19" s="24">
        <f t="shared" si="3"/>
        <v>1545</v>
      </c>
      <c r="K19" s="25" t="s">
        <v>253</v>
      </c>
    </row>
    <row r="20" spans="1:11" ht="24.95" customHeight="1" thickTop="1" x14ac:dyDescent="0.2"/>
    <row r="21" spans="1:11" ht="24.95" customHeight="1" x14ac:dyDescent="0.2"/>
    <row r="22" spans="1:11" ht="24.95" customHeight="1" x14ac:dyDescent="0.2"/>
    <row r="23" spans="1:11" ht="24.95" customHeight="1" x14ac:dyDescent="0.2"/>
    <row r="24" spans="1:11" ht="37.5" customHeight="1" x14ac:dyDescent="0.2"/>
    <row r="25" spans="1:11" ht="34.5" customHeight="1" x14ac:dyDescent="0.2"/>
    <row r="26" spans="1:11" s="353" customFormat="1" ht="24.95" customHeight="1" x14ac:dyDescent="0.2"/>
    <row r="27" spans="1:11" ht="24.75" customHeight="1" x14ac:dyDescent="0.2">
      <c r="A27" s="995" t="s">
        <v>1903</v>
      </c>
      <c r="B27" s="995"/>
      <c r="C27" s="995"/>
      <c r="D27" s="995"/>
      <c r="E27" s="995"/>
      <c r="F27" s="995"/>
      <c r="G27" s="995"/>
      <c r="H27" s="995"/>
      <c r="I27" s="995"/>
      <c r="J27" s="995"/>
      <c r="K27" s="995"/>
    </row>
    <row r="28" spans="1:11" s="410" customFormat="1" ht="23.25" customHeight="1" x14ac:dyDescent="0.2">
      <c r="A28" s="999" t="s">
        <v>1902</v>
      </c>
      <c r="B28" s="999"/>
      <c r="C28" s="999"/>
      <c r="D28" s="999"/>
      <c r="E28" s="999"/>
      <c r="F28" s="999"/>
      <c r="G28" s="999"/>
      <c r="H28" s="999"/>
      <c r="I28" s="999"/>
      <c r="J28" s="999"/>
      <c r="K28" s="999"/>
    </row>
    <row r="29" spans="1:11" ht="24.95" customHeight="1" thickBot="1" x14ac:dyDescent="0.25">
      <c r="A29" s="5" t="s">
        <v>2340</v>
      </c>
      <c r="K29" s="7" t="s">
        <v>412</v>
      </c>
    </row>
    <row r="30" spans="1:11" ht="22.5" customHeight="1" thickTop="1" x14ac:dyDescent="0.2">
      <c r="A30" s="992" t="s">
        <v>196</v>
      </c>
      <c r="B30" s="992" t="s">
        <v>1</v>
      </c>
      <c r="C30" s="992"/>
      <c r="D30" s="992"/>
      <c r="E30" s="992" t="s">
        <v>2</v>
      </c>
      <c r="F30" s="992"/>
      <c r="G30" s="992"/>
      <c r="H30" s="992" t="s">
        <v>4</v>
      </c>
      <c r="I30" s="992"/>
      <c r="J30" s="992"/>
      <c r="K30" s="992" t="s">
        <v>197</v>
      </c>
    </row>
    <row r="31" spans="1:11" ht="22.5" customHeight="1" x14ac:dyDescent="0.2">
      <c r="A31" s="993"/>
      <c r="B31" s="993" t="s">
        <v>6</v>
      </c>
      <c r="C31" s="993"/>
      <c r="D31" s="993"/>
      <c r="E31" s="993" t="s">
        <v>7</v>
      </c>
      <c r="F31" s="993"/>
      <c r="G31" s="993"/>
      <c r="H31" s="993" t="s">
        <v>9</v>
      </c>
      <c r="I31" s="993"/>
      <c r="J31" s="993"/>
      <c r="K31" s="993"/>
    </row>
    <row r="32" spans="1:11" ht="22.5" customHeight="1" x14ac:dyDescent="0.2">
      <c r="A32" s="993"/>
      <c r="B32" s="15" t="s">
        <v>10</v>
      </c>
      <c r="C32" s="15" t="s">
        <v>112</v>
      </c>
      <c r="D32" s="15" t="s">
        <v>12</v>
      </c>
      <c r="E32" s="15" t="s">
        <v>10</v>
      </c>
      <c r="F32" s="15" t="s">
        <v>112</v>
      </c>
      <c r="G32" s="15" t="s">
        <v>12</v>
      </c>
      <c r="H32" s="15" t="s">
        <v>10</v>
      </c>
      <c r="I32" s="15" t="s">
        <v>112</v>
      </c>
      <c r="J32" s="15" t="s">
        <v>12</v>
      </c>
      <c r="K32" s="993"/>
    </row>
    <row r="33" spans="1:11" ht="22.5" customHeight="1" thickBot="1" x14ac:dyDescent="0.25">
      <c r="A33" s="994"/>
      <c r="B33" s="65" t="s">
        <v>13</v>
      </c>
      <c r="C33" s="65" t="s">
        <v>14</v>
      </c>
      <c r="D33" s="65" t="s">
        <v>9</v>
      </c>
      <c r="E33" s="65" t="s">
        <v>13</v>
      </c>
      <c r="F33" s="65" t="s">
        <v>14</v>
      </c>
      <c r="G33" s="65" t="s">
        <v>9</v>
      </c>
      <c r="H33" s="65" t="s">
        <v>13</v>
      </c>
      <c r="I33" s="65" t="s">
        <v>14</v>
      </c>
      <c r="J33" s="65" t="s">
        <v>9</v>
      </c>
      <c r="K33" s="994"/>
    </row>
    <row r="34" spans="1:11" ht="24.95" customHeight="1" x14ac:dyDescent="0.2">
      <c r="A34" s="8" t="s">
        <v>411</v>
      </c>
      <c r="B34" s="9"/>
      <c r="C34" s="9"/>
      <c r="D34" s="9"/>
      <c r="E34" s="9"/>
      <c r="F34" s="9"/>
      <c r="G34" s="9"/>
      <c r="H34" s="9"/>
      <c r="I34" s="9"/>
      <c r="J34" s="9"/>
      <c r="K34" s="10" t="s">
        <v>198</v>
      </c>
    </row>
    <row r="35" spans="1:11" ht="24.95" customHeight="1" x14ac:dyDescent="0.2">
      <c r="A35" s="8" t="s">
        <v>199</v>
      </c>
      <c r="B35" s="9">
        <v>456</v>
      </c>
      <c r="C35" s="9">
        <v>617</v>
      </c>
      <c r="D35" s="9">
        <v>1073</v>
      </c>
      <c r="E35" s="9">
        <v>0</v>
      </c>
      <c r="F35" s="9">
        <v>0</v>
      </c>
      <c r="G35" s="9">
        <v>0</v>
      </c>
      <c r="H35" s="9">
        <f>SUM(B35,E35)</f>
        <v>456</v>
      </c>
      <c r="I35" s="9">
        <f>SUM(C35,F35)</f>
        <v>617</v>
      </c>
      <c r="J35" s="9">
        <f>SUM(H35:I35)</f>
        <v>1073</v>
      </c>
      <c r="K35" s="10" t="s">
        <v>200</v>
      </c>
    </row>
    <row r="36" spans="1:11" ht="24.95" customHeight="1" x14ac:dyDescent="0.2">
      <c r="A36" s="8" t="s">
        <v>404</v>
      </c>
      <c r="B36" s="9">
        <v>128</v>
      </c>
      <c r="C36" s="9">
        <v>275</v>
      </c>
      <c r="D36" s="9">
        <v>403</v>
      </c>
      <c r="E36" s="9">
        <v>0</v>
      </c>
      <c r="F36" s="9">
        <v>1</v>
      </c>
      <c r="G36" s="9">
        <v>1</v>
      </c>
      <c r="H36" s="9">
        <f t="shared" ref="H36:I43" si="4">SUM(B36,E36)</f>
        <v>128</v>
      </c>
      <c r="I36" s="9">
        <f t="shared" si="4"/>
        <v>276</v>
      </c>
      <c r="J36" s="9">
        <f t="shared" ref="J36:J43" si="5">SUM(H36:I36)</f>
        <v>404</v>
      </c>
      <c r="K36" s="10" t="s">
        <v>305</v>
      </c>
    </row>
    <row r="37" spans="1:11" ht="24.95" customHeight="1" x14ac:dyDescent="0.2">
      <c r="A37" s="8" t="s">
        <v>209</v>
      </c>
      <c r="B37" s="9">
        <v>485</v>
      </c>
      <c r="C37" s="9">
        <v>480</v>
      </c>
      <c r="D37" s="9">
        <v>965</v>
      </c>
      <c r="E37" s="9">
        <v>0</v>
      </c>
      <c r="F37" s="9">
        <v>2</v>
      </c>
      <c r="G37" s="9">
        <v>2</v>
      </c>
      <c r="H37" s="9">
        <f t="shared" si="4"/>
        <v>485</v>
      </c>
      <c r="I37" s="9">
        <f t="shared" si="4"/>
        <v>482</v>
      </c>
      <c r="J37" s="9">
        <f t="shared" si="5"/>
        <v>967</v>
      </c>
      <c r="K37" s="10" t="s">
        <v>210</v>
      </c>
    </row>
    <row r="38" spans="1:11" ht="24.95" customHeight="1" x14ac:dyDescent="0.2">
      <c r="A38" s="8" t="s">
        <v>405</v>
      </c>
      <c r="B38" s="9">
        <v>135</v>
      </c>
      <c r="C38" s="9">
        <v>180</v>
      </c>
      <c r="D38" s="9">
        <v>315</v>
      </c>
      <c r="E38" s="9">
        <v>0</v>
      </c>
      <c r="F38" s="9">
        <v>0</v>
      </c>
      <c r="G38" s="9">
        <v>0</v>
      </c>
      <c r="H38" s="9">
        <f t="shared" si="4"/>
        <v>135</v>
      </c>
      <c r="I38" s="9">
        <f t="shared" si="4"/>
        <v>180</v>
      </c>
      <c r="J38" s="9">
        <f t="shared" si="5"/>
        <v>315</v>
      </c>
      <c r="K38" s="10" t="s">
        <v>406</v>
      </c>
    </row>
    <row r="39" spans="1:11" ht="24.95" customHeight="1" x14ac:dyDescent="0.2">
      <c r="A39" s="8" t="s">
        <v>217</v>
      </c>
      <c r="B39" s="9">
        <v>212</v>
      </c>
      <c r="C39" s="9">
        <v>372</v>
      </c>
      <c r="D39" s="9">
        <v>584</v>
      </c>
      <c r="E39" s="9">
        <v>0</v>
      </c>
      <c r="F39" s="9">
        <v>0</v>
      </c>
      <c r="G39" s="9">
        <v>0</v>
      </c>
      <c r="H39" s="9">
        <f t="shared" si="4"/>
        <v>212</v>
      </c>
      <c r="I39" s="9">
        <f t="shared" si="4"/>
        <v>372</v>
      </c>
      <c r="J39" s="9">
        <f t="shared" si="5"/>
        <v>584</v>
      </c>
      <c r="K39" s="10" t="s">
        <v>257</v>
      </c>
    </row>
    <row r="40" spans="1:11" ht="24.95" customHeight="1" x14ac:dyDescent="0.2">
      <c r="A40" s="8" t="s">
        <v>680</v>
      </c>
      <c r="B40" s="9">
        <v>62</v>
      </c>
      <c r="C40" s="9">
        <v>151</v>
      </c>
      <c r="D40" s="9">
        <v>213</v>
      </c>
      <c r="E40" s="9">
        <v>0</v>
      </c>
      <c r="F40" s="9">
        <v>1</v>
      </c>
      <c r="G40" s="9">
        <v>1</v>
      </c>
      <c r="H40" s="9">
        <f t="shared" si="4"/>
        <v>62</v>
      </c>
      <c r="I40" s="9">
        <f t="shared" si="4"/>
        <v>152</v>
      </c>
      <c r="J40" s="9">
        <f t="shared" si="5"/>
        <v>214</v>
      </c>
      <c r="K40" s="10" t="s">
        <v>682</v>
      </c>
    </row>
    <row r="41" spans="1:11" ht="24.95" customHeight="1" x14ac:dyDescent="0.2">
      <c r="A41" s="8" t="s">
        <v>407</v>
      </c>
      <c r="B41" s="9">
        <v>141</v>
      </c>
      <c r="C41" s="9">
        <v>290</v>
      </c>
      <c r="D41" s="9">
        <v>431</v>
      </c>
      <c r="E41" s="9">
        <v>0</v>
      </c>
      <c r="F41" s="9">
        <v>2</v>
      </c>
      <c r="G41" s="9">
        <v>2</v>
      </c>
      <c r="H41" s="9">
        <f t="shared" si="4"/>
        <v>141</v>
      </c>
      <c r="I41" s="9">
        <f t="shared" si="4"/>
        <v>292</v>
      </c>
      <c r="J41" s="9">
        <f t="shared" si="5"/>
        <v>433</v>
      </c>
      <c r="K41" s="10" t="s">
        <v>408</v>
      </c>
    </row>
    <row r="42" spans="1:11" ht="24.95" customHeight="1" x14ac:dyDescent="0.2">
      <c r="A42" s="8" t="s">
        <v>409</v>
      </c>
      <c r="B42" s="9">
        <v>77</v>
      </c>
      <c r="C42" s="9">
        <v>238</v>
      </c>
      <c r="D42" s="9">
        <v>315</v>
      </c>
      <c r="E42" s="9">
        <v>0</v>
      </c>
      <c r="F42" s="9">
        <v>0</v>
      </c>
      <c r="G42" s="9">
        <v>0</v>
      </c>
      <c r="H42" s="9">
        <f t="shared" si="4"/>
        <v>77</v>
      </c>
      <c r="I42" s="9">
        <f t="shared" si="4"/>
        <v>238</v>
      </c>
      <c r="J42" s="9">
        <f t="shared" si="5"/>
        <v>315</v>
      </c>
      <c r="K42" s="10" t="s">
        <v>240</v>
      </c>
    </row>
    <row r="43" spans="1:11" ht="24.95" customHeight="1" x14ac:dyDescent="0.2">
      <c r="A43" s="8" t="s">
        <v>241</v>
      </c>
      <c r="B43" s="9">
        <v>141</v>
      </c>
      <c r="C43" s="9">
        <v>203</v>
      </c>
      <c r="D43" s="9">
        <v>344</v>
      </c>
      <c r="E43" s="9">
        <v>0</v>
      </c>
      <c r="F43" s="9">
        <v>0</v>
      </c>
      <c r="G43" s="9">
        <v>0</v>
      </c>
      <c r="H43" s="9">
        <f t="shared" si="4"/>
        <v>141</v>
      </c>
      <c r="I43" s="9">
        <f t="shared" si="4"/>
        <v>203</v>
      </c>
      <c r="J43" s="9">
        <f t="shared" si="5"/>
        <v>344</v>
      </c>
      <c r="K43" s="10" t="s">
        <v>242</v>
      </c>
    </row>
    <row r="44" spans="1:11" ht="24.95" customHeight="1" thickBot="1" x14ac:dyDescent="0.25">
      <c r="A44" s="8" t="s">
        <v>90</v>
      </c>
      <c r="B44" s="9">
        <f>SUM(B35:B43)</f>
        <v>1837</v>
      </c>
      <c r="C44" s="9">
        <f t="shared" ref="C44:J44" si="6">SUM(C35:C43)</f>
        <v>2806</v>
      </c>
      <c r="D44" s="9">
        <f t="shared" si="6"/>
        <v>4643</v>
      </c>
      <c r="E44" s="9">
        <f t="shared" si="6"/>
        <v>0</v>
      </c>
      <c r="F44" s="9">
        <f t="shared" si="6"/>
        <v>6</v>
      </c>
      <c r="G44" s="9">
        <f t="shared" si="6"/>
        <v>6</v>
      </c>
      <c r="H44" s="9">
        <f t="shared" si="6"/>
        <v>1837</v>
      </c>
      <c r="I44" s="9">
        <f t="shared" si="6"/>
        <v>2812</v>
      </c>
      <c r="J44" s="9">
        <f t="shared" si="6"/>
        <v>4649</v>
      </c>
      <c r="K44" s="10" t="s">
        <v>410</v>
      </c>
    </row>
    <row r="45" spans="1:11" ht="24.95" customHeight="1" thickBot="1" x14ac:dyDescent="0.25">
      <c r="A45" s="23" t="s">
        <v>374</v>
      </c>
      <c r="B45" s="24">
        <f>SUM(B44)</f>
        <v>1837</v>
      </c>
      <c r="C45" s="24">
        <f t="shared" ref="C45:J45" si="7">SUM(C44)</f>
        <v>2806</v>
      </c>
      <c r="D45" s="24">
        <f t="shared" si="7"/>
        <v>4643</v>
      </c>
      <c r="E45" s="24">
        <f t="shared" si="7"/>
        <v>0</v>
      </c>
      <c r="F45" s="24">
        <f t="shared" si="7"/>
        <v>6</v>
      </c>
      <c r="G45" s="24">
        <f t="shared" si="7"/>
        <v>6</v>
      </c>
      <c r="H45" s="24">
        <f t="shared" si="7"/>
        <v>1837</v>
      </c>
      <c r="I45" s="24">
        <f t="shared" si="7"/>
        <v>2812</v>
      </c>
      <c r="J45" s="24">
        <f t="shared" si="7"/>
        <v>4649</v>
      </c>
      <c r="K45" s="25" t="s">
        <v>253</v>
      </c>
    </row>
    <row r="46" spans="1:11" ht="24.95" customHeight="1" thickTop="1" x14ac:dyDescent="0.2"/>
    <row r="47" spans="1:11" s="502" customFormat="1" ht="24.95" customHeight="1" x14ac:dyDescent="0.2"/>
    <row r="48" spans="1:11" s="502" customFormat="1" ht="24.95" customHeight="1" x14ac:dyDescent="0.2"/>
    <row r="49" spans="1:11" ht="24.95" customHeight="1" x14ac:dyDescent="0.2"/>
    <row r="50" spans="1:11" ht="2.25" customHeight="1" x14ac:dyDescent="0.2"/>
    <row r="51" spans="1:11" ht="12" customHeight="1" x14ac:dyDescent="0.2"/>
    <row r="52" spans="1:11" ht="25.5" customHeight="1" x14ac:dyDescent="0.2">
      <c r="A52" s="995" t="s">
        <v>1904</v>
      </c>
      <c r="B52" s="995"/>
      <c r="C52" s="995"/>
      <c r="D52" s="995"/>
      <c r="E52" s="995"/>
      <c r="F52" s="995"/>
      <c r="G52" s="995"/>
      <c r="H52" s="995"/>
      <c r="I52" s="995"/>
      <c r="J52" s="995"/>
      <c r="K52" s="995"/>
    </row>
    <row r="53" spans="1:11" ht="21.75" customHeight="1" x14ac:dyDescent="0.2">
      <c r="A53" s="999" t="s">
        <v>1905</v>
      </c>
      <c r="B53" s="999"/>
      <c r="C53" s="999"/>
      <c r="D53" s="999"/>
      <c r="E53" s="999"/>
      <c r="F53" s="999"/>
      <c r="G53" s="999"/>
      <c r="H53" s="999"/>
      <c r="I53" s="999"/>
      <c r="J53" s="999"/>
      <c r="K53" s="999"/>
    </row>
    <row r="54" spans="1:11" ht="26.25" customHeight="1" thickBot="1" x14ac:dyDescent="0.25">
      <c r="A54" s="5" t="s">
        <v>422</v>
      </c>
      <c r="K54" s="7" t="s">
        <v>423</v>
      </c>
    </row>
    <row r="55" spans="1:11" ht="25.5" customHeight="1" thickTop="1" x14ac:dyDescent="0.2">
      <c r="A55" s="992" t="s">
        <v>196</v>
      </c>
      <c r="B55" s="992" t="s">
        <v>1</v>
      </c>
      <c r="C55" s="992"/>
      <c r="D55" s="992"/>
      <c r="E55" s="992" t="s">
        <v>2</v>
      </c>
      <c r="F55" s="992"/>
      <c r="G55" s="992"/>
      <c r="H55" s="992" t="s">
        <v>4</v>
      </c>
      <c r="I55" s="992"/>
      <c r="J55" s="992"/>
      <c r="K55" s="992" t="s">
        <v>197</v>
      </c>
    </row>
    <row r="56" spans="1:11" ht="22.5" customHeight="1" x14ac:dyDescent="0.2">
      <c r="A56" s="993"/>
      <c r="B56" s="993" t="s">
        <v>6</v>
      </c>
      <c r="C56" s="993"/>
      <c r="D56" s="993"/>
      <c r="E56" s="993" t="s">
        <v>7</v>
      </c>
      <c r="F56" s="993"/>
      <c r="G56" s="993"/>
      <c r="H56" s="993" t="s">
        <v>9</v>
      </c>
      <c r="I56" s="993"/>
      <c r="J56" s="993"/>
      <c r="K56" s="993"/>
    </row>
    <row r="57" spans="1:11" ht="18.75" customHeight="1" x14ac:dyDescent="0.2">
      <c r="A57" s="993"/>
      <c r="B57" s="15" t="s">
        <v>10</v>
      </c>
      <c r="C57" s="15" t="s">
        <v>112</v>
      </c>
      <c r="D57" s="15" t="s">
        <v>12</v>
      </c>
      <c r="E57" s="15" t="s">
        <v>10</v>
      </c>
      <c r="F57" s="15" t="s">
        <v>112</v>
      </c>
      <c r="G57" s="15" t="s">
        <v>12</v>
      </c>
      <c r="H57" s="15" t="s">
        <v>10</v>
      </c>
      <c r="I57" s="15" t="s">
        <v>112</v>
      </c>
      <c r="J57" s="15" t="s">
        <v>12</v>
      </c>
      <c r="K57" s="993"/>
    </row>
    <row r="58" spans="1:11" ht="18.75" customHeight="1" thickBot="1" x14ac:dyDescent="0.25">
      <c r="A58" s="994"/>
      <c r="B58" s="65" t="s">
        <v>13</v>
      </c>
      <c r="C58" s="65" t="s">
        <v>14</v>
      </c>
      <c r="D58" s="65" t="s">
        <v>9</v>
      </c>
      <c r="E58" s="65" t="s">
        <v>13</v>
      </c>
      <c r="F58" s="65" t="s">
        <v>14</v>
      </c>
      <c r="G58" s="65" t="s">
        <v>9</v>
      </c>
      <c r="H58" s="65" t="s">
        <v>13</v>
      </c>
      <c r="I58" s="65" t="s">
        <v>14</v>
      </c>
      <c r="J58" s="65" t="s">
        <v>9</v>
      </c>
      <c r="K58" s="994"/>
    </row>
    <row r="59" spans="1:11" ht="19.5" customHeight="1" x14ac:dyDescent="0.2">
      <c r="A59" s="8" t="s">
        <v>199</v>
      </c>
      <c r="B59" s="699">
        <v>109</v>
      </c>
      <c r="C59" s="699">
        <v>72</v>
      </c>
      <c r="D59" s="699">
        <v>181</v>
      </c>
      <c r="E59" s="699">
        <v>0</v>
      </c>
      <c r="F59" s="699">
        <v>0</v>
      </c>
      <c r="G59" s="699">
        <v>0</v>
      </c>
      <c r="H59" s="9">
        <f t="shared" ref="H59:I74" si="8">SUM(B59,E59)</f>
        <v>109</v>
      </c>
      <c r="I59" s="9">
        <f t="shared" si="8"/>
        <v>72</v>
      </c>
      <c r="J59" s="9">
        <f t="shared" ref="J59:J74" si="9">SUM(H59:I59)</f>
        <v>181</v>
      </c>
      <c r="K59" s="10" t="s">
        <v>200</v>
      </c>
    </row>
    <row r="60" spans="1:11" ht="19.5" customHeight="1" x14ac:dyDescent="0.2">
      <c r="A60" s="8" t="s">
        <v>404</v>
      </c>
      <c r="B60" s="699">
        <v>11</v>
      </c>
      <c r="C60" s="699">
        <v>20</v>
      </c>
      <c r="D60" s="699">
        <v>31</v>
      </c>
      <c r="E60" s="699">
        <v>0</v>
      </c>
      <c r="F60" s="699">
        <v>0</v>
      </c>
      <c r="G60" s="699">
        <v>0</v>
      </c>
      <c r="H60" s="9">
        <f t="shared" si="8"/>
        <v>11</v>
      </c>
      <c r="I60" s="9">
        <f t="shared" si="8"/>
        <v>20</v>
      </c>
      <c r="J60" s="9">
        <f t="shared" si="9"/>
        <v>31</v>
      </c>
      <c r="K60" s="10" t="s">
        <v>305</v>
      </c>
    </row>
    <row r="61" spans="1:11" ht="19.5" customHeight="1" x14ac:dyDescent="0.2">
      <c r="A61" s="8" t="s">
        <v>209</v>
      </c>
      <c r="B61" s="699">
        <v>147</v>
      </c>
      <c r="C61" s="699">
        <v>106</v>
      </c>
      <c r="D61" s="699">
        <v>253</v>
      </c>
      <c r="E61" s="699">
        <v>0</v>
      </c>
      <c r="F61" s="699">
        <v>1</v>
      </c>
      <c r="G61" s="699">
        <v>1</v>
      </c>
      <c r="H61" s="9">
        <f t="shared" si="8"/>
        <v>147</v>
      </c>
      <c r="I61" s="9">
        <f t="shared" si="8"/>
        <v>107</v>
      </c>
      <c r="J61" s="9">
        <f t="shared" si="9"/>
        <v>254</v>
      </c>
      <c r="K61" s="10" t="s">
        <v>210</v>
      </c>
    </row>
    <row r="62" spans="1:11" ht="19.5" customHeight="1" x14ac:dyDescent="0.2">
      <c r="A62" s="8" t="s">
        <v>405</v>
      </c>
      <c r="B62" s="699">
        <v>37</v>
      </c>
      <c r="C62" s="699">
        <v>14</v>
      </c>
      <c r="D62" s="699">
        <v>51</v>
      </c>
      <c r="E62" s="699">
        <v>0</v>
      </c>
      <c r="F62" s="699">
        <v>0</v>
      </c>
      <c r="G62" s="699">
        <v>0</v>
      </c>
      <c r="H62" s="9">
        <f t="shared" si="8"/>
        <v>37</v>
      </c>
      <c r="I62" s="9">
        <f t="shared" si="8"/>
        <v>14</v>
      </c>
      <c r="J62" s="9">
        <f t="shared" si="9"/>
        <v>51</v>
      </c>
      <c r="K62" s="10" t="s">
        <v>406</v>
      </c>
    </row>
    <row r="63" spans="1:11" ht="19.5" customHeight="1" x14ac:dyDescent="0.2">
      <c r="A63" s="8" t="s">
        <v>217</v>
      </c>
      <c r="B63" s="699">
        <v>68</v>
      </c>
      <c r="C63" s="699">
        <v>101</v>
      </c>
      <c r="D63" s="699">
        <v>169</v>
      </c>
      <c r="E63" s="699">
        <v>0</v>
      </c>
      <c r="F63" s="699">
        <v>0</v>
      </c>
      <c r="G63" s="699">
        <v>0</v>
      </c>
      <c r="H63" s="9">
        <f t="shared" si="8"/>
        <v>68</v>
      </c>
      <c r="I63" s="9">
        <f t="shared" si="8"/>
        <v>101</v>
      </c>
      <c r="J63" s="9">
        <f t="shared" si="9"/>
        <v>169</v>
      </c>
      <c r="K63" s="10" t="s">
        <v>257</v>
      </c>
    </row>
    <row r="64" spans="1:11" ht="19.5" customHeight="1" x14ac:dyDescent="0.2">
      <c r="A64" s="8" t="s">
        <v>680</v>
      </c>
      <c r="B64" s="699">
        <v>22</v>
      </c>
      <c r="C64" s="699">
        <v>34</v>
      </c>
      <c r="D64" s="699">
        <v>56</v>
      </c>
      <c r="E64" s="699">
        <v>0</v>
      </c>
      <c r="F64" s="699">
        <v>0</v>
      </c>
      <c r="G64" s="699">
        <v>0</v>
      </c>
      <c r="H64" s="9">
        <f t="shared" si="8"/>
        <v>22</v>
      </c>
      <c r="I64" s="9">
        <f t="shared" si="8"/>
        <v>34</v>
      </c>
      <c r="J64" s="9">
        <f t="shared" si="9"/>
        <v>56</v>
      </c>
      <c r="K64" s="10" t="s">
        <v>682</v>
      </c>
    </row>
    <row r="65" spans="1:11" ht="19.5" customHeight="1" x14ac:dyDescent="0.2">
      <c r="A65" s="8" t="s">
        <v>407</v>
      </c>
      <c r="B65" s="699">
        <v>27</v>
      </c>
      <c r="C65" s="699">
        <v>23</v>
      </c>
      <c r="D65" s="699">
        <v>50</v>
      </c>
      <c r="E65" s="699">
        <v>0</v>
      </c>
      <c r="F65" s="699">
        <v>0</v>
      </c>
      <c r="G65" s="699">
        <v>0</v>
      </c>
      <c r="H65" s="9">
        <f t="shared" si="8"/>
        <v>27</v>
      </c>
      <c r="I65" s="9">
        <f t="shared" si="8"/>
        <v>23</v>
      </c>
      <c r="J65" s="9">
        <f t="shared" si="9"/>
        <v>50</v>
      </c>
      <c r="K65" s="10" t="s">
        <v>408</v>
      </c>
    </row>
    <row r="66" spans="1:11" ht="19.5" customHeight="1" x14ac:dyDescent="0.2">
      <c r="A66" s="8" t="s">
        <v>409</v>
      </c>
      <c r="B66" s="699">
        <v>23</v>
      </c>
      <c r="C66" s="699">
        <v>25</v>
      </c>
      <c r="D66" s="699">
        <v>48</v>
      </c>
      <c r="E66" s="699">
        <v>0</v>
      </c>
      <c r="F66" s="699">
        <v>0</v>
      </c>
      <c r="G66" s="699">
        <v>0</v>
      </c>
      <c r="H66" s="9">
        <f t="shared" si="8"/>
        <v>23</v>
      </c>
      <c r="I66" s="9">
        <f t="shared" si="8"/>
        <v>25</v>
      </c>
      <c r="J66" s="9">
        <f t="shared" si="9"/>
        <v>48</v>
      </c>
      <c r="K66" s="10" t="s">
        <v>240</v>
      </c>
    </row>
    <row r="67" spans="1:11" ht="19.5" customHeight="1" x14ac:dyDescent="0.2">
      <c r="A67" s="8" t="s">
        <v>241</v>
      </c>
      <c r="B67" s="699">
        <v>50</v>
      </c>
      <c r="C67" s="699">
        <v>35</v>
      </c>
      <c r="D67" s="699">
        <v>85</v>
      </c>
      <c r="E67" s="699">
        <v>0</v>
      </c>
      <c r="F67" s="699">
        <v>0</v>
      </c>
      <c r="G67" s="699">
        <v>0</v>
      </c>
      <c r="H67" s="9">
        <f t="shared" si="8"/>
        <v>50</v>
      </c>
      <c r="I67" s="9">
        <f t="shared" si="8"/>
        <v>35</v>
      </c>
      <c r="J67" s="9">
        <f t="shared" si="9"/>
        <v>85</v>
      </c>
      <c r="K67" s="10" t="s">
        <v>242</v>
      </c>
    </row>
    <row r="68" spans="1:11" ht="19.5" customHeight="1" x14ac:dyDescent="0.2">
      <c r="A68" s="8" t="s">
        <v>413</v>
      </c>
      <c r="B68" s="699">
        <v>19</v>
      </c>
      <c r="C68" s="699">
        <v>13</v>
      </c>
      <c r="D68" s="699">
        <v>32</v>
      </c>
      <c r="E68" s="699">
        <v>0</v>
      </c>
      <c r="F68" s="699">
        <v>0</v>
      </c>
      <c r="G68" s="699">
        <v>0</v>
      </c>
      <c r="H68" s="9">
        <f t="shared" si="8"/>
        <v>19</v>
      </c>
      <c r="I68" s="9">
        <f t="shared" si="8"/>
        <v>13</v>
      </c>
      <c r="J68" s="9">
        <f t="shared" si="9"/>
        <v>32</v>
      </c>
      <c r="K68" s="10" t="s">
        <v>414</v>
      </c>
    </row>
    <row r="69" spans="1:11" ht="33" customHeight="1" x14ac:dyDescent="0.2">
      <c r="A69" s="8" t="s">
        <v>415</v>
      </c>
      <c r="B69" s="699">
        <v>4</v>
      </c>
      <c r="C69" s="699">
        <v>14</v>
      </c>
      <c r="D69" s="699">
        <v>18</v>
      </c>
      <c r="E69" s="699">
        <v>0</v>
      </c>
      <c r="F69" s="699">
        <v>0</v>
      </c>
      <c r="G69" s="699">
        <v>0</v>
      </c>
      <c r="H69" s="9">
        <f t="shared" si="8"/>
        <v>4</v>
      </c>
      <c r="I69" s="9">
        <f t="shared" si="8"/>
        <v>14</v>
      </c>
      <c r="J69" s="9">
        <f t="shared" si="9"/>
        <v>18</v>
      </c>
      <c r="K69" s="29" t="s">
        <v>416</v>
      </c>
    </row>
    <row r="70" spans="1:11" ht="33.75" customHeight="1" x14ac:dyDescent="0.2">
      <c r="A70" s="8" t="s">
        <v>417</v>
      </c>
      <c r="B70" s="699">
        <v>4</v>
      </c>
      <c r="C70" s="699">
        <v>1</v>
      </c>
      <c r="D70" s="699">
        <v>5</v>
      </c>
      <c r="E70" s="699">
        <v>0</v>
      </c>
      <c r="F70" s="699">
        <v>0</v>
      </c>
      <c r="G70" s="699">
        <v>0</v>
      </c>
      <c r="H70" s="9">
        <f t="shared" si="8"/>
        <v>4</v>
      </c>
      <c r="I70" s="9">
        <f t="shared" si="8"/>
        <v>1</v>
      </c>
      <c r="J70" s="9">
        <f t="shared" si="9"/>
        <v>5</v>
      </c>
      <c r="K70" s="29" t="s">
        <v>418</v>
      </c>
    </row>
    <row r="71" spans="1:11" ht="48.75" customHeight="1" x14ac:dyDescent="0.2">
      <c r="A71" s="30" t="s">
        <v>419</v>
      </c>
      <c r="B71" s="699">
        <v>10</v>
      </c>
      <c r="C71" s="699">
        <v>15</v>
      </c>
      <c r="D71" s="699">
        <v>25</v>
      </c>
      <c r="E71" s="699">
        <v>0</v>
      </c>
      <c r="F71" s="699">
        <v>0</v>
      </c>
      <c r="G71" s="699">
        <v>0</v>
      </c>
      <c r="H71" s="9">
        <f t="shared" si="8"/>
        <v>10</v>
      </c>
      <c r="I71" s="9">
        <f t="shared" si="8"/>
        <v>15</v>
      </c>
      <c r="J71" s="9">
        <f t="shared" si="9"/>
        <v>25</v>
      </c>
      <c r="K71" s="261" t="s">
        <v>420</v>
      </c>
    </row>
    <row r="72" spans="1:11" ht="33" customHeight="1" x14ac:dyDescent="0.2">
      <c r="A72" s="8" t="s">
        <v>421</v>
      </c>
      <c r="B72" s="699">
        <v>1</v>
      </c>
      <c r="C72" s="699">
        <v>2</v>
      </c>
      <c r="D72" s="699">
        <v>3</v>
      </c>
      <c r="E72" s="699">
        <v>0</v>
      </c>
      <c r="F72" s="699">
        <v>0</v>
      </c>
      <c r="G72" s="699">
        <v>0</v>
      </c>
      <c r="H72" s="9">
        <f t="shared" si="8"/>
        <v>1</v>
      </c>
      <c r="I72" s="9">
        <f t="shared" si="8"/>
        <v>2</v>
      </c>
      <c r="J72" s="9">
        <f t="shared" si="9"/>
        <v>3</v>
      </c>
      <c r="K72" s="29" t="s">
        <v>291</v>
      </c>
    </row>
    <row r="73" spans="1:11" ht="19.5" customHeight="1" x14ac:dyDescent="0.2">
      <c r="A73" s="8" t="s">
        <v>286</v>
      </c>
      <c r="B73" s="699">
        <v>1</v>
      </c>
      <c r="C73" s="699">
        <v>1</v>
      </c>
      <c r="D73" s="699">
        <v>2</v>
      </c>
      <c r="E73" s="699">
        <v>0</v>
      </c>
      <c r="F73" s="699">
        <v>0</v>
      </c>
      <c r="G73" s="699">
        <v>0</v>
      </c>
      <c r="H73" s="9">
        <f t="shared" si="8"/>
        <v>1</v>
      </c>
      <c r="I73" s="9">
        <f t="shared" si="8"/>
        <v>1</v>
      </c>
      <c r="J73" s="9">
        <f t="shared" si="9"/>
        <v>2</v>
      </c>
      <c r="K73" s="10" t="s">
        <v>287</v>
      </c>
    </row>
    <row r="74" spans="1:11" ht="19.5" customHeight="1" thickBot="1" x14ac:dyDescent="0.25">
      <c r="A74" s="8" t="s">
        <v>292</v>
      </c>
      <c r="B74" s="699">
        <v>18</v>
      </c>
      <c r="C74" s="699">
        <v>12</v>
      </c>
      <c r="D74" s="699">
        <v>30</v>
      </c>
      <c r="E74" s="699">
        <v>0</v>
      </c>
      <c r="F74" s="699">
        <v>0</v>
      </c>
      <c r="G74" s="699">
        <v>0</v>
      </c>
      <c r="H74" s="9">
        <f t="shared" si="8"/>
        <v>18</v>
      </c>
      <c r="I74" s="9">
        <f t="shared" si="8"/>
        <v>12</v>
      </c>
      <c r="J74" s="9">
        <f t="shared" si="9"/>
        <v>30</v>
      </c>
      <c r="K74" s="10" t="s">
        <v>293</v>
      </c>
    </row>
    <row r="75" spans="1:11" ht="19.5" customHeight="1" thickBot="1" x14ac:dyDescent="0.25">
      <c r="A75" s="23" t="s">
        <v>374</v>
      </c>
      <c r="B75" s="24">
        <f>SUM(B59:B74)</f>
        <v>551</v>
      </c>
      <c r="C75" s="24">
        <f t="shared" ref="C75:J75" si="10">SUM(C59:C74)</f>
        <v>488</v>
      </c>
      <c r="D75" s="24">
        <f t="shared" si="10"/>
        <v>1039</v>
      </c>
      <c r="E75" s="24">
        <f t="shared" si="10"/>
        <v>0</v>
      </c>
      <c r="F75" s="24">
        <f t="shared" si="10"/>
        <v>1</v>
      </c>
      <c r="G75" s="24">
        <f t="shared" si="10"/>
        <v>1</v>
      </c>
      <c r="H75" s="24">
        <f t="shared" si="10"/>
        <v>551</v>
      </c>
      <c r="I75" s="24">
        <f t="shared" si="10"/>
        <v>489</v>
      </c>
      <c r="J75" s="24">
        <f t="shared" si="10"/>
        <v>1040</v>
      </c>
      <c r="K75" s="25" t="s">
        <v>253</v>
      </c>
    </row>
    <row r="76" spans="1:11" ht="15" thickTop="1" x14ac:dyDescent="0.2"/>
  </sheetData>
  <mergeCells count="30">
    <mergeCell ref="A52:K52"/>
    <mergeCell ref="A53:K53"/>
    <mergeCell ref="A55:A58"/>
    <mergeCell ref="B55:D55"/>
    <mergeCell ref="E55:G55"/>
    <mergeCell ref="H55:J55"/>
    <mergeCell ref="K55:K58"/>
    <mergeCell ref="B56:D56"/>
    <mergeCell ref="E56:G56"/>
    <mergeCell ref="H56:J56"/>
    <mergeCell ref="A27:K27"/>
    <mergeCell ref="A28:K28"/>
    <mergeCell ref="A30:A33"/>
    <mergeCell ref="B30:D30"/>
    <mergeCell ref="E30:G30"/>
    <mergeCell ref="H30:J30"/>
    <mergeCell ref="K30:K33"/>
    <mergeCell ref="B31:D31"/>
    <mergeCell ref="E31:G31"/>
    <mergeCell ref="H31:J31"/>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80" firstPageNumber="5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2"/>
  <sheetViews>
    <sheetView rightToLeft="1" view="pageBreakPreview" zoomScale="85" zoomScaleSheetLayoutView="85" workbookViewId="0">
      <selection activeCell="L23" sqref="L23"/>
    </sheetView>
  </sheetViews>
  <sheetFormatPr defaultRowHeight="14.25" x14ac:dyDescent="0.2"/>
  <cols>
    <col min="1" max="1" width="22" customWidth="1"/>
    <col min="2" max="2" width="7.75" customWidth="1"/>
    <col min="3" max="3" width="8.25" customWidth="1"/>
    <col min="4" max="5" width="7.5" customWidth="1"/>
    <col min="6" max="6" width="8.375" customWidth="1"/>
    <col min="7" max="11" width="7.5" customWidth="1"/>
    <col min="12" max="12" width="8.25" customWidth="1"/>
    <col min="13" max="13" width="7.5" customWidth="1"/>
    <col min="14" max="14" width="27" customWidth="1"/>
  </cols>
  <sheetData>
    <row r="1" spans="1:14" ht="26.25" customHeight="1" x14ac:dyDescent="0.2">
      <c r="A1" s="995" t="s">
        <v>1907</v>
      </c>
      <c r="B1" s="995"/>
      <c r="C1" s="995"/>
      <c r="D1" s="995"/>
      <c r="E1" s="995"/>
      <c r="F1" s="995"/>
      <c r="G1" s="995"/>
      <c r="H1" s="995"/>
      <c r="I1" s="995"/>
      <c r="J1" s="995"/>
      <c r="K1" s="995"/>
      <c r="L1" s="995"/>
      <c r="M1" s="995"/>
      <c r="N1" s="995"/>
    </row>
    <row r="2" spans="1:14" s="410" customFormat="1" ht="39.75" customHeight="1" x14ac:dyDescent="0.2">
      <c r="A2" s="999" t="s">
        <v>1906</v>
      </c>
      <c r="B2" s="999"/>
      <c r="C2" s="999"/>
      <c r="D2" s="999"/>
      <c r="E2" s="999"/>
      <c r="F2" s="999"/>
      <c r="G2" s="999"/>
      <c r="H2" s="999"/>
      <c r="I2" s="999"/>
      <c r="J2" s="999"/>
      <c r="K2" s="999"/>
      <c r="L2" s="999"/>
      <c r="M2" s="999"/>
      <c r="N2" s="999"/>
    </row>
    <row r="3" spans="1:14" ht="22.5" customHeight="1" thickBot="1" x14ac:dyDescent="0.3">
      <c r="A3" s="5" t="s">
        <v>669</v>
      </c>
      <c r="B3" s="33"/>
      <c r="N3" s="7" t="s">
        <v>424</v>
      </c>
    </row>
    <row r="4" spans="1:14" ht="26.25" customHeight="1" thickTop="1" x14ac:dyDescent="0.2">
      <c r="A4" s="992" t="s">
        <v>196</v>
      </c>
      <c r="B4" s="992" t="s">
        <v>128</v>
      </c>
      <c r="C4" s="992"/>
      <c r="D4" s="992"/>
      <c r="E4" s="992" t="s">
        <v>129</v>
      </c>
      <c r="F4" s="992"/>
      <c r="G4" s="992"/>
      <c r="H4" s="992" t="s">
        <v>130</v>
      </c>
      <c r="I4" s="992"/>
      <c r="J4" s="992"/>
      <c r="K4" s="992" t="s">
        <v>4</v>
      </c>
      <c r="L4" s="992"/>
      <c r="M4" s="992"/>
      <c r="N4" s="992" t="s">
        <v>197</v>
      </c>
    </row>
    <row r="5" spans="1:14" ht="26.25" customHeight="1" x14ac:dyDescent="0.2">
      <c r="A5" s="993"/>
      <c r="B5" s="993" t="s">
        <v>131</v>
      </c>
      <c r="C5" s="993"/>
      <c r="D5" s="993"/>
      <c r="E5" s="993" t="s">
        <v>132</v>
      </c>
      <c r="F5" s="993"/>
      <c r="G5" s="993"/>
      <c r="H5" s="993" t="s">
        <v>133</v>
      </c>
      <c r="I5" s="993"/>
      <c r="J5" s="993"/>
      <c r="K5" s="993" t="s">
        <v>9</v>
      </c>
      <c r="L5" s="993"/>
      <c r="M5" s="993"/>
      <c r="N5" s="993"/>
    </row>
    <row r="6" spans="1:14" ht="26.25" customHeight="1" x14ac:dyDescent="0.2">
      <c r="A6" s="993"/>
      <c r="B6" s="15" t="s">
        <v>10</v>
      </c>
      <c r="C6" s="15" t="s">
        <v>112</v>
      </c>
      <c r="D6" s="15" t="s">
        <v>12</v>
      </c>
      <c r="E6" s="15" t="s">
        <v>10</v>
      </c>
      <c r="F6" s="15" t="s">
        <v>112</v>
      </c>
      <c r="G6" s="15" t="s">
        <v>12</v>
      </c>
      <c r="H6" s="15" t="s">
        <v>10</v>
      </c>
      <c r="I6" s="15" t="s">
        <v>112</v>
      </c>
      <c r="J6" s="15" t="s">
        <v>12</v>
      </c>
      <c r="K6" s="15" t="s">
        <v>10</v>
      </c>
      <c r="L6" s="15" t="s">
        <v>112</v>
      </c>
      <c r="M6" s="15" t="s">
        <v>12</v>
      </c>
      <c r="N6" s="993"/>
    </row>
    <row r="7" spans="1:14" ht="26.25" customHeight="1" thickBot="1" x14ac:dyDescent="0.25">
      <c r="A7" s="994"/>
      <c r="B7" s="65" t="s">
        <v>13</v>
      </c>
      <c r="C7" s="65" t="s">
        <v>14</v>
      </c>
      <c r="D7" s="65" t="s">
        <v>9</v>
      </c>
      <c r="E7" s="65" t="s">
        <v>13</v>
      </c>
      <c r="F7" s="65" t="s">
        <v>14</v>
      </c>
      <c r="G7" s="65" t="s">
        <v>9</v>
      </c>
      <c r="H7" s="65" t="s">
        <v>13</v>
      </c>
      <c r="I7" s="65" t="s">
        <v>14</v>
      </c>
      <c r="J7" s="65" t="s">
        <v>9</v>
      </c>
      <c r="K7" s="65" t="s">
        <v>13</v>
      </c>
      <c r="L7" s="65" t="s">
        <v>14</v>
      </c>
      <c r="M7" s="65" t="s">
        <v>9</v>
      </c>
      <c r="N7" s="994"/>
    </row>
    <row r="8" spans="1:14" ht="20.25" customHeight="1" x14ac:dyDescent="0.2">
      <c r="A8" s="8" t="s">
        <v>411</v>
      </c>
      <c r="B8" s="9"/>
      <c r="C8" s="9"/>
      <c r="D8" s="9"/>
      <c r="E8" s="9"/>
      <c r="F8" s="9"/>
      <c r="G8" s="9"/>
      <c r="H8" s="9"/>
      <c r="I8" s="9"/>
      <c r="J8" s="9"/>
      <c r="K8" s="10"/>
      <c r="L8" s="8"/>
      <c r="M8" s="9"/>
      <c r="N8" s="10" t="s">
        <v>198</v>
      </c>
    </row>
    <row r="9" spans="1:14" ht="20.25" customHeight="1" x14ac:dyDescent="0.2">
      <c r="A9" s="8" t="s">
        <v>199</v>
      </c>
      <c r="B9" s="9">
        <v>22</v>
      </c>
      <c r="C9" s="9">
        <v>15</v>
      </c>
      <c r="D9" s="9">
        <v>37</v>
      </c>
      <c r="E9" s="9">
        <v>1</v>
      </c>
      <c r="F9" s="9">
        <v>1</v>
      </c>
      <c r="G9" s="9">
        <v>2</v>
      </c>
      <c r="H9" s="9">
        <v>0</v>
      </c>
      <c r="I9" s="9">
        <v>0</v>
      </c>
      <c r="J9" s="9">
        <f>SUM(H9:I9)</f>
        <v>0</v>
      </c>
      <c r="K9" s="9">
        <f t="shared" ref="K9:L17" si="0">SUM(B9,E9,H9)</f>
        <v>23</v>
      </c>
      <c r="L9" s="9">
        <f t="shared" si="0"/>
        <v>16</v>
      </c>
      <c r="M9" s="9">
        <f t="shared" ref="M9:M17" si="1">SUM(K9:L9)</f>
        <v>39</v>
      </c>
      <c r="N9" s="10" t="s">
        <v>200</v>
      </c>
    </row>
    <row r="10" spans="1:14" ht="20.25" customHeight="1" x14ac:dyDescent="0.2">
      <c r="A10" s="8" t="s">
        <v>404</v>
      </c>
      <c r="B10" s="9">
        <v>6</v>
      </c>
      <c r="C10" s="9">
        <v>4</v>
      </c>
      <c r="D10" s="9">
        <v>10</v>
      </c>
      <c r="E10" s="9">
        <v>0</v>
      </c>
      <c r="F10" s="9">
        <v>0</v>
      </c>
      <c r="G10" s="9">
        <v>0</v>
      </c>
      <c r="H10" s="9">
        <v>0</v>
      </c>
      <c r="I10" s="9">
        <v>0</v>
      </c>
      <c r="J10" s="9">
        <f t="shared" ref="J10:J17" si="2">SUM(H10:I10)</f>
        <v>0</v>
      </c>
      <c r="K10" s="9">
        <f t="shared" si="0"/>
        <v>6</v>
      </c>
      <c r="L10" s="9">
        <f t="shared" si="0"/>
        <v>4</v>
      </c>
      <c r="M10" s="9">
        <f t="shared" si="1"/>
        <v>10</v>
      </c>
      <c r="N10" s="10" t="s">
        <v>305</v>
      </c>
    </row>
    <row r="11" spans="1:14" ht="20.25" customHeight="1" x14ac:dyDescent="0.2">
      <c r="A11" s="8" t="s">
        <v>209</v>
      </c>
      <c r="B11" s="9">
        <v>24</v>
      </c>
      <c r="C11" s="9">
        <v>24</v>
      </c>
      <c r="D11" s="9">
        <v>48</v>
      </c>
      <c r="E11" s="9">
        <v>5</v>
      </c>
      <c r="F11" s="9">
        <v>9</v>
      </c>
      <c r="G11" s="9">
        <v>14</v>
      </c>
      <c r="H11" s="9">
        <v>3</v>
      </c>
      <c r="I11" s="9">
        <v>9</v>
      </c>
      <c r="J11" s="9">
        <f t="shared" si="2"/>
        <v>12</v>
      </c>
      <c r="K11" s="9">
        <f t="shared" si="0"/>
        <v>32</v>
      </c>
      <c r="L11" s="9">
        <f t="shared" si="0"/>
        <v>42</v>
      </c>
      <c r="M11" s="9">
        <f t="shared" si="1"/>
        <v>74</v>
      </c>
      <c r="N11" s="10" t="s">
        <v>210</v>
      </c>
    </row>
    <row r="12" spans="1:14" ht="20.25" customHeight="1" x14ac:dyDescent="0.2">
      <c r="A12" s="8" t="s">
        <v>405</v>
      </c>
      <c r="B12" s="9">
        <v>15</v>
      </c>
      <c r="C12" s="9">
        <v>14</v>
      </c>
      <c r="D12" s="9">
        <v>29</v>
      </c>
      <c r="E12" s="9">
        <v>2</v>
      </c>
      <c r="F12" s="9">
        <v>2</v>
      </c>
      <c r="G12" s="9">
        <v>4</v>
      </c>
      <c r="H12" s="9">
        <v>0</v>
      </c>
      <c r="I12" s="9">
        <v>0</v>
      </c>
      <c r="J12" s="9">
        <f t="shared" si="2"/>
        <v>0</v>
      </c>
      <c r="K12" s="9">
        <f t="shared" si="0"/>
        <v>17</v>
      </c>
      <c r="L12" s="9">
        <f t="shared" si="0"/>
        <v>16</v>
      </c>
      <c r="M12" s="9">
        <f t="shared" si="1"/>
        <v>33</v>
      </c>
      <c r="N12" s="10" t="s">
        <v>406</v>
      </c>
    </row>
    <row r="13" spans="1:14" ht="20.25" customHeight="1" x14ac:dyDescent="0.2">
      <c r="A13" s="8" t="s">
        <v>217</v>
      </c>
      <c r="B13" s="9">
        <v>41</v>
      </c>
      <c r="C13" s="9">
        <v>21</v>
      </c>
      <c r="D13" s="9">
        <v>62</v>
      </c>
      <c r="E13" s="9">
        <v>6</v>
      </c>
      <c r="F13" s="9">
        <v>4</v>
      </c>
      <c r="G13" s="9">
        <v>10</v>
      </c>
      <c r="H13" s="9">
        <v>0</v>
      </c>
      <c r="I13" s="9">
        <v>0</v>
      </c>
      <c r="J13" s="9">
        <f t="shared" si="2"/>
        <v>0</v>
      </c>
      <c r="K13" s="9">
        <f t="shared" si="0"/>
        <v>47</v>
      </c>
      <c r="L13" s="9">
        <f t="shared" si="0"/>
        <v>25</v>
      </c>
      <c r="M13" s="9">
        <f t="shared" si="1"/>
        <v>72</v>
      </c>
      <c r="N13" s="10" t="s">
        <v>257</v>
      </c>
    </row>
    <row r="14" spans="1:14" ht="20.25" customHeight="1" x14ac:dyDescent="0.2">
      <c r="A14" s="8" t="s">
        <v>680</v>
      </c>
      <c r="B14" s="9">
        <v>3</v>
      </c>
      <c r="C14" s="9">
        <v>1</v>
      </c>
      <c r="D14" s="9">
        <v>4</v>
      </c>
      <c r="E14" s="9">
        <v>3</v>
      </c>
      <c r="F14" s="9">
        <v>0</v>
      </c>
      <c r="G14" s="9">
        <v>3</v>
      </c>
      <c r="H14" s="9">
        <v>0</v>
      </c>
      <c r="I14" s="9">
        <v>0</v>
      </c>
      <c r="J14" s="9">
        <f t="shared" si="2"/>
        <v>0</v>
      </c>
      <c r="K14" s="9">
        <f t="shared" si="0"/>
        <v>6</v>
      </c>
      <c r="L14" s="9">
        <f t="shared" si="0"/>
        <v>1</v>
      </c>
      <c r="M14" s="9">
        <f t="shared" si="1"/>
        <v>7</v>
      </c>
      <c r="N14" s="10" t="s">
        <v>682</v>
      </c>
    </row>
    <row r="15" spans="1:14" ht="20.25" customHeight="1" x14ac:dyDescent="0.2">
      <c r="A15" s="8" t="s">
        <v>407</v>
      </c>
      <c r="B15" s="9">
        <v>19</v>
      </c>
      <c r="C15" s="9">
        <v>16</v>
      </c>
      <c r="D15" s="9">
        <v>35</v>
      </c>
      <c r="E15" s="9">
        <v>5</v>
      </c>
      <c r="F15" s="9">
        <v>7</v>
      </c>
      <c r="G15" s="9">
        <v>12</v>
      </c>
      <c r="H15" s="9">
        <v>0</v>
      </c>
      <c r="I15" s="9">
        <v>2</v>
      </c>
      <c r="J15" s="9">
        <f t="shared" si="2"/>
        <v>2</v>
      </c>
      <c r="K15" s="9">
        <f t="shared" si="0"/>
        <v>24</v>
      </c>
      <c r="L15" s="9">
        <f t="shared" si="0"/>
        <v>25</v>
      </c>
      <c r="M15" s="9">
        <f t="shared" si="1"/>
        <v>49</v>
      </c>
      <c r="N15" s="10" t="s">
        <v>408</v>
      </c>
    </row>
    <row r="16" spans="1:14" ht="20.25" customHeight="1" x14ac:dyDescent="0.2">
      <c r="A16" s="8" t="s">
        <v>409</v>
      </c>
      <c r="B16" s="9">
        <v>4</v>
      </c>
      <c r="C16" s="9">
        <v>3</v>
      </c>
      <c r="D16" s="9">
        <v>7</v>
      </c>
      <c r="E16" s="9">
        <v>0</v>
      </c>
      <c r="F16" s="9">
        <v>0</v>
      </c>
      <c r="G16" s="9">
        <v>0</v>
      </c>
      <c r="H16" s="9">
        <v>0</v>
      </c>
      <c r="I16" s="9">
        <v>0</v>
      </c>
      <c r="J16" s="9">
        <f t="shared" si="2"/>
        <v>0</v>
      </c>
      <c r="K16" s="9">
        <f t="shared" si="0"/>
        <v>4</v>
      </c>
      <c r="L16" s="9">
        <f t="shared" si="0"/>
        <v>3</v>
      </c>
      <c r="M16" s="9">
        <f t="shared" si="1"/>
        <v>7</v>
      </c>
      <c r="N16" s="10" t="s">
        <v>240</v>
      </c>
    </row>
    <row r="17" spans="1:14" ht="20.25" customHeight="1" x14ac:dyDescent="0.2">
      <c r="A17" s="8" t="s">
        <v>241</v>
      </c>
      <c r="B17" s="9">
        <v>8</v>
      </c>
      <c r="C17" s="9">
        <v>8</v>
      </c>
      <c r="D17" s="9">
        <v>16</v>
      </c>
      <c r="E17" s="9">
        <v>3</v>
      </c>
      <c r="F17" s="9">
        <v>2</v>
      </c>
      <c r="G17" s="9">
        <v>5</v>
      </c>
      <c r="H17" s="9">
        <v>3</v>
      </c>
      <c r="I17" s="9">
        <v>3</v>
      </c>
      <c r="J17" s="9">
        <f t="shared" si="2"/>
        <v>6</v>
      </c>
      <c r="K17" s="9">
        <f t="shared" si="0"/>
        <v>14</v>
      </c>
      <c r="L17" s="9">
        <f t="shared" si="0"/>
        <v>13</v>
      </c>
      <c r="M17" s="9">
        <f t="shared" si="1"/>
        <v>27</v>
      </c>
      <c r="N17" s="10" t="s">
        <v>242</v>
      </c>
    </row>
    <row r="18" spans="1:14" ht="20.25" customHeight="1" thickBot="1" x14ac:dyDescent="0.25">
      <c r="A18" s="20" t="s">
        <v>90</v>
      </c>
      <c r="B18" s="21">
        <f>SUM(B9:B17)</f>
        <v>142</v>
      </c>
      <c r="C18" s="21">
        <f t="shared" ref="C18:M18" si="3">SUM(C9:C17)</f>
        <v>106</v>
      </c>
      <c r="D18" s="21">
        <f t="shared" si="3"/>
        <v>248</v>
      </c>
      <c r="E18" s="21">
        <f t="shared" si="3"/>
        <v>25</v>
      </c>
      <c r="F18" s="21">
        <f t="shared" si="3"/>
        <v>25</v>
      </c>
      <c r="G18" s="21">
        <f t="shared" si="3"/>
        <v>50</v>
      </c>
      <c r="H18" s="21">
        <f t="shared" si="3"/>
        <v>6</v>
      </c>
      <c r="I18" s="21">
        <f t="shared" si="3"/>
        <v>14</v>
      </c>
      <c r="J18" s="21">
        <f t="shared" si="3"/>
        <v>20</v>
      </c>
      <c r="K18" s="21">
        <f t="shared" si="3"/>
        <v>173</v>
      </c>
      <c r="L18" s="21">
        <f t="shared" si="3"/>
        <v>145</v>
      </c>
      <c r="M18" s="21">
        <f t="shared" si="3"/>
        <v>318</v>
      </c>
      <c r="N18" s="22" t="s">
        <v>410</v>
      </c>
    </row>
    <row r="19" spans="1:14" ht="20.25" customHeight="1" thickBot="1" x14ac:dyDescent="0.25">
      <c r="A19" s="23" t="s">
        <v>374</v>
      </c>
      <c r="B19" s="24">
        <f>SUM(B18)</f>
        <v>142</v>
      </c>
      <c r="C19" s="24">
        <f t="shared" ref="C19:M19" si="4">SUM(C18)</f>
        <v>106</v>
      </c>
      <c r="D19" s="24">
        <f t="shared" si="4"/>
        <v>248</v>
      </c>
      <c r="E19" s="24">
        <f t="shared" si="4"/>
        <v>25</v>
      </c>
      <c r="F19" s="24">
        <f t="shared" si="4"/>
        <v>25</v>
      </c>
      <c r="G19" s="24">
        <f t="shared" si="4"/>
        <v>50</v>
      </c>
      <c r="H19" s="24">
        <f t="shared" si="4"/>
        <v>6</v>
      </c>
      <c r="I19" s="24">
        <f t="shared" si="4"/>
        <v>14</v>
      </c>
      <c r="J19" s="24">
        <f t="shared" si="4"/>
        <v>20</v>
      </c>
      <c r="K19" s="24">
        <f t="shared" si="4"/>
        <v>173</v>
      </c>
      <c r="L19" s="24">
        <f t="shared" si="4"/>
        <v>145</v>
      </c>
      <c r="M19" s="24">
        <f t="shared" si="4"/>
        <v>318</v>
      </c>
      <c r="N19" s="25" t="s">
        <v>253</v>
      </c>
    </row>
    <row r="20" spans="1:14" ht="26.25" customHeight="1" thickTop="1" x14ac:dyDescent="0.2"/>
    <row r="21" spans="1:14" ht="26.25" customHeight="1" x14ac:dyDescent="0.2"/>
    <row r="25" spans="1:14" ht="18.75" customHeight="1" x14ac:dyDescent="0.2"/>
    <row r="27" spans="1:14" ht="36.7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36.75" customHeight="1" x14ac:dyDescent="0.2"/>
    <row r="69" ht="19.5" customHeight="1" x14ac:dyDescent="0.2"/>
    <row r="70" ht="19.5" customHeight="1" x14ac:dyDescent="0.2"/>
    <row r="71" ht="19.5" customHeight="1" x14ac:dyDescent="0.2"/>
    <row r="72" ht="19.5" customHeight="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1" right="1" top="1" bottom="1" header="1" footer="1"/>
  <pageSetup paperSize="9" scale="80" firstPageNumber="5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3"/>
  <sheetViews>
    <sheetView rightToLeft="1" view="pageBreakPreview" topLeftCell="A31" zoomScale="80" zoomScaleSheetLayoutView="80" workbookViewId="0">
      <selection activeCell="J51" sqref="J51"/>
    </sheetView>
  </sheetViews>
  <sheetFormatPr defaultRowHeight="14.25" x14ac:dyDescent="0.2"/>
  <cols>
    <col min="1" max="1" width="19.375" customWidth="1"/>
    <col min="2" max="10" width="10.75" customWidth="1"/>
    <col min="11" max="11" width="24.375" customWidth="1"/>
  </cols>
  <sheetData>
    <row r="1" spans="1:11" ht="27" customHeight="1" x14ac:dyDescent="0.2">
      <c r="A1" s="995" t="s">
        <v>1909</v>
      </c>
      <c r="B1" s="995"/>
      <c r="C1" s="995"/>
      <c r="D1" s="995"/>
      <c r="E1" s="995"/>
      <c r="F1" s="995"/>
      <c r="G1" s="995"/>
      <c r="H1" s="995"/>
      <c r="I1" s="995"/>
      <c r="J1" s="995"/>
      <c r="K1" s="995"/>
    </row>
    <row r="2" spans="1:11" ht="36.75" customHeight="1" x14ac:dyDescent="0.25">
      <c r="A2" s="1013" t="s">
        <v>1910</v>
      </c>
      <c r="B2" s="1013"/>
      <c r="C2" s="1013"/>
      <c r="D2" s="1013"/>
      <c r="E2" s="1013"/>
      <c r="F2" s="1013"/>
      <c r="G2" s="1013"/>
      <c r="H2" s="1013"/>
      <c r="I2" s="1013"/>
      <c r="J2" s="1013"/>
      <c r="K2" s="1013"/>
    </row>
    <row r="3" spans="1:11" ht="23.25" customHeight="1" thickBot="1" x14ac:dyDescent="0.3">
      <c r="A3" s="5" t="s">
        <v>2341</v>
      </c>
      <c r="B3" s="33"/>
      <c r="K3" s="7" t="s">
        <v>425</v>
      </c>
    </row>
    <row r="4" spans="1:11" ht="27.75" customHeight="1" thickTop="1" x14ac:dyDescent="0.2">
      <c r="A4" s="992" t="s">
        <v>196</v>
      </c>
      <c r="B4" s="992" t="s">
        <v>1</v>
      </c>
      <c r="C4" s="992"/>
      <c r="D4" s="992"/>
      <c r="E4" s="992" t="s">
        <v>2</v>
      </c>
      <c r="F4" s="992"/>
      <c r="G4" s="992"/>
      <c r="H4" s="992" t="s">
        <v>4</v>
      </c>
      <c r="I4" s="992"/>
      <c r="J4" s="992"/>
      <c r="K4" s="992" t="s">
        <v>197</v>
      </c>
    </row>
    <row r="5" spans="1:11" ht="26.25" customHeight="1" x14ac:dyDescent="0.2">
      <c r="A5" s="993"/>
      <c r="B5" s="993" t="s">
        <v>6</v>
      </c>
      <c r="C5" s="993"/>
      <c r="D5" s="993"/>
      <c r="E5" s="993" t="s">
        <v>7</v>
      </c>
      <c r="F5" s="993"/>
      <c r="G5" s="993"/>
      <c r="H5" s="993" t="s">
        <v>9</v>
      </c>
      <c r="I5" s="993"/>
      <c r="J5" s="993"/>
      <c r="K5" s="993"/>
    </row>
    <row r="6" spans="1:11" ht="21" customHeight="1" x14ac:dyDescent="0.2">
      <c r="A6" s="993"/>
      <c r="B6" s="15" t="s">
        <v>10</v>
      </c>
      <c r="C6" s="15" t="s">
        <v>112</v>
      </c>
      <c r="D6" s="15" t="s">
        <v>12</v>
      </c>
      <c r="E6" s="15" t="s">
        <v>10</v>
      </c>
      <c r="F6" s="15" t="s">
        <v>112</v>
      </c>
      <c r="G6" s="15" t="s">
        <v>12</v>
      </c>
      <c r="H6" s="15" t="s">
        <v>10</v>
      </c>
      <c r="I6" s="15" t="s">
        <v>112</v>
      </c>
      <c r="J6" s="15" t="s">
        <v>12</v>
      </c>
      <c r="K6" s="993"/>
    </row>
    <row r="7" spans="1:11" ht="25.5" customHeight="1" thickBot="1" x14ac:dyDescent="0.25">
      <c r="A7" s="994"/>
      <c r="B7" s="65" t="s">
        <v>13</v>
      </c>
      <c r="C7" s="65" t="s">
        <v>14</v>
      </c>
      <c r="D7" s="65" t="s">
        <v>9</v>
      </c>
      <c r="E7" s="65" t="s">
        <v>13</v>
      </c>
      <c r="F7" s="65" t="s">
        <v>14</v>
      </c>
      <c r="G7" s="65" t="s">
        <v>9</v>
      </c>
      <c r="H7" s="65" t="s">
        <v>13</v>
      </c>
      <c r="I7" s="65" t="s">
        <v>14</v>
      </c>
      <c r="J7" s="65" t="s">
        <v>9</v>
      </c>
      <c r="K7" s="994"/>
    </row>
    <row r="8" spans="1:11" ht="20.25" customHeight="1" x14ac:dyDescent="0.2">
      <c r="A8" s="8" t="s">
        <v>411</v>
      </c>
      <c r="B8" s="9"/>
      <c r="C8" s="9"/>
      <c r="D8" s="9"/>
      <c r="E8" s="9"/>
      <c r="F8" s="9"/>
      <c r="G8" s="9"/>
      <c r="H8" s="9"/>
      <c r="I8" s="9"/>
      <c r="J8" s="9"/>
      <c r="K8" s="10" t="s">
        <v>198</v>
      </c>
    </row>
    <row r="9" spans="1:11" ht="20.25" customHeight="1" x14ac:dyDescent="0.2">
      <c r="A9" s="8" t="s">
        <v>199</v>
      </c>
      <c r="B9" s="9">
        <v>398</v>
      </c>
      <c r="C9" s="9">
        <v>485</v>
      </c>
      <c r="D9" s="9">
        <v>883</v>
      </c>
      <c r="E9" s="9">
        <v>0</v>
      </c>
      <c r="F9" s="9">
        <v>0</v>
      </c>
      <c r="G9" s="9">
        <v>0</v>
      </c>
      <c r="H9" s="9">
        <f t="shared" ref="H9:I17" si="0">SUM(B9,E9)</f>
        <v>398</v>
      </c>
      <c r="I9" s="9">
        <f t="shared" si="0"/>
        <v>485</v>
      </c>
      <c r="J9" s="9">
        <f t="shared" ref="J9:J17" si="1">SUM(H9:I9)</f>
        <v>883</v>
      </c>
      <c r="K9" s="10" t="s">
        <v>200</v>
      </c>
    </row>
    <row r="10" spans="1:11" ht="20.25" customHeight="1" x14ac:dyDescent="0.2">
      <c r="A10" s="8" t="s">
        <v>404</v>
      </c>
      <c r="B10" s="9">
        <v>104</v>
      </c>
      <c r="C10" s="9">
        <v>209</v>
      </c>
      <c r="D10" s="9">
        <v>313</v>
      </c>
      <c r="E10" s="9">
        <v>0</v>
      </c>
      <c r="F10" s="9">
        <v>1</v>
      </c>
      <c r="G10" s="9">
        <v>1</v>
      </c>
      <c r="H10" s="9">
        <f t="shared" si="0"/>
        <v>104</v>
      </c>
      <c r="I10" s="9">
        <f t="shared" si="0"/>
        <v>210</v>
      </c>
      <c r="J10" s="9">
        <f t="shared" si="1"/>
        <v>314</v>
      </c>
      <c r="K10" s="10" t="s">
        <v>305</v>
      </c>
    </row>
    <row r="11" spans="1:11" ht="20.25" customHeight="1" x14ac:dyDescent="0.2">
      <c r="A11" s="8" t="s">
        <v>209</v>
      </c>
      <c r="B11" s="9">
        <v>287</v>
      </c>
      <c r="C11" s="9">
        <v>360</v>
      </c>
      <c r="D11" s="9">
        <v>647</v>
      </c>
      <c r="E11" s="9">
        <v>0</v>
      </c>
      <c r="F11" s="9">
        <v>2</v>
      </c>
      <c r="G11" s="9">
        <v>2</v>
      </c>
      <c r="H11" s="9">
        <f t="shared" si="0"/>
        <v>287</v>
      </c>
      <c r="I11" s="9">
        <f t="shared" si="0"/>
        <v>362</v>
      </c>
      <c r="J11" s="9">
        <f t="shared" si="1"/>
        <v>649</v>
      </c>
      <c r="K11" s="10" t="s">
        <v>210</v>
      </c>
    </row>
    <row r="12" spans="1:11" ht="20.25" customHeight="1" x14ac:dyDescent="0.2">
      <c r="A12" s="8" t="s">
        <v>405</v>
      </c>
      <c r="B12" s="9">
        <v>102</v>
      </c>
      <c r="C12" s="9">
        <v>186</v>
      </c>
      <c r="D12" s="9">
        <v>288</v>
      </c>
      <c r="E12" s="9">
        <v>0</v>
      </c>
      <c r="F12" s="9">
        <v>0</v>
      </c>
      <c r="G12" s="9">
        <v>0</v>
      </c>
      <c r="H12" s="9">
        <f t="shared" si="0"/>
        <v>102</v>
      </c>
      <c r="I12" s="9">
        <f t="shared" si="0"/>
        <v>186</v>
      </c>
      <c r="J12" s="9">
        <f t="shared" si="1"/>
        <v>288</v>
      </c>
      <c r="K12" s="10" t="s">
        <v>406</v>
      </c>
    </row>
    <row r="13" spans="1:11" ht="20.25" customHeight="1" x14ac:dyDescent="0.2">
      <c r="A13" s="8" t="s">
        <v>217</v>
      </c>
      <c r="B13" s="9">
        <v>154</v>
      </c>
      <c r="C13" s="9">
        <v>325</v>
      </c>
      <c r="D13" s="9">
        <v>479</v>
      </c>
      <c r="E13" s="9">
        <v>0</v>
      </c>
      <c r="F13" s="9">
        <v>0</v>
      </c>
      <c r="G13" s="9">
        <v>0</v>
      </c>
      <c r="H13" s="9">
        <f t="shared" si="0"/>
        <v>154</v>
      </c>
      <c r="I13" s="9">
        <f t="shared" si="0"/>
        <v>325</v>
      </c>
      <c r="J13" s="9">
        <f t="shared" si="1"/>
        <v>479</v>
      </c>
      <c r="K13" s="10" t="s">
        <v>257</v>
      </c>
    </row>
    <row r="14" spans="1:11" ht="20.25" customHeight="1" x14ac:dyDescent="0.2">
      <c r="A14" s="8" t="s">
        <v>681</v>
      </c>
      <c r="B14" s="9">
        <v>26</v>
      </c>
      <c r="C14" s="9">
        <v>114</v>
      </c>
      <c r="D14" s="9">
        <v>140</v>
      </c>
      <c r="E14" s="9">
        <v>0</v>
      </c>
      <c r="F14" s="9">
        <v>1</v>
      </c>
      <c r="G14" s="9">
        <v>1</v>
      </c>
      <c r="H14" s="9">
        <f t="shared" si="0"/>
        <v>26</v>
      </c>
      <c r="I14" s="9">
        <f t="shared" si="0"/>
        <v>115</v>
      </c>
      <c r="J14" s="9">
        <f t="shared" si="1"/>
        <v>141</v>
      </c>
      <c r="K14" s="10" t="s">
        <v>682</v>
      </c>
    </row>
    <row r="15" spans="1:11" ht="20.25" customHeight="1" x14ac:dyDescent="0.2">
      <c r="A15" s="8" t="s">
        <v>407</v>
      </c>
      <c r="B15" s="9">
        <v>127</v>
      </c>
      <c r="C15" s="9">
        <v>233</v>
      </c>
      <c r="D15" s="9">
        <v>360</v>
      </c>
      <c r="E15" s="9">
        <v>0</v>
      </c>
      <c r="F15" s="9">
        <v>1</v>
      </c>
      <c r="G15" s="9">
        <v>1</v>
      </c>
      <c r="H15" s="9">
        <f t="shared" si="0"/>
        <v>127</v>
      </c>
      <c r="I15" s="9">
        <f t="shared" si="0"/>
        <v>234</v>
      </c>
      <c r="J15" s="9">
        <f t="shared" si="1"/>
        <v>361</v>
      </c>
      <c r="K15" s="10" t="s">
        <v>408</v>
      </c>
    </row>
    <row r="16" spans="1:11" ht="20.25" customHeight="1" x14ac:dyDescent="0.2">
      <c r="A16" s="8" t="s">
        <v>409</v>
      </c>
      <c r="B16" s="9">
        <v>36</v>
      </c>
      <c r="C16" s="9">
        <v>211</v>
      </c>
      <c r="D16" s="9">
        <v>247</v>
      </c>
      <c r="E16" s="9">
        <v>0</v>
      </c>
      <c r="F16" s="9">
        <v>0</v>
      </c>
      <c r="G16" s="9">
        <v>0</v>
      </c>
      <c r="H16" s="9">
        <f t="shared" si="0"/>
        <v>36</v>
      </c>
      <c r="I16" s="9">
        <f t="shared" si="0"/>
        <v>211</v>
      </c>
      <c r="J16" s="9">
        <f t="shared" si="1"/>
        <v>247</v>
      </c>
      <c r="K16" s="10" t="s">
        <v>240</v>
      </c>
    </row>
    <row r="17" spans="1:11" ht="20.25" customHeight="1" x14ac:dyDescent="0.2">
      <c r="A17" s="8" t="s">
        <v>241</v>
      </c>
      <c r="B17" s="9">
        <v>120</v>
      </c>
      <c r="C17" s="9">
        <v>191</v>
      </c>
      <c r="D17" s="9">
        <v>311</v>
      </c>
      <c r="E17" s="9">
        <v>0</v>
      </c>
      <c r="F17" s="9">
        <v>0</v>
      </c>
      <c r="G17" s="9">
        <v>0</v>
      </c>
      <c r="H17" s="9">
        <f t="shared" si="0"/>
        <v>120</v>
      </c>
      <c r="I17" s="9">
        <f t="shared" si="0"/>
        <v>191</v>
      </c>
      <c r="J17" s="9">
        <f t="shared" si="1"/>
        <v>311</v>
      </c>
      <c r="K17" s="10" t="s">
        <v>242</v>
      </c>
    </row>
    <row r="18" spans="1:11" ht="20.25" customHeight="1" thickBot="1" x14ac:dyDescent="0.25">
      <c r="A18" s="20" t="s">
        <v>90</v>
      </c>
      <c r="B18" s="21">
        <f>SUM(B9:B17)</f>
        <v>1354</v>
      </c>
      <c r="C18" s="21">
        <f t="shared" ref="C18:J18" si="2">SUM(C9:C17)</f>
        <v>2314</v>
      </c>
      <c r="D18" s="21">
        <f t="shared" si="2"/>
        <v>3668</v>
      </c>
      <c r="E18" s="21">
        <f t="shared" si="2"/>
        <v>0</v>
      </c>
      <c r="F18" s="21">
        <f t="shared" si="2"/>
        <v>5</v>
      </c>
      <c r="G18" s="21">
        <f t="shared" si="2"/>
        <v>5</v>
      </c>
      <c r="H18" s="21">
        <f t="shared" si="2"/>
        <v>1354</v>
      </c>
      <c r="I18" s="21">
        <f t="shared" si="2"/>
        <v>2319</v>
      </c>
      <c r="J18" s="21">
        <f t="shared" si="2"/>
        <v>3673</v>
      </c>
      <c r="K18" s="22" t="s">
        <v>410</v>
      </c>
    </row>
    <row r="19" spans="1:11" ht="20.25" customHeight="1" thickBot="1" x14ac:dyDescent="0.25">
      <c r="A19" s="23" t="s">
        <v>374</v>
      </c>
      <c r="B19" s="24">
        <f t="shared" ref="B19:J19" si="3">SUM(B18)</f>
        <v>1354</v>
      </c>
      <c r="C19" s="24">
        <f t="shared" si="3"/>
        <v>2314</v>
      </c>
      <c r="D19" s="24">
        <f t="shared" si="3"/>
        <v>3668</v>
      </c>
      <c r="E19" s="24">
        <f t="shared" si="3"/>
        <v>0</v>
      </c>
      <c r="F19" s="24">
        <f t="shared" si="3"/>
        <v>5</v>
      </c>
      <c r="G19" s="24">
        <f t="shared" si="3"/>
        <v>5</v>
      </c>
      <c r="H19" s="24">
        <f t="shared" si="3"/>
        <v>1354</v>
      </c>
      <c r="I19" s="24">
        <f t="shared" si="3"/>
        <v>2319</v>
      </c>
      <c r="J19" s="24">
        <f t="shared" si="3"/>
        <v>3673</v>
      </c>
      <c r="K19" s="25" t="s">
        <v>253</v>
      </c>
    </row>
    <row r="20" spans="1:11" ht="24.95" customHeight="1" thickTop="1" x14ac:dyDescent="0.2"/>
    <row r="21" spans="1:11" ht="24.95" customHeight="1" x14ac:dyDescent="0.2"/>
    <row r="22" spans="1:11" ht="24.95" customHeight="1" x14ac:dyDescent="0.2"/>
    <row r="23" spans="1:11" ht="24.95" customHeight="1" x14ac:dyDescent="0.2"/>
    <row r="24" spans="1:11" ht="24.95" customHeight="1" x14ac:dyDescent="0.2"/>
    <row r="25" spans="1:11" ht="24.95" customHeight="1" x14ac:dyDescent="0.2"/>
    <row r="26" spans="1:11" s="276" customFormat="1" ht="32.25" customHeight="1" x14ac:dyDescent="0.2">
      <c r="A26" s="1014" t="s">
        <v>1908</v>
      </c>
      <c r="B26" s="1014"/>
      <c r="C26" s="1014"/>
      <c r="D26" s="1014"/>
      <c r="E26" s="1014"/>
      <c r="F26" s="1014"/>
      <c r="G26" s="1014"/>
      <c r="H26" s="1014"/>
      <c r="I26" s="1014"/>
      <c r="J26" s="1014"/>
      <c r="K26" s="1014"/>
    </row>
    <row r="27" spans="1:11" ht="36" customHeight="1" x14ac:dyDescent="0.2">
      <c r="A27" s="999" t="s">
        <v>2354</v>
      </c>
      <c r="B27" s="999"/>
      <c r="C27" s="999"/>
      <c r="D27" s="999"/>
      <c r="E27" s="999"/>
      <c r="F27" s="999"/>
      <c r="G27" s="999"/>
      <c r="H27" s="999"/>
      <c r="I27" s="999"/>
      <c r="J27" s="999"/>
      <c r="K27" s="999"/>
    </row>
    <row r="28" spans="1:11" ht="30.75" customHeight="1" thickBot="1" x14ac:dyDescent="0.3">
      <c r="A28" s="5" t="s">
        <v>2342</v>
      </c>
      <c r="B28" s="33"/>
      <c r="K28" s="7" t="s">
        <v>670</v>
      </c>
    </row>
    <row r="29" spans="1:11" ht="27" customHeight="1" thickTop="1" x14ac:dyDescent="0.2">
      <c r="A29" s="992" t="s">
        <v>196</v>
      </c>
      <c r="B29" s="992" t="s">
        <v>1</v>
      </c>
      <c r="C29" s="992"/>
      <c r="D29" s="992"/>
      <c r="E29" s="992" t="s">
        <v>2</v>
      </c>
      <c r="F29" s="992"/>
      <c r="G29" s="992"/>
      <c r="H29" s="992" t="s">
        <v>4</v>
      </c>
      <c r="I29" s="992"/>
      <c r="J29" s="992"/>
      <c r="K29" s="992" t="s">
        <v>197</v>
      </c>
    </row>
    <row r="30" spans="1:11" ht="24.75" customHeight="1" x14ac:dyDescent="0.2">
      <c r="A30" s="993"/>
      <c r="B30" s="993" t="s">
        <v>6</v>
      </c>
      <c r="C30" s="993"/>
      <c r="D30" s="993"/>
      <c r="E30" s="993" t="s">
        <v>7</v>
      </c>
      <c r="F30" s="993"/>
      <c r="G30" s="993"/>
      <c r="H30" s="993" t="s">
        <v>9</v>
      </c>
      <c r="I30" s="993"/>
      <c r="J30" s="993"/>
      <c r="K30" s="993"/>
    </row>
    <row r="31" spans="1:11" ht="22.5" customHeight="1" x14ac:dyDescent="0.2">
      <c r="A31" s="993"/>
      <c r="B31" s="15" t="s">
        <v>10</v>
      </c>
      <c r="C31" s="15" t="s">
        <v>112</v>
      </c>
      <c r="D31" s="15" t="s">
        <v>12</v>
      </c>
      <c r="E31" s="15" t="s">
        <v>10</v>
      </c>
      <c r="F31" s="15" t="s">
        <v>112</v>
      </c>
      <c r="G31" s="15" t="s">
        <v>12</v>
      </c>
      <c r="H31" s="15" t="s">
        <v>10</v>
      </c>
      <c r="I31" s="15" t="s">
        <v>112</v>
      </c>
      <c r="J31" s="15" t="s">
        <v>12</v>
      </c>
      <c r="K31" s="993"/>
    </row>
    <row r="32" spans="1:11" ht="22.5" customHeight="1" thickBot="1" x14ac:dyDescent="0.25">
      <c r="A32" s="994"/>
      <c r="B32" s="65" t="s">
        <v>13</v>
      </c>
      <c r="C32" s="65" t="s">
        <v>14</v>
      </c>
      <c r="D32" s="65" t="s">
        <v>9</v>
      </c>
      <c r="E32" s="65" t="s">
        <v>13</v>
      </c>
      <c r="F32" s="65" t="s">
        <v>14</v>
      </c>
      <c r="G32" s="65" t="s">
        <v>9</v>
      </c>
      <c r="H32" s="65" t="s">
        <v>13</v>
      </c>
      <c r="I32" s="65" t="s">
        <v>14</v>
      </c>
      <c r="J32" s="65" t="s">
        <v>9</v>
      </c>
      <c r="K32" s="994"/>
    </row>
    <row r="33" spans="1:11" ht="24.95" customHeight="1" x14ac:dyDescent="0.2">
      <c r="A33" s="8" t="s">
        <v>411</v>
      </c>
      <c r="B33" s="9"/>
      <c r="C33" s="9"/>
      <c r="D33" s="9"/>
      <c r="E33" s="9"/>
      <c r="F33" s="9"/>
      <c r="G33" s="9"/>
      <c r="H33" s="9"/>
      <c r="I33" s="9"/>
      <c r="J33" s="9"/>
      <c r="K33" s="10" t="s">
        <v>198</v>
      </c>
    </row>
    <row r="34" spans="1:11" ht="21.75" customHeight="1" x14ac:dyDescent="0.2">
      <c r="A34" s="8" t="s">
        <v>199</v>
      </c>
      <c r="B34" s="9">
        <v>379</v>
      </c>
      <c r="C34" s="9">
        <v>470</v>
      </c>
      <c r="D34" s="9">
        <v>849</v>
      </c>
      <c r="E34" s="9">
        <v>0</v>
      </c>
      <c r="F34" s="9">
        <v>0</v>
      </c>
      <c r="G34" s="9">
        <v>0</v>
      </c>
      <c r="H34" s="9">
        <f>E34+B34</f>
        <v>379</v>
      </c>
      <c r="I34" s="9">
        <f>F34+C34</f>
        <v>470</v>
      </c>
      <c r="J34" s="9">
        <f>SUM(H34:I34)</f>
        <v>849</v>
      </c>
      <c r="K34" s="10" t="s">
        <v>200</v>
      </c>
    </row>
    <row r="35" spans="1:11" ht="21.75" customHeight="1" x14ac:dyDescent="0.2">
      <c r="A35" s="8" t="s">
        <v>404</v>
      </c>
      <c r="B35" s="9">
        <v>99</v>
      </c>
      <c r="C35" s="9">
        <v>205</v>
      </c>
      <c r="D35" s="9">
        <v>304</v>
      </c>
      <c r="E35" s="9">
        <v>0</v>
      </c>
      <c r="F35" s="9">
        <v>1</v>
      </c>
      <c r="G35" s="9">
        <v>1</v>
      </c>
      <c r="H35" s="9">
        <f>E35+B35</f>
        <v>99</v>
      </c>
      <c r="I35" s="9">
        <f>F35+C35</f>
        <v>206</v>
      </c>
      <c r="J35" s="9">
        <f t="shared" ref="J35:J44" si="4">SUM(H35:I35)</f>
        <v>305</v>
      </c>
      <c r="K35" s="10" t="s">
        <v>305</v>
      </c>
    </row>
    <row r="36" spans="1:11" ht="21.75" customHeight="1" x14ac:dyDescent="0.2">
      <c r="A36" s="8" t="s">
        <v>209</v>
      </c>
      <c r="B36" s="9">
        <v>274</v>
      </c>
      <c r="C36" s="9">
        <v>340</v>
      </c>
      <c r="D36" s="9">
        <v>614</v>
      </c>
      <c r="E36" s="9">
        <v>0</v>
      </c>
      <c r="F36" s="9">
        <v>2</v>
      </c>
      <c r="G36" s="9">
        <v>2</v>
      </c>
      <c r="H36" s="9">
        <f t="shared" ref="H36:H44" si="5">E36+B36</f>
        <v>274</v>
      </c>
      <c r="I36" s="9">
        <f t="shared" ref="I36:I44" si="6">F36+C36</f>
        <v>342</v>
      </c>
      <c r="J36" s="9">
        <f t="shared" si="4"/>
        <v>616</v>
      </c>
      <c r="K36" s="10" t="s">
        <v>210</v>
      </c>
    </row>
    <row r="37" spans="1:11" ht="21.75" customHeight="1" x14ac:dyDescent="0.2">
      <c r="A37" s="8" t="s">
        <v>405</v>
      </c>
      <c r="B37" s="9">
        <v>98</v>
      </c>
      <c r="C37" s="9">
        <v>185</v>
      </c>
      <c r="D37" s="9">
        <v>283</v>
      </c>
      <c r="E37" s="9">
        <v>0</v>
      </c>
      <c r="F37" s="9">
        <v>0</v>
      </c>
      <c r="G37" s="9">
        <v>0</v>
      </c>
      <c r="H37" s="9">
        <f t="shared" si="5"/>
        <v>98</v>
      </c>
      <c r="I37" s="9">
        <f t="shared" si="6"/>
        <v>185</v>
      </c>
      <c r="J37" s="9">
        <f t="shared" si="4"/>
        <v>283</v>
      </c>
      <c r="K37" s="10" t="s">
        <v>406</v>
      </c>
    </row>
    <row r="38" spans="1:11" ht="21.75" customHeight="1" x14ac:dyDescent="0.2">
      <c r="A38" s="8" t="s">
        <v>217</v>
      </c>
      <c r="B38" s="9">
        <v>126</v>
      </c>
      <c r="C38" s="9">
        <v>306</v>
      </c>
      <c r="D38" s="9">
        <v>432</v>
      </c>
      <c r="E38" s="9">
        <v>0</v>
      </c>
      <c r="F38" s="9">
        <v>0</v>
      </c>
      <c r="G38" s="9">
        <v>0</v>
      </c>
      <c r="H38" s="9">
        <f t="shared" si="5"/>
        <v>126</v>
      </c>
      <c r="I38" s="9">
        <f t="shared" si="6"/>
        <v>306</v>
      </c>
      <c r="J38" s="9">
        <f t="shared" si="4"/>
        <v>432</v>
      </c>
      <c r="K38" s="10" t="s">
        <v>257</v>
      </c>
    </row>
    <row r="39" spans="1:11" ht="21.75" customHeight="1" x14ac:dyDescent="0.2">
      <c r="A39" s="8" t="s">
        <v>680</v>
      </c>
      <c r="B39" s="9">
        <v>23</v>
      </c>
      <c r="C39" s="9">
        <v>113</v>
      </c>
      <c r="D39" s="9">
        <v>136</v>
      </c>
      <c r="E39" s="9">
        <v>0</v>
      </c>
      <c r="F39" s="9">
        <v>1</v>
      </c>
      <c r="G39" s="9">
        <v>1</v>
      </c>
      <c r="H39" s="9">
        <f t="shared" si="5"/>
        <v>23</v>
      </c>
      <c r="I39" s="9">
        <f t="shared" si="6"/>
        <v>114</v>
      </c>
      <c r="J39" s="9">
        <f t="shared" si="4"/>
        <v>137</v>
      </c>
      <c r="K39" s="10" t="s">
        <v>682</v>
      </c>
    </row>
    <row r="40" spans="1:11" ht="21.75" customHeight="1" x14ac:dyDescent="0.2">
      <c r="A40" s="8" t="s">
        <v>407</v>
      </c>
      <c r="B40" s="9">
        <v>118</v>
      </c>
      <c r="C40" s="9">
        <v>225</v>
      </c>
      <c r="D40" s="9">
        <v>343</v>
      </c>
      <c r="E40" s="9">
        <v>0</v>
      </c>
      <c r="F40" s="9">
        <v>1</v>
      </c>
      <c r="G40" s="9">
        <v>1</v>
      </c>
      <c r="H40" s="9">
        <f t="shared" si="5"/>
        <v>118</v>
      </c>
      <c r="I40" s="9">
        <f t="shared" si="6"/>
        <v>226</v>
      </c>
      <c r="J40" s="9">
        <f t="shared" si="4"/>
        <v>344</v>
      </c>
      <c r="K40" s="10" t="s">
        <v>408</v>
      </c>
    </row>
    <row r="41" spans="1:11" ht="21.75" customHeight="1" x14ac:dyDescent="0.2">
      <c r="A41" s="8" t="s">
        <v>409</v>
      </c>
      <c r="B41" s="9">
        <v>32</v>
      </c>
      <c r="C41" s="9">
        <v>208</v>
      </c>
      <c r="D41" s="9">
        <v>240</v>
      </c>
      <c r="E41" s="9">
        <v>0</v>
      </c>
      <c r="F41" s="9">
        <v>0</v>
      </c>
      <c r="G41" s="9">
        <v>0</v>
      </c>
      <c r="H41" s="9">
        <f t="shared" si="5"/>
        <v>32</v>
      </c>
      <c r="I41" s="9">
        <f t="shared" si="6"/>
        <v>208</v>
      </c>
      <c r="J41" s="9">
        <f t="shared" si="4"/>
        <v>240</v>
      </c>
      <c r="K41" s="10" t="s">
        <v>240</v>
      </c>
    </row>
    <row r="42" spans="1:11" ht="21.75" customHeight="1" x14ac:dyDescent="0.2">
      <c r="A42" s="8" t="s">
        <v>241</v>
      </c>
      <c r="B42" s="9">
        <v>120</v>
      </c>
      <c r="C42" s="9">
        <v>191</v>
      </c>
      <c r="D42" s="9">
        <v>311</v>
      </c>
      <c r="E42" s="9">
        <v>0</v>
      </c>
      <c r="F42" s="9">
        <v>0</v>
      </c>
      <c r="G42" s="9">
        <v>0</v>
      </c>
      <c r="H42" s="9">
        <f t="shared" si="5"/>
        <v>120</v>
      </c>
      <c r="I42" s="9">
        <f t="shared" si="6"/>
        <v>191</v>
      </c>
      <c r="J42" s="9">
        <f t="shared" si="4"/>
        <v>311</v>
      </c>
      <c r="K42" s="10" t="s">
        <v>242</v>
      </c>
    </row>
    <row r="43" spans="1:11" ht="25.5" customHeight="1" thickBot="1" x14ac:dyDescent="0.25">
      <c r="A43" s="8" t="s">
        <v>90</v>
      </c>
      <c r="B43" s="9">
        <f>SUM(B34:B42)</f>
        <v>1269</v>
      </c>
      <c r="C43" s="9">
        <f t="shared" ref="C43:G43" si="7">SUM(C34:C42)</f>
        <v>2243</v>
      </c>
      <c r="D43" s="9">
        <f t="shared" si="7"/>
        <v>3512</v>
      </c>
      <c r="E43" s="9">
        <f t="shared" si="7"/>
        <v>0</v>
      </c>
      <c r="F43" s="9">
        <f t="shared" si="7"/>
        <v>5</v>
      </c>
      <c r="G43" s="9">
        <f t="shared" si="7"/>
        <v>5</v>
      </c>
      <c r="H43" s="9">
        <f t="shared" si="5"/>
        <v>1269</v>
      </c>
      <c r="I43" s="9">
        <f t="shared" si="6"/>
        <v>2248</v>
      </c>
      <c r="J43" s="9">
        <f t="shared" si="4"/>
        <v>3517</v>
      </c>
      <c r="K43" s="10" t="s">
        <v>410</v>
      </c>
    </row>
    <row r="44" spans="1:11" ht="25.5" customHeight="1" thickBot="1" x14ac:dyDescent="0.25">
      <c r="A44" s="23" t="s">
        <v>374</v>
      </c>
      <c r="B44" s="24">
        <f t="shared" ref="B44:G44" si="8">SUM(B43)</f>
        <v>1269</v>
      </c>
      <c r="C44" s="24">
        <f t="shared" si="8"/>
        <v>2243</v>
      </c>
      <c r="D44" s="24">
        <f t="shared" si="8"/>
        <v>3512</v>
      </c>
      <c r="E44" s="24">
        <f t="shared" si="8"/>
        <v>0</v>
      </c>
      <c r="F44" s="24">
        <f t="shared" si="8"/>
        <v>5</v>
      </c>
      <c r="G44" s="24">
        <f t="shared" si="8"/>
        <v>5</v>
      </c>
      <c r="H44" s="24">
        <f t="shared" si="5"/>
        <v>1269</v>
      </c>
      <c r="I44" s="24">
        <f t="shared" si="6"/>
        <v>2248</v>
      </c>
      <c r="J44" s="24">
        <f t="shared" si="4"/>
        <v>3517</v>
      </c>
      <c r="K44" s="25" t="s">
        <v>253</v>
      </c>
    </row>
    <row r="45" spans="1:11" ht="15" thickTop="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36.75" customHeight="1" x14ac:dyDescent="0.2"/>
    <row r="70" ht="19.5" customHeight="1" x14ac:dyDescent="0.2"/>
    <row r="71" ht="19.5" customHeight="1" x14ac:dyDescent="0.2"/>
    <row r="72" ht="19.5" customHeight="1" x14ac:dyDescent="0.2"/>
    <row r="73" ht="19.5" customHeight="1" x14ac:dyDescent="0.2"/>
  </sheetData>
  <mergeCells count="20">
    <mergeCell ref="A27:K27"/>
    <mergeCell ref="A29:A32"/>
    <mergeCell ref="B29:D29"/>
    <mergeCell ref="E29:G29"/>
    <mergeCell ref="H29:J29"/>
    <mergeCell ref="K29:K32"/>
    <mergeCell ref="B30:D30"/>
    <mergeCell ref="E30:G30"/>
    <mergeCell ref="H30:J30"/>
    <mergeCell ref="A26:K26"/>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80" firstPageNumber="5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
  <sheetViews>
    <sheetView rightToLeft="1" view="pageBreakPreview" topLeftCell="A88" zoomScale="80" zoomScaleSheetLayoutView="80" workbookViewId="0">
      <selection activeCell="B99" sqref="B99:J99"/>
    </sheetView>
  </sheetViews>
  <sheetFormatPr defaultColWidth="10" defaultRowHeight="14.25" x14ac:dyDescent="0.2"/>
  <cols>
    <col min="1" max="1" width="31.5" style="64" customWidth="1"/>
    <col min="2" max="5" width="8.625" style="64" customWidth="1"/>
    <col min="6" max="6" width="9.25" style="64" customWidth="1"/>
    <col min="7" max="9" width="8.625" style="64" customWidth="1"/>
    <col min="10" max="10" width="11.75" style="64" customWidth="1"/>
    <col min="11" max="11" width="37.875" style="64" customWidth="1"/>
    <col min="12" max="16384" width="10" style="64"/>
  </cols>
  <sheetData>
    <row r="1" spans="1:12" ht="24.75" customHeight="1" x14ac:dyDescent="0.2">
      <c r="A1" s="995" t="s">
        <v>1915</v>
      </c>
      <c r="B1" s="995"/>
      <c r="C1" s="995"/>
      <c r="D1" s="995"/>
      <c r="E1" s="995"/>
      <c r="F1" s="995"/>
      <c r="G1" s="995"/>
      <c r="H1" s="995"/>
      <c r="I1" s="995"/>
      <c r="J1" s="995"/>
      <c r="K1" s="995"/>
    </row>
    <row r="2" spans="1:12" ht="28.5" customHeight="1" x14ac:dyDescent="0.2">
      <c r="A2" s="999" t="s">
        <v>1916</v>
      </c>
      <c r="B2" s="999"/>
      <c r="C2" s="999"/>
      <c r="D2" s="999"/>
      <c r="E2" s="999"/>
      <c r="F2" s="999"/>
      <c r="G2" s="999"/>
      <c r="H2" s="999"/>
      <c r="I2" s="999"/>
      <c r="J2" s="999"/>
      <c r="K2" s="999"/>
    </row>
    <row r="3" spans="1:12" ht="21" customHeight="1" thickBot="1" x14ac:dyDescent="0.25">
      <c r="A3" s="5" t="s">
        <v>2343</v>
      </c>
      <c r="B3" s="5"/>
      <c r="K3" s="7" t="s">
        <v>2344</v>
      </c>
      <c r="L3" s="5"/>
    </row>
    <row r="4" spans="1:12" ht="19.5" customHeight="1" thickTop="1" x14ac:dyDescent="0.2">
      <c r="A4" s="992" t="s">
        <v>196</v>
      </c>
      <c r="B4" s="992" t="s">
        <v>1</v>
      </c>
      <c r="C4" s="992"/>
      <c r="D4" s="992"/>
      <c r="E4" s="992" t="s">
        <v>2</v>
      </c>
      <c r="F4" s="992"/>
      <c r="G4" s="992"/>
      <c r="H4" s="992" t="s">
        <v>4</v>
      </c>
      <c r="I4" s="992"/>
      <c r="J4" s="992"/>
      <c r="K4" s="992" t="s">
        <v>197</v>
      </c>
    </row>
    <row r="5" spans="1:12" ht="14.25" customHeight="1" x14ac:dyDescent="0.2">
      <c r="A5" s="993"/>
      <c r="B5" s="993" t="s">
        <v>6</v>
      </c>
      <c r="C5" s="993"/>
      <c r="D5" s="993"/>
      <c r="E5" s="993" t="s">
        <v>7</v>
      </c>
      <c r="F5" s="993"/>
      <c r="G5" s="993"/>
      <c r="H5" s="993" t="s">
        <v>9</v>
      </c>
      <c r="I5" s="993"/>
      <c r="J5" s="993"/>
      <c r="K5" s="993"/>
    </row>
    <row r="6" spans="1:12" ht="21" customHeight="1" x14ac:dyDescent="0.2">
      <c r="A6" s="993"/>
      <c r="B6" s="349" t="s">
        <v>10</v>
      </c>
      <c r="C6" s="349" t="s">
        <v>112</v>
      </c>
      <c r="D6" s="349" t="s">
        <v>12</v>
      </c>
      <c r="E6" s="349" t="s">
        <v>10</v>
      </c>
      <c r="F6" s="349" t="s">
        <v>112</v>
      </c>
      <c r="G6" s="349" t="s">
        <v>12</v>
      </c>
      <c r="H6" s="349" t="s">
        <v>10</v>
      </c>
      <c r="I6" s="349" t="s">
        <v>112</v>
      </c>
      <c r="J6" s="349" t="s">
        <v>12</v>
      </c>
      <c r="K6" s="993"/>
    </row>
    <row r="7" spans="1:12" ht="15.75" customHeight="1" thickBot="1" x14ac:dyDescent="0.25">
      <c r="A7" s="994"/>
      <c r="B7" s="350" t="s">
        <v>13</v>
      </c>
      <c r="C7" s="350" t="s">
        <v>14</v>
      </c>
      <c r="D7" s="350" t="s">
        <v>9</v>
      </c>
      <c r="E7" s="350" t="s">
        <v>13</v>
      </c>
      <c r="F7" s="350" t="s">
        <v>14</v>
      </c>
      <c r="G7" s="350" t="s">
        <v>9</v>
      </c>
      <c r="H7" s="350" t="s">
        <v>13</v>
      </c>
      <c r="I7" s="350" t="s">
        <v>14</v>
      </c>
      <c r="J7" s="350" t="s">
        <v>9</v>
      </c>
      <c r="K7" s="994"/>
    </row>
    <row r="8" spans="1:12" ht="17.100000000000001" customHeight="1" x14ac:dyDescent="0.2">
      <c r="A8" s="8" t="s">
        <v>403</v>
      </c>
      <c r="B8" s="9"/>
      <c r="C8" s="9"/>
      <c r="D8" s="9"/>
      <c r="E8" s="9"/>
      <c r="F8" s="9"/>
      <c r="G8" s="9"/>
      <c r="H8" s="9"/>
      <c r="I8" s="9"/>
      <c r="J8" s="9"/>
      <c r="K8" s="357" t="s">
        <v>198</v>
      </c>
    </row>
    <row r="9" spans="1:12" ht="17.100000000000001" customHeight="1" x14ac:dyDescent="0.2">
      <c r="A9" s="8" t="s">
        <v>426</v>
      </c>
      <c r="B9" s="9">
        <v>66</v>
      </c>
      <c r="C9" s="9">
        <v>112</v>
      </c>
      <c r="D9" s="9">
        <v>178</v>
      </c>
      <c r="E9" s="9">
        <v>1</v>
      </c>
      <c r="F9" s="9">
        <v>0</v>
      </c>
      <c r="G9" s="9">
        <v>1</v>
      </c>
      <c r="H9" s="9">
        <f>SUM(B9,E9)</f>
        <v>67</v>
      </c>
      <c r="I9" s="9">
        <f>SUM(C9,F9)</f>
        <v>112</v>
      </c>
      <c r="J9" s="9">
        <f>SUM(H9:I9)</f>
        <v>179</v>
      </c>
      <c r="K9" s="357" t="s">
        <v>427</v>
      </c>
    </row>
    <row r="10" spans="1:12" ht="17.100000000000001" customHeight="1" x14ac:dyDescent="0.2">
      <c r="A10" s="8" t="s">
        <v>203</v>
      </c>
      <c r="B10" s="9">
        <v>52</v>
      </c>
      <c r="C10" s="9">
        <v>87</v>
      </c>
      <c r="D10" s="9">
        <v>139</v>
      </c>
      <c r="E10" s="9">
        <v>0</v>
      </c>
      <c r="F10" s="9">
        <v>0</v>
      </c>
      <c r="G10" s="9">
        <v>0</v>
      </c>
      <c r="H10" s="9">
        <f t="shared" ref="H10:I18" si="0">SUM(B10,E10)</f>
        <v>52</v>
      </c>
      <c r="I10" s="9">
        <f t="shared" si="0"/>
        <v>87</v>
      </c>
      <c r="J10" s="9">
        <f t="shared" ref="J10:J18" si="1">SUM(H10:I10)</f>
        <v>139</v>
      </c>
      <c r="K10" s="357" t="s">
        <v>204</v>
      </c>
    </row>
    <row r="11" spans="1:12" ht="17.100000000000001" customHeight="1" x14ac:dyDescent="0.2">
      <c r="A11" s="8" t="s">
        <v>428</v>
      </c>
      <c r="B11" s="9">
        <v>102</v>
      </c>
      <c r="C11" s="9">
        <v>60</v>
      </c>
      <c r="D11" s="9">
        <v>162</v>
      </c>
      <c r="E11" s="9">
        <v>0</v>
      </c>
      <c r="F11" s="9">
        <v>0</v>
      </c>
      <c r="G11" s="9">
        <v>0</v>
      </c>
      <c r="H11" s="9">
        <f t="shared" si="0"/>
        <v>102</v>
      </c>
      <c r="I11" s="9">
        <f t="shared" si="0"/>
        <v>60</v>
      </c>
      <c r="J11" s="9">
        <f t="shared" si="1"/>
        <v>162</v>
      </c>
      <c r="K11" s="357" t="s">
        <v>429</v>
      </c>
    </row>
    <row r="12" spans="1:12" ht="17.100000000000001" customHeight="1" x14ac:dyDescent="0.2">
      <c r="A12" s="8" t="s">
        <v>306</v>
      </c>
      <c r="B12" s="9">
        <v>147</v>
      </c>
      <c r="C12" s="9">
        <v>137</v>
      </c>
      <c r="D12" s="9">
        <v>284</v>
      </c>
      <c r="E12" s="9">
        <v>0</v>
      </c>
      <c r="F12" s="9">
        <v>0</v>
      </c>
      <c r="G12" s="9">
        <v>0</v>
      </c>
      <c r="H12" s="9">
        <f t="shared" si="0"/>
        <v>147</v>
      </c>
      <c r="I12" s="9">
        <f t="shared" si="0"/>
        <v>137</v>
      </c>
      <c r="J12" s="9">
        <f t="shared" si="1"/>
        <v>284</v>
      </c>
      <c r="K12" s="357" t="s">
        <v>222</v>
      </c>
    </row>
    <row r="13" spans="1:12" ht="17.100000000000001" customHeight="1" x14ac:dyDescent="0.2">
      <c r="A13" s="8" t="s">
        <v>430</v>
      </c>
      <c r="B13" s="9">
        <v>323</v>
      </c>
      <c r="C13" s="9">
        <v>175</v>
      </c>
      <c r="D13" s="9">
        <v>498</v>
      </c>
      <c r="E13" s="9">
        <v>0</v>
      </c>
      <c r="F13" s="9">
        <v>0</v>
      </c>
      <c r="G13" s="9">
        <v>0</v>
      </c>
      <c r="H13" s="9">
        <f t="shared" si="0"/>
        <v>323</v>
      </c>
      <c r="I13" s="9">
        <f t="shared" si="0"/>
        <v>175</v>
      </c>
      <c r="J13" s="9">
        <f t="shared" si="1"/>
        <v>498</v>
      </c>
      <c r="K13" s="357" t="s">
        <v>431</v>
      </c>
    </row>
    <row r="14" spans="1:12" ht="17.100000000000001" customHeight="1" x14ac:dyDescent="0.2">
      <c r="A14" s="8" t="s">
        <v>227</v>
      </c>
      <c r="B14" s="9">
        <v>0</v>
      </c>
      <c r="C14" s="9">
        <v>564</v>
      </c>
      <c r="D14" s="9">
        <v>564</v>
      </c>
      <c r="E14" s="9">
        <v>0</v>
      </c>
      <c r="F14" s="9">
        <v>0</v>
      </c>
      <c r="G14" s="9">
        <v>0</v>
      </c>
      <c r="H14" s="9">
        <f t="shared" si="0"/>
        <v>0</v>
      </c>
      <c r="I14" s="9">
        <f t="shared" si="0"/>
        <v>564</v>
      </c>
      <c r="J14" s="9">
        <f t="shared" si="1"/>
        <v>564</v>
      </c>
      <c r="K14" s="357" t="s">
        <v>432</v>
      </c>
    </row>
    <row r="15" spans="1:12" ht="17.100000000000001" customHeight="1" x14ac:dyDescent="0.2">
      <c r="A15" s="8" t="s">
        <v>233</v>
      </c>
      <c r="B15" s="9">
        <v>274</v>
      </c>
      <c r="C15" s="9">
        <v>347</v>
      </c>
      <c r="D15" s="9">
        <v>621</v>
      </c>
      <c r="E15" s="9">
        <v>0</v>
      </c>
      <c r="F15" s="9">
        <v>0</v>
      </c>
      <c r="G15" s="9">
        <v>0</v>
      </c>
      <c r="H15" s="9">
        <f t="shared" si="0"/>
        <v>274</v>
      </c>
      <c r="I15" s="9">
        <f t="shared" si="0"/>
        <v>347</v>
      </c>
      <c r="J15" s="9">
        <f t="shared" si="1"/>
        <v>621</v>
      </c>
      <c r="K15" s="357" t="s">
        <v>234</v>
      </c>
    </row>
    <row r="16" spans="1:12" ht="17.100000000000001" customHeight="1" x14ac:dyDescent="0.2">
      <c r="A16" s="8" t="s">
        <v>237</v>
      </c>
      <c r="B16" s="9">
        <v>130</v>
      </c>
      <c r="C16" s="9">
        <v>66</v>
      </c>
      <c r="D16" s="9">
        <v>196</v>
      </c>
      <c r="E16" s="9">
        <v>0</v>
      </c>
      <c r="F16" s="9">
        <v>0</v>
      </c>
      <c r="G16" s="9">
        <v>0</v>
      </c>
      <c r="H16" s="9">
        <f t="shared" si="0"/>
        <v>130</v>
      </c>
      <c r="I16" s="9">
        <f t="shared" si="0"/>
        <v>66</v>
      </c>
      <c r="J16" s="9">
        <f t="shared" si="1"/>
        <v>196</v>
      </c>
      <c r="K16" s="357" t="s">
        <v>238</v>
      </c>
    </row>
    <row r="17" spans="1:11" ht="17.100000000000001" customHeight="1" x14ac:dyDescent="0.2">
      <c r="A17" s="8" t="s">
        <v>433</v>
      </c>
      <c r="B17" s="9">
        <v>123</v>
      </c>
      <c r="C17" s="9">
        <v>166</v>
      </c>
      <c r="D17" s="9">
        <v>289</v>
      </c>
      <c r="E17" s="9">
        <v>0</v>
      </c>
      <c r="F17" s="9">
        <v>0</v>
      </c>
      <c r="G17" s="9">
        <v>0</v>
      </c>
      <c r="H17" s="9">
        <f t="shared" si="0"/>
        <v>123</v>
      </c>
      <c r="I17" s="9">
        <f t="shared" si="0"/>
        <v>166</v>
      </c>
      <c r="J17" s="9">
        <f t="shared" si="1"/>
        <v>289</v>
      </c>
      <c r="K17" s="357" t="s">
        <v>434</v>
      </c>
    </row>
    <row r="18" spans="1:11" ht="17.100000000000001" customHeight="1" x14ac:dyDescent="0.2">
      <c r="A18" s="8" t="s">
        <v>435</v>
      </c>
      <c r="B18" s="9">
        <v>350</v>
      </c>
      <c r="C18" s="9">
        <v>396</v>
      </c>
      <c r="D18" s="9">
        <v>746</v>
      </c>
      <c r="E18" s="9">
        <v>0</v>
      </c>
      <c r="F18" s="9">
        <v>0</v>
      </c>
      <c r="G18" s="9">
        <v>0</v>
      </c>
      <c r="H18" s="9">
        <f t="shared" si="0"/>
        <v>350</v>
      </c>
      <c r="I18" s="9">
        <f t="shared" si="0"/>
        <v>396</v>
      </c>
      <c r="J18" s="9">
        <f t="shared" si="1"/>
        <v>746</v>
      </c>
      <c r="K18" s="357" t="s">
        <v>246</v>
      </c>
    </row>
    <row r="19" spans="1:11" ht="17.100000000000001" customHeight="1" x14ac:dyDescent="0.2">
      <c r="A19" s="8" t="s">
        <v>90</v>
      </c>
      <c r="B19" s="9">
        <f>SUM(B9:B18)</f>
        <v>1567</v>
      </c>
      <c r="C19" s="9">
        <f t="shared" ref="C19:J19" si="2">SUM(C9:C18)</f>
        <v>2110</v>
      </c>
      <c r="D19" s="9">
        <f t="shared" si="2"/>
        <v>3677</v>
      </c>
      <c r="E19" s="9">
        <f t="shared" si="2"/>
        <v>1</v>
      </c>
      <c r="F19" s="9">
        <f t="shared" si="2"/>
        <v>0</v>
      </c>
      <c r="G19" s="9">
        <f t="shared" si="2"/>
        <v>1</v>
      </c>
      <c r="H19" s="9">
        <f t="shared" si="2"/>
        <v>1568</v>
      </c>
      <c r="I19" s="9">
        <f t="shared" si="2"/>
        <v>2110</v>
      </c>
      <c r="J19" s="9">
        <f t="shared" si="2"/>
        <v>3678</v>
      </c>
      <c r="K19" s="357" t="s">
        <v>313</v>
      </c>
    </row>
    <row r="20" spans="1:11" ht="17.100000000000001" customHeight="1" x14ac:dyDescent="0.2">
      <c r="A20" s="8" t="s">
        <v>402</v>
      </c>
      <c r="B20" s="9"/>
      <c r="C20" s="9"/>
      <c r="D20" s="9"/>
      <c r="E20" s="9"/>
      <c r="F20" s="9"/>
      <c r="G20" s="9"/>
      <c r="H20" s="9"/>
      <c r="I20" s="9"/>
      <c r="J20" s="9"/>
      <c r="K20" s="357" t="s">
        <v>93</v>
      </c>
    </row>
    <row r="21" spans="1:11" ht="17.100000000000001" customHeight="1" x14ac:dyDescent="0.2">
      <c r="A21" s="8" t="s">
        <v>255</v>
      </c>
      <c r="B21" s="9">
        <v>30</v>
      </c>
      <c r="C21" s="9">
        <v>20</v>
      </c>
      <c r="D21" s="9">
        <v>50</v>
      </c>
      <c r="E21" s="9">
        <v>0</v>
      </c>
      <c r="F21" s="9">
        <v>0</v>
      </c>
      <c r="G21" s="9">
        <v>0</v>
      </c>
      <c r="H21" s="9">
        <f t="shared" ref="H21:I28" si="3">SUM(B21,E21)</f>
        <v>30</v>
      </c>
      <c r="I21" s="9">
        <f t="shared" si="3"/>
        <v>20</v>
      </c>
      <c r="J21" s="9">
        <f>SUM(H21:I21)</f>
        <v>50</v>
      </c>
      <c r="K21" s="357" t="s">
        <v>436</v>
      </c>
    </row>
    <row r="22" spans="1:11" ht="17.100000000000001" customHeight="1" x14ac:dyDescent="0.2">
      <c r="A22" s="8" t="s">
        <v>306</v>
      </c>
      <c r="B22" s="9">
        <v>83</v>
      </c>
      <c r="C22" s="9">
        <v>103</v>
      </c>
      <c r="D22" s="9">
        <v>186</v>
      </c>
      <c r="E22" s="9">
        <v>0</v>
      </c>
      <c r="F22" s="9">
        <v>0</v>
      </c>
      <c r="G22" s="9">
        <v>0</v>
      </c>
      <c r="H22" s="9">
        <f t="shared" si="3"/>
        <v>83</v>
      </c>
      <c r="I22" s="9">
        <f t="shared" si="3"/>
        <v>103</v>
      </c>
      <c r="J22" s="9">
        <f t="shared" ref="J22:J28" si="4">SUM(H22:I22)</f>
        <v>186</v>
      </c>
      <c r="K22" s="357" t="s">
        <v>222</v>
      </c>
    </row>
    <row r="23" spans="1:11" ht="17.100000000000001" customHeight="1" x14ac:dyDescent="0.2">
      <c r="A23" s="8" t="s">
        <v>430</v>
      </c>
      <c r="B23" s="9">
        <v>49</v>
      </c>
      <c r="C23" s="9">
        <v>42</v>
      </c>
      <c r="D23" s="9">
        <v>91</v>
      </c>
      <c r="E23" s="9">
        <v>0</v>
      </c>
      <c r="F23" s="9">
        <v>0</v>
      </c>
      <c r="G23" s="9">
        <v>0</v>
      </c>
      <c r="H23" s="9">
        <f t="shared" si="3"/>
        <v>49</v>
      </c>
      <c r="I23" s="9">
        <f t="shared" si="3"/>
        <v>42</v>
      </c>
      <c r="J23" s="9">
        <f t="shared" si="4"/>
        <v>91</v>
      </c>
      <c r="K23" s="357" t="s">
        <v>431</v>
      </c>
    </row>
    <row r="24" spans="1:11" ht="17.100000000000001" customHeight="1" x14ac:dyDescent="0.2">
      <c r="A24" s="8" t="s">
        <v>227</v>
      </c>
      <c r="B24" s="9">
        <v>0</v>
      </c>
      <c r="C24" s="9">
        <v>75</v>
      </c>
      <c r="D24" s="9">
        <v>75</v>
      </c>
      <c r="E24" s="9">
        <v>0</v>
      </c>
      <c r="F24" s="9">
        <v>0</v>
      </c>
      <c r="G24" s="9">
        <v>0</v>
      </c>
      <c r="H24" s="9">
        <f t="shared" si="3"/>
        <v>0</v>
      </c>
      <c r="I24" s="9">
        <f t="shared" si="3"/>
        <v>75</v>
      </c>
      <c r="J24" s="9">
        <f t="shared" si="4"/>
        <v>75</v>
      </c>
      <c r="K24" s="357" t="s">
        <v>432</v>
      </c>
    </row>
    <row r="25" spans="1:11" ht="17.100000000000001" customHeight="1" x14ac:dyDescent="0.2">
      <c r="A25" s="8" t="s">
        <v>233</v>
      </c>
      <c r="B25" s="9">
        <v>45</v>
      </c>
      <c r="C25" s="9">
        <v>36</v>
      </c>
      <c r="D25" s="9">
        <v>81</v>
      </c>
      <c r="E25" s="9">
        <v>0</v>
      </c>
      <c r="F25" s="9">
        <v>0</v>
      </c>
      <c r="G25" s="9">
        <v>0</v>
      </c>
      <c r="H25" s="9">
        <f t="shared" si="3"/>
        <v>45</v>
      </c>
      <c r="I25" s="9">
        <f t="shared" si="3"/>
        <v>36</v>
      </c>
      <c r="J25" s="9">
        <f t="shared" si="4"/>
        <v>81</v>
      </c>
      <c r="K25" s="357" t="s">
        <v>234</v>
      </c>
    </row>
    <row r="26" spans="1:11" ht="17.100000000000001" customHeight="1" x14ac:dyDescent="0.2">
      <c r="A26" s="8" t="s">
        <v>237</v>
      </c>
      <c r="B26" s="9">
        <v>27</v>
      </c>
      <c r="C26" s="9">
        <v>14</v>
      </c>
      <c r="D26" s="9">
        <v>41</v>
      </c>
      <c r="E26" s="9">
        <v>0</v>
      </c>
      <c r="F26" s="9">
        <v>0</v>
      </c>
      <c r="G26" s="9">
        <v>0</v>
      </c>
      <c r="H26" s="9">
        <f t="shared" si="3"/>
        <v>27</v>
      </c>
      <c r="I26" s="9">
        <f t="shared" si="3"/>
        <v>14</v>
      </c>
      <c r="J26" s="9">
        <f t="shared" si="4"/>
        <v>41</v>
      </c>
      <c r="K26" s="357" t="s">
        <v>238</v>
      </c>
    </row>
    <row r="27" spans="1:11" ht="17.100000000000001" customHeight="1" x14ac:dyDescent="0.2">
      <c r="A27" s="8" t="s">
        <v>433</v>
      </c>
      <c r="B27" s="9">
        <v>88</v>
      </c>
      <c r="C27" s="9">
        <v>63</v>
      </c>
      <c r="D27" s="9">
        <v>151</v>
      </c>
      <c r="E27" s="9">
        <v>0</v>
      </c>
      <c r="F27" s="9">
        <v>0</v>
      </c>
      <c r="G27" s="9">
        <v>0</v>
      </c>
      <c r="H27" s="9">
        <f t="shared" si="3"/>
        <v>88</v>
      </c>
      <c r="I27" s="9">
        <f t="shared" si="3"/>
        <v>63</v>
      </c>
      <c r="J27" s="9">
        <f t="shared" si="4"/>
        <v>151</v>
      </c>
      <c r="K27" s="357" t="s">
        <v>434</v>
      </c>
    </row>
    <row r="28" spans="1:11" ht="17.100000000000001" customHeight="1" x14ac:dyDescent="0.2">
      <c r="A28" s="8" t="s">
        <v>435</v>
      </c>
      <c r="B28" s="9">
        <v>87</v>
      </c>
      <c r="C28" s="9">
        <v>22</v>
      </c>
      <c r="D28" s="9">
        <v>109</v>
      </c>
      <c r="E28" s="9">
        <v>0</v>
      </c>
      <c r="F28" s="9">
        <v>0</v>
      </c>
      <c r="G28" s="9">
        <v>0</v>
      </c>
      <c r="H28" s="9">
        <f t="shared" si="3"/>
        <v>87</v>
      </c>
      <c r="I28" s="9">
        <f t="shared" si="3"/>
        <v>22</v>
      </c>
      <c r="J28" s="9">
        <f t="shared" si="4"/>
        <v>109</v>
      </c>
      <c r="K28" s="357" t="s">
        <v>246</v>
      </c>
    </row>
    <row r="29" spans="1:11" ht="17.100000000000001" customHeight="1" thickBot="1" x14ac:dyDescent="0.25">
      <c r="A29" s="20" t="s">
        <v>126</v>
      </c>
      <c r="B29" s="21">
        <f>SUM(B21:B28)</f>
        <v>409</v>
      </c>
      <c r="C29" s="21">
        <f t="shared" ref="C29:J29" si="5">SUM(C21:C28)</f>
        <v>375</v>
      </c>
      <c r="D29" s="21">
        <f t="shared" si="5"/>
        <v>784</v>
      </c>
      <c r="E29" s="21">
        <f t="shared" si="5"/>
        <v>0</v>
      </c>
      <c r="F29" s="21">
        <f t="shared" si="5"/>
        <v>0</v>
      </c>
      <c r="G29" s="21">
        <f t="shared" si="5"/>
        <v>0</v>
      </c>
      <c r="H29" s="21">
        <f t="shared" si="5"/>
        <v>409</v>
      </c>
      <c r="I29" s="21">
        <f t="shared" si="5"/>
        <v>375</v>
      </c>
      <c r="J29" s="21">
        <f t="shared" si="5"/>
        <v>784</v>
      </c>
      <c r="K29" s="22" t="s">
        <v>315</v>
      </c>
    </row>
    <row r="30" spans="1:11" ht="17.100000000000001" customHeight="1" thickBot="1" x14ac:dyDescent="0.25">
      <c r="A30" s="23" t="s">
        <v>374</v>
      </c>
      <c r="B30" s="24">
        <f>SUM(B19,B29)</f>
        <v>1976</v>
      </c>
      <c r="C30" s="24">
        <f t="shared" ref="C30:J30" si="6">SUM(C19,C29)</f>
        <v>2485</v>
      </c>
      <c r="D30" s="24">
        <f t="shared" si="6"/>
        <v>4461</v>
      </c>
      <c r="E30" s="24">
        <f t="shared" si="6"/>
        <v>1</v>
      </c>
      <c r="F30" s="24">
        <f t="shared" si="6"/>
        <v>0</v>
      </c>
      <c r="G30" s="24">
        <f t="shared" si="6"/>
        <v>1</v>
      </c>
      <c r="H30" s="24">
        <f t="shared" si="6"/>
        <v>1977</v>
      </c>
      <c r="I30" s="24">
        <f t="shared" si="6"/>
        <v>2485</v>
      </c>
      <c r="J30" s="24">
        <f t="shared" si="6"/>
        <v>4462</v>
      </c>
      <c r="K30" s="358" t="s">
        <v>253</v>
      </c>
    </row>
    <row r="31" spans="1:11" ht="17.100000000000001" customHeight="1" thickTop="1" x14ac:dyDescent="0.2"/>
    <row r="32" spans="1:11" ht="17.100000000000001" customHeight="1" x14ac:dyDescent="0.2"/>
    <row r="33" spans="1:11" ht="17.100000000000001" customHeight="1" x14ac:dyDescent="0.2"/>
    <row r="34" spans="1:11" ht="17.100000000000001" customHeight="1" x14ac:dyDescent="0.2"/>
    <row r="35" spans="1:11" ht="17.100000000000001" customHeight="1" x14ac:dyDescent="0.2"/>
    <row r="36" spans="1:11" ht="17.100000000000001" customHeight="1" x14ac:dyDescent="0.2"/>
    <row r="37" spans="1:11" ht="27" customHeight="1" x14ac:dyDescent="0.2">
      <c r="A37" s="995" t="s">
        <v>1914</v>
      </c>
      <c r="B37" s="995"/>
      <c r="C37" s="995"/>
      <c r="D37" s="995"/>
      <c r="E37" s="995"/>
      <c r="F37" s="995"/>
      <c r="G37" s="995"/>
      <c r="H37" s="995"/>
      <c r="I37" s="995"/>
      <c r="J37" s="995"/>
      <c r="K37" s="995"/>
    </row>
    <row r="38" spans="1:11" ht="24.75" customHeight="1" x14ac:dyDescent="0.2">
      <c r="A38" s="999" t="s">
        <v>1913</v>
      </c>
      <c r="B38" s="999"/>
      <c r="C38" s="999"/>
      <c r="D38" s="999"/>
      <c r="E38" s="999"/>
      <c r="F38" s="999"/>
      <c r="G38" s="999"/>
      <c r="H38" s="999"/>
      <c r="I38" s="999"/>
      <c r="J38" s="999"/>
      <c r="K38" s="999"/>
    </row>
    <row r="39" spans="1:11" ht="21.75" customHeight="1" thickBot="1" x14ac:dyDescent="0.25">
      <c r="A39" s="5" t="s">
        <v>441</v>
      </c>
      <c r="B39" s="5"/>
      <c r="K39" s="7" t="s">
        <v>671</v>
      </c>
    </row>
    <row r="40" spans="1:11" ht="18.75" customHeight="1" thickTop="1" x14ac:dyDescent="0.2">
      <c r="A40" s="992" t="s">
        <v>196</v>
      </c>
      <c r="B40" s="992" t="s">
        <v>1</v>
      </c>
      <c r="C40" s="992"/>
      <c r="D40" s="992"/>
      <c r="E40" s="992" t="s">
        <v>2</v>
      </c>
      <c r="F40" s="992"/>
      <c r="G40" s="992"/>
      <c r="H40" s="992" t="s">
        <v>4</v>
      </c>
      <c r="I40" s="992"/>
      <c r="J40" s="992"/>
      <c r="K40" s="992" t="s">
        <v>197</v>
      </c>
    </row>
    <row r="41" spans="1:11" ht="18.75" customHeight="1" x14ac:dyDescent="0.2">
      <c r="A41" s="993"/>
      <c r="B41" s="993" t="s">
        <v>6</v>
      </c>
      <c r="C41" s="993"/>
      <c r="D41" s="993"/>
      <c r="E41" s="993" t="s">
        <v>7</v>
      </c>
      <c r="F41" s="993"/>
      <c r="G41" s="993"/>
      <c r="H41" s="993" t="s">
        <v>9</v>
      </c>
      <c r="I41" s="993"/>
      <c r="J41" s="993"/>
      <c r="K41" s="993"/>
    </row>
    <row r="42" spans="1:11" ht="18.75" customHeight="1" x14ac:dyDescent="0.2">
      <c r="A42" s="993"/>
      <c r="B42" s="349" t="s">
        <v>10</v>
      </c>
      <c r="C42" s="349" t="s">
        <v>112</v>
      </c>
      <c r="D42" s="349" t="s">
        <v>12</v>
      </c>
      <c r="E42" s="349" t="s">
        <v>10</v>
      </c>
      <c r="F42" s="349" t="s">
        <v>112</v>
      </c>
      <c r="G42" s="349" t="s">
        <v>12</v>
      </c>
      <c r="H42" s="349" t="s">
        <v>10</v>
      </c>
      <c r="I42" s="349" t="s">
        <v>112</v>
      </c>
      <c r="J42" s="349" t="s">
        <v>12</v>
      </c>
      <c r="K42" s="993"/>
    </row>
    <row r="43" spans="1:11" ht="18.75" customHeight="1" thickBot="1" x14ac:dyDescent="0.25">
      <c r="A43" s="994"/>
      <c r="B43" s="350" t="s">
        <v>13</v>
      </c>
      <c r="C43" s="350" t="s">
        <v>14</v>
      </c>
      <c r="D43" s="350" t="s">
        <v>9</v>
      </c>
      <c r="E43" s="350" t="s">
        <v>13</v>
      </c>
      <c r="F43" s="350" t="s">
        <v>14</v>
      </c>
      <c r="G43" s="350" t="s">
        <v>9</v>
      </c>
      <c r="H43" s="350" t="s">
        <v>13</v>
      </c>
      <c r="I43" s="350" t="s">
        <v>14</v>
      </c>
      <c r="J43" s="350" t="s">
        <v>9</v>
      </c>
      <c r="K43" s="994"/>
    </row>
    <row r="44" spans="1:11" ht="19.5" customHeight="1" x14ac:dyDescent="0.2">
      <c r="A44" s="8" t="s">
        <v>437</v>
      </c>
      <c r="B44" s="9"/>
      <c r="C44" s="9"/>
      <c r="D44" s="9"/>
      <c r="E44" s="9"/>
      <c r="F44" s="9"/>
      <c r="G44" s="9"/>
      <c r="H44" s="9"/>
      <c r="I44" s="9"/>
      <c r="J44" s="9"/>
      <c r="K44" s="357" t="s">
        <v>198</v>
      </c>
    </row>
    <row r="45" spans="1:11" ht="19.5" customHeight="1" x14ac:dyDescent="0.2">
      <c r="A45" s="8" t="s">
        <v>426</v>
      </c>
      <c r="B45" s="9">
        <v>295</v>
      </c>
      <c r="C45" s="9">
        <v>418</v>
      </c>
      <c r="D45" s="9">
        <v>713</v>
      </c>
      <c r="E45" s="9">
        <v>1</v>
      </c>
      <c r="F45" s="9">
        <v>0</v>
      </c>
      <c r="G45" s="9">
        <v>1</v>
      </c>
      <c r="H45" s="9">
        <f>SUM(B45,E45)</f>
        <v>296</v>
      </c>
      <c r="I45" s="9">
        <f t="shared" ref="H45:I54" si="7">SUM(C45,F45)</f>
        <v>418</v>
      </c>
      <c r="J45" s="9">
        <f t="shared" ref="J45:J54" si="8">SUM(H45:I45)</f>
        <v>714</v>
      </c>
      <c r="K45" s="357" t="s">
        <v>438</v>
      </c>
    </row>
    <row r="46" spans="1:11" ht="19.5" customHeight="1" x14ac:dyDescent="0.2">
      <c r="A46" s="8" t="s">
        <v>203</v>
      </c>
      <c r="B46" s="9">
        <v>148</v>
      </c>
      <c r="C46" s="9">
        <v>297</v>
      </c>
      <c r="D46" s="9">
        <v>445</v>
      </c>
      <c r="E46" s="9">
        <v>0</v>
      </c>
      <c r="F46" s="9">
        <v>0</v>
      </c>
      <c r="G46" s="9">
        <v>0</v>
      </c>
      <c r="H46" s="9">
        <f t="shared" si="7"/>
        <v>148</v>
      </c>
      <c r="I46" s="9">
        <f t="shared" si="7"/>
        <v>297</v>
      </c>
      <c r="J46" s="9">
        <f t="shared" si="8"/>
        <v>445</v>
      </c>
      <c r="K46" s="357" t="s">
        <v>204</v>
      </c>
    </row>
    <row r="47" spans="1:11" ht="19.5" customHeight="1" x14ac:dyDescent="0.2">
      <c r="A47" s="8" t="s">
        <v>255</v>
      </c>
      <c r="B47" s="9">
        <v>385</v>
      </c>
      <c r="C47" s="9">
        <v>233</v>
      </c>
      <c r="D47" s="9">
        <v>618</v>
      </c>
      <c r="E47" s="9">
        <v>0</v>
      </c>
      <c r="F47" s="9">
        <v>1</v>
      </c>
      <c r="G47" s="9">
        <v>1</v>
      </c>
      <c r="H47" s="9">
        <f t="shared" si="7"/>
        <v>385</v>
      </c>
      <c r="I47" s="9">
        <f t="shared" si="7"/>
        <v>234</v>
      </c>
      <c r="J47" s="9">
        <f t="shared" si="8"/>
        <v>619</v>
      </c>
      <c r="K47" s="357" t="s">
        <v>210</v>
      </c>
    </row>
    <row r="48" spans="1:11" ht="19.5" customHeight="1" x14ac:dyDescent="0.2">
      <c r="A48" s="8" t="s">
        <v>306</v>
      </c>
      <c r="B48" s="9">
        <v>646</v>
      </c>
      <c r="C48" s="9">
        <v>525</v>
      </c>
      <c r="D48" s="9">
        <v>1171</v>
      </c>
      <c r="E48" s="9">
        <v>1</v>
      </c>
      <c r="F48" s="9">
        <v>0</v>
      </c>
      <c r="G48" s="9">
        <v>1</v>
      </c>
      <c r="H48" s="9">
        <f t="shared" si="7"/>
        <v>647</v>
      </c>
      <c r="I48" s="9">
        <f t="shared" si="7"/>
        <v>525</v>
      </c>
      <c r="J48" s="9">
        <f t="shared" si="8"/>
        <v>1172</v>
      </c>
      <c r="K48" s="357" t="s">
        <v>222</v>
      </c>
    </row>
    <row r="49" spans="1:11" ht="19.5" customHeight="1" x14ac:dyDescent="0.2">
      <c r="A49" s="8" t="s">
        <v>430</v>
      </c>
      <c r="B49" s="9">
        <v>1395</v>
      </c>
      <c r="C49" s="9">
        <v>627</v>
      </c>
      <c r="D49" s="9">
        <v>2022</v>
      </c>
      <c r="E49" s="9">
        <v>0</v>
      </c>
      <c r="F49" s="9">
        <v>0</v>
      </c>
      <c r="G49" s="9">
        <v>0</v>
      </c>
      <c r="H49" s="9">
        <f t="shared" si="7"/>
        <v>1395</v>
      </c>
      <c r="I49" s="9">
        <f t="shared" si="7"/>
        <v>627</v>
      </c>
      <c r="J49" s="9">
        <f t="shared" si="8"/>
        <v>2022</v>
      </c>
      <c r="K49" s="357" t="s">
        <v>431</v>
      </c>
    </row>
    <row r="50" spans="1:11" ht="19.5" customHeight="1" x14ac:dyDescent="0.2">
      <c r="A50" s="8" t="s">
        <v>227</v>
      </c>
      <c r="B50" s="9"/>
      <c r="C50" s="9">
        <v>2392</v>
      </c>
      <c r="D50" s="9">
        <v>2392</v>
      </c>
      <c r="E50" s="9">
        <v>0</v>
      </c>
      <c r="F50" s="9">
        <v>0</v>
      </c>
      <c r="G50" s="9">
        <v>0</v>
      </c>
      <c r="H50" s="9">
        <f t="shared" si="7"/>
        <v>0</v>
      </c>
      <c r="I50" s="9">
        <f t="shared" si="7"/>
        <v>2392</v>
      </c>
      <c r="J50" s="9">
        <f t="shared" si="8"/>
        <v>2392</v>
      </c>
      <c r="K50" s="357" t="s">
        <v>432</v>
      </c>
    </row>
    <row r="51" spans="1:11" ht="19.5" customHeight="1" x14ac:dyDescent="0.2">
      <c r="A51" s="8" t="s">
        <v>233</v>
      </c>
      <c r="B51" s="9">
        <v>1306</v>
      </c>
      <c r="C51" s="9">
        <v>1493</v>
      </c>
      <c r="D51" s="9">
        <v>2799</v>
      </c>
      <c r="E51" s="9">
        <v>0</v>
      </c>
      <c r="F51" s="9">
        <v>3</v>
      </c>
      <c r="G51" s="9">
        <v>3</v>
      </c>
      <c r="H51" s="9">
        <f t="shared" si="7"/>
        <v>1306</v>
      </c>
      <c r="I51" s="9">
        <f t="shared" si="7"/>
        <v>1496</v>
      </c>
      <c r="J51" s="9">
        <f t="shared" si="8"/>
        <v>2802</v>
      </c>
      <c r="K51" s="357" t="s">
        <v>234</v>
      </c>
    </row>
    <row r="52" spans="1:11" ht="19.5" customHeight="1" x14ac:dyDescent="0.2">
      <c r="A52" s="8" t="s">
        <v>237</v>
      </c>
      <c r="B52" s="9">
        <v>754</v>
      </c>
      <c r="C52" s="9">
        <v>328</v>
      </c>
      <c r="D52" s="9">
        <v>1082</v>
      </c>
      <c r="E52" s="9">
        <v>0</v>
      </c>
      <c r="F52" s="9">
        <v>0</v>
      </c>
      <c r="G52" s="9">
        <v>0</v>
      </c>
      <c r="H52" s="9">
        <f t="shared" si="7"/>
        <v>754</v>
      </c>
      <c r="I52" s="9">
        <f t="shared" si="7"/>
        <v>328</v>
      </c>
      <c r="J52" s="9">
        <f t="shared" si="8"/>
        <v>1082</v>
      </c>
      <c r="K52" s="357" t="s">
        <v>238</v>
      </c>
    </row>
    <row r="53" spans="1:11" ht="19.5" customHeight="1" x14ac:dyDescent="0.2">
      <c r="A53" s="8" t="s">
        <v>433</v>
      </c>
      <c r="B53" s="9">
        <v>762</v>
      </c>
      <c r="C53" s="9">
        <v>1051</v>
      </c>
      <c r="D53" s="9">
        <v>1813</v>
      </c>
      <c r="E53" s="9">
        <v>0</v>
      </c>
      <c r="F53" s="9">
        <v>1</v>
      </c>
      <c r="G53" s="9">
        <v>1</v>
      </c>
      <c r="H53" s="9">
        <f t="shared" si="7"/>
        <v>762</v>
      </c>
      <c r="I53" s="9">
        <f t="shared" si="7"/>
        <v>1052</v>
      </c>
      <c r="J53" s="9">
        <f t="shared" si="8"/>
        <v>1814</v>
      </c>
      <c r="K53" s="357" t="s">
        <v>434</v>
      </c>
    </row>
    <row r="54" spans="1:11" ht="19.5" customHeight="1" x14ac:dyDescent="0.2">
      <c r="A54" s="8" t="s">
        <v>435</v>
      </c>
      <c r="B54" s="9">
        <v>1530</v>
      </c>
      <c r="C54" s="9">
        <v>1751</v>
      </c>
      <c r="D54" s="9">
        <v>3281</v>
      </c>
      <c r="E54" s="9">
        <v>0</v>
      </c>
      <c r="F54" s="9">
        <v>0</v>
      </c>
      <c r="G54" s="9">
        <v>0</v>
      </c>
      <c r="H54" s="9">
        <f t="shared" si="7"/>
        <v>1530</v>
      </c>
      <c r="I54" s="9">
        <f t="shared" si="7"/>
        <v>1751</v>
      </c>
      <c r="J54" s="9">
        <f t="shared" si="8"/>
        <v>3281</v>
      </c>
      <c r="K54" s="357" t="s">
        <v>246</v>
      </c>
    </row>
    <row r="55" spans="1:11" ht="19.5" customHeight="1" x14ac:dyDescent="0.2">
      <c r="A55" s="8" t="s">
        <v>90</v>
      </c>
      <c r="B55" s="9">
        <f>SUM(B45:B54)</f>
        <v>7221</v>
      </c>
      <c r="C55" s="9">
        <f t="shared" ref="C55:J55" si="9">SUM(C45:C54)</f>
        <v>9115</v>
      </c>
      <c r="D55" s="9">
        <f t="shared" si="9"/>
        <v>16336</v>
      </c>
      <c r="E55" s="9">
        <f t="shared" si="9"/>
        <v>2</v>
      </c>
      <c r="F55" s="9">
        <f t="shared" si="9"/>
        <v>5</v>
      </c>
      <c r="G55" s="9">
        <f t="shared" si="9"/>
        <v>7</v>
      </c>
      <c r="H55" s="9">
        <f t="shared" si="9"/>
        <v>7223</v>
      </c>
      <c r="I55" s="9">
        <f t="shared" si="9"/>
        <v>9120</v>
      </c>
      <c r="J55" s="9">
        <f t="shared" si="9"/>
        <v>16343</v>
      </c>
      <c r="K55" s="357" t="s">
        <v>313</v>
      </c>
    </row>
    <row r="56" spans="1:11" ht="19.5" customHeight="1" x14ac:dyDescent="0.2">
      <c r="A56" s="8" t="s">
        <v>439</v>
      </c>
      <c r="B56" s="9"/>
      <c r="C56" s="9"/>
      <c r="D56" s="9"/>
      <c r="E56" s="9"/>
      <c r="F56" s="9"/>
      <c r="G56" s="9"/>
      <c r="H56" s="9"/>
      <c r="I56" s="9"/>
      <c r="J56" s="9"/>
      <c r="K56" s="357" t="s">
        <v>93</v>
      </c>
    </row>
    <row r="57" spans="1:11" ht="19.5" customHeight="1" x14ac:dyDescent="0.2">
      <c r="A57" s="8" t="s">
        <v>255</v>
      </c>
      <c r="B57" s="9">
        <v>168</v>
      </c>
      <c r="C57" s="9">
        <v>110</v>
      </c>
      <c r="D57" s="9">
        <v>278</v>
      </c>
      <c r="E57" s="9">
        <v>0</v>
      </c>
      <c r="F57" s="9">
        <v>1</v>
      </c>
      <c r="G57" s="9">
        <v>1</v>
      </c>
      <c r="H57" s="9">
        <f t="shared" ref="H57:I64" si="10">SUM(B57,E57)</f>
        <v>168</v>
      </c>
      <c r="I57" s="9">
        <f t="shared" si="10"/>
        <v>111</v>
      </c>
      <c r="J57" s="9">
        <f t="shared" ref="J57:J64" si="11">SUM(H57:I57)</f>
        <v>279</v>
      </c>
      <c r="K57" s="357" t="s">
        <v>210</v>
      </c>
    </row>
    <row r="58" spans="1:11" ht="19.5" customHeight="1" x14ac:dyDescent="0.2">
      <c r="A58" s="8" t="s">
        <v>306</v>
      </c>
      <c r="B58" s="9">
        <v>446</v>
      </c>
      <c r="C58" s="9">
        <v>420</v>
      </c>
      <c r="D58" s="9">
        <v>866</v>
      </c>
      <c r="E58" s="9">
        <v>1</v>
      </c>
      <c r="F58" s="9">
        <v>0</v>
      </c>
      <c r="G58" s="9">
        <v>1</v>
      </c>
      <c r="H58" s="9">
        <f t="shared" si="10"/>
        <v>447</v>
      </c>
      <c r="I58" s="9">
        <f t="shared" si="10"/>
        <v>420</v>
      </c>
      <c r="J58" s="9">
        <f t="shared" si="11"/>
        <v>867</v>
      </c>
      <c r="K58" s="357" t="s">
        <v>222</v>
      </c>
    </row>
    <row r="59" spans="1:11" ht="19.5" customHeight="1" x14ac:dyDescent="0.2">
      <c r="A59" s="8" t="s">
        <v>430</v>
      </c>
      <c r="B59" s="9">
        <v>411</v>
      </c>
      <c r="C59" s="9">
        <v>269</v>
      </c>
      <c r="D59" s="9">
        <v>680</v>
      </c>
      <c r="E59" s="9">
        <v>0</v>
      </c>
      <c r="F59" s="9">
        <v>0</v>
      </c>
      <c r="G59" s="9">
        <v>0</v>
      </c>
      <c r="H59" s="9">
        <f t="shared" si="10"/>
        <v>411</v>
      </c>
      <c r="I59" s="9">
        <f t="shared" si="10"/>
        <v>269</v>
      </c>
      <c r="J59" s="9">
        <f t="shared" si="11"/>
        <v>680</v>
      </c>
      <c r="K59" s="357" t="s">
        <v>431</v>
      </c>
    </row>
    <row r="60" spans="1:11" ht="19.5" customHeight="1" x14ac:dyDescent="0.2">
      <c r="A60" s="8" t="s">
        <v>227</v>
      </c>
      <c r="B60" s="9"/>
      <c r="C60" s="9">
        <v>764</v>
      </c>
      <c r="D60" s="9">
        <v>764</v>
      </c>
      <c r="E60" s="9">
        <v>0</v>
      </c>
      <c r="F60" s="9">
        <v>0</v>
      </c>
      <c r="G60" s="9">
        <v>0</v>
      </c>
      <c r="H60" s="9">
        <f t="shared" si="10"/>
        <v>0</v>
      </c>
      <c r="I60" s="9">
        <f t="shared" si="10"/>
        <v>764</v>
      </c>
      <c r="J60" s="9">
        <f t="shared" si="11"/>
        <v>764</v>
      </c>
      <c r="K60" s="357" t="s">
        <v>432</v>
      </c>
    </row>
    <row r="61" spans="1:11" ht="19.5" customHeight="1" x14ac:dyDescent="0.2">
      <c r="A61" s="8" t="s">
        <v>233</v>
      </c>
      <c r="B61" s="9">
        <v>440</v>
      </c>
      <c r="C61" s="9">
        <v>382</v>
      </c>
      <c r="D61" s="9">
        <v>822</v>
      </c>
      <c r="E61" s="9">
        <v>0</v>
      </c>
      <c r="F61" s="9">
        <v>0</v>
      </c>
      <c r="G61" s="9">
        <v>0</v>
      </c>
      <c r="H61" s="9">
        <f t="shared" si="10"/>
        <v>440</v>
      </c>
      <c r="I61" s="9">
        <f t="shared" si="10"/>
        <v>382</v>
      </c>
      <c r="J61" s="9">
        <f t="shared" si="11"/>
        <v>822</v>
      </c>
      <c r="K61" s="357" t="s">
        <v>234</v>
      </c>
    </row>
    <row r="62" spans="1:11" ht="19.5" customHeight="1" x14ac:dyDescent="0.2">
      <c r="A62" s="8" t="s">
        <v>440</v>
      </c>
      <c r="B62" s="9">
        <v>355</v>
      </c>
      <c r="C62" s="9">
        <v>149</v>
      </c>
      <c r="D62" s="9">
        <v>504</v>
      </c>
      <c r="E62" s="9">
        <v>2</v>
      </c>
      <c r="F62" s="9">
        <v>0</v>
      </c>
      <c r="G62" s="9">
        <v>2</v>
      </c>
      <c r="H62" s="9">
        <f t="shared" si="10"/>
        <v>357</v>
      </c>
      <c r="I62" s="9">
        <f t="shared" si="10"/>
        <v>149</v>
      </c>
      <c r="J62" s="9">
        <f t="shared" si="11"/>
        <v>506</v>
      </c>
      <c r="K62" s="357" t="s">
        <v>238</v>
      </c>
    </row>
    <row r="63" spans="1:11" ht="19.5" customHeight="1" x14ac:dyDescent="0.2">
      <c r="A63" s="8" t="s">
        <v>433</v>
      </c>
      <c r="B63" s="9">
        <v>674</v>
      </c>
      <c r="C63" s="9">
        <v>379</v>
      </c>
      <c r="D63" s="9">
        <v>1053</v>
      </c>
      <c r="E63" s="9">
        <v>0</v>
      </c>
      <c r="F63" s="9">
        <v>0</v>
      </c>
      <c r="G63" s="9">
        <v>0</v>
      </c>
      <c r="H63" s="9">
        <f t="shared" si="10"/>
        <v>674</v>
      </c>
      <c r="I63" s="9">
        <f t="shared" si="10"/>
        <v>379</v>
      </c>
      <c r="J63" s="9">
        <f t="shared" si="11"/>
        <v>1053</v>
      </c>
      <c r="K63" s="357" t="s">
        <v>434</v>
      </c>
    </row>
    <row r="64" spans="1:11" ht="19.5" customHeight="1" x14ac:dyDescent="0.2">
      <c r="A64" s="8" t="s">
        <v>435</v>
      </c>
      <c r="B64" s="9">
        <v>849</v>
      </c>
      <c r="C64" s="9">
        <v>282</v>
      </c>
      <c r="D64" s="9">
        <v>1131</v>
      </c>
      <c r="E64" s="9">
        <v>0</v>
      </c>
      <c r="F64" s="9">
        <v>0</v>
      </c>
      <c r="G64" s="9">
        <v>0</v>
      </c>
      <c r="H64" s="9">
        <f t="shared" si="10"/>
        <v>849</v>
      </c>
      <c r="I64" s="9">
        <f t="shared" si="10"/>
        <v>282</v>
      </c>
      <c r="J64" s="9">
        <f t="shared" si="11"/>
        <v>1131</v>
      </c>
      <c r="K64" s="357" t="s">
        <v>246</v>
      </c>
    </row>
    <row r="65" spans="1:11" ht="19.5" customHeight="1" thickBot="1" x14ac:dyDescent="0.25">
      <c r="A65" s="8" t="s">
        <v>126</v>
      </c>
      <c r="B65" s="9">
        <f>SUM(B57:B64)</f>
        <v>3343</v>
      </c>
      <c r="C65" s="9">
        <f t="shared" ref="C65:J65" si="12">SUM(C57:C64)</f>
        <v>2755</v>
      </c>
      <c r="D65" s="9">
        <f t="shared" si="12"/>
        <v>6098</v>
      </c>
      <c r="E65" s="9">
        <f t="shared" si="12"/>
        <v>3</v>
      </c>
      <c r="F65" s="9">
        <f t="shared" si="12"/>
        <v>1</v>
      </c>
      <c r="G65" s="9">
        <f t="shared" si="12"/>
        <v>4</v>
      </c>
      <c r="H65" s="9">
        <f t="shared" si="12"/>
        <v>3346</v>
      </c>
      <c r="I65" s="9">
        <f t="shared" si="12"/>
        <v>2756</v>
      </c>
      <c r="J65" s="9">
        <f t="shared" si="12"/>
        <v>6102</v>
      </c>
      <c r="K65" s="357" t="s">
        <v>315</v>
      </c>
    </row>
    <row r="66" spans="1:11" ht="19.5" customHeight="1" thickBot="1" x14ac:dyDescent="0.25">
      <c r="A66" s="23" t="s">
        <v>374</v>
      </c>
      <c r="B66" s="24">
        <f>SUM(B55,B65)</f>
        <v>10564</v>
      </c>
      <c r="C66" s="24">
        <f t="shared" ref="C66:J66" si="13">SUM(C55,C65)</f>
        <v>11870</v>
      </c>
      <c r="D66" s="24">
        <f t="shared" si="13"/>
        <v>22434</v>
      </c>
      <c r="E66" s="24">
        <f t="shared" si="13"/>
        <v>5</v>
      </c>
      <c r="F66" s="24">
        <f t="shared" si="13"/>
        <v>6</v>
      </c>
      <c r="G66" s="24">
        <f t="shared" si="13"/>
        <v>11</v>
      </c>
      <c r="H66" s="24">
        <f t="shared" si="13"/>
        <v>10569</v>
      </c>
      <c r="I66" s="24">
        <f t="shared" si="13"/>
        <v>11876</v>
      </c>
      <c r="J66" s="24">
        <f t="shared" si="13"/>
        <v>22445</v>
      </c>
      <c r="K66" s="358" t="s">
        <v>253</v>
      </c>
    </row>
    <row r="67" spans="1:11" ht="22.5" customHeight="1" thickTop="1" x14ac:dyDescent="0.2"/>
    <row r="68" spans="1:11" ht="22.5" customHeight="1" x14ac:dyDescent="0.2"/>
    <row r="69" spans="1:11" ht="22.5" customHeight="1" x14ac:dyDescent="0.2"/>
    <row r="70" spans="1:11" ht="22.5" customHeight="1" x14ac:dyDescent="0.2"/>
    <row r="71" spans="1:11" ht="22.5" customHeight="1" x14ac:dyDescent="0.2"/>
    <row r="72" spans="1:11" ht="22.5" customHeight="1" x14ac:dyDescent="0.2">
      <c r="A72" s="995" t="s">
        <v>1911</v>
      </c>
      <c r="B72" s="995"/>
      <c r="C72" s="995"/>
      <c r="D72" s="995"/>
      <c r="E72" s="995"/>
      <c r="F72" s="995"/>
      <c r="G72" s="995"/>
      <c r="H72" s="995"/>
      <c r="I72" s="995"/>
      <c r="J72" s="995"/>
      <c r="K72" s="995"/>
    </row>
    <row r="73" spans="1:11" ht="25.5" customHeight="1" x14ac:dyDescent="0.2">
      <c r="A73" s="999" t="s">
        <v>1912</v>
      </c>
      <c r="B73" s="999"/>
      <c r="C73" s="999"/>
      <c r="D73" s="999"/>
      <c r="E73" s="999"/>
      <c r="F73" s="999"/>
      <c r="G73" s="999"/>
      <c r="H73" s="999"/>
      <c r="I73" s="999"/>
      <c r="J73" s="999"/>
      <c r="K73" s="999"/>
    </row>
    <row r="74" spans="1:11" ht="30" customHeight="1" thickBot="1" x14ac:dyDescent="0.25">
      <c r="A74" s="400" t="s">
        <v>447</v>
      </c>
      <c r="B74" s="400"/>
      <c r="C74" s="401"/>
      <c r="D74" s="401"/>
      <c r="E74" s="401"/>
      <c r="F74" s="401"/>
      <c r="G74" s="401"/>
      <c r="H74" s="401"/>
      <c r="I74" s="401"/>
      <c r="J74" s="401"/>
      <c r="K74" s="402" t="s">
        <v>2345</v>
      </c>
    </row>
    <row r="75" spans="1:11" s="525" customFormat="1" ht="22.5" customHeight="1" thickTop="1" x14ac:dyDescent="0.2">
      <c r="A75" s="992" t="s">
        <v>196</v>
      </c>
      <c r="B75" s="992" t="s">
        <v>1</v>
      </c>
      <c r="C75" s="992"/>
      <c r="D75" s="992"/>
      <c r="E75" s="992" t="s">
        <v>2</v>
      </c>
      <c r="F75" s="992"/>
      <c r="G75" s="992"/>
      <c r="H75" s="992" t="s">
        <v>4</v>
      </c>
      <c r="I75" s="992"/>
      <c r="J75" s="992"/>
      <c r="K75" s="992" t="s">
        <v>197</v>
      </c>
    </row>
    <row r="76" spans="1:11" s="525" customFormat="1" ht="20.25" customHeight="1" x14ac:dyDescent="0.2">
      <c r="A76" s="993"/>
      <c r="B76" s="993" t="s">
        <v>6</v>
      </c>
      <c r="C76" s="993"/>
      <c r="D76" s="993"/>
      <c r="E76" s="993" t="s">
        <v>7</v>
      </c>
      <c r="F76" s="993"/>
      <c r="G76" s="993"/>
      <c r="H76" s="993" t="s">
        <v>9</v>
      </c>
      <c r="I76" s="993"/>
      <c r="J76" s="993"/>
      <c r="K76" s="993"/>
    </row>
    <row r="77" spans="1:11" s="525" customFormat="1" ht="19.5" customHeight="1" x14ac:dyDescent="0.2">
      <c r="A77" s="993"/>
      <c r="B77" s="498" t="s">
        <v>10</v>
      </c>
      <c r="C77" s="498" t="s">
        <v>112</v>
      </c>
      <c r="D77" s="498" t="s">
        <v>12</v>
      </c>
      <c r="E77" s="498" t="s">
        <v>10</v>
      </c>
      <c r="F77" s="498" t="s">
        <v>112</v>
      </c>
      <c r="G77" s="498" t="s">
        <v>12</v>
      </c>
      <c r="H77" s="498" t="s">
        <v>10</v>
      </c>
      <c r="I77" s="498" t="s">
        <v>112</v>
      </c>
      <c r="J77" s="498" t="s">
        <v>12</v>
      </c>
      <c r="K77" s="993"/>
    </row>
    <row r="78" spans="1:11" s="525" customFormat="1" ht="18.75" customHeight="1" thickBot="1" x14ac:dyDescent="0.25">
      <c r="A78" s="994"/>
      <c r="B78" s="499" t="s">
        <v>13</v>
      </c>
      <c r="C78" s="499" t="s">
        <v>14</v>
      </c>
      <c r="D78" s="499" t="s">
        <v>9</v>
      </c>
      <c r="E78" s="499" t="s">
        <v>13</v>
      </c>
      <c r="F78" s="499" t="s">
        <v>14</v>
      </c>
      <c r="G78" s="499" t="s">
        <v>9</v>
      </c>
      <c r="H78" s="499" t="s">
        <v>13</v>
      </c>
      <c r="I78" s="499" t="s">
        <v>14</v>
      </c>
      <c r="J78" s="499" t="s">
        <v>9</v>
      </c>
      <c r="K78" s="994"/>
    </row>
    <row r="79" spans="1:11" ht="20.100000000000001" customHeight="1" x14ac:dyDescent="0.2">
      <c r="A79" s="8" t="s">
        <v>15</v>
      </c>
      <c r="B79" s="9"/>
      <c r="C79" s="9"/>
      <c r="D79" s="9"/>
      <c r="E79" s="9"/>
      <c r="F79" s="9"/>
      <c r="G79" s="9"/>
      <c r="H79" s="9"/>
      <c r="I79" s="9"/>
      <c r="J79" s="9"/>
      <c r="K79" s="357" t="s">
        <v>198</v>
      </c>
    </row>
    <row r="80" spans="1:11" ht="20.100000000000001" customHeight="1" x14ac:dyDescent="0.2">
      <c r="A80" s="8" t="s">
        <v>426</v>
      </c>
      <c r="B80" s="699">
        <v>56</v>
      </c>
      <c r="C80" s="699">
        <v>48</v>
      </c>
      <c r="D80" s="699">
        <v>104</v>
      </c>
      <c r="E80" s="699">
        <v>0</v>
      </c>
      <c r="F80" s="699">
        <v>0</v>
      </c>
      <c r="G80" s="699">
        <v>0</v>
      </c>
      <c r="H80" s="9">
        <f>SUM(E80,B80)</f>
        <v>56</v>
      </c>
      <c r="I80" s="9">
        <f>SUM(F80,C80)</f>
        <v>48</v>
      </c>
      <c r="J80" s="9">
        <f>SUM(H80:I80)</f>
        <v>104</v>
      </c>
      <c r="K80" s="357" t="s">
        <v>438</v>
      </c>
    </row>
    <row r="81" spans="1:11" ht="20.100000000000001" customHeight="1" x14ac:dyDescent="0.2">
      <c r="A81" s="8" t="s">
        <v>203</v>
      </c>
      <c r="B81" s="699">
        <v>12</v>
      </c>
      <c r="C81" s="699">
        <v>16</v>
      </c>
      <c r="D81" s="699">
        <v>28</v>
      </c>
      <c r="E81" s="699">
        <v>0</v>
      </c>
      <c r="F81" s="699">
        <v>0</v>
      </c>
      <c r="G81" s="699">
        <v>0</v>
      </c>
      <c r="H81" s="9">
        <f t="shared" ref="H81:I91" si="14">SUM(E81,B81)</f>
        <v>12</v>
      </c>
      <c r="I81" s="9">
        <f t="shared" si="14"/>
        <v>16</v>
      </c>
      <c r="J81" s="9">
        <f t="shared" ref="J81:J91" si="15">SUM(H81:I81)</f>
        <v>28</v>
      </c>
      <c r="K81" s="357" t="s">
        <v>204</v>
      </c>
    </row>
    <row r="82" spans="1:11" ht="20.100000000000001" customHeight="1" x14ac:dyDescent="0.2">
      <c r="A82" s="8" t="s">
        <v>255</v>
      </c>
      <c r="B82" s="699">
        <v>52</v>
      </c>
      <c r="C82" s="699">
        <v>17</v>
      </c>
      <c r="D82" s="699">
        <v>69</v>
      </c>
      <c r="E82" s="699">
        <v>0</v>
      </c>
      <c r="F82" s="699">
        <v>0</v>
      </c>
      <c r="G82" s="699">
        <v>0</v>
      </c>
      <c r="H82" s="9">
        <f t="shared" si="14"/>
        <v>52</v>
      </c>
      <c r="I82" s="9">
        <f t="shared" si="14"/>
        <v>17</v>
      </c>
      <c r="J82" s="9">
        <f t="shared" si="15"/>
        <v>69</v>
      </c>
      <c r="K82" s="357" t="s">
        <v>210</v>
      </c>
    </row>
    <row r="83" spans="1:11" ht="20.100000000000001" customHeight="1" x14ac:dyDescent="0.2">
      <c r="A83" s="8" t="s">
        <v>306</v>
      </c>
      <c r="B83" s="699">
        <v>47</v>
      </c>
      <c r="C83" s="699">
        <v>17</v>
      </c>
      <c r="D83" s="699">
        <v>64</v>
      </c>
      <c r="E83" s="699">
        <v>0</v>
      </c>
      <c r="F83" s="699">
        <v>0</v>
      </c>
      <c r="G83" s="699">
        <v>0</v>
      </c>
      <c r="H83" s="9">
        <f t="shared" si="14"/>
        <v>47</v>
      </c>
      <c r="I83" s="9">
        <f t="shared" si="14"/>
        <v>17</v>
      </c>
      <c r="J83" s="9">
        <f t="shared" si="15"/>
        <v>64</v>
      </c>
      <c r="K83" s="357" t="s">
        <v>222</v>
      </c>
    </row>
    <row r="84" spans="1:11" ht="20.100000000000001" customHeight="1" x14ac:dyDescent="0.2">
      <c r="A84" s="8" t="s">
        <v>430</v>
      </c>
      <c r="B84" s="699">
        <v>90</v>
      </c>
      <c r="C84" s="699">
        <v>26</v>
      </c>
      <c r="D84" s="699">
        <v>116</v>
      </c>
      <c r="E84" s="699">
        <v>0</v>
      </c>
      <c r="F84" s="699">
        <v>0</v>
      </c>
      <c r="G84" s="699">
        <v>0</v>
      </c>
      <c r="H84" s="9">
        <f t="shared" si="14"/>
        <v>90</v>
      </c>
      <c r="I84" s="9">
        <f t="shared" si="14"/>
        <v>26</v>
      </c>
      <c r="J84" s="9">
        <f t="shared" si="15"/>
        <v>116</v>
      </c>
      <c r="K84" s="357" t="s">
        <v>431</v>
      </c>
    </row>
    <row r="85" spans="1:11" ht="20.100000000000001" customHeight="1" x14ac:dyDescent="0.2">
      <c r="A85" s="8" t="s">
        <v>227</v>
      </c>
      <c r="B85" s="699">
        <v>48</v>
      </c>
      <c r="C85" s="699">
        <v>113</v>
      </c>
      <c r="D85" s="699">
        <v>161</v>
      </c>
      <c r="E85" s="699">
        <v>0</v>
      </c>
      <c r="F85" s="699">
        <v>0</v>
      </c>
      <c r="G85" s="699">
        <v>0</v>
      </c>
      <c r="H85" s="9">
        <f t="shared" si="14"/>
        <v>48</v>
      </c>
      <c r="I85" s="9">
        <f t="shared" si="14"/>
        <v>113</v>
      </c>
      <c r="J85" s="9">
        <f t="shared" si="15"/>
        <v>161</v>
      </c>
      <c r="K85" s="357" t="s">
        <v>432</v>
      </c>
    </row>
    <row r="86" spans="1:11" ht="20.100000000000001" customHeight="1" x14ac:dyDescent="0.2">
      <c r="A86" s="8" t="s">
        <v>233</v>
      </c>
      <c r="B86" s="699">
        <v>129</v>
      </c>
      <c r="C86" s="699">
        <v>27</v>
      </c>
      <c r="D86" s="699">
        <v>156</v>
      </c>
      <c r="E86" s="699">
        <v>1</v>
      </c>
      <c r="F86" s="699">
        <v>0</v>
      </c>
      <c r="G86" s="699">
        <v>1</v>
      </c>
      <c r="H86" s="9">
        <f t="shared" si="14"/>
        <v>130</v>
      </c>
      <c r="I86" s="9">
        <f t="shared" si="14"/>
        <v>27</v>
      </c>
      <c r="J86" s="9">
        <f t="shared" si="15"/>
        <v>157</v>
      </c>
      <c r="K86" s="357" t="s">
        <v>234</v>
      </c>
    </row>
    <row r="87" spans="1:11" ht="20.100000000000001" customHeight="1" x14ac:dyDescent="0.2">
      <c r="A87" s="8" t="s">
        <v>237</v>
      </c>
      <c r="B87" s="699">
        <v>48</v>
      </c>
      <c r="C87" s="699">
        <v>18</v>
      </c>
      <c r="D87" s="699">
        <v>66</v>
      </c>
      <c r="E87" s="699">
        <v>0</v>
      </c>
      <c r="F87" s="699">
        <v>0</v>
      </c>
      <c r="G87" s="699">
        <v>0</v>
      </c>
      <c r="H87" s="9">
        <f t="shared" si="14"/>
        <v>48</v>
      </c>
      <c r="I87" s="9">
        <f t="shared" si="14"/>
        <v>18</v>
      </c>
      <c r="J87" s="9">
        <f t="shared" si="15"/>
        <v>66</v>
      </c>
      <c r="K87" s="357" t="s">
        <v>238</v>
      </c>
    </row>
    <row r="88" spans="1:11" ht="20.100000000000001" customHeight="1" x14ac:dyDescent="0.2">
      <c r="A88" s="8" t="s">
        <v>433</v>
      </c>
      <c r="B88" s="699">
        <v>47</v>
      </c>
      <c r="C88" s="699">
        <v>26</v>
      </c>
      <c r="D88" s="699">
        <v>73</v>
      </c>
      <c r="E88" s="699">
        <v>0</v>
      </c>
      <c r="F88" s="699">
        <v>0</v>
      </c>
      <c r="G88" s="699">
        <v>0</v>
      </c>
      <c r="H88" s="9">
        <f t="shared" si="14"/>
        <v>47</v>
      </c>
      <c r="I88" s="9">
        <f t="shared" si="14"/>
        <v>26</v>
      </c>
      <c r="J88" s="9">
        <f t="shared" si="15"/>
        <v>73</v>
      </c>
      <c r="K88" s="357" t="s">
        <v>240</v>
      </c>
    </row>
    <row r="89" spans="1:11" ht="20.100000000000001" customHeight="1" x14ac:dyDescent="0.2">
      <c r="A89" s="8" t="s">
        <v>435</v>
      </c>
      <c r="B89" s="699">
        <v>162</v>
      </c>
      <c r="C89" s="699">
        <v>13</v>
      </c>
      <c r="D89" s="699">
        <v>175</v>
      </c>
      <c r="E89" s="699">
        <v>0</v>
      </c>
      <c r="F89" s="699">
        <v>0</v>
      </c>
      <c r="G89" s="699">
        <v>0</v>
      </c>
      <c r="H89" s="9">
        <f t="shared" si="14"/>
        <v>162</v>
      </c>
      <c r="I89" s="9">
        <f t="shared" si="14"/>
        <v>13</v>
      </c>
      <c r="J89" s="9">
        <f t="shared" si="15"/>
        <v>175</v>
      </c>
      <c r="K89" s="357" t="s">
        <v>442</v>
      </c>
    </row>
    <row r="90" spans="1:11" ht="20.100000000000001" customHeight="1" x14ac:dyDescent="0.2">
      <c r="A90" s="8" t="s">
        <v>443</v>
      </c>
      <c r="B90" s="699">
        <v>11</v>
      </c>
      <c r="C90" s="699">
        <v>7</v>
      </c>
      <c r="D90" s="699">
        <v>18</v>
      </c>
      <c r="E90" s="699">
        <v>0</v>
      </c>
      <c r="F90" s="699">
        <v>0</v>
      </c>
      <c r="G90" s="699">
        <v>0</v>
      </c>
      <c r="H90" s="9">
        <f t="shared" si="14"/>
        <v>11</v>
      </c>
      <c r="I90" s="9">
        <f t="shared" si="14"/>
        <v>7</v>
      </c>
      <c r="J90" s="9">
        <f t="shared" si="15"/>
        <v>18</v>
      </c>
      <c r="K90" s="357" t="s">
        <v>444</v>
      </c>
    </row>
    <row r="91" spans="1:11" ht="33" customHeight="1" x14ac:dyDescent="0.2">
      <c r="A91" s="8" t="s">
        <v>445</v>
      </c>
      <c r="B91" s="699">
        <v>2</v>
      </c>
      <c r="C91" s="699">
        <v>0</v>
      </c>
      <c r="D91" s="699">
        <v>2</v>
      </c>
      <c r="E91" s="699">
        <v>0</v>
      </c>
      <c r="F91" s="699">
        <v>0</v>
      </c>
      <c r="G91" s="699">
        <v>0</v>
      </c>
      <c r="H91" s="9">
        <f t="shared" si="14"/>
        <v>2</v>
      </c>
      <c r="I91" s="9">
        <f t="shared" si="14"/>
        <v>0</v>
      </c>
      <c r="J91" s="9">
        <f t="shared" si="15"/>
        <v>2</v>
      </c>
      <c r="K91" s="29" t="s">
        <v>446</v>
      </c>
    </row>
    <row r="92" spans="1:11" ht="20.100000000000001" customHeight="1" x14ac:dyDescent="0.2">
      <c r="A92" s="8" t="s">
        <v>326</v>
      </c>
      <c r="B92" s="699">
        <v>1</v>
      </c>
      <c r="C92" s="699">
        <v>0</v>
      </c>
      <c r="D92" s="699">
        <v>1</v>
      </c>
      <c r="E92" s="699">
        <v>0</v>
      </c>
      <c r="F92" s="699">
        <v>0</v>
      </c>
      <c r="G92" s="699">
        <v>0</v>
      </c>
      <c r="H92" s="9">
        <f>SUM(E92,B92)</f>
        <v>1</v>
      </c>
      <c r="I92" s="9">
        <f>SUM(F92,C92)</f>
        <v>0</v>
      </c>
      <c r="J92" s="9">
        <f>SUM(H92:I92)</f>
        <v>1</v>
      </c>
      <c r="K92" s="357" t="s">
        <v>287</v>
      </c>
    </row>
    <row r="93" spans="1:11" ht="20.100000000000001" customHeight="1" x14ac:dyDescent="0.2">
      <c r="A93" s="8" t="s">
        <v>292</v>
      </c>
      <c r="B93" s="699">
        <v>18</v>
      </c>
      <c r="C93" s="699">
        <v>6</v>
      </c>
      <c r="D93" s="699">
        <v>24</v>
      </c>
      <c r="E93" s="699">
        <v>0</v>
      </c>
      <c r="F93" s="699">
        <v>0</v>
      </c>
      <c r="G93" s="699">
        <v>0</v>
      </c>
      <c r="H93" s="9">
        <f>SUM(B93,E93)</f>
        <v>18</v>
      </c>
      <c r="I93" s="9">
        <f>SUM(C93,F93)</f>
        <v>6</v>
      </c>
      <c r="J93" s="9">
        <f>SUM(H93:I93)</f>
        <v>24</v>
      </c>
      <c r="K93" s="357" t="s">
        <v>293</v>
      </c>
    </row>
    <row r="94" spans="1:11" ht="20.100000000000001" customHeight="1" x14ac:dyDescent="0.2">
      <c r="A94" s="8" t="s">
        <v>90</v>
      </c>
      <c r="B94" s="9">
        <f>SUM(B80:B93)</f>
        <v>723</v>
      </c>
      <c r="C94" s="9">
        <f t="shared" ref="C94:J94" si="16">SUM(C80:C93)</f>
        <v>334</v>
      </c>
      <c r="D94" s="9">
        <f t="shared" si="16"/>
        <v>1057</v>
      </c>
      <c r="E94" s="9">
        <f t="shared" si="16"/>
        <v>1</v>
      </c>
      <c r="F94" s="9">
        <f t="shared" si="16"/>
        <v>0</v>
      </c>
      <c r="G94" s="9">
        <f t="shared" si="16"/>
        <v>1</v>
      </c>
      <c r="H94" s="9">
        <f t="shared" si="16"/>
        <v>724</v>
      </c>
      <c r="I94" s="9">
        <f t="shared" si="16"/>
        <v>334</v>
      </c>
      <c r="J94" s="9">
        <f t="shared" si="16"/>
        <v>1058</v>
      </c>
      <c r="K94" s="357" t="s">
        <v>313</v>
      </c>
    </row>
    <row r="95" spans="1:11" ht="20.100000000000001" customHeight="1" x14ac:dyDescent="0.2">
      <c r="A95" s="8" t="s">
        <v>92</v>
      </c>
      <c r="B95" s="9"/>
      <c r="C95" s="9"/>
      <c r="D95" s="9"/>
      <c r="E95" s="9"/>
      <c r="F95" s="9"/>
      <c r="G95" s="9"/>
      <c r="H95" s="9"/>
      <c r="I95" s="9"/>
      <c r="J95" s="9"/>
      <c r="K95" s="357" t="s">
        <v>93</v>
      </c>
    </row>
    <row r="96" spans="1:11" s="692" customFormat="1" ht="20.100000000000001" customHeight="1" x14ac:dyDescent="0.2">
      <c r="A96" s="463" t="s">
        <v>255</v>
      </c>
      <c r="B96" s="699">
        <v>2</v>
      </c>
      <c r="C96" s="699">
        <v>4</v>
      </c>
      <c r="D96" s="699">
        <v>6</v>
      </c>
      <c r="E96" s="699">
        <v>0</v>
      </c>
      <c r="F96" s="699">
        <v>0</v>
      </c>
      <c r="G96" s="699">
        <v>0</v>
      </c>
      <c r="H96" s="699">
        <f t="shared" ref="H96" si="17">SUM(E96,B96)</f>
        <v>2</v>
      </c>
      <c r="I96" s="699">
        <f t="shared" ref="I96" si="18">SUM(F96,C96)</f>
        <v>4</v>
      </c>
      <c r="J96" s="699">
        <f t="shared" ref="J96" si="19">SUM(H96:I96)</f>
        <v>6</v>
      </c>
      <c r="K96" s="694" t="s">
        <v>210</v>
      </c>
    </row>
    <row r="97" spans="1:11" ht="20.100000000000001" customHeight="1" x14ac:dyDescent="0.2">
      <c r="A97" s="8" t="s">
        <v>430</v>
      </c>
      <c r="B97" s="699">
        <v>3</v>
      </c>
      <c r="C97" s="699">
        <v>0</v>
      </c>
      <c r="D97" s="699">
        <v>3</v>
      </c>
      <c r="E97" s="9">
        <v>0</v>
      </c>
      <c r="F97" s="9">
        <v>0</v>
      </c>
      <c r="G97" s="9">
        <v>0</v>
      </c>
      <c r="H97" s="9">
        <f>E97+B97</f>
        <v>3</v>
      </c>
      <c r="I97" s="9">
        <f t="shared" ref="I97:J97" si="20">F97+C97</f>
        <v>0</v>
      </c>
      <c r="J97" s="9">
        <f t="shared" si="20"/>
        <v>3</v>
      </c>
      <c r="K97" s="357" t="s">
        <v>431</v>
      </c>
    </row>
    <row r="98" spans="1:11" s="692" customFormat="1" ht="20.100000000000001" customHeight="1" thickBot="1" x14ac:dyDescent="0.25">
      <c r="A98" s="698" t="s">
        <v>126</v>
      </c>
      <c r="B98" s="701">
        <f>SUM(B96:B97)</f>
        <v>5</v>
      </c>
      <c r="C98" s="701">
        <f t="shared" ref="C98:J98" si="21">SUM(C96:C97)</f>
        <v>4</v>
      </c>
      <c r="D98" s="701">
        <f t="shared" si="21"/>
        <v>9</v>
      </c>
      <c r="E98" s="701">
        <f t="shared" si="21"/>
        <v>0</v>
      </c>
      <c r="F98" s="701">
        <f t="shared" si="21"/>
        <v>0</v>
      </c>
      <c r="G98" s="701">
        <f t="shared" si="21"/>
        <v>0</v>
      </c>
      <c r="H98" s="701">
        <f t="shared" si="21"/>
        <v>5</v>
      </c>
      <c r="I98" s="701">
        <f t="shared" si="21"/>
        <v>4</v>
      </c>
      <c r="J98" s="701">
        <f t="shared" si="21"/>
        <v>9</v>
      </c>
      <c r="K98" s="693" t="s">
        <v>315</v>
      </c>
    </row>
    <row r="99" spans="1:11" ht="20.100000000000001" customHeight="1" thickBot="1" x14ac:dyDescent="0.25">
      <c r="A99" s="23" t="s">
        <v>374</v>
      </c>
      <c r="B99" s="24">
        <f>SUM(B98,B94)</f>
        <v>728</v>
      </c>
      <c r="C99" s="24">
        <f t="shared" ref="C99:J99" si="22">SUM(C98,C94)</f>
        <v>338</v>
      </c>
      <c r="D99" s="24">
        <f t="shared" si="22"/>
        <v>1066</v>
      </c>
      <c r="E99" s="24">
        <f t="shared" si="22"/>
        <v>1</v>
      </c>
      <c r="F99" s="24">
        <f t="shared" si="22"/>
        <v>0</v>
      </c>
      <c r="G99" s="24">
        <f t="shared" si="22"/>
        <v>1</v>
      </c>
      <c r="H99" s="24">
        <f t="shared" si="22"/>
        <v>729</v>
      </c>
      <c r="I99" s="24">
        <f t="shared" si="22"/>
        <v>338</v>
      </c>
      <c r="J99" s="24">
        <f t="shared" si="22"/>
        <v>1067</v>
      </c>
      <c r="K99" s="358" t="s">
        <v>253</v>
      </c>
    </row>
    <row r="100" spans="1:11" ht="23.25" customHeight="1" thickTop="1" x14ac:dyDescent="0.2"/>
  </sheetData>
  <mergeCells count="30">
    <mergeCell ref="A72:K72"/>
    <mergeCell ref="A73:K73"/>
    <mergeCell ref="A75:A78"/>
    <mergeCell ref="B75:D75"/>
    <mergeCell ref="E75:G75"/>
    <mergeCell ref="H75:J75"/>
    <mergeCell ref="K75:K78"/>
    <mergeCell ref="B76:D76"/>
    <mergeCell ref="E76:G76"/>
    <mergeCell ref="H76:J76"/>
    <mergeCell ref="A37:K37"/>
    <mergeCell ref="A38:K38"/>
    <mergeCell ref="A40:A43"/>
    <mergeCell ref="B40:D40"/>
    <mergeCell ref="E40:G40"/>
    <mergeCell ref="H40:J40"/>
    <mergeCell ref="K40:K43"/>
    <mergeCell ref="B41:D41"/>
    <mergeCell ref="E41:G41"/>
    <mergeCell ref="H41:J41"/>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62" orientation="landscape" r:id="rId1"/>
  <rowBreaks count="1" manualBreakCount="1">
    <brk id="35"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U23"/>
  <sheetViews>
    <sheetView rightToLeft="1" view="pageBreakPreview" zoomScale="70" zoomScaleNormal="62" zoomScaleSheetLayoutView="70" workbookViewId="0">
      <selection activeCell="V16" sqref="V16"/>
    </sheetView>
  </sheetViews>
  <sheetFormatPr defaultRowHeight="23.25" customHeight="1" x14ac:dyDescent="0.2"/>
  <cols>
    <col min="1" max="1" width="11" style="219" customWidth="1"/>
    <col min="2" max="2" width="10.625" style="219" customWidth="1"/>
    <col min="3" max="3" width="10.125" style="219" customWidth="1"/>
    <col min="4" max="4" width="10" style="219" customWidth="1"/>
    <col min="5" max="5" width="9.125" style="219" customWidth="1"/>
    <col min="6" max="6" width="8.375" style="219" customWidth="1"/>
    <col min="7" max="7" width="7.75" style="219" customWidth="1"/>
    <col min="8" max="8" width="8.375" style="219" customWidth="1"/>
    <col min="9" max="10" width="7.75" style="219" customWidth="1"/>
    <col min="11" max="11" width="8.875" style="219" customWidth="1"/>
    <col min="12" max="12" width="8.75" style="219" customWidth="1"/>
    <col min="13" max="13" width="10.125" style="219" customWidth="1"/>
    <col min="14" max="14" width="9.625" style="219" customWidth="1"/>
    <col min="15" max="15" width="10" style="219" customWidth="1"/>
    <col min="16" max="16" width="10.125" style="219" customWidth="1"/>
    <col min="17" max="17" width="16" style="219" customWidth="1"/>
    <col min="18" max="16384" width="9" style="219"/>
  </cols>
  <sheetData>
    <row r="1" spans="1:21" ht="27.75" customHeight="1" thickBot="1" x14ac:dyDescent="0.25">
      <c r="A1" s="217" t="s">
        <v>618</v>
      </c>
      <c r="B1" s="217"/>
      <c r="C1" s="217"/>
      <c r="D1" s="217"/>
      <c r="E1" s="218"/>
      <c r="F1" s="218"/>
      <c r="G1" s="218"/>
      <c r="H1" s="218"/>
      <c r="I1" s="218"/>
      <c r="J1" s="218"/>
      <c r="K1" s="218"/>
      <c r="L1" s="218"/>
      <c r="M1" s="218"/>
      <c r="N1" s="218"/>
      <c r="O1" s="218"/>
      <c r="Q1" s="260" t="s">
        <v>617</v>
      </c>
    </row>
    <row r="2" spans="1:21" ht="27.75" customHeight="1" thickBot="1" x14ac:dyDescent="0.25">
      <c r="A2" s="974" t="s">
        <v>578</v>
      </c>
      <c r="B2" s="977" t="s">
        <v>620</v>
      </c>
      <c r="C2" s="977"/>
      <c r="D2" s="977"/>
      <c r="E2" s="977"/>
      <c r="F2" s="977"/>
      <c r="G2" s="977"/>
      <c r="H2" s="977"/>
      <c r="I2" s="977"/>
      <c r="J2" s="977"/>
      <c r="K2" s="977"/>
      <c r="L2" s="977"/>
      <c r="M2" s="977"/>
      <c r="N2" s="977"/>
      <c r="O2" s="977"/>
      <c r="P2" s="977"/>
      <c r="Q2" s="974" t="s">
        <v>579</v>
      </c>
    </row>
    <row r="3" spans="1:21" ht="26.25" customHeight="1" thickBot="1" x14ac:dyDescent="0.25">
      <c r="A3" s="975"/>
      <c r="B3" s="977" t="s">
        <v>616</v>
      </c>
      <c r="C3" s="977"/>
      <c r="D3" s="977"/>
      <c r="E3" s="977"/>
      <c r="F3" s="977"/>
      <c r="G3" s="977"/>
      <c r="H3" s="977"/>
      <c r="I3" s="977"/>
      <c r="J3" s="977"/>
      <c r="K3" s="977"/>
      <c r="L3" s="977"/>
      <c r="M3" s="977"/>
      <c r="N3" s="977"/>
      <c r="O3" s="977"/>
      <c r="P3" s="977"/>
      <c r="Q3" s="975"/>
    </row>
    <row r="4" spans="1:21" ht="21.75" customHeight="1" thickBot="1" x14ac:dyDescent="0.25">
      <c r="A4" s="975"/>
      <c r="B4" s="977" t="s">
        <v>615</v>
      </c>
      <c r="C4" s="977"/>
      <c r="D4" s="977"/>
      <c r="E4" s="977"/>
      <c r="F4" s="977"/>
      <c r="G4" s="977"/>
      <c r="H4" s="977"/>
      <c r="I4" s="977"/>
      <c r="J4" s="977"/>
      <c r="K4" s="980" t="s">
        <v>614</v>
      </c>
      <c r="L4" s="981"/>
      <c r="M4" s="982"/>
      <c r="N4" s="986" t="s">
        <v>583</v>
      </c>
      <c r="O4" s="987"/>
      <c r="P4" s="988"/>
      <c r="Q4" s="975"/>
    </row>
    <row r="5" spans="1:21" ht="24.75" customHeight="1" thickBot="1" x14ac:dyDescent="0.25">
      <c r="A5" s="975"/>
      <c r="B5" s="977" t="s">
        <v>613</v>
      </c>
      <c r="C5" s="977"/>
      <c r="D5" s="977"/>
      <c r="E5" s="979" t="s">
        <v>584</v>
      </c>
      <c r="F5" s="979"/>
      <c r="G5" s="979"/>
      <c r="H5" s="978" t="s">
        <v>585</v>
      </c>
      <c r="I5" s="978"/>
      <c r="J5" s="978"/>
      <c r="K5" s="983"/>
      <c r="L5" s="984"/>
      <c r="M5" s="985"/>
      <c r="N5" s="989"/>
      <c r="O5" s="990"/>
      <c r="P5" s="991"/>
      <c r="Q5" s="975"/>
      <c r="S5" s="791"/>
      <c r="T5" s="791"/>
      <c r="U5" s="791"/>
    </row>
    <row r="6" spans="1:21" ht="24.75" customHeight="1" thickBot="1" x14ac:dyDescent="0.25">
      <c r="A6" s="976"/>
      <c r="B6" s="752" t="s">
        <v>10</v>
      </c>
      <c r="C6" s="753" t="s">
        <v>1851</v>
      </c>
      <c r="D6" s="752" t="s">
        <v>612</v>
      </c>
      <c r="E6" s="752" t="s">
        <v>10</v>
      </c>
      <c r="F6" s="753" t="s">
        <v>1851</v>
      </c>
      <c r="G6" s="752" t="s">
        <v>612</v>
      </c>
      <c r="H6" s="752" t="s">
        <v>10</v>
      </c>
      <c r="I6" s="753" t="s">
        <v>1851</v>
      </c>
      <c r="J6" s="752" t="s">
        <v>612</v>
      </c>
      <c r="K6" s="752" t="s">
        <v>10</v>
      </c>
      <c r="L6" s="753" t="s">
        <v>1851</v>
      </c>
      <c r="M6" s="752" t="s">
        <v>612</v>
      </c>
      <c r="N6" s="752" t="s">
        <v>10</v>
      </c>
      <c r="O6" s="753" t="s">
        <v>1851</v>
      </c>
      <c r="P6" s="752" t="s">
        <v>612</v>
      </c>
      <c r="Q6" s="976"/>
      <c r="S6" s="792"/>
      <c r="T6" s="746"/>
      <c r="U6" s="792"/>
    </row>
    <row r="7" spans="1:21" ht="26.25" customHeight="1" x14ac:dyDescent="0.2">
      <c r="A7" s="756" t="s">
        <v>600</v>
      </c>
      <c r="B7" s="762">
        <v>29140</v>
      </c>
      <c r="C7" s="769">
        <v>24192</v>
      </c>
      <c r="D7" s="770">
        <v>53332</v>
      </c>
      <c r="E7" s="775">
        <v>1167</v>
      </c>
      <c r="F7" s="769">
        <v>638</v>
      </c>
      <c r="G7" s="770">
        <v>1805</v>
      </c>
      <c r="H7" s="775">
        <v>3746</v>
      </c>
      <c r="I7" s="769">
        <v>2689</v>
      </c>
      <c r="J7" s="770">
        <v>6435</v>
      </c>
      <c r="K7" s="775">
        <v>4175</v>
      </c>
      <c r="L7" s="769">
        <v>1980</v>
      </c>
      <c r="M7" s="781">
        <v>6155</v>
      </c>
      <c r="N7" s="769">
        <f>K7+H7+E7+B7</f>
        <v>38228</v>
      </c>
      <c r="O7" s="769">
        <f>L7+I7+F7+C7</f>
        <v>29499</v>
      </c>
      <c r="P7" s="768">
        <f>SUM(N7:O7)</f>
        <v>67727</v>
      </c>
      <c r="Q7" s="757" t="s">
        <v>601</v>
      </c>
      <c r="S7" s="791"/>
      <c r="T7" s="791"/>
      <c r="U7" s="791"/>
    </row>
    <row r="8" spans="1:21" ht="26.25" customHeight="1" x14ac:dyDescent="0.2">
      <c r="A8" s="764" t="s">
        <v>602</v>
      </c>
      <c r="B8" s="277">
        <v>22592</v>
      </c>
      <c r="C8" s="246">
        <v>13724</v>
      </c>
      <c r="D8" s="278">
        <v>36316</v>
      </c>
      <c r="E8" s="277" t="s">
        <v>2332</v>
      </c>
      <c r="F8" s="246" t="s">
        <v>2332</v>
      </c>
      <c r="G8" s="278" t="s">
        <v>2332</v>
      </c>
      <c r="H8" s="277">
        <v>1471</v>
      </c>
      <c r="I8" s="246">
        <v>883</v>
      </c>
      <c r="J8" s="278">
        <v>2354</v>
      </c>
      <c r="K8" s="277">
        <v>1576</v>
      </c>
      <c r="L8" s="246">
        <v>525</v>
      </c>
      <c r="M8" s="777">
        <v>2101</v>
      </c>
      <c r="N8" s="246">
        <f>SUM(B8,H8,K8)</f>
        <v>25639</v>
      </c>
      <c r="O8" s="246">
        <f t="shared" ref="O8:P8" si="0">SUM(C8,I8,L8)</f>
        <v>15132</v>
      </c>
      <c r="P8" s="246">
        <f t="shared" si="0"/>
        <v>40771</v>
      </c>
      <c r="Q8" s="766" t="s">
        <v>603</v>
      </c>
    </row>
    <row r="9" spans="1:21" ht="26.25" customHeight="1" x14ac:dyDescent="0.2">
      <c r="A9" s="764" t="s">
        <v>64</v>
      </c>
      <c r="B9" s="277">
        <v>14306</v>
      </c>
      <c r="C9" s="246">
        <v>14387</v>
      </c>
      <c r="D9" s="278">
        <v>28693</v>
      </c>
      <c r="E9" s="277">
        <v>1352</v>
      </c>
      <c r="F9" s="246">
        <v>729</v>
      </c>
      <c r="G9" s="278">
        <v>2081</v>
      </c>
      <c r="H9" s="277">
        <v>3743</v>
      </c>
      <c r="I9" s="246">
        <v>2654</v>
      </c>
      <c r="J9" s="278">
        <v>6397</v>
      </c>
      <c r="K9" s="277">
        <v>7502</v>
      </c>
      <c r="L9" s="246">
        <v>3620</v>
      </c>
      <c r="M9" s="777">
        <v>11122</v>
      </c>
      <c r="N9" s="246">
        <f t="shared" ref="N9:N20" si="1">K9+H9+E9+B9</f>
        <v>26903</v>
      </c>
      <c r="O9" s="246">
        <f t="shared" ref="O9:O21" si="2">L9+I9+F9+C9</f>
        <v>21390</v>
      </c>
      <c r="P9" s="246">
        <f t="shared" ref="P9:P21" si="3">SUM(N9:O9)</f>
        <v>48293</v>
      </c>
      <c r="Q9" s="766" t="s">
        <v>65</v>
      </c>
    </row>
    <row r="10" spans="1:21" ht="26.25" customHeight="1" x14ac:dyDescent="0.2">
      <c r="A10" s="764" t="s">
        <v>604</v>
      </c>
      <c r="B10" s="277">
        <v>11651</v>
      </c>
      <c r="C10" s="246">
        <v>13292</v>
      </c>
      <c r="D10" s="278">
        <v>24943</v>
      </c>
      <c r="E10" s="277" t="s">
        <v>2332</v>
      </c>
      <c r="F10" s="246" t="s">
        <v>2332</v>
      </c>
      <c r="G10" s="278" t="s">
        <v>2332</v>
      </c>
      <c r="H10" s="776">
        <v>3223</v>
      </c>
      <c r="I10" s="279">
        <v>2596</v>
      </c>
      <c r="J10" s="777">
        <v>5819</v>
      </c>
      <c r="K10" s="776">
        <v>5204</v>
      </c>
      <c r="L10" s="279">
        <v>2670</v>
      </c>
      <c r="M10" s="777">
        <v>7874</v>
      </c>
      <c r="N10" s="246">
        <f>SUM(B10,H10,K10)</f>
        <v>20078</v>
      </c>
      <c r="O10" s="246">
        <f t="shared" ref="O10:P10" si="4">SUM(C10,I10,L10)</f>
        <v>18558</v>
      </c>
      <c r="P10" s="246">
        <f t="shared" si="4"/>
        <v>38636</v>
      </c>
      <c r="Q10" s="766" t="s">
        <v>57</v>
      </c>
    </row>
    <row r="11" spans="1:21" ht="26.25" customHeight="1" x14ac:dyDescent="0.2">
      <c r="A11" s="764" t="s">
        <v>17</v>
      </c>
      <c r="B11" s="277">
        <v>68063</v>
      </c>
      <c r="C11" s="246">
        <v>76957</v>
      </c>
      <c r="D11" s="278">
        <v>145020</v>
      </c>
      <c r="E11" s="277">
        <v>5482</v>
      </c>
      <c r="F11" s="246">
        <v>4767</v>
      </c>
      <c r="G11" s="278">
        <v>10249</v>
      </c>
      <c r="H11" s="776">
        <v>7758</v>
      </c>
      <c r="I11" s="279">
        <v>6852</v>
      </c>
      <c r="J11" s="777">
        <v>14610</v>
      </c>
      <c r="K11" s="776">
        <v>62756</v>
      </c>
      <c r="L11" s="279">
        <v>42653</v>
      </c>
      <c r="M11" s="777">
        <v>105409</v>
      </c>
      <c r="N11" s="246">
        <f t="shared" si="1"/>
        <v>144059</v>
      </c>
      <c r="O11" s="279">
        <f t="shared" si="2"/>
        <v>131229</v>
      </c>
      <c r="P11" s="279">
        <f t="shared" si="3"/>
        <v>275288</v>
      </c>
      <c r="Q11" s="766" t="s">
        <v>18</v>
      </c>
    </row>
    <row r="12" spans="1:21" ht="26.25" customHeight="1" x14ac:dyDescent="0.2">
      <c r="A12" s="764" t="s">
        <v>49</v>
      </c>
      <c r="B12" s="277">
        <v>12581</v>
      </c>
      <c r="C12" s="246">
        <v>15412</v>
      </c>
      <c r="D12" s="278">
        <v>27993</v>
      </c>
      <c r="E12" s="277" t="s">
        <v>2332</v>
      </c>
      <c r="F12" s="246" t="s">
        <v>2332</v>
      </c>
      <c r="G12" s="278" t="s">
        <v>2332</v>
      </c>
      <c r="H12" s="776">
        <v>1214</v>
      </c>
      <c r="I12" s="279">
        <v>794</v>
      </c>
      <c r="J12" s="777">
        <v>2008</v>
      </c>
      <c r="K12" s="776">
        <v>3909</v>
      </c>
      <c r="L12" s="279">
        <v>1214</v>
      </c>
      <c r="M12" s="777">
        <v>5123</v>
      </c>
      <c r="N12" s="246">
        <f>SUM(B12,H12,K12)</f>
        <v>17704</v>
      </c>
      <c r="O12" s="246">
        <f t="shared" ref="O12:P12" si="5">SUM(C12,I12,L12)</f>
        <v>17420</v>
      </c>
      <c r="P12" s="246">
        <f t="shared" si="5"/>
        <v>35124</v>
      </c>
      <c r="Q12" s="766" t="s">
        <v>605</v>
      </c>
    </row>
    <row r="13" spans="1:21" ht="26.25" customHeight="1" x14ac:dyDescent="0.2">
      <c r="A13" s="764" t="s">
        <v>53</v>
      </c>
      <c r="B13" s="771">
        <v>13201</v>
      </c>
      <c r="C13" s="758">
        <v>16842</v>
      </c>
      <c r="D13" s="278">
        <v>30043</v>
      </c>
      <c r="E13" s="771">
        <v>834</v>
      </c>
      <c r="F13" s="758">
        <v>393</v>
      </c>
      <c r="G13" s="278">
        <v>1227</v>
      </c>
      <c r="H13" s="776">
        <v>2926</v>
      </c>
      <c r="I13" s="279">
        <v>2341</v>
      </c>
      <c r="J13" s="777">
        <v>5267</v>
      </c>
      <c r="K13" s="776">
        <v>10896</v>
      </c>
      <c r="L13" s="279">
        <v>4812</v>
      </c>
      <c r="M13" s="777">
        <v>15708</v>
      </c>
      <c r="N13" s="246">
        <f t="shared" si="1"/>
        <v>27857</v>
      </c>
      <c r="O13" s="279">
        <f t="shared" si="2"/>
        <v>24388</v>
      </c>
      <c r="P13" s="279">
        <f t="shared" si="3"/>
        <v>52245</v>
      </c>
      <c r="Q13" s="766" t="s">
        <v>54</v>
      </c>
    </row>
    <row r="14" spans="1:21" s="791" customFormat="1" ht="26.25" customHeight="1" x14ac:dyDescent="0.2">
      <c r="A14" s="783" t="s">
        <v>58</v>
      </c>
      <c r="B14" s="784">
        <v>11553</v>
      </c>
      <c r="C14" s="785">
        <v>13528</v>
      </c>
      <c r="D14" s="786">
        <v>25081</v>
      </c>
      <c r="E14" s="784" t="s">
        <v>2332</v>
      </c>
      <c r="F14" s="785" t="s">
        <v>2332</v>
      </c>
      <c r="G14" s="786" t="s">
        <v>2332</v>
      </c>
      <c r="H14" s="787">
        <v>1028</v>
      </c>
      <c r="I14" s="788">
        <v>737</v>
      </c>
      <c r="J14" s="789">
        <v>1765</v>
      </c>
      <c r="K14" s="787">
        <v>10382</v>
      </c>
      <c r="L14" s="788">
        <v>8758</v>
      </c>
      <c r="M14" s="789">
        <v>19140</v>
      </c>
      <c r="N14" s="785">
        <f>SUM(B14,E14,H14,K14)</f>
        <v>22963</v>
      </c>
      <c r="O14" s="785">
        <f t="shared" ref="O14:P14" si="6">SUM(C14,F14,I14,L14)</f>
        <v>23023</v>
      </c>
      <c r="P14" s="785">
        <f t="shared" si="6"/>
        <v>45986</v>
      </c>
      <c r="Q14" s="790" t="s">
        <v>59</v>
      </c>
    </row>
    <row r="15" spans="1:21" ht="26.25" customHeight="1" x14ac:dyDescent="0.2">
      <c r="A15" s="764" t="s">
        <v>606</v>
      </c>
      <c r="B15" s="277">
        <v>13765</v>
      </c>
      <c r="C15" s="246">
        <v>18081</v>
      </c>
      <c r="D15" s="278">
        <v>31846</v>
      </c>
      <c r="E15" s="277">
        <v>1841</v>
      </c>
      <c r="F15" s="246">
        <v>1220</v>
      </c>
      <c r="G15" s="278">
        <v>3061</v>
      </c>
      <c r="H15" s="776">
        <v>2513</v>
      </c>
      <c r="I15" s="279">
        <v>2264</v>
      </c>
      <c r="J15" s="777">
        <v>4777</v>
      </c>
      <c r="K15" s="776">
        <v>5558</v>
      </c>
      <c r="L15" s="279">
        <v>3068</v>
      </c>
      <c r="M15" s="777">
        <v>8626</v>
      </c>
      <c r="N15" s="246">
        <f t="shared" si="1"/>
        <v>23677</v>
      </c>
      <c r="O15" s="279">
        <f t="shared" si="2"/>
        <v>24633</v>
      </c>
      <c r="P15" s="279">
        <f t="shared" si="3"/>
        <v>48310</v>
      </c>
      <c r="Q15" s="766" t="s">
        <v>607</v>
      </c>
    </row>
    <row r="16" spans="1:21" ht="26.25" customHeight="1" x14ac:dyDescent="0.2">
      <c r="A16" s="764" t="s">
        <v>47</v>
      </c>
      <c r="B16" s="277">
        <v>10578</v>
      </c>
      <c r="C16" s="246">
        <v>11505</v>
      </c>
      <c r="D16" s="278">
        <v>22083</v>
      </c>
      <c r="E16" s="277" t="s">
        <v>2332</v>
      </c>
      <c r="F16" s="246" t="s">
        <v>2332</v>
      </c>
      <c r="G16" s="278" t="s">
        <v>2332</v>
      </c>
      <c r="H16" s="776">
        <v>1267</v>
      </c>
      <c r="I16" s="279">
        <v>1207</v>
      </c>
      <c r="J16" s="777">
        <v>2474</v>
      </c>
      <c r="K16" s="776">
        <v>673</v>
      </c>
      <c r="L16" s="279">
        <v>411</v>
      </c>
      <c r="M16" s="777">
        <v>1084</v>
      </c>
      <c r="N16" s="246">
        <f>SUM(B16,H16,K16)</f>
        <v>12518</v>
      </c>
      <c r="O16" s="246">
        <f t="shared" ref="O16:P16" si="7">SUM(C16,I16,L16)</f>
        <v>13123</v>
      </c>
      <c r="P16" s="246">
        <f t="shared" si="7"/>
        <v>25641</v>
      </c>
      <c r="Q16" s="766" t="s">
        <v>608</v>
      </c>
    </row>
    <row r="17" spans="1:17" ht="26.25" customHeight="1" x14ac:dyDescent="0.2">
      <c r="A17" s="764" t="s">
        <v>70</v>
      </c>
      <c r="B17" s="277">
        <v>6261</v>
      </c>
      <c r="C17" s="246">
        <v>7478</v>
      </c>
      <c r="D17" s="278">
        <v>13739</v>
      </c>
      <c r="E17" s="277" t="s">
        <v>2332</v>
      </c>
      <c r="F17" s="246" t="s">
        <v>2332</v>
      </c>
      <c r="G17" s="278" t="s">
        <v>2332</v>
      </c>
      <c r="H17" s="776">
        <v>1061</v>
      </c>
      <c r="I17" s="279">
        <v>993</v>
      </c>
      <c r="J17" s="777">
        <v>2054</v>
      </c>
      <c r="K17" s="776">
        <v>1078</v>
      </c>
      <c r="L17" s="279">
        <v>692</v>
      </c>
      <c r="M17" s="777">
        <v>1770</v>
      </c>
      <c r="N17" s="246">
        <f t="shared" ref="N17:N18" si="8">SUM(B17,H17,K17)</f>
        <v>8400</v>
      </c>
      <c r="O17" s="246">
        <f t="shared" ref="O17:O18" si="9">SUM(C17,I17,L17)</f>
        <v>9163</v>
      </c>
      <c r="P17" s="246">
        <f t="shared" ref="P17:P18" si="10">SUM(D17,J17,M17)</f>
        <v>17563</v>
      </c>
      <c r="Q17" s="766" t="s">
        <v>71</v>
      </c>
    </row>
    <row r="18" spans="1:17" ht="26.25" customHeight="1" x14ac:dyDescent="0.2">
      <c r="A18" s="764" t="s">
        <v>66</v>
      </c>
      <c r="B18" s="277">
        <v>8868</v>
      </c>
      <c r="C18" s="246">
        <v>8655</v>
      </c>
      <c r="D18" s="278">
        <v>17523</v>
      </c>
      <c r="E18" s="277" t="s">
        <v>2332</v>
      </c>
      <c r="F18" s="246" t="s">
        <v>2332</v>
      </c>
      <c r="G18" s="278" t="s">
        <v>2332</v>
      </c>
      <c r="H18" s="776">
        <v>2246</v>
      </c>
      <c r="I18" s="279">
        <v>1484</v>
      </c>
      <c r="J18" s="777">
        <v>3730</v>
      </c>
      <c r="K18" s="776">
        <v>2622</v>
      </c>
      <c r="L18" s="279">
        <v>1559</v>
      </c>
      <c r="M18" s="777">
        <v>4181</v>
      </c>
      <c r="N18" s="246">
        <f t="shared" si="8"/>
        <v>13736</v>
      </c>
      <c r="O18" s="246">
        <f t="shared" si="9"/>
        <v>11698</v>
      </c>
      <c r="P18" s="246">
        <f t="shared" si="10"/>
        <v>25434</v>
      </c>
      <c r="Q18" s="766" t="s">
        <v>67</v>
      </c>
    </row>
    <row r="19" spans="1:17" ht="26.25" customHeight="1" x14ac:dyDescent="0.2">
      <c r="A19" s="764" t="s">
        <v>98</v>
      </c>
      <c r="B19" s="277">
        <v>11235</v>
      </c>
      <c r="C19" s="246">
        <v>14255</v>
      </c>
      <c r="D19" s="278">
        <v>25490</v>
      </c>
      <c r="E19" s="277">
        <v>332</v>
      </c>
      <c r="F19" s="246">
        <v>288</v>
      </c>
      <c r="G19" s="278">
        <v>620</v>
      </c>
      <c r="H19" s="776">
        <v>1802</v>
      </c>
      <c r="I19" s="279">
        <v>1849</v>
      </c>
      <c r="J19" s="777">
        <v>3651</v>
      </c>
      <c r="K19" s="776">
        <v>6377</v>
      </c>
      <c r="L19" s="279">
        <v>4076</v>
      </c>
      <c r="M19" s="777">
        <v>10453</v>
      </c>
      <c r="N19" s="246">
        <f t="shared" si="1"/>
        <v>19746</v>
      </c>
      <c r="O19" s="279">
        <f t="shared" si="2"/>
        <v>20468</v>
      </c>
      <c r="P19" s="279">
        <f t="shared" si="3"/>
        <v>40214</v>
      </c>
      <c r="Q19" s="766" t="s">
        <v>61</v>
      </c>
    </row>
    <row r="20" spans="1:17" ht="26.25" customHeight="1" x14ac:dyDescent="0.2">
      <c r="A20" s="764" t="s">
        <v>609</v>
      </c>
      <c r="B20" s="277">
        <v>5843</v>
      </c>
      <c r="C20" s="246">
        <v>7792</v>
      </c>
      <c r="D20" s="278">
        <v>13635</v>
      </c>
      <c r="E20" s="277">
        <v>48</v>
      </c>
      <c r="F20" s="246">
        <v>43</v>
      </c>
      <c r="G20" s="278">
        <v>91</v>
      </c>
      <c r="H20" s="776">
        <v>720</v>
      </c>
      <c r="I20" s="279">
        <v>569</v>
      </c>
      <c r="J20" s="777">
        <v>1289</v>
      </c>
      <c r="K20" s="776">
        <v>3809</v>
      </c>
      <c r="L20" s="279">
        <v>1828</v>
      </c>
      <c r="M20" s="777">
        <v>5637</v>
      </c>
      <c r="N20" s="246">
        <f t="shared" si="1"/>
        <v>10420</v>
      </c>
      <c r="O20" s="279">
        <f t="shared" si="2"/>
        <v>10232</v>
      </c>
      <c r="P20" s="279">
        <f t="shared" si="3"/>
        <v>20652</v>
      </c>
      <c r="Q20" s="766" t="s">
        <v>69</v>
      </c>
    </row>
    <row r="21" spans="1:17" ht="26.25" customHeight="1" thickBot="1" x14ac:dyDescent="0.25">
      <c r="A21" s="765" t="s">
        <v>610</v>
      </c>
      <c r="B21" s="772">
        <v>19087</v>
      </c>
      <c r="C21" s="773">
        <v>26631</v>
      </c>
      <c r="D21" s="774">
        <v>45718</v>
      </c>
      <c r="E21" s="772">
        <v>1660</v>
      </c>
      <c r="F21" s="773">
        <v>1905</v>
      </c>
      <c r="G21" s="774">
        <v>3565</v>
      </c>
      <c r="H21" s="778">
        <v>4330</v>
      </c>
      <c r="I21" s="779">
        <v>2483</v>
      </c>
      <c r="J21" s="780">
        <v>6813</v>
      </c>
      <c r="K21" s="778">
        <v>5812</v>
      </c>
      <c r="L21" s="779">
        <v>2340</v>
      </c>
      <c r="M21" s="780">
        <v>8152</v>
      </c>
      <c r="N21" s="759">
        <f>K21+H21+E21+B21</f>
        <v>30889</v>
      </c>
      <c r="O21" s="760">
        <f t="shared" si="2"/>
        <v>33359</v>
      </c>
      <c r="P21" s="760">
        <f t="shared" si="3"/>
        <v>64248</v>
      </c>
      <c r="Q21" s="767" t="s">
        <v>611</v>
      </c>
    </row>
    <row r="22" spans="1:17" ht="23.25" customHeight="1" thickBot="1" x14ac:dyDescent="0.25">
      <c r="A22" s="754" t="s">
        <v>4</v>
      </c>
      <c r="B22" s="782">
        <f>SUM(B7:B21)</f>
        <v>258724</v>
      </c>
      <c r="C22" s="782">
        <f>SUM(C7:C21)</f>
        <v>282731</v>
      </c>
      <c r="D22" s="761">
        <f t="shared" ref="D22" si="11">SUM(D7:D21)</f>
        <v>541455</v>
      </c>
      <c r="E22" s="763">
        <f>SUM(E7:E21)</f>
        <v>12716</v>
      </c>
      <c r="F22" s="782">
        <f t="shared" ref="F22:J22" si="12">SUM(F7:F21)</f>
        <v>9983</v>
      </c>
      <c r="G22" s="761">
        <f t="shared" si="12"/>
        <v>22699</v>
      </c>
      <c r="H22" s="763">
        <f t="shared" si="12"/>
        <v>39048</v>
      </c>
      <c r="I22" s="782">
        <f t="shared" si="12"/>
        <v>30395</v>
      </c>
      <c r="J22" s="761">
        <f t="shared" si="12"/>
        <v>69443</v>
      </c>
      <c r="K22" s="763">
        <f>SUM(K7:K21)</f>
        <v>132329</v>
      </c>
      <c r="L22" s="782">
        <f t="shared" ref="L22:M22" si="13">SUM(L7:L21)</f>
        <v>80206</v>
      </c>
      <c r="M22" s="761">
        <f t="shared" si="13"/>
        <v>212535</v>
      </c>
      <c r="N22" s="763">
        <f>SUM(K22,H22,E22,B22)</f>
        <v>442817</v>
      </c>
      <c r="O22" s="782">
        <f>SUM(L22,I22,F22,C22)</f>
        <v>403315</v>
      </c>
      <c r="P22" s="782">
        <f>SUM(M22,J22,G22,D22)</f>
        <v>846132</v>
      </c>
      <c r="Q22" s="755" t="s">
        <v>9</v>
      </c>
    </row>
    <row r="23" spans="1:17" ht="23.25" customHeight="1" x14ac:dyDescent="0.2">
      <c r="E23" s="259"/>
      <c r="F23" s="259"/>
      <c r="G23" s="259"/>
      <c r="H23" s="259"/>
      <c r="I23" s="259"/>
      <c r="J23" s="259"/>
      <c r="K23" s="259"/>
      <c r="L23" s="259"/>
      <c r="M23" s="259"/>
      <c r="N23" s="259"/>
      <c r="O23" s="259"/>
    </row>
  </sheetData>
  <dataConsolidate/>
  <mergeCells count="10">
    <mergeCell ref="Q2:Q6"/>
    <mergeCell ref="A2:A6"/>
    <mergeCell ref="B3:P3"/>
    <mergeCell ref="B2:P2"/>
    <mergeCell ref="H5:J5"/>
    <mergeCell ref="E5:G5"/>
    <mergeCell ref="B4:J4"/>
    <mergeCell ref="B5:D5"/>
    <mergeCell ref="K4:M5"/>
    <mergeCell ref="N4:P5"/>
  </mergeCells>
  <printOptions horizontalCentered="1"/>
  <pageMargins left="0.511811023622047" right="0.511811023622047" top="1" bottom="1" header="1" footer="1"/>
  <pageSetup paperSize="9" scale="75" firstPageNumber="10" fitToWidth="0" orientation="landscape" useFirstPageNumber="1" r:id="rId1"/>
  <headerFooter alignWithMargins="0"/>
  <rowBreaks count="1" manualBreakCount="1">
    <brk id="25" max="1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6"/>
  <sheetViews>
    <sheetView rightToLeft="1" view="pageBreakPreview" zoomScale="85" zoomScaleNormal="85" zoomScaleSheetLayoutView="85" workbookViewId="0">
      <selection activeCell="L63" sqref="L63"/>
    </sheetView>
  </sheetViews>
  <sheetFormatPr defaultRowHeight="14.25" x14ac:dyDescent="0.2"/>
  <cols>
    <col min="1" max="1" width="21.25" customWidth="1"/>
    <col min="2" max="13" width="7.625" customWidth="1"/>
    <col min="14" max="14" width="32.125" customWidth="1"/>
  </cols>
  <sheetData>
    <row r="1" spans="1:14" ht="28.5" customHeight="1" x14ac:dyDescent="0.2">
      <c r="A1" s="995" t="s">
        <v>1918</v>
      </c>
      <c r="B1" s="995"/>
      <c r="C1" s="995"/>
      <c r="D1" s="995"/>
      <c r="E1" s="995"/>
      <c r="F1" s="995"/>
      <c r="G1" s="995"/>
      <c r="H1" s="995"/>
      <c r="I1" s="995"/>
      <c r="J1" s="995"/>
      <c r="K1" s="995"/>
      <c r="L1" s="995"/>
      <c r="M1" s="995"/>
      <c r="N1" s="995"/>
    </row>
    <row r="2" spans="1:14" ht="42" customHeight="1" x14ac:dyDescent="0.2">
      <c r="A2" s="999" t="s">
        <v>1917</v>
      </c>
      <c r="B2" s="999"/>
      <c r="C2" s="999"/>
      <c r="D2" s="999"/>
      <c r="E2" s="999"/>
      <c r="F2" s="999"/>
      <c r="G2" s="999"/>
      <c r="H2" s="999"/>
      <c r="I2" s="999"/>
      <c r="J2" s="999"/>
      <c r="K2" s="999"/>
      <c r="L2" s="999"/>
      <c r="M2" s="999"/>
      <c r="N2" s="999"/>
    </row>
    <row r="3" spans="1:14" ht="18.75" customHeight="1" thickBot="1" x14ac:dyDescent="0.3">
      <c r="A3" s="33" t="s">
        <v>672</v>
      </c>
      <c r="N3" s="79" t="s">
        <v>2346</v>
      </c>
    </row>
    <row r="4" spans="1:14" ht="17.25" customHeight="1"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17.25" customHeight="1" x14ac:dyDescent="0.25">
      <c r="A5" s="993"/>
      <c r="B5" s="1004" t="s">
        <v>131</v>
      </c>
      <c r="C5" s="1004"/>
      <c r="D5" s="1004"/>
      <c r="E5" s="1004" t="s">
        <v>132</v>
      </c>
      <c r="F5" s="1004"/>
      <c r="G5" s="1004"/>
      <c r="H5" s="1004" t="s">
        <v>133</v>
      </c>
      <c r="I5" s="1004"/>
      <c r="J5" s="1004"/>
      <c r="K5" s="1004" t="s">
        <v>9</v>
      </c>
      <c r="L5" s="1004"/>
      <c r="M5" s="1004"/>
      <c r="N5" s="993"/>
    </row>
    <row r="6" spans="1:14" ht="17.25" customHeight="1" x14ac:dyDescent="0.25">
      <c r="A6" s="993"/>
      <c r="B6" s="3" t="s">
        <v>10</v>
      </c>
      <c r="C6" s="3" t="s">
        <v>112</v>
      </c>
      <c r="D6" s="3" t="s">
        <v>12</v>
      </c>
      <c r="E6" s="3" t="s">
        <v>10</v>
      </c>
      <c r="F6" s="3" t="s">
        <v>112</v>
      </c>
      <c r="G6" s="3" t="s">
        <v>12</v>
      </c>
      <c r="H6" s="3" t="s">
        <v>10</v>
      </c>
      <c r="I6" s="3" t="s">
        <v>112</v>
      </c>
      <c r="J6" s="3" t="s">
        <v>12</v>
      </c>
      <c r="K6" s="3" t="s">
        <v>10</v>
      </c>
      <c r="L6" s="3" t="s">
        <v>112</v>
      </c>
      <c r="M6" s="3" t="s">
        <v>12</v>
      </c>
      <c r="N6" s="993"/>
    </row>
    <row r="7" spans="1:14" ht="17.25"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18.75" customHeight="1" x14ac:dyDescent="0.2">
      <c r="A8" s="8" t="s">
        <v>403</v>
      </c>
      <c r="B8" s="9"/>
      <c r="C8" s="9"/>
      <c r="D8" s="9"/>
      <c r="E8" s="9"/>
      <c r="F8" s="9"/>
      <c r="G8" s="9"/>
      <c r="H8" s="9"/>
      <c r="I8" s="9"/>
      <c r="J8" s="9"/>
      <c r="K8" s="10"/>
      <c r="L8" s="8"/>
      <c r="M8" s="9"/>
      <c r="N8" s="10" t="s">
        <v>198</v>
      </c>
    </row>
    <row r="9" spans="1:14" ht="21.75" customHeight="1" x14ac:dyDescent="0.2">
      <c r="A9" s="8" t="s">
        <v>426</v>
      </c>
      <c r="B9" s="9">
        <v>33</v>
      </c>
      <c r="C9" s="9">
        <v>22</v>
      </c>
      <c r="D9" s="9">
        <v>55</v>
      </c>
      <c r="E9" s="9">
        <v>3</v>
      </c>
      <c r="F9" s="9">
        <v>0</v>
      </c>
      <c r="G9" s="9">
        <v>3</v>
      </c>
      <c r="H9" s="9">
        <v>0</v>
      </c>
      <c r="I9" s="9">
        <v>0</v>
      </c>
      <c r="J9" s="9">
        <f>SUM(H9:I9)</f>
        <v>0</v>
      </c>
      <c r="K9" s="9">
        <f t="shared" ref="K9:L18" si="0">SUM(B9,E9,H9)</f>
        <v>36</v>
      </c>
      <c r="L9" s="9">
        <f t="shared" si="0"/>
        <v>22</v>
      </c>
      <c r="M9" s="9">
        <f t="shared" ref="M9:M18" si="1">SUM(K9:L9)</f>
        <v>58</v>
      </c>
      <c r="N9" s="10" t="s">
        <v>438</v>
      </c>
    </row>
    <row r="10" spans="1:14" ht="21.75" customHeight="1" x14ac:dyDescent="0.2">
      <c r="A10" s="8" t="s">
        <v>203</v>
      </c>
      <c r="B10" s="9">
        <v>4</v>
      </c>
      <c r="C10" s="9">
        <v>5</v>
      </c>
      <c r="D10" s="9">
        <v>9</v>
      </c>
      <c r="E10" s="9">
        <v>0</v>
      </c>
      <c r="F10" s="9">
        <v>2</v>
      </c>
      <c r="G10" s="9">
        <v>2</v>
      </c>
      <c r="H10" s="9">
        <v>1</v>
      </c>
      <c r="I10" s="9">
        <v>6</v>
      </c>
      <c r="J10" s="9">
        <f t="shared" ref="J10:J18" si="2">SUM(H10:I10)</f>
        <v>7</v>
      </c>
      <c r="K10" s="9">
        <f t="shared" si="0"/>
        <v>5</v>
      </c>
      <c r="L10" s="9">
        <f t="shared" si="0"/>
        <v>13</v>
      </c>
      <c r="M10" s="9">
        <f t="shared" si="1"/>
        <v>18</v>
      </c>
      <c r="N10" s="10" t="s">
        <v>204</v>
      </c>
    </row>
    <row r="11" spans="1:14" ht="21.75" customHeight="1" x14ac:dyDescent="0.2">
      <c r="A11" s="8" t="s">
        <v>428</v>
      </c>
      <c r="B11" s="9">
        <v>31</v>
      </c>
      <c r="C11" s="9">
        <v>3</v>
      </c>
      <c r="D11" s="9">
        <v>34</v>
      </c>
      <c r="E11" s="9">
        <v>14</v>
      </c>
      <c r="F11" s="9">
        <v>7</v>
      </c>
      <c r="G11" s="9">
        <v>21</v>
      </c>
      <c r="H11" s="9">
        <v>0</v>
      </c>
      <c r="I11" s="9">
        <v>0</v>
      </c>
      <c r="J11" s="9">
        <f t="shared" si="2"/>
        <v>0</v>
      </c>
      <c r="K11" s="9">
        <f t="shared" si="0"/>
        <v>45</v>
      </c>
      <c r="L11" s="9">
        <f t="shared" si="0"/>
        <v>10</v>
      </c>
      <c r="M11" s="9">
        <f t="shared" si="1"/>
        <v>55</v>
      </c>
      <c r="N11" s="10" t="s">
        <v>210</v>
      </c>
    </row>
    <row r="12" spans="1:14" ht="21.75" customHeight="1" x14ac:dyDescent="0.2">
      <c r="A12" s="8" t="s">
        <v>306</v>
      </c>
      <c r="B12" s="9">
        <v>120</v>
      </c>
      <c r="C12" s="9">
        <v>66</v>
      </c>
      <c r="D12" s="9">
        <v>186</v>
      </c>
      <c r="E12" s="9">
        <v>11</v>
      </c>
      <c r="F12" s="9">
        <v>7</v>
      </c>
      <c r="G12" s="9">
        <v>18</v>
      </c>
      <c r="H12" s="9">
        <v>2</v>
      </c>
      <c r="I12" s="9">
        <v>1</v>
      </c>
      <c r="J12" s="9">
        <f t="shared" si="2"/>
        <v>3</v>
      </c>
      <c r="K12" s="9">
        <f t="shared" si="0"/>
        <v>133</v>
      </c>
      <c r="L12" s="9">
        <f t="shared" si="0"/>
        <v>74</v>
      </c>
      <c r="M12" s="9">
        <f t="shared" si="1"/>
        <v>207</v>
      </c>
      <c r="N12" s="10" t="s">
        <v>222</v>
      </c>
    </row>
    <row r="13" spans="1:14" ht="21.75" customHeight="1" x14ac:dyDescent="0.2">
      <c r="A13" s="8" t="s">
        <v>430</v>
      </c>
      <c r="B13" s="9">
        <v>152</v>
      </c>
      <c r="C13" s="9">
        <v>38</v>
      </c>
      <c r="D13" s="9">
        <v>190</v>
      </c>
      <c r="E13" s="9">
        <v>79</v>
      </c>
      <c r="F13" s="9">
        <v>25</v>
      </c>
      <c r="G13" s="9">
        <v>104</v>
      </c>
      <c r="H13" s="9">
        <v>55</v>
      </c>
      <c r="I13" s="9">
        <v>18</v>
      </c>
      <c r="J13" s="9">
        <f t="shared" si="2"/>
        <v>73</v>
      </c>
      <c r="K13" s="9">
        <f t="shared" si="0"/>
        <v>286</v>
      </c>
      <c r="L13" s="9">
        <f t="shared" si="0"/>
        <v>81</v>
      </c>
      <c r="M13" s="9">
        <f t="shared" si="1"/>
        <v>367</v>
      </c>
      <c r="N13" s="10" t="s">
        <v>431</v>
      </c>
    </row>
    <row r="14" spans="1:14" ht="21.75" customHeight="1" x14ac:dyDescent="0.2">
      <c r="A14" s="8" t="s">
        <v>227</v>
      </c>
      <c r="B14" s="9">
        <v>0</v>
      </c>
      <c r="C14" s="9">
        <v>193</v>
      </c>
      <c r="D14" s="9">
        <v>193</v>
      </c>
      <c r="E14" s="9">
        <v>0</v>
      </c>
      <c r="F14" s="9">
        <v>96</v>
      </c>
      <c r="G14" s="9">
        <v>96</v>
      </c>
      <c r="H14" s="9">
        <v>0</v>
      </c>
      <c r="I14" s="9">
        <v>30</v>
      </c>
      <c r="J14" s="9">
        <f t="shared" si="2"/>
        <v>30</v>
      </c>
      <c r="K14" s="9">
        <f t="shared" si="0"/>
        <v>0</v>
      </c>
      <c r="L14" s="9">
        <f t="shared" si="0"/>
        <v>319</v>
      </c>
      <c r="M14" s="9">
        <f t="shared" si="1"/>
        <v>319</v>
      </c>
      <c r="N14" s="10" t="s">
        <v>432</v>
      </c>
    </row>
    <row r="15" spans="1:14" ht="21.75" customHeight="1" x14ac:dyDescent="0.2">
      <c r="A15" s="8" t="s">
        <v>233</v>
      </c>
      <c r="B15" s="9">
        <v>179</v>
      </c>
      <c r="C15" s="9">
        <v>81</v>
      </c>
      <c r="D15" s="9">
        <v>260</v>
      </c>
      <c r="E15" s="9">
        <v>35</v>
      </c>
      <c r="F15" s="9">
        <v>31</v>
      </c>
      <c r="G15" s="9">
        <v>66</v>
      </c>
      <c r="H15" s="9">
        <v>108</v>
      </c>
      <c r="I15" s="9">
        <v>103</v>
      </c>
      <c r="J15" s="9">
        <f t="shared" si="2"/>
        <v>211</v>
      </c>
      <c r="K15" s="9">
        <f t="shared" si="0"/>
        <v>322</v>
      </c>
      <c r="L15" s="9">
        <f t="shared" si="0"/>
        <v>215</v>
      </c>
      <c r="M15" s="9">
        <f t="shared" si="1"/>
        <v>537</v>
      </c>
      <c r="N15" s="10" t="s">
        <v>234</v>
      </c>
    </row>
    <row r="16" spans="1:14" ht="21.75" customHeight="1" x14ac:dyDescent="0.2">
      <c r="A16" s="8" t="s">
        <v>237</v>
      </c>
      <c r="B16" s="9">
        <v>77</v>
      </c>
      <c r="C16" s="9">
        <v>17</v>
      </c>
      <c r="D16" s="9">
        <v>94</v>
      </c>
      <c r="E16" s="9">
        <v>15</v>
      </c>
      <c r="F16" s="9">
        <v>0</v>
      </c>
      <c r="G16" s="9">
        <v>15</v>
      </c>
      <c r="H16" s="9">
        <v>80</v>
      </c>
      <c r="I16" s="9">
        <v>31</v>
      </c>
      <c r="J16" s="9">
        <f t="shared" si="2"/>
        <v>111</v>
      </c>
      <c r="K16" s="9">
        <f t="shared" si="0"/>
        <v>172</v>
      </c>
      <c r="L16" s="9">
        <f t="shared" si="0"/>
        <v>48</v>
      </c>
      <c r="M16" s="9">
        <f t="shared" si="1"/>
        <v>220</v>
      </c>
      <c r="N16" s="10" t="s">
        <v>238</v>
      </c>
    </row>
    <row r="17" spans="1:14" ht="21.75" customHeight="1" x14ac:dyDescent="0.2">
      <c r="A17" s="8" t="s">
        <v>433</v>
      </c>
      <c r="B17" s="9">
        <v>177</v>
      </c>
      <c r="C17" s="9">
        <v>98</v>
      </c>
      <c r="D17" s="9">
        <v>275</v>
      </c>
      <c r="E17" s="9">
        <v>20</v>
      </c>
      <c r="F17" s="9">
        <v>21</v>
      </c>
      <c r="G17" s="9">
        <v>41</v>
      </c>
      <c r="H17" s="9">
        <v>14</v>
      </c>
      <c r="I17" s="9">
        <v>6</v>
      </c>
      <c r="J17" s="9">
        <f t="shared" si="2"/>
        <v>20</v>
      </c>
      <c r="K17" s="9">
        <f t="shared" si="0"/>
        <v>211</v>
      </c>
      <c r="L17" s="9">
        <f t="shared" si="0"/>
        <v>125</v>
      </c>
      <c r="M17" s="9">
        <f t="shared" si="1"/>
        <v>336</v>
      </c>
      <c r="N17" s="10" t="s">
        <v>434</v>
      </c>
    </row>
    <row r="18" spans="1:14" ht="21.75" customHeight="1" x14ac:dyDescent="0.2">
      <c r="A18" s="8" t="s">
        <v>435</v>
      </c>
      <c r="B18" s="9">
        <v>104</v>
      </c>
      <c r="C18" s="9">
        <v>87</v>
      </c>
      <c r="D18" s="9">
        <v>191</v>
      </c>
      <c r="E18" s="9">
        <v>19</v>
      </c>
      <c r="F18" s="9">
        <v>27</v>
      </c>
      <c r="G18" s="9">
        <v>46</v>
      </c>
      <c r="H18" s="9">
        <v>174</v>
      </c>
      <c r="I18" s="9">
        <v>142</v>
      </c>
      <c r="J18" s="9">
        <f t="shared" si="2"/>
        <v>316</v>
      </c>
      <c r="K18" s="9">
        <f t="shared" si="0"/>
        <v>297</v>
      </c>
      <c r="L18" s="9">
        <f t="shared" si="0"/>
        <v>256</v>
      </c>
      <c r="M18" s="9">
        <f t="shared" si="1"/>
        <v>553</v>
      </c>
      <c r="N18" s="10" t="s">
        <v>246</v>
      </c>
    </row>
    <row r="19" spans="1:14" ht="21.75" customHeight="1" x14ac:dyDescent="0.2">
      <c r="A19" s="8" t="s">
        <v>90</v>
      </c>
      <c r="B19" s="9">
        <f>SUM(B9:B18)</f>
        <v>877</v>
      </c>
      <c r="C19" s="9">
        <f t="shared" ref="C19:M19" si="3">SUM(C9:C18)</f>
        <v>610</v>
      </c>
      <c r="D19" s="9">
        <f t="shared" si="3"/>
        <v>1487</v>
      </c>
      <c r="E19" s="9">
        <f t="shared" si="3"/>
        <v>196</v>
      </c>
      <c r="F19" s="9">
        <f t="shared" si="3"/>
        <v>216</v>
      </c>
      <c r="G19" s="9">
        <f t="shared" si="3"/>
        <v>412</v>
      </c>
      <c r="H19" s="9">
        <f t="shared" si="3"/>
        <v>434</v>
      </c>
      <c r="I19" s="9">
        <f t="shared" si="3"/>
        <v>337</v>
      </c>
      <c r="J19" s="9">
        <f t="shared" si="3"/>
        <v>771</v>
      </c>
      <c r="K19" s="9">
        <f t="shared" si="3"/>
        <v>1507</v>
      </c>
      <c r="L19" s="9">
        <f t="shared" si="3"/>
        <v>1163</v>
      </c>
      <c r="M19" s="9">
        <f t="shared" si="3"/>
        <v>2670</v>
      </c>
      <c r="N19" s="10" t="s">
        <v>91</v>
      </c>
    </row>
    <row r="20" spans="1:14" ht="21.75" customHeight="1" x14ac:dyDescent="0.2">
      <c r="A20" s="8" t="s">
        <v>402</v>
      </c>
      <c r="B20" s="9"/>
      <c r="C20" s="9"/>
      <c r="D20" s="9"/>
      <c r="E20" s="9"/>
      <c r="F20" s="9"/>
      <c r="G20" s="9"/>
      <c r="H20" s="9"/>
      <c r="I20" s="9"/>
      <c r="J20" s="9"/>
      <c r="K20" s="9"/>
      <c r="L20" s="9"/>
      <c r="M20" s="9"/>
      <c r="N20" s="10" t="s">
        <v>93</v>
      </c>
    </row>
    <row r="21" spans="1:14" ht="21.75" customHeight="1" x14ac:dyDescent="0.2">
      <c r="A21" s="8" t="s">
        <v>428</v>
      </c>
      <c r="B21" s="9">
        <v>21</v>
      </c>
      <c r="C21" s="9">
        <v>8</v>
      </c>
      <c r="D21" s="9">
        <v>29</v>
      </c>
      <c r="E21" s="9">
        <v>2</v>
      </c>
      <c r="F21" s="9">
        <v>1</v>
      </c>
      <c r="G21" s="9">
        <v>3</v>
      </c>
      <c r="H21" s="9">
        <v>0</v>
      </c>
      <c r="I21" s="9">
        <v>0</v>
      </c>
      <c r="J21" s="9">
        <f>SUM(H21:I21)</f>
        <v>0</v>
      </c>
      <c r="K21" s="9">
        <f t="shared" ref="K21:L28" si="4">SUM(B21,E21,H21)</f>
        <v>23</v>
      </c>
      <c r="L21" s="9">
        <f t="shared" si="4"/>
        <v>9</v>
      </c>
      <c r="M21" s="9">
        <f t="shared" ref="M21:M28" si="5">SUM(K21:L21)</f>
        <v>32</v>
      </c>
      <c r="N21" s="10" t="s">
        <v>210</v>
      </c>
    </row>
    <row r="22" spans="1:14" ht="21.75" customHeight="1" x14ac:dyDescent="0.2">
      <c r="A22" s="8" t="s">
        <v>306</v>
      </c>
      <c r="B22" s="9">
        <v>114</v>
      </c>
      <c r="C22" s="9">
        <v>50</v>
      </c>
      <c r="D22" s="9">
        <v>164</v>
      </c>
      <c r="E22" s="9">
        <v>1</v>
      </c>
      <c r="F22" s="9">
        <v>1</v>
      </c>
      <c r="G22" s="9">
        <v>2</v>
      </c>
      <c r="H22" s="9">
        <v>2</v>
      </c>
      <c r="I22" s="9">
        <v>2</v>
      </c>
      <c r="J22" s="9">
        <f t="shared" ref="J22:J28" si="6">SUM(H22:I22)</f>
        <v>4</v>
      </c>
      <c r="K22" s="9">
        <f t="shared" si="4"/>
        <v>117</v>
      </c>
      <c r="L22" s="9">
        <f t="shared" si="4"/>
        <v>53</v>
      </c>
      <c r="M22" s="9">
        <f t="shared" si="5"/>
        <v>170</v>
      </c>
      <c r="N22" s="10" t="s">
        <v>222</v>
      </c>
    </row>
    <row r="23" spans="1:14" ht="21.75" customHeight="1" x14ac:dyDescent="0.2">
      <c r="A23" s="8" t="s">
        <v>430</v>
      </c>
      <c r="B23" s="9">
        <v>50</v>
      </c>
      <c r="C23" s="9">
        <v>12</v>
      </c>
      <c r="D23" s="9">
        <v>62</v>
      </c>
      <c r="E23" s="9">
        <v>1</v>
      </c>
      <c r="F23" s="9">
        <v>1</v>
      </c>
      <c r="G23" s="9">
        <v>2</v>
      </c>
      <c r="H23" s="9">
        <v>12</v>
      </c>
      <c r="I23" s="9">
        <v>12</v>
      </c>
      <c r="J23" s="9">
        <f t="shared" si="6"/>
        <v>24</v>
      </c>
      <c r="K23" s="9">
        <f t="shared" si="4"/>
        <v>63</v>
      </c>
      <c r="L23" s="9">
        <f t="shared" si="4"/>
        <v>25</v>
      </c>
      <c r="M23" s="9">
        <f t="shared" si="5"/>
        <v>88</v>
      </c>
      <c r="N23" s="10" t="s">
        <v>431</v>
      </c>
    </row>
    <row r="24" spans="1:14" ht="21.75" customHeight="1" x14ac:dyDescent="0.2">
      <c r="A24" s="8" t="s">
        <v>227</v>
      </c>
      <c r="B24" s="9">
        <v>0</v>
      </c>
      <c r="C24" s="9">
        <v>73</v>
      </c>
      <c r="D24" s="9">
        <v>73</v>
      </c>
      <c r="E24" s="9">
        <v>0</v>
      </c>
      <c r="F24" s="9">
        <v>2</v>
      </c>
      <c r="G24" s="9">
        <v>2</v>
      </c>
      <c r="H24" s="9">
        <v>0</v>
      </c>
      <c r="I24" s="9">
        <v>1</v>
      </c>
      <c r="J24" s="9">
        <f t="shared" si="6"/>
        <v>1</v>
      </c>
      <c r="K24" s="9">
        <f t="shared" si="4"/>
        <v>0</v>
      </c>
      <c r="L24" s="9">
        <f t="shared" si="4"/>
        <v>76</v>
      </c>
      <c r="M24" s="9">
        <f t="shared" si="5"/>
        <v>76</v>
      </c>
      <c r="N24" s="10" t="s">
        <v>432</v>
      </c>
    </row>
    <row r="25" spans="1:14" ht="21.75" customHeight="1" x14ac:dyDescent="0.2">
      <c r="A25" s="8" t="s">
        <v>233</v>
      </c>
      <c r="B25" s="9">
        <v>68</v>
      </c>
      <c r="C25" s="9">
        <v>21</v>
      </c>
      <c r="D25" s="9">
        <v>89</v>
      </c>
      <c r="E25" s="9">
        <v>1</v>
      </c>
      <c r="F25" s="9">
        <v>4</v>
      </c>
      <c r="G25" s="9">
        <v>5</v>
      </c>
      <c r="H25" s="9">
        <v>5</v>
      </c>
      <c r="I25" s="9">
        <v>5</v>
      </c>
      <c r="J25" s="9">
        <f t="shared" si="6"/>
        <v>10</v>
      </c>
      <c r="K25" s="9">
        <f t="shared" si="4"/>
        <v>74</v>
      </c>
      <c r="L25" s="9">
        <f t="shared" si="4"/>
        <v>30</v>
      </c>
      <c r="M25" s="9">
        <f t="shared" si="5"/>
        <v>104</v>
      </c>
      <c r="N25" s="10" t="s">
        <v>234</v>
      </c>
    </row>
    <row r="26" spans="1:14" ht="21.75" customHeight="1" x14ac:dyDescent="0.2">
      <c r="A26" s="8" t="s">
        <v>237</v>
      </c>
      <c r="B26" s="9">
        <v>81</v>
      </c>
      <c r="C26" s="9">
        <v>13</v>
      </c>
      <c r="D26" s="9">
        <v>94</v>
      </c>
      <c r="E26" s="9">
        <v>0</v>
      </c>
      <c r="F26" s="9">
        <v>0</v>
      </c>
      <c r="G26" s="9">
        <v>0</v>
      </c>
      <c r="H26" s="9">
        <v>59</v>
      </c>
      <c r="I26" s="9">
        <v>12</v>
      </c>
      <c r="J26" s="9">
        <f t="shared" si="6"/>
        <v>71</v>
      </c>
      <c r="K26" s="9">
        <f t="shared" si="4"/>
        <v>140</v>
      </c>
      <c r="L26" s="9">
        <f t="shared" si="4"/>
        <v>25</v>
      </c>
      <c r="M26" s="9">
        <f t="shared" si="5"/>
        <v>165</v>
      </c>
      <c r="N26" s="10" t="s">
        <v>238</v>
      </c>
    </row>
    <row r="27" spans="1:14" ht="21.75" customHeight="1" x14ac:dyDescent="0.2">
      <c r="A27" s="8" t="s">
        <v>433</v>
      </c>
      <c r="B27" s="9">
        <v>220</v>
      </c>
      <c r="C27" s="9">
        <v>53</v>
      </c>
      <c r="D27" s="9">
        <v>273</v>
      </c>
      <c r="E27" s="9">
        <v>6</v>
      </c>
      <c r="F27" s="9">
        <v>0</v>
      </c>
      <c r="G27" s="9">
        <v>6</v>
      </c>
      <c r="H27" s="9">
        <v>0</v>
      </c>
      <c r="I27" s="9">
        <v>0</v>
      </c>
      <c r="J27" s="9">
        <f t="shared" si="6"/>
        <v>0</v>
      </c>
      <c r="K27" s="9">
        <f t="shared" si="4"/>
        <v>226</v>
      </c>
      <c r="L27" s="9">
        <f t="shared" si="4"/>
        <v>53</v>
      </c>
      <c r="M27" s="9">
        <f t="shared" si="5"/>
        <v>279</v>
      </c>
      <c r="N27" s="10" t="s">
        <v>434</v>
      </c>
    </row>
    <row r="28" spans="1:14" ht="21.75" customHeight="1" x14ac:dyDescent="0.2">
      <c r="A28" s="8" t="s">
        <v>435</v>
      </c>
      <c r="B28" s="9">
        <v>109</v>
      </c>
      <c r="C28" s="9">
        <v>20</v>
      </c>
      <c r="D28" s="9">
        <v>129</v>
      </c>
      <c r="E28" s="9">
        <v>1</v>
      </c>
      <c r="F28" s="9">
        <v>3</v>
      </c>
      <c r="G28" s="9">
        <v>4</v>
      </c>
      <c r="H28" s="9">
        <v>29</v>
      </c>
      <c r="I28" s="9">
        <v>8</v>
      </c>
      <c r="J28" s="9">
        <f t="shared" si="6"/>
        <v>37</v>
      </c>
      <c r="K28" s="9">
        <f t="shared" si="4"/>
        <v>139</v>
      </c>
      <c r="L28" s="9">
        <f t="shared" si="4"/>
        <v>31</v>
      </c>
      <c r="M28" s="9">
        <f t="shared" si="5"/>
        <v>170</v>
      </c>
      <c r="N28" s="10" t="s">
        <v>234</v>
      </c>
    </row>
    <row r="29" spans="1:14" ht="21.75" customHeight="1" thickBot="1" x14ac:dyDescent="0.25">
      <c r="A29" s="20" t="s">
        <v>126</v>
      </c>
      <c r="B29" s="21">
        <f>SUM(B21:B28)</f>
        <v>663</v>
      </c>
      <c r="C29" s="21">
        <f t="shared" ref="C29:M29" si="7">SUM(C21:C28)</f>
        <v>250</v>
      </c>
      <c r="D29" s="21">
        <f t="shared" si="7"/>
        <v>913</v>
      </c>
      <c r="E29" s="21">
        <f t="shared" si="7"/>
        <v>12</v>
      </c>
      <c r="F29" s="21">
        <f t="shared" si="7"/>
        <v>12</v>
      </c>
      <c r="G29" s="21">
        <f t="shared" si="7"/>
        <v>24</v>
      </c>
      <c r="H29" s="21">
        <f t="shared" si="7"/>
        <v>107</v>
      </c>
      <c r="I29" s="21">
        <f t="shared" si="7"/>
        <v>40</v>
      </c>
      <c r="J29" s="21">
        <f t="shared" si="7"/>
        <v>147</v>
      </c>
      <c r="K29" s="21">
        <f t="shared" si="7"/>
        <v>782</v>
      </c>
      <c r="L29" s="21">
        <f t="shared" si="7"/>
        <v>302</v>
      </c>
      <c r="M29" s="21">
        <f t="shared" si="7"/>
        <v>1084</v>
      </c>
      <c r="N29" s="22" t="s">
        <v>315</v>
      </c>
    </row>
    <row r="30" spans="1:14" ht="21.75" customHeight="1" thickBot="1" x14ac:dyDescent="0.25">
      <c r="A30" s="23" t="s">
        <v>374</v>
      </c>
      <c r="B30" s="24">
        <f>SUM(B29,B19)</f>
        <v>1540</v>
      </c>
      <c r="C30" s="24">
        <f t="shared" ref="C30:M30" si="8">SUM(C29,C19)</f>
        <v>860</v>
      </c>
      <c r="D30" s="24">
        <f t="shared" si="8"/>
        <v>2400</v>
      </c>
      <c r="E30" s="24">
        <f t="shared" si="8"/>
        <v>208</v>
      </c>
      <c r="F30" s="24">
        <f t="shared" si="8"/>
        <v>228</v>
      </c>
      <c r="G30" s="24">
        <f t="shared" si="8"/>
        <v>436</v>
      </c>
      <c r="H30" s="24">
        <f t="shared" si="8"/>
        <v>541</v>
      </c>
      <c r="I30" s="24">
        <f t="shared" si="8"/>
        <v>377</v>
      </c>
      <c r="J30" s="24">
        <f t="shared" si="8"/>
        <v>918</v>
      </c>
      <c r="K30" s="24">
        <f t="shared" si="8"/>
        <v>2289</v>
      </c>
      <c r="L30" s="24">
        <f t="shared" si="8"/>
        <v>1465</v>
      </c>
      <c r="M30" s="24">
        <f t="shared" si="8"/>
        <v>3754</v>
      </c>
      <c r="N30" s="216" t="s">
        <v>253</v>
      </c>
    </row>
    <row r="31" spans="1:14" ht="15" thickTop="1" x14ac:dyDescent="0.2"/>
    <row r="35" spans="1:14" ht="18" x14ac:dyDescent="0.2">
      <c r="A35" s="995" t="s">
        <v>2367</v>
      </c>
      <c r="B35" s="995"/>
      <c r="C35" s="995"/>
      <c r="D35" s="995"/>
      <c r="E35" s="995"/>
      <c r="F35" s="995"/>
      <c r="G35" s="995"/>
      <c r="H35" s="995"/>
      <c r="I35" s="995"/>
      <c r="J35" s="995"/>
      <c r="K35" s="995"/>
      <c r="L35" s="995"/>
      <c r="M35" s="995"/>
      <c r="N35" s="995"/>
    </row>
    <row r="36" spans="1:14" ht="32.25" customHeight="1" x14ac:dyDescent="0.2">
      <c r="A36" s="999" t="s">
        <v>2368</v>
      </c>
      <c r="B36" s="999"/>
      <c r="C36" s="999"/>
      <c r="D36" s="999"/>
      <c r="E36" s="999"/>
      <c r="F36" s="999"/>
      <c r="G36" s="999"/>
      <c r="H36" s="999"/>
      <c r="I36" s="999"/>
      <c r="J36" s="999"/>
      <c r="K36" s="999"/>
      <c r="L36" s="999"/>
      <c r="M36" s="999"/>
      <c r="N36" s="999"/>
    </row>
    <row r="37" spans="1:14" ht="16.5" thickBot="1" x14ac:dyDescent="0.25">
      <c r="A37" s="5" t="s">
        <v>2369</v>
      </c>
      <c r="B37" s="692"/>
      <c r="C37" s="692"/>
      <c r="D37" s="692"/>
      <c r="E37" s="692"/>
      <c r="F37" s="692"/>
      <c r="G37" s="692"/>
      <c r="H37" s="692"/>
      <c r="I37" s="692"/>
      <c r="J37" s="692"/>
      <c r="K37" s="692"/>
      <c r="L37" s="692"/>
      <c r="M37" s="692"/>
      <c r="N37" s="69" t="s">
        <v>2370</v>
      </c>
    </row>
    <row r="38" spans="1:14" ht="16.5" thickTop="1" x14ac:dyDescent="0.2">
      <c r="A38" s="992" t="s">
        <v>196</v>
      </c>
      <c r="B38" s="992" t="s">
        <v>128</v>
      </c>
      <c r="C38" s="992"/>
      <c r="D38" s="992"/>
      <c r="E38" s="992" t="s">
        <v>129</v>
      </c>
      <c r="F38" s="992"/>
      <c r="G38" s="992"/>
      <c r="H38" s="992" t="s">
        <v>130</v>
      </c>
      <c r="I38" s="992"/>
      <c r="J38" s="992"/>
      <c r="K38" s="992" t="s">
        <v>4</v>
      </c>
      <c r="L38" s="992"/>
      <c r="M38" s="992"/>
      <c r="N38" s="992" t="s">
        <v>197</v>
      </c>
    </row>
    <row r="39" spans="1:14" ht="15.75" x14ac:dyDescent="0.2">
      <c r="A39" s="993"/>
      <c r="B39" s="993" t="s">
        <v>131</v>
      </c>
      <c r="C39" s="993"/>
      <c r="D39" s="993"/>
      <c r="E39" s="993" t="s">
        <v>132</v>
      </c>
      <c r="F39" s="993"/>
      <c r="G39" s="993"/>
      <c r="H39" s="993" t="s">
        <v>133</v>
      </c>
      <c r="I39" s="993"/>
      <c r="J39" s="993"/>
      <c r="K39" s="993" t="s">
        <v>9</v>
      </c>
      <c r="L39" s="993"/>
      <c r="M39" s="993"/>
      <c r="N39" s="993"/>
    </row>
    <row r="40" spans="1:14" ht="15.75" x14ac:dyDescent="0.2">
      <c r="A40" s="993"/>
      <c r="B40" s="701" t="s">
        <v>10</v>
      </c>
      <c r="C40" s="701" t="s">
        <v>112</v>
      </c>
      <c r="D40" s="701" t="s">
        <v>12</v>
      </c>
      <c r="E40" s="701" t="s">
        <v>10</v>
      </c>
      <c r="F40" s="701" t="s">
        <v>112</v>
      </c>
      <c r="G40" s="701" t="s">
        <v>12</v>
      </c>
      <c r="H40" s="701" t="s">
        <v>10</v>
      </c>
      <c r="I40" s="701" t="s">
        <v>112</v>
      </c>
      <c r="J40" s="701" t="s">
        <v>12</v>
      </c>
      <c r="K40" s="701" t="s">
        <v>10</v>
      </c>
      <c r="L40" s="701" t="s">
        <v>112</v>
      </c>
      <c r="M40" s="701" t="s">
        <v>12</v>
      </c>
      <c r="N40" s="993"/>
    </row>
    <row r="41" spans="1:14" ht="16.5" thickBot="1" x14ac:dyDescent="0.25">
      <c r="A41" s="994"/>
      <c r="B41" s="690" t="s">
        <v>13</v>
      </c>
      <c r="C41" s="690" t="s">
        <v>14</v>
      </c>
      <c r="D41" s="690" t="s">
        <v>9</v>
      </c>
      <c r="E41" s="690" t="s">
        <v>13</v>
      </c>
      <c r="F41" s="690" t="s">
        <v>14</v>
      </c>
      <c r="G41" s="690" t="s">
        <v>9</v>
      </c>
      <c r="H41" s="690" t="s">
        <v>13</v>
      </c>
      <c r="I41" s="690" t="s">
        <v>14</v>
      </c>
      <c r="J41" s="690" t="s">
        <v>9</v>
      </c>
      <c r="K41" s="690" t="s">
        <v>13</v>
      </c>
      <c r="L41" s="690" t="s">
        <v>14</v>
      </c>
      <c r="M41" s="690" t="s">
        <v>9</v>
      </c>
      <c r="N41" s="994"/>
    </row>
    <row r="42" spans="1:14" ht="15.75" x14ac:dyDescent="0.2">
      <c r="A42" s="5" t="s">
        <v>15</v>
      </c>
      <c r="B42" s="700"/>
      <c r="C42" s="700"/>
      <c r="D42" s="700"/>
      <c r="E42" s="700"/>
      <c r="F42" s="700"/>
      <c r="G42" s="700"/>
      <c r="H42" s="700"/>
      <c r="I42" s="700"/>
      <c r="J42" s="700"/>
      <c r="K42" s="7"/>
      <c r="L42" s="5"/>
      <c r="M42" s="700"/>
      <c r="N42" s="7" t="s">
        <v>16</v>
      </c>
    </row>
    <row r="43" spans="1:14" ht="15.75" x14ac:dyDescent="0.2">
      <c r="A43" s="463" t="s">
        <v>233</v>
      </c>
      <c r="B43" s="699">
        <v>0</v>
      </c>
      <c r="C43" s="699">
        <v>1</v>
      </c>
      <c r="D43" s="699">
        <v>1</v>
      </c>
      <c r="E43" s="699">
        <v>0</v>
      </c>
      <c r="F43" s="699">
        <v>0</v>
      </c>
      <c r="G43" s="699">
        <v>0</v>
      </c>
      <c r="H43" s="699">
        <v>0</v>
      </c>
      <c r="I43" s="699">
        <v>0</v>
      </c>
      <c r="J43" s="699">
        <v>0</v>
      </c>
      <c r="K43" s="699">
        <v>0</v>
      </c>
      <c r="L43" s="699">
        <v>1</v>
      </c>
      <c r="M43" s="699">
        <v>1</v>
      </c>
      <c r="N43" s="694" t="s">
        <v>234</v>
      </c>
    </row>
    <row r="44" spans="1:14" ht="16.5" thickBot="1" x14ac:dyDescent="0.25">
      <c r="A44" s="463" t="s">
        <v>90</v>
      </c>
      <c r="B44" s="699">
        <f t="shared" ref="B44:M44" si="9">SUM(B43:B43)</f>
        <v>0</v>
      </c>
      <c r="C44" s="699">
        <f t="shared" si="9"/>
        <v>1</v>
      </c>
      <c r="D44" s="699">
        <f t="shared" si="9"/>
        <v>1</v>
      </c>
      <c r="E44" s="699">
        <f t="shared" si="9"/>
        <v>0</v>
      </c>
      <c r="F44" s="699">
        <f t="shared" si="9"/>
        <v>0</v>
      </c>
      <c r="G44" s="699">
        <f t="shared" si="9"/>
        <v>0</v>
      </c>
      <c r="H44" s="699">
        <f t="shared" si="9"/>
        <v>0</v>
      </c>
      <c r="I44" s="699">
        <f t="shared" si="9"/>
        <v>0</v>
      </c>
      <c r="J44" s="699">
        <f t="shared" si="9"/>
        <v>0</v>
      </c>
      <c r="K44" s="699">
        <f t="shared" si="9"/>
        <v>0</v>
      </c>
      <c r="L44" s="699">
        <f t="shared" si="9"/>
        <v>1</v>
      </c>
      <c r="M44" s="699">
        <f t="shared" si="9"/>
        <v>1</v>
      </c>
      <c r="N44" s="694" t="s">
        <v>91</v>
      </c>
    </row>
    <row r="45" spans="1:14" ht="16.5" thickBot="1" x14ac:dyDescent="0.25">
      <c r="A45" s="23" t="s">
        <v>252</v>
      </c>
      <c r="B45" s="24">
        <f>SUM(B44)</f>
        <v>0</v>
      </c>
      <c r="C45" s="24">
        <f t="shared" ref="C45:M45" si="10">SUM(C44)</f>
        <v>1</v>
      </c>
      <c r="D45" s="24">
        <f t="shared" si="10"/>
        <v>1</v>
      </c>
      <c r="E45" s="24">
        <f t="shared" si="10"/>
        <v>0</v>
      </c>
      <c r="F45" s="24">
        <f t="shared" si="10"/>
        <v>0</v>
      </c>
      <c r="G45" s="24">
        <f t="shared" si="10"/>
        <v>0</v>
      </c>
      <c r="H45" s="24">
        <f t="shared" si="10"/>
        <v>0</v>
      </c>
      <c r="I45" s="24">
        <f t="shared" si="10"/>
        <v>0</v>
      </c>
      <c r="J45" s="24">
        <f t="shared" si="10"/>
        <v>0</v>
      </c>
      <c r="K45" s="24">
        <f t="shared" si="10"/>
        <v>0</v>
      </c>
      <c r="L45" s="24">
        <f t="shared" si="10"/>
        <v>1</v>
      </c>
      <c r="M45" s="24">
        <f t="shared" si="10"/>
        <v>1</v>
      </c>
      <c r="N45" s="695" t="s">
        <v>253</v>
      </c>
    </row>
    <row r="46" spans="1:14" ht="15" thickTop="1" x14ac:dyDescent="0.2"/>
  </sheetData>
  <mergeCells count="24">
    <mergeCell ref="A35:N35"/>
    <mergeCell ref="A36:N36"/>
    <mergeCell ref="A38:A41"/>
    <mergeCell ref="B38:D38"/>
    <mergeCell ref="E38:G38"/>
    <mergeCell ref="H38:J38"/>
    <mergeCell ref="K38:M38"/>
    <mergeCell ref="N38:N41"/>
    <mergeCell ref="B39:D39"/>
    <mergeCell ref="E39:G39"/>
    <mergeCell ref="H39:J39"/>
    <mergeCell ref="K39:M39"/>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83" right="0.39370078740157483" top="0.78740157480314965" bottom="0.39370078740157483" header="0.78740157480314965" footer="0.39370078740157483"/>
  <pageSetup paperSize="9" scale="75" firstPageNumber="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2"/>
  <sheetViews>
    <sheetView rightToLeft="1" view="pageBreakPreview" topLeftCell="A46" zoomScale="85" zoomScaleSheetLayoutView="85" workbookViewId="0">
      <selection activeCell="G72" sqref="G72"/>
    </sheetView>
  </sheetViews>
  <sheetFormatPr defaultRowHeight="14.25" x14ac:dyDescent="0.2"/>
  <cols>
    <col min="1" max="1" width="19.75" customWidth="1"/>
    <col min="2" max="4" width="11.125" customWidth="1"/>
    <col min="8" max="10" width="11.625" customWidth="1"/>
    <col min="11" max="11" width="31.5" customWidth="1"/>
  </cols>
  <sheetData>
    <row r="1" spans="1:11" ht="22.5" customHeight="1" x14ac:dyDescent="0.2">
      <c r="A1" s="995" t="s">
        <v>1921</v>
      </c>
      <c r="B1" s="995"/>
      <c r="C1" s="995"/>
      <c r="D1" s="995"/>
      <c r="E1" s="995"/>
      <c r="F1" s="995"/>
      <c r="G1" s="995"/>
      <c r="H1" s="995"/>
      <c r="I1" s="995"/>
      <c r="J1" s="995"/>
      <c r="K1" s="995"/>
    </row>
    <row r="2" spans="1:11" ht="36" customHeight="1" x14ac:dyDescent="0.25">
      <c r="A2" s="1013" t="s">
        <v>1922</v>
      </c>
      <c r="B2" s="1013"/>
      <c r="C2" s="1013"/>
      <c r="D2" s="1013"/>
      <c r="E2" s="1013"/>
      <c r="F2" s="1013"/>
      <c r="G2" s="1013"/>
      <c r="H2" s="1013"/>
      <c r="I2" s="1013"/>
      <c r="J2" s="1013"/>
      <c r="K2" s="1013"/>
    </row>
    <row r="3" spans="1:11" ht="22.5" customHeight="1" thickBot="1" x14ac:dyDescent="0.3">
      <c r="A3" s="33" t="s">
        <v>2371</v>
      </c>
      <c r="K3" s="79" t="s">
        <v>449</v>
      </c>
    </row>
    <row r="4" spans="1:11" ht="20.25" customHeight="1" thickTop="1" x14ac:dyDescent="0.25">
      <c r="A4" s="992" t="s">
        <v>196</v>
      </c>
      <c r="B4" s="1003" t="s">
        <v>1</v>
      </c>
      <c r="C4" s="1003"/>
      <c r="D4" s="1003"/>
      <c r="E4" s="1003" t="s">
        <v>2</v>
      </c>
      <c r="F4" s="1003"/>
      <c r="G4" s="1003"/>
      <c r="H4" s="1003" t="s">
        <v>4</v>
      </c>
      <c r="I4" s="1003"/>
      <c r="J4" s="1003"/>
      <c r="K4" s="992" t="s">
        <v>197</v>
      </c>
    </row>
    <row r="5" spans="1:11" ht="20.25" customHeight="1" x14ac:dyDescent="0.25">
      <c r="A5" s="993"/>
      <c r="B5" s="1004" t="s">
        <v>6</v>
      </c>
      <c r="C5" s="1004"/>
      <c r="D5" s="1004"/>
      <c r="E5" s="1004" t="s">
        <v>7</v>
      </c>
      <c r="F5" s="1004"/>
      <c r="G5" s="1004"/>
      <c r="H5" s="1004" t="s">
        <v>9</v>
      </c>
      <c r="I5" s="1004"/>
      <c r="J5" s="1004"/>
      <c r="K5" s="993"/>
    </row>
    <row r="6" spans="1:11" ht="20.25" customHeight="1" x14ac:dyDescent="0.25">
      <c r="A6" s="993"/>
      <c r="B6" s="3" t="s">
        <v>10</v>
      </c>
      <c r="C6" s="3" t="s">
        <v>112</v>
      </c>
      <c r="D6" s="3" t="s">
        <v>12</v>
      </c>
      <c r="E6" s="3" t="s">
        <v>10</v>
      </c>
      <c r="F6" s="3" t="s">
        <v>112</v>
      </c>
      <c r="G6" s="3" t="s">
        <v>12</v>
      </c>
      <c r="H6" s="3" t="s">
        <v>10</v>
      </c>
      <c r="I6" s="3" t="s">
        <v>112</v>
      </c>
      <c r="J6" s="3" t="s">
        <v>12</v>
      </c>
      <c r="K6" s="993"/>
    </row>
    <row r="7" spans="1:11" ht="20.25" customHeight="1" thickBot="1" x14ac:dyDescent="0.3">
      <c r="A7" s="994"/>
      <c r="B7" s="4" t="s">
        <v>13</v>
      </c>
      <c r="C7" s="4" t="s">
        <v>14</v>
      </c>
      <c r="D7" s="4" t="s">
        <v>9</v>
      </c>
      <c r="E7" s="4" t="s">
        <v>13</v>
      </c>
      <c r="F7" s="4" t="s">
        <v>14</v>
      </c>
      <c r="G7" s="4" t="s">
        <v>9</v>
      </c>
      <c r="H7" s="4" t="s">
        <v>13</v>
      </c>
      <c r="I7" s="4" t="s">
        <v>14</v>
      </c>
      <c r="J7" s="4" t="s">
        <v>9</v>
      </c>
      <c r="K7" s="994"/>
    </row>
    <row r="8" spans="1:11" ht="17.25" customHeight="1" x14ac:dyDescent="0.2">
      <c r="A8" s="8" t="s">
        <v>403</v>
      </c>
      <c r="B8" s="9"/>
      <c r="C8" s="9"/>
      <c r="D8" s="9"/>
      <c r="E8" s="9"/>
      <c r="F8" s="9"/>
      <c r="G8" s="9"/>
      <c r="H8" s="9"/>
      <c r="I8" s="9"/>
      <c r="J8" s="9"/>
      <c r="K8" s="10" t="s">
        <v>198</v>
      </c>
    </row>
    <row r="9" spans="1:11" ht="17.25" customHeight="1" x14ac:dyDescent="0.2">
      <c r="A9" s="8" t="s">
        <v>426</v>
      </c>
      <c r="B9" s="9">
        <v>249</v>
      </c>
      <c r="C9" s="9">
        <v>385</v>
      </c>
      <c r="D9" s="9">
        <v>634</v>
      </c>
      <c r="E9" s="9">
        <v>0</v>
      </c>
      <c r="F9" s="9">
        <v>0</v>
      </c>
      <c r="G9" s="9">
        <v>0</v>
      </c>
      <c r="H9" s="9">
        <f>SUM(B9,E9)</f>
        <v>249</v>
      </c>
      <c r="I9" s="9">
        <f>SUM(C9,F9)</f>
        <v>385</v>
      </c>
      <c r="J9" s="9">
        <f>SUM(H9:I9)</f>
        <v>634</v>
      </c>
      <c r="K9" s="10" t="s">
        <v>427</v>
      </c>
    </row>
    <row r="10" spans="1:11" ht="17.25" customHeight="1" x14ac:dyDescent="0.2">
      <c r="A10" s="8" t="s">
        <v>203</v>
      </c>
      <c r="B10" s="9">
        <v>110</v>
      </c>
      <c r="C10" s="9">
        <v>248</v>
      </c>
      <c r="D10" s="9">
        <v>358</v>
      </c>
      <c r="E10" s="9">
        <v>0</v>
      </c>
      <c r="F10" s="9">
        <v>0</v>
      </c>
      <c r="G10" s="9">
        <v>0</v>
      </c>
      <c r="H10" s="9">
        <f t="shared" ref="H10:I18" si="0">SUM(B10,E10)</f>
        <v>110</v>
      </c>
      <c r="I10" s="9">
        <f t="shared" si="0"/>
        <v>248</v>
      </c>
      <c r="J10" s="9">
        <f t="shared" ref="J10:J18" si="1">SUM(H10:I10)</f>
        <v>358</v>
      </c>
      <c r="K10" s="10" t="s">
        <v>204</v>
      </c>
    </row>
    <row r="11" spans="1:11" ht="17.25" customHeight="1" x14ac:dyDescent="0.2">
      <c r="A11" s="8" t="s">
        <v>428</v>
      </c>
      <c r="B11" s="9">
        <v>279</v>
      </c>
      <c r="C11" s="9">
        <v>209</v>
      </c>
      <c r="D11" s="9">
        <v>488</v>
      </c>
      <c r="E11" s="9">
        <v>0</v>
      </c>
      <c r="F11" s="9">
        <v>1</v>
      </c>
      <c r="G11" s="9">
        <v>1</v>
      </c>
      <c r="H11" s="9">
        <f t="shared" si="0"/>
        <v>279</v>
      </c>
      <c r="I11" s="9">
        <f t="shared" si="0"/>
        <v>210</v>
      </c>
      <c r="J11" s="9">
        <f t="shared" si="1"/>
        <v>489</v>
      </c>
      <c r="K11" s="10" t="s">
        <v>210</v>
      </c>
    </row>
    <row r="12" spans="1:11" ht="17.25" customHeight="1" x14ac:dyDescent="0.2">
      <c r="A12" s="8" t="s">
        <v>306</v>
      </c>
      <c r="B12" s="9">
        <v>495</v>
      </c>
      <c r="C12" s="9">
        <v>409</v>
      </c>
      <c r="D12" s="9">
        <v>904</v>
      </c>
      <c r="E12" s="9">
        <v>1</v>
      </c>
      <c r="F12" s="9">
        <v>0</v>
      </c>
      <c r="G12" s="9">
        <v>1</v>
      </c>
      <c r="H12" s="9">
        <f t="shared" si="0"/>
        <v>496</v>
      </c>
      <c r="I12" s="9">
        <f t="shared" si="0"/>
        <v>409</v>
      </c>
      <c r="J12" s="9">
        <f t="shared" si="1"/>
        <v>905</v>
      </c>
      <c r="K12" s="10" t="s">
        <v>222</v>
      </c>
    </row>
    <row r="13" spans="1:11" ht="17.25" customHeight="1" x14ac:dyDescent="0.2">
      <c r="A13" s="8" t="s">
        <v>430</v>
      </c>
      <c r="B13" s="9">
        <v>1212</v>
      </c>
      <c r="C13" s="9">
        <v>540</v>
      </c>
      <c r="D13" s="9">
        <v>1752</v>
      </c>
      <c r="E13" s="9">
        <v>0</v>
      </c>
      <c r="F13" s="9">
        <v>0</v>
      </c>
      <c r="G13" s="9">
        <v>0</v>
      </c>
      <c r="H13" s="9">
        <f t="shared" si="0"/>
        <v>1212</v>
      </c>
      <c r="I13" s="9">
        <f t="shared" si="0"/>
        <v>540</v>
      </c>
      <c r="J13" s="9">
        <f t="shared" si="1"/>
        <v>1752</v>
      </c>
      <c r="K13" s="10" t="s">
        <v>431</v>
      </c>
    </row>
    <row r="14" spans="1:11" ht="17.25" customHeight="1" x14ac:dyDescent="0.2">
      <c r="A14" s="8" t="s">
        <v>227</v>
      </c>
      <c r="B14" s="9">
        <v>0</v>
      </c>
      <c r="C14" s="9">
        <v>2162</v>
      </c>
      <c r="D14" s="9">
        <v>2162</v>
      </c>
      <c r="E14" s="9">
        <v>0</v>
      </c>
      <c r="F14" s="9">
        <v>1</v>
      </c>
      <c r="G14" s="9">
        <v>1</v>
      </c>
      <c r="H14" s="9">
        <f t="shared" si="0"/>
        <v>0</v>
      </c>
      <c r="I14" s="9">
        <f t="shared" si="0"/>
        <v>2163</v>
      </c>
      <c r="J14" s="9">
        <f t="shared" si="1"/>
        <v>2163</v>
      </c>
      <c r="K14" s="10" t="s">
        <v>432</v>
      </c>
    </row>
    <row r="15" spans="1:11" ht="17.25" customHeight="1" x14ac:dyDescent="0.2">
      <c r="A15" s="8" t="s">
        <v>233</v>
      </c>
      <c r="B15" s="9">
        <v>1163</v>
      </c>
      <c r="C15" s="9">
        <v>1332</v>
      </c>
      <c r="D15" s="9">
        <v>2495</v>
      </c>
      <c r="E15" s="9">
        <v>2</v>
      </c>
      <c r="F15" s="9">
        <v>4</v>
      </c>
      <c r="G15" s="9">
        <v>6</v>
      </c>
      <c r="H15" s="9">
        <f t="shared" si="0"/>
        <v>1165</v>
      </c>
      <c r="I15" s="9">
        <f t="shared" si="0"/>
        <v>1336</v>
      </c>
      <c r="J15" s="9">
        <f t="shared" si="1"/>
        <v>2501</v>
      </c>
      <c r="K15" s="10" t="s">
        <v>448</v>
      </c>
    </row>
    <row r="16" spans="1:11" ht="17.25" customHeight="1" x14ac:dyDescent="0.2">
      <c r="A16" s="8" t="s">
        <v>237</v>
      </c>
      <c r="B16" s="9">
        <v>723</v>
      </c>
      <c r="C16" s="9">
        <v>312</v>
      </c>
      <c r="D16" s="9">
        <v>1035</v>
      </c>
      <c r="E16" s="9">
        <v>0</v>
      </c>
      <c r="F16" s="9">
        <v>0</v>
      </c>
      <c r="G16" s="9">
        <v>0</v>
      </c>
      <c r="H16" s="9">
        <f t="shared" si="0"/>
        <v>723</v>
      </c>
      <c r="I16" s="9">
        <f t="shared" si="0"/>
        <v>312</v>
      </c>
      <c r="J16" s="9">
        <f t="shared" si="1"/>
        <v>1035</v>
      </c>
      <c r="K16" s="10" t="s">
        <v>238</v>
      </c>
    </row>
    <row r="17" spans="1:11" ht="17.25" customHeight="1" x14ac:dyDescent="0.2">
      <c r="A17" s="8" t="s">
        <v>433</v>
      </c>
      <c r="B17" s="9">
        <v>813</v>
      </c>
      <c r="C17" s="9">
        <v>1113</v>
      </c>
      <c r="D17" s="9">
        <v>1926</v>
      </c>
      <c r="E17" s="9">
        <v>0</v>
      </c>
      <c r="F17" s="9">
        <v>1</v>
      </c>
      <c r="G17" s="9">
        <v>1</v>
      </c>
      <c r="H17" s="9">
        <f t="shared" si="0"/>
        <v>813</v>
      </c>
      <c r="I17" s="9">
        <f t="shared" si="0"/>
        <v>1114</v>
      </c>
      <c r="J17" s="9">
        <f t="shared" si="1"/>
        <v>1927</v>
      </c>
      <c r="K17" s="10" t="s">
        <v>434</v>
      </c>
    </row>
    <row r="18" spans="1:11" ht="17.25" customHeight="1" x14ac:dyDescent="0.2">
      <c r="A18" s="8" t="s">
        <v>435</v>
      </c>
      <c r="B18" s="9">
        <v>1403</v>
      </c>
      <c r="C18" s="9">
        <v>1590</v>
      </c>
      <c r="D18" s="9">
        <v>2993</v>
      </c>
      <c r="E18" s="9">
        <v>0</v>
      </c>
      <c r="F18" s="9">
        <v>0</v>
      </c>
      <c r="G18" s="9">
        <v>0</v>
      </c>
      <c r="H18" s="9">
        <f t="shared" si="0"/>
        <v>1403</v>
      </c>
      <c r="I18" s="9">
        <f t="shared" si="0"/>
        <v>1590</v>
      </c>
      <c r="J18" s="9">
        <f t="shared" si="1"/>
        <v>2993</v>
      </c>
      <c r="K18" s="10" t="s">
        <v>246</v>
      </c>
    </row>
    <row r="19" spans="1:11" ht="17.25" customHeight="1" x14ac:dyDescent="0.2">
      <c r="A19" s="8" t="s">
        <v>90</v>
      </c>
      <c r="B19" s="9">
        <f>SUM(B9:B18)</f>
        <v>6447</v>
      </c>
      <c r="C19" s="9">
        <f t="shared" ref="C19:J19" si="2">SUM(C9:C18)</f>
        <v>8300</v>
      </c>
      <c r="D19" s="9">
        <f t="shared" si="2"/>
        <v>14747</v>
      </c>
      <c r="E19" s="9">
        <f t="shared" si="2"/>
        <v>3</v>
      </c>
      <c r="F19" s="9">
        <f t="shared" si="2"/>
        <v>7</v>
      </c>
      <c r="G19" s="9">
        <f t="shared" si="2"/>
        <v>10</v>
      </c>
      <c r="H19" s="9">
        <f t="shared" si="2"/>
        <v>6450</v>
      </c>
      <c r="I19" s="9">
        <f t="shared" si="2"/>
        <v>8307</v>
      </c>
      <c r="J19" s="9">
        <f t="shared" si="2"/>
        <v>14757</v>
      </c>
      <c r="K19" s="10" t="s">
        <v>313</v>
      </c>
    </row>
    <row r="20" spans="1:11" ht="17.25" customHeight="1" x14ac:dyDescent="0.2">
      <c r="A20" s="8" t="s">
        <v>92</v>
      </c>
      <c r="B20" s="9"/>
      <c r="C20" s="9"/>
      <c r="D20" s="9"/>
      <c r="E20" s="9"/>
      <c r="F20" s="9"/>
      <c r="G20" s="9"/>
      <c r="H20" s="9"/>
      <c r="I20" s="9"/>
      <c r="J20" s="9"/>
      <c r="K20" s="10" t="s">
        <v>93</v>
      </c>
    </row>
    <row r="21" spans="1:11" ht="17.25" customHeight="1" x14ac:dyDescent="0.2">
      <c r="A21" s="8" t="s">
        <v>428</v>
      </c>
      <c r="B21" s="9">
        <v>209</v>
      </c>
      <c r="C21" s="9">
        <v>140</v>
      </c>
      <c r="D21" s="9">
        <v>349</v>
      </c>
      <c r="E21" s="9">
        <v>0</v>
      </c>
      <c r="F21" s="9">
        <v>1</v>
      </c>
      <c r="G21" s="9">
        <v>1</v>
      </c>
      <c r="H21" s="9">
        <f>SUM(B21,E21)</f>
        <v>209</v>
      </c>
      <c r="I21" s="9">
        <f>SUM(C21,F21)</f>
        <v>141</v>
      </c>
      <c r="J21" s="9">
        <f>SUM(H21:I21)</f>
        <v>350</v>
      </c>
      <c r="K21" s="10" t="s">
        <v>210</v>
      </c>
    </row>
    <row r="22" spans="1:11" ht="17.25" customHeight="1" x14ac:dyDescent="0.2">
      <c r="A22" s="8" t="s">
        <v>306</v>
      </c>
      <c r="B22" s="9">
        <v>392</v>
      </c>
      <c r="C22" s="9">
        <v>361</v>
      </c>
      <c r="D22" s="9">
        <v>753</v>
      </c>
      <c r="E22" s="9">
        <v>1</v>
      </c>
      <c r="F22" s="9">
        <v>0</v>
      </c>
      <c r="G22" s="9">
        <v>1</v>
      </c>
      <c r="H22" s="9">
        <f t="shared" ref="H22:I28" si="3">SUM(B22,E22)</f>
        <v>393</v>
      </c>
      <c r="I22" s="9">
        <f t="shared" si="3"/>
        <v>361</v>
      </c>
      <c r="J22" s="9">
        <f t="shared" ref="J22:J28" si="4">SUM(H22:I22)</f>
        <v>754</v>
      </c>
      <c r="K22" s="10" t="s">
        <v>222</v>
      </c>
    </row>
    <row r="23" spans="1:11" ht="17.25" customHeight="1" x14ac:dyDescent="0.2">
      <c r="A23" s="8" t="s">
        <v>430</v>
      </c>
      <c r="B23" s="9">
        <v>390</v>
      </c>
      <c r="C23" s="9">
        <v>243</v>
      </c>
      <c r="D23" s="9">
        <v>633</v>
      </c>
      <c r="E23" s="9">
        <v>0</v>
      </c>
      <c r="F23" s="9">
        <v>0</v>
      </c>
      <c r="G23" s="9">
        <v>0</v>
      </c>
      <c r="H23" s="9">
        <f t="shared" si="3"/>
        <v>390</v>
      </c>
      <c r="I23" s="9">
        <f t="shared" si="3"/>
        <v>243</v>
      </c>
      <c r="J23" s="9">
        <f t="shared" si="4"/>
        <v>633</v>
      </c>
      <c r="K23" s="10" t="s">
        <v>431</v>
      </c>
    </row>
    <row r="24" spans="1:11" ht="17.25" customHeight="1" x14ac:dyDescent="0.2">
      <c r="A24" s="8" t="s">
        <v>227</v>
      </c>
      <c r="B24" s="9">
        <v>0</v>
      </c>
      <c r="C24" s="9">
        <v>818</v>
      </c>
      <c r="D24" s="9">
        <v>818</v>
      </c>
      <c r="E24" s="9">
        <v>0</v>
      </c>
      <c r="F24" s="9">
        <v>1</v>
      </c>
      <c r="G24" s="9">
        <v>1</v>
      </c>
      <c r="H24" s="9">
        <f t="shared" si="3"/>
        <v>0</v>
      </c>
      <c r="I24" s="9">
        <f t="shared" si="3"/>
        <v>819</v>
      </c>
      <c r="J24" s="9">
        <f t="shared" si="4"/>
        <v>819</v>
      </c>
      <c r="K24" s="10" t="s">
        <v>432</v>
      </c>
    </row>
    <row r="25" spans="1:11" ht="17.25" customHeight="1" x14ac:dyDescent="0.2">
      <c r="A25" s="8" t="s">
        <v>233</v>
      </c>
      <c r="B25" s="9">
        <v>450</v>
      </c>
      <c r="C25" s="9">
        <v>420</v>
      </c>
      <c r="D25" s="9">
        <v>870</v>
      </c>
      <c r="E25" s="9">
        <v>0</v>
      </c>
      <c r="F25" s="9">
        <v>0</v>
      </c>
      <c r="G25" s="9">
        <v>0</v>
      </c>
      <c r="H25" s="9">
        <f t="shared" si="3"/>
        <v>450</v>
      </c>
      <c r="I25" s="9">
        <f t="shared" si="3"/>
        <v>420</v>
      </c>
      <c r="J25" s="9">
        <f t="shared" si="4"/>
        <v>870</v>
      </c>
      <c r="K25" s="10" t="s">
        <v>234</v>
      </c>
    </row>
    <row r="26" spans="1:11" ht="17.25" customHeight="1" x14ac:dyDescent="0.2">
      <c r="A26" s="8" t="s">
        <v>237</v>
      </c>
      <c r="B26" s="9">
        <v>399</v>
      </c>
      <c r="C26" s="9">
        <v>181</v>
      </c>
      <c r="D26" s="9">
        <v>580</v>
      </c>
      <c r="E26" s="9">
        <v>2</v>
      </c>
      <c r="F26" s="9">
        <v>1</v>
      </c>
      <c r="G26" s="9">
        <v>3</v>
      </c>
      <c r="H26" s="9">
        <f t="shared" si="3"/>
        <v>401</v>
      </c>
      <c r="I26" s="9">
        <f t="shared" si="3"/>
        <v>182</v>
      </c>
      <c r="J26" s="9">
        <f t="shared" si="4"/>
        <v>583</v>
      </c>
      <c r="K26" s="10" t="s">
        <v>238</v>
      </c>
    </row>
    <row r="27" spans="1:11" ht="17.25" customHeight="1" x14ac:dyDescent="0.2">
      <c r="A27" s="8" t="s">
        <v>433</v>
      </c>
      <c r="B27" s="9">
        <v>811</v>
      </c>
      <c r="C27" s="9">
        <v>426</v>
      </c>
      <c r="D27" s="9">
        <v>1237</v>
      </c>
      <c r="E27" s="9">
        <v>0</v>
      </c>
      <c r="F27" s="9">
        <v>0</v>
      </c>
      <c r="G27" s="9">
        <v>0</v>
      </c>
      <c r="H27" s="9">
        <f t="shared" si="3"/>
        <v>811</v>
      </c>
      <c r="I27" s="9">
        <f t="shared" si="3"/>
        <v>426</v>
      </c>
      <c r="J27" s="9">
        <f t="shared" si="4"/>
        <v>1237</v>
      </c>
      <c r="K27" s="10" t="s">
        <v>434</v>
      </c>
    </row>
    <row r="28" spans="1:11" ht="17.25" customHeight="1" x14ac:dyDescent="0.2">
      <c r="A28" s="8" t="s">
        <v>435</v>
      </c>
      <c r="B28" s="9">
        <v>823</v>
      </c>
      <c r="C28" s="9">
        <v>288</v>
      </c>
      <c r="D28" s="9">
        <v>1111</v>
      </c>
      <c r="E28" s="9">
        <v>0</v>
      </c>
      <c r="F28" s="9">
        <v>0</v>
      </c>
      <c r="G28" s="9">
        <v>0</v>
      </c>
      <c r="H28" s="9">
        <f t="shared" si="3"/>
        <v>823</v>
      </c>
      <c r="I28" s="9">
        <f t="shared" si="3"/>
        <v>288</v>
      </c>
      <c r="J28" s="9">
        <f t="shared" si="4"/>
        <v>1111</v>
      </c>
      <c r="K28" s="10" t="s">
        <v>246</v>
      </c>
    </row>
    <row r="29" spans="1:11" ht="17.25" customHeight="1" thickBot="1" x14ac:dyDescent="0.25">
      <c r="A29" s="8" t="s">
        <v>126</v>
      </c>
      <c r="B29" s="9">
        <f>SUM(B21:B28)</f>
        <v>3474</v>
      </c>
      <c r="C29" s="9">
        <f t="shared" ref="C29:J29" si="5">SUM(C21:C28)</f>
        <v>2877</v>
      </c>
      <c r="D29" s="9">
        <f t="shared" si="5"/>
        <v>6351</v>
      </c>
      <c r="E29" s="9">
        <f t="shared" si="5"/>
        <v>3</v>
      </c>
      <c r="F29" s="9">
        <f t="shared" si="5"/>
        <v>3</v>
      </c>
      <c r="G29" s="9">
        <f t="shared" si="5"/>
        <v>6</v>
      </c>
      <c r="H29" s="9">
        <f t="shared" si="5"/>
        <v>3477</v>
      </c>
      <c r="I29" s="9">
        <f t="shared" si="5"/>
        <v>2880</v>
      </c>
      <c r="J29" s="9">
        <f t="shared" si="5"/>
        <v>6357</v>
      </c>
      <c r="K29" s="10" t="s">
        <v>315</v>
      </c>
    </row>
    <row r="30" spans="1:11" ht="17.25" customHeight="1" thickBot="1" x14ac:dyDescent="0.25">
      <c r="A30" s="23" t="s">
        <v>374</v>
      </c>
      <c r="B30" s="24">
        <f>SUM(B19,B29)</f>
        <v>9921</v>
      </c>
      <c r="C30" s="24">
        <f t="shared" ref="C30:J30" si="6">SUM(C19,C29)</f>
        <v>11177</v>
      </c>
      <c r="D30" s="24">
        <f t="shared" si="6"/>
        <v>21098</v>
      </c>
      <c r="E30" s="24">
        <f t="shared" si="6"/>
        <v>6</v>
      </c>
      <c r="F30" s="24">
        <f t="shared" si="6"/>
        <v>10</v>
      </c>
      <c r="G30" s="24">
        <f t="shared" si="6"/>
        <v>16</v>
      </c>
      <c r="H30" s="24">
        <f t="shared" si="6"/>
        <v>9927</v>
      </c>
      <c r="I30" s="24">
        <f t="shared" si="6"/>
        <v>11187</v>
      </c>
      <c r="J30" s="24">
        <f t="shared" si="6"/>
        <v>21114</v>
      </c>
      <c r="K30" s="25" t="s">
        <v>253</v>
      </c>
    </row>
    <row r="31" spans="1:11" ht="15" thickTop="1" x14ac:dyDescent="0.2"/>
    <row r="38" spans="1:11" s="214" customFormat="1" x14ac:dyDescent="0.2"/>
    <row r="39" spans="1:11" s="214" customFormat="1" x14ac:dyDescent="0.2"/>
    <row r="40" spans="1:11" s="353" customFormat="1" x14ac:dyDescent="0.2"/>
    <row r="42" spans="1:11" ht="21.75" customHeight="1" x14ac:dyDescent="0.2">
      <c r="A42" s="995" t="s">
        <v>1920</v>
      </c>
      <c r="B42" s="995"/>
      <c r="C42" s="995"/>
      <c r="D42" s="995"/>
      <c r="E42" s="995"/>
      <c r="F42" s="995"/>
      <c r="G42" s="995"/>
      <c r="H42" s="995"/>
      <c r="I42" s="995"/>
      <c r="J42" s="995"/>
      <c r="K42" s="995"/>
    </row>
    <row r="43" spans="1:11" ht="39" customHeight="1" x14ac:dyDescent="0.25">
      <c r="A43" s="1013" t="s">
        <v>1919</v>
      </c>
      <c r="B43" s="1013"/>
      <c r="C43" s="1013"/>
      <c r="D43" s="1013"/>
      <c r="E43" s="1013"/>
      <c r="F43" s="1013"/>
      <c r="G43" s="1013"/>
      <c r="H43" s="1013"/>
      <c r="I43" s="1013"/>
      <c r="J43" s="1013"/>
      <c r="K43" s="1013"/>
    </row>
    <row r="44" spans="1:11" ht="16.5" thickBot="1" x14ac:dyDescent="0.3">
      <c r="A44" s="33" t="s">
        <v>2373</v>
      </c>
      <c r="K44" s="79" t="s">
        <v>2372</v>
      </c>
    </row>
    <row r="45" spans="1:11" ht="16.5" customHeight="1" thickTop="1" x14ac:dyDescent="0.25">
      <c r="A45" s="992" t="s">
        <v>196</v>
      </c>
      <c r="B45" s="1003" t="s">
        <v>1</v>
      </c>
      <c r="C45" s="1003"/>
      <c r="D45" s="1003"/>
      <c r="E45" s="1003" t="s">
        <v>2</v>
      </c>
      <c r="F45" s="1003"/>
      <c r="G45" s="1003"/>
      <c r="H45" s="1003" t="s">
        <v>4</v>
      </c>
      <c r="I45" s="1003"/>
      <c r="J45" s="1003"/>
      <c r="K45" s="992" t="s">
        <v>197</v>
      </c>
    </row>
    <row r="46" spans="1:11" ht="16.5" customHeight="1" x14ac:dyDescent="0.25">
      <c r="A46" s="993"/>
      <c r="B46" s="1004" t="s">
        <v>6</v>
      </c>
      <c r="C46" s="1004"/>
      <c r="D46" s="1004"/>
      <c r="E46" s="1004" t="s">
        <v>7</v>
      </c>
      <c r="F46" s="1004"/>
      <c r="G46" s="1004"/>
      <c r="H46" s="1004" t="s">
        <v>9</v>
      </c>
      <c r="I46" s="1004"/>
      <c r="J46" s="1004"/>
      <c r="K46" s="993"/>
    </row>
    <row r="47" spans="1:11" ht="16.5" customHeight="1" x14ac:dyDescent="0.25">
      <c r="A47" s="993"/>
      <c r="B47" s="3" t="s">
        <v>10</v>
      </c>
      <c r="C47" s="3" t="s">
        <v>112</v>
      </c>
      <c r="D47" s="3" t="s">
        <v>12</v>
      </c>
      <c r="E47" s="3" t="s">
        <v>10</v>
      </c>
      <c r="F47" s="3" t="s">
        <v>112</v>
      </c>
      <c r="G47" s="3" t="s">
        <v>12</v>
      </c>
      <c r="H47" s="3" t="s">
        <v>10</v>
      </c>
      <c r="I47" s="3" t="s">
        <v>112</v>
      </c>
      <c r="J47" s="3" t="s">
        <v>12</v>
      </c>
      <c r="K47" s="993"/>
    </row>
    <row r="48" spans="1:11" ht="16.5" customHeight="1" thickBot="1" x14ac:dyDescent="0.3">
      <c r="A48" s="994"/>
      <c r="B48" s="4" t="s">
        <v>13</v>
      </c>
      <c r="C48" s="4" t="s">
        <v>14</v>
      </c>
      <c r="D48" s="4" t="s">
        <v>9</v>
      </c>
      <c r="E48" s="4" t="s">
        <v>13</v>
      </c>
      <c r="F48" s="4" t="s">
        <v>14</v>
      </c>
      <c r="G48" s="4" t="s">
        <v>9</v>
      </c>
      <c r="H48" s="4" t="s">
        <v>13</v>
      </c>
      <c r="I48" s="4" t="s">
        <v>14</v>
      </c>
      <c r="J48" s="4" t="s">
        <v>9</v>
      </c>
      <c r="K48" s="994"/>
    </row>
    <row r="49" spans="1:11" ht="18.75" customHeight="1" x14ac:dyDescent="0.2">
      <c r="A49" s="8" t="s">
        <v>403</v>
      </c>
      <c r="B49" s="9"/>
      <c r="C49" s="9"/>
      <c r="D49" s="9"/>
      <c r="E49" s="9"/>
      <c r="F49" s="9"/>
      <c r="G49" s="9"/>
      <c r="H49" s="9"/>
      <c r="I49" s="9"/>
      <c r="J49" s="9"/>
      <c r="K49" s="10" t="s">
        <v>198</v>
      </c>
    </row>
    <row r="50" spans="1:11" ht="18.75" customHeight="1" x14ac:dyDescent="0.2">
      <c r="A50" s="8" t="s">
        <v>426</v>
      </c>
      <c r="B50" s="9">
        <v>217</v>
      </c>
      <c r="C50" s="9">
        <v>363</v>
      </c>
      <c r="D50" s="9">
        <v>580</v>
      </c>
      <c r="E50" s="9">
        <v>0</v>
      </c>
      <c r="F50" s="9">
        <v>0</v>
      </c>
      <c r="G50" s="9">
        <v>0</v>
      </c>
      <c r="H50" s="9">
        <f t="shared" ref="H50:I59" si="7">SUM(B50,E50)</f>
        <v>217</v>
      </c>
      <c r="I50" s="9">
        <f t="shared" si="7"/>
        <v>363</v>
      </c>
      <c r="J50" s="9">
        <f t="shared" ref="J50:J59" si="8">SUM(H50:I50)</f>
        <v>580</v>
      </c>
      <c r="K50" s="10" t="s">
        <v>438</v>
      </c>
    </row>
    <row r="51" spans="1:11" ht="18.75" customHeight="1" x14ac:dyDescent="0.2">
      <c r="A51" s="8" t="s">
        <v>203</v>
      </c>
      <c r="B51" s="9">
        <v>106</v>
      </c>
      <c r="C51" s="9">
        <v>245</v>
      </c>
      <c r="D51" s="9">
        <v>351</v>
      </c>
      <c r="E51" s="9">
        <v>0</v>
      </c>
      <c r="F51" s="9">
        <v>0</v>
      </c>
      <c r="G51" s="9">
        <v>0</v>
      </c>
      <c r="H51" s="9">
        <f t="shared" si="7"/>
        <v>106</v>
      </c>
      <c r="I51" s="9">
        <f t="shared" si="7"/>
        <v>245</v>
      </c>
      <c r="J51" s="9">
        <f t="shared" si="8"/>
        <v>351</v>
      </c>
      <c r="K51" s="10" t="s">
        <v>204</v>
      </c>
    </row>
    <row r="52" spans="1:11" ht="18.75" customHeight="1" x14ac:dyDescent="0.2">
      <c r="A52" s="8" t="s">
        <v>428</v>
      </c>
      <c r="B52" s="9">
        <v>249</v>
      </c>
      <c r="C52" s="9">
        <v>206</v>
      </c>
      <c r="D52" s="9">
        <v>455</v>
      </c>
      <c r="E52" s="9">
        <v>0</v>
      </c>
      <c r="F52" s="9">
        <v>1</v>
      </c>
      <c r="G52" s="9">
        <v>1</v>
      </c>
      <c r="H52" s="9">
        <f t="shared" si="7"/>
        <v>249</v>
      </c>
      <c r="I52" s="9">
        <f t="shared" si="7"/>
        <v>207</v>
      </c>
      <c r="J52" s="9">
        <f t="shared" si="8"/>
        <v>456</v>
      </c>
      <c r="K52" s="10" t="s">
        <v>210</v>
      </c>
    </row>
    <row r="53" spans="1:11" ht="18.75" customHeight="1" x14ac:dyDescent="0.2">
      <c r="A53" s="8" t="s">
        <v>306</v>
      </c>
      <c r="B53" s="9">
        <v>448</v>
      </c>
      <c r="C53" s="9">
        <v>390</v>
      </c>
      <c r="D53" s="9">
        <v>838</v>
      </c>
      <c r="E53" s="9">
        <v>1</v>
      </c>
      <c r="F53" s="9">
        <v>0</v>
      </c>
      <c r="G53" s="9">
        <v>1</v>
      </c>
      <c r="H53" s="9">
        <f t="shared" si="7"/>
        <v>449</v>
      </c>
      <c r="I53" s="9">
        <f t="shared" si="7"/>
        <v>390</v>
      </c>
      <c r="J53" s="9">
        <f t="shared" si="8"/>
        <v>839</v>
      </c>
      <c r="K53" s="10" t="s">
        <v>222</v>
      </c>
    </row>
    <row r="54" spans="1:11" ht="18.75" customHeight="1" x14ac:dyDescent="0.2">
      <c r="A54" s="8" t="s">
        <v>430</v>
      </c>
      <c r="B54" s="9">
        <v>1121</v>
      </c>
      <c r="C54" s="9">
        <v>530</v>
      </c>
      <c r="D54" s="9">
        <v>1651</v>
      </c>
      <c r="E54" s="9">
        <v>0</v>
      </c>
      <c r="F54" s="9">
        <v>0</v>
      </c>
      <c r="G54" s="9">
        <v>0</v>
      </c>
      <c r="H54" s="9">
        <f t="shared" si="7"/>
        <v>1121</v>
      </c>
      <c r="I54" s="9">
        <f t="shared" si="7"/>
        <v>530</v>
      </c>
      <c r="J54" s="9">
        <f t="shared" si="8"/>
        <v>1651</v>
      </c>
      <c r="K54" s="10" t="s">
        <v>431</v>
      </c>
    </row>
    <row r="55" spans="1:11" ht="18.75" customHeight="1" x14ac:dyDescent="0.2">
      <c r="A55" s="8" t="s">
        <v>227</v>
      </c>
      <c r="B55" s="9">
        <v>0</v>
      </c>
      <c r="C55" s="9">
        <v>2131</v>
      </c>
      <c r="D55" s="9">
        <v>2131</v>
      </c>
      <c r="E55" s="9">
        <v>0</v>
      </c>
      <c r="F55" s="9">
        <v>1</v>
      </c>
      <c r="G55" s="9">
        <v>1</v>
      </c>
      <c r="H55" s="9">
        <f t="shared" si="7"/>
        <v>0</v>
      </c>
      <c r="I55" s="9">
        <f t="shared" si="7"/>
        <v>2132</v>
      </c>
      <c r="J55" s="9">
        <f t="shared" si="8"/>
        <v>2132</v>
      </c>
      <c r="K55" s="10" t="s">
        <v>432</v>
      </c>
    </row>
    <row r="56" spans="1:11" ht="18.75" customHeight="1" x14ac:dyDescent="0.2">
      <c r="A56" s="8" t="s">
        <v>233</v>
      </c>
      <c r="B56" s="9">
        <v>1101</v>
      </c>
      <c r="C56" s="9">
        <v>1317</v>
      </c>
      <c r="D56" s="9">
        <v>2418</v>
      </c>
      <c r="E56" s="9">
        <v>2</v>
      </c>
      <c r="F56" s="9">
        <v>4</v>
      </c>
      <c r="G56" s="9">
        <v>6</v>
      </c>
      <c r="H56" s="9">
        <f t="shared" si="7"/>
        <v>1103</v>
      </c>
      <c r="I56" s="9">
        <f t="shared" si="7"/>
        <v>1321</v>
      </c>
      <c r="J56" s="9">
        <f t="shared" si="8"/>
        <v>2424</v>
      </c>
      <c r="K56" s="10" t="s">
        <v>234</v>
      </c>
    </row>
    <row r="57" spans="1:11" ht="18.75" customHeight="1" x14ac:dyDescent="0.2">
      <c r="A57" s="8" t="s">
        <v>237</v>
      </c>
      <c r="B57" s="9">
        <v>706</v>
      </c>
      <c r="C57" s="9">
        <v>310</v>
      </c>
      <c r="D57" s="9">
        <v>1016</v>
      </c>
      <c r="E57" s="9">
        <v>0</v>
      </c>
      <c r="F57" s="9">
        <v>0</v>
      </c>
      <c r="G57" s="9">
        <v>0</v>
      </c>
      <c r="H57" s="9">
        <f t="shared" si="7"/>
        <v>706</v>
      </c>
      <c r="I57" s="9">
        <f t="shared" si="7"/>
        <v>310</v>
      </c>
      <c r="J57" s="9">
        <f t="shared" si="8"/>
        <v>1016</v>
      </c>
      <c r="K57" s="10" t="s">
        <v>238</v>
      </c>
    </row>
    <row r="58" spans="1:11" ht="18.75" customHeight="1" x14ac:dyDescent="0.2">
      <c r="A58" s="8" t="s">
        <v>433</v>
      </c>
      <c r="B58" s="9">
        <v>636</v>
      </c>
      <c r="C58" s="9">
        <v>1015</v>
      </c>
      <c r="D58" s="9">
        <v>1651</v>
      </c>
      <c r="E58" s="9">
        <v>0</v>
      </c>
      <c r="F58" s="9">
        <v>1</v>
      </c>
      <c r="G58" s="9">
        <v>1</v>
      </c>
      <c r="H58" s="9">
        <f t="shared" si="7"/>
        <v>636</v>
      </c>
      <c r="I58" s="9">
        <f t="shared" si="7"/>
        <v>1016</v>
      </c>
      <c r="J58" s="9">
        <f t="shared" si="8"/>
        <v>1652</v>
      </c>
      <c r="K58" s="10" t="s">
        <v>434</v>
      </c>
    </row>
    <row r="59" spans="1:11" ht="18.75" customHeight="1" x14ac:dyDescent="0.2">
      <c r="A59" s="8" t="s">
        <v>435</v>
      </c>
      <c r="B59" s="9">
        <v>1356</v>
      </c>
      <c r="C59" s="9">
        <v>1563</v>
      </c>
      <c r="D59" s="9">
        <v>2919</v>
      </c>
      <c r="E59" s="9">
        <v>0</v>
      </c>
      <c r="F59" s="9">
        <v>0</v>
      </c>
      <c r="G59" s="9">
        <v>0</v>
      </c>
      <c r="H59" s="9">
        <f t="shared" si="7"/>
        <v>1356</v>
      </c>
      <c r="I59" s="9">
        <f t="shared" si="7"/>
        <v>1563</v>
      </c>
      <c r="J59" s="9">
        <f t="shared" si="8"/>
        <v>2919</v>
      </c>
      <c r="K59" s="10" t="s">
        <v>246</v>
      </c>
    </row>
    <row r="60" spans="1:11" ht="18.75" customHeight="1" x14ac:dyDescent="0.2">
      <c r="A60" s="8" t="s">
        <v>90</v>
      </c>
      <c r="B60" s="9">
        <f>SUM(B50:B59)</f>
        <v>5940</v>
      </c>
      <c r="C60" s="9">
        <f t="shared" ref="C60:J60" si="9">SUM(C50:C59)</f>
        <v>8070</v>
      </c>
      <c r="D60" s="9">
        <f t="shared" si="9"/>
        <v>14010</v>
      </c>
      <c r="E60" s="9">
        <f t="shared" si="9"/>
        <v>3</v>
      </c>
      <c r="F60" s="9">
        <f t="shared" si="9"/>
        <v>7</v>
      </c>
      <c r="G60" s="9">
        <f t="shared" si="9"/>
        <v>10</v>
      </c>
      <c r="H60" s="9">
        <f t="shared" si="9"/>
        <v>5943</v>
      </c>
      <c r="I60" s="9">
        <f t="shared" si="9"/>
        <v>8077</v>
      </c>
      <c r="J60" s="9">
        <f t="shared" si="9"/>
        <v>14020</v>
      </c>
      <c r="K60" s="10" t="s">
        <v>313</v>
      </c>
    </row>
    <row r="61" spans="1:11" ht="18.75" customHeight="1" x14ac:dyDescent="0.2">
      <c r="A61" s="8" t="s">
        <v>92</v>
      </c>
      <c r="B61" s="9"/>
      <c r="C61" s="9"/>
      <c r="D61" s="9"/>
      <c r="E61" s="9"/>
      <c r="F61" s="9"/>
      <c r="G61" s="9"/>
      <c r="H61" s="9"/>
      <c r="I61" s="9"/>
      <c r="J61" s="9"/>
      <c r="K61" s="10" t="s">
        <v>93</v>
      </c>
    </row>
    <row r="62" spans="1:11" ht="18.75" customHeight="1" x14ac:dyDescent="0.2">
      <c r="A62" s="8" t="s">
        <v>428</v>
      </c>
      <c r="B62" s="9">
        <v>188</v>
      </c>
      <c r="C62" s="9">
        <v>132</v>
      </c>
      <c r="D62" s="9">
        <v>320</v>
      </c>
      <c r="E62" s="9">
        <v>0</v>
      </c>
      <c r="F62" s="9">
        <v>1</v>
      </c>
      <c r="G62" s="9">
        <v>1</v>
      </c>
      <c r="H62" s="9">
        <f t="shared" ref="H62:J69" si="10">SUM(B62,E62)</f>
        <v>188</v>
      </c>
      <c r="I62" s="9">
        <f t="shared" si="10"/>
        <v>133</v>
      </c>
      <c r="J62" s="9">
        <f t="shared" si="10"/>
        <v>321</v>
      </c>
      <c r="K62" s="10" t="s">
        <v>210</v>
      </c>
    </row>
    <row r="63" spans="1:11" ht="18.75" customHeight="1" x14ac:dyDescent="0.2">
      <c r="A63" s="8" t="s">
        <v>306</v>
      </c>
      <c r="B63" s="9">
        <v>350</v>
      </c>
      <c r="C63" s="9">
        <v>350</v>
      </c>
      <c r="D63" s="9">
        <v>700</v>
      </c>
      <c r="E63" s="9">
        <v>1</v>
      </c>
      <c r="F63" s="9">
        <v>0</v>
      </c>
      <c r="G63" s="9">
        <v>1</v>
      </c>
      <c r="H63" s="9">
        <f t="shared" si="10"/>
        <v>351</v>
      </c>
      <c r="I63" s="9">
        <f t="shared" si="10"/>
        <v>350</v>
      </c>
      <c r="J63" s="9">
        <f t="shared" si="10"/>
        <v>701</v>
      </c>
      <c r="K63" s="10" t="s">
        <v>222</v>
      </c>
    </row>
    <row r="64" spans="1:11" ht="18.75" customHeight="1" x14ac:dyDescent="0.2">
      <c r="A64" s="8" t="s">
        <v>430</v>
      </c>
      <c r="B64" s="9">
        <v>361</v>
      </c>
      <c r="C64" s="9">
        <v>235</v>
      </c>
      <c r="D64" s="9">
        <v>596</v>
      </c>
      <c r="E64" s="9">
        <v>0</v>
      </c>
      <c r="F64" s="9">
        <v>0</v>
      </c>
      <c r="G64" s="9">
        <v>0</v>
      </c>
      <c r="H64" s="9">
        <f t="shared" si="10"/>
        <v>361</v>
      </c>
      <c r="I64" s="9">
        <f t="shared" si="10"/>
        <v>235</v>
      </c>
      <c r="J64" s="9">
        <f t="shared" si="10"/>
        <v>596</v>
      </c>
      <c r="K64" s="10" t="s">
        <v>431</v>
      </c>
    </row>
    <row r="65" spans="1:11" ht="18.75" customHeight="1" x14ac:dyDescent="0.2">
      <c r="A65" s="8" t="s">
        <v>227</v>
      </c>
      <c r="B65" s="9">
        <v>0</v>
      </c>
      <c r="C65" s="9">
        <v>802</v>
      </c>
      <c r="D65" s="9">
        <v>802</v>
      </c>
      <c r="E65" s="9">
        <v>0</v>
      </c>
      <c r="F65" s="9">
        <v>1</v>
      </c>
      <c r="G65" s="9">
        <v>1</v>
      </c>
      <c r="H65" s="9">
        <f t="shared" si="10"/>
        <v>0</v>
      </c>
      <c r="I65" s="9">
        <f t="shared" si="10"/>
        <v>803</v>
      </c>
      <c r="J65" s="9">
        <f t="shared" si="10"/>
        <v>803</v>
      </c>
      <c r="K65" s="10" t="s">
        <v>432</v>
      </c>
    </row>
    <row r="66" spans="1:11" ht="18.75" customHeight="1" x14ac:dyDescent="0.2">
      <c r="A66" s="8" t="s">
        <v>233</v>
      </c>
      <c r="B66" s="9">
        <v>435</v>
      </c>
      <c r="C66" s="9">
        <v>418</v>
      </c>
      <c r="D66" s="9">
        <v>853</v>
      </c>
      <c r="E66" s="9">
        <v>0</v>
      </c>
      <c r="F66" s="9">
        <v>0</v>
      </c>
      <c r="G66" s="9">
        <v>0</v>
      </c>
      <c r="H66" s="9">
        <f t="shared" si="10"/>
        <v>435</v>
      </c>
      <c r="I66" s="9">
        <f t="shared" si="10"/>
        <v>418</v>
      </c>
      <c r="J66" s="9">
        <f t="shared" si="10"/>
        <v>853</v>
      </c>
      <c r="K66" s="10" t="s">
        <v>234</v>
      </c>
    </row>
    <row r="67" spans="1:11" ht="18.75" customHeight="1" x14ac:dyDescent="0.2">
      <c r="A67" s="8" t="s">
        <v>237</v>
      </c>
      <c r="B67" s="9">
        <v>386</v>
      </c>
      <c r="C67" s="9">
        <v>179</v>
      </c>
      <c r="D67" s="9">
        <v>565</v>
      </c>
      <c r="E67" s="9">
        <v>2</v>
      </c>
      <c r="F67" s="9">
        <v>1</v>
      </c>
      <c r="G67" s="9">
        <v>3</v>
      </c>
      <c r="H67" s="9">
        <f t="shared" si="10"/>
        <v>388</v>
      </c>
      <c r="I67" s="9">
        <f t="shared" si="10"/>
        <v>180</v>
      </c>
      <c r="J67" s="9">
        <f t="shared" si="10"/>
        <v>568</v>
      </c>
      <c r="K67" s="10" t="s">
        <v>238</v>
      </c>
    </row>
    <row r="68" spans="1:11" ht="18.75" customHeight="1" x14ac:dyDescent="0.2">
      <c r="A68" s="8" t="s">
        <v>433</v>
      </c>
      <c r="B68" s="9">
        <v>593</v>
      </c>
      <c r="C68" s="9">
        <v>373</v>
      </c>
      <c r="D68" s="9">
        <v>966</v>
      </c>
      <c r="E68" s="9">
        <v>0</v>
      </c>
      <c r="F68" s="9">
        <v>0</v>
      </c>
      <c r="G68" s="9">
        <v>0</v>
      </c>
      <c r="H68" s="9">
        <f t="shared" si="10"/>
        <v>593</v>
      </c>
      <c r="I68" s="9">
        <f t="shared" si="10"/>
        <v>373</v>
      </c>
      <c r="J68" s="9">
        <f t="shared" si="10"/>
        <v>966</v>
      </c>
      <c r="K68" s="10" t="s">
        <v>434</v>
      </c>
    </row>
    <row r="69" spans="1:11" ht="18.75" customHeight="1" x14ac:dyDescent="0.2">
      <c r="A69" s="8" t="s">
        <v>435</v>
      </c>
      <c r="B69" s="9">
        <v>784</v>
      </c>
      <c r="C69" s="9">
        <v>285</v>
      </c>
      <c r="D69" s="9">
        <v>1069</v>
      </c>
      <c r="E69" s="9">
        <v>0</v>
      </c>
      <c r="F69" s="9">
        <v>0</v>
      </c>
      <c r="G69" s="9">
        <v>0</v>
      </c>
      <c r="H69" s="9">
        <f t="shared" si="10"/>
        <v>784</v>
      </c>
      <c r="I69" s="9">
        <f t="shared" si="10"/>
        <v>285</v>
      </c>
      <c r="J69" s="9">
        <f t="shared" si="10"/>
        <v>1069</v>
      </c>
      <c r="K69" s="10" t="s">
        <v>246</v>
      </c>
    </row>
    <row r="70" spans="1:11" ht="18.75" customHeight="1" thickBot="1" x14ac:dyDescent="0.25">
      <c r="A70" s="20" t="s">
        <v>126</v>
      </c>
      <c r="B70" s="21">
        <f>SUM(B62:B69)</f>
        <v>3097</v>
      </c>
      <c r="C70" s="21">
        <f t="shared" ref="C70:J70" si="11">SUM(C62:C69)</f>
        <v>2774</v>
      </c>
      <c r="D70" s="21">
        <f t="shared" si="11"/>
        <v>5871</v>
      </c>
      <c r="E70" s="21">
        <f t="shared" si="11"/>
        <v>3</v>
      </c>
      <c r="F70" s="21">
        <f t="shared" si="11"/>
        <v>3</v>
      </c>
      <c r="G70" s="21">
        <f t="shared" si="11"/>
        <v>6</v>
      </c>
      <c r="H70" s="21">
        <f t="shared" si="11"/>
        <v>3100</v>
      </c>
      <c r="I70" s="21">
        <f t="shared" si="11"/>
        <v>2777</v>
      </c>
      <c r="J70" s="21">
        <f t="shared" si="11"/>
        <v>5877</v>
      </c>
      <c r="K70" s="22" t="s">
        <v>315</v>
      </c>
    </row>
    <row r="71" spans="1:11" ht="19.5" customHeight="1" thickBot="1" x14ac:dyDescent="0.25">
      <c r="A71" s="23" t="s">
        <v>374</v>
      </c>
      <c r="B71" s="24">
        <f>SUM(B70,B60)</f>
        <v>9037</v>
      </c>
      <c r="C71" s="24">
        <f t="shared" ref="C71:J71" si="12">SUM(C70,C60)</f>
        <v>10844</v>
      </c>
      <c r="D71" s="24">
        <f t="shared" si="12"/>
        <v>19881</v>
      </c>
      <c r="E71" s="24">
        <f t="shared" si="12"/>
        <v>6</v>
      </c>
      <c r="F71" s="24">
        <f t="shared" si="12"/>
        <v>10</v>
      </c>
      <c r="G71" s="24">
        <f t="shared" si="12"/>
        <v>16</v>
      </c>
      <c r="H71" s="24">
        <f t="shared" si="12"/>
        <v>9043</v>
      </c>
      <c r="I71" s="24">
        <f t="shared" si="12"/>
        <v>10854</v>
      </c>
      <c r="J71" s="24">
        <f t="shared" si="12"/>
        <v>19897</v>
      </c>
      <c r="K71" s="25" t="s">
        <v>253</v>
      </c>
    </row>
    <row r="72" spans="1:11" ht="15" thickTop="1" x14ac:dyDescent="0.2"/>
  </sheetData>
  <mergeCells count="20">
    <mergeCell ref="A42:K42"/>
    <mergeCell ref="A43:K43"/>
    <mergeCell ref="A45:A48"/>
    <mergeCell ref="B45:D45"/>
    <mergeCell ref="E45:G45"/>
    <mergeCell ref="H45:J45"/>
    <mergeCell ref="K45:K48"/>
    <mergeCell ref="B46:D46"/>
    <mergeCell ref="E46:G46"/>
    <mergeCell ref="H46:J46"/>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67" fitToWidth="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72"/>
  <sheetViews>
    <sheetView rightToLeft="1" view="pageBreakPreview" topLeftCell="A149" zoomScale="80" zoomScaleNormal="85" zoomScaleSheetLayoutView="80" workbookViewId="0">
      <selection activeCell="M155" sqref="M155"/>
    </sheetView>
  </sheetViews>
  <sheetFormatPr defaultRowHeight="14.25" x14ac:dyDescent="0.2"/>
  <cols>
    <col min="1" max="1" width="26.625" customWidth="1"/>
    <col min="2" max="10" width="10.25" customWidth="1"/>
    <col min="11" max="11" width="39.375" customWidth="1"/>
  </cols>
  <sheetData>
    <row r="1" spans="1:11" ht="21.75" customHeight="1" x14ac:dyDescent="0.2">
      <c r="A1" s="995" t="s">
        <v>1927</v>
      </c>
      <c r="B1" s="995"/>
      <c r="C1" s="995"/>
      <c r="D1" s="995"/>
      <c r="E1" s="995"/>
      <c r="F1" s="995"/>
      <c r="G1" s="995"/>
      <c r="H1" s="995"/>
      <c r="I1" s="995"/>
      <c r="J1" s="995"/>
      <c r="K1" s="995"/>
    </row>
    <row r="2" spans="1:11" ht="29.25" customHeight="1" x14ac:dyDescent="0.2">
      <c r="A2" s="999" t="s">
        <v>1928</v>
      </c>
      <c r="B2" s="999"/>
      <c r="C2" s="999"/>
      <c r="D2" s="999"/>
      <c r="E2" s="999"/>
      <c r="F2" s="999"/>
      <c r="G2" s="999"/>
      <c r="H2" s="999"/>
      <c r="I2" s="999"/>
      <c r="J2" s="999"/>
      <c r="K2" s="999"/>
    </row>
    <row r="3" spans="1:11" ht="21.75" customHeight="1" thickBot="1" x14ac:dyDescent="0.3">
      <c r="A3" s="33" t="s">
        <v>2374</v>
      </c>
      <c r="K3" s="79" t="s">
        <v>467</v>
      </c>
    </row>
    <row r="4" spans="1:11" ht="19.5" customHeight="1" thickTop="1" x14ac:dyDescent="0.25">
      <c r="A4" s="992" t="s">
        <v>196</v>
      </c>
      <c r="B4" s="1003" t="s">
        <v>1</v>
      </c>
      <c r="C4" s="1003"/>
      <c r="D4" s="1003"/>
      <c r="E4" s="1003" t="s">
        <v>2</v>
      </c>
      <c r="F4" s="1003"/>
      <c r="G4" s="1003"/>
      <c r="H4" s="1003" t="s">
        <v>4</v>
      </c>
      <c r="I4" s="1003"/>
      <c r="J4" s="1003"/>
      <c r="K4" s="992" t="s">
        <v>197</v>
      </c>
    </row>
    <row r="5" spans="1:11" ht="21" customHeight="1" x14ac:dyDescent="0.25">
      <c r="A5" s="993"/>
      <c r="B5" s="1004" t="s">
        <v>6</v>
      </c>
      <c r="C5" s="1004"/>
      <c r="D5" s="1004"/>
      <c r="E5" s="1004" t="s">
        <v>7</v>
      </c>
      <c r="F5" s="1004"/>
      <c r="G5" s="1004"/>
      <c r="H5" s="1004" t="s">
        <v>9</v>
      </c>
      <c r="I5" s="1004"/>
      <c r="J5" s="1004"/>
      <c r="K5" s="993"/>
    </row>
    <row r="6" spans="1:11" ht="14.25" customHeight="1" x14ac:dyDescent="0.25">
      <c r="A6" s="993"/>
      <c r="B6" s="3" t="s">
        <v>10</v>
      </c>
      <c r="C6" s="3" t="s">
        <v>112</v>
      </c>
      <c r="D6" s="3" t="s">
        <v>12</v>
      </c>
      <c r="E6" s="3" t="s">
        <v>10</v>
      </c>
      <c r="F6" s="3" t="s">
        <v>112</v>
      </c>
      <c r="G6" s="3" t="s">
        <v>12</v>
      </c>
      <c r="H6" s="3" t="s">
        <v>10</v>
      </c>
      <c r="I6" s="3" t="s">
        <v>112</v>
      </c>
      <c r="J6" s="3" t="s">
        <v>12</v>
      </c>
      <c r="K6" s="993"/>
    </row>
    <row r="7" spans="1:11" ht="16.5" customHeight="1" thickBot="1" x14ac:dyDescent="0.3">
      <c r="A7" s="994"/>
      <c r="B7" s="4" t="s">
        <v>13</v>
      </c>
      <c r="C7" s="4" t="s">
        <v>14</v>
      </c>
      <c r="D7" s="4" t="s">
        <v>9</v>
      </c>
      <c r="E7" s="4" t="s">
        <v>13</v>
      </c>
      <c r="F7" s="4" t="s">
        <v>14</v>
      </c>
      <c r="G7" s="4" t="s">
        <v>9</v>
      </c>
      <c r="H7" s="4" t="s">
        <v>13</v>
      </c>
      <c r="I7" s="4" t="s">
        <v>14</v>
      </c>
      <c r="J7" s="4" t="s">
        <v>9</v>
      </c>
      <c r="K7" s="994"/>
    </row>
    <row r="8" spans="1:11" ht="18.75" customHeight="1" x14ac:dyDescent="0.25">
      <c r="A8" s="81" t="s">
        <v>15</v>
      </c>
      <c r="B8" s="82"/>
      <c r="C8" s="82"/>
      <c r="D8" s="82"/>
      <c r="E8" s="82"/>
      <c r="F8" s="82"/>
      <c r="G8" s="82"/>
      <c r="H8" s="82"/>
      <c r="I8" s="82"/>
      <c r="J8" s="82"/>
      <c r="K8" s="22" t="s">
        <v>198</v>
      </c>
    </row>
    <row r="9" spans="1:11" ht="18.75" customHeight="1" x14ac:dyDescent="0.2">
      <c r="A9" s="60" t="s">
        <v>199</v>
      </c>
      <c r="B9" s="9">
        <v>159</v>
      </c>
      <c r="C9" s="9">
        <v>235</v>
      </c>
      <c r="D9" s="9">
        <v>394</v>
      </c>
      <c r="E9" s="9">
        <v>0</v>
      </c>
      <c r="F9" s="9">
        <v>0</v>
      </c>
      <c r="G9" s="9">
        <v>0</v>
      </c>
      <c r="H9" s="9">
        <f>E9+B9</f>
        <v>159</v>
      </c>
      <c r="I9" s="9">
        <f>F9+C9</f>
        <v>235</v>
      </c>
      <c r="J9" s="9">
        <f>SUM(H9:I9)</f>
        <v>394</v>
      </c>
      <c r="K9" s="10" t="s">
        <v>200</v>
      </c>
    </row>
    <row r="10" spans="1:11" ht="18.75" customHeight="1" x14ac:dyDescent="0.2">
      <c r="A10" s="60" t="s">
        <v>203</v>
      </c>
      <c r="B10" s="9">
        <v>90</v>
      </c>
      <c r="C10" s="9">
        <v>154</v>
      </c>
      <c r="D10" s="9">
        <v>244</v>
      </c>
      <c r="E10" s="9">
        <v>0</v>
      </c>
      <c r="F10" s="9">
        <v>0</v>
      </c>
      <c r="G10" s="9">
        <v>0</v>
      </c>
      <c r="H10" s="9">
        <f t="shared" ref="H10:H32" si="0">E10+B10</f>
        <v>90</v>
      </c>
      <c r="I10" s="9">
        <f t="shared" ref="I10:I32" si="1">F10+C10</f>
        <v>154</v>
      </c>
      <c r="J10" s="9">
        <f t="shared" ref="J10:J32" si="2">SUM(H10:I10)</f>
        <v>244</v>
      </c>
      <c r="K10" s="10" t="s">
        <v>204</v>
      </c>
    </row>
    <row r="11" spans="1:11" ht="18.75" customHeight="1" x14ac:dyDescent="0.2">
      <c r="A11" s="60" t="s">
        <v>205</v>
      </c>
      <c r="B11" s="9">
        <v>88</v>
      </c>
      <c r="C11" s="9">
        <v>184</v>
      </c>
      <c r="D11" s="9">
        <v>272</v>
      </c>
      <c r="E11" s="9">
        <v>0</v>
      </c>
      <c r="F11" s="9">
        <v>0</v>
      </c>
      <c r="G11" s="9">
        <v>0</v>
      </c>
      <c r="H11" s="9">
        <f t="shared" si="0"/>
        <v>88</v>
      </c>
      <c r="I11" s="9">
        <f t="shared" si="1"/>
        <v>184</v>
      </c>
      <c r="J11" s="9">
        <f t="shared" si="2"/>
        <v>272</v>
      </c>
      <c r="K11" s="10" t="s">
        <v>305</v>
      </c>
    </row>
    <row r="12" spans="1:11" ht="18.75" customHeight="1" x14ac:dyDescent="0.2">
      <c r="A12" s="60" t="s">
        <v>207</v>
      </c>
      <c r="B12" s="9">
        <v>43</v>
      </c>
      <c r="C12" s="9">
        <v>153</v>
      </c>
      <c r="D12" s="9">
        <v>196</v>
      </c>
      <c r="E12" s="9">
        <v>0</v>
      </c>
      <c r="F12" s="9">
        <v>0</v>
      </c>
      <c r="G12" s="9">
        <v>0</v>
      </c>
      <c r="H12" s="9">
        <f t="shared" si="0"/>
        <v>43</v>
      </c>
      <c r="I12" s="9">
        <f t="shared" si="1"/>
        <v>153</v>
      </c>
      <c r="J12" s="9">
        <f t="shared" si="2"/>
        <v>196</v>
      </c>
      <c r="K12" s="10" t="s">
        <v>208</v>
      </c>
    </row>
    <row r="13" spans="1:11" ht="18.75" customHeight="1" x14ac:dyDescent="0.2">
      <c r="A13" s="60" t="s">
        <v>209</v>
      </c>
      <c r="B13" s="9">
        <v>396</v>
      </c>
      <c r="C13" s="9">
        <v>169</v>
      </c>
      <c r="D13" s="9">
        <v>565</v>
      </c>
      <c r="E13" s="9">
        <v>0</v>
      </c>
      <c r="F13" s="9">
        <v>0</v>
      </c>
      <c r="G13" s="9">
        <v>0</v>
      </c>
      <c r="H13" s="9">
        <f t="shared" si="0"/>
        <v>396</v>
      </c>
      <c r="I13" s="9">
        <f t="shared" si="1"/>
        <v>169</v>
      </c>
      <c r="J13" s="9">
        <f t="shared" si="2"/>
        <v>565</v>
      </c>
      <c r="K13" s="10" t="s">
        <v>210</v>
      </c>
    </row>
    <row r="14" spans="1:11" ht="18.75" customHeight="1" x14ac:dyDescent="0.2">
      <c r="A14" s="60" t="s">
        <v>450</v>
      </c>
      <c r="B14" s="9">
        <v>126</v>
      </c>
      <c r="C14" s="9">
        <v>20</v>
      </c>
      <c r="D14" s="9">
        <v>146</v>
      </c>
      <c r="E14" s="9">
        <v>0</v>
      </c>
      <c r="F14" s="9">
        <v>0</v>
      </c>
      <c r="G14" s="9">
        <v>0</v>
      </c>
      <c r="H14" s="9">
        <f t="shared" si="0"/>
        <v>126</v>
      </c>
      <c r="I14" s="9">
        <f t="shared" si="1"/>
        <v>20</v>
      </c>
      <c r="J14" s="9">
        <f t="shared" si="2"/>
        <v>146</v>
      </c>
      <c r="K14" s="29" t="s">
        <v>451</v>
      </c>
    </row>
    <row r="15" spans="1:11" ht="18.75" customHeight="1" x14ac:dyDescent="0.2">
      <c r="A15" s="60" t="s">
        <v>452</v>
      </c>
      <c r="B15" s="9">
        <v>79</v>
      </c>
      <c r="C15" s="9">
        <v>101</v>
      </c>
      <c r="D15" s="9">
        <v>180</v>
      </c>
      <c r="E15" s="9">
        <v>0</v>
      </c>
      <c r="F15" s="9">
        <v>0</v>
      </c>
      <c r="G15" s="9">
        <v>0</v>
      </c>
      <c r="H15" s="9">
        <f t="shared" si="0"/>
        <v>79</v>
      </c>
      <c r="I15" s="9">
        <f t="shared" si="1"/>
        <v>101</v>
      </c>
      <c r="J15" s="9">
        <f t="shared" si="2"/>
        <v>180</v>
      </c>
      <c r="K15" s="10" t="s">
        <v>214</v>
      </c>
    </row>
    <row r="16" spans="1:11" ht="18.75" customHeight="1" x14ac:dyDescent="0.2">
      <c r="A16" s="60" t="s">
        <v>215</v>
      </c>
      <c r="B16" s="9">
        <v>67</v>
      </c>
      <c r="C16" s="9">
        <v>44</v>
      </c>
      <c r="D16" s="9">
        <v>111</v>
      </c>
      <c r="E16" s="9">
        <v>0</v>
      </c>
      <c r="F16" s="9">
        <v>0</v>
      </c>
      <c r="G16" s="9">
        <v>0</v>
      </c>
      <c r="H16" s="9">
        <f t="shared" si="0"/>
        <v>67</v>
      </c>
      <c r="I16" s="9">
        <f t="shared" si="1"/>
        <v>44</v>
      </c>
      <c r="J16" s="9">
        <f t="shared" si="2"/>
        <v>111</v>
      </c>
      <c r="K16" s="10" t="s">
        <v>216</v>
      </c>
    </row>
    <row r="17" spans="1:12" ht="18.75" customHeight="1" x14ac:dyDescent="0.2">
      <c r="A17" s="60" t="s">
        <v>217</v>
      </c>
      <c r="B17" s="9">
        <v>171</v>
      </c>
      <c r="C17" s="9">
        <v>335</v>
      </c>
      <c r="D17" s="9">
        <v>506</v>
      </c>
      <c r="E17" s="9">
        <v>0</v>
      </c>
      <c r="F17" s="9">
        <v>0</v>
      </c>
      <c r="G17" s="9">
        <v>0</v>
      </c>
      <c r="H17" s="9">
        <f t="shared" si="0"/>
        <v>171</v>
      </c>
      <c r="I17" s="9">
        <f t="shared" si="1"/>
        <v>335</v>
      </c>
      <c r="J17" s="9">
        <f t="shared" si="2"/>
        <v>506</v>
      </c>
      <c r="K17" s="10" t="s">
        <v>453</v>
      </c>
    </row>
    <row r="18" spans="1:12" ht="18.75" customHeight="1" x14ac:dyDescent="0.2">
      <c r="A18" s="60" t="s">
        <v>454</v>
      </c>
      <c r="B18" s="9">
        <v>29</v>
      </c>
      <c r="C18" s="9">
        <v>25</v>
      </c>
      <c r="D18" s="9">
        <v>54</v>
      </c>
      <c r="E18" s="9">
        <v>0</v>
      </c>
      <c r="F18" s="9">
        <v>0</v>
      </c>
      <c r="G18" s="9">
        <v>0</v>
      </c>
      <c r="H18" s="9">
        <f t="shared" si="0"/>
        <v>29</v>
      </c>
      <c r="I18" s="9">
        <f t="shared" si="1"/>
        <v>25</v>
      </c>
      <c r="J18" s="9">
        <f t="shared" si="2"/>
        <v>54</v>
      </c>
      <c r="K18" s="29" t="s">
        <v>455</v>
      </c>
    </row>
    <row r="19" spans="1:12" ht="18.75" customHeight="1" x14ac:dyDescent="0.2">
      <c r="A19" s="60" t="s">
        <v>456</v>
      </c>
      <c r="B19" s="9">
        <v>234</v>
      </c>
      <c r="C19" s="9">
        <v>361</v>
      </c>
      <c r="D19" s="9">
        <v>595</v>
      </c>
      <c r="E19" s="9">
        <v>0</v>
      </c>
      <c r="F19" s="9">
        <v>0</v>
      </c>
      <c r="G19" s="9">
        <v>0</v>
      </c>
      <c r="H19" s="9">
        <f t="shared" si="0"/>
        <v>234</v>
      </c>
      <c r="I19" s="9">
        <f t="shared" si="1"/>
        <v>361</v>
      </c>
      <c r="J19" s="9">
        <f t="shared" si="2"/>
        <v>595</v>
      </c>
      <c r="K19" s="29" t="s">
        <v>457</v>
      </c>
    </row>
    <row r="20" spans="1:12" ht="18.75" customHeight="1" x14ac:dyDescent="0.2">
      <c r="A20" s="60" t="s">
        <v>306</v>
      </c>
      <c r="B20" s="9">
        <v>492</v>
      </c>
      <c r="C20" s="9">
        <v>233</v>
      </c>
      <c r="D20" s="9">
        <v>725</v>
      </c>
      <c r="E20" s="9">
        <v>0</v>
      </c>
      <c r="F20" s="9">
        <v>0</v>
      </c>
      <c r="G20" s="9">
        <v>0</v>
      </c>
      <c r="H20" s="9">
        <f t="shared" si="0"/>
        <v>492</v>
      </c>
      <c r="I20" s="9">
        <f t="shared" si="1"/>
        <v>233</v>
      </c>
      <c r="J20" s="9">
        <f t="shared" si="2"/>
        <v>725</v>
      </c>
      <c r="K20" s="10" t="s">
        <v>222</v>
      </c>
    </row>
    <row r="21" spans="1:12" s="200" customFormat="1" ht="18.75" customHeight="1" x14ac:dyDescent="0.2">
      <c r="A21" s="60" t="s">
        <v>307</v>
      </c>
      <c r="B21" s="9">
        <v>38</v>
      </c>
      <c r="C21" s="9">
        <v>35</v>
      </c>
      <c r="D21" s="9">
        <v>73</v>
      </c>
      <c r="E21" s="9">
        <v>0</v>
      </c>
      <c r="F21" s="9">
        <v>0</v>
      </c>
      <c r="G21" s="9">
        <v>0</v>
      </c>
      <c r="H21" s="9">
        <f t="shared" si="0"/>
        <v>38</v>
      </c>
      <c r="I21" s="9">
        <f t="shared" si="1"/>
        <v>35</v>
      </c>
      <c r="J21" s="9">
        <f t="shared" si="2"/>
        <v>73</v>
      </c>
      <c r="K21" s="203" t="s">
        <v>308</v>
      </c>
      <c r="L21" s="203"/>
    </row>
    <row r="22" spans="1:12" ht="18.75" customHeight="1" x14ac:dyDescent="0.2">
      <c r="A22" s="60" t="s">
        <v>458</v>
      </c>
      <c r="B22" s="9">
        <v>322</v>
      </c>
      <c r="C22" s="9">
        <v>312</v>
      </c>
      <c r="D22" s="9">
        <v>634</v>
      </c>
      <c r="E22" s="9">
        <v>0</v>
      </c>
      <c r="F22" s="9">
        <v>0</v>
      </c>
      <c r="G22" s="9">
        <v>0</v>
      </c>
      <c r="H22" s="9">
        <f t="shared" si="0"/>
        <v>322</v>
      </c>
      <c r="I22" s="9">
        <f t="shared" si="1"/>
        <v>312</v>
      </c>
      <c r="J22" s="9">
        <f t="shared" si="2"/>
        <v>634</v>
      </c>
      <c r="K22" s="10" t="s">
        <v>459</v>
      </c>
    </row>
    <row r="23" spans="1:12" ht="18.75" customHeight="1" x14ac:dyDescent="0.2">
      <c r="A23" s="60" t="s">
        <v>460</v>
      </c>
      <c r="B23" s="9">
        <v>568</v>
      </c>
      <c r="C23" s="9">
        <v>724</v>
      </c>
      <c r="D23" s="9">
        <v>1292</v>
      </c>
      <c r="E23" s="9">
        <v>0</v>
      </c>
      <c r="F23" s="9">
        <v>0</v>
      </c>
      <c r="G23" s="9">
        <v>0</v>
      </c>
      <c r="H23" s="9">
        <f t="shared" si="0"/>
        <v>568</v>
      </c>
      <c r="I23" s="9">
        <f t="shared" si="1"/>
        <v>724</v>
      </c>
      <c r="J23" s="9">
        <f t="shared" si="2"/>
        <v>1292</v>
      </c>
      <c r="K23" s="10" t="s">
        <v>461</v>
      </c>
    </row>
    <row r="24" spans="1:12" ht="18.75" customHeight="1" x14ac:dyDescent="0.2">
      <c r="A24" s="60" t="s">
        <v>227</v>
      </c>
      <c r="B24" s="9">
        <v>0</v>
      </c>
      <c r="C24" s="9">
        <v>1178</v>
      </c>
      <c r="D24" s="9">
        <v>1178</v>
      </c>
      <c r="E24" s="9">
        <v>0</v>
      </c>
      <c r="F24" s="9">
        <v>0</v>
      </c>
      <c r="G24" s="9">
        <v>0</v>
      </c>
      <c r="H24" s="9">
        <f t="shared" si="0"/>
        <v>0</v>
      </c>
      <c r="I24" s="9">
        <f t="shared" si="1"/>
        <v>1178</v>
      </c>
      <c r="J24" s="9">
        <f t="shared" si="2"/>
        <v>1178</v>
      </c>
      <c r="K24" s="10" t="s">
        <v>432</v>
      </c>
    </row>
    <row r="25" spans="1:12" ht="18.75" customHeight="1" x14ac:dyDescent="0.2">
      <c r="A25" s="60" t="s">
        <v>311</v>
      </c>
      <c r="B25" s="9">
        <v>847</v>
      </c>
      <c r="C25" s="9">
        <v>707</v>
      </c>
      <c r="D25" s="9">
        <v>1554</v>
      </c>
      <c r="E25" s="9">
        <v>0</v>
      </c>
      <c r="F25" s="9">
        <v>0</v>
      </c>
      <c r="G25" s="9">
        <v>0</v>
      </c>
      <c r="H25" s="9">
        <f t="shared" si="0"/>
        <v>847</v>
      </c>
      <c r="I25" s="9">
        <f t="shared" si="1"/>
        <v>707</v>
      </c>
      <c r="J25" s="9">
        <f t="shared" si="2"/>
        <v>1554</v>
      </c>
      <c r="K25" s="10" t="s">
        <v>312</v>
      </c>
    </row>
    <row r="26" spans="1:12" ht="18.75" customHeight="1" x14ac:dyDescent="0.2">
      <c r="A26" s="60" t="s">
        <v>229</v>
      </c>
      <c r="B26" s="9">
        <v>117</v>
      </c>
      <c r="C26" s="9">
        <v>66</v>
      </c>
      <c r="D26" s="9">
        <v>183</v>
      </c>
      <c r="E26" s="9">
        <v>0</v>
      </c>
      <c r="F26" s="9">
        <v>0</v>
      </c>
      <c r="G26" s="9">
        <v>0</v>
      </c>
      <c r="H26" s="9">
        <f t="shared" si="0"/>
        <v>117</v>
      </c>
      <c r="I26" s="9">
        <f t="shared" si="1"/>
        <v>66</v>
      </c>
      <c r="J26" s="9">
        <f t="shared" si="2"/>
        <v>183</v>
      </c>
      <c r="K26" s="10" t="s">
        <v>462</v>
      </c>
    </row>
    <row r="27" spans="1:12" ht="18.75" customHeight="1" x14ac:dyDescent="0.2">
      <c r="A27" s="60" t="s">
        <v>233</v>
      </c>
      <c r="B27" s="9">
        <v>340</v>
      </c>
      <c r="C27" s="9">
        <v>290</v>
      </c>
      <c r="D27" s="9">
        <v>630</v>
      </c>
      <c r="E27" s="9">
        <v>0</v>
      </c>
      <c r="F27" s="9">
        <v>0</v>
      </c>
      <c r="G27" s="9">
        <v>0</v>
      </c>
      <c r="H27" s="9">
        <f t="shared" si="0"/>
        <v>340</v>
      </c>
      <c r="I27" s="9">
        <f t="shared" si="1"/>
        <v>290</v>
      </c>
      <c r="J27" s="9">
        <f t="shared" si="2"/>
        <v>630</v>
      </c>
      <c r="K27" s="10" t="s">
        <v>234</v>
      </c>
    </row>
    <row r="28" spans="1:12" ht="18.75" customHeight="1" x14ac:dyDescent="0.2">
      <c r="A28" s="60" t="s">
        <v>463</v>
      </c>
      <c r="B28" s="9">
        <v>17</v>
      </c>
      <c r="C28" s="9">
        <v>48</v>
      </c>
      <c r="D28" s="9">
        <v>65</v>
      </c>
      <c r="E28" s="9">
        <v>0</v>
      </c>
      <c r="F28" s="9">
        <v>0</v>
      </c>
      <c r="G28" s="9">
        <v>0</v>
      </c>
      <c r="H28" s="9">
        <f t="shared" si="0"/>
        <v>17</v>
      </c>
      <c r="I28" s="9">
        <f t="shared" si="1"/>
        <v>48</v>
      </c>
      <c r="J28" s="9">
        <f t="shared" si="2"/>
        <v>65</v>
      </c>
      <c r="K28" s="10" t="s">
        <v>464</v>
      </c>
    </row>
    <row r="29" spans="1:12" ht="18.75" customHeight="1" x14ac:dyDescent="0.2">
      <c r="A29" s="60" t="s">
        <v>409</v>
      </c>
      <c r="B29" s="9">
        <v>217</v>
      </c>
      <c r="C29" s="9">
        <v>120</v>
      </c>
      <c r="D29" s="9">
        <v>337</v>
      </c>
      <c r="E29" s="9">
        <v>0</v>
      </c>
      <c r="F29" s="9">
        <v>0</v>
      </c>
      <c r="G29" s="9">
        <v>0</v>
      </c>
      <c r="H29" s="9">
        <f t="shared" si="0"/>
        <v>217</v>
      </c>
      <c r="I29" s="9">
        <f t="shared" si="1"/>
        <v>120</v>
      </c>
      <c r="J29" s="9">
        <f t="shared" si="2"/>
        <v>337</v>
      </c>
      <c r="K29" s="10" t="s">
        <v>240</v>
      </c>
    </row>
    <row r="30" spans="1:12" ht="18.75" customHeight="1" x14ac:dyDescent="0.2">
      <c r="A30" s="60" t="s">
        <v>241</v>
      </c>
      <c r="B30" s="9">
        <v>91</v>
      </c>
      <c r="C30" s="9">
        <v>36</v>
      </c>
      <c r="D30" s="9">
        <v>127</v>
      </c>
      <c r="E30" s="9">
        <v>0</v>
      </c>
      <c r="F30" s="9">
        <v>0</v>
      </c>
      <c r="G30" s="9">
        <v>0</v>
      </c>
      <c r="H30" s="9">
        <f t="shared" si="0"/>
        <v>91</v>
      </c>
      <c r="I30" s="9">
        <f t="shared" si="1"/>
        <v>36</v>
      </c>
      <c r="J30" s="9">
        <f t="shared" si="2"/>
        <v>127</v>
      </c>
      <c r="K30" s="10" t="s">
        <v>465</v>
      </c>
    </row>
    <row r="31" spans="1:12" ht="18.75" customHeight="1" x14ac:dyDescent="0.2">
      <c r="A31" s="60" t="s">
        <v>243</v>
      </c>
      <c r="B31" s="9">
        <v>30</v>
      </c>
      <c r="C31" s="9">
        <v>33</v>
      </c>
      <c r="D31" s="9">
        <v>63</v>
      </c>
      <c r="E31" s="9">
        <v>0</v>
      </c>
      <c r="F31" s="9">
        <v>0</v>
      </c>
      <c r="G31" s="9">
        <v>0</v>
      </c>
      <c r="H31" s="9">
        <f t="shared" si="0"/>
        <v>30</v>
      </c>
      <c r="I31" s="9">
        <f t="shared" si="1"/>
        <v>33</v>
      </c>
      <c r="J31" s="9">
        <f t="shared" si="2"/>
        <v>63</v>
      </c>
      <c r="K31" s="10" t="s">
        <v>244</v>
      </c>
    </row>
    <row r="32" spans="1:12" ht="18.75" customHeight="1" thickBot="1" x14ac:dyDescent="0.25">
      <c r="A32" s="83" t="s">
        <v>245</v>
      </c>
      <c r="B32" s="15">
        <v>161</v>
      </c>
      <c r="C32" s="15">
        <v>135</v>
      </c>
      <c r="D32" s="15">
        <v>296</v>
      </c>
      <c r="E32" s="9">
        <v>0</v>
      </c>
      <c r="F32" s="9">
        <v>0</v>
      </c>
      <c r="G32" s="9">
        <v>0</v>
      </c>
      <c r="H32" s="9">
        <f t="shared" si="0"/>
        <v>161</v>
      </c>
      <c r="I32" s="9">
        <f t="shared" si="1"/>
        <v>135</v>
      </c>
      <c r="J32" s="9">
        <f t="shared" si="2"/>
        <v>296</v>
      </c>
      <c r="K32" s="16" t="s">
        <v>246</v>
      </c>
    </row>
    <row r="33" spans="1:11" ht="18.75" customHeight="1" thickBot="1" x14ac:dyDescent="0.25">
      <c r="A33" s="23" t="s">
        <v>90</v>
      </c>
      <c r="B33" s="24">
        <f>SUM(B9:B32)</f>
        <v>4722</v>
      </c>
      <c r="C33" s="24">
        <f t="shared" ref="C33:J33" si="3">SUM(C9:C32)</f>
        <v>5698</v>
      </c>
      <c r="D33" s="24">
        <f t="shared" si="3"/>
        <v>10420</v>
      </c>
      <c r="E33" s="24">
        <f t="shared" si="3"/>
        <v>0</v>
      </c>
      <c r="F33" s="24">
        <f t="shared" si="3"/>
        <v>0</v>
      </c>
      <c r="G33" s="24">
        <f t="shared" si="3"/>
        <v>0</v>
      </c>
      <c r="H33" s="24">
        <f t="shared" si="3"/>
        <v>4722</v>
      </c>
      <c r="I33" s="24">
        <f t="shared" si="3"/>
        <v>5698</v>
      </c>
      <c r="J33" s="24">
        <f t="shared" si="3"/>
        <v>10420</v>
      </c>
      <c r="K33" s="25" t="s">
        <v>91</v>
      </c>
    </row>
    <row r="34" spans="1:11" ht="23.25" customHeight="1" thickTop="1" x14ac:dyDescent="0.2">
      <c r="A34" s="14"/>
      <c r="B34" s="15"/>
      <c r="C34" s="15"/>
      <c r="D34" s="15"/>
      <c r="E34" s="15"/>
      <c r="F34" s="15"/>
      <c r="G34" s="15"/>
      <c r="H34" s="15"/>
      <c r="I34" s="15"/>
      <c r="J34" s="15"/>
      <c r="K34" s="16"/>
    </row>
    <row r="35" spans="1:11" ht="23.25" customHeight="1" x14ac:dyDescent="0.2">
      <c r="A35" s="14"/>
      <c r="B35" s="15"/>
      <c r="C35" s="15"/>
      <c r="D35" s="15"/>
      <c r="E35" s="15"/>
      <c r="F35" s="15"/>
      <c r="G35" s="15"/>
      <c r="H35" s="15"/>
      <c r="I35" s="15"/>
      <c r="J35" s="15"/>
      <c r="K35" s="16"/>
    </row>
    <row r="36" spans="1:11" s="799" customFormat="1" ht="23.25" customHeight="1" x14ac:dyDescent="0.2">
      <c r="A36" s="806"/>
      <c r="B36" s="796"/>
      <c r="C36" s="796"/>
      <c r="D36" s="796"/>
      <c r="E36" s="796"/>
      <c r="F36" s="796"/>
      <c r="G36" s="796"/>
      <c r="H36" s="796"/>
      <c r="I36" s="796"/>
      <c r="J36" s="796"/>
      <c r="K36" s="802"/>
    </row>
    <row r="37" spans="1:11" s="97" customFormat="1" ht="27.75" customHeight="1" thickBot="1" x14ac:dyDescent="0.3">
      <c r="A37" s="33" t="s">
        <v>2375</v>
      </c>
      <c r="K37" s="79" t="s">
        <v>468</v>
      </c>
    </row>
    <row r="38" spans="1:11" s="524" customFormat="1" ht="20.25" customHeight="1" thickTop="1" x14ac:dyDescent="0.2">
      <c r="A38" s="992" t="s">
        <v>196</v>
      </c>
      <c r="B38" s="992" t="s">
        <v>1</v>
      </c>
      <c r="C38" s="992"/>
      <c r="D38" s="992"/>
      <c r="E38" s="992" t="s">
        <v>2</v>
      </c>
      <c r="F38" s="992"/>
      <c r="G38" s="992"/>
      <c r="H38" s="992" t="s">
        <v>4</v>
      </c>
      <c r="I38" s="992"/>
      <c r="J38" s="992"/>
      <c r="K38" s="992" t="s">
        <v>197</v>
      </c>
    </row>
    <row r="39" spans="1:11" s="524" customFormat="1" ht="20.25" customHeight="1" x14ac:dyDescent="0.2">
      <c r="A39" s="993"/>
      <c r="B39" s="993" t="s">
        <v>6</v>
      </c>
      <c r="C39" s="993"/>
      <c r="D39" s="993"/>
      <c r="E39" s="993" t="s">
        <v>7</v>
      </c>
      <c r="F39" s="993"/>
      <c r="G39" s="993"/>
      <c r="H39" s="993" t="s">
        <v>9</v>
      </c>
      <c r="I39" s="993"/>
      <c r="J39" s="993"/>
      <c r="K39" s="993"/>
    </row>
    <row r="40" spans="1:11" s="524" customFormat="1" ht="20.25" customHeight="1" x14ac:dyDescent="0.2">
      <c r="A40" s="993"/>
      <c r="B40" s="498" t="s">
        <v>10</v>
      </c>
      <c r="C40" s="498" t="s">
        <v>112</v>
      </c>
      <c r="D40" s="498" t="s">
        <v>12</v>
      </c>
      <c r="E40" s="498" t="s">
        <v>10</v>
      </c>
      <c r="F40" s="498" t="s">
        <v>112</v>
      </c>
      <c r="G40" s="498" t="s">
        <v>12</v>
      </c>
      <c r="H40" s="498" t="s">
        <v>10</v>
      </c>
      <c r="I40" s="498" t="s">
        <v>112</v>
      </c>
      <c r="J40" s="498" t="s">
        <v>12</v>
      </c>
      <c r="K40" s="993"/>
    </row>
    <row r="41" spans="1:11" s="524" customFormat="1" ht="20.25" customHeight="1" thickBot="1" x14ac:dyDescent="0.25">
      <c r="A41" s="994"/>
      <c r="B41" s="499" t="s">
        <v>13</v>
      </c>
      <c r="C41" s="499" t="s">
        <v>14</v>
      </c>
      <c r="D41" s="499" t="s">
        <v>9</v>
      </c>
      <c r="E41" s="499" t="s">
        <v>13</v>
      </c>
      <c r="F41" s="499" t="s">
        <v>14</v>
      </c>
      <c r="G41" s="499" t="s">
        <v>9</v>
      </c>
      <c r="H41" s="499" t="s">
        <v>13</v>
      </c>
      <c r="I41" s="499" t="s">
        <v>14</v>
      </c>
      <c r="J41" s="499" t="s">
        <v>9</v>
      </c>
      <c r="K41" s="994"/>
    </row>
    <row r="42" spans="1:11" ht="30.75" customHeight="1" x14ac:dyDescent="0.25">
      <c r="A42" s="14" t="s">
        <v>92</v>
      </c>
      <c r="B42" s="3"/>
      <c r="C42" s="3"/>
      <c r="D42" s="3"/>
      <c r="E42" s="3"/>
      <c r="F42" s="3"/>
      <c r="G42" s="3"/>
      <c r="H42" s="3"/>
      <c r="I42" s="3"/>
      <c r="J42" s="3"/>
      <c r="K42" s="22" t="s">
        <v>466</v>
      </c>
    </row>
    <row r="43" spans="1:11" ht="29.25" customHeight="1" x14ac:dyDescent="0.2">
      <c r="A43" s="60" t="s">
        <v>207</v>
      </c>
      <c r="B43" s="9">
        <v>48</v>
      </c>
      <c r="C43" s="9">
        <v>97</v>
      </c>
      <c r="D43" s="9">
        <v>145</v>
      </c>
      <c r="E43" s="9">
        <v>0</v>
      </c>
      <c r="F43" s="9">
        <v>0</v>
      </c>
      <c r="G43" s="9">
        <v>0</v>
      </c>
      <c r="H43" s="9">
        <f>SUM(B43,E43)</f>
        <v>48</v>
      </c>
      <c r="I43" s="9">
        <f>SUM(C43,F43)</f>
        <v>97</v>
      </c>
      <c r="J43" s="9">
        <f>SUM(H43:I43)</f>
        <v>145</v>
      </c>
      <c r="K43" s="10" t="s">
        <v>208</v>
      </c>
    </row>
    <row r="44" spans="1:11" ht="29.25" customHeight="1" x14ac:dyDescent="0.2">
      <c r="A44" s="60" t="s">
        <v>456</v>
      </c>
      <c r="B44" s="9">
        <v>20</v>
      </c>
      <c r="C44" s="9">
        <v>4</v>
      </c>
      <c r="D44" s="9">
        <v>24</v>
      </c>
      <c r="E44" s="9">
        <v>0</v>
      </c>
      <c r="F44" s="9">
        <v>0</v>
      </c>
      <c r="G44" s="9">
        <v>0</v>
      </c>
      <c r="H44" s="9">
        <f t="shared" ref="H44:H53" si="4">SUM(B44,E44)</f>
        <v>20</v>
      </c>
      <c r="I44" s="9">
        <f t="shared" ref="I44:I53" si="5">SUM(C44,F44)</f>
        <v>4</v>
      </c>
      <c r="J44" s="9">
        <f t="shared" ref="J44:J53" si="6">SUM(H44:I44)</f>
        <v>24</v>
      </c>
      <c r="K44" s="29" t="s">
        <v>457</v>
      </c>
    </row>
    <row r="45" spans="1:11" ht="29.25" customHeight="1" x14ac:dyDescent="0.2">
      <c r="A45" s="60" t="s">
        <v>306</v>
      </c>
      <c r="B45" s="9">
        <v>193</v>
      </c>
      <c r="C45" s="9">
        <v>62</v>
      </c>
      <c r="D45" s="9">
        <v>255</v>
      </c>
      <c r="E45" s="9">
        <v>0</v>
      </c>
      <c r="F45" s="9">
        <v>0</v>
      </c>
      <c r="G45" s="9">
        <v>0</v>
      </c>
      <c r="H45" s="9">
        <f t="shared" si="4"/>
        <v>193</v>
      </c>
      <c r="I45" s="9">
        <f t="shared" si="5"/>
        <v>62</v>
      </c>
      <c r="J45" s="9">
        <f t="shared" si="6"/>
        <v>255</v>
      </c>
      <c r="K45" s="10" t="s">
        <v>222</v>
      </c>
    </row>
    <row r="46" spans="1:11" ht="29.25" customHeight="1" x14ac:dyDescent="0.2">
      <c r="A46" s="60" t="s">
        <v>458</v>
      </c>
      <c r="B46" s="9">
        <v>108</v>
      </c>
      <c r="C46" s="9">
        <v>114</v>
      </c>
      <c r="D46" s="9">
        <v>222</v>
      </c>
      <c r="E46" s="9">
        <v>0</v>
      </c>
      <c r="F46" s="9">
        <v>0</v>
      </c>
      <c r="G46" s="9">
        <v>0</v>
      </c>
      <c r="H46" s="9">
        <f t="shared" si="4"/>
        <v>108</v>
      </c>
      <c r="I46" s="9">
        <f t="shared" si="5"/>
        <v>114</v>
      </c>
      <c r="J46" s="9">
        <f t="shared" si="6"/>
        <v>222</v>
      </c>
      <c r="K46" s="10" t="s">
        <v>459</v>
      </c>
    </row>
    <row r="47" spans="1:11" ht="29.25" customHeight="1" x14ac:dyDescent="0.2">
      <c r="A47" s="60" t="s">
        <v>311</v>
      </c>
      <c r="B47" s="9">
        <v>238</v>
      </c>
      <c r="C47" s="9">
        <v>120</v>
      </c>
      <c r="D47" s="9">
        <v>358</v>
      </c>
      <c r="E47" s="9">
        <v>0</v>
      </c>
      <c r="F47" s="9">
        <v>0</v>
      </c>
      <c r="G47" s="9">
        <v>0</v>
      </c>
      <c r="H47" s="9">
        <f t="shared" si="4"/>
        <v>238</v>
      </c>
      <c r="I47" s="9">
        <f t="shared" si="5"/>
        <v>120</v>
      </c>
      <c r="J47" s="9">
        <f t="shared" si="6"/>
        <v>358</v>
      </c>
      <c r="K47" s="10" t="s">
        <v>312</v>
      </c>
    </row>
    <row r="48" spans="1:11" s="200" customFormat="1" ht="29.25" customHeight="1" x14ac:dyDescent="0.2">
      <c r="A48" s="60" t="s">
        <v>229</v>
      </c>
      <c r="B48" s="9">
        <v>47</v>
      </c>
      <c r="C48" s="9">
        <v>9</v>
      </c>
      <c r="D48" s="9">
        <v>56</v>
      </c>
      <c r="E48" s="9">
        <v>0</v>
      </c>
      <c r="F48" s="9">
        <v>0</v>
      </c>
      <c r="G48" s="9">
        <v>0</v>
      </c>
      <c r="H48" s="9">
        <f t="shared" si="4"/>
        <v>47</v>
      </c>
      <c r="I48" s="9">
        <f t="shared" si="5"/>
        <v>9</v>
      </c>
      <c r="J48" s="9">
        <f t="shared" si="6"/>
        <v>56</v>
      </c>
      <c r="K48" s="203" t="s">
        <v>462</v>
      </c>
    </row>
    <row r="49" spans="1:11" ht="29.25" customHeight="1" x14ac:dyDescent="0.2">
      <c r="A49" s="60" t="s">
        <v>233</v>
      </c>
      <c r="B49" s="9">
        <v>53</v>
      </c>
      <c r="C49" s="9">
        <v>34</v>
      </c>
      <c r="D49" s="9">
        <v>87</v>
      </c>
      <c r="E49" s="9">
        <v>0</v>
      </c>
      <c r="F49" s="9">
        <v>0</v>
      </c>
      <c r="G49" s="9">
        <v>0</v>
      </c>
      <c r="H49" s="9">
        <f t="shared" si="4"/>
        <v>53</v>
      </c>
      <c r="I49" s="9">
        <f t="shared" si="5"/>
        <v>34</v>
      </c>
      <c r="J49" s="9">
        <f t="shared" si="6"/>
        <v>87</v>
      </c>
      <c r="K49" s="10" t="s">
        <v>234</v>
      </c>
    </row>
    <row r="50" spans="1:11" ht="29.25" customHeight="1" x14ac:dyDescent="0.2">
      <c r="A50" s="60" t="s">
        <v>409</v>
      </c>
      <c r="B50" s="9">
        <v>211</v>
      </c>
      <c r="C50" s="9">
        <v>23</v>
      </c>
      <c r="D50" s="9">
        <v>234</v>
      </c>
      <c r="E50" s="9">
        <v>0</v>
      </c>
      <c r="F50" s="9">
        <v>0</v>
      </c>
      <c r="G50" s="9">
        <v>0</v>
      </c>
      <c r="H50" s="9">
        <f t="shared" si="4"/>
        <v>211</v>
      </c>
      <c r="I50" s="9">
        <f t="shared" si="5"/>
        <v>23</v>
      </c>
      <c r="J50" s="9">
        <f t="shared" si="6"/>
        <v>234</v>
      </c>
      <c r="K50" s="10" t="s">
        <v>240</v>
      </c>
    </row>
    <row r="51" spans="1:11" ht="29.25" customHeight="1" x14ac:dyDescent="0.2">
      <c r="A51" s="60" t="s">
        <v>243</v>
      </c>
      <c r="B51" s="9">
        <v>25</v>
      </c>
      <c r="C51" s="9">
        <v>57</v>
      </c>
      <c r="D51" s="9">
        <v>82</v>
      </c>
      <c r="E51" s="9">
        <v>0</v>
      </c>
      <c r="F51" s="9">
        <v>0</v>
      </c>
      <c r="G51" s="9">
        <v>0</v>
      </c>
      <c r="H51" s="9">
        <f t="shared" si="4"/>
        <v>25</v>
      </c>
      <c r="I51" s="9">
        <f t="shared" si="5"/>
        <v>57</v>
      </c>
      <c r="J51" s="9">
        <f t="shared" si="6"/>
        <v>82</v>
      </c>
      <c r="K51" s="10" t="s">
        <v>244</v>
      </c>
    </row>
    <row r="52" spans="1:11" ht="29.25" customHeight="1" x14ac:dyDescent="0.2">
      <c r="A52" s="60" t="s">
        <v>245</v>
      </c>
      <c r="B52" s="9">
        <v>117</v>
      </c>
      <c r="C52" s="9">
        <v>36</v>
      </c>
      <c r="D52" s="9">
        <v>153</v>
      </c>
      <c r="E52" s="9">
        <v>0</v>
      </c>
      <c r="F52" s="9">
        <v>0</v>
      </c>
      <c r="G52" s="9">
        <v>0</v>
      </c>
      <c r="H52" s="9">
        <f t="shared" si="4"/>
        <v>117</v>
      </c>
      <c r="I52" s="9">
        <f t="shared" si="5"/>
        <v>36</v>
      </c>
      <c r="J52" s="9">
        <f t="shared" si="6"/>
        <v>153</v>
      </c>
      <c r="K52" s="10" t="s">
        <v>246</v>
      </c>
    </row>
    <row r="53" spans="1:11" ht="29.25" customHeight="1" thickBot="1" x14ac:dyDescent="0.25">
      <c r="A53" s="84" t="s">
        <v>126</v>
      </c>
      <c r="B53" s="65">
        <f>SUM(B43:B52)</f>
        <v>1060</v>
      </c>
      <c r="C53" s="195">
        <f t="shared" ref="C53:G53" si="7">SUM(C43:C52)</f>
        <v>556</v>
      </c>
      <c r="D53" s="195">
        <f t="shared" si="7"/>
        <v>1616</v>
      </c>
      <c r="E53" s="195">
        <f t="shared" si="7"/>
        <v>0</v>
      </c>
      <c r="F53" s="195">
        <f t="shared" si="7"/>
        <v>0</v>
      </c>
      <c r="G53" s="195">
        <f t="shared" si="7"/>
        <v>0</v>
      </c>
      <c r="H53" s="9">
        <f t="shared" si="4"/>
        <v>1060</v>
      </c>
      <c r="I53" s="9">
        <f t="shared" si="5"/>
        <v>556</v>
      </c>
      <c r="J53" s="9">
        <f t="shared" si="6"/>
        <v>1616</v>
      </c>
      <c r="K53" s="19" t="s">
        <v>251</v>
      </c>
    </row>
    <row r="54" spans="1:11" ht="29.25" customHeight="1" thickBot="1" x14ac:dyDescent="0.25">
      <c r="A54" s="85" t="s">
        <v>374</v>
      </c>
      <c r="B54" s="24">
        <f>B53+B33</f>
        <v>5782</v>
      </c>
      <c r="C54" s="24">
        <f t="shared" ref="C54:J54" si="8">C53+C33</f>
        <v>6254</v>
      </c>
      <c r="D54" s="24">
        <f t="shared" si="8"/>
        <v>12036</v>
      </c>
      <c r="E54" s="24">
        <f t="shared" si="8"/>
        <v>0</v>
      </c>
      <c r="F54" s="24">
        <f t="shared" si="8"/>
        <v>0</v>
      </c>
      <c r="G54" s="24">
        <f t="shared" si="8"/>
        <v>0</v>
      </c>
      <c r="H54" s="24">
        <f t="shared" si="8"/>
        <v>5782</v>
      </c>
      <c r="I54" s="24">
        <f t="shared" si="8"/>
        <v>6254</v>
      </c>
      <c r="J54" s="24">
        <f t="shared" si="8"/>
        <v>12036</v>
      </c>
      <c r="K54" s="25" t="s">
        <v>253</v>
      </c>
    </row>
    <row r="55" spans="1:11" ht="22.5" customHeight="1" thickTop="1" x14ac:dyDescent="0.2">
      <c r="B55" s="86"/>
      <c r="C55" s="86"/>
      <c r="D55" s="86"/>
      <c r="E55" s="86"/>
      <c r="F55" s="86"/>
      <c r="G55" s="86"/>
      <c r="H55" s="86"/>
      <c r="I55" s="86"/>
      <c r="J55" s="86"/>
    </row>
    <row r="56" spans="1:11" ht="22.5" customHeight="1" x14ac:dyDescent="0.2"/>
    <row r="57" spans="1:11" ht="22.5" customHeight="1" x14ac:dyDescent="0.25">
      <c r="A57" s="15"/>
      <c r="B57" s="3"/>
      <c r="C57" s="3"/>
      <c r="D57" s="3"/>
      <c r="E57" s="3"/>
      <c r="F57" s="3"/>
      <c r="G57" s="3"/>
      <c r="H57" s="3"/>
      <c r="I57" s="3"/>
      <c r="J57" s="3"/>
      <c r="K57" s="15"/>
    </row>
    <row r="58" spans="1:11" ht="22.5" customHeight="1" x14ac:dyDescent="0.25">
      <c r="A58" s="15"/>
      <c r="B58" s="3"/>
      <c r="C58" s="3"/>
      <c r="D58" s="3"/>
      <c r="E58" s="3"/>
      <c r="F58" s="3"/>
      <c r="G58" s="3"/>
      <c r="H58" s="3"/>
      <c r="I58" s="3"/>
      <c r="J58" s="3"/>
      <c r="K58" s="15"/>
    </row>
    <row r="59" spans="1:11" ht="15" customHeight="1" x14ac:dyDescent="0.25">
      <c r="A59" s="15"/>
      <c r="B59" s="3"/>
      <c r="C59" s="3"/>
      <c r="D59" s="3"/>
      <c r="E59" s="3"/>
      <c r="F59" s="3"/>
      <c r="G59" s="3"/>
      <c r="H59" s="3"/>
      <c r="I59" s="3"/>
      <c r="J59" s="3"/>
      <c r="K59" s="15"/>
    </row>
    <row r="60" spans="1:11" ht="22.5" customHeight="1" x14ac:dyDescent="0.2">
      <c r="A60" s="995" t="s">
        <v>1926</v>
      </c>
      <c r="B60" s="995"/>
      <c r="C60" s="995"/>
      <c r="D60" s="995"/>
      <c r="E60" s="995"/>
      <c r="F60" s="995"/>
      <c r="G60" s="995"/>
      <c r="H60" s="995"/>
      <c r="I60" s="995"/>
      <c r="J60" s="995"/>
      <c r="K60" s="995"/>
    </row>
    <row r="61" spans="1:11" ht="25.5" customHeight="1" x14ac:dyDescent="0.2">
      <c r="A61" s="999" t="s">
        <v>1925</v>
      </c>
      <c r="B61" s="999"/>
      <c r="C61" s="999"/>
      <c r="D61" s="999"/>
      <c r="E61" s="999"/>
      <c r="F61" s="999"/>
      <c r="G61" s="999"/>
      <c r="H61" s="999"/>
      <c r="I61" s="999"/>
      <c r="J61" s="999"/>
      <c r="K61" s="999"/>
    </row>
    <row r="62" spans="1:11" s="817" customFormat="1" ht="19.5" customHeight="1" thickBot="1" x14ac:dyDescent="0.3">
      <c r="A62" s="1" t="s">
        <v>470</v>
      </c>
      <c r="K62" s="80" t="s">
        <v>471</v>
      </c>
    </row>
    <row r="63" spans="1:11" s="524" customFormat="1" ht="21.75" customHeight="1" thickTop="1" x14ac:dyDescent="0.2">
      <c r="A63" s="992" t="s">
        <v>196</v>
      </c>
      <c r="B63" s="992" t="s">
        <v>1</v>
      </c>
      <c r="C63" s="992"/>
      <c r="D63" s="992"/>
      <c r="E63" s="992" t="s">
        <v>2</v>
      </c>
      <c r="F63" s="992"/>
      <c r="G63" s="992"/>
      <c r="H63" s="992" t="s">
        <v>4</v>
      </c>
      <c r="I63" s="992"/>
      <c r="J63" s="992"/>
      <c r="K63" s="992" t="s">
        <v>197</v>
      </c>
    </row>
    <row r="64" spans="1:11" s="524" customFormat="1" ht="21.75" customHeight="1" x14ac:dyDescent="0.2">
      <c r="A64" s="993"/>
      <c r="B64" s="993" t="s">
        <v>6</v>
      </c>
      <c r="C64" s="993"/>
      <c r="D64" s="993"/>
      <c r="E64" s="993" t="s">
        <v>7</v>
      </c>
      <c r="F64" s="993"/>
      <c r="G64" s="993"/>
      <c r="H64" s="993" t="s">
        <v>9</v>
      </c>
      <c r="I64" s="993"/>
      <c r="J64" s="993"/>
      <c r="K64" s="993"/>
    </row>
    <row r="65" spans="1:11" s="524" customFormat="1" ht="21.75" customHeight="1" x14ac:dyDescent="0.2">
      <c r="A65" s="993"/>
      <c r="B65" s="498" t="s">
        <v>10</v>
      </c>
      <c r="C65" s="498" t="s">
        <v>112</v>
      </c>
      <c r="D65" s="498" t="s">
        <v>12</v>
      </c>
      <c r="E65" s="498" t="s">
        <v>10</v>
      </c>
      <c r="F65" s="498" t="s">
        <v>112</v>
      </c>
      <c r="G65" s="498" t="s">
        <v>12</v>
      </c>
      <c r="H65" s="498" t="s">
        <v>10</v>
      </c>
      <c r="I65" s="498" t="s">
        <v>112</v>
      </c>
      <c r="J65" s="498" t="s">
        <v>12</v>
      </c>
      <c r="K65" s="993"/>
    </row>
    <row r="66" spans="1:11" s="524" customFormat="1" ht="21.75" customHeight="1" thickBot="1" x14ac:dyDescent="0.25">
      <c r="A66" s="994"/>
      <c r="B66" s="499" t="s">
        <v>13</v>
      </c>
      <c r="C66" s="499" t="s">
        <v>14</v>
      </c>
      <c r="D66" s="499" t="s">
        <v>9</v>
      </c>
      <c r="E66" s="499" t="s">
        <v>13</v>
      </c>
      <c r="F66" s="499" t="s">
        <v>14</v>
      </c>
      <c r="G66" s="499" t="s">
        <v>9</v>
      </c>
      <c r="H66" s="499" t="s">
        <v>13</v>
      </c>
      <c r="I66" s="499" t="s">
        <v>14</v>
      </c>
      <c r="J66" s="499" t="s">
        <v>9</v>
      </c>
      <c r="K66" s="994"/>
    </row>
    <row r="67" spans="1:11" ht="18" customHeight="1" x14ac:dyDescent="0.25">
      <c r="A67" s="81" t="s">
        <v>15</v>
      </c>
      <c r="B67" s="82"/>
      <c r="C67" s="82"/>
      <c r="D67" s="82"/>
      <c r="E67" s="82"/>
      <c r="F67" s="82"/>
      <c r="G67" s="82"/>
      <c r="H67" s="82"/>
      <c r="I67" s="82"/>
      <c r="J67" s="82"/>
      <c r="K67" s="22" t="s">
        <v>198</v>
      </c>
    </row>
    <row r="68" spans="1:11" ht="22.5" customHeight="1" x14ac:dyDescent="0.2">
      <c r="A68" s="60" t="s">
        <v>199</v>
      </c>
      <c r="B68" s="9">
        <v>634</v>
      </c>
      <c r="C68" s="9">
        <v>967</v>
      </c>
      <c r="D68" s="9">
        <v>1601</v>
      </c>
      <c r="E68" s="9">
        <v>0</v>
      </c>
      <c r="F68" s="9">
        <v>0</v>
      </c>
      <c r="G68" s="9">
        <v>0</v>
      </c>
      <c r="H68" s="9">
        <f>E68+B68</f>
        <v>634</v>
      </c>
      <c r="I68" s="9">
        <f>F68+C68</f>
        <v>967</v>
      </c>
      <c r="J68" s="9">
        <f>SUM(H68:I68)</f>
        <v>1601</v>
      </c>
      <c r="K68" s="10" t="s">
        <v>200</v>
      </c>
    </row>
    <row r="69" spans="1:11" ht="22.5" customHeight="1" x14ac:dyDescent="0.2">
      <c r="A69" s="60" t="s">
        <v>203</v>
      </c>
      <c r="B69" s="9">
        <v>355</v>
      </c>
      <c r="C69" s="9">
        <v>567</v>
      </c>
      <c r="D69" s="9">
        <v>922</v>
      </c>
      <c r="E69" s="9">
        <v>0</v>
      </c>
      <c r="F69" s="9">
        <v>0</v>
      </c>
      <c r="G69" s="9">
        <v>0</v>
      </c>
      <c r="H69" s="9">
        <f t="shared" ref="H69:H80" si="9">E69+B69</f>
        <v>355</v>
      </c>
      <c r="I69" s="9">
        <f t="shared" ref="I69:I80" si="10">F69+C69</f>
        <v>567</v>
      </c>
      <c r="J69" s="9">
        <f t="shared" ref="J69:J99" si="11">SUM(H69:I69)</f>
        <v>922</v>
      </c>
      <c r="K69" s="10" t="s">
        <v>204</v>
      </c>
    </row>
    <row r="70" spans="1:11" ht="22.5" customHeight="1" x14ac:dyDescent="0.2">
      <c r="A70" s="60" t="s">
        <v>205</v>
      </c>
      <c r="B70" s="9">
        <v>337</v>
      </c>
      <c r="C70" s="9">
        <v>812</v>
      </c>
      <c r="D70" s="9">
        <v>1149</v>
      </c>
      <c r="E70" s="9">
        <v>0</v>
      </c>
      <c r="F70" s="9">
        <v>1</v>
      </c>
      <c r="G70" s="9">
        <v>1</v>
      </c>
      <c r="H70" s="9">
        <f t="shared" si="9"/>
        <v>337</v>
      </c>
      <c r="I70" s="9">
        <f t="shared" si="10"/>
        <v>813</v>
      </c>
      <c r="J70" s="9">
        <f t="shared" si="11"/>
        <v>1150</v>
      </c>
      <c r="K70" s="10" t="s">
        <v>305</v>
      </c>
    </row>
    <row r="71" spans="1:11" ht="22.5" customHeight="1" x14ac:dyDescent="0.2">
      <c r="A71" s="60" t="s">
        <v>207</v>
      </c>
      <c r="B71" s="9">
        <v>166</v>
      </c>
      <c r="C71" s="9">
        <v>633</v>
      </c>
      <c r="D71" s="9">
        <v>799</v>
      </c>
      <c r="E71" s="9">
        <v>0</v>
      </c>
      <c r="F71" s="9">
        <v>0</v>
      </c>
      <c r="G71" s="9">
        <v>0</v>
      </c>
      <c r="H71" s="9">
        <f t="shared" si="9"/>
        <v>166</v>
      </c>
      <c r="I71" s="9">
        <f t="shared" si="10"/>
        <v>633</v>
      </c>
      <c r="J71" s="9">
        <f t="shared" si="11"/>
        <v>799</v>
      </c>
      <c r="K71" s="10" t="s">
        <v>208</v>
      </c>
    </row>
    <row r="72" spans="1:11" ht="22.5" customHeight="1" x14ac:dyDescent="0.2">
      <c r="A72" s="60" t="s">
        <v>209</v>
      </c>
      <c r="B72" s="9">
        <v>1326</v>
      </c>
      <c r="C72" s="9">
        <v>730</v>
      </c>
      <c r="D72" s="9">
        <v>2056</v>
      </c>
      <c r="E72" s="9">
        <v>0</v>
      </c>
      <c r="F72" s="9">
        <v>0</v>
      </c>
      <c r="G72" s="9">
        <v>0</v>
      </c>
      <c r="H72" s="9">
        <f t="shared" si="9"/>
        <v>1326</v>
      </c>
      <c r="I72" s="9">
        <f t="shared" si="10"/>
        <v>730</v>
      </c>
      <c r="J72" s="9">
        <f t="shared" si="11"/>
        <v>2056</v>
      </c>
      <c r="K72" s="10" t="s">
        <v>210</v>
      </c>
    </row>
    <row r="73" spans="1:11" ht="22.5" customHeight="1" x14ac:dyDescent="0.2">
      <c r="A73" s="60" t="s">
        <v>450</v>
      </c>
      <c r="B73" s="9">
        <v>351</v>
      </c>
      <c r="C73" s="9">
        <v>134</v>
      </c>
      <c r="D73" s="9">
        <v>485</v>
      </c>
      <c r="E73" s="9">
        <v>0</v>
      </c>
      <c r="F73" s="9">
        <v>0</v>
      </c>
      <c r="G73" s="9">
        <v>0</v>
      </c>
      <c r="H73" s="9">
        <f t="shared" si="9"/>
        <v>351</v>
      </c>
      <c r="I73" s="9">
        <f t="shared" si="10"/>
        <v>134</v>
      </c>
      <c r="J73" s="9">
        <f t="shared" si="11"/>
        <v>485</v>
      </c>
      <c r="K73" s="29" t="s">
        <v>451</v>
      </c>
    </row>
    <row r="74" spans="1:11" ht="22.5" customHeight="1" x14ac:dyDescent="0.2">
      <c r="A74" s="60" t="s">
        <v>452</v>
      </c>
      <c r="B74" s="9">
        <v>479</v>
      </c>
      <c r="C74" s="9">
        <v>459</v>
      </c>
      <c r="D74" s="9">
        <v>938</v>
      </c>
      <c r="E74" s="9">
        <v>0</v>
      </c>
      <c r="F74" s="9">
        <v>0</v>
      </c>
      <c r="G74" s="9">
        <v>0</v>
      </c>
      <c r="H74" s="9">
        <f t="shared" si="9"/>
        <v>479</v>
      </c>
      <c r="I74" s="9">
        <f t="shared" si="10"/>
        <v>459</v>
      </c>
      <c r="J74" s="9">
        <f t="shared" si="11"/>
        <v>938</v>
      </c>
      <c r="K74" s="10" t="s">
        <v>214</v>
      </c>
    </row>
    <row r="75" spans="1:11" ht="22.5" customHeight="1" x14ac:dyDescent="0.2">
      <c r="A75" s="60" t="s">
        <v>215</v>
      </c>
      <c r="B75" s="9">
        <v>253</v>
      </c>
      <c r="C75" s="9">
        <v>159</v>
      </c>
      <c r="D75" s="9">
        <v>412</v>
      </c>
      <c r="E75" s="9">
        <v>0</v>
      </c>
      <c r="F75" s="9">
        <v>0</v>
      </c>
      <c r="G75" s="9">
        <v>0</v>
      </c>
      <c r="H75" s="9">
        <f t="shared" si="9"/>
        <v>253</v>
      </c>
      <c r="I75" s="9">
        <f t="shared" si="10"/>
        <v>159</v>
      </c>
      <c r="J75" s="9">
        <f t="shared" si="11"/>
        <v>412</v>
      </c>
      <c r="K75" s="10" t="s">
        <v>216</v>
      </c>
    </row>
    <row r="76" spans="1:11" ht="22.5" customHeight="1" x14ac:dyDescent="0.2">
      <c r="A76" s="60" t="s">
        <v>217</v>
      </c>
      <c r="B76" s="9">
        <v>680</v>
      </c>
      <c r="C76" s="9">
        <v>1111</v>
      </c>
      <c r="D76" s="9">
        <v>1791</v>
      </c>
      <c r="E76" s="9">
        <v>0</v>
      </c>
      <c r="F76" s="9">
        <v>0</v>
      </c>
      <c r="G76" s="9">
        <v>0</v>
      </c>
      <c r="H76" s="9">
        <f t="shared" si="9"/>
        <v>680</v>
      </c>
      <c r="I76" s="9">
        <f t="shared" si="10"/>
        <v>1111</v>
      </c>
      <c r="J76" s="9">
        <f t="shared" si="11"/>
        <v>1791</v>
      </c>
      <c r="K76" s="10" t="s">
        <v>453</v>
      </c>
    </row>
    <row r="77" spans="1:11" ht="22.5" customHeight="1" x14ac:dyDescent="0.2">
      <c r="A77" s="60" t="s">
        <v>454</v>
      </c>
      <c r="B77" s="9">
        <v>384</v>
      </c>
      <c r="C77" s="9">
        <v>352</v>
      </c>
      <c r="D77" s="9">
        <v>736</v>
      </c>
      <c r="E77" s="9">
        <v>0</v>
      </c>
      <c r="F77" s="9">
        <v>0</v>
      </c>
      <c r="G77" s="9">
        <v>0</v>
      </c>
      <c r="H77" s="9">
        <f t="shared" si="9"/>
        <v>384</v>
      </c>
      <c r="I77" s="9">
        <f t="shared" si="10"/>
        <v>352</v>
      </c>
      <c r="J77" s="9">
        <f t="shared" si="11"/>
        <v>736</v>
      </c>
      <c r="K77" s="29" t="s">
        <v>455</v>
      </c>
    </row>
    <row r="78" spans="1:11" ht="22.5" customHeight="1" x14ac:dyDescent="0.2">
      <c r="A78" s="60" t="s">
        <v>456</v>
      </c>
      <c r="B78" s="9">
        <v>631</v>
      </c>
      <c r="C78" s="9">
        <v>935</v>
      </c>
      <c r="D78" s="9">
        <v>1566</v>
      </c>
      <c r="E78" s="9">
        <v>1</v>
      </c>
      <c r="F78" s="9">
        <v>0</v>
      </c>
      <c r="G78" s="9">
        <v>1</v>
      </c>
      <c r="H78" s="9">
        <f t="shared" si="9"/>
        <v>632</v>
      </c>
      <c r="I78" s="9">
        <f t="shared" si="10"/>
        <v>935</v>
      </c>
      <c r="J78" s="9">
        <f t="shared" si="11"/>
        <v>1567</v>
      </c>
      <c r="K78" s="29" t="s">
        <v>457</v>
      </c>
    </row>
    <row r="79" spans="1:11" ht="22.5" customHeight="1" x14ac:dyDescent="0.2">
      <c r="A79" s="60" t="s">
        <v>306</v>
      </c>
      <c r="B79" s="9">
        <v>2550</v>
      </c>
      <c r="C79" s="9">
        <v>1028</v>
      </c>
      <c r="D79" s="9">
        <v>3578</v>
      </c>
      <c r="E79" s="9">
        <v>0</v>
      </c>
      <c r="F79" s="9">
        <v>0</v>
      </c>
      <c r="G79" s="9">
        <v>0</v>
      </c>
      <c r="H79" s="9">
        <f t="shared" si="9"/>
        <v>2550</v>
      </c>
      <c r="I79" s="9">
        <f t="shared" si="10"/>
        <v>1028</v>
      </c>
      <c r="J79" s="9">
        <f t="shared" si="11"/>
        <v>3578</v>
      </c>
      <c r="K79" s="10" t="s">
        <v>222</v>
      </c>
    </row>
    <row r="80" spans="1:11" s="200" customFormat="1" ht="22.5" customHeight="1" x14ac:dyDescent="0.2">
      <c r="A80" s="60" t="s">
        <v>307</v>
      </c>
      <c r="B80" s="9">
        <v>66</v>
      </c>
      <c r="C80" s="9">
        <v>43</v>
      </c>
      <c r="D80" s="9">
        <v>109</v>
      </c>
      <c r="E80" s="9">
        <v>0</v>
      </c>
      <c r="F80" s="9">
        <v>0</v>
      </c>
      <c r="G80" s="9">
        <v>0</v>
      </c>
      <c r="H80" s="9">
        <f t="shared" si="9"/>
        <v>66</v>
      </c>
      <c r="I80" s="9">
        <f t="shared" si="10"/>
        <v>43</v>
      </c>
      <c r="J80" s="9">
        <f t="shared" si="11"/>
        <v>109</v>
      </c>
      <c r="K80" s="203" t="s">
        <v>308</v>
      </c>
    </row>
    <row r="81" spans="1:11" ht="22.5" customHeight="1" x14ac:dyDescent="0.2">
      <c r="A81" s="60" t="s">
        <v>458</v>
      </c>
      <c r="B81" s="9">
        <v>2905</v>
      </c>
      <c r="C81" s="9">
        <v>2117</v>
      </c>
      <c r="D81" s="9">
        <v>5022</v>
      </c>
      <c r="E81" s="9">
        <v>0</v>
      </c>
      <c r="F81" s="9">
        <v>0</v>
      </c>
      <c r="G81" s="9">
        <v>0</v>
      </c>
      <c r="H81" s="9">
        <f t="shared" ref="H81:H99" si="12">E81+B81</f>
        <v>2905</v>
      </c>
      <c r="I81" s="9">
        <f t="shared" ref="I81:I99" si="13">F81+C81</f>
        <v>2117</v>
      </c>
      <c r="J81" s="9">
        <f t="shared" si="11"/>
        <v>5022</v>
      </c>
      <c r="K81" s="10" t="s">
        <v>459</v>
      </c>
    </row>
    <row r="82" spans="1:11" ht="22.5" customHeight="1" x14ac:dyDescent="0.2">
      <c r="A82" s="60" t="s">
        <v>460</v>
      </c>
      <c r="B82" s="9">
        <v>2362</v>
      </c>
      <c r="C82" s="9">
        <v>2329</v>
      </c>
      <c r="D82" s="9">
        <v>4691</v>
      </c>
      <c r="E82" s="9">
        <v>0</v>
      </c>
      <c r="F82" s="9">
        <v>0</v>
      </c>
      <c r="G82" s="9">
        <v>0</v>
      </c>
      <c r="H82" s="9">
        <f t="shared" si="12"/>
        <v>2362</v>
      </c>
      <c r="I82" s="9">
        <f t="shared" si="13"/>
        <v>2329</v>
      </c>
      <c r="J82" s="9">
        <f t="shared" si="11"/>
        <v>4691</v>
      </c>
      <c r="K82" s="10" t="s">
        <v>461</v>
      </c>
    </row>
    <row r="83" spans="1:11" ht="22.5" customHeight="1" x14ac:dyDescent="0.2">
      <c r="A83" s="60" t="s">
        <v>227</v>
      </c>
      <c r="B83" s="9">
        <v>0</v>
      </c>
      <c r="C83" s="9">
        <v>3292</v>
      </c>
      <c r="D83" s="9">
        <v>3292</v>
      </c>
      <c r="E83" s="9">
        <v>0</v>
      </c>
      <c r="F83" s="9">
        <v>0</v>
      </c>
      <c r="G83" s="9">
        <v>0</v>
      </c>
      <c r="H83" s="9">
        <f t="shared" si="12"/>
        <v>0</v>
      </c>
      <c r="I83" s="9">
        <f t="shared" si="13"/>
        <v>3292</v>
      </c>
      <c r="J83" s="9">
        <f t="shared" si="11"/>
        <v>3292</v>
      </c>
      <c r="K83" s="10" t="s">
        <v>432</v>
      </c>
    </row>
    <row r="84" spans="1:11" ht="22.5" customHeight="1" x14ac:dyDescent="0.2">
      <c r="A84" s="60" t="s">
        <v>311</v>
      </c>
      <c r="B84" s="9">
        <v>3578</v>
      </c>
      <c r="C84" s="9">
        <v>2243</v>
      </c>
      <c r="D84" s="9">
        <v>5821</v>
      </c>
      <c r="E84" s="9">
        <v>0</v>
      </c>
      <c r="F84" s="9">
        <v>0</v>
      </c>
      <c r="G84" s="9">
        <v>0</v>
      </c>
      <c r="H84" s="9">
        <f t="shared" si="12"/>
        <v>3578</v>
      </c>
      <c r="I84" s="9">
        <f t="shared" si="13"/>
        <v>2243</v>
      </c>
      <c r="J84" s="9">
        <f t="shared" si="11"/>
        <v>5821</v>
      </c>
      <c r="K84" s="10" t="s">
        <v>312</v>
      </c>
    </row>
    <row r="85" spans="1:11" ht="22.5" customHeight="1" x14ac:dyDescent="0.2">
      <c r="A85" s="60" t="s">
        <v>229</v>
      </c>
      <c r="B85" s="9">
        <v>627</v>
      </c>
      <c r="C85" s="9">
        <v>154</v>
      </c>
      <c r="D85" s="9">
        <v>781</v>
      </c>
      <c r="E85" s="9">
        <v>0</v>
      </c>
      <c r="F85" s="9">
        <v>0</v>
      </c>
      <c r="G85" s="9">
        <v>0</v>
      </c>
      <c r="H85" s="9">
        <f t="shared" si="12"/>
        <v>627</v>
      </c>
      <c r="I85" s="9">
        <f t="shared" si="13"/>
        <v>154</v>
      </c>
      <c r="J85" s="9">
        <f t="shared" si="11"/>
        <v>781</v>
      </c>
      <c r="K85" s="10" t="s">
        <v>462</v>
      </c>
    </row>
    <row r="86" spans="1:11" ht="22.5" customHeight="1" x14ac:dyDescent="0.2">
      <c r="A86" s="60" t="s">
        <v>233</v>
      </c>
      <c r="B86" s="9">
        <v>1341</v>
      </c>
      <c r="C86" s="9">
        <v>994</v>
      </c>
      <c r="D86" s="9">
        <v>2335</v>
      </c>
      <c r="E86" s="9">
        <v>0</v>
      </c>
      <c r="F86" s="9">
        <v>0</v>
      </c>
      <c r="G86" s="9">
        <v>0</v>
      </c>
      <c r="H86" s="9">
        <f t="shared" si="12"/>
        <v>1341</v>
      </c>
      <c r="I86" s="9">
        <f t="shared" si="13"/>
        <v>994</v>
      </c>
      <c r="J86" s="9">
        <f t="shared" si="11"/>
        <v>2335</v>
      </c>
      <c r="K86" s="10" t="s">
        <v>234</v>
      </c>
    </row>
    <row r="87" spans="1:11" ht="22.5" customHeight="1" thickBot="1" x14ac:dyDescent="0.25">
      <c r="A87" s="439" t="s">
        <v>463</v>
      </c>
      <c r="B87" s="12">
        <v>224</v>
      </c>
      <c r="C87" s="12">
        <v>192</v>
      </c>
      <c r="D87" s="12">
        <v>416</v>
      </c>
      <c r="E87" s="12">
        <v>0</v>
      </c>
      <c r="F87" s="12">
        <v>0</v>
      </c>
      <c r="G87" s="12">
        <v>0</v>
      </c>
      <c r="H87" s="12">
        <f t="shared" si="12"/>
        <v>224</v>
      </c>
      <c r="I87" s="12">
        <f t="shared" si="13"/>
        <v>192</v>
      </c>
      <c r="J87" s="12">
        <f t="shared" si="11"/>
        <v>416</v>
      </c>
      <c r="K87" s="13" t="s">
        <v>464</v>
      </c>
    </row>
    <row r="88" spans="1:11" s="628" customFormat="1" ht="22.5" customHeight="1" thickTop="1" x14ac:dyDescent="0.2">
      <c r="A88" s="83"/>
      <c r="B88" s="625"/>
      <c r="C88" s="625"/>
      <c r="D88" s="625"/>
      <c r="E88" s="625"/>
      <c r="F88" s="625"/>
      <c r="G88" s="625"/>
      <c r="H88" s="625"/>
      <c r="I88" s="625"/>
      <c r="J88" s="625"/>
      <c r="K88" s="632"/>
    </row>
    <row r="89" spans="1:11" s="799" customFormat="1" ht="14.25" customHeight="1" x14ac:dyDescent="0.2">
      <c r="A89" s="83"/>
      <c r="B89" s="796"/>
      <c r="C89" s="796"/>
      <c r="D89" s="796"/>
      <c r="E89" s="796"/>
      <c r="F89" s="796"/>
      <c r="G89" s="796"/>
      <c r="H89" s="796"/>
      <c r="I89" s="796"/>
      <c r="J89" s="796"/>
      <c r="K89" s="802"/>
    </row>
    <row r="90" spans="1:11" s="637" customFormat="1" ht="33" customHeight="1" thickBot="1" x14ac:dyDescent="0.3">
      <c r="A90" s="636" t="s">
        <v>472</v>
      </c>
      <c r="K90" s="638" t="s">
        <v>473</v>
      </c>
    </row>
    <row r="91" spans="1:11" s="524" customFormat="1" ht="19.5" customHeight="1" thickTop="1" x14ac:dyDescent="0.2">
      <c r="A91" s="992" t="s">
        <v>196</v>
      </c>
      <c r="B91" s="992" t="s">
        <v>1</v>
      </c>
      <c r="C91" s="992"/>
      <c r="D91" s="992"/>
      <c r="E91" s="992" t="s">
        <v>2</v>
      </c>
      <c r="F91" s="992"/>
      <c r="G91" s="992"/>
      <c r="H91" s="992" t="s">
        <v>4</v>
      </c>
      <c r="I91" s="992"/>
      <c r="J91" s="992"/>
      <c r="K91" s="992" t="s">
        <v>197</v>
      </c>
    </row>
    <row r="92" spans="1:11" s="524" customFormat="1" ht="19.5" customHeight="1" x14ac:dyDescent="0.2">
      <c r="A92" s="993"/>
      <c r="B92" s="993" t="s">
        <v>6</v>
      </c>
      <c r="C92" s="993"/>
      <c r="D92" s="993"/>
      <c r="E92" s="993" t="s">
        <v>7</v>
      </c>
      <c r="F92" s="993"/>
      <c r="G92" s="993"/>
      <c r="H92" s="993" t="s">
        <v>9</v>
      </c>
      <c r="I92" s="993"/>
      <c r="J92" s="993"/>
      <c r="K92" s="993"/>
    </row>
    <row r="93" spans="1:11" s="524" customFormat="1" ht="19.5" customHeight="1" x14ac:dyDescent="0.2">
      <c r="A93" s="993"/>
      <c r="B93" s="625" t="s">
        <v>10</v>
      </c>
      <c r="C93" s="625" t="s">
        <v>112</v>
      </c>
      <c r="D93" s="625" t="s">
        <v>12</v>
      </c>
      <c r="E93" s="625" t="s">
        <v>10</v>
      </c>
      <c r="F93" s="625" t="s">
        <v>112</v>
      </c>
      <c r="G93" s="625" t="s">
        <v>12</v>
      </c>
      <c r="H93" s="625" t="s">
        <v>10</v>
      </c>
      <c r="I93" s="625" t="s">
        <v>112</v>
      </c>
      <c r="J93" s="625" t="s">
        <v>12</v>
      </c>
      <c r="K93" s="993"/>
    </row>
    <row r="94" spans="1:11" s="524" customFormat="1" ht="19.5" customHeight="1" thickBot="1" x14ac:dyDescent="0.25">
      <c r="A94" s="994"/>
      <c r="B94" s="626" t="s">
        <v>13</v>
      </c>
      <c r="C94" s="626" t="s">
        <v>14</v>
      </c>
      <c r="D94" s="626" t="s">
        <v>9</v>
      </c>
      <c r="E94" s="626" t="s">
        <v>13</v>
      </c>
      <c r="F94" s="626" t="s">
        <v>14</v>
      </c>
      <c r="G94" s="626" t="s">
        <v>9</v>
      </c>
      <c r="H94" s="626" t="s">
        <v>13</v>
      </c>
      <c r="I94" s="626" t="s">
        <v>14</v>
      </c>
      <c r="J94" s="626" t="s">
        <v>9</v>
      </c>
      <c r="K94" s="994"/>
    </row>
    <row r="95" spans="1:11" ht="22.5" customHeight="1" x14ac:dyDescent="0.2">
      <c r="A95" s="60" t="s">
        <v>409</v>
      </c>
      <c r="B95" s="9">
        <v>922</v>
      </c>
      <c r="C95" s="9">
        <v>353</v>
      </c>
      <c r="D95" s="9">
        <v>1275</v>
      </c>
      <c r="E95" s="9">
        <v>0</v>
      </c>
      <c r="F95" s="9">
        <v>0</v>
      </c>
      <c r="G95" s="9">
        <v>0</v>
      </c>
      <c r="H95" s="9">
        <f t="shared" si="12"/>
        <v>922</v>
      </c>
      <c r="I95" s="9">
        <f t="shared" si="13"/>
        <v>353</v>
      </c>
      <c r="J95" s="9">
        <f t="shared" si="11"/>
        <v>1275</v>
      </c>
      <c r="K95" s="10" t="s">
        <v>240</v>
      </c>
    </row>
    <row r="96" spans="1:11" ht="22.5" customHeight="1" x14ac:dyDescent="0.2">
      <c r="A96" s="60" t="s">
        <v>241</v>
      </c>
      <c r="B96" s="9">
        <v>232</v>
      </c>
      <c r="C96" s="9">
        <v>103</v>
      </c>
      <c r="D96" s="9">
        <v>335</v>
      </c>
      <c r="E96" s="9">
        <v>0</v>
      </c>
      <c r="F96" s="9">
        <v>0</v>
      </c>
      <c r="G96" s="9">
        <v>0</v>
      </c>
      <c r="H96" s="9">
        <f t="shared" si="12"/>
        <v>232</v>
      </c>
      <c r="I96" s="9">
        <f t="shared" si="13"/>
        <v>103</v>
      </c>
      <c r="J96" s="9">
        <f t="shared" si="11"/>
        <v>335</v>
      </c>
      <c r="K96" s="10" t="s">
        <v>465</v>
      </c>
    </row>
    <row r="97" spans="1:11" ht="22.5" customHeight="1" x14ac:dyDescent="0.2">
      <c r="A97" s="60" t="s">
        <v>243</v>
      </c>
      <c r="B97" s="9">
        <v>116</v>
      </c>
      <c r="C97" s="9">
        <v>127</v>
      </c>
      <c r="D97" s="9">
        <v>243</v>
      </c>
      <c r="E97" s="9">
        <v>0</v>
      </c>
      <c r="F97" s="9">
        <v>0</v>
      </c>
      <c r="G97" s="9">
        <v>0</v>
      </c>
      <c r="H97" s="9">
        <f t="shared" si="12"/>
        <v>116</v>
      </c>
      <c r="I97" s="9">
        <f t="shared" si="13"/>
        <v>127</v>
      </c>
      <c r="J97" s="9">
        <f t="shared" si="11"/>
        <v>243</v>
      </c>
      <c r="K97" s="10" t="s">
        <v>244</v>
      </c>
    </row>
    <row r="98" spans="1:11" ht="22.5" customHeight="1" x14ac:dyDescent="0.2">
      <c r="A98" s="60" t="s">
        <v>245</v>
      </c>
      <c r="B98" s="635">
        <v>551</v>
      </c>
      <c r="C98" s="635">
        <v>435</v>
      </c>
      <c r="D98" s="635">
        <v>986</v>
      </c>
      <c r="E98" s="635">
        <v>0</v>
      </c>
      <c r="F98" s="635">
        <v>0</v>
      </c>
      <c r="G98" s="635">
        <v>0</v>
      </c>
      <c r="H98" s="635">
        <f t="shared" si="12"/>
        <v>551</v>
      </c>
      <c r="I98" s="635">
        <f t="shared" si="13"/>
        <v>435</v>
      </c>
      <c r="J98" s="635">
        <f t="shared" si="11"/>
        <v>986</v>
      </c>
      <c r="K98" s="631" t="s">
        <v>246</v>
      </c>
    </row>
    <row r="99" spans="1:11" ht="22.5" customHeight="1" x14ac:dyDescent="0.2">
      <c r="A99" s="60" t="s">
        <v>90</v>
      </c>
      <c r="B99" s="635">
        <f t="shared" ref="B99:G99" si="14">SUM(B68:B98)</f>
        <v>21070</v>
      </c>
      <c r="C99" s="635">
        <f t="shared" si="14"/>
        <v>20269</v>
      </c>
      <c r="D99" s="635">
        <f t="shared" si="14"/>
        <v>41339</v>
      </c>
      <c r="E99" s="635">
        <f t="shared" si="14"/>
        <v>1</v>
      </c>
      <c r="F99" s="635">
        <f t="shared" si="14"/>
        <v>1</v>
      </c>
      <c r="G99" s="635">
        <f t="shared" si="14"/>
        <v>2</v>
      </c>
      <c r="H99" s="635">
        <f t="shared" si="12"/>
        <v>21071</v>
      </c>
      <c r="I99" s="635">
        <f t="shared" si="13"/>
        <v>20270</v>
      </c>
      <c r="J99" s="635">
        <f t="shared" si="11"/>
        <v>41341</v>
      </c>
      <c r="K99" s="631" t="s">
        <v>91</v>
      </c>
    </row>
    <row r="100" spans="1:11" ht="19.5" customHeight="1" x14ac:dyDescent="0.2">
      <c r="A100" s="60" t="s">
        <v>92</v>
      </c>
      <c r="B100" s="635"/>
      <c r="C100" s="635"/>
      <c r="D100" s="635"/>
      <c r="E100" s="635"/>
      <c r="F100" s="635"/>
      <c r="G100" s="635"/>
      <c r="H100" s="635"/>
      <c r="I100" s="635"/>
      <c r="J100" s="635"/>
      <c r="K100" s="631" t="s">
        <v>466</v>
      </c>
    </row>
    <row r="101" spans="1:11" ht="25.5" customHeight="1" x14ac:dyDescent="0.2">
      <c r="A101" s="60" t="s">
        <v>207</v>
      </c>
      <c r="B101" s="635">
        <v>484</v>
      </c>
      <c r="C101" s="635">
        <v>159</v>
      </c>
      <c r="D101" s="635">
        <v>643</v>
      </c>
      <c r="E101" s="635">
        <v>0</v>
      </c>
      <c r="F101" s="635">
        <v>0</v>
      </c>
      <c r="G101" s="635">
        <v>0</v>
      </c>
      <c r="H101" s="635">
        <f t="shared" ref="H101:I110" si="15">SUM(B101,E101)</f>
        <v>484</v>
      </c>
      <c r="I101" s="635">
        <f t="shared" si="15"/>
        <v>159</v>
      </c>
      <c r="J101" s="635">
        <f t="shared" ref="J101:J110" si="16">SUM(H101:I101)</f>
        <v>643</v>
      </c>
      <c r="K101" s="631" t="s">
        <v>208</v>
      </c>
    </row>
    <row r="102" spans="1:11" ht="25.5" customHeight="1" x14ac:dyDescent="0.2">
      <c r="A102" s="60" t="s">
        <v>456</v>
      </c>
      <c r="B102" s="9">
        <v>88</v>
      </c>
      <c r="C102" s="9">
        <v>38</v>
      </c>
      <c r="D102" s="9">
        <v>126</v>
      </c>
      <c r="E102" s="9">
        <v>0</v>
      </c>
      <c r="F102" s="9">
        <v>0</v>
      </c>
      <c r="G102" s="9">
        <v>0</v>
      </c>
      <c r="H102" s="9">
        <f t="shared" si="15"/>
        <v>88</v>
      </c>
      <c r="I102" s="9">
        <f t="shared" si="15"/>
        <v>38</v>
      </c>
      <c r="J102" s="9">
        <f t="shared" si="16"/>
        <v>126</v>
      </c>
      <c r="K102" s="29" t="s">
        <v>457</v>
      </c>
    </row>
    <row r="103" spans="1:11" ht="25.5" customHeight="1" x14ac:dyDescent="0.2">
      <c r="A103" s="60" t="s">
        <v>306</v>
      </c>
      <c r="B103" s="9">
        <v>1094</v>
      </c>
      <c r="C103" s="9">
        <v>252</v>
      </c>
      <c r="D103" s="9">
        <v>1346</v>
      </c>
      <c r="E103" s="9">
        <v>0</v>
      </c>
      <c r="F103" s="9">
        <v>0</v>
      </c>
      <c r="G103" s="9">
        <v>0</v>
      </c>
      <c r="H103" s="9">
        <f t="shared" si="15"/>
        <v>1094</v>
      </c>
      <c r="I103" s="9">
        <f t="shared" si="15"/>
        <v>252</v>
      </c>
      <c r="J103" s="9">
        <f t="shared" si="16"/>
        <v>1346</v>
      </c>
      <c r="K103" s="10" t="s">
        <v>222</v>
      </c>
    </row>
    <row r="104" spans="1:11" ht="25.5" customHeight="1" x14ac:dyDescent="0.2">
      <c r="A104" s="60" t="s">
        <v>458</v>
      </c>
      <c r="B104" s="9">
        <v>585</v>
      </c>
      <c r="C104" s="9">
        <v>454</v>
      </c>
      <c r="D104" s="9">
        <v>1039</v>
      </c>
      <c r="E104" s="9">
        <v>0</v>
      </c>
      <c r="F104" s="9">
        <v>0</v>
      </c>
      <c r="G104" s="9">
        <v>0</v>
      </c>
      <c r="H104" s="9">
        <f t="shared" si="15"/>
        <v>585</v>
      </c>
      <c r="I104" s="9">
        <f t="shared" si="15"/>
        <v>454</v>
      </c>
      <c r="J104" s="9">
        <f t="shared" si="16"/>
        <v>1039</v>
      </c>
      <c r="K104" s="10" t="s">
        <v>459</v>
      </c>
    </row>
    <row r="105" spans="1:11" ht="25.5" customHeight="1" x14ac:dyDescent="0.2">
      <c r="A105" s="60" t="s">
        <v>311</v>
      </c>
      <c r="B105" s="9">
        <v>705</v>
      </c>
      <c r="C105" s="9">
        <v>365</v>
      </c>
      <c r="D105" s="9">
        <v>1070</v>
      </c>
      <c r="E105" s="9">
        <v>0</v>
      </c>
      <c r="F105" s="9">
        <v>0</v>
      </c>
      <c r="G105" s="9">
        <v>0</v>
      </c>
      <c r="H105" s="9">
        <f t="shared" si="15"/>
        <v>705</v>
      </c>
      <c r="I105" s="9">
        <f t="shared" si="15"/>
        <v>365</v>
      </c>
      <c r="J105" s="9">
        <f t="shared" si="16"/>
        <v>1070</v>
      </c>
      <c r="K105" s="10" t="s">
        <v>312</v>
      </c>
    </row>
    <row r="106" spans="1:11" s="200" customFormat="1" ht="25.5" customHeight="1" x14ac:dyDescent="0.2">
      <c r="A106" s="60" t="s">
        <v>229</v>
      </c>
      <c r="B106" s="9">
        <v>127</v>
      </c>
      <c r="C106" s="9">
        <v>11</v>
      </c>
      <c r="D106" s="9">
        <v>138</v>
      </c>
      <c r="E106" s="9">
        <v>0</v>
      </c>
      <c r="F106" s="9">
        <v>0</v>
      </c>
      <c r="G106" s="9">
        <v>0</v>
      </c>
      <c r="H106" s="9">
        <f t="shared" si="15"/>
        <v>127</v>
      </c>
      <c r="I106" s="9">
        <f t="shared" si="15"/>
        <v>11</v>
      </c>
      <c r="J106" s="9">
        <f t="shared" si="16"/>
        <v>138</v>
      </c>
      <c r="K106" s="203" t="s">
        <v>462</v>
      </c>
    </row>
    <row r="107" spans="1:11" ht="25.5" customHeight="1" x14ac:dyDescent="0.2">
      <c r="A107" s="60" t="s">
        <v>233</v>
      </c>
      <c r="B107" s="9">
        <v>328</v>
      </c>
      <c r="C107" s="9">
        <v>140</v>
      </c>
      <c r="D107" s="9">
        <v>468</v>
      </c>
      <c r="E107" s="9">
        <v>0</v>
      </c>
      <c r="F107" s="9">
        <v>0</v>
      </c>
      <c r="G107" s="9">
        <v>0</v>
      </c>
      <c r="H107" s="9">
        <f t="shared" si="15"/>
        <v>328</v>
      </c>
      <c r="I107" s="9">
        <f t="shared" si="15"/>
        <v>140</v>
      </c>
      <c r="J107" s="9">
        <f t="shared" si="16"/>
        <v>468</v>
      </c>
      <c r="K107" s="10" t="s">
        <v>234</v>
      </c>
    </row>
    <row r="108" spans="1:11" ht="25.5" customHeight="1" x14ac:dyDescent="0.2">
      <c r="A108" s="60" t="s">
        <v>409</v>
      </c>
      <c r="B108" s="9">
        <v>1065</v>
      </c>
      <c r="C108" s="9">
        <v>141</v>
      </c>
      <c r="D108" s="9">
        <v>1206</v>
      </c>
      <c r="E108" s="9">
        <v>0</v>
      </c>
      <c r="F108" s="9">
        <v>0</v>
      </c>
      <c r="G108" s="9">
        <v>0</v>
      </c>
      <c r="H108" s="9">
        <f t="shared" si="15"/>
        <v>1065</v>
      </c>
      <c r="I108" s="9">
        <f t="shared" si="15"/>
        <v>141</v>
      </c>
      <c r="J108" s="9">
        <f t="shared" si="16"/>
        <v>1206</v>
      </c>
      <c r="K108" s="10" t="s">
        <v>240</v>
      </c>
    </row>
    <row r="109" spans="1:11" ht="25.5" customHeight="1" x14ac:dyDescent="0.2">
      <c r="A109" s="60" t="s">
        <v>243</v>
      </c>
      <c r="B109" s="9">
        <v>96</v>
      </c>
      <c r="C109" s="9">
        <v>125</v>
      </c>
      <c r="D109" s="9">
        <v>221</v>
      </c>
      <c r="E109" s="9">
        <v>0</v>
      </c>
      <c r="F109" s="9">
        <v>0</v>
      </c>
      <c r="G109" s="9">
        <v>0</v>
      </c>
      <c r="H109" s="9">
        <f t="shared" si="15"/>
        <v>96</v>
      </c>
      <c r="I109" s="9">
        <f t="shared" si="15"/>
        <v>125</v>
      </c>
      <c r="J109" s="9">
        <f t="shared" si="16"/>
        <v>221</v>
      </c>
      <c r="K109" s="10" t="s">
        <v>244</v>
      </c>
    </row>
    <row r="110" spans="1:11" ht="25.5" customHeight="1" x14ac:dyDescent="0.2">
      <c r="A110" s="60" t="s">
        <v>245</v>
      </c>
      <c r="B110" s="9">
        <v>313</v>
      </c>
      <c r="C110" s="9">
        <v>109</v>
      </c>
      <c r="D110" s="9">
        <v>422</v>
      </c>
      <c r="E110" s="9">
        <v>0</v>
      </c>
      <c r="F110" s="9">
        <v>0</v>
      </c>
      <c r="G110" s="9">
        <v>0</v>
      </c>
      <c r="H110" s="9">
        <f t="shared" si="15"/>
        <v>313</v>
      </c>
      <c r="I110" s="9">
        <f t="shared" si="15"/>
        <v>109</v>
      </c>
      <c r="J110" s="9">
        <f t="shared" si="16"/>
        <v>422</v>
      </c>
      <c r="K110" s="10" t="s">
        <v>246</v>
      </c>
    </row>
    <row r="111" spans="1:11" ht="25.5" customHeight="1" thickBot="1" x14ac:dyDescent="0.25">
      <c r="A111" s="84" t="s">
        <v>126</v>
      </c>
      <c r="B111" s="65">
        <f>SUM(B101:B110)</f>
        <v>4885</v>
      </c>
      <c r="C111" s="195">
        <f t="shared" ref="C111:J111" si="17">SUM(C101:C110)</f>
        <v>1794</v>
      </c>
      <c r="D111" s="195">
        <f t="shared" si="17"/>
        <v>6679</v>
      </c>
      <c r="E111" s="9">
        <v>0</v>
      </c>
      <c r="F111" s="9">
        <v>0</v>
      </c>
      <c r="G111" s="9">
        <v>0</v>
      </c>
      <c r="H111" s="195">
        <f t="shared" si="17"/>
        <v>4885</v>
      </c>
      <c r="I111" s="195">
        <f t="shared" si="17"/>
        <v>1794</v>
      </c>
      <c r="J111" s="195">
        <f t="shared" si="17"/>
        <v>6679</v>
      </c>
      <c r="K111" s="19" t="s">
        <v>251</v>
      </c>
    </row>
    <row r="112" spans="1:11" ht="27" customHeight="1" thickBot="1" x14ac:dyDescent="0.25">
      <c r="A112" s="85" t="s">
        <v>374</v>
      </c>
      <c r="B112" s="24">
        <f t="shared" ref="B112:J112" si="18">SUM(B111,B99)</f>
        <v>25955</v>
      </c>
      <c r="C112" s="24">
        <f t="shared" si="18"/>
        <v>22063</v>
      </c>
      <c r="D112" s="24">
        <f t="shared" si="18"/>
        <v>48018</v>
      </c>
      <c r="E112" s="24">
        <f t="shared" si="18"/>
        <v>1</v>
      </c>
      <c r="F112" s="24">
        <f t="shared" si="18"/>
        <v>1</v>
      </c>
      <c r="G112" s="24">
        <f t="shared" si="18"/>
        <v>2</v>
      </c>
      <c r="H112" s="24">
        <f t="shared" si="18"/>
        <v>25956</v>
      </c>
      <c r="I112" s="24">
        <f t="shared" si="18"/>
        <v>22064</v>
      </c>
      <c r="J112" s="24">
        <f t="shared" si="18"/>
        <v>48020</v>
      </c>
      <c r="K112" s="25" t="s">
        <v>253</v>
      </c>
    </row>
    <row r="113" spans="1:11" ht="15" thickTop="1" x14ac:dyDescent="0.2"/>
    <row r="114" spans="1:11" ht="8.25" customHeight="1" x14ac:dyDescent="0.2"/>
    <row r="115" spans="1:11" ht="20.25" customHeight="1" x14ac:dyDescent="0.2">
      <c r="A115" s="995" t="s">
        <v>1923</v>
      </c>
      <c r="B115" s="995"/>
      <c r="C115" s="995"/>
      <c r="D115" s="995"/>
      <c r="E115" s="995"/>
      <c r="F115" s="995"/>
      <c r="G115" s="995"/>
      <c r="H115" s="995"/>
      <c r="I115" s="995"/>
      <c r="J115" s="995"/>
      <c r="K115" s="995"/>
    </row>
    <row r="116" spans="1:11" ht="27" customHeight="1" x14ac:dyDescent="0.2">
      <c r="A116" s="999" t="s">
        <v>1924</v>
      </c>
      <c r="B116" s="999"/>
      <c r="C116" s="999"/>
      <c r="D116" s="999"/>
      <c r="E116" s="999"/>
      <c r="F116" s="999"/>
      <c r="G116" s="999"/>
      <c r="H116" s="999"/>
      <c r="I116" s="999"/>
      <c r="J116" s="999"/>
      <c r="K116" s="999"/>
    </row>
    <row r="117" spans="1:11" s="31" customFormat="1" ht="18.75" thickBot="1" x14ac:dyDescent="0.3">
      <c r="A117" s="1" t="s">
        <v>2376</v>
      </c>
      <c r="K117" s="80" t="s">
        <v>2377</v>
      </c>
    </row>
    <row r="118" spans="1:11" s="524" customFormat="1" ht="19.5" customHeight="1" thickTop="1" x14ac:dyDescent="0.25">
      <c r="A118" s="992" t="s">
        <v>196</v>
      </c>
      <c r="B118" s="1003" t="s">
        <v>1</v>
      </c>
      <c r="C118" s="1003"/>
      <c r="D118" s="1003"/>
      <c r="E118" s="1003" t="s">
        <v>2</v>
      </c>
      <c r="F118" s="1003"/>
      <c r="G118" s="1003"/>
      <c r="H118" s="1003" t="s">
        <v>4</v>
      </c>
      <c r="I118" s="1003"/>
      <c r="J118" s="1003"/>
      <c r="K118" s="992" t="s">
        <v>197</v>
      </c>
    </row>
    <row r="119" spans="1:11" s="524" customFormat="1" ht="20.25" customHeight="1" x14ac:dyDescent="0.25">
      <c r="A119" s="993"/>
      <c r="B119" s="1004" t="s">
        <v>6</v>
      </c>
      <c r="C119" s="1004"/>
      <c r="D119" s="1004"/>
      <c r="E119" s="1004" t="s">
        <v>7</v>
      </c>
      <c r="F119" s="1004"/>
      <c r="G119" s="1004"/>
      <c r="H119" s="1004" t="s">
        <v>9</v>
      </c>
      <c r="I119" s="1004"/>
      <c r="J119" s="1004"/>
      <c r="K119" s="993"/>
    </row>
    <row r="120" spans="1:11" s="524" customFormat="1" ht="15" customHeight="1" x14ac:dyDescent="0.25">
      <c r="A120" s="993"/>
      <c r="B120" s="500" t="s">
        <v>10</v>
      </c>
      <c r="C120" s="500" t="s">
        <v>112</v>
      </c>
      <c r="D120" s="500" t="s">
        <v>12</v>
      </c>
      <c r="E120" s="500" t="s">
        <v>10</v>
      </c>
      <c r="F120" s="500" t="s">
        <v>112</v>
      </c>
      <c r="G120" s="500" t="s">
        <v>12</v>
      </c>
      <c r="H120" s="500" t="s">
        <v>10</v>
      </c>
      <c r="I120" s="500" t="s">
        <v>112</v>
      </c>
      <c r="J120" s="500" t="s">
        <v>12</v>
      </c>
      <c r="K120" s="993"/>
    </row>
    <row r="121" spans="1:11" s="524" customFormat="1" ht="23.25" customHeight="1" thickBot="1" x14ac:dyDescent="0.3">
      <c r="A121" s="994"/>
      <c r="B121" s="4" t="s">
        <v>13</v>
      </c>
      <c r="C121" s="4" t="s">
        <v>14</v>
      </c>
      <c r="D121" s="4" t="s">
        <v>9</v>
      </c>
      <c r="E121" s="4" t="s">
        <v>13</v>
      </c>
      <c r="F121" s="4" t="s">
        <v>14</v>
      </c>
      <c r="G121" s="4" t="s">
        <v>9</v>
      </c>
      <c r="H121" s="4" t="s">
        <v>13</v>
      </c>
      <c r="I121" s="4" t="s">
        <v>14</v>
      </c>
      <c r="J121" s="4" t="s">
        <v>9</v>
      </c>
      <c r="K121" s="994"/>
    </row>
    <row r="122" spans="1:11" ht="18" customHeight="1" x14ac:dyDescent="0.25">
      <c r="A122" s="81" t="s">
        <v>15</v>
      </c>
      <c r="B122" s="82"/>
      <c r="C122" s="82"/>
      <c r="D122" s="82"/>
      <c r="E122" s="82"/>
      <c r="F122" s="82"/>
      <c r="G122" s="82"/>
      <c r="H122" s="82"/>
      <c r="I122" s="82"/>
      <c r="J122" s="82"/>
      <c r="K122" s="22" t="s">
        <v>198</v>
      </c>
    </row>
    <row r="123" spans="1:11" ht="21.75" customHeight="1" x14ac:dyDescent="0.2">
      <c r="A123" s="87" t="s">
        <v>199</v>
      </c>
      <c r="B123" s="699">
        <v>104</v>
      </c>
      <c r="C123" s="699">
        <v>102</v>
      </c>
      <c r="D123" s="699">
        <v>206</v>
      </c>
      <c r="E123" s="699">
        <v>0</v>
      </c>
      <c r="F123" s="699">
        <v>0</v>
      </c>
      <c r="G123" s="699">
        <v>0</v>
      </c>
      <c r="H123" s="9">
        <f>E123+B123</f>
        <v>104</v>
      </c>
      <c r="I123" s="9">
        <f>F123+C123</f>
        <v>102</v>
      </c>
      <c r="J123" s="9">
        <f>SUM(H123:I123)</f>
        <v>206</v>
      </c>
      <c r="K123" s="10" t="s">
        <v>200</v>
      </c>
    </row>
    <row r="124" spans="1:11" ht="21.75" customHeight="1" x14ac:dyDescent="0.2">
      <c r="A124" s="87" t="s">
        <v>203</v>
      </c>
      <c r="B124" s="699">
        <v>102</v>
      </c>
      <c r="C124" s="699">
        <v>108</v>
      </c>
      <c r="D124" s="699">
        <v>210</v>
      </c>
      <c r="E124" s="699">
        <v>0</v>
      </c>
      <c r="F124" s="699">
        <v>0</v>
      </c>
      <c r="G124" s="699">
        <v>0</v>
      </c>
      <c r="H124" s="9">
        <f t="shared" ref="H124:H145" si="19">E124+B124</f>
        <v>102</v>
      </c>
      <c r="I124" s="9">
        <f t="shared" ref="I124:I145" si="20">F124+C124</f>
        <v>108</v>
      </c>
      <c r="J124" s="9">
        <f t="shared" ref="J124:J145" si="21">SUM(H124:I124)</f>
        <v>210</v>
      </c>
      <c r="K124" s="10" t="s">
        <v>204</v>
      </c>
    </row>
    <row r="125" spans="1:11" ht="21.75" customHeight="1" x14ac:dyDescent="0.2">
      <c r="A125" s="87" t="s">
        <v>205</v>
      </c>
      <c r="B125" s="699">
        <v>57</v>
      </c>
      <c r="C125" s="699">
        <v>46</v>
      </c>
      <c r="D125" s="699">
        <v>103</v>
      </c>
      <c r="E125" s="699">
        <v>0</v>
      </c>
      <c r="F125" s="699">
        <v>0</v>
      </c>
      <c r="G125" s="699">
        <v>0</v>
      </c>
      <c r="H125" s="9">
        <f t="shared" si="19"/>
        <v>57</v>
      </c>
      <c r="I125" s="9">
        <f t="shared" si="20"/>
        <v>46</v>
      </c>
      <c r="J125" s="9">
        <f t="shared" si="21"/>
        <v>103</v>
      </c>
      <c r="K125" s="10" t="s">
        <v>305</v>
      </c>
    </row>
    <row r="126" spans="1:11" ht="21.75" customHeight="1" x14ac:dyDescent="0.2">
      <c r="A126" s="87" t="s">
        <v>207</v>
      </c>
      <c r="B126" s="699">
        <v>28</v>
      </c>
      <c r="C126" s="699">
        <v>19</v>
      </c>
      <c r="D126" s="699">
        <v>47</v>
      </c>
      <c r="E126" s="699">
        <v>0</v>
      </c>
      <c r="F126" s="699">
        <v>0</v>
      </c>
      <c r="G126" s="699">
        <v>0</v>
      </c>
      <c r="H126" s="9">
        <f t="shared" si="19"/>
        <v>28</v>
      </c>
      <c r="I126" s="9">
        <f t="shared" si="20"/>
        <v>19</v>
      </c>
      <c r="J126" s="9">
        <f t="shared" si="21"/>
        <v>47</v>
      </c>
      <c r="K126" s="10" t="s">
        <v>208</v>
      </c>
    </row>
    <row r="127" spans="1:11" ht="21.75" customHeight="1" x14ac:dyDescent="0.2">
      <c r="A127" s="87" t="s">
        <v>209</v>
      </c>
      <c r="B127" s="699">
        <v>279</v>
      </c>
      <c r="C127" s="699">
        <v>98</v>
      </c>
      <c r="D127" s="699">
        <v>377</v>
      </c>
      <c r="E127" s="699">
        <v>0</v>
      </c>
      <c r="F127" s="699">
        <v>1</v>
      </c>
      <c r="G127" s="699">
        <v>1</v>
      </c>
      <c r="H127" s="9">
        <f t="shared" si="19"/>
        <v>279</v>
      </c>
      <c r="I127" s="9">
        <f t="shared" si="20"/>
        <v>99</v>
      </c>
      <c r="J127" s="9">
        <f t="shared" si="21"/>
        <v>378</v>
      </c>
      <c r="K127" s="10" t="s">
        <v>210</v>
      </c>
    </row>
    <row r="128" spans="1:11" ht="21.75" customHeight="1" x14ac:dyDescent="0.2">
      <c r="A128" s="87" t="s">
        <v>450</v>
      </c>
      <c r="B128" s="699">
        <v>32</v>
      </c>
      <c r="C128" s="699">
        <v>17</v>
      </c>
      <c r="D128" s="699">
        <v>49</v>
      </c>
      <c r="E128" s="699">
        <v>0</v>
      </c>
      <c r="F128" s="699">
        <v>0</v>
      </c>
      <c r="G128" s="699">
        <v>0</v>
      </c>
      <c r="H128" s="9">
        <f t="shared" si="19"/>
        <v>32</v>
      </c>
      <c r="I128" s="9">
        <f t="shared" si="20"/>
        <v>17</v>
      </c>
      <c r="J128" s="9">
        <f t="shared" si="21"/>
        <v>49</v>
      </c>
      <c r="K128" s="29" t="s">
        <v>451</v>
      </c>
    </row>
    <row r="129" spans="1:11" ht="21.75" customHeight="1" x14ac:dyDescent="0.2">
      <c r="A129" s="87" t="s">
        <v>452</v>
      </c>
      <c r="B129" s="699">
        <v>194</v>
      </c>
      <c r="C129" s="699">
        <v>72</v>
      </c>
      <c r="D129" s="699">
        <v>266</v>
      </c>
      <c r="E129" s="699">
        <v>0</v>
      </c>
      <c r="F129" s="699">
        <v>0</v>
      </c>
      <c r="G129" s="699">
        <v>0</v>
      </c>
      <c r="H129" s="9">
        <f t="shared" si="19"/>
        <v>194</v>
      </c>
      <c r="I129" s="9">
        <f t="shared" si="20"/>
        <v>72</v>
      </c>
      <c r="J129" s="9">
        <f t="shared" si="21"/>
        <v>266</v>
      </c>
      <c r="K129" s="10" t="s">
        <v>214</v>
      </c>
    </row>
    <row r="130" spans="1:11" ht="21.75" customHeight="1" x14ac:dyDescent="0.2">
      <c r="A130" s="87" t="s">
        <v>215</v>
      </c>
      <c r="B130" s="699">
        <v>91</v>
      </c>
      <c r="C130" s="699">
        <v>77</v>
      </c>
      <c r="D130" s="699">
        <v>168</v>
      </c>
      <c r="E130" s="699">
        <v>0</v>
      </c>
      <c r="F130" s="699">
        <v>0</v>
      </c>
      <c r="G130" s="699">
        <v>0</v>
      </c>
      <c r="H130" s="9">
        <f t="shared" si="19"/>
        <v>91</v>
      </c>
      <c r="I130" s="9">
        <f t="shared" si="20"/>
        <v>77</v>
      </c>
      <c r="J130" s="9">
        <f t="shared" si="21"/>
        <v>168</v>
      </c>
      <c r="K130" s="10" t="s">
        <v>216</v>
      </c>
    </row>
    <row r="131" spans="1:11" ht="21.75" customHeight="1" x14ac:dyDescent="0.2">
      <c r="A131" s="87" t="s">
        <v>217</v>
      </c>
      <c r="B131" s="699">
        <v>169</v>
      </c>
      <c r="C131" s="699">
        <v>210</v>
      </c>
      <c r="D131" s="699">
        <v>379</v>
      </c>
      <c r="E131" s="699">
        <v>0</v>
      </c>
      <c r="F131" s="699">
        <v>0</v>
      </c>
      <c r="G131" s="699">
        <v>0</v>
      </c>
      <c r="H131" s="9">
        <f t="shared" si="19"/>
        <v>169</v>
      </c>
      <c r="I131" s="9">
        <f t="shared" si="20"/>
        <v>210</v>
      </c>
      <c r="J131" s="9">
        <f t="shared" si="21"/>
        <v>379</v>
      </c>
      <c r="K131" s="10" t="s">
        <v>453</v>
      </c>
    </row>
    <row r="132" spans="1:11" ht="21.75" customHeight="1" x14ac:dyDescent="0.2">
      <c r="A132" s="87" t="s">
        <v>454</v>
      </c>
      <c r="B132" s="699">
        <v>34</v>
      </c>
      <c r="C132" s="699">
        <v>22</v>
      </c>
      <c r="D132" s="699">
        <v>56</v>
      </c>
      <c r="E132" s="699">
        <v>0</v>
      </c>
      <c r="F132" s="699">
        <v>0</v>
      </c>
      <c r="G132" s="699">
        <v>0</v>
      </c>
      <c r="H132" s="9">
        <f t="shared" si="19"/>
        <v>34</v>
      </c>
      <c r="I132" s="9">
        <f t="shared" si="20"/>
        <v>22</v>
      </c>
      <c r="J132" s="9">
        <f t="shared" si="21"/>
        <v>56</v>
      </c>
      <c r="K132" s="29" t="s">
        <v>455</v>
      </c>
    </row>
    <row r="133" spans="1:11" ht="21.75" customHeight="1" x14ac:dyDescent="0.2">
      <c r="A133" s="87" t="s">
        <v>456</v>
      </c>
      <c r="B133" s="699">
        <v>104</v>
      </c>
      <c r="C133" s="699">
        <v>148</v>
      </c>
      <c r="D133" s="699">
        <v>252</v>
      </c>
      <c r="E133" s="699">
        <v>1</v>
      </c>
      <c r="F133" s="699">
        <v>0</v>
      </c>
      <c r="G133" s="699">
        <v>1</v>
      </c>
      <c r="H133" s="9">
        <f t="shared" si="19"/>
        <v>105</v>
      </c>
      <c r="I133" s="9">
        <f t="shared" si="20"/>
        <v>148</v>
      </c>
      <c r="J133" s="9">
        <f t="shared" si="21"/>
        <v>253</v>
      </c>
      <c r="K133" s="29" t="s">
        <v>457</v>
      </c>
    </row>
    <row r="134" spans="1:11" ht="21.75" customHeight="1" x14ac:dyDescent="0.2">
      <c r="A134" s="87" t="s">
        <v>306</v>
      </c>
      <c r="B134" s="699">
        <v>127</v>
      </c>
      <c r="C134" s="699">
        <v>84</v>
      </c>
      <c r="D134" s="699">
        <v>211</v>
      </c>
      <c r="E134" s="699">
        <v>0</v>
      </c>
      <c r="F134" s="699">
        <v>0</v>
      </c>
      <c r="G134" s="699">
        <v>0</v>
      </c>
      <c r="H134" s="9">
        <f t="shared" si="19"/>
        <v>127</v>
      </c>
      <c r="I134" s="9">
        <f t="shared" si="20"/>
        <v>84</v>
      </c>
      <c r="J134" s="9">
        <f t="shared" si="21"/>
        <v>211</v>
      </c>
      <c r="K134" s="10" t="s">
        <v>222</v>
      </c>
    </row>
    <row r="135" spans="1:11" s="282" customFormat="1" ht="21.75" customHeight="1" x14ac:dyDescent="0.2">
      <c r="A135" s="87" t="s">
        <v>687</v>
      </c>
      <c r="B135" s="699">
        <v>4</v>
      </c>
      <c r="C135" s="699">
        <v>6</v>
      </c>
      <c r="D135" s="699">
        <v>10</v>
      </c>
      <c r="E135" s="699">
        <v>0</v>
      </c>
      <c r="F135" s="699">
        <v>0</v>
      </c>
      <c r="G135" s="699">
        <v>0</v>
      </c>
      <c r="H135" s="9">
        <f t="shared" si="19"/>
        <v>4</v>
      </c>
      <c r="I135" s="9">
        <f t="shared" si="20"/>
        <v>6</v>
      </c>
      <c r="J135" s="9">
        <f t="shared" si="21"/>
        <v>10</v>
      </c>
      <c r="K135" s="283" t="s">
        <v>308</v>
      </c>
    </row>
    <row r="136" spans="1:11" ht="21.75" customHeight="1" x14ac:dyDescent="0.2">
      <c r="A136" s="87" t="s">
        <v>458</v>
      </c>
      <c r="B136" s="699">
        <v>171</v>
      </c>
      <c r="C136" s="699">
        <v>86</v>
      </c>
      <c r="D136" s="699">
        <v>257</v>
      </c>
      <c r="E136" s="699">
        <v>0</v>
      </c>
      <c r="F136" s="699">
        <v>1</v>
      </c>
      <c r="G136" s="699">
        <v>1</v>
      </c>
      <c r="H136" s="9">
        <f t="shared" si="19"/>
        <v>171</v>
      </c>
      <c r="I136" s="9">
        <f t="shared" si="20"/>
        <v>87</v>
      </c>
      <c r="J136" s="9">
        <f t="shared" si="21"/>
        <v>258</v>
      </c>
      <c r="K136" s="10" t="s">
        <v>459</v>
      </c>
    </row>
    <row r="137" spans="1:11" ht="21.75" customHeight="1" x14ac:dyDescent="0.2">
      <c r="A137" s="87" t="s">
        <v>460</v>
      </c>
      <c r="B137" s="699">
        <v>160</v>
      </c>
      <c r="C137" s="699">
        <v>145</v>
      </c>
      <c r="D137" s="699">
        <v>305</v>
      </c>
      <c r="E137" s="699">
        <v>0</v>
      </c>
      <c r="F137" s="699">
        <v>0</v>
      </c>
      <c r="G137" s="699">
        <v>0</v>
      </c>
      <c r="H137" s="9">
        <f t="shared" si="19"/>
        <v>160</v>
      </c>
      <c r="I137" s="9">
        <f t="shared" si="20"/>
        <v>145</v>
      </c>
      <c r="J137" s="9">
        <f t="shared" si="21"/>
        <v>305</v>
      </c>
      <c r="K137" s="10" t="s">
        <v>461</v>
      </c>
    </row>
    <row r="138" spans="1:11" ht="21.75" customHeight="1" x14ac:dyDescent="0.2">
      <c r="A138" s="87" t="s">
        <v>227</v>
      </c>
      <c r="B138" s="699">
        <v>51</v>
      </c>
      <c r="C138" s="699">
        <v>98</v>
      </c>
      <c r="D138" s="699">
        <v>149</v>
      </c>
      <c r="E138" s="699">
        <v>0</v>
      </c>
      <c r="F138" s="699">
        <v>0</v>
      </c>
      <c r="G138" s="699">
        <v>0</v>
      </c>
      <c r="H138" s="9">
        <f t="shared" si="19"/>
        <v>51</v>
      </c>
      <c r="I138" s="9">
        <f t="shared" si="20"/>
        <v>98</v>
      </c>
      <c r="J138" s="9">
        <f t="shared" si="21"/>
        <v>149</v>
      </c>
      <c r="K138" s="10" t="s">
        <v>432</v>
      </c>
    </row>
    <row r="139" spans="1:11" ht="21.75" customHeight="1" x14ac:dyDescent="0.2">
      <c r="A139" s="87" t="s">
        <v>311</v>
      </c>
      <c r="B139" s="699">
        <v>127</v>
      </c>
      <c r="C139" s="699">
        <v>83</v>
      </c>
      <c r="D139" s="699">
        <v>210</v>
      </c>
      <c r="E139" s="699">
        <v>0</v>
      </c>
      <c r="F139" s="699">
        <v>0</v>
      </c>
      <c r="G139" s="699">
        <v>0</v>
      </c>
      <c r="H139" s="9">
        <f t="shared" si="19"/>
        <v>127</v>
      </c>
      <c r="I139" s="9">
        <f t="shared" si="20"/>
        <v>83</v>
      </c>
      <c r="J139" s="9">
        <f t="shared" si="21"/>
        <v>210</v>
      </c>
      <c r="K139" s="10" t="s">
        <v>312</v>
      </c>
    </row>
    <row r="140" spans="1:11" ht="21.75" customHeight="1" x14ac:dyDescent="0.2">
      <c r="A140" s="87" t="s">
        <v>229</v>
      </c>
      <c r="B140" s="699">
        <v>108</v>
      </c>
      <c r="C140" s="699">
        <v>16</v>
      </c>
      <c r="D140" s="699">
        <v>124</v>
      </c>
      <c r="E140" s="699">
        <v>0</v>
      </c>
      <c r="F140" s="699">
        <v>0</v>
      </c>
      <c r="G140" s="699">
        <v>0</v>
      </c>
      <c r="H140" s="9">
        <f t="shared" si="19"/>
        <v>108</v>
      </c>
      <c r="I140" s="9">
        <f t="shared" si="20"/>
        <v>16</v>
      </c>
      <c r="J140" s="9">
        <f t="shared" si="21"/>
        <v>124</v>
      </c>
      <c r="K140" s="10" t="s">
        <v>462</v>
      </c>
    </row>
    <row r="141" spans="1:11" ht="21.75" customHeight="1" x14ac:dyDescent="0.2">
      <c r="A141" s="87" t="s">
        <v>233</v>
      </c>
      <c r="B141" s="699">
        <v>192</v>
      </c>
      <c r="C141" s="699">
        <v>122</v>
      </c>
      <c r="D141" s="699">
        <v>314</v>
      </c>
      <c r="E141" s="699">
        <v>0</v>
      </c>
      <c r="F141" s="699">
        <v>0</v>
      </c>
      <c r="G141" s="699">
        <v>0</v>
      </c>
      <c r="H141" s="9">
        <f t="shared" si="19"/>
        <v>192</v>
      </c>
      <c r="I141" s="9">
        <f t="shared" si="20"/>
        <v>122</v>
      </c>
      <c r="J141" s="9">
        <f t="shared" si="21"/>
        <v>314</v>
      </c>
      <c r="K141" s="10" t="s">
        <v>234</v>
      </c>
    </row>
    <row r="142" spans="1:11" ht="21.75" customHeight="1" x14ac:dyDescent="0.2">
      <c r="A142" s="87" t="s">
        <v>463</v>
      </c>
      <c r="B142" s="699">
        <v>53</v>
      </c>
      <c r="C142" s="699">
        <v>28</v>
      </c>
      <c r="D142" s="699">
        <v>81</v>
      </c>
      <c r="E142" s="699">
        <v>0</v>
      </c>
      <c r="F142" s="699">
        <v>0</v>
      </c>
      <c r="G142" s="699">
        <v>0</v>
      </c>
      <c r="H142" s="9">
        <f t="shared" si="19"/>
        <v>53</v>
      </c>
      <c r="I142" s="9">
        <f t="shared" si="20"/>
        <v>28</v>
      </c>
      <c r="J142" s="9">
        <f t="shared" si="21"/>
        <v>81</v>
      </c>
      <c r="K142" s="10" t="s">
        <v>464</v>
      </c>
    </row>
    <row r="143" spans="1:11" ht="21.75" customHeight="1" x14ac:dyDescent="0.2">
      <c r="A143" s="87" t="s">
        <v>409</v>
      </c>
      <c r="B143" s="699">
        <v>61</v>
      </c>
      <c r="C143" s="699">
        <v>43</v>
      </c>
      <c r="D143" s="699">
        <v>104</v>
      </c>
      <c r="E143" s="699">
        <v>0</v>
      </c>
      <c r="F143" s="699">
        <v>1</v>
      </c>
      <c r="G143" s="699">
        <v>1</v>
      </c>
      <c r="H143" s="9">
        <f t="shared" si="19"/>
        <v>61</v>
      </c>
      <c r="I143" s="9">
        <f t="shared" si="20"/>
        <v>44</v>
      </c>
      <c r="J143" s="9">
        <f t="shared" si="21"/>
        <v>105</v>
      </c>
      <c r="K143" s="10" t="s">
        <v>240</v>
      </c>
    </row>
    <row r="144" spans="1:11" ht="21.75" customHeight="1" x14ac:dyDescent="0.2">
      <c r="A144" s="87" t="s">
        <v>241</v>
      </c>
      <c r="B144" s="699">
        <v>41</v>
      </c>
      <c r="C144" s="699">
        <v>15</v>
      </c>
      <c r="D144" s="699">
        <v>56</v>
      </c>
      <c r="E144" s="699">
        <v>0</v>
      </c>
      <c r="F144" s="699">
        <v>0</v>
      </c>
      <c r="G144" s="699">
        <v>0</v>
      </c>
      <c r="H144" s="9">
        <f t="shared" si="19"/>
        <v>41</v>
      </c>
      <c r="I144" s="9">
        <f t="shared" si="20"/>
        <v>15</v>
      </c>
      <c r="J144" s="9">
        <f t="shared" si="21"/>
        <v>56</v>
      </c>
      <c r="K144" s="283" t="s">
        <v>465</v>
      </c>
    </row>
    <row r="145" spans="1:13" ht="21" customHeight="1" thickBot="1" x14ac:dyDescent="0.25">
      <c r="A145" s="88" t="s">
        <v>243</v>
      </c>
      <c r="B145" s="27">
        <v>31</v>
      </c>
      <c r="C145" s="27">
        <v>11</v>
      </c>
      <c r="D145" s="27">
        <v>42</v>
      </c>
      <c r="E145" s="12">
        <v>0</v>
      </c>
      <c r="F145" s="12">
        <v>0</v>
      </c>
      <c r="G145" s="12">
        <v>0</v>
      </c>
      <c r="H145" s="12">
        <f t="shared" si="19"/>
        <v>31</v>
      </c>
      <c r="I145" s="12">
        <f t="shared" si="20"/>
        <v>11</v>
      </c>
      <c r="J145" s="12">
        <f t="shared" si="21"/>
        <v>42</v>
      </c>
      <c r="K145" s="28" t="s">
        <v>244</v>
      </c>
    </row>
    <row r="146" spans="1:13" ht="18.75" customHeight="1" thickTop="1" x14ac:dyDescent="0.2"/>
    <row r="147" spans="1:13" ht="18.75" customHeight="1" x14ac:dyDescent="0.2">
      <c r="A147" s="67"/>
    </row>
    <row r="148" spans="1:13" ht="18.75" customHeight="1" x14ac:dyDescent="0.2">
      <c r="A148" s="67"/>
    </row>
    <row r="149" spans="1:13" ht="27" customHeight="1" thickBot="1" x14ac:dyDescent="0.3">
      <c r="A149" s="1" t="s">
        <v>2379</v>
      </c>
      <c r="B149" s="31"/>
      <c r="C149" s="31"/>
      <c r="D149" s="31"/>
      <c r="E149" s="31"/>
      <c r="F149" s="31"/>
      <c r="G149" s="31"/>
      <c r="H149" s="31"/>
      <c r="I149" s="31"/>
      <c r="J149" s="31"/>
      <c r="K149" s="80" t="s">
        <v>2378</v>
      </c>
    </row>
    <row r="150" spans="1:13" s="524" customFormat="1" ht="27" customHeight="1" thickTop="1" x14ac:dyDescent="0.25">
      <c r="A150" s="992" t="s">
        <v>196</v>
      </c>
      <c r="B150" s="1003" t="s">
        <v>1</v>
      </c>
      <c r="C150" s="1003"/>
      <c r="D150" s="1003"/>
      <c r="E150" s="1003" t="s">
        <v>2</v>
      </c>
      <c r="F150" s="1003"/>
      <c r="G150" s="1003"/>
      <c r="H150" s="1003" t="s">
        <v>4</v>
      </c>
      <c r="I150" s="1003"/>
      <c r="J150" s="1003"/>
      <c r="K150" s="992" t="s">
        <v>197</v>
      </c>
    </row>
    <row r="151" spans="1:13" s="524" customFormat="1" ht="27" customHeight="1" x14ac:dyDescent="0.25">
      <c r="A151" s="993"/>
      <c r="B151" s="1004" t="s">
        <v>6</v>
      </c>
      <c r="C151" s="1004"/>
      <c r="D151" s="1004"/>
      <c r="E151" s="1004" t="s">
        <v>7</v>
      </c>
      <c r="F151" s="1004"/>
      <c r="G151" s="1004"/>
      <c r="H151" s="1004" t="s">
        <v>9</v>
      </c>
      <c r="I151" s="1004"/>
      <c r="J151" s="1004"/>
      <c r="K151" s="993"/>
    </row>
    <row r="152" spans="1:13" s="524" customFormat="1" ht="27" customHeight="1" x14ac:dyDescent="0.25">
      <c r="A152" s="993"/>
      <c r="B152" s="500" t="s">
        <v>10</v>
      </c>
      <c r="C152" s="500" t="s">
        <v>112</v>
      </c>
      <c r="D152" s="500" t="s">
        <v>12</v>
      </c>
      <c r="E152" s="500" t="s">
        <v>10</v>
      </c>
      <c r="F152" s="500" t="s">
        <v>112</v>
      </c>
      <c r="G152" s="500" t="s">
        <v>12</v>
      </c>
      <c r="H152" s="500" t="s">
        <v>10</v>
      </c>
      <c r="I152" s="500" t="s">
        <v>112</v>
      </c>
      <c r="J152" s="500" t="s">
        <v>12</v>
      </c>
      <c r="K152" s="993"/>
    </row>
    <row r="153" spans="1:13" s="524" customFormat="1" ht="27" customHeight="1" thickBot="1" x14ac:dyDescent="0.3">
      <c r="A153" s="994"/>
      <c r="B153" s="4" t="s">
        <v>13</v>
      </c>
      <c r="C153" s="4" t="s">
        <v>14</v>
      </c>
      <c r="D153" s="4" t="s">
        <v>9</v>
      </c>
      <c r="E153" s="4" t="s">
        <v>13</v>
      </c>
      <c r="F153" s="4" t="s">
        <v>14</v>
      </c>
      <c r="G153" s="4" t="s">
        <v>9</v>
      </c>
      <c r="H153" s="4" t="s">
        <v>13</v>
      </c>
      <c r="I153" s="4" t="s">
        <v>14</v>
      </c>
      <c r="J153" s="4" t="s">
        <v>9</v>
      </c>
      <c r="K153" s="994"/>
    </row>
    <row r="154" spans="1:13" ht="27" customHeight="1" x14ac:dyDescent="0.2">
      <c r="A154" s="89" t="s">
        <v>245</v>
      </c>
      <c r="B154" s="90">
        <v>35</v>
      </c>
      <c r="C154" s="90">
        <v>13</v>
      </c>
      <c r="D154" s="90">
        <v>48</v>
      </c>
      <c r="E154" s="90">
        <v>0</v>
      </c>
      <c r="F154" s="90">
        <f>+E154</f>
        <v>0</v>
      </c>
      <c r="G154" s="90">
        <f>F154+E154</f>
        <v>0</v>
      </c>
      <c r="H154" s="90">
        <f>SUM(B154,E154)</f>
        <v>35</v>
      </c>
      <c r="I154" s="90">
        <f>SUM(C154,F154)</f>
        <v>13</v>
      </c>
      <c r="J154" s="90">
        <f>SUM(H154:I154)</f>
        <v>48</v>
      </c>
      <c r="K154" s="91" t="s">
        <v>246</v>
      </c>
    </row>
    <row r="155" spans="1:13" ht="27" customHeight="1" x14ac:dyDescent="0.2">
      <c r="A155" s="87" t="s">
        <v>474</v>
      </c>
      <c r="B155" s="699">
        <v>16</v>
      </c>
      <c r="C155" s="699">
        <v>6</v>
      </c>
      <c r="D155" s="699">
        <v>22</v>
      </c>
      <c r="E155" s="9">
        <v>0</v>
      </c>
      <c r="F155" s="9">
        <v>0</v>
      </c>
      <c r="G155" s="9">
        <f t="shared" ref="G155:G167" si="22">F155+E155</f>
        <v>0</v>
      </c>
      <c r="H155" s="807">
        <f t="shared" ref="H155:H163" si="23">SUM(B155,E155)</f>
        <v>16</v>
      </c>
      <c r="I155" s="807">
        <f t="shared" ref="I155:I163" si="24">SUM(C155,F155)</f>
        <v>6</v>
      </c>
      <c r="J155" s="807">
        <f t="shared" ref="J155:J163" si="25">SUM(H155:I155)</f>
        <v>22</v>
      </c>
      <c r="K155" s="92" t="s">
        <v>475</v>
      </c>
    </row>
    <row r="156" spans="1:13" ht="32.25" customHeight="1" x14ac:dyDescent="0.2">
      <c r="A156" s="87" t="s">
        <v>476</v>
      </c>
      <c r="B156" s="699">
        <v>13</v>
      </c>
      <c r="C156" s="699">
        <v>1</v>
      </c>
      <c r="D156" s="699">
        <v>14</v>
      </c>
      <c r="E156" s="9">
        <v>0</v>
      </c>
      <c r="F156" s="9">
        <v>0</v>
      </c>
      <c r="G156" s="9">
        <f t="shared" si="22"/>
        <v>0</v>
      </c>
      <c r="H156" s="807">
        <f t="shared" si="23"/>
        <v>13</v>
      </c>
      <c r="I156" s="807">
        <f t="shared" si="24"/>
        <v>1</v>
      </c>
      <c r="J156" s="807">
        <f t="shared" si="25"/>
        <v>14</v>
      </c>
      <c r="K156" s="93" t="s">
        <v>477</v>
      </c>
    </row>
    <row r="157" spans="1:13" ht="27" customHeight="1" x14ac:dyDescent="0.2">
      <c r="A157" s="87" t="s">
        <v>478</v>
      </c>
      <c r="B157" s="699">
        <v>11</v>
      </c>
      <c r="C157" s="699">
        <v>3</v>
      </c>
      <c r="D157" s="699">
        <v>14</v>
      </c>
      <c r="E157" s="9">
        <v>0</v>
      </c>
      <c r="F157" s="9">
        <v>0</v>
      </c>
      <c r="G157" s="9">
        <f t="shared" si="22"/>
        <v>0</v>
      </c>
      <c r="H157" s="807">
        <f t="shared" si="23"/>
        <v>11</v>
      </c>
      <c r="I157" s="807">
        <f t="shared" si="24"/>
        <v>3</v>
      </c>
      <c r="J157" s="807">
        <f t="shared" si="25"/>
        <v>14</v>
      </c>
      <c r="K157" s="10" t="s">
        <v>479</v>
      </c>
    </row>
    <row r="158" spans="1:13" ht="35.25" customHeight="1" x14ac:dyDescent="0.2">
      <c r="A158" s="87" t="s">
        <v>480</v>
      </c>
      <c r="B158" s="699">
        <v>4</v>
      </c>
      <c r="C158" s="699">
        <v>3</v>
      </c>
      <c r="D158" s="699">
        <v>7</v>
      </c>
      <c r="E158" s="9">
        <v>0</v>
      </c>
      <c r="F158" s="9">
        <v>0</v>
      </c>
      <c r="G158" s="9">
        <f t="shared" si="22"/>
        <v>0</v>
      </c>
      <c r="H158" s="807">
        <f t="shared" si="23"/>
        <v>4</v>
      </c>
      <c r="I158" s="807">
        <f t="shared" si="24"/>
        <v>3</v>
      </c>
      <c r="J158" s="807">
        <f t="shared" si="25"/>
        <v>7</v>
      </c>
      <c r="K158" s="93" t="s">
        <v>481</v>
      </c>
    </row>
    <row r="159" spans="1:13" ht="27" customHeight="1" x14ac:dyDescent="0.2">
      <c r="A159" s="87" t="s">
        <v>288</v>
      </c>
      <c r="B159" s="699">
        <v>4</v>
      </c>
      <c r="C159" s="699">
        <v>6</v>
      </c>
      <c r="D159" s="699">
        <v>10</v>
      </c>
      <c r="E159" s="9">
        <v>0</v>
      </c>
      <c r="F159" s="9">
        <v>0</v>
      </c>
      <c r="G159" s="9">
        <f t="shared" si="22"/>
        <v>0</v>
      </c>
      <c r="H159" s="807">
        <f t="shared" si="23"/>
        <v>4</v>
      </c>
      <c r="I159" s="807">
        <f t="shared" si="24"/>
        <v>6</v>
      </c>
      <c r="J159" s="807">
        <f t="shared" si="25"/>
        <v>10</v>
      </c>
      <c r="K159" s="10" t="s">
        <v>289</v>
      </c>
    </row>
    <row r="160" spans="1:13" ht="27" hidden="1" customHeight="1" x14ac:dyDescent="0.2">
      <c r="A160" s="87" t="s">
        <v>482</v>
      </c>
      <c r="B160" s="699"/>
      <c r="C160" s="699"/>
      <c r="D160" s="699"/>
      <c r="E160" s="9">
        <v>0</v>
      </c>
      <c r="F160" s="9">
        <v>0</v>
      </c>
      <c r="G160" s="9">
        <f t="shared" si="22"/>
        <v>0</v>
      </c>
      <c r="H160" s="807">
        <f t="shared" si="23"/>
        <v>0</v>
      </c>
      <c r="I160" s="807">
        <f t="shared" si="24"/>
        <v>0</v>
      </c>
      <c r="J160" s="807">
        <f t="shared" si="25"/>
        <v>0</v>
      </c>
      <c r="K160" s="10" t="s">
        <v>483</v>
      </c>
      <c r="M160" s="72"/>
    </row>
    <row r="161" spans="1:11" ht="27" customHeight="1" x14ac:dyDescent="0.2">
      <c r="A161" s="87" t="s">
        <v>484</v>
      </c>
      <c r="B161" s="699">
        <v>5</v>
      </c>
      <c r="C161" s="699">
        <v>6</v>
      </c>
      <c r="D161" s="699">
        <v>11</v>
      </c>
      <c r="E161" s="9">
        <v>0</v>
      </c>
      <c r="F161" s="9">
        <v>1</v>
      </c>
      <c r="G161" s="9">
        <f t="shared" si="22"/>
        <v>1</v>
      </c>
      <c r="H161" s="807">
        <f t="shared" si="23"/>
        <v>5</v>
      </c>
      <c r="I161" s="807">
        <f t="shared" si="24"/>
        <v>7</v>
      </c>
      <c r="J161" s="807">
        <f t="shared" si="25"/>
        <v>12</v>
      </c>
      <c r="K161" s="10" t="s">
        <v>485</v>
      </c>
    </row>
    <row r="162" spans="1:11" ht="27" customHeight="1" x14ac:dyDescent="0.2">
      <c r="A162" s="87" t="s">
        <v>486</v>
      </c>
      <c r="B162" s="696">
        <v>9</v>
      </c>
      <c r="C162" s="696">
        <v>6</v>
      </c>
      <c r="D162" s="696">
        <v>15</v>
      </c>
      <c r="E162" s="9">
        <v>0</v>
      </c>
      <c r="F162" s="9">
        <v>0</v>
      </c>
      <c r="G162" s="9">
        <f t="shared" si="22"/>
        <v>0</v>
      </c>
      <c r="H162" s="807">
        <f t="shared" si="23"/>
        <v>9</v>
      </c>
      <c r="I162" s="807">
        <f t="shared" si="24"/>
        <v>6</v>
      </c>
      <c r="J162" s="807">
        <f t="shared" si="25"/>
        <v>15</v>
      </c>
      <c r="K162" s="10" t="s">
        <v>487</v>
      </c>
    </row>
    <row r="163" spans="1:11" ht="27" customHeight="1" x14ac:dyDescent="0.2">
      <c r="A163" s="87" t="s">
        <v>292</v>
      </c>
      <c r="B163" s="699">
        <v>22</v>
      </c>
      <c r="C163" s="699">
        <v>7</v>
      </c>
      <c r="D163" s="699">
        <v>29</v>
      </c>
      <c r="E163" s="485">
        <v>0</v>
      </c>
      <c r="F163" s="485">
        <v>0</v>
      </c>
      <c r="G163" s="485">
        <f t="shared" si="22"/>
        <v>0</v>
      </c>
      <c r="H163" s="796">
        <f t="shared" si="23"/>
        <v>22</v>
      </c>
      <c r="I163" s="796">
        <f t="shared" si="24"/>
        <v>7</v>
      </c>
      <c r="J163" s="796">
        <f t="shared" si="25"/>
        <v>29</v>
      </c>
      <c r="K163" s="10" t="s">
        <v>488</v>
      </c>
    </row>
    <row r="164" spans="1:11" ht="27" customHeight="1" x14ac:dyDescent="0.2">
      <c r="A164" s="8" t="s">
        <v>90</v>
      </c>
      <c r="B164" s="9">
        <f>SUM(B154:B163,B123:B145)</f>
        <v>2439</v>
      </c>
      <c r="C164" s="699">
        <f t="shared" ref="C164:J164" si="26">SUM(C154:C163,C123:C145)</f>
        <v>1707</v>
      </c>
      <c r="D164" s="699">
        <f t="shared" si="26"/>
        <v>4146</v>
      </c>
      <c r="E164" s="699">
        <f t="shared" si="26"/>
        <v>1</v>
      </c>
      <c r="F164" s="699">
        <f t="shared" si="26"/>
        <v>4</v>
      </c>
      <c r="G164" s="699">
        <f t="shared" si="26"/>
        <v>5</v>
      </c>
      <c r="H164" s="699">
        <f t="shared" si="26"/>
        <v>2440</v>
      </c>
      <c r="I164" s="699">
        <f t="shared" si="26"/>
        <v>1711</v>
      </c>
      <c r="J164" s="699">
        <f t="shared" si="26"/>
        <v>4151</v>
      </c>
      <c r="K164" s="10" t="s">
        <v>91</v>
      </c>
    </row>
    <row r="165" spans="1:11" ht="27" hidden="1" customHeight="1" x14ac:dyDescent="0.25">
      <c r="A165" s="8" t="s">
        <v>92</v>
      </c>
      <c r="B165" s="94"/>
      <c r="C165" s="94"/>
      <c r="D165" s="94"/>
      <c r="E165" s="94"/>
      <c r="F165" s="94"/>
      <c r="G165" s="94">
        <f t="shared" si="22"/>
        <v>0</v>
      </c>
      <c r="H165" s="94"/>
      <c r="I165" s="94"/>
      <c r="J165" s="94"/>
      <c r="K165" s="10" t="s">
        <v>466</v>
      </c>
    </row>
    <row r="166" spans="1:11" ht="27" hidden="1" customHeight="1" x14ac:dyDescent="0.25">
      <c r="A166" s="95" t="s">
        <v>233</v>
      </c>
      <c r="B166" s="9"/>
      <c r="C166" s="9"/>
      <c r="D166" s="9"/>
      <c r="E166" s="9"/>
      <c r="F166" s="9"/>
      <c r="G166" s="9">
        <f t="shared" si="22"/>
        <v>0</v>
      </c>
      <c r="H166" s="9">
        <f>SUM(B166,E166)</f>
        <v>0</v>
      </c>
      <c r="I166" s="9">
        <f>SUM(C166,F166)</f>
        <v>0</v>
      </c>
      <c r="J166" s="9">
        <f>SUM(H166:I166)</f>
        <v>0</v>
      </c>
      <c r="K166" s="10" t="s">
        <v>234</v>
      </c>
    </row>
    <row r="167" spans="1:11" ht="21.75" hidden="1" customHeight="1" thickBot="1" x14ac:dyDescent="0.25">
      <c r="A167" s="84" t="s">
        <v>469</v>
      </c>
      <c r="B167" s="65"/>
      <c r="C167" s="65"/>
      <c r="D167" s="65"/>
      <c r="E167" s="65"/>
      <c r="F167" s="65"/>
      <c r="G167" s="281">
        <f t="shared" si="22"/>
        <v>0</v>
      </c>
      <c r="H167" s="65">
        <f t="shared" ref="H167:J167" si="27">SUM(H166)</f>
        <v>0</v>
      </c>
      <c r="I167" s="65">
        <f t="shared" si="27"/>
        <v>0</v>
      </c>
      <c r="J167" s="65">
        <f t="shared" si="27"/>
        <v>0</v>
      </c>
      <c r="K167" s="19" t="s">
        <v>251</v>
      </c>
    </row>
    <row r="168" spans="1:11" s="691" customFormat="1" ht="19.5" customHeight="1" x14ac:dyDescent="0.2">
      <c r="A168" s="60" t="s">
        <v>92</v>
      </c>
      <c r="B168" s="699"/>
      <c r="C168" s="699"/>
      <c r="D168" s="699"/>
      <c r="E168" s="699"/>
      <c r="F168" s="699"/>
      <c r="G168" s="699"/>
      <c r="H168" s="699"/>
      <c r="I168" s="699"/>
      <c r="J168" s="699"/>
      <c r="K168" s="694" t="s">
        <v>466</v>
      </c>
    </row>
    <row r="169" spans="1:11" s="691" customFormat="1" ht="21.75" customHeight="1" x14ac:dyDescent="0.2">
      <c r="A169" s="698" t="s">
        <v>456</v>
      </c>
      <c r="B169" s="701">
        <v>1</v>
      </c>
      <c r="C169" s="701">
        <v>0</v>
      </c>
      <c r="D169" s="701">
        <v>1</v>
      </c>
      <c r="E169" s="701">
        <v>0</v>
      </c>
      <c r="F169" s="701">
        <v>0</v>
      </c>
      <c r="G169" s="701">
        <v>0</v>
      </c>
      <c r="H169" s="701">
        <f>SUM(B169,E169)</f>
        <v>1</v>
      </c>
      <c r="I169" s="701">
        <f t="shared" ref="I169:J169" si="28">SUM(C169,F169)</f>
        <v>0</v>
      </c>
      <c r="J169" s="701">
        <f t="shared" si="28"/>
        <v>1</v>
      </c>
      <c r="K169" s="693" t="s">
        <v>457</v>
      </c>
    </row>
    <row r="170" spans="1:11" s="691" customFormat="1" ht="21.75" customHeight="1" thickBot="1" x14ac:dyDescent="0.25">
      <c r="A170" s="698" t="s">
        <v>126</v>
      </c>
      <c r="B170" s="701">
        <f>SUM(B169)</f>
        <v>1</v>
      </c>
      <c r="C170" s="701">
        <f t="shared" ref="C170:J170" si="29">SUM(C169)</f>
        <v>0</v>
      </c>
      <c r="D170" s="701">
        <f t="shared" si="29"/>
        <v>1</v>
      </c>
      <c r="E170" s="701">
        <f t="shared" si="29"/>
        <v>0</v>
      </c>
      <c r="F170" s="701">
        <f t="shared" si="29"/>
        <v>0</v>
      </c>
      <c r="G170" s="701">
        <f t="shared" si="29"/>
        <v>0</v>
      </c>
      <c r="H170" s="701">
        <f t="shared" si="29"/>
        <v>1</v>
      </c>
      <c r="I170" s="701">
        <f t="shared" si="29"/>
        <v>0</v>
      </c>
      <c r="J170" s="701">
        <f t="shared" si="29"/>
        <v>1</v>
      </c>
      <c r="K170" s="693" t="s">
        <v>251</v>
      </c>
    </row>
    <row r="171" spans="1:11" ht="22.5" customHeight="1" thickBot="1" x14ac:dyDescent="0.25">
      <c r="A171" s="23" t="s">
        <v>252</v>
      </c>
      <c r="B171" s="24">
        <f>SUM(B170,B164)</f>
        <v>2440</v>
      </c>
      <c r="C171" s="24">
        <f t="shared" ref="C171:J171" si="30">SUM(C170,C164)</f>
        <v>1707</v>
      </c>
      <c r="D171" s="24">
        <f t="shared" si="30"/>
        <v>4147</v>
      </c>
      <c r="E171" s="24">
        <f t="shared" si="30"/>
        <v>1</v>
      </c>
      <c r="F171" s="24">
        <f t="shared" si="30"/>
        <v>4</v>
      </c>
      <c r="G171" s="24">
        <f t="shared" si="30"/>
        <v>5</v>
      </c>
      <c r="H171" s="24">
        <f t="shared" si="30"/>
        <v>2441</v>
      </c>
      <c r="I171" s="24">
        <f t="shared" si="30"/>
        <v>1711</v>
      </c>
      <c r="J171" s="24">
        <f t="shared" si="30"/>
        <v>4152</v>
      </c>
      <c r="K171" s="25" t="s">
        <v>253</v>
      </c>
    </row>
    <row r="172" spans="1:11" ht="15" thickTop="1" x14ac:dyDescent="0.2"/>
  </sheetData>
  <mergeCells count="54">
    <mergeCell ref="A150:A153"/>
    <mergeCell ref="B150:D150"/>
    <mergeCell ref="E150:G150"/>
    <mergeCell ref="H150:J150"/>
    <mergeCell ref="K150:K153"/>
    <mergeCell ref="B151:D151"/>
    <mergeCell ref="E151:G151"/>
    <mergeCell ref="H151:J151"/>
    <mergeCell ref="A115:K115"/>
    <mergeCell ref="A116:K116"/>
    <mergeCell ref="A118:A121"/>
    <mergeCell ref="B118:D118"/>
    <mergeCell ref="E118:G118"/>
    <mergeCell ref="H118:J118"/>
    <mergeCell ref="K118:K121"/>
    <mergeCell ref="B119:D119"/>
    <mergeCell ref="E119:G119"/>
    <mergeCell ref="H119:J119"/>
    <mergeCell ref="A60:K60"/>
    <mergeCell ref="A61:K61"/>
    <mergeCell ref="A63:A66"/>
    <mergeCell ref="B63:D63"/>
    <mergeCell ref="E63:G63"/>
    <mergeCell ref="H63:J63"/>
    <mergeCell ref="K63:K66"/>
    <mergeCell ref="B64:D64"/>
    <mergeCell ref="E64:G64"/>
    <mergeCell ref="H64:J64"/>
    <mergeCell ref="A38:A41"/>
    <mergeCell ref="B38:D38"/>
    <mergeCell ref="E38:G38"/>
    <mergeCell ref="H38:J38"/>
    <mergeCell ref="K38:K41"/>
    <mergeCell ref="B39:D39"/>
    <mergeCell ref="E39:G39"/>
    <mergeCell ref="H39:J39"/>
    <mergeCell ref="A1:K1"/>
    <mergeCell ref="A2:K2"/>
    <mergeCell ref="A4:A7"/>
    <mergeCell ref="B4:D4"/>
    <mergeCell ref="E4:G4"/>
    <mergeCell ref="H4:J4"/>
    <mergeCell ref="K4:K7"/>
    <mergeCell ref="B5:D5"/>
    <mergeCell ref="E5:G5"/>
    <mergeCell ref="H5:J5"/>
    <mergeCell ref="A91:A94"/>
    <mergeCell ref="B91:D91"/>
    <mergeCell ref="E91:G91"/>
    <mergeCell ref="H91:J91"/>
    <mergeCell ref="K91:K94"/>
    <mergeCell ref="B92:D92"/>
    <mergeCell ref="E92:G92"/>
    <mergeCell ref="H92:J92"/>
  </mergeCells>
  <printOptions horizontalCentered="1"/>
  <pageMargins left="0.643700787" right="0.643700787" top="1.143700787" bottom="0.643700787" header="1.143700787" footer="0.643700787"/>
  <pageSetup paperSize="9" scale="71" firstPageNumber="161" orientation="landscape" r:id="rId1"/>
  <rowBreaks count="3" manualBreakCount="3">
    <brk id="58" max="10" man="1"/>
    <brk id="113" max="10" man="1"/>
    <brk id="145" max="1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52"/>
  <sheetViews>
    <sheetView rightToLeft="1" view="pageBreakPreview" zoomScale="73" zoomScaleNormal="85" zoomScaleSheetLayoutView="73" workbookViewId="0">
      <selection activeCell="R30" sqref="Q30:R30"/>
    </sheetView>
  </sheetViews>
  <sheetFormatPr defaultRowHeight="14.25" x14ac:dyDescent="0.2"/>
  <cols>
    <col min="1" max="1" width="24.75" customWidth="1"/>
    <col min="2" max="2" width="9" customWidth="1"/>
    <col min="3" max="3" width="9.125" customWidth="1"/>
    <col min="4" max="4" width="8.5" customWidth="1"/>
    <col min="5" max="5" width="7.25" customWidth="1"/>
    <col min="6" max="6" width="9.125" customWidth="1"/>
    <col min="7" max="7" width="7.125" customWidth="1"/>
    <col min="8" max="8" width="7.625" customWidth="1"/>
    <col min="9" max="9" width="9" customWidth="1"/>
    <col min="10" max="11" width="8.625" customWidth="1"/>
    <col min="12" max="12" width="9.5" customWidth="1"/>
    <col min="13" max="13" width="8.625" customWidth="1"/>
    <col min="14" max="14" width="30.625" customWidth="1"/>
  </cols>
  <sheetData>
    <row r="1" spans="1:14" ht="24.75" customHeight="1" x14ac:dyDescent="0.2">
      <c r="A1" s="995" t="s">
        <v>1929</v>
      </c>
      <c r="B1" s="995"/>
      <c r="C1" s="995"/>
      <c r="D1" s="995"/>
      <c r="E1" s="995"/>
      <c r="F1" s="995"/>
      <c r="G1" s="995"/>
      <c r="H1" s="995"/>
      <c r="I1" s="995"/>
      <c r="J1" s="995"/>
      <c r="K1" s="995"/>
      <c r="L1" s="995"/>
      <c r="M1" s="995"/>
      <c r="N1" s="995"/>
    </row>
    <row r="2" spans="1:14" ht="28.5" customHeight="1" x14ac:dyDescent="0.2">
      <c r="A2" s="999" t="s">
        <v>1930</v>
      </c>
      <c r="B2" s="999"/>
      <c r="C2" s="999"/>
      <c r="D2" s="999"/>
      <c r="E2" s="999"/>
      <c r="F2" s="999"/>
      <c r="G2" s="999"/>
      <c r="H2" s="999"/>
      <c r="I2" s="999"/>
      <c r="J2" s="999"/>
      <c r="K2" s="999"/>
      <c r="L2" s="999"/>
      <c r="M2" s="999"/>
      <c r="N2" s="999"/>
    </row>
    <row r="3" spans="1:14" ht="21.75" customHeight="1" thickBot="1" x14ac:dyDescent="0.3">
      <c r="A3" s="96" t="s">
        <v>2380</v>
      </c>
      <c r="B3" s="31"/>
      <c r="C3" s="31"/>
      <c r="D3" s="31"/>
      <c r="E3" s="31"/>
      <c r="F3" s="31"/>
      <c r="G3" s="31"/>
      <c r="H3" s="31"/>
      <c r="I3" s="31"/>
      <c r="J3" s="31"/>
      <c r="K3" s="31"/>
      <c r="L3" s="31"/>
      <c r="M3" s="31"/>
      <c r="N3" s="80" t="s">
        <v>2381</v>
      </c>
    </row>
    <row r="4" spans="1:14" ht="24.95" customHeight="1"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18" customHeight="1" x14ac:dyDescent="0.25">
      <c r="A5" s="993"/>
      <c r="B5" s="1004" t="s">
        <v>131</v>
      </c>
      <c r="C5" s="1004"/>
      <c r="D5" s="1004"/>
      <c r="E5" s="1004" t="s">
        <v>132</v>
      </c>
      <c r="F5" s="1004"/>
      <c r="G5" s="1004"/>
      <c r="H5" s="1004" t="s">
        <v>133</v>
      </c>
      <c r="I5" s="1004"/>
      <c r="J5" s="1004"/>
      <c r="K5" s="1004" t="s">
        <v>9</v>
      </c>
      <c r="L5" s="1004"/>
      <c r="M5" s="1004"/>
      <c r="N5" s="993"/>
    </row>
    <row r="6" spans="1:14" ht="18.75" customHeight="1" x14ac:dyDescent="0.25">
      <c r="A6" s="993"/>
      <c r="B6" s="3" t="s">
        <v>10</v>
      </c>
      <c r="C6" s="3" t="s">
        <v>112</v>
      </c>
      <c r="D6" s="3" t="s">
        <v>12</v>
      </c>
      <c r="E6" s="3" t="s">
        <v>10</v>
      </c>
      <c r="F6" s="3" t="s">
        <v>112</v>
      </c>
      <c r="G6" s="3" t="s">
        <v>12</v>
      </c>
      <c r="H6" s="3" t="s">
        <v>10</v>
      </c>
      <c r="I6" s="3" t="s">
        <v>112</v>
      </c>
      <c r="J6" s="3" t="s">
        <v>12</v>
      </c>
      <c r="K6" s="3" t="s">
        <v>10</v>
      </c>
      <c r="L6" s="3" t="s">
        <v>112</v>
      </c>
      <c r="M6" s="3" t="s">
        <v>12</v>
      </c>
      <c r="N6" s="993"/>
    </row>
    <row r="7" spans="1:14" ht="20.25"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18.75" customHeight="1" x14ac:dyDescent="0.25">
      <c r="A8" s="81" t="s">
        <v>15</v>
      </c>
      <c r="B8" s="3"/>
      <c r="C8" s="3"/>
      <c r="D8" s="3"/>
      <c r="E8" s="3"/>
      <c r="F8" s="3"/>
      <c r="G8" s="3"/>
      <c r="H8" s="3"/>
      <c r="I8" s="3"/>
      <c r="J8" s="3"/>
      <c r="K8" s="3"/>
      <c r="L8" s="3"/>
      <c r="M8" s="3"/>
      <c r="N8" s="22" t="s">
        <v>198</v>
      </c>
    </row>
    <row r="9" spans="1:14" ht="22.5" customHeight="1" x14ac:dyDescent="0.2">
      <c r="A9" s="60" t="s">
        <v>199</v>
      </c>
      <c r="B9" s="9">
        <v>16</v>
      </c>
      <c r="C9" s="9">
        <v>11</v>
      </c>
      <c r="D9" s="9">
        <v>27</v>
      </c>
      <c r="E9" s="9">
        <v>1</v>
      </c>
      <c r="F9" s="9">
        <v>5</v>
      </c>
      <c r="G9" s="9">
        <v>6</v>
      </c>
      <c r="H9" s="9">
        <v>0</v>
      </c>
      <c r="I9" s="9">
        <v>0</v>
      </c>
      <c r="J9" s="9">
        <f>SUM(H9:I9)</f>
        <v>0</v>
      </c>
      <c r="K9" s="9">
        <f>H9+E9+B9</f>
        <v>17</v>
      </c>
      <c r="L9" s="9">
        <f t="shared" ref="L9:M25" si="0">I9+F9+C9</f>
        <v>16</v>
      </c>
      <c r="M9" s="9">
        <f t="shared" si="0"/>
        <v>33</v>
      </c>
      <c r="N9" s="10" t="s">
        <v>200</v>
      </c>
    </row>
    <row r="10" spans="1:14" ht="22.5" customHeight="1" x14ac:dyDescent="0.2">
      <c r="A10" s="60" t="s">
        <v>203</v>
      </c>
      <c r="B10" s="9">
        <v>8</v>
      </c>
      <c r="C10" s="9">
        <v>5</v>
      </c>
      <c r="D10" s="9">
        <v>13</v>
      </c>
      <c r="E10" s="9">
        <v>5</v>
      </c>
      <c r="F10" s="9">
        <v>2</v>
      </c>
      <c r="G10" s="9">
        <v>7</v>
      </c>
      <c r="H10" s="9">
        <v>0</v>
      </c>
      <c r="I10" s="9">
        <v>0</v>
      </c>
      <c r="J10" s="9">
        <f t="shared" ref="J10:J38" si="1">SUM(H10:I10)</f>
        <v>0</v>
      </c>
      <c r="K10" s="9">
        <f t="shared" ref="K10:L38" si="2">SUM(B10,E10,H10)</f>
        <v>13</v>
      </c>
      <c r="L10" s="9">
        <f t="shared" si="2"/>
        <v>7</v>
      </c>
      <c r="M10" s="9">
        <f t="shared" si="0"/>
        <v>20</v>
      </c>
      <c r="N10" s="10" t="s">
        <v>204</v>
      </c>
    </row>
    <row r="11" spans="1:14" ht="22.5" customHeight="1" x14ac:dyDescent="0.2">
      <c r="A11" s="60" t="s">
        <v>205</v>
      </c>
      <c r="B11" s="9">
        <v>17</v>
      </c>
      <c r="C11" s="9">
        <v>12</v>
      </c>
      <c r="D11" s="9">
        <v>29</v>
      </c>
      <c r="E11" s="9">
        <v>7</v>
      </c>
      <c r="F11" s="9">
        <v>14</v>
      </c>
      <c r="G11" s="9">
        <v>21</v>
      </c>
      <c r="H11" s="9">
        <v>0</v>
      </c>
      <c r="I11" s="9">
        <v>0</v>
      </c>
      <c r="J11" s="9">
        <f t="shared" si="1"/>
        <v>0</v>
      </c>
      <c r="K11" s="9">
        <f t="shared" si="2"/>
        <v>24</v>
      </c>
      <c r="L11" s="9">
        <f t="shared" si="2"/>
        <v>26</v>
      </c>
      <c r="M11" s="9">
        <f t="shared" si="0"/>
        <v>50</v>
      </c>
      <c r="N11" s="10" t="s">
        <v>305</v>
      </c>
    </row>
    <row r="12" spans="1:14" ht="22.5" customHeight="1" x14ac:dyDescent="0.2">
      <c r="A12" s="60" t="s">
        <v>207</v>
      </c>
      <c r="B12" s="9">
        <v>5</v>
      </c>
      <c r="C12" s="9">
        <v>11</v>
      </c>
      <c r="D12" s="9">
        <v>16</v>
      </c>
      <c r="E12" s="9">
        <v>1</v>
      </c>
      <c r="F12" s="9">
        <v>16</v>
      </c>
      <c r="G12" s="9">
        <v>17</v>
      </c>
      <c r="H12" s="9">
        <v>0</v>
      </c>
      <c r="I12" s="9">
        <v>0</v>
      </c>
      <c r="J12" s="9">
        <f t="shared" si="1"/>
        <v>0</v>
      </c>
      <c r="K12" s="9">
        <f t="shared" si="2"/>
        <v>6</v>
      </c>
      <c r="L12" s="9">
        <f t="shared" si="2"/>
        <v>27</v>
      </c>
      <c r="M12" s="9">
        <f t="shared" si="0"/>
        <v>33</v>
      </c>
      <c r="N12" s="10" t="s">
        <v>208</v>
      </c>
    </row>
    <row r="13" spans="1:14" ht="22.5" customHeight="1" x14ac:dyDescent="0.2">
      <c r="A13" s="60" t="s">
        <v>209</v>
      </c>
      <c r="B13" s="9">
        <v>132</v>
      </c>
      <c r="C13" s="9">
        <v>44</v>
      </c>
      <c r="D13" s="9">
        <v>176</v>
      </c>
      <c r="E13" s="9">
        <v>55</v>
      </c>
      <c r="F13" s="9">
        <v>23</v>
      </c>
      <c r="G13" s="9">
        <v>78</v>
      </c>
      <c r="H13" s="9">
        <v>20</v>
      </c>
      <c r="I13" s="9">
        <v>12</v>
      </c>
      <c r="J13" s="9">
        <f t="shared" si="1"/>
        <v>32</v>
      </c>
      <c r="K13" s="9">
        <f t="shared" si="2"/>
        <v>207</v>
      </c>
      <c r="L13" s="9">
        <f t="shared" si="2"/>
        <v>79</v>
      </c>
      <c r="M13" s="9">
        <f t="shared" si="0"/>
        <v>286</v>
      </c>
      <c r="N13" s="10" t="s">
        <v>210</v>
      </c>
    </row>
    <row r="14" spans="1:14" ht="22.5" customHeight="1" x14ac:dyDescent="0.2">
      <c r="A14" s="60" t="s">
        <v>450</v>
      </c>
      <c r="B14" s="9">
        <v>2</v>
      </c>
      <c r="C14" s="9">
        <v>0</v>
      </c>
      <c r="D14" s="9">
        <v>2</v>
      </c>
      <c r="E14" s="9">
        <v>4</v>
      </c>
      <c r="F14" s="9">
        <v>1</v>
      </c>
      <c r="G14" s="9">
        <v>5</v>
      </c>
      <c r="H14" s="9">
        <v>14</v>
      </c>
      <c r="I14" s="9">
        <v>8</v>
      </c>
      <c r="J14" s="9">
        <f t="shared" si="1"/>
        <v>22</v>
      </c>
      <c r="K14" s="9">
        <f t="shared" si="2"/>
        <v>20</v>
      </c>
      <c r="L14" s="9">
        <f t="shared" si="2"/>
        <v>9</v>
      </c>
      <c r="M14" s="9">
        <f t="shared" si="0"/>
        <v>29</v>
      </c>
      <c r="N14" s="29" t="s">
        <v>451</v>
      </c>
    </row>
    <row r="15" spans="1:14" ht="22.5" customHeight="1" x14ac:dyDescent="0.2">
      <c r="A15" s="60" t="s">
        <v>452</v>
      </c>
      <c r="B15" s="9">
        <v>255</v>
      </c>
      <c r="C15" s="9">
        <v>145</v>
      </c>
      <c r="D15" s="9">
        <v>400</v>
      </c>
      <c r="E15" s="9">
        <v>13</v>
      </c>
      <c r="F15" s="9">
        <v>21</v>
      </c>
      <c r="G15" s="9">
        <v>34</v>
      </c>
      <c r="H15" s="9">
        <v>0</v>
      </c>
      <c r="I15" s="9">
        <v>0</v>
      </c>
      <c r="J15" s="9">
        <f t="shared" si="1"/>
        <v>0</v>
      </c>
      <c r="K15" s="9">
        <f t="shared" si="2"/>
        <v>268</v>
      </c>
      <c r="L15" s="9">
        <f t="shared" si="2"/>
        <v>166</v>
      </c>
      <c r="M15" s="9">
        <f t="shared" si="0"/>
        <v>434</v>
      </c>
      <c r="N15" s="10" t="s">
        <v>214</v>
      </c>
    </row>
    <row r="16" spans="1:14" ht="22.5" customHeight="1" x14ac:dyDescent="0.2">
      <c r="A16" s="60" t="s">
        <v>215</v>
      </c>
      <c r="B16" s="9">
        <v>36</v>
      </c>
      <c r="C16" s="9">
        <v>9</v>
      </c>
      <c r="D16" s="9">
        <v>45</v>
      </c>
      <c r="E16" s="9">
        <v>14</v>
      </c>
      <c r="F16" s="9">
        <v>7</v>
      </c>
      <c r="G16" s="9">
        <v>21</v>
      </c>
      <c r="H16" s="9">
        <v>0</v>
      </c>
      <c r="I16" s="9">
        <v>0</v>
      </c>
      <c r="J16" s="9">
        <f t="shared" si="1"/>
        <v>0</v>
      </c>
      <c r="K16" s="9">
        <f t="shared" si="2"/>
        <v>50</v>
      </c>
      <c r="L16" s="9">
        <f t="shared" si="2"/>
        <v>16</v>
      </c>
      <c r="M16" s="9">
        <f t="shared" si="0"/>
        <v>66</v>
      </c>
      <c r="N16" s="10" t="s">
        <v>216</v>
      </c>
    </row>
    <row r="17" spans="1:14" ht="22.5" customHeight="1" x14ac:dyDescent="0.2">
      <c r="A17" s="60" t="s">
        <v>217</v>
      </c>
      <c r="B17" s="9">
        <v>253</v>
      </c>
      <c r="C17" s="9">
        <v>118</v>
      </c>
      <c r="D17" s="9">
        <v>371</v>
      </c>
      <c r="E17" s="9">
        <v>51</v>
      </c>
      <c r="F17" s="9">
        <v>85</v>
      </c>
      <c r="G17" s="9">
        <v>136</v>
      </c>
      <c r="H17" s="9">
        <v>1</v>
      </c>
      <c r="I17" s="9">
        <v>2</v>
      </c>
      <c r="J17" s="9">
        <f t="shared" si="1"/>
        <v>3</v>
      </c>
      <c r="K17" s="9">
        <f t="shared" si="2"/>
        <v>305</v>
      </c>
      <c r="L17" s="9">
        <f t="shared" si="2"/>
        <v>205</v>
      </c>
      <c r="M17" s="9">
        <f t="shared" si="0"/>
        <v>510</v>
      </c>
      <c r="N17" s="10" t="s">
        <v>453</v>
      </c>
    </row>
    <row r="18" spans="1:14" ht="22.5" customHeight="1" x14ac:dyDescent="0.2">
      <c r="A18" s="60" t="s">
        <v>454</v>
      </c>
      <c r="B18" s="9">
        <v>38</v>
      </c>
      <c r="C18" s="9">
        <v>34</v>
      </c>
      <c r="D18" s="9">
        <v>72</v>
      </c>
      <c r="E18" s="9">
        <v>23</v>
      </c>
      <c r="F18" s="9">
        <v>6</v>
      </c>
      <c r="G18" s="9">
        <v>29</v>
      </c>
      <c r="H18" s="9">
        <v>14</v>
      </c>
      <c r="I18" s="9">
        <v>4</v>
      </c>
      <c r="J18" s="9">
        <f t="shared" si="1"/>
        <v>18</v>
      </c>
      <c r="K18" s="9">
        <f t="shared" si="2"/>
        <v>75</v>
      </c>
      <c r="L18" s="9">
        <f t="shared" si="2"/>
        <v>44</v>
      </c>
      <c r="M18" s="9">
        <f t="shared" si="0"/>
        <v>119</v>
      </c>
      <c r="N18" s="29" t="s">
        <v>455</v>
      </c>
    </row>
    <row r="19" spans="1:14" ht="22.5" customHeight="1" x14ac:dyDescent="0.2">
      <c r="A19" s="60" t="s">
        <v>456</v>
      </c>
      <c r="B19" s="9">
        <v>11</v>
      </c>
      <c r="C19" s="9">
        <v>9</v>
      </c>
      <c r="D19" s="9">
        <v>20</v>
      </c>
      <c r="E19" s="9">
        <v>14</v>
      </c>
      <c r="F19" s="9">
        <v>13</v>
      </c>
      <c r="G19" s="9">
        <v>27</v>
      </c>
      <c r="H19" s="9">
        <v>0</v>
      </c>
      <c r="I19" s="9">
        <v>0</v>
      </c>
      <c r="J19" s="9">
        <f t="shared" si="1"/>
        <v>0</v>
      </c>
      <c r="K19" s="9">
        <f t="shared" si="2"/>
        <v>25</v>
      </c>
      <c r="L19" s="9">
        <f t="shared" si="2"/>
        <v>22</v>
      </c>
      <c r="M19" s="9">
        <f t="shared" si="0"/>
        <v>47</v>
      </c>
      <c r="N19" s="29" t="s">
        <v>457</v>
      </c>
    </row>
    <row r="20" spans="1:14" ht="22.5" customHeight="1" x14ac:dyDescent="0.2">
      <c r="A20" s="60" t="s">
        <v>306</v>
      </c>
      <c r="B20" s="9">
        <v>299</v>
      </c>
      <c r="C20" s="9">
        <v>83</v>
      </c>
      <c r="D20" s="9">
        <v>382</v>
      </c>
      <c r="E20" s="9">
        <v>60</v>
      </c>
      <c r="F20" s="9">
        <v>22</v>
      </c>
      <c r="G20" s="9">
        <v>82</v>
      </c>
      <c r="H20" s="9">
        <v>0</v>
      </c>
      <c r="I20" s="9">
        <v>0</v>
      </c>
      <c r="J20" s="9">
        <f t="shared" si="1"/>
        <v>0</v>
      </c>
      <c r="K20" s="9">
        <f t="shared" si="2"/>
        <v>359</v>
      </c>
      <c r="L20" s="9">
        <f t="shared" si="2"/>
        <v>105</v>
      </c>
      <c r="M20" s="9">
        <f t="shared" si="0"/>
        <v>464</v>
      </c>
      <c r="N20" s="10" t="s">
        <v>222</v>
      </c>
    </row>
    <row r="21" spans="1:14" s="545" customFormat="1" ht="22.5" customHeight="1" x14ac:dyDescent="0.2">
      <c r="A21" s="60" t="s">
        <v>307</v>
      </c>
      <c r="B21" s="9">
        <v>4</v>
      </c>
      <c r="C21" s="9">
        <v>2</v>
      </c>
      <c r="D21" s="9">
        <v>6</v>
      </c>
      <c r="E21" s="9">
        <v>6</v>
      </c>
      <c r="F21" s="9">
        <v>4</v>
      </c>
      <c r="G21" s="9">
        <v>10</v>
      </c>
      <c r="H21" s="9">
        <v>0</v>
      </c>
      <c r="I21" s="9">
        <v>0</v>
      </c>
      <c r="J21" s="9">
        <v>0</v>
      </c>
      <c r="K21" s="9">
        <f t="shared" ref="K21" si="3">SUM(B21,E21,H21)</f>
        <v>10</v>
      </c>
      <c r="L21" s="9">
        <f t="shared" ref="L21" si="4">SUM(C21,F21,I21)</f>
        <v>6</v>
      </c>
      <c r="M21" s="9">
        <f t="shared" ref="M21" si="5">J21+G21+D21</f>
        <v>16</v>
      </c>
      <c r="N21" s="548" t="s">
        <v>308</v>
      </c>
    </row>
    <row r="22" spans="1:14" ht="22.5" customHeight="1" x14ac:dyDescent="0.2">
      <c r="A22" s="60" t="s">
        <v>458</v>
      </c>
      <c r="B22" s="9">
        <v>228</v>
      </c>
      <c r="C22" s="9">
        <v>208</v>
      </c>
      <c r="D22" s="9">
        <v>436</v>
      </c>
      <c r="E22" s="9">
        <v>85</v>
      </c>
      <c r="F22" s="9">
        <v>62</v>
      </c>
      <c r="G22" s="9">
        <v>147</v>
      </c>
      <c r="H22" s="9">
        <v>70</v>
      </c>
      <c r="I22" s="9">
        <v>34</v>
      </c>
      <c r="J22" s="9">
        <f t="shared" si="1"/>
        <v>104</v>
      </c>
      <c r="K22" s="9">
        <f t="shared" si="2"/>
        <v>383</v>
      </c>
      <c r="L22" s="9">
        <f t="shared" si="2"/>
        <v>304</v>
      </c>
      <c r="M22" s="9">
        <f t="shared" si="0"/>
        <v>687</v>
      </c>
      <c r="N22" s="10" t="s">
        <v>459</v>
      </c>
    </row>
    <row r="23" spans="1:14" ht="22.5" customHeight="1" x14ac:dyDescent="0.2">
      <c r="A23" s="60" t="s">
        <v>460</v>
      </c>
      <c r="B23" s="9">
        <v>235</v>
      </c>
      <c r="C23" s="9">
        <v>50</v>
      </c>
      <c r="D23" s="9">
        <v>285</v>
      </c>
      <c r="E23" s="9">
        <v>105</v>
      </c>
      <c r="F23" s="9">
        <v>60</v>
      </c>
      <c r="G23" s="9">
        <v>165</v>
      </c>
      <c r="H23" s="9">
        <v>77</v>
      </c>
      <c r="I23" s="9">
        <v>50</v>
      </c>
      <c r="J23" s="9">
        <f t="shared" si="1"/>
        <v>127</v>
      </c>
      <c r="K23" s="9">
        <f t="shared" si="2"/>
        <v>417</v>
      </c>
      <c r="L23" s="9">
        <f t="shared" si="2"/>
        <v>160</v>
      </c>
      <c r="M23" s="9">
        <f t="shared" si="0"/>
        <v>577</v>
      </c>
      <c r="N23" s="10" t="s">
        <v>461</v>
      </c>
    </row>
    <row r="24" spans="1:14" ht="22.5" customHeight="1" x14ac:dyDescent="0.2">
      <c r="A24" s="60" t="s">
        <v>227</v>
      </c>
      <c r="B24" s="9">
        <v>0</v>
      </c>
      <c r="C24" s="9">
        <v>213</v>
      </c>
      <c r="D24" s="9">
        <v>213</v>
      </c>
      <c r="E24" s="9">
        <v>0</v>
      </c>
      <c r="F24" s="9">
        <v>163</v>
      </c>
      <c r="G24" s="9">
        <v>163</v>
      </c>
      <c r="H24" s="9">
        <v>0</v>
      </c>
      <c r="I24" s="9">
        <v>20</v>
      </c>
      <c r="J24" s="9">
        <f t="shared" si="1"/>
        <v>20</v>
      </c>
      <c r="K24" s="9">
        <f t="shared" si="2"/>
        <v>0</v>
      </c>
      <c r="L24" s="9">
        <f t="shared" si="2"/>
        <v>396</v>
      </c>
      <c r="M24" s="9">
        <f t="shared" si="0"/>
        <v>396</v>
      </c>
      <c r="N24" s="10" t="s">
        <v>432</v>
      </c>
    </row>
    <row r="25" spans="1:14" ht="22.5" customHeight="1" x14ac:dyDescent="0.2">
      <c r="A25" s="60" t="s">
        <v>311</v>
      </c>
      <c r="B25" s="9">
        <v>69</v>
      </c>
      <c r="C25" s="9">
        <v>12</v>
      </c>
      <c r="D25" s="9">
        <v>81</v>
      </c>
      <c r="E25" s="9">
        <v>83</v>
      </c>
      <c r="F25" s="9">
        <v>41</v>
      </c>
      <c r="G25" s="9">
        <v>124</v>
      </c>
      <c r="H25" s="9">
        <v>28</v>
      </c>
      <c r="I25" s="9">
        <v>17</v>
      </c>
      <c r="J25" s="9">
        <f t="shared" si="1"/>
        <v>45</v>
      </c>
      <c r="K25" s="9">
        <f t="shared" si="2"/>
        <v>180</v>
      </c>
      <c r="L25" s="9">
        <f t="shared" si="2"/>
        <v>70</v>
      </c>
      <c r="M25" s="9">
        <f t="shared" si="0"/>
        <v>250</v>
      </c>
      <c r="N25" s="10" t="s">
        <v>312</v>
      </c>
    </row>
    <row r="26" spans="1:14" ht="22.5" customHeight="1" thickBot="1" x14ac:dyDescent="0.25">
      <c r="A26" s="439" t="s">
        <v>229</v>
      </c>
      <c r="B26" s="12">
        <v>26</v>
      </c>
      <c r="C26" s="12">
        <v>2</v>
      </c>
      <c r="D26" s="12">
        <v>28</v>
      </c>
      <c r="E26" s="12">
        <v>24</v>
      </c>
      <c r="F26" s="12">
        <v>1</v>
      </c>
      <c r="G26" s="12">
        <v>25</v>
      </c>
      <c r="H26" s="12">
        <v>0</v>
      </c>
      <c r="I26" s="12">
        <v>0</v>
      </c>
      <c r="J26" s="12">
        <f t="shared" si="1"/>
        <v>0</v>
      </c>
      <c r="K26" s="12">
        <f t="shared" si="2"/>
        <v>50</v>
      </c>
      <c r="L26" s="12">
        <f t="shared" si="2"/>
        <v>3</v>
      </c>
      <c r="M26" s="12">
        <f t="shared" ref="M26:M38" si="6">J26+G26+D26</f>
        <v>53</v>
      </c>
      <c r="N26" s="13" t="s">
        <v>462</v>
      </c>
    </row>
    <row r="27" spans="1:14" s="799" customFormat="1" ht="16.5" customHeight="1" thickTop="1" x14ac:dyDescent="0.2">
      <c r="A27" s="83"/>
      <c r="B27" s="796"/>
      <c r="C27" s="796"/>
      <c r="D27" s="796"/>
      <c r="E27" s="796"/>
      <c r="F27" s="796"/>
      <c r="G27" s="796"/>
      <c r="H27" s="796"/>
      <c r="I27" s="796"/>
      <c r="J27" s="796"/>
      <c r="K27" s="796"/>
      <c r="L27" s="796"/>
      <c r="M27" s="796"/>
      <c r="N27" s="802"/>
    </row>
    <row r="28" spans="1:14" s="800" customFormat="1" ht="22.5" customHeight="1" thickBot="1" x14ac:dyDescent="0.25">
      <c r="A28" s="5" t="s">
        <v>2382</v>
      </c>
      <c r="B28" s="410"/>
      <c r="C28" s="410"/>
      <c r="D28" s="410"/>
      <c r="E28" s="410"/>
      <c r="F28" s="410"/>
      <c r="G28" s="410"/>
      <c r="H28" s="410"/>
      <c r="I28" s="410"/>
      <c r="J28" s="410"/>
      <c r="K28" s="410"/>
      <c r="L28" s="410"/>
      <c r="M28" s="410"/>
      <c r="N28" s="7" t="s">
        <v>2383</v>
      </c>
    </row>
    <row r="29" spans="1:14" s="628" customFormat="1" ht="25.5" customHeight="1" thickTop="1" x14ac:dyDescent="0.25">
      <c r="A29" s="992" t="s">
        <v>196</v>
      </c>
      <c r="B29" s="1003" t="s">
        <v>128</v>
      </c>
      <c r="C29" s="1003"/>
      <c r="D29" s="1003"/>
      <c r="E29" s="1003" t="s">
        <v>129</v>
      </c>
      <c r="F29" s="1003"/>
      <c r="G29" s="1003"/>
      <c r="H29" s="1003" t="s">
        <v>130</v>
      </c>
      <c r="I29" s="1003"/>
      <c r="J29" s="1003"/>
      <c r="K29" s="1003" t="s">
        <v>4</v>
      </c>
      <c r="L29" s="1003"/>
      <c r="M29" s="1003"/>
      <c r="N29" s="992" t="s">
        <v>197</v>
      </c>
    </row>
    <row r="30" spans="1:14" s="628" customFormat="1" ht="25.5" customHeight="1" x14ac:dyDescent="0.25">
      <c r="A30" s="993"/>
      <c r="B30" s="1004" t="s">
        <v>131</v>
      </c>
      <c r="C30" s="1004"/>
      <c r="D30" s="1004"/>
      <c r="E30" s="1004" t="s">
        <v>132</v>
      </c>
      <c r="F30" s="1004"/>
      <c r="G30" s="1004"/>
      <c r="H30" s="1004" t="s">
        <v>133</v>
      </c>
      <c r="I30" s="1004"/>
      <c r="J30" s="1004"/>
      <c r="K30" s="1004" t="s">
        <v>9</v>
      </c>
      <c r="L30" s="1004"/>
      <c r="M30" s="1004"/>
      <c r="N30" s="993"/>
    </row>
    <row r="31" spans="1:14" s="628" customFormat="1" ht="25.5" customHeight="1" x14ac:dyDescent="0.25">
      <c r="A31" s="993"/>
      <c r="B31" s="627" t="s">
        <v>10</v>
      </c>
      <c r="C31" s="627" t="s">
        <v>112</v>
      </c>
      <c r="D31" s="627" t="s">
        <v>12</v>
      </c>
      <c r="E31" s="627" t="s">
        <v>10</v>
      </c>
      <c r="F31" s="627" t="s">
        <v>112</v>
      </c>
      <c r="G31" s="627" t="s">
        <v>12</v>
      </c>
      <c r="H31" s="627" t="s">
        <v>10</v>
      </c>
      <c r="I31" s="627" t="s">
        <v>112</v>
      </c>
      <c r="J31" s="627" t="s">
        <v>12</v>
      </c>
      <c r="K31" s="627" t="s">
        <v>10</v>
      </c>
      <c r="L31" s="627" t="s">
        <v>112</v>
      </c>
      <c r="M31" s="627" t="s">
        <v>12</v>
      </c>
      <c r="N31" s="993"/>
    </row>
    <row r="32" spans="1:14" s="628" customFormat="1" ht="25.5" customHeight="1" thickBot="1" x14ac:dyDescent="0.3">
      <c r="A32" s="994"/>
      <c r="B32" s="4" t="s">
        <v>13</v>
      </c>
      <c r="C32" s="4" t="s">
        <v>14</v>
      </c>
      <c r="D32" s="4" t="s">
        <v>9</v>
      </c>
      <c r="E32" s="4" t="s">
        <v>13</v>
      </c>
      <c r="F32" s="4" t="s">
        <v>14</v>
      </c>
      <c r="G32" s="4" t="s">
        <v>9</v>
      </c>
      <c r="H32" s="4" t="s">
        <v>13</v>
      </c>
      <c r="I32" s="4" t="s">
        <v>14</v>
      </c>
      <c r="J32" s="4" t="s">
        <v>9</v>
      </c>
      <c r="K32" s="4" t="s">
        <v>13</v>
      </c>
      <c r="L32" s="4" t="s">
        <v>14</v>
      </c>
      <c r="M32" s="4" t="s">
        <v>9</v>
      </c>
      <c r="N32" s="994"/>
    </row>
    <row r="33" spans="1:15" ht="22.5" customHeight="1" x14ac:dyDescent="0.2">
      <c r="A33" s="60" t="s">
        <v>233</v>
      </c>
      <c r="B33" s="9">
        <v>203</v>
      </c>
      <c r="C33" s="9">
        <v>79</v>
      </c>
      <c r="D33" s="9">
        <v>282</v>
      </c>
      <c r="E33" s="9">
        <v>104</v>
      </c>
      <c r="F33" s="9">
        <v>66</v>
      </c>
      <c r="G33" s="9">
        <v>170</v>
      </c>
      <c r="H33" s="9">
        <v>35</v>
      </c>
      <c r="I33" s="9">
        <v>12</v>
      </c>
      <c r="J33" s="9">
        <f t="shared" si="1"/>
        <v>47</v>
      </c>
      <c r="K33" s="9">
        <f t="shared" si="2"/>
        <v>342</v>
      </c>
      <c r="L33" s="9">
        <f t="shared" si="2"/>
        <v>157</v>
      </c>
      <c r="M33" s="9">
        <f t="shared" si="6"/>
        <v>499</v>
      </c>
      <c r="N33" s="10" t="s">
        <v>234</v>
      </c>
    </row>
    <row r="34" spans="1:15" ht="22.5" customHeight="1" x14ac:dyDescent="0.2">
      <c r="A34" s="60" t="s">
        <v>463</v>
      </c>
      <c r="B34" s="9">
        <v>49</v>
      </c>
      <c r="C34" s="9">
        <v>28</v>
      </c>
      <c r="D34" s="9">
        <v>77</v>
      </c>
      <c r="E34" s="9">
        <v>23</v>
      </c>
      <c r="F34" s="9">
        <v>9</v>
      </c>
      <c r="G34" s="9">
        <v>32</v>
      </c>
      <c r="H34" s="9">
        <v>8</v>
      </c>
      <c r="I34" s="9">
        <v>5</v>
      </c>
      <c r="J34" s="9">
        <f t="shared" si="1"/>
        <v>13</v>
      </c>
      <c r="K34" s="9">
        <f t="shared" si="2"/>
        <v>80</v>
      </c>
      <c r="L34" s="9">
        <f t="shared" si="2"/>
        <v>42</v>
      </c>
      <c r="M34" s="9">
        <f t="shared" si="6"/>
        <v>122</v>
      </c>
      <c r="N34" s="10" t="s">
        <v>464</v>
      </c>
    </row>
    <row r="35" spans="1:15" ht="22.5" customHeight="1" x14ac:dyDescent="0.2">
      <c r="A35" s="60" t="s">
        <v>409</v>
      </c>
      <c r="B35" s="9">
        <v>41</v>
      </c>
      <c r="C35" s="9">
        <v>17</v>
      </c>
      <c r="D35" s="9">
        <v>58</v>
      </c>
      <c r="E35" s="9">
        <v>46</v>
      </c>
      <c r="F35" s="9">
        <v>15</v>
      </c>
      <c r="G35" s="9">
        <v>61</v>
      </c>
      <c r="H35" s="9">
        <v>4</v>
      </c>
      <c r="I35" s="9">
        <v>1</v>
      </c>
      <c r="J35" s="9">
        <f t="shared" si="1"/>
        <v>5</v>
      </c>
      <c r="K35" s="9">
        <f t="shared" si="2"/>
        <v>91</v>
      </c>
      <c r="L35" s="9">
        <f t="shared" si="2"/>
        <v>33</v>
      </c>
      <c r="M35" s="9">
        <f t="shared" si="6"/>
        <v>124</v>
      </c>
      <c r="N35" s="10" t="s">
        <v>240</v>
      </c>
    </row>
    <row r="36" spans="1:15" ht="22.5" customHeight="1" x14ac:dyDescent="0.2">
      <c r="A36" s="60" t="s">
        <v>241</v>
      </c>
      <c r="B36" s="9">
        <v>26</v>
      </c>
      <c r="C36" s="9">
        <v>7</v>
      </c>
      <c r="D36" s="9">
        <v>33</v>
      </c>
      <c r="E36" s="9">
        <v>25</v>
      </c>
      <c r="F36" s="9">
        <v>9</v>
      </c>
      <c r="G36" s="9">
        <v>34</v>
      </c>
      <c r="H36" s="9">
        <v>0</v>
      </c>
      <c r="I36" s="9">
        <v>0</v>
      </c>
      <c r="J36" s="9">
        <f t="shared" si="1"/>
        <v>0</v>
      </c>
      <c r="K36" s="9">
        <f t="shared" si="2"/>
        <v>51</v>
      </c>
      <c r="L36" s="9">
        <f t="shared" si="2"/>
        <v>16</v>
      </c>
      <c r="M36" s="9">
        <f t="shared" si="6"/>
        <v>67</v>
      </c>
      <c r="N36" s="10" t="s">
        <v>465</v>
      </c>
    </row>
    <row r="37" spans="1:15" ht="22.5" customHeight="1" x14ac:dyDescent="0.2">
      <c r="A37" s="60" t="s">
        <v>243</v>
      </c>
      <c r="B37" s="9">
        <v>6</v>
      </c>
      <c r="C37" s="9">
        <v>12</v>
      </c>
      <c r="D37" s="9">
        <v>18</v>
      </c>
      <c r="E37" s="9">
        <v>13</v>
      </c>
      <c r="F37" s="9">
        <v>12</v>
      </c>
      <c r="G37" s="9">
        <v>25</v>
      </c>
      <c r="H37" s="9">
        <v>1</v>
      </c>
      <c r="I37" s="9">
        <v>1</v>
      </c>
      <c r="J37" s="9">
        <f t="shared" si="1"/>
        <v>2</v>
      </c>
      <c r="K37" s="9">
        <f t="shared" si="2"/>
        <v>20</v>
      </c>
      <c r="L37" s="9">
        <f t="shared" si="2"/>
        <v>25</v>
      </c>
      <c r="M37" s="9">
        <f t="shared" si="6"/>
        <v>45</v>
      </c>
      <c r="N37" s="10" t="s">
        <v>244</v>
      </c>
    </row>
    <row r="38" spans="1:15" ht="22.5" customHeight="1" x14ac:dyDescent="0.2">
      <c r="A38" s="60" t="s">
        <v>245</v>
      </c>
      <c r="B38" s="635">
        <v>20</v>
      </c>
      <c r="C38" s="635">
        <v>11</v>
      </c>
      <c r="D38" s="635">
        <v>31</v>
      </c>
      <c r="E38" s="635">
        <v>21</v>
      </c>
      <c r="F38" s="635">
        <v>19</v>
      </c>
      <c r="G38" s="635">
        <v>40</v>
      </c>
      <c r="H38" s="635">
        <v>0</v>
      </c>
      <c r="I38" s="635">
        <v>0</v>
      </c>
      <c r="J38" s="635">
        <f t="shared" si="1"/>
        <v>0</v>
      </c>
      <c r="K38" s="635">
        <f t="shared" si="2"/>
        <v>41</v>
      </c>
      <c r="L38" s="635">
        <f t="shared" si="2"/>
        <v>30</v>
      </c>
      <c r="M38" s="635">
        <f t="shared" si="6"/>
        <v>71</v>
      </c>
      <c r="N38" s="633" t="s">
        <v>246</v>
      </c>
      <c r="O38" s="60"/>
    </row>
    <row r="39" spans="1:15" ht="22.5" customHeight="1" x14ac:dyDescent="0.2">
      <c r="A39" s="60" t="s">
        <v>90</v>
      </c>
      <c r="B39" s="635">
        <f t="shared" ref="B39:M39" si="7">SUM(B9:B38)</f>
        <v>1979</v>
      </c>
      <c r="C39" s="635">
        <f t="shared" si="7"/>
        <v>1122</v>
      </c>
      <c r="D39" s="635">
        <f t="shared" si="7"/>
        <v>3101</v>
      </c>
      <c r="E39" s="635">
        <f t="shared" si="7"/>
        <v>783</v>
      </c>
      <c r="F39" s="635">
        <f t="shared" si="7"/>
        <v>676</v>
      </c>
      <c r="G39" s="635">
        <f t="shared" si="7"/>
        <v>1459</v>
      </c>
      <c r="H39" s="635">
        <f t="shared" si="7"/>
        <v>272</v>
      </c>
      <c r="I39" s="635">
        <f t="shared" si="7"/>
        <v>166</v>
      </c>
      <c r="J39" s="635">
        <f t="shared" si="7"/>
        <v>438</v>
      </c>
      <c r="K39" s="635">
        <f t="shared" si="7"/>
        <v>3034</v>
      </c>
      <c r="L39" s="635">
        <f t="shared" si="7"/>
        <v>1964</v>
      </c>
      <c r="M39" s="635">
        <f t="shared" si="7"/>
        <v>4998</v>
      </c>
      <c r="N39" s="633" t="s">
        <v>91</v>
      </c>
      <c r="O39" s="60"/>
    </row>
    <row r="40" spans="1:15" ht="22.5" customHeight="1" x14ac:dyDescent="0.2">
      <c r="A40" s="60" t="s">
        <v>92</v>
      </c>
      <c r="B40" s="635"/>
      <c r="C40" s="635"/>
      <c r="D40" s="635"/>
      <c r="E40" s="635"/>
      <c r="F40" s="635"/>
      <c r="G40" s="635"/>
      <c r="H40" s="635"/>
      <c r="I40" s="635"/>
      <c r="J40" s="635"/>
      <c r="K40" s="635"/>
      <c r="L40" s="635"/>
      <c r="M40" s="635"/>
      <c r="N40" s="633" t="s">
        <v>93</v>
      </c>
      <c r="O40" s="60"/>
    </row>
    <row r="41" spans="1:15" ht="22.5" customHeight="1" x14ac:dyDescent="0.2">
      <c r="A41" s="60" t="s">
        <v>207</v>
      </c>
      <c r="B41" s="9">
        <v>3</v>
      </c>
      <c r="C41" s="9">
        <v>0</v>
      </c>
      <c r="D41" s="9">
        <v>3</v>
      </c>
      <c r="E41" s="9">
        <v>0</v>
      </c>
      <c r="F41" s="9">
        <v>1</v>
      </c>
      <c r="G41" s="9">
        <v>1</v>
      </c>
      <c r="H41" s="9">
        <v>0</v>
      </c>
      <c r="I41" s="9">
        <v>0</v>
      </c>
      <c r="J41" s="9">
        <v>0</v>
      </c>
      <c r="K41" s="9">
        <f>H41+E41+B41</f>
        <v>3</v>
      </c>
      <c r="L41" s="9">
        <f>I41+F41+C41</f>
        <v>1</v>
      </c>
      <c r="M41" s="9">
        <f>SUM(K41:L41)</f>
        <v>4</v>
      </c>
      <c r="N41" s="10" t="s">
        <v>208</v>
      </c>
    </row>
    <row r="42" spans="1:15" ht="22.5" customHeight="1" x14ac:dyDescent="0.2">
      <c r="A42" s="60" t="s">
        <v>456</v>
      </c>
      <c r="B42" s="9">
        <v>4</v>
      </c>
      <c r="C42" s="9">
        <v>1</v>
      </c>
      <c r="D42" s="9">
        <v>5</v>
      </c>
      <c r="E42" s="9">
        <v>0</v>
      </c>
      <c r="F42" s="9">
        <v>0</v>
      </c>
      <c r="G42" s="9">
        <v>0</v>
      </c>
      <c r="H42" s="9">
        <v>0</v>
      </c>
      <c r="I42" s="9">
        <v>0</v>
      </c>
      <c r="J42" s="9">
        <v>0</v>
      </c>
      <c r="K42" s="9">
        <f t="shared" ref="K42:K51" si="8">H42+E42+B42</f>
        <v>4</v>
      </c>
      <c r="L42" s="9">
        <f t="shared" ref="L42:L51" si="9">I42+F42+C42</f>
        <v>1</v>
      </c>
      <c r="M42" s="9">
        <f t="shared" ref="M42:M51" si="10">SUM(K42:L42)</f>
        <v>5</v>
      </c>
      <c r="N42" s="29" t="s">
        <v>457</v>
      </c>
    </row>
    <row r="43" spans="1:15" ht="22.5" customHeight="1" x14ac:dyDescent="0.2">
      <c r="A43" s="60" t="s">
        <v>306</v>
      </c>
      <c r="B43" s="9">
        <v>176</v>
      </c>
      <c r="C43" s="9">
        <v>38</v>
      </c>
      <c r="D43" s="9">
        <v>214</v>
      </c>
      <c r="E43" s="9">
        <v>17</v>
      </c>
      <c r="F43" s="9">
        <v>0</v>
      </c>
      <c r="G43" s="9">
        <v>17</v>
      </c>
      <c r="H43" s="9">
        <v>0</v>
      </c>
      <c r="I43" s="9">
        <v>0</v>
      </c>
      <c r="J43" s="9">
        <v>0</v>
      </c>
      <c r="K43" s="9">
        <f t="shared" si="8"/>
        <v>193</v>
      </c>
      <c r="L43" s="9">
        <f t="shared" si="9"/>
        <v>38</v>
      </c>
      <c r="M43" s="9">
        <f t="shared" si="10"/>
        <v>231</v>
      </c>
      <c r="N43" s="10" t="s">
        <v>222</v>
      </c>
    </row>
    <row r="44" spans="1:15" ht="22.5" customHeight="1" x14ac:dyDescent="0.2">
      <c r="A44" s="60" t="s">
        <v>458</v>
      </c>
      <c r="B44" s="9">
        <v>67</v>
      </c>
      <c r="C44" s="9">
        <v>38</v>
      </c>
      <c r="D44" s="9">
        <v>105</v>
      </c>
      <c r="E44" s="9">
        <v>3</v>
      </c>
      <c r="F44" s="9">
        <v>1</v>
      </c>
      <c r="G44" s="9">
        <v>4</v>
      </c>
      <c r="H44" s="9">
        <v>7</v>
      </c>
      <c r="I44" s="9">
        <v>5</v>
      </c>
      <c r="J44" s="9">
        <v>0</v>
      </c>
      <c r="K44" s="9">
        <f t="shared" si="8"/>
        <v>77</v>
      </c>
      <c r="L44" s="9">
        <f t="shared" si="9"/>
        <v>44</v>
      </c>
      <c r="M44" s="9">
        <f t="shared" si="10"/>
        <v>121</v>
      </c>
      <c r="N44" s="10" t="s">
        <v>459</v>
      </c>
    </row>
    <row r="45" spans="1:15" s="200" customFormat="1" ht="22.5" customHeight="1" x14ac:dyDescent="0.2">
      <c r="A45" s="60" t="s">
        <v>311</v>
      </c>
      <c r="B45" s="9">
        <v>10</v>
      </c>
      <c r="C45" s="9">
        <v>0</v>
      </c>
      <c r="D45" s="9">
        <v>10</v>
      </c>
      <c r="E45" s="9">
        <v>0</v>
      </c>
      <c r="F45" s="9">
        <v>1</v>
      </c>
      <c r="G45" s="9">
        <v>1</v>
      </c>
      <c r="H45" s="9">
        <v>1</v>
      </c>
      <c r="I45" s="9">
        <v>0</v>
      </c>
      <c r="J45" s="9">
        <v>0</v>
      </c>
      <c r="K45" s="9">
        <f t="shared" si="8"/>
        <v>11</v>
      </c>
      <c r="L45" s="9">
        <f t="shared" si="9"/>
        <v>1</v>
      </c>
      <c r="M45" s="9">
        <f t="shared" si="10"/>
        <v>12</v>
      </c>
      <c r="N45" s="203" t="s">
        <v>312</v>
      </c>
    </row>
    <row r="46" spans="1:15" ht="22.5" customHeight="1" x14ac:dyDescent="0.2">
      <c r="A46" s="60" t="s">
        <v>233</v>
      </c>
      <c r="B46" s="9">
        <v>259</v>
      </c>
      <c r="C46" s="9">
        <v>60</v>
      </c>
      <c r="D46" s="9">
        <v>319</v>
      </c>
      <c r="E46" s="9">
        <v>1</v>
      </c>
      <c r="F46" s="9">
        <v>1</v>
      </c>
      <c r="G46" s="9">
        <v>2</v>
      </c>
      <c r="H46" s="9">
        <v>0</v>
      </c>
      <c r="I46" s="9">
        <v>0</v>
      </c>
      <c r="J46" s="9">
        <v>0</v>
      </c>
      <c r="K46" s="9">
        <f t="shared" si="8"/>
        <v>260</v>
      </c>
      <c r="L46" s="9">
        <f t="shared" si="9"/>
        <v>61</v>
      </c>
      <c r="M46" s="9">
        <f t="shared" si="10"/>
        <v>321</v>
      </c>
      <c r="N46" s="10" t="s">
        <v>234</v>
      </c>
    </row>
    <row r="47" spans="1:15" s="200" customFormat="1" ht="22.5" customHeight="1" x14ac:dyDescent="0.2">
      <c r="A47" s="60" t="s">
        <v>409</v>
      </c>
      <c r="B47" s="9">
        <v>91</v>
      </c>
      <c r="C47" s="9">
        <v>10</v>
      </c>
      <c r="D47" s="9">
        <v>101</v>
      </c>
      <c r="E47" s="9">
        <v>0</v>
      </c>
      <c r="F47" s="9">
        <v>0</v>
      </c>
      <c r="G47" s="9">
        <v>0</v>
      </c>
      <c r="H47" s="9">
        <v>0</v>
      </c>
      <c r="I47" s="9">
        <v>0</v>
      </c>
      <c r="J47" s="9">
        <v>0</v>
      </c>
      <c r="K47" s="9">
        <f t="shared" si="8"/>
        <v>91</v>
      </c>
      <c r="L47" s="9">
        <f t="shared" si="9"/>
        <v>10</v>
      </c>
      <c r="M47" s="9">
        <f t="shared" si="10"/>
        <v>101</v>
      </c>
      <c r="N47" s="203" t="s">
        <v>240</v>
      </c>
    </row>
    <row r="48" spans="1:15" s="545" customFormat="1" ht="22.5" customHeight="1" x14ac:dyDescent="0.2">
      <c r="A48" s="60" t="s">
        <v>243</v>
      </c>
      <c r="B48" s="9">
        <v>2</v>
      </c>
      <c r="C48" s="9">
        <v>2</v>
      </c>
      <c r="D48" s="9">
        <v>4</v>
      </c>
      <c r="E48" s="9">
        <v>0</v>
      </c>
      <c r="F48" s="9">
        <v>0</v>
      </c>
      <c r="G48" s="9">
        <v>0</v>
      </c>
      <c r="H48" s="9">
        <v>0</v>
      </c>
      <c r="I48" s="9">
        <v>0</v>
      </c>
      <c r="J48" s="9">
        <v>0</v>
      </c>
      <c r="K48" s="9">
        <f t="shared" ref="K48:K49" si="11">H48+E48+B48</f>
        <v>2</v>
      </c>
      <c r="L48" s="9">
        <f t="shared" ref="L48:L49" si="12">I48+F48+C48</f>
        <v>2</v>
      </c>
      <c r="M48" s="9">
        <f t="shared" ref="M48:M49" si="13">SUM(K48:L48)</f>
        <v>4</v>
      </c>
      <c r="N48" s="548" t="s">
        <v>244</v>
      </c>
    </row>
    <row r="49" spans="1:14" ht="22.5" customHeight="1" x14ac:dyDescent="0.2">
      <c r="A49" s="60" t="s">
        <v>245</v>
      </c>
      <c r="B49" s="9">
        <v>2</v>
      </c>
      <c r="C49" s="9">
        <v>1</v>
      </c>
      <c r="D49" s="9">
        <v>3</v>
      </c>
      <c r="E49" s="9">
        <v>0</v>
      </c>
      <c r="F49" s="9">
        <v>0</v>
      </c>
      <c r="G49" s="9">
        <v>0</v>
      </c>
      <c r="H49" s="9">
        <v>0</v>
      </c>
      <c r="I49" s="9">
        <v>0</v>
      </c>
      <c r="J49" s="9">
        <v>0</v>
      </c>
      <c r="K49" s="9">
        <f t="shared" si="11"/>
        <v>2</v>
      </c>
      <c r="L49" s="9">
        <f t="shared" si="12"/>
        <v>1</v>
      </c>
      <c r="M49" s="9">
        <f t="shared" si="13"/>
        <v>3</v>
      </c>
      <c r="N49" s="10" t="s">
        <v>246</v>
      </c>
    </row>
    <row r="50" spans="1:14" ht="22.5" customHeight="1" thickBot="1" x14ac:dyDescent="0.25">
      <c r="A50" s="84" t="s">
        <v>126</v>
      </c>
      <c r="B50" s="65">
        <f>SUM(B41:B49)</f>
        <v>614</v>
      </c>
      <c r="C50" s="195">
        <f t="shared" ref="C50:I50" si="14">SUM(C41:C49)</f>
        <v>150</v>
      </c>
      <c r="D50" s="195">
        <f t="shared" si="14"/>
        <v>764</v>
      </c>
      <c r="E50" s="195">
        <f t="shared" si="14"/>
        <v>21</v>
      </c>
      <c r="F50" s="195">
        <f t="shared" si="14"/>
        <v>4</v>
      </c>
      <c r="G50" s="195">
        <f t="shared" si="14"/>
        <v>25</v>
      </c>
      <c r="H50" s="195">
        <f t="shared" si="14"/>
        <v>8</v>
      </c>
      <c r="I50" s="195">
        <f t="shared" si="14"/>
        <v>5</v>
      </c>
      <c r="J50" s="9">
        <f t="shared" ref="J50:J51" si="15">I50+H50</f>
        <v>13</v>
      </c>
      <c r="K50" s="9">
        <f t="shared" si="8"/>
        <v>643</v>
      </c>
      <c r="L50" s="9">
        <f t="shared" si="9"/>
        <v>159</v>
      </c>
      <c r="M50" s="9">
        <f t="shared" si="10"/>
        <v>802</v>
      </c>
      <c r="N50" s="16" t="s">
        <v>251</v>
      </c>
    </row>
    <row r="51" spans="1:14" ht="22.5" customHeight="1" thickBot="1" x14ac:dyDescent="0.25">
      <c r="A51" s="23" t="s">
        <v>252</v>
      </c>
      <c r="B51" s="24">
        <f t="shared" ref="B51:I51" si="16">SUM(B50,B39)</f>
        <v>2593</v>
      </c>
      <c r="C51" s="24">
        <f t="shared" si="16"/>
        <v>1272</v>
      </c>
      <c r="D51" s="24">
        <f t="shared" si="16"/>
        <v>3865</v>
      </c>
      <c r="E51" s="24">
        <f t="shared" si="16"/>
        <v>804</v>
      </c>
      <c r="F51" s="24">
        <f t="shared" si="16"/>
        <v>680</v>
      </c>
      <c r="G51" s="24">
        <f t="shared" si="16"/>
        <v>1484</v>
      </c>
      <c r="H51" s="24">
        <f t="shared" si="16"/>
        <v>280</v>
      </c>
      <c r="I51" s="24">
        <f t="shared" si="16"/>
        <v>171</v>
      </c>
      <c r="J51" s="24">
        <f t="shared" si="15"/>
        <v>451</v>
      </c>
      <c r="K51" s="24">
        <f t="shared" si="8"/>
        <v>3677</v>
      </c>
      <c r="L51" s="24">
        <f t="shared" si="9"/>
        <v>2123</v>
      </c>
      <c r="M51" s="24">
        <f t="shared" si="10"/>
        <v>5800</v>
      </c>
      <c r="N51" s="199" t="s">
        <v>253</v>
      </c>
    </row>
    <row r="52" spans="1:14" ht="15" thickTop="1" x14ac:dyDescent="0.2"/>
  </sheetData>
  <mergeCells count="22">
    <mergeCell ref="A1:N1"/>
    <mergeCell ref="A2:N2"/>
    <mergeCell ref="A4:A7"/>
    <mergeCell ref="B4:D4"/>
    <mergeCell ref="E4:G4"/>
    <mergeCell ref="H4:J4"/>
    <mergeCell ref="K4:M4"/>
    <mergeCell ref="N4:N7"/>
    <mergeCell ref="B5:D5"/>
    <mergeCell ref="E5:G5"/>
    <mergeCell ref="H5:J5"/>
    <mergeCell ref="K5:M5"/>
    <mergeCell ref="A29:A32"/>
    <mergeCell ref="B29:D29"/>
    <mergeCell ref="E29:G29"/>
    <mergeCell ref="H29:J29"/>
    <mergeCell ref="K29:M29"/>
    <mergeCell ref="N29:N32"/>
    <mergeCell ref="B30:D30"/>
    <mergeCell ref="E30:G30"/>
    <mergeCell ref="H30:J30"/>
    <mergeCell ref="K30:M30"/>
  </mergeCells>
  <printOptions horizontalCentered="1"/>
  <pageMargins left="0.25" right="0.25" top="1" bottom="1" header="1" footer="1"/>
  <pageSetup paperSize="9" scale="80" firstPageNumber="16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10"/>
  <sheetViews>
    <sheetView rightToLeft="1" view="pageBreakPreview" topLeftCell="A79" zoomScale="80" zoomScaleNormal="80" zoomScaleSheetLayoutView="80" workbookViewId="0">
      <selection activeCell="N94" sqref="N94"/>
    </sheetView>
  </sheetViews>
  <sheetFormatPr defaultRowHeight="14.25" x14ac:dyDescent="0.2"/>
  <cols>
    <col min="1" max="1" width="26.625" customWidth="1"/>
    <col min="2" max="10" width="9.5" customWidth="1"/>
    <col min="11" max="11" width="30.5" customWidth="1"/>
  </cols>
  <sheetData>
    <row r="1" spans="1:11" x14ac:dyDescent="0.2">
      <c r="A1" s="1015"/>
      <c r="B1" s="1015"/>
      <c r="C1" s="1015"/>
      <c r="D1" s="1015"/>
      <c r="E1" s="1015"/>
      <c r="F1" s="1015"/>
      <c r="G1" s="1015"/>
      <c r="H1" s="1015"/>
      <c r="I1" s="1015"/>
      <c r="J1" s="1015"/>
      <c r="K1" s="1015"/>
    </row>
    <row r="2" spans="1:11" ht="24.95" customHeight="1" x14ac:dyDescent="0.2">
      <c r="A2" s="995" t="s">
        <v>1933</v>
      </c>
      <c r="B2" s="995"/>
      <c r="C2" s="995"/>
      <c r="D2" s="995"/>
      <c r="E2" s="995"/>
      <c r="F2" s="995"/>
      <c r="G2" s="995"/>
      <c r="H2" s="995"/>
      <c r="I2" s="995"/>
      <c r="J2" s="995"/>
      <c r="K2" s="995"/>
    </row>
    <row r="3" spans="1:11" ht="39.75" customHeight="1" x14ac:dyDescent="0.2">
      <c r="A3" s="999" t="s">
        <v>1934</v>
      </c>
      <c r="B3" s="999"/>
      <c r="C3" s="999"/>
      <c r="D3" s="999"/>
      <c r="E3" s="999"/>
      <c r="F3" s="999"/>
      <c r="G3" s="999"/>
      <c r="H3" s="999"/>
      <c r="I3" s="999"/>
      <c r="J3" s="999"/>
      <c r="K3" s="999"/>
    </row>
    <row r="4" spans="1:11" ht="19.5" customHeight="1" thickBot="1" x14ac:dyDescent="0.3">
      <c r="A4" s="33" t="s">
        <v>2384</v>
      </c>
      <c r="K4" s="79" t="s">
        <v>2385</v>
      </c>
    </row>
    <row r="5" spans="1:11" s="64" customFormat="1" ht="19.5" customHeight="1" thickTop="1" x14ac:dyDescent="0.2">
      <c r="A5" s="992" t="s">
        <v>196</v>
      </c>
      <c r="B5" s="992" t="s">
        <v>1</v>
      </c>
      <c r="C5" s="992"/>
      <c r="D5" s="992"/>
      <c r="E5" s="992" t="s">
        <v>2</v>
      </c>
      <c r="F5" s="992"/>
      <c r="G5" s="992"/>
      <c r="H5" s="992" t="s">
        <v>4</v>
      </c>
      <c r="I5" s="992"/>
      <c r="J5" s="992"/>
      <c r="K5" s="992" t="s">
        <v>197</v>
      </c>
    </row>
    <row r="6" spans="1:11" s="64" customFormat="1" ht="19.5" customHeight="1" x14ac:dyDescent="0.2">
      <c r="A6" s="993"/>
      <c r="B6" s="993" t="s">
        <v>6</v>
      </c>
      <c r="C6" s="993"/>
      <c r="D6" s="993"/>
      <c r="E6" s="993" t="s">
        <v>7</v>
      </c>
      <c r="F6" s="993"/>
      <c r="G6" s="993"/>
      <c r="H6" s="993" t="s">
        <v>9</v>
      </c>
      <c r="I6" s="993"/>
      <c r="J6" s="993"/>
      <c r="K6" s="993"/>
    </row>
    <row r="7" spans="1:11" s="64" customFormat="1" ht="19.5" customHeight="1" x14ac:dyDescent="0.2">
      <c r="A7" s="993"/>
      <c r="B7" s="15" t="s">
        <v>10</v>
      </c>
      <c r="C7" s="15" t="s">
        <v>112</v>
      </c>
      <c r="D7" s="15" t="s">
        <v>12</v>
      </c>
      <c r="E7" s="15" t="s">
        <v>10</v>
      </c>
      <c r="F7" s="15" t="s">
        <v>112</v>
      </c>
      <c r="G7" s="15" t="s">
        <v>12</v>
      </c>
      <c r="H7" s="15" t="s">
        <v>10</v>
      </c>
      <c r="I7" s="15" t="s">
        <v>112</v>
      </c>
      <c r="J7" s="15" t="s">
        <v>12</v>
      </c>
      <c r="K7" s="993"/>
    </row>
    <row r="8" spans="1:11" s="64" customFormat="1" ht="19.5" customHeight="1" thickBot="1" x14ac:dyDescent="0.25">
      <c r="A8" s="994"/>
      <c r="B8" s="65" t="s">
        <v>13</v>
      </c>
      <c r="C8" s="65" t="s">
        <v>14</v>
      </c>
      <c r="D8" s="65" t="s">
        <v>9</v>
      </c>
      <c r="E8" s="65" t="s">
        <v>13</v>
      </c>
      <c r="F8" s="65" t="s">
        <v>14</v>
      </c>
      <c r="G8" s="65" t="s">
        <v>9</v>
      </c>
      <c r="H8" s="65" t="s">
        <v>13</v>
      </c>
      <c r="I8" s="65" t="s">
        <v>14</v>
      </c>
      <c r="J8" s="65" t="s">
        <v>9</v>
      </c>
      <c r="K8" s="994"/>
    </row>
    <row r="9" spans="1:11" ht="18" customHeight="1" x14ac:dyDescent="0.2">
      <c r="A9" s="20" t="s">
        <v>15</v>
      </c>
      <c r="K9" s="22" t="s">
        <v>198</v>
      </c>
    </row>
    <row r="10" spans="1:11" ht="19.5" customHeight="1" x14ac:dyDescent="0.2">
      <c r="A10" s="60" t="s">
        <v>199</v>
      </c>
      <c r="B10" s="9">
        <v>541</v>
      </c>
      <c r="C10" s="9">
        <v>809</v>
      </c>
      <c r="D10" s="9">
        <v>1350</v>
      </c>
      <c r="E10" s="9">
        <v>0</v>
      </c>
      <c r="F10" s="9">
        <v>0</v>
      </c>
      <c r="G10" s="9">
        <v>0</v>
      </c>
      <c r="H10" s="9">
        <f>E10+B10</f>
        <v>541</v>
      </c>
      <c r="I10" s="9">
        <f>F10+C10</f>
        <v>809</v>
      </c>
      <c r="J10" s="9">
        <f>SUM(H10:I10)</f>
        <v>1350</v>
      </c>
      <c r="K10" s="10" t="s">
        <v>200</v>
      </c>
    </row>
    <row r="11" spans="1:11" ht="19.5" customHeight="1" x14ac:dyDescent="0.2">
      <c r="A11" s="60" t="s">
        <v>203</v>
      </c>
      <c r="B11" s="9">
        <v>265</v>
      </c>
      <c r="C11" s="9">
        <v>460</v>
      </c>
      <c r="D11" s="9">
        <v>725</v>
      </c>
      <c r="E11" s="9">
        <v>0</v>
      </c>
      <c r="F11" s="9">
        <v>0</v>
      </c>
      <c r="G11" s="9">
        <v>0</v>
      </c>
      <c r="H11" s="9">
        <f t="shared" ref="H11:H39" si="0">E11+B11</f>
        <v>265</v>
      </c>
      <c r="I11" s="9">
        <f t="shared" ref="I11:I39" si="1">F11+C11</f>
        <v>460</v>
      </c>
      <c r="J11" s="9">
        <f t="shared" ref="J11:J39" si="2">SUM(H11:I11)</f>
        <v>725</v>
      </c>
      <c r="K11" s="10" t="s">
        <v>204</v>
      </c>
    </row>
    <row r="12" spans="1:11" ht="19.5" customHeight="1" x14ac:dyDescent="0.2">
      <c r="A12" s="60" t="s">
        <v>205</v>
      </c>
      <c r="B12" s="9">
        <v>254</v>
      </c>
      <c r="C12" s="9">
        <v>667</v>
      </c>
      <c r="D12" s="9">
        <v>921</v>
      </c>
      <c r="E12" s="9">
        <v>0</v>
      </c>
      <c r="F12" s="9">
        <v>1</v>
      </c>
      <c r="G12" s="9">
        <v>1</v>
      </c>
      <c r="H12" s="9">
        <f t="shared" si="0"/>
        <v>254</v>
      </c>
      <c r="I12" s="9">
        <f t="shared" si="1"/>
        <v>668</v>
      </c>
      <c r="J12" s="9">
        <f t="shared" si="2"/>
        <v>922</v>
      </c>
      <c r="K12" s="10" t="s">
        <v>305</v>
      </c>
    </row>
    <row r="13" spans="1:11" ht="19.5" customHeight="1" x14ac:dyDescent="0.2">
      <c r="A13" s="60" t="s">
        <v>207</v>
      </c>
      <c r="B13" s="9">
        <v>128</v>
      </c>
      <c r="C13" s="9">
        <v>521</v>
      </c>
      <c r="D13" s="9">
        <v>649</v>
      </c>
      <c r="E13" s="9">
        <v>0</v>
      </c>
      <c r="F13" s="9">
        <v>0</v>
      </c>
      <c r="G13" s="9">
        <v>0</v>
      </c>
      <c r="H13" s="9">
        <f t="shared" si="0"/>
        <v>128</v>
      </c>
      <c r="I13" s="9">
        <f t="shared" si="1"/>
        <v>521</v>
      </c>
      <c r="J13" s="9">
        <f t="shared" si="2"/>
        <v>649</v>
      </c>
      <c r="K13" s="10" t="s">
        <v>208</v>
      </c>
    </row>
    <row r="14" spans="1:11" ht="19.5" customHeight="1" x14ac:dyDescent="0.2">
      <c r="A14" s="60" t="s">
        <v>209</v>
      </c>
      <c r="B14" s="9">
        <v>1103</v>
      </c>
      <c r="C14" s="9">
        <v>745</v>
      </c>
      <c r="D14" s="9">
        <v>1848</v>
      </c>
      <c r="E14" s="9">
        <v>0</v>
      </c>
      <c r="F14" s="9">
        <v>0</v>
      </c>
      <c r="G14" s="9">
        <v>0</v>
      </c>
      <c r="H14" s="9">
        <f t="shared" si="0"/>
        <v>1103</v>
      </c>
      <c r="I14" s="9">
        <f t="shared" si="1"/>
        <v>745</v>
      </c>
      <c r="J14" s="9">
        <f t="shared" si="2"/>
        <v>1848</v>
      </c>
      <c r="K14" s="10" t="s">
        <v>210</v>
      </c>
    </row>
    <row r="15" spans="1:11" ht="19.5" customHeight="1" x14ac:dyDescent="0.2">
      <c r="A15" s="60" t="s">
        <v>450</v>
      </c>
      <c r="B15" s="9">
        <v>332</v>
      </c>
      <c r="C15" s="9">
        <v>152</v>
      </c>
      <c r="D15" s="9">
        <v>484</v>
      </c>
      <c r="E15" s="9">
        <v>0</v>
      </c>
      <c r="F15" s="9">
        <v>0</v>
      </c>
      <c r="G15" s="9">
        <v>0</v>
      </c>
      <c r="H15" s="9">
        <f t="shared" si="0"/>
        <v>332</v>
      </c>
      <c r="I15" s="9">
        <f t="shared" si="1"/>
        <v>152</v>
      </c>
      <c r="J15" s="9">
        <f t="shared" si="2"/>
        <v>484</v>
      </c>
      <c r="K15" s="29" t="s">
        <v>451</v>
      </c>
    </row>
    <row r="16" spans="1:11" ht="19.5" customHeight="1" x14ac:dyDescent="0.2">
      <c r="A16" s="60" t="s">
        <v>452</v>
      </c>
      <c r="B16" s="9">
        <v>555</v>
      </c>
      <c r="C16" s="9">
        <v>521</v>
      </c>
      <c r="D16" s="9">
        <v>1076</v>
      </c>
      <c r="E16" s="9">
        <v>0</v>
      </c>
      <c r="F16" s="9">
        <v>0</v>
      </c>
      <c r="G16" s="9">
        <v>0</v>
      </c>
      <c r="H16" s="9">
        <f t="shared" si="0"/>
        <v>555</v>
      </c>
      <c r="I16" s="9">
        <f t="shared" si="1"/>
        <v>521</v>
      </c>
      <c r="J16" s="9">
        <f t="shared" si="2"/>
        <v>1076</v>
      </c>
      <c r="K16" s="10" t="s">
        <v>214</v>
      </c>
    </row>
    <row r="17" spans="1:11" ht="19.5" customHeight="1" x14ac:dyDescent="0.2">
      <c r="A17" s="60" t="s">
        <v>215</v>
      </c>
      <c r="B17" s="9">
        <v>200</v>
      </c>
      <c r="C17" s="9">
        <v>143</v>
      </c>
      <c r="D17" s="9">
        <v>343</v>
      </c>
      <c r="E17" s="9">
        <v>0</v>
      </c>
      <c r="F17" s="9">
        <v>0</v>
      </c>
      <c r="G17" s="9">
        <v>0</v>
      </c>
      <c r="H17" s="9">
        <f t="shared" si="0"/>
        <v>200</v>
      </c>
      <c r="I17" s="9">
        <f t="shared" si="1"/>
        <v>143</v>
      </c>
      <c r="J17" s="9">
        <f t="shared" si="2"/>
        <v>343</v>
      </c>
      <c r="K17" s="10" t="s">
        <v>216</v>
      </c>
    </row>
    <row r="18" spans="1:11" ht="19.5" customHeight="1" x14ac:dyDescent="0.2">
      <c r="A18" s="60" t="s">
        <v>217</v>
      </c>
      <c r="B18" s="9">
        <v>645</v>
      </c>
      <c r="C18" s="9">
        <v>907</v>
      </c>
      <c r="D18" s="9">
        <v>1552</v>
      </c>
      <c r="E18" s="9">
        <v>0</v>
      </c>
      <c r="F18" s="9">
        <v>0</v>
      </c>
      <c r="G18" s="9">
        <v>0</v>
      </c>
      <c r="H18" s="9">
        <f t="shared" si="0"/>
        <v>645</v>
      </c>
      <c r="I18" s="9">
        <f t="shared" si="1"/>
        <v>907</v>
      </c>
      <c r="J18" s="9">
        <f t="shared" si="2"/>
        <v>1552</v>
      </c>
      <c r="K18" s="10" t="s">
        <v>453</v>
      </c>
    </row>
    <row r="19" spans="1:11" ht="19.5" customHeight="1" x14ac:dyDescent="0.2">
      <c r="A19" s="60" t="s">
        <v>454</v>
      </c>
      <c r="B19" s="9">
        <v>406</v>
      </c>
      <c r="C19" s="9">
        <v>388</v>
      </c>
      <c r="D19" s="9">
        <v>794</v>
      </c>
      <c r="E19" s="9">
        <v>0</v>
      </c>
      <c r="F19" s="9">
        <v>0</v>
      </c>
      <c r="G19" s="9">
        <v>0</v>
      </c>
      <c r="H19" s="9">
        <f t="shared" si="0"/>
        <v>406</v>
      </c>
      <c r="I19" s="9">
        <f t="shared" si="1"/>
        <v>388</v>
      </c>
      <c r="J19" s="9">
        <f t="shared" si="2"/>
        <v>794</v>
      </c>
      <c r="K19" s="29" t="s">
        <v>455</v>
      </c>
    </row>
    <row r="20" spans="1:11" ht="19.5" customHeight="1" x14ac:dyDescent="0.2">
      <c r="A20" s="60" t="s">
        <v>456</v>
      </c>
      <c r="B20" s="9">
        <v>479</v>
      </c>
      <c r="C20" s="9">
        <v>645</v>
      </c>
      <c r="D20" s="9">
        <v>1124</v>
      </c>
      <c r="E20" s="9">
        <v>2</v>
      </c>
      <c r="F20" s="9">
        <v>0</v>
      </c>
      <c r="G20" s="9">
        <v>2</v>
      </c>
      <c r="H20" s="9">
        <f t="shared" si="0"/>
        <v>481</v>
      </c>
      <c r="I20" s="9">
        <f t="shared" si="1"/>
        <v>645</v>
      </c>
      <c r="J20" s="9">
        <f t="shared" si="2"/>
        <v>1126</v>
      </c>
      <c r="K20" s="29" t="s">
        <v>457</v>
      </c>
    </row>
    <row r="21" spans="1:11" ht="19.5" customHeight="1" x14ac:dyDescent="0.2">
      <c r="A21" s="60" t="s">
        <v>306</v>
      </c>
      <c r="B21" s="9">
        <v>2426</v>
      </c>
      <c r="C21" s="9">
        <v>889</v>
      </c>
      <c r="D21" s="9">
        <v>3315</v>
      </c>
      <c r="E21" s="9">
        <v>0</v>
      </c>
      <c r="F21" s="9">
        <v>0</v>
      </c>
      <c r="G21" s="9">
        <v>0</v>
      </c>
      <c r="H21" s="9">
        <f t="shared" si="0"/>
        <v>2426</v>
      </c>
      <c r="I21" s="9">
        <f t="shared" si="1"/>
        <v>889</v>
      </c>
      <c r="J21" s="9">
        <f t="shared" si="2"/>
        <v>3315</v>
      </c>
      <c r="K21" s="10" t="s">
        <v>222</v>
      </c>
    </row>
    <row r="22" spans="1:11" s="545" customFormat="1" ht="19.5" customHeight="1" x14ac:dyDescent="0.2">
      <c r="A22" s="60" t="s">
        <v>307</v>
      </c>
      <c r="B22" s="9">
        <v>30</v>
      </c>
      <c r="C22" s="9">
        <v>5</v>
      </c>
      <c r="D22" s="9">
        <v>35</v>
      </c>
      <c r="E22" s="9">
        <v>0</v>
      </c>
      <c r="F22" s="9">
        <v>0</v>
      </c>
      <c r="G22" s="9">
        <v>0</v>
      </c>
      <c r="H22" s="9">
        <f t="shared" ref="H22" si="3">E22+B22</f>
        <v>30</v>
      </c>
      <c r="I22" s="9">
        <f t="shared" ref="I22" si="4">F22+C22</f>
        <v>5</v>
      </c>
      <c r="J22" s="9">
        <f t="shared" ref="J22" si="5">SUM(H22:I22)</f>
        <v>35</v>
      </c>
      <c r="K22" s="548" t="s">
        <v>308</v>
      </c>
    </row>
    <row r="23" spans="1:11" ht="19.5" customHeight="1" x14ac:dyDescent="0.2">
      <c r="A23" s="60" t="s">
        <v>458</v>
      </c>
      <c r="B23" s="9">
        <v>3126</v>
      </c>
      <c r="C23" s="9">
        <v>2284</v>
      </c>
      <c r="D23" s="9">
        <v>5410</v>
      </c>
      <c r="E23" s="9">
        <v>0</v>
      </c>
      <c r="F23" s="9">
        <v>0</v>
      </c>
      <c r="G23" s="9">
        <v>0</v>
      </c>
      <c r="H23" s="9">
        <f t="shared" si="0"/>
        <v>3126</v>
      </c>
      <c r="I23" s="9">
        <f t="shared" si="1"/>
        <v>2284</v>
      </c>
      <c r="J23" s="9">
        <f t="shared" si="2"/>
        <v>5410</v>
      </c>
      <c r="K23" s="10" t="s">
        <v>459</v>
      </c>
    </row>
    <row r="24" spans="1:11" ht="19.5" customHeight="1" x14ac:dyDescent="0.2">
      <c r="A24" s="60" t="s">
        <v>460</v>
      </c>
      <c r="B24" s="9">
        <v>1868</v>
      </c>
      <c r="C24" s="9">
        <v>1689</v>
      </c>
      <c r="D24" s="9">
        <v>3557</v>
      </c>
      <c r="E24" s="9">
        <v>0</v>
      </c>
      <c r="F24" s="9">
        <v>0</v>
      </c>
      <c r="G24" s="9">
        <v>0</v>
      </c>
      <c r="H24" s="9">
        <f t="shared" si="0"/>
        <v>1868</v>
      </c>
      <c r="I24" s="9">
        <f t="shared" si="1"/>
        <v>1689</v>
      </c>
      <c r="J24" s="9">
        <f t="shared" si="2"/>
        <v>3557</v>
      </c>
      <c r="K24" s="10" t="s">
        <v>461</v>
      </c>
    </row>
    <row r="25" spans="1:11" ht="19.5" customHeight="1" x14ac:dyDescent="0.2">
      <c r="A25" s="60" t="s">
        <v>227</v>
      </c>
      <c r="B25" s="9">
        <v>0</v>
      </c>
      <c r="C25" s="9">
        <v>2163</v>
      </c>
      <c r="D25" s="9">
        <v>2163</v>
      </c>
      <c r="E25" s="9">
        <v>0</v>
      </c>
      <c r="F25" s="9">
        <v>0</v>
      </c>
      <c r="G25" s="9">
        <v>0</v>
      </c>
      <c r="H25" s="9">
        <f t="shared" si="0"/>
        <v>0</v>
      </c>
      <c r="I25" s="9">
        <f t="shared" si="1"/>
        <v>2163</v>
      </c>
      <c r="J25" s="9">
        <f t="shared" si="2"/>
        <v>2163</v>
      </c>
      <c r="K25" s="10" t="s">
        <v>432</v>
      </c>
    </row>
    <row r="26" spans="1:11" ht="19.5" customHeight="1" x14ac:dyDescent="0.2">
      <c r="A26" s="60" t="s">
        <v>311</v>
      </c>
      <c r="B26" s="9">
        <v>3086</v>
      </c>
      <c r="C26" s="9">
        <v>1714</v>
      </c>
      <c r="D26" s="9">
        <v>4800</v>
      </c>
      <c r="E26" s="9">
        <v>0</v>
      </c>
      <c r="F26" s="9">
        <v>0</v>
      </c>
      <c r="G26" s="9">
        <v>0</v>
      </c>
      <c r="H26" s="9">
        <f t="shared" si="0"/>
        <v>3086</v>
      </c>
      <c r="I26" s="9">
        <f t="shared" si="1"/>
        <v>1714</v>
      </c>
      <c r="J26" s="9">
        <f t="shared" si="2"/>
        <v>4800</v>
      </c>
      <c r="K26" s="10" t="s">
        <v>312</v>
      </c>
    </row>
    <row r="27" spans="1:11" ht="19.5" customHeight="1" x14ac:dyDescent="0.2">
      <c r="A27" s="60" t="s">
        <v>229</v>
      </c>
      <c r="B27" s="9">
        <v>601</v>
      </c>
      <c r="C27" s="9">
        <v>90</v>
      </c>
      <c r="D27" s="9">
        <v>691</v>
      </c>
      <c r="E27" s="9">
        <v>0</v>
      </c>
      <c r="F27" s="9">
        <v>0</v>
      </c>
      <c r="G27" s="9">
        <v>0</v>
      </c>
      <c r="H27" s="9">
        <f t="shared" si="0"/>
        <v>601</v>
      </c>
      <c r="I27" s="9">
        <f t="shared" si="1"/>
        <v>90</v>
      </c>
      <c r="J27" s="9">
        <f t="shared" si="2"/>
        <v>691</v>
      </c>
      <c r="K27" s="10" t="s">
        <v>462</v>
      </c>
    </row>
    <row r="28" spans="1:11" ht="19.5" customHeight="1" thickBot="1" x14ac:dyDescent="0.25">
      <c r="A28" s="439" t="s">
        <v>233</v>
      </c>
      <c r="B28" s="12">
        <v>1264</v>
      </c>
      <c r="C28" s="12">
        <v>842</v>
      </c>
      <c r="D28" s="12">
        <v>2106</v>
      </c>
      <c r="E28" s="12">
        <v>0</v>
      </c>
      <c r="F28" s="12">
        <v>0</v>
      </c>
      <c r="G28" s="12">
        <v>0</v>
      </c>
      <c r="H28" s="12">
        <f t="shared" si="0"/>
        <v>1264</v>
      </c>
      <c r="I28" s="12">
        <f t="shared" si="1"/>
        <v>842</v>
      </c>
      <c r="J28" s="12">
        <f t="shared" si="2"/>
        <v>2106</v>
      </c>
      <c r="K28" s="13" t="s">
        <v>234</v>
      </c>
    </row>
    <row r="29" spans="1:11" s="799" customFormat="1" ht="19.5" customHeight="1" thickTop="1" x14ac:dyDescent="0.2">
      <c r="A29" s="83"/>
      <c r="B29" s="796"/>
      <c r="C29" s="796"/>
      <c r="D29" s="796"/>
      <c r="E29" s="796"/>
      <c r="F29" s="796"/>
      <c r="G29" s="796"/>
      <c r="H29" s="796"/>
      <c r="I29" s="796"/>
      <c r="J29" s="796"/>
      <c r="K29" s="802"/>
    </row>
    <row r="30" spans="1:11" s="628" customFormat="1" ht="28.5" customHeight="1" thickBot="1" x14ac:dyDescent="0.3">
      <c r="A30" s="33" t="s">
        <v>2386</v>
      </c>
      <c r="K30" s="79" t="s">
        <v>2680</v>
      </c>
    </row>
    <row r="31" spans="1:11" s="524" customFormat="1" ht="18.75" customHeight="1" thickTop="1" x14ac:dyDescent="0.2">
      <c r="A31" s="992" t="s">
        <v>196</v>
      </c>
      <c r="B31" s="992" t="s">
        <v>1</v>
      </c>
      <c r="C31" s="992"/>
      <c r="D31" s="992"/>
      <c r="E31" s="992" t="s">
        <v>2</v>
      </c>
      <c r="F31" s="992"/>
      <c r="G31" s="992"/>
      <c r="H31" s="992" t="s">
        <v>4</v>
      </c>
      <c r="I31" s="992"/>
      <c r="J31" s="992"/>
      <c r="K31" s="992" t="s">
        <v>197</v>
      </c>
    </row>
    <row r="32" spans="1:11" s="524" customFormat="1" ht="18.75" customHeight="1" x14ac:dyDescent="0.2">
      <c r="A32" s="993"/>
      <c r="B32" s="993" t="s">
        <v>6</v>
      </c>
      <c r="C32" s="993"/>
      <c r="D32" s="993"/>
      <c r="E32" s="993" t="s">
        <v>7</v>
      </c>
      <c r="F32" s="993"/>
      <c r="G32" s="993"/>
      <c r="H32" s="993" t="s">
        <v>9</v>
      </c>
      <c r="I32" s="993"/>
      <c r="J32" s="993"/>
      <c r="K32" s="993"/>
    </row>
    <row r="33" spans="1:11" s="524" customFormat="1" ht="18.75" customHeight="1" x14ac:dyDescent="0.2">
      <c r="A33" s="993"/>
      <c r="B33" s="625" t="s">
        <v>10</v>
      </c>
      <c r="C33" s="625" t="s">
        <v>112</v>
      </c>
      <c r="D33" s="625" t="s">
        <v>12</v>
      </c>
      <c r="E33" s="625" t="s">
        <v>10</v>
      </c>
      <c r="F33" s="625" t="s">
        <v>112</v>
      </c>
      <c r="G33" s="625" t="s">
        <v>12</v>
      </c>
      <c r="H33" s="625" t="s">
        <v>10</v>
      </c>
      <c r="I33" s="625" t="s">
        <v>112</v>
      </c>
      <c r="J33" s="625" t="s">
        <v>12</v>
      </c>
      <c r="K33" s="993"/>
    </row>
    <row r="34" spans="1:11" s="524" customFormat="1" ht="18.75" customHeight="1" thickBot="1" x14ac:dyDescent="0.25">
      <c r="A34" s="994"/>
      <c r="B34" s="626" t="s">
        <v>13</v>
      </c>
      <c r="C34" s="626" t="s">
        <v>14</v>
      </c>
      <c r="D34" s="626" t="s">
        <v>9</v>
      </c>
      <c r="E34" s="626" t="s">
        <v>13</v>
      </c>
      <c r="F34" s="626" t="s">
        <v>14</v>
      </c>
      <c r="G34" s="626" t="s">
        <v>9</v>
      </c>
      <c r="H34" s="626" t="s">
        <v>13</v>
      </c>
      <c r="I34" s="626" t="s">
        <v>14</v>
      </c>
      <c r="J34" s="626" t="s">
        <v>9</v>
      </c>
      <c r="K34" s="994"/>
    </row>
    <row r="35" spans="1:11" ht="22.5" customHeight="1" x14ac:dyDescent="0.2">
      <c r="A35" s="418" t="s">
        <v>463</v>
      </c>
      <c r="B35" s="18">
        <v>288</v>
      </c>
      <c r="C35" s="18">
        <v>190</v>
      </c>
      <c r="D35" s="18">
        <v>478</v>
      </c>
      <c r="E35" s="18">
        <v>0</v>
      </c>
      <c r="F35" s="18">
        <v>0</v>
      </c>
      <c r="G35" s="18">
        <v>0</v>
      </c>
      <c r="H35" s="18">
        <f t="shared" si="0"/>
        <v>288</v>
      </c>
      <c r="I35" s="18">
        <f t="shared" si="1"/>
        <v>190</v>
      </c>
      <c r="J35" s="18">
        <f t="shared" si="2"/>
        <v>478</v>
      </c>
      <c r="K35" s="19" t="s">
        <v>464</v>
      </c>
    </row>
    <row r="36" spans="1:11" ht="22.5" customHeight="1" x14ac:dyDescent="0.2">
      <c r="A36" s="60" t="s">
        <v>409</v>
      </c>
      <c r="B36" s="9">
        <v>758</v>
      </c>
      <c r="C36" s="9">
        <v>245</v>
      </c>
      <c r="D36" s="9">
        <v>1003</v>
      </c>
      <c r="E36" s="9">
        <v>0</v>
      </c>
      <c r="F36" s="9">
        <v>0</v>
      </c>
      <c r="G36" s="9">
        <v>0</v>
      </c>
      <c r="H36" s="9">
        <f t="shared" si="0"/>
        <v>758</v>
      </c>
      <c r="I36" s="9">
        <f t="shared" si="1"/>
        <v>245</v>
      </c>
      <c r="J36" s="9">
        <f t="shared" si="2"/>
        <v>1003</v>
      </c>
      <c r="K36" s="10" t="s">
        <v>240</v>
      </c>
    </row>
    <row r="37" spans="1:11" ht="22.5" customHeight="1" x14ac:dyDescent="0.2">
      <c r="A37" s="60" t="s">
        <v>241</v>
      </c>
      <c r="B37" s="9">
        <v>178</v>
      </c>
      <c r="C37" s="9">
        <v>79</v>
      </c>
      <c r="D37" s="9">
        <v>257</v>
      </c>
      <c r="E37" s="9">
        <v>0</v>
      </c>
      <c r="F37" s="9">
        <v>0</v>
      </c>
      <c r="G37" s="9">
        <v>0</v>
      </c>
      <c r="H37" s="9">
        <f t="shared" si="0"/>
        <v>178</v>
      </c>
      <c r="I37" s="9">
        <f t="shared" si="1"/>
        <v>79</v>
      </c>
      <c r="J37" s="9">
        <f t="shared" si="2"/>
        <v>257</v>
      </c>
      <c r="K37" s="10" t="s">
        <v>465</v>
      </c>
    </row>
    <row r="38" spans="1:11" ht="22.5" customHeight="1" x14ac:dyDescent="0.2">
      <c r="A38" s="60" t="s">
        <v>243</v>
      </c>
      <c r="B38" s="9">
        <v>159</v>
      </c>
      <c r="C38" s="9">
        <v>158</v>
      </c>
      <c r="D38" s="9">
        <v>317</v>
      </c>
      <c r="E38" s="9">
        <v>0</v>
      </c>
      <c r="F38" s="9">
        <v>0</v>
      </c>
      <c r="G38" s="9">
        <v>0</v>
      </c>
      <c r="H38" s="9">
        <f t="shared" si="0"/>
        <v>159</v>
      </c>
      <c r="I38" s="9">
        <f t="shared" si="1"/>
        <v>158</v>
      </c>
      <c r="J38" s="9">
        <f t="shared" si="2"/>
        <v>317</v>
      </c>
      <c r="K38" s="10" t="s">
        <v>244</v>
      </c>
    </row>
    <row r="39" spans="1:11" ht="22.5" customHeight="1" x14ac:dyDescent="0.2">
      <c r="A39" s="60" t="s">
        <v>245</v>
      </c>
      <c r="B39" s="635">
        <v>475</v>
      </c>
      <c r="C39" s="635">
        <v>359</v>
      </c>
      <c r="D39" s="635">
        <v>834</v>
      </c>
      <c r="E39" s="635">
        <v>0</v>
      </c>
      <c r="F39" s="635">
        <v>0</v>
      </c>
      <c r="G39" s="635">
        <v>0</v>
      </c>
      <c r="H39" s="635">
        <f t="shared" si="0"/>
        <v>475</v>
      </c>
      <c r="I39" s="635">
        <f t="shared" si="1"/>
        <v>359</v>
      </c>
      <c r="J39" s="635">
        <f t="shared" si="2"/>
        <v>834</v>
      </c>
      <c r="K39" s="631" t="s">
        <v>246</v>
      </c>
    </row>
    <row r="40" spans="1:11" ht="22.5" customHeight="1" x14ac:dyDescent="0.2">
      <c r="A40" s="60" t="s">
        <v>90</v>
      </c>
      <c r="B40" s="635">
        <f t="shared" ref="B40:J40" si="6">SUM(B10:B39)</f>
        <v>19167</v>
      </c>
      <c r="C40" s="635">
        <f t="shared" si="6"/>
        <v>16665</v>
      </c>
      <c r="D40" s="635">
        <f t="shared" si="6"/>
        <v>35832</v>
      </c>
      <c r="E40" s="635">
        <f t="shared" si="6"/>
        <v>2</v>
      </c>
      <c r="F40" s="635">
        <f t="shared" si="6"/>
        <v>1</v>
      </c>
      <c r="G40" s="635">
        <f t="shared" si="6"/>
        <v>3</v>
      </c>
      <c r="H40" s="635">
        <f t="shared" si="6"/>
        <v>19169</v>
      </c>
      <c r="I40" s="635">
        <f t="shared" si="6"/>
        <v>16666</v>
      </c>
      <c r="J40" s="635">
        <f t="shared" si="6"/>
        <v>35835</v>
      </c>
      <c r="K40" s="631" t="s">
        <v>91</v>
      </c>
    </row>
    <row r="41" spans="1:11" ht="22.5" customHeight="1" x14ac:dyDescent="0.2">
      <c r="A41" s="60" t="s">
        <v>92</v>
      </c>
      <c r="B41" s="635"/>
      <c r="C41" s="635"/>
      <c r="D41" s="635"/>
      <c r="E41" s="635"/>
      <c r="F41" s="635"/>
      <c r="G41" s="635"/>
      <c r="H41" s="635"/>
      <c r="I41" s="635"/>
      <c r="J41" s="635"/>
      <c r="K41" s="631" t="s">
        <v>93</v>
      </c>
    </row>
    <row r="42" spans="1:11" ht="22.5" customHeight="1" x14ac:dyDescent="0.2">
      <c r="A42" s="60" t="s">
        <v>207</v>
      </c>
      <c r="B42" s="635">
        <v>479</v>
      </c>
      <c r="C42" s="635">
        <v>64</v>
      </c>
      <c r="D42" s="635">
        <v>543</v>
      </c>
      <c r="E42" s="635">
        <v>0</v>
      </c>
      <c r="F42" s="635">
        <v>0</v>
      </c>
      <c r="G42" s="635">
        <v>0</v>
      </c>
      <c r="H42" s="635">
        <f>E42+B42</f>
        <v>479</v>
      </c>
      <c r="I42" s="635">
        <f>F42+C42</f>
        <v>64</v>
      </c>
      <c r="J42" s="635">
        <f>SUM(H42:I42)</f>
        <v>543</v>
      </c>
      <c r="K42" s="631" t="s">
        <v>208</v>
      </c>
    </row>
    <row r="43" spans="1:11" ht="22.5" customHeight="1" x14ac:dyDescent="0.2">
      <c r="A43" s="60" t="s">
        <v>456</v>
      </c>
      <c r="B43" s="9">
        <v>87</v>
      </c>
      <c r="C43" s="9">
        <v>39</v>
      </c>
      <c r="D43" s="9">
        <v>126</v>
      </c>
      <c r="E43" s="9">
        <v>0</v>
      </c>
      <c r="F43" s="9">
        <v>0</v>
      </c>
      <c r="G43" s="9">
        <v>0</v>
      </c>
      <c r="H43" s="9">
        <f t="shared" ref="H43:H53" si="7">E43+B43</f>
        <v>87</v>
      </c>
      <c r="I43" s="9">
        <f t="shared" ref="I43:I53" si="8">F43+C43</f>
        <v>39</v>
      </c>
      <c r="J43" s="9">
        <f t="shared" ref="J43:J53" si="9">SUM(H43:I43)</f>
        <v>126</v>
      </c>
      <c r="K43" s="29" t="s">
        <v>457</v>
      </c>
    </row>
    <row r="44" spans="1:11" ht="22.5" customHeight="1" x14ac:dyDescent="0.2">
      <c r="A44" s="60" t="s">
        <v>306</v>
      </c>
      <c r="B44" s="9">
        <v>1055</v>
      </c>
      <c r="C44" s="9">
        <v>272</v>
      </c>
      <c r="D44" s="9">
        <v>1327</v>
      </c>
      <c r="E44" s="9">
        <v>0</v>
      </c>
      <c r="F44" s="9">
        <v>0</v>
      </c>
      <c r="G44" s="9">
        <v>0</v>
      </c>
      <c r="H44" s="9">
        <f t="shared" si="7"/>
        <v>1055</v>
      </c>
      <c r="I44" s="9">
        <f t="shared" si="8"/>
        <v>272</v>
      </c>
      <c r="J44" s="9">
        <f t="shared" si="9"/>
        <v>1327</v>
      </c>
      <c r="K44" s="10" t="s">
        <v>222</v>
      </c>
    </row>
    <row r="45" spans="1:11" ht="22.5" customHeight="1" x14ac:dyDescent="0.2">
      <c r="A45" s="60" t="s">
        <v>458</v>
      </c>
      <c r="B45" s="9">
        <v>597</v>
      </c>
      <c r="C45" s="9">
        <v>435</v>
      </c>
      <c r="D45" s="9">
        <v>1032</v>
      </c>
      <c r="E45" s="9">
        <v>0</v>
      </c>
      <c r="F45" s="9">
        <v>0</v>
      </c>
      <c r="G45" s="9">
        <v>0</v>
      </c>
      <c r="H45" s="9">
        <f t="shared" si="7"/>
        <v>597</v>
      </c>
      <c r="I45" s="9">
        <f t="shared" si="8"/>
        <v>435</v>
      </c>
      <c r="J45" s="9">
        <f t="shared" si="9"/>
        <v>1032</v>
      </c>
      <c r="K45" s="10" t="s">
        <v>459</v>
      </c>
    </row>
    <row r="46" spans="1:11" ht="22.5" customHeight="1" x14ac:dyDescent="0.2">
      <c r="A46" s="60" t="s">
        <v>311</v>
      </c>
      <c r="B46" s="9">
        <v>467</v>
      </c>
      <c r="C46" s="9">
        <v>244</v>
      </c>
      <c r="D46" s="9">
        <v>711</v>
      </c>
      <c r="E46" s="9">
        <v>0</v>
      </c>
      <c r="F46" s="9">
        <v>0</v>
      </c>
      <c r="G46" s="9">
        <v>0</v>
      </c>
      <c r="H46" s="9">
        <f t="shared" si="7"/>
        <v>467</v>
      </c>
      <c r="I46" s="9">
        <f t="shared" si="8"/>
        <v>244</v>
      </c>
      <c r="J46" s="9">
        <f t="shared" si="9"/>
        <v>711</v>
      </c>
      <c r="K46" s="10" t="s">
        <v>312</v>
      </c>
    </row>
    <row r="47" spans="1:11" s="545" customFormat="1" ht="22.5" customHeight="1" x14ac:dyDescent="0.2">
      <c r="A47" s="60" t="s">
        <v>229</v>
      </c>
      <c r="B47" s="9">
        <v>80</v>
      </c>
      <c r="C47" s="9">
        <v>2</v>
      </c>
      <c r="D47" s="9">
        <v>82</v>
      </c>
      <c r="E47" s="9">
        <v>0</v>
      </c>
      <c r="F47" s="9">
        <v>0</v>
      </c>
      <c r="G47" s="9">
        <v>0</v>
      </c>
      <c r="H47" s="9">
        <f t="shared" ref="H47" si="10">E47+B47</f>
        <v>80</v>
      </c>
      <c r="I47" s="9">
        <f t="shared" ref="I47" si="11">F47+C47</f>
        <v>2</v>
      </c>
      <c r="J47" s="9">
        <f t="shared" ref="J47" si="12">SUM(H47:I47)</f>
        <v>82</v>
      </c>
      <c r="K47" s="548" t="s">
        <v>462</v>
      </c>
    </row>
    <row r="48" spans="1:11" ht="22.5" customHeight="1" x14ac:dyDescent="0.2">
      <c r="A48" s="60" t="s">
        <v>233</v>
      </c>
      <c r="B48" s="9">
        <v>302</v>
      </c>
      <c r="C48" s="9">
        <v>128</v>
      </c>
      <c r="D48" s="9">
        <v>430</v>
      </c>
      <c r="E48" s="9">
        <v>0</v>
      </c>
      <c r="F48" s="9">
        <v>0</v>
      </c>
      <c r="G48" s="9">
        <v>0</v>
      </c>
      <c r="H48" s="9">
        <f t="shared" si="7"/>
        <v>302</v>
      </c>
      <c r="I48" s="9">
        <f t="shared" si="8"/>
        <v>128</v>
      </c>
      <c r="J48" s="9">
        <f t="shared" si="9"/>
        <v>430</v>
      </c>
      <c r="K48" s="10" t="s">
        <v>234</v>
      </c>
    </row>
    <row r="49" spans="1:11" ht="22.5" customHeight="1" x14ac:dyDescent="0.2">
      <c r="A49" s="60" t="s">
        <v>409</v>
      </c>
      <c r="B49" s="9">
        <v>970</v>
      </c>
      <c r="C49" s="9">
        <v>133</v>
      </c>
      <c r="D49" s="9">
        <v>1103</v>
      </c>
      <c r="E49" s="9">
        <v>0</v>
      </c>
      <c r="F49" s="9">
        <v>0</v>
      </c>
      <c r="G49" s="9">
        <v>0</v>
      </c>
      <c r="H49" s="9">
        <f t="shared" si="7"/>
        <v>970</v>
      </c>
      <c r="I49" s="9">
        <f t="shared" si="8"/>
        <v>133</v>
      </c>
      <c r="J49" s="9">
        <f t="shared" si="9"/>
        <v>1103</v>
      </c>
      <c r="K49" s="10" t="s">
        <v>240</v>
      </c>
    </row>
    <row r="50" spans="1:11" s="200" customFormat="1" ht="22.5" customHeight="1" x14ac:dyDescent="0.2">
      <c r="A50" s="60" t="s">
        <v>243</v>
      </c>
      <c r="B50" s="9">
        <v>71</v>
      </c>
      <c r="C50" s="9">
        <v>68</v>
      </c>
      <c r="D50" s="9">
        <v>139</v>
      </c>
      <c r="E50" s="9">
        <v>0</v>
      </c>
      <c r="F50" s="9">
        <v>0</v>
      </c>
      <c r="G50" s="9">
        <v>0</v>
      </c>
      <c r="H50" s="9">
        <f t="shared" si="7"/>
        <v>71</v>
      </c>
      <c r="I50" s="9">
        <f t="shared" si="8"/>
        <v>68</v>
      </c>
      <c r="J50" s="9">
        <f t="shared" si="9"/>
        <v>139</v>
      </c>
      <c r="K50" s="203" t="s">
        <v>244</v>
      </c>
    </row>
    <row r="51" spans="1:11" ht="22.5" customHeight="1" x14ac:dyDescent="0.2">
      <c r="A51" s="60" t="s">
        <v>245</v>
      </c>
      <c r="B51" s="9">
        <v>233</v>
      </c>
      <c r="C51" s="9">
        <v>92</v>
      </c>
      <c r="D51" s="9">
        <v>325</v>
      </c>
      <c r="E51" s="9">
        <v>0</v>
      </c>
      <c r="F51" s="9">
        <v>0</v>
      </c>
      <c r="G51" s="9">
        <v>0</v>
      </c>
      <c r="H51" s="9">
        <f t="shared" si="7"/>
        <v>233</v>
      </c>
      <c r="I51" s="9">
        <f t="shared" si="8"/>
        <v>92</v>
      </c>
      <c r="J51" s="9">
        <f t="shared" si="9"/>
        <v>325</v>
      </c>
      <c r="K51" s="10" t="s">
        <v>246</v>
      </c>
    </row>
    <row r="52" spans="1:11" ht="22.5" customHeight="1" thickBot="1" x14ac:dyDescent="0.25">
      <c r="A52" s="84" t="s">
        <v>126</v>
      </c>
      <c r="B52" s="65">
        <f>SUM(B42:B51)</f>
        <v>4341</v>
      </c>
      <c r="C52" s="195">
        <f t="shared" ref="C52:D52" si="13">SUM(C42:C51)</f>
        <v>1477</v>
      </c>
      <c r="D52" s="195">
        <f t="shared" si="13"/>
        <v>5818</v>
      </c>
      <c r="E52" s="9">
        <v>0</v>
      </c>
      <c r="F52" s="9">
        <v>0</v>
      </c>
      <c r="G52" s="9">
        <v>0</v>
      </c>
      <c r="H52" s="9">
        <f t="shared" si="7"/>
        <v>4341</v>
      </c>
      <c r="I52" s="9">
        <f t="shared" si="8"/>
        <v>1477</v>
      </c>
      <c r="J52" s="9">
        <f t="shared" si="9"/>
        <v>5818</v>
      </c>
      <c r="K52" s="16" t="s">
        <v>251</v>
      </c>
    </row>
    <row r="53" spans="1:11" ht="22.5" customHeight="1" thickBot="1" x14ac:dyDescent="0.25">
      <c r="A53" s="23" t="s">
        <v>252</v>
      </c>
      <c r="B53" s="24">
        <f t="shared" ref="B53:G53" si="14">SUM(B52,B40)</f>
        <v>23508</v>
      </c>
      <c r="C53" s="24">
        <f t="shared" si="14"/>
        <v>18142</v>
      </c>
      <c r="D53" s="24">
        <f t="shared" si="14"/>
        <v>41650</v>
      </c>
      <c r="E53" s="24">
        <f t="shared" si="14"/>
        <v>2</v>
      </c>
      <c r="F53" s="24">
        <f t="shared" si="14"/>
        <v>1</v>
      </c>
      <c r="G53" s="24">
        <f t="shared" si="14"/>
        <v>3</v>
      </c>
      <c r="H53" s="24">
        <f t="shared" si="7"/>
        <v>23510</v>
      </c>
      <c r="I53" s="24">
        <f t="shared" si="8"/>
        <v>18143</v>
      </c>
      <c r="J53" s="24">
        <f t="shared" si="9"/>
        <v>41653</v>
      </c>
      <c r="K53" s="25" t="s">
        <v>253</v>
      </c>
    </row>
    <row r="54" spans="1:11" ht="12.75" customHeight="1" thickTop="1" x14ac:dyDescent="0.2"/>
    <row r="55" spans="1:11" ht="12.75" customHeight="1" x14ac:dyDescent="0.2"/>
    <row r="56" spans="1:11" ht="12.75" customHeight="1" x14ac:dyDescent="0.2"/>
    <row r="57" spans="1:11" ht="12.75" customHeight="1" x14ac:dyDescent="0.2"/>
    <row r="58" spans="1:11" ht="31.5" customHeight="1" x14ac:dyDescent="0.2">
      <c r="A58" s="995" t="s">
        <v>1932</v>
      </c>
      <c r="B58" s="995"/>
      <c r="C58" s="995"/>
      <c r="D58" s="995"/>
      <c r="E58" s="995"/>
      <c r="F58" s="995"/>
      <c r="G58" s="995"/>
      <c r="H58" s="995"/>
      <c r="I58" s="995"/>
      <c r="J58" s="995"/>
      <c r="K58" s="995"/>
    </row>
    <row r="59" spans="1:11" ht="35.25" customHeight="1" x14ac:dyDescent="0.2">
      <c r="A59" s="999" t="s">
        <v>1931</v>
      </c>
      <c r="B59" s="999"/>
      <c r="C59" s="999"/>
      <c r="D59" s="999"/>
      <c r="E59" s="999"/>
      <c r="F59" s="999"/>
      <c r="G59" s="999"/>
      <c r="H59" s="999"/>
      <c r="I59" s="999"/>
      <c r="J59" s="999"/>
      <c r="K59" s="999"/>
    </row>
    <row r="60" spans="1:11" ht="16.5" thickBot="1" x14ac:dyDescent="0.3">
      <c r="A60" s="33" t="s">
        <v>2387</v>
      </c>
      <c r="K60" s="79" t="s">
        <v>2682</v>
      </c>
    </row>
    <row r="61" spans="1:11" s="524" customFormat="1" ht="21.75" customHeight="1" thickTop="1" x14ac:dyDescent="0.25">
      <c r="A61" s="992" t="s">
        <v>196</v>
      </c>
      <c r="B61" s="1003" t="s">
        <v>1</v>
      </c>
      <c r="C61" s="1003"/>
      <c r="D61" s="1003"/>
      <c r="E61" s="1003" t="s">
        <v>2</v>
      </c>
      <c r="F61" s="1003"/>
      <c r="G61" s="1003"/>
      <c r="H61" s="1003" t="s">
        <v>4</v>
      </c>
      <c r="I61" s="1003"/>
      <c r="J61" s="1003"/>
      <c r="K61" s="992" t="s">
        <v>197</v>
      </c>
    </row>
    <row r="62" spans="1:11" s="524" customFormat="1" ht="21.75" customHeight="1" x14ac:dyDescent="0.25">
      <c r="A62" s="993"/>
      <c r="B62" s="1004" t="s">
        <v>6</v>
      </c>
      <c r="C62" s="1004"/>
      <c r="D62" s="1004"/>
      <c r="E62" s="1004" t="s">
        <v>7</v>
      </c>
      <c r="F62" s="1004"/>
      <c r="G62" s="1004"/>
      <c r="H62" s="1004" t="s">
        <v>9</v>
      </c>
      <c r="I62" s="1004"/>
      <c r="J62" s="1004"/>
      <c r="K62" s="993"/>
    </row>
    <row r="63" spans="1:11" s="524" customFormat="1" ht="21.75" customHeight="1" x14ac:dyDescent="0.25">
      <c r="A63" s="993"/>
      <c r="B63" s="500" t="s">
        <v>10</v>
      </c>
      <c r="C63" s="500" t="s">
        <v>112</v>
      </c>
      <c r="D63" s="500" t="s">
        <v>12</v>
      </c>
      <c r="E63" s="500" t="s">
        <v>10</v>
      </c>
      <c r="F63" s="500" t="s">
        <v>112</v>
      </c>
      <c r="G63" s="500" t="s">
        <v>12</v>
      </c>
      <c r="H63" s="500" t="s">
        <v>10</v>
      </c>
      <c r="I63" s="500" t="s">
        <v>112</v>
      </c>
      <c r="J63" s="500" t="s">
        <v>12</v>
      </c>
      <c r="K63" s="993"/>
    </row>
    <row r="64" spans="1:11" s="524" customFormat="1" ht="21.75" customHeight="1" thickBot="1" x14ac:dyDescent="0.3">
      <c r="A64" s="994"/>
      <c r="B64" s="4" t="s">
        <v>13</v>
      </c>
      <c r="C64" s="4" t="s">
        <v>14</v>
      </c>
      <c r="D64" s="4" t="s">
        <v>9</v>
      </c>
      <c r="E64" s="4" t="s">
        <v>13</v>
      </c>
      <c r="F64" s="4" t="s">
        <v>14</v>
      </c>
      <c r="G64" s="4" t="s">
        <v>9</v>
      </c>
      <c r="H64" s="4" t="s">
        <v>13</v>
      </c>
      <c r="I64" s="4" t="s">
        <v>14</v>
      </c>
      <c r="J64" s="4" t="s">
        <v>9</v>
      </c>
      <c r="K64" s="994"/>
    </row>
    <row r="65" spans="1:11" ht="18" customHeight="1" x14ac:dyDescent="0.25">
      <c r="A65" s="20" t="s">
        <v>15</v>
      </c>
      <c r="B65" s="3"/>
      <c r="C65" s="3"/>
      <c r="D65" s="3"/>
      <c r="E65" s="3"/>
      <c r="F65" s="3"/>
      <c r="G65" s="3"/>
      <c r="H65" s="3"/>
      <c r="I65" s="3"/>
      <c r="J65" s="3"/>
      <c r="K65" s="22" t="s">
        <v>198</v>
      </c>
    </row>
    <row r="66" spans="1:11" ht="18" customHeight="1" x14ac:dyDescent="0.2">
      <c r="A66" s="60" t="s">
        <v>199</v>
      </c>
      <c r="B66" s="9">
        <v>525</v>
      </c>
      <c r="C66" s="9">
        <v>798</v>
      </c>
      <c r="D66" s="9">
        <v>1323</v>
      </c>
      <c r="E66" s="9">
        <v>0</v>
      </c>
      <c r="F66" s="9">
        <v>0</v>
      </c>
      <c r="G66" s="9">
        <v>0</v>
      </c>
      <c r="H66" s="9">
        <f>E66+B66</f>
        <v>525</v>
      </c>
      <c r="I66" s="9">
        <f>F66+C66</f>
        <v>798</v>
      </c>
      <c r="J66" s="9">
        <f>SUM(H66:I66)</f>
        <v>1323</v>
      </c>
      <c r="K66" s="10" t="s">
        <v>200</v>
      </c>
    </row>
    <row r="67" spans="1:11" ht="18" customHeight="1" x14ac:dyDescent="0.2">
      <c r="A67" s="60" t="s">
        <v>203</v>
      </c>
      <c r="B67" s="9">
        <v>257</v>
      </c>
      <c r="C67" s="9">
        <v>455</v>
      </c>
      <c r="D67" s="9">
        <v>712</v>
      </c>
      <c r="E67" s="9">
        <v>0</v>
      </c>
      <c r="F67" s="9">
        <v>0</v>
      </c>
      <c r="G67" s="9">
        <v>0</v>
      </c>
      <c r="H67" s="9">
        <f t="shared" ref="H67:H77" si="15">E67+B67</f>
        <v>257</v>
      </c>
      <c r="I67" s="9">
        <f t="shared" ref="I67:I77" si="16">F67+C67</f>
        <v>455</v>
      </c>
      <c r="J67" s="9">
        <f t="shared" ref="J67:J77" si="17">SUM(H67:I67)</f>
        <v>712</v>
      </c>
      <c r="K67" s="10" t="s">
        <v>204</v>
      </c>
    </row>
    <row r="68" spans="1:11" ht="18" customHeight="1" x14ac:dyDescent="0.2">
      <c r="A68" s="60" t="s">
        <v>205</v>
      </c>
      <c r="B68" s="9">
        <v>237</v>
      </c>
      <c r="C68" s="9">
        <v>655</v>
      </c>
      <c r="D68" s="9">
        <v>892</v>
      </c>
      <c r="E68" s="9">
        <v>0</v>
      </c>
      <c r="F68" s="9">
        <v>1</v>
      </c>
      <c r="G68" s="9">
        <v>1</v>
      </c>
      <c r="H68" s="9">
        <f t="shared" si="15"/>
        <v>237</v>
      </c>
      <c r="I68" s="9">
        <f t="shared" si="16"/>
        <v>656</v>
      </c>
      <c r="J68" s="9">
        <f t="shared" si="17"/>
        <v>893</v>
      </c>
      <c r="K68" s="10" t="s">
        <v>305</v>
      </c>
    </row>
    <row r="69" spans="1:11" ht="18" customHeight="1" x14ac:dyDescent="0.2">
      <c r="A69" s="60" t="s">
        <v>207</v>
      </c>
      <c r="B69" s="9">
        <v>128</v>
      </c>
      <c r="C69" s="9">
        <v>521</v>
      </c>
      <c r="D69" s="9">
        <v>649</v>
      </c>
      <c r="E69" s="9">
        <v>0</v>
      </c>
      <c r="F69" s="9">
        <v>0</v>
      </c>
      <c r="G69" s="9">
        <v>0</v>
      </c>
      <c r="H69" s="9">
        <f t="shared" si="15"/>
        <v>128</v>
      </c>
      <c r="I69" s="9">
        <f t="shared" si="16"/>
        <v>521</v>
      </c>
      <c r="J69" s="9">
        <f t="shared" si="17"/>
        <v>649</v>
      </c>
      <c r="K69" s="10" t="s">
        <v>208</v>
      </c>
    </row>
    <row r="70" spans="1:11" ht="18" customHeight="1" x14ac:dyDescent="0.2">
      <c r="A70" s="60" t="s">
        <v>209</v>
      </c>
      <c r="B70" s="9">
        <v>989</v>
      </c>
      <c r="C70" s="9">
        <v>703</v>
      </c>
      <c r="D70" s="9">
        <v>1692</v>
      </c>
      <c r="E70" s="9">
        <v>0</v>
      </c>
      <c r="F70" s="9">
        <v>0</v>
      </c>
      <c r="G70" s="9">
        <v>0</v>
      </c>
      <c r="H70" s="9">
        <f t="shared" si="15"/>
        <v>989</v>
      </c>
      <c r="I70" s="9">
        <f t="shared" si="16"/>
        <v>703</v>
      </c>
      <c r="J70" s="9">
        <f t="shared" si="17"/>
        <v>1692</v>
      </c>
      <c r="K70" s="10" t="s">
        <v>210</v>
      </c>
    </row>
    <row r="71" spans="1:11" ht="18" customHeight="1" x14ac:dyDescent="0.2">
      <c r="A71" s="60" t="s">
        <v>450</v>
      </c>
      <c r="B71" s="9">
        <v>330</v>
      </c>
      <c r="C71" s="9">
        <v>152</v>
      </c>
      <c r="D71" s="9">
        <v>482</v>
      </c>
      <c r="E71" s="9">
        <v>0</v>
      </c>
      <c r="F71" s="9">
        <v>0</v>
      </c>
      <c r="G71" s="9">
        <v>0</v>
      </c>
      <c r="H71" s="9">
        <f t="shared" si="15"/>
        <v>330</v>
      </c>
      <c r="I71" s="9">
        <f t="shared" si="16"/>
        <v>152</v>
      </c>
      <c r="J71" s="9">
        <f t="shared" si="17"/>
        <v>482</v>
      </c>
      <c r="K71" s="29" t="s">
        <v>451</v>
      </c>
    </row>
    <row r="72" spans="1:11" ht="18" customHeight="1" x14ac:dyDescent="0.2">
      <c r="A72" s="60" t="s">
        <v>452</v>
      </c>
      <c r="B72" s="9">
        <v>535</v>
      </c>
      <c r="C72" s="9">
        <v>516</v>
      </c>
      <c r="D72" s="9">
        <v>1051</v>
      </c>
      <c r="E72" s="9">
        <v>0</v>
      </c>
      <c r="F72" s="9">
        <v>0</v>
      </c>
      <c r="G72" s="9">
        <v>0</v>
      </c>
      <c r="H72" s="9">
        <f t="shared" si="15"/>
        <v>535</v>
      </c>
      <c r="I72" s="9">
        <f t="shared" si="16"/>
        <v>516</v>
      </c>
      <c r="J72" s="9">
        <f t="shared" si="17"/>
        <v>1051</v>
      </c>
      <c r="K72" s="10" t="s">
        <v>214</v>
      </c>
    </row>
    <row r="73" spans="1:11" ht="18" customHeight="1" x14ac:dyDescent="0.2">
      <c r="A73" s="60" t="s">
        <v>215</v>
      </c>
      <c r="B73" s="9">
        <v>170</v>
      </c>
      <c r="C73" s="9">
        <v>139</v>
      </c>
      <c r="D73" s="9">
        <v>309</v>
      </c>
      <c r="E73" s="9">
        <v>0</v>
      </c>
      <c r="F73" s="9">
        <v>0</v>
      </c>
      <c r="G73" s="9">
        <v>0</v>
      </c>
      <c r="H73" s="9">
        <f t="shared" si="15"/>
        <v>170</v>
      </c>
      <c r="I73" s="9">
        <f t="shared" si="16"/>
        <v>139</v>
      </c>
      <c r="J73" s="9">
        <f t="shared" si="17"/>
        <v>309</v>
      </c>
      <c r="K73" s="10" t="s">
        <v>216</v>
      </c>
    </row>
    <row r="74" spans="1:11" ht="18" customHeight="1" x14ac:dyDescent="0.2">
      <c r="A74" s="60" t="s">
        <v>217</v>
      </c>
      <c r="B74" s="9">
        <v>582</v>
      </c>
      <c r="C74" s="9">
        <v>882</v>
      </c>
      <c r="D74" s="9">
        <v>1464</v>
      </c>
      <c r="E74" s="9">
        <v>0</v>
      </c>
      <c r="F74" s="9">
        <v>0</v>
      </c>
      <c r="G74" s="9">
        <v>0</v>
      </c>
      <c r="H74" s="9">
        <f t="shared" si="15"/>
        <v>582</v>
      </c>
      <c r="I74" s="9">
        <f t="shared" si="16"/>
        <v>882</v>
      </c>
      <c r="J74" s="9">
        <f t="shared" si="17"/>
        <v>1464</v>
      </c>
      <c r="K74" s="10" t="s">
        <v>453</v>
      </c>
    </row>
    <row r="75" spans="1:11" ht="18" customHeight="1" x14ac:dyDescent="0.2">
      <c r="A75" s="60" t="s">
        <v>454</v>
      </c>
      <c r="B75" s="9">
        <v>368</v>
      </c>
      <c r="C75" s="9">
        <v>354</v>
      </c>
      <c r="D75" s="9">
        <v>722</v>
      </c>
      <c r="E75" s="9">
        <v>0</v>
      </c>
      <c r="F75" s="9">
        <v>0</v>
      </c>
      <c r="G75" s="9">
        <v>0</v>
      </c>
      <c r="H75" s="9">
        <f t="shared" si="15"/>
        <v>368</v>
      </c>
      <c r="I75" s="9">
        <f t="shared" si="16"/>
        <v>354</v>
      </c>
      <c r="J75" s="9">
        <f t="shared" si="17"/>
        <v>722</v>
      </c>
      <c r="K75" s="29" t="s">
        <v>455</v>
      </c>
    </row>
    <row r="76" spans="1:11" ht="18" customHeight="1" x14ac:dyDescent="0.2">
      <c r="A76" s="60" t="s">
        <v>456</v>
      </c>
      <c r="B76" s="9">
        <v>468</v>
      </c>
      <c r="C76" s="9">
        <v>636</v>
      </c>
      <c r="D76" s="9">
        <v>1104</v>
      </c>
      <c r="E76" s="9">
        <v>2</v>
      </c>
      <c r="F76" s="9">
        <v>0</v>
      </c>
      <c r="G76" s="9">
        <v>2</v>
      </c>
      <c r="H76" s="9">
        <f t="shared" si="15"/>
        <v>470</v>
      </c>
      <c r="I76" s="9">
        <f t="shared" si="16"/>
        <v>636</v>
      </c>
      <c r="J76" s="9">
        <f t="shared" si="17"/>
        <v>1106</v>
      </c>
      <c r="K76" s="29" t="s">
        <v>457</v>
      </c>
    </row>
    <row r="77" spans="1:11" ht="18" customHeight="1" x14ac:dyDescent="0.2">
      <c r="A77" s="60" t="s">
        <v>306</v>
      </c>
      <c r="B77" s="9">
        <v>2222</v>
      </c>
      <c r="C77" s="9">
        <v>836</v>
      </c>
      <c r="D77" s="9">
        <v>3058</v>
      </c>
      <c r="E77" s="9">
        <v>0</v>
      </c>
      <c r="F77" s="9">
        <v>0</v>
      </c>
      <c r="G77" s="9">
        <v>0</v>
      </c>
      <c r="H77" s="9">
        <f t="shared" si="15"/>
        <v>2222</v>
      </c>
      <c r="I77" s="9">
        <f t="shared" si="16"/>
        <v>836</v>
      </c>
      <c r="J77" s="9">
        <f t="shared" si="17"/>
        <v>3058</v>
      </c>
      <c r="K77" s="10" t="s">
        <v>222</v>
      </c>
    </row>
    <row r="78" spans="1:11" s="622" customFormat="1" ht="18" customHeight="1" x14ac:dyDescent="0.2">
      <c r="A78" s="87" t="s">
        <v>687</v>
      </c>
      <c r="B78" s="9">
        <v>29</v>
      </c>
      <c r="C78" s="9">
        <v>5</v>
      </c>
      <c r="D78" s="9">
        <v>34</v>
      </c>
      <c r="E78" s="9">
        <v>0</v>
      </c>
      <c r="F78" s="9">
        <v>0</v>
      </c>
      <c r="G78" s="9">
        <v>0</v>
      </c>
      <c r="H78" s="624">
        <f t="shared" ref="H78:H95" si="18">E78+B78</f>
        <v>29</v>
      </c>
      <c r="I78" s="624">
        <f t="shared" ref="I78:I95" si="19">F78+C78</f>
        <v>5</v>
      </c>
      <c r="J78" s="624">
        <f t="shared" ref="J78:J95" si="20">SUM(H78:I78)</f>
        <v>34</v>
      </c>
      <c r="K78" s="623" t="s">
        <v>308</v>
      </c>
    </row>
    <row r="79" spans="1:11" ht="18" customHeight="1" x14ac:dyDescent="0.2">
      <c r="A79" s="60" t="s">
        <v>458</v>
      </c>
      <c r="B79" s="9">
        <v>2898</v>
      </c>
      <c r="C79" s="9">
        <v>2076</v>
      </c>
      <c r="D79" s="9">
        <v>4974</v>
      </c>
      <c r="E79" s="9">
        <v>0</v>
      </c>
      <c r="F79" s="9">
        <v>0</v>
      </c>
      <c r="G79" s="9">
        <v>0</v>
      </c>
      <c r="H79" s="624">
        <f t="shared" si="18"/>
        <v>2898</v>
      </c>
      <c r="I79" s="624">
        <f t="shared" si="19"/>
        <v>2076</v>
      </c>
      <c r="J79" s="624">
        <f t="shared" si="20"/>
        <v>4974</v>
      </c>
      <c r="K79" s="10" t="s">
        <v>459</v>
      </c>
    </row>
    <row r="80" spans="1:11" ht="18" customHeight="1" x14ac:dyDescent="0.2">
      <c r="A80" s="60" t="s">
        <v>460</v>
      </c>
      <c r="B80" s="9">
        <v>1741</v>
      </c>
      <c r="C80" s="9">
        <v>1669</v>
      </c>
      <c r="D80" s="9">
        <v>3410</v>
      </c>
      <c r="E80" s="9">
        <v>0</v>
      </c>
      <c r="F80" s="9">
        <v>0</v>
      </c>
      <c r="G80" s="9">
        <v>0</v>
      </c>
      <c r="H80" s="624">
        <f t="shared" si="18"/>
        <v>1741</v>
      </c>
      <c r="I80" s="624">
        <f t="shared" si="19"/>
        <v>1669</v>
      </c>
      <c r="J80" s="624">
        <f t="shared" si="20"/>
        <v>3410</v>
      </c>
      <c r="K80" s="10" t="s">
        <v>461</v>
      </c>
    </row>
    <row r="81" spans="1:11" ht="18" customHeight="1" x14ac:dyDescent="0.2">
      <c r="A81" s="60" t="s">
        <v>227</v>
      </c>
      <c r="B81" s="9">
        <v>0</v>
      </c>
      <c r="C81" s="9">
        <v>2033</v>
      </c>
      <c r="D81" s="9">
        <v>2033</v>
      </c>
      <c r="E81" s="9">
        <v>0</v>
      </c>
      <c r="F81" s="9">
        <v>0</v>
      </c>
      <c r="G81" s="9">
        <v>0</v>
      </c>
      <c r="H81" s="624">
        <f t="shared" si="18"/>
        <v>0</v>
      </c>
      <c r="I81" s="624">
        <f t="shared" si="19"/>
        <v>2033</v>
      </c>
      <c r="J81" s="624">
        <f t="shared" si="20"/>
        <v>2033</v>
      </c>
      <c r="K81" s="10" t="s">
        <v>432</v>
      </c>
    </row>
    <row r="82" spans="1:11" ht="18" customHeight="1" x14ac:dyDescent="0.2">
      <c r="A82" s="60" t="s">
        <v>311</v>
      </c>
      <c r="B82" s="9">
        <v>3042</v>
      </c>
      <c r="C82" s="9">
        <v>1710</v>
      </c>
      <c r="D82" s="9">
        <v>4752</v>
      </c>
      <c r="E82" s="9">
        <v>0</v>
      </c>
      <c r="F82" s="9">
        <v>0</v>
      </c>
      <c r="G82" s="9">
        <v>0</v>
      </c>
      <c r="H82" s="624">
        <f t="shared" si="18"/>
        <v>3042</v>
      </c>
      <c r="I82" s="624">
        <f t="shared" si="19"/>
        <v>1710</v>
      </c>
      <c r="J82" s="624">
        <f t="shared" si="20"/>
        <v>4752</v>
      </c>
      <c r="K82" s="10" t="s">
        <v>312</v>
      </c>
    </row>
    <row r="83" spans="1:11" ht="18" customHeight="1" x14ac:dyDescent="0.2">
      <c r="A83" s="60" t="s">
        <v>229</v>
      </c>
      <c r="B83" s="9">
        <v>578</v>
      </c>
      <c r="C83" s="9">
        <v>88</v>
      </c>
      <c r="D83" s="9">
        <v>666</v>
      </c>
      <c r="E83" s="9">
        <v>0</v>
      </c>
      <c r="F83" s="9">
        <v>0</v>
      </c>
      <c r="G83" s="9">
        <v>0</v>
      </c>
      <c r="H83" s="624">
        <f t="shared" si="18"/>
        <v>578</v>
      </c>
      <c r="I83" s="624">
        <f t="shared" si="19"/>
        <v>88</v>
      </c>
      <c r="J83" s="624">
        <f t="shared" si="20"/>
        <v>666</v>
      </c>
      <c r="K83" s="10" t="s">
        <v>462</v>
      </c>
    </row>
    <row r="84" spans="1:11" ht="18" customHeight="1" x14ac:dyDescent="0.2">
      <c r="A84" s="60" t="s">
        <v>233</v>
      </c>
      <c r="B84" s="9">
        <v>1192</v>
      </c>
      <c r="C84" s="9">
        <v>817</v>
      </c>
      <c r="D84" s="9">
        <v>2009</v>
      </c>
      <c r="E84" s="9">
        <v>0</v>
      </c>
      <c r="F84" s="9">
        <v>0</v>
      </c>
      <c r="G84" s="9">
        <v>0</v>
      </c>
      <c r="H84" s="624">
        <f t="shared" si="18"/>
        <v>1192</v>
      </c>
      <c r="I84" s="624">
        <f t="shared" si="19"/>
        <v>817</v>
      </c>
      <c r="J84" s="624">
        <f t="shared" si="20"/>
        <v>2009</v>
      </c>
      <c r="K84" s="10" t="s">
        <v>234</v>
      </c>
    </row>
    <row r="85" spans="1:11" ht="18" customHeight="1" x14ac:dyDescent="0.2">
      <c r="A85" s="60" t="s">
        <v>463</v>
      </c>
      <c r="B85" s="9">
        <v>279</v>
      </c>
      <c r="C85" s="9">
        <v>184</v>
      </c>
      <c r="D85" s="9">
        <v>463</v>
      </c>
      <c r="E85" s="9">
        <v>0</v>
      </c>
      <c r="F85" s="9">
        <v>0</v>
      </c>
      <c r="G85" s="9">
        <v>0</v>
      </c>
      <c r="H85" s="624">
        <f t="shared" si="18"/>
        <v>279</v>
      </c>
      <c r="I85" s="624">
        <f t="shared" si="19"/>
        <v>184</v>
      </c>
      <c r="J85" s="624">
        <f t="shared" si="20"/>
        <v>463</v>
      </c>
      <c r="K85" s="10" t="s">
        <v>464</v>
      </c>
    </row>
    <row r="86" spans="1:11" ht="18" customHeight="1" thickBot="1" x14ac:dyDescent="0.25">
      <c r="A86" s="439" t="s">
        <v>409</v>
      </c>
      <c r="B86" s="12">
        <v>758</v>
      </c>
      <c r="C86" s="12">
        <v>245</v>
      </c>
      <c r="D86" s="12">
        <v>1003</v>
      </c>
      <c r="E86" s="12">
        <v>0</v>
      </c>
      <c r="F86" s="12">
        <v>0</v>
      </c>
      <c r="G86" s="12">
        <v>0</v>
      </c>
      <c r="H86" s="12">
        <f t="shared" si="18"/>
        <v>758</v>
      </c>
      <c r="I86" s="12">
        <f t="shared" si="19"/>
        <v>245</v>
      </c>
      <c r="J86" s="12">
        <f t="shared" si="20"/>
        <v>1003</v>
      </c>
      <c r="K86" s="13" t="s">
        <v>240</v>
      </c>
    </row>
    <row r="87" spans="1:11" s="799" customFormat="1" ht="18" customHeight="1" thickTop="1" x14ac:dyDescent="0.2">
      <c r="A87" s="83"/>
      <c r="B87" s="796"/>
      <c r="C87" s="796"/>
      <c r="D87" s="796"/>
      <c r="E87" s="796"/>
      <c r="F87" s="796"/>
      <c r="G87" s="796"/>
      <c r="H87" s="796"/>
      <c r="I87" s="796"/>
      <c r="J87" s="796"/>
      <c r="K87" s="802"/>
    </row>
    <row r="88" spans="1:11" s="628" customFormat="1" ht="29.25" customHeight="1" thickBot="1" x14ac:dyDescent="0.3">
      <c r="A88" s="33" t="s">
        <v>2388</v>
      </c>
      <c r="K88" s="79" t="s">
        <v>2681</v>
      </c>
    </row>
    <row r="89" spans="1:11" s="524" customFormat="1" ht="21.75" customHeight="1" thickTop="1" x14ac:dyDescent="0.25">
      <c r="A89" s="992" t="s">
        <v>196</v>
      </c>
      <c r="B89" s="1003" t="s">
        <v>1</v>
      </c>
      <c r="C89" s="1003"/>
      <c r="D89" s="1003"/>
      <c r="E89" s="1003" t="s">
        <v>2</v>
      </c>
      <c r="F89" s="1003"/>
      <c r="G89" s="1003"/>
      <c r="H89" s="1003" t="s">
        <v>4</v>
      </c>
      <c r="I89" s="1003"/>
      <c r="J89" s="1003"/>
      <c r="K89" s="992" t="s">
        <v>197</v>
      </c>
    </row>
    <row r="90" spans="1:11" s="524" customFormat="1" ht="21.75" customHeight="1" x14ac:dyDescent="0.25">
      <c r="A90" s="993"/>
      <c r="B90" s="1004" t="s">
        <v>6</v>
      </c>
      <c r="C90" s="1004"/>
      <c r="D90" s="1004"/>
      <c r="E90" s="1004" t="s">
        <v>7</v>
      </c>
      <c r="F90" s="1004"/>
      <c r="G90" s="1004"/>
      <c r="H90" s="1004" t="s">
        <v>9</v>
      </c>
      <c r="I90" s="1004"/>
      <c r="J90" s="1004"/>
      <c r="K90" s="993"/>
    </row>
    <row r="91" spans="1:11" s="524" customFormat="1" ht="21.75" customHeight="1" x14ac:dyDescent="0.25">
      <c r="A91" s="993"/>
      <c r="B91" s="627" t="s">
        <v>10</v>
      </c>
      <c r="C91" s="627" t="s">
        <v>112</v>
      </c>
      <c r="D91" s="627" t="s">
        <v>12</v>
      </c>
      <c r="E91" s="627" t="s">
        <v>10</v>
      </c>
      <c r="F91" s="627" t="s">
        <v>112</v>
      </c>
      <c r="G91" s="627" t="s">
        <v>12</v>
      </c>
      <c r="H91" s="627" t="s">
        <v>10</v>
      </c>
      <c r="I91" s="627" t="s">
        <v>112</v>
      </c>
      <c r="J91" s="627" t="s">
        <v>12</v>
      </c>
      <c r="K91" s="993"/>
    </row>
    <row r="92" spans="1:11" s="524" customFormat="1" ht="21.75" customHeight="1" thickBot="1" x14ac:dyDescent="0.3">
      <c r="A92" s="994"/>
      <c r="B92" s="4" t="s">
        <v>13</v>
      </c>
      <c r="C92" s="4" t="s">
        <v>14</v>
      </c>
      <c r="D92" s="4" t="s">
        <v>9</v>
      </c>
      <c r="E92" s="4" t="s">
        <v>13</v>
      </c>
      <c r="F92" s="4" t="s">
        <v>14</v>
      </c>
      <c r="G92" s="4" t="s">
        <v>9</v>
      </c>
      <c r="H92" s="4" t="s">
        <v>13</v>
      </c>
      <c r="I92" s="4" t="s">
        <v>14</v>
      </c>
      <c r="J92" s="4" t="s">
        <v>9</v>
      </c>
      <c r="K92" s="994"/>
    </row>
    <row r="93" spans="1:11" ht="21.75" customHeight="1" x14ac:dyDescent="0.2">
      <c r="A93" s="60" t="s">
        <v>241</v>
      </c>
      <c r="B93" s="9">
        <v>166</v>
      </c>
      <c r="C93" s="9">
        <v>77</v>
      </c>
      <c r="D93" s="9">
        <v>243</v>
      </c>
      <c r="E93" s="9">
        <v>0</v>
      </c>
      <c r="F93" s="9">
        <v>0</v>
      </c>
      <c r="G93" s="9">
        <v>0</v>
      </c>
      <c r="H93" s="624">
        <f t="shared" si="18"/>
        <v>166</v>
      </c>
      <c r="I93" s="624">
        <f t="shared" si="19"/>
        <v>77</v>
      </c>
      <c r="J93" s="624">
        <f t="shared" si="20"/>
        <v>243</v>
      </c>
      <c r="K93" s="10" t="s">
        <v>465</v>
      </c>
    </row>
    <row r="94" spans="1:11" ht="21.75" customHeight="1" x14ac:dyDescent="0.2">
      <c r="A94" s="60" t="s">
        <v>243</v>
      </c>
      <c r="B94" s="624">
        <v>157</v>
      </c>
      <c r="C94" s="624">
        <v>158</v>
      </c>
      <c r="D94" s="624">
        <v>315</v>
      </c>
      <c r="E94" s="624">
        <v>0</v>
      </c>
      <c r="F94" s="624">
        <v>0</v>
      </c>
      <c r="G94" s="624">
        <v>0</v>
      </c>
      <c r="H94" s="624">
        <f t="shared" si="18"/>
        <v>157</v>
      </c>
      <c r="I94" s="624">
        <f t="shared" si="19"/>
        <v>158</v>
      </c>
      <c r="J94" s="624">
        <f t="shared" si="20"/>
        <v>315</v>
      </c>
      <c r="K94" s="10" t="s">
        <v>244</v>
      </c>
    </row>
    <row r="95" spans="1:11" ht="21.75" customHeight="1" x14ac:dyDescent="0.2">
      <c r="A95" s="60" t="s">
        <v>245</v>
      </c>
      <c r="B95" s="635">
        <v>455</v>
      </c>
      <c r="C95" s="635">
        <v>348</v>
      </c>
      <c r="D95" s="635">
        <v>803</v>
      </c>
      <c r="E95" s="635">
        <v>0</v>
      </c>
      <c r="F95" s="635">
        <v>0</v>
      </c>
      <c r="G95" s="635">
        <v>0</v>
      </c>
      <c r="H95" s="635">
        <f t="shared" si="18"/>
        <v>455</v>
      </c>
      <c r="I95" s="635">
        <f t="shared" si="19"/>
        <v>348</v>
      </c>
      <c r="J95" s="635">
        <f t="shared" si="20"/>
        <v>803</v>
      </c>
      <c r="K95" s="631" t="s">
        <v>246</v>
      </c>
    </row>
    <row r="96" spans="1:11" ht="21.75" customHeight="1" x14ac:dyDescent="0.2">
      <c r="A96" s="60" t="s">
        <v>90</v>
      </c>
      <c r="B96" s="635">
        <f t="shared" ref="B96:J96" si="21">SUM(B66:B95)</f>
        <v>18106</v>
      </c>
      <c r="C96" s="635">
        <f t="shared" si="21"/>
        <v>16057</v>
      </c>
      <c r="D96" s="635">
        <f t="shared" si="21"/>
        <v>34163</v>
      </c>
      <c r="E96" s="635">
        <f t="shared" si="21"/>
        <v>2</v>
      </c>
      <c r="F96" s="635">
        <f t="shared" si="21"/>
        <v>1</v>
      </c>
      <c r="G96" s="635">
        <f t="shared" si="21"/>
        <v>3</v>
      </c>
      <c r="H96" s="635">
        <f t="shared" si="21"/>
        <v>18108</v>
      </c>
      <c r="I96" s="635">
        <f t="shared" si="21"/>
        <v>16058</v>
      </c>
      <c r="J96" s="635">
        <f t="shared" si="21"/>
        <v>34166</v>
      </c>
      <c r="K96" s="631" t="s">
        <v>91</v>
      </c>
    </row>
    <row r="97" spans="1:11" ht="21.75" customHeight="1" x14ac:dyDescent="0.2">
      <c r="A97" s="60" t="s">
        <v>92</v>
      </c>
      <c r="B97" s="635"/>
      <c r="C97" s="635"/>
      <c r="D97" s="635"/>
      <c r="E97" s="635"/>
      <c r="F97" s="635"/>
      <c r="G97" s="635"/>
      <c r="H97" s="635"/>
      <c r="I97" s="635"/>
      <c r="J97" s="635"/>
      <c r="K97" s="631" t="s">
        <v>93</v>
      </c>
    </row>
    <row r="98" spans="1:11" ht="21.75" customHeight="1" x14ac:dyDescent="0.2">
      <c r="A98" s="60" t="s">
        <v>207</v>
      </c>
      <c r="B98" s="635">
        <v>479</v>
      </c>
      <c r="C98" s="635">
        <v>64</v>
      </c>
      <c r="D98" s="635">
        <v>543</v>
      </c>
      <c r="E98" s="635">
        <v>0</v>
      </c>
      <c r="F98" s="635">
        <v>0</v>
      </c>
      <c r="G98" s="635">
        <v>0</v>
      </c>
      <c r="H98" s="635">
        <f>E98+B98</f>
        <v>479</v>
      </c>
      <c r="I98" s="635">
        <f>F98+C98</f>
        <v>64</v>
      </c>
      <c r="J98" s="635">
        <f>SUM(H98:I98)</f>
        <v>543</v>
      </c>
      <c r="K98" s="631" t="s">
        <v>208</v>
      </c>
    </row>
    <row r="99" spans="1:11" ht="21.75" customHeight="1" x14ac:dyDescent="0.2">
      <c r="A99" s="60" t="s">
        <v>456</v>
      </c>
      <c r="B99" s="9">
        <v>83</v>
      </c>
      <c r="C99" s="9">
        <v>38</v>
      </c>
      <c r="D99" s="9">
        <v>121</v>
      </c>
      <c r="E99" s="9">
        <v>0</v>
      </c>
      <c r="F99" s="9">
        <v>0</v>
      </c>
      <c r="G99" s="9">
        <v>0</v>
      </c>
      <c r="H99" s="9">
        <f t="shared" ref="H99:H108" si="22">E99+B99</f>
        <v>83</v>
      </c>
      <c r="I99" s="9">
        <f t="shared" ref="I99:I108" si="23">F99+C99</f>
        <v>38</v>
      </c>
      <c r="J99" s="9">
        <f t="shared" ref="J99:J108" si="24">SUM(H99:I99)</f>
        <v>121</v>
      </c>
      <c r="K99" s="29" t="s">
        <v>457</v>
      </c>
    </row>
    <row r="100" spans="1:11" ht="21.75" customHeight="1" x14ac:dyDescent="0.2">
      <c r="A100" s="60" t="s">
        <v>306</v>
      </c>
      <c r="B100" s="9">
        <v>918</v>
      </c>
      <c r="C100" s="9">
        <v>234</v>
      </c>
      <c r="D100" s="9">
        <v>1152</v>
      </c>
      <c r="E100" s="9">
        <v>0</v>
      </c>
      <c r="F100" s="9">
        <v>0</v>
      </c>
      <c r="G100" s="9">
        <v>0</v>
      </c>
      <c r="H100" s="9">
        <f t="shared" si="22"/>
        <v>918</v>
      </c>
      <c r="I100" s="9">
        <f t="shared" si="23"/>
        <v>234</v>
      </c>
      <c r="J100" s="9">
        <f t="shared" si="24"/>
        <v>1152</v>
      </c>
      <c r="K100" s="10" t="s">
        <v>222</v>
      </c>
    </row>
    <row r="101" spans="1:11" ht="21.75" customHeight="1" x14ac:dyDescent="0.2">
      <c r="A101" s="60" t="s">
        <v>458</v>
      </c>
      <c r="B101" s="9">
        <v>558</v>
      </c>
      <c r="C101" s="9">
        <v>419</v>
      </c>
      <c r="D101" s="9">
        <v>977</v>
      </c>
      <c r="E101" s="9">
        <v>0</v>
      </c>
      <c r="F101" s="9">
        <v>0</v>
      </c>
      <c r="G101" s="9">
        <v>0</v>
      </c>
      <c r="H101" s="9">
        <f t="shared" si="22"/>
        <v>558</v>
      </c>
      <c r="I101" s="9">
        <f t="shared" si="23"/>
        <v>419</v>
      </c>
      <c r="J101" s="9">
        <f t="shared" si="24"/>
        <v>977</v>
      </c>
      <c r="K101" s="10" t="s">
        <v>459</v>
      </c>
    </row>
    <row r="102" spans="1:11" ht="21.75" customHeight="1" x14ac:dyDescent="0.2">
      <c r="A102" s="60" t="s">
        <v>311</v>
      </c>
      <c r="B102" s="9">
        <v>457</v>
      </c>
      <c r="C102" s="9">
        <v>244</v>
      </c>
      <c r="D102" s="9">
        <v>701</v>
      </c>
      <c r="E102" s="9">
        <v>0</v>
      </c>
      <c r="F102" s="9">
        <v>0</v>
      </c>
      <c r="G102" s="9">
        <v>0</v>
      </c>
      <c r="H102" s="9">
        <f t="shared" si="22"/>
        <v>457</v>
      </c>
      <c r="I102" s="9">
        <f t="shared" si="23"/>
        <v>244</v>
      </c>
      <c r="J102" s="9">
        <f t="shared" si="24"/>
        <v>701</v>
      </c>
      <c r="K102" s="10" t="s">
        <v>312</v>
      </c>
    </row>
    <row r="103" spans="1:11" s="545" customFormat="1" ht="21.75" customHeight="1" x14ac:dyDescent="0.2">
      <c r="A103" s="60" t="s">
        <v>229</v>
      </c>
      <c r="B103" s="9">
        <v>80</v>
      </c>
      <c r="C103" s="9">
        <v>2</v>
      </c>
      <c r="D103" s="9">
        <v>82</v>
      </c>
      <c r="E103" s="9">
        <v>0</v>
      </c>
      <c r="F103" s="9">
        <v>0</v>
      </c>
      <c r="G103" s="9">
        <v>0</v>
      </c>
      <c r="H103" s="9">
        <f t="shared" ref="H103" si="25">E103+B103</f>
        <v>80</v>
      </c>
      <c r="I103" s="9">
        <f t="shared" ref="I103" si="26">F103+C103</f>
        <v>2</v>
      </c>
      <c r="J103" s="9">
        <f t="shared" ref="J103" si="27">SUM(H103:I103)</f>
        <v>82</v>
      </c>
      <c r="K103" s="548" t="s">
        <v>462</v>
      </c>
    </row>
    <row r="104" spans="1:11" ht="21.75" customHeight="1" x14ac:dyDescent="0.2">
      <c r="A104" s="60" t="s">
        <v>233</v>
      </c>
      <c r="B104" s="9">
        <v>300</v>
      </c>
      <c r="C104" s="9">
        <v>126</v>
      </c>
      <c r="D104" s="9">
        <v>426</v>
      </c>
      <c r="E104" s="9">
        <v>0</v>
      </c>
      <c r="F104" s="9">
        <v>0</v>
      </c>
      <c r="G104" s="9">
        <v>0</v>
      </c>
      <c r="H104" s="9">
        <f t="shared" si="22"/>
        <v>300</v>
      </c>
      <c r="I104" s="9">
        <f t="shared" si="23"/>
        <v>126</v>
      </c>
      <c r="J104" s="9">
        <f t="shared" si="24"/>
        <v>426</v>
      </c>
      <c r="K104" s="10" t="s">
        <v>234</v>
      </c>
    </row>
    <row r="105" spans="1:11" ht="21.75" customHeight="1" x14ac:dyDescent="0.2">
      <c r="A105" s="60" t="s">
        <v>409</v>
      </c>
      <c r="B105" s="9">
        <v>880</v>
      </c>
      <c r="C105" s="9">
        <v>123</v>
      </c>
      <c r="D105" s="9">
        <v>1003</v>
      </c>
      <c r="E105" s="9">
        <v>0</v>
      </c>
      <c r="F105" s="9">
        <v>0</v>
      </c>
      <c r="G105" s="9">
        <v>0</v>
      </c>
      <c r="H105" s="9">
        <f t="shared" si="22"/>
        <v>880</v>
      </c>
      <c r="I105" s="9">
        <f t="shared" si="23"/>
        <v>123</v>
      </c>
      <c r="J105" s="9">
        <f t="shared" si="24"/>
        <v>1003</v>
      </c>
      <c r="K105" s="10" t="s">
        <v>240</v>
      </c>
    </row>
    <row r="106" spans="1:11" s="200" customFormat="1" ht="21.75" customHeight="1" x14ac:dyDescent="0.2">
      <c r="A106" s="60" t="s">
        <v>243</v>
      </c>
      <c r="B106" s="9">
        <v>69</v>
      </c>
      <c r="C106" s="9">
        <v>66</v>
      </c>
      <c r="D106" s="9">
        <v>135</v>
      </c>
      <c r="E106" s="9">
        <v>0</v>
      </c>
      <c r="F106" s="9">
        <v>0</v>
      </c>
      <c r="G106" s="9">
        <v>0</v>
      </c>
      <c r="H106" s="9">
        <f t="shared" si="22"/>
        <v>69</v>
      </c>
      <c r="I106" s="9">
        <f t="shared" si="23"/>
        <v>66</v>
      </c>
      <c r="J106" s="9">
        <f t="shared" si="24"/>
        <v>135</v>
      </c>
      <c r="K106" s="203" t="s">
        <v>244</v>
      </c>
    </row>
    <row r="107" spans="1:11" ht="21.75" customHeight="1" x14ac:dyDescent="0.2">
      <c r="A107" s="60" t="s">
        <v>245</v>
      </c>
      <c r="B107" s="9">
        <v>233</v>
      </c>
      <c r="C107" s="9">
        <v>92</v>
      </c>
      <c r="D107" s="9">
        <v>325</v>
      </c>
      <c r="E107" s="9">
        <v>0</v>
      </c>
      <c r="F107" s="9">
        <v>0</v>
      </c>
      <c r="G107" s="9">
        <v>0</v>
      </c>
      <c r="H107" s="9">
        <f t="shared" si="22"/>
        <v>233</v>
      </c>
      <c r="I107" s="9">
        <f t="shared" si="23"/>
        <v>92</v>
      </c>
      <c r="J107" s="9">
        <f t="shared" si="24"/>
        <v>325</v>
      </c>
      <c r="K107" s="10" t="s">
        <v>246</v>
      </c>
    </row>
    <row r="108" spans="1:11" ht="21.75" customHeight="1" thickBot="1" x14ac:dyDescent="0.25">
      <c r="A108" s="84" t="s">
        <v>126</v>
      </c>
      <c r="B108" s="65">
        <f>SUM(B98:B107)</f>
        <v>4057</v>
      </c>
      <c r="C108" s="195">
        <f t="shared" ref="C108:G108" si="28">SUM(C98:C107)</f>
        <v>1408</v>
      </c>
      <c r="D108" s="195">
        <f t="shared" si="28"/>
        <v>5465</v>
      </c>
      <c r="E108" s="195">
        <f t="shared" si="28"/>
        <v>0</v>
      </c>
      <c r="F108" s="195">
        <f t="shared" si="28"/>
        <v>0</v>
      </c>
      <c r="G108" s="195">
        <f t="shared" si="28"/>
        <v>0</v>
      </c>
      <c r="H108" s="9">
        <f t="shared" si="22"/>
        <v>4057</v>
      </c>
      <c r="I108" s="9">
        <f t="shared" si="23"/>
        <v>1408</v>
      </c>
      <c r="J108" s="9">
        <f t="shared" si="24"/>
        <v>5465</v>
      </c>
      <c r="K108" s="98" t="s">
        <v>313</v>
      </c>
    </row>
    <row r="109" spans="1:11" ht="21.75" customHeight="1" thickBot="1" x14ac:dyDescent="0.25">
      <c r="A109" s="85" t="s">
        <v>374</v>
      </c>
      <c r="B109" s="24">
        <f t="shared" ref="B109:J109" si="29">SUM(B108,B96)</f>
        <v>22163</v>
      </c>
      <c r="C109" s="24">
        <f t="shared" si="29"/>
        <v>17465</v>
      </c>
      <c r="D109" s="24">
        <f t="shared" si="29"/>
        <v>39628</v>
      </c>
      <c r="E109" s="24">
        <f t="shared" si="29"/>
        <v>2</v>
      </c>
      <c r="F109" s="24">
        <f t="shared" si="29"/>
        <v>1</v>
      </c>
      <c r="G109" s="24">
        <f t="shared" si="29"/>
        <v>3</v>
      </c>
      <c r="H109" s="24">
        <f t="shared" si="29"/>
        <v>22165</v>
      </c>
      <c r="I109" s="24">
        <f t="shared" si="29"/>
        <v>17466</v>
      </c>
      <c r="J109" s="24">
        <f t="shared" si="29"/>
        <v>39631</v>
      </c>
      <c r="K109" s="25" t="s">
        <v>253</v>
      </c>
    </row>
    <row r="110" spans="1:11" ht="21.75" customHeight="1" thickTop="1" x14ac:dyDescent="0.2"/>
  </sheetData>
  <mergeCells count="37">
    <mergeCell ref="A58:K58"/>
    <mergeCell ref="A59:K59"/>
    <mergeCell ref="A61:A64"/>
    <mergeCell ref="B61:D61"/>
    <mergeCell ref="E61:G61"/>
    <mergeCell ref="H61:J61"/>
    <mergeCell ref="K61:K64"/>
    <mergeCell ref="B62:D62"/>
    <mergeCell ref="E62:G62"/>
    <mergeCell ref="H62:J62"/>
    <mergeCell ref="A1:K1"/>
    <mergeCell ref="A2:K2"/>
    <mergeCell ref="A3:K3"/>
    <mergeCell ref="A5:A8"/>
    <mergeCell ref="B5:D5"/>
    <mergeCell ref="E5:G5"/>
    <mergeCell ref="H5:J5"/>
    <mergeCell ref="K5:K8"/>
    <mergeCell ref="B6:D6"/>
    <mergeCell ref="E6:G6"/>
    <mergeCell ref="H6:J6"/>
    <mergeCell ref="A31:A34"/>
    <mergeCell ref="B31:D31"/>
    <mergeCell ref="E31:G31"/>
    <mergeCell ref="H31:J31"/>
    <mergeCell ref="K31:K34"/>
    <mergeCell ref="B32:D32"/>
    <mergeCell ref="E32:G32"/>
    <mergeCell ref="H32:J32"/>
    <mergeCell ref="A89:A92"/>
    <mergeCell ref="B89:D89"/>
    <mergeCell ref="E89:G89"/>
    <mergeCell ref="H89:J89"/>
    <mergeCell ref="K89:K92"/>
    <mergeCell ref="B90:D90"/>
    <mergeCell ref="E90:G90"/>
    <mergeCell ref="H90:J90"/>
  </mergeCells>
  <printOptions horizontalCentered="1"/>
  <pageMargins left="0.25" right="0.25" top="1" bottom="1" header="1" footer="1"/>
  <pageSetup paperSize="9" scale="80" firstPageNumber="16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4"/>
  <sheetViews>
    <sheetView rightToLeft="1" view="pageBreakPreview" topLeftCell="A14" zoomScale="80" zoomScaleSheetLayoutView="80" workbookViewId="0">
      <selection activeCell="M33" sqref="M33"/>
    </sheetView>
  </sheetViews>
  <sheetFormatPr defaultRowHeight="14.25" x14ac:dyDescent="0.2"/>
  <cols>
    <col min="1" max="1" width="22.625" style="200" customWidth="1"/>
    <col min="2" max="10" width="9" style="200" customWidth="1"/>
    <col min="11" max="11" width="36" style="200" customWidth="1"/>
    <col min="12" max="16384" width="9" style="200"/>
  </cols>
  <sheetData>
    <row r="1" spans="1:11" ht="36" customHeight="1" x14ac:dyDescent="0.2">
      <c r="A1" s="995" t="s">
        <v>1938</v>
      </c>
      <c r="B1" s="995"/>
      <c r="C1" s="995"/>
      <c r="D1" s="995"/>
      <c r="E1" s="995"/>
      <c r="F1" s="995"/>
      <c r="G1" s="995"/>
      <c r="H1" s="995"/>
      <c r="I1" s="995"/>
      <c r="J1" s="995"/>
      <c r="K1" s="995"/>
    </row>
    <row r="2" spans="1:11" ht="45" customHeight="1" x14ac:dyDescent="0.25">
      <c r="A2" s="1016" t="s">
        <v>1936</v>
      </c>
      <c r="B2" s="1016"/>
      <c r="C2" s="1016"/>
      <c r="D2" s="1016"/>
      <c r="E2" s="1016"/>
      <c r="F2" s="1016"/>
      <c r="G2" s="1016"/>
      <c r="H2" s="1016"/>
      <c r="I2" s="1016"/>
      <c r="J2" s="1016"/>
      <c r="K2" s="1016"/>
    </row>
    <row r="3" spans="1:11" ht="28.5" customHeight="1" thickBot="1" x14ac:dyDescent="0.3">
      <c r="A3" s="33" t="s">
        <v>562</v>
      </c>
      <c r="K3" s="208" t="s">
        <v>2389</v>
      </c>
    </row>
    <row r="4" spans="1:11" ht="21" customHeight="1" thickTop="1" x14ac:dyDescent="0.25">
      <c r="A4" s="992" t="s">
        <v>196</v>
      </c>
      <c r="B4" s="1003" t="s">
        <v>1</v>
      </c>
      <c r="C4" s="1003"/>
      <c r="D4" s="1003"/>
      <c r="E4" s="1003" t="s">
        <v>2</v>
      </c>
      <c r="F4" s="1003"/>
      <c r="G4" s="1003"/>
      <c r="H4" s="1003" t="s">
        <v>4</v>
      </c>
      <c r="I4" s="1003"/>
      <c r="J4" s="1003"/>
      <c r="K4" s="992" t="s">
        <v>197</v>
      </c>
    </row>
    <row r="5" spans="1:11" ht="21" customHeight="1" x14ac:dyDescent="0.25">
      <c r="A5" s="993"/>
      <c r="B5" s="1004" t="s">
        <v>561</v>
      </c>
      <c r="C5" s="1004"/>
      <c r="D5" s="1004"/>
      <c r="E5" s="1004" t="s">
        <v>7</v>
      </c>
      <c r="F5" s="1004"/>
      <c r="G5" s="1004"/>
      <c r="H5" s="1004" t="s">
        <v>9</v>
      </c>
      <c r="I5" s="1004"/>
      <c r="J5" s="1004"/>
      <c r="K5" s="993"/>
    </row>
    <row r="6" spans="1:11" ht="21" customHeight="1" x14ac:dyDescent="0.25">
      <c r="A6" s="993"/>
      <c r="B6" s="196" t="s">
        <v>10</v>
      </c>
      <c r="C6" s="196" t="s">
        <v>112</v>
      </c>
      <c r="D6" s="196" t="s">
        <v>12</v>
      </c>
      <c r="E6" s="196" t="s">
        <v>10</v>
      </c>
      <c r="F6" s="196" t="s">
        <v>112</v>
      </c>
      <c r="G6" s="196" t="s">
        <v>12</v>
      </c>
      <c r="H6" s="196" t="s">
        <v>10</v>
      </c>
      <c r="I6" s="196" t="s">
        <v>112</v>
      </c>
      <c r="J6" s="196" t="s">
        <v>12</v>
      </c>
      <c r="K6" s="993"/>
    </row>
    <row r="7" spans="1:11" ht="21" customHeight="1" thickBot="1" x14ac:dyDescent="0.3">
      <c r="A7" s="994"/>
      <c r="B7" s="4" t="s">
        <v>13</v>
      </c>
      <c r="C7" s="4" t="s">
        <v>14</v>
      </c>
      <c r="D7" s="4" t="s">
        <v>9</v>
      </c>
      <c r="E7" s="4" t="s">
        <v>13</v>
      </c>
      <c r="F7" s="4" t="s">
        <v>14</v>
      </c>
      <c r="G7" s="4" t="s">
        <v>9</v>
      </c>
      <c r="H7" s="4" t="s">
        <v>13</v>
      </c>
      <c r="I7" s="4" t="s">
        <v>14</v>
      </c>
      <c r="J7" s="4" t="s">
        <v>9</v>
      </c>
      <c r="K7" s="994"/>
    </row>
    <row r="8" spans="1:11" ht="29.25" customHeight="1" x14ac:dyDescent="0.2">
      <c r="A8" s="8" t="s">
        <v>15</v>
      </c>
      <c r="B8" s="9"/>
      <c r="C8" s="9"/>
      <c r="D8" s="9"/>
      <c r="E8" s="9"/>
      <c r="F8" s="9"/>
      <c r="G8" s="9"/>
      <c r="H8" s="9"/>
      <c r="I8" s="9"/>
      <c r="J8" s="9"/>
      <c r="K8" s="203" t="s">
        <v>198</v>
      </c>
    </row>
    <row r="9" spans="1:11" ht="21.75" customHeight="1" x14ac:dyDescent="0.2">
      <c r="A9" s="8" t="s">
        <v>490</v>
      </c>
      <c r="B9" s="9">
        <v>144</v>
      </c>
      <c r="C9" s="9">
        <v>177</v>
      </c>
      <c r="D9" s="9">
        <v>321</v>
      </c>
      <c r="E9" s="9">
        <v>0</v>
      </c>
      <c r="F9" s="9">
        <v>0</v>
      </c>
      <c r="G9" s="9">
        <v>0</v>
      </c>
      <c r="H9" s="9">
        <f>E9+B9</f>
        <v>144</v>
      </c>
      <c r="I9" s="9">
        <f>F9+C9</f>
        <v>177</v>
      </c>
      <c r="J9" s="9">
        <f>I9+H9</f>
        <v>321</v>
      </c>
      <c r="K9" s="203" t="s">
        <v>491</v>
      </c>
    </row>
    <row r="10" spans="1:11" ht="21.75" customHeight="1" thickBot="1" x14ac:dyDescent="0.25">
      <c r="A10" s="14" t="s">
        <v>1848</v>
      </c>
      <c r="B10" s="201">
        <v>179</v>
      </c>
      <c r="C10" s="201">
        <v>144</v>
      </c>
      <c r="D10" s="201">
        <v>323</v>
      </c>
      <c r="E10" s="201">
        <v>0</v>
      </c>
      <c r="F10" s="201">
        <v>0</v>
      </c>
      <c r="G10" s="201">
        <v>0</v>
      </c>
      <c r="H10" s="9">
        <f>E10+B10</f>
        <v>179</v>
      </c>
      <c r="I10" s="9">
        <f>F10+C10</f>
        <v>144</v>
      </c>
      <c r="J10" s="9">
        <f>I10+H10</f>
        <v>323</v>
      </c>
      <c r="K10" s="198" t="s">
        <v>492</v>
      </c>
    </row>
    <row r="11" spans="1:11" ht="25.5" customHeight="1" thickBot="1" x14ac:dyDescent="0.25">
      <c r="A11" s="23" t="s">
        <v>374</v>
      </c>
      <c r="B11" s="24">
        <f>SUM(B9:B10)</f>
        <v>323</v>
      </c>
      <c r="C11" s="24">
        <f t="shared" ref="C11:J11" si="0">SUM(C9:C10)</f>
        <v>321</v>
      </c>
      <c r="D11" s="24">
        <f t="shared" si="0"/>
        <v>644</v>
      </c>
      <c r="E11" s="24">
        <f t="shared" si="0"/>
        <v>0</v>
      </c>
      <c r="F11" s="24">
        <f t="shared" si="0"/>
        <v>0</v>
      </c>
      <c r="G11" s="24">
        <f t="shared" si="0"/>
        <v>0</v>
      </c>
      <c r="H11" s="24">
        <f t="shared" si="0"/>
        <v>323</v>
      </c>
      <c r="I11" s="24">
        <f t="shared" si="0"/>
        <v>321</v>
      </c>
      <c r="J11" s="24">
        <f t="shared" si="0"/>
        <v>644</v>
      </c>
      <c r="K11" s="199" t="s">
        <v>253</v>
      </c>
    </row>
    <row r="12" spans="1:11" ht="15" thickTop="1" x14ac:dyDescent="0.2"/>
    <row r="15" spans="1:11" ht="33.75" customHeight="1" x14ac:dyDescent="0.2">
      <c r="A15" s="995" t="s">
        <v>1937</v>
      </c>
      <c r="B15" s="995"/>
      <c r="C15" s="995"/>
      <c r="D15" s="995"/>
      <c r="E15" s="995"/>
      <c r="F15" s="995"/>
      <c r="G15" s="995"/>
      <c r="H15" s="995"/>
      <c r="I15" s="995"/>
      <c r="J15" s="995"/>
      <c r="K15" s="995"/>
    </row>
    <row r="16" spans="1:11" ht="39" customHeight="1" x14ac:dyDescent="0.2">
      <c r="A16" s="998" t="s">
        <v>1936</v>
      </c>
      <c r="B16" s="998"/>
      <c r="C16" s="998"/>
      <c r="D16" s="998"/>
      <c r="E16" s="998"/>
      <c r="F16" s="998"/>
      <c r="G16" s="998"/>
      <c r="H16" s="998"/>
      <c r="I16" s="998"/>
      <c r="J16" s="998"/>
      <c r="K16" s="998"/>
    </row>
    <row r="17" spans="1:11" ht="39.75" customHeight="1" thickBot="1" x14ac:dyDescent="0.3">
      <c r="A17" s="33" t="s">
        <v>564</v>
      </c>
      <c r="B17" s="197"/>
      <c r="C17" s="197"/>
      <c r="D17" s="197"/>
      <c r="E17" s="197"/>
      <c r="F17" s="197"/>
      <c r="G17" s="197"/>
      <c r="H17" s="197"/>
      <c r="I17" s="197"/>
      <c r="J17" s="197"/>
      <c r="K17" s="208" t="s">
        <v>565</v>
      </c>
    </row>
    <row r="18" spans="1:11" ht="23.25" customHeight="1" thickTop="1" x14ac:dyDescent="0.2">
      <c r="A18" s="992" t="s">
        <v>196</v>
      </c>
      <c r="B18" s="992" t="s">
        <v>1</v>
      </c>
      <c r="C18" s="992"/>
      <c r="D18" s="992"/>
      <c r="E18" s="992" t="s">
        <v>2</v>
      </c>
      <c r="F18" s="992"/>
      <c r="G18" s="992"/>
      <c r="H18" s="992" t="s">
        <v>4</v>
      </c>
      <c r="I18" s="992"/>
      <c r="J18" s="992"/>
      <c r="K18" s="992" t="s">
        <v>197</v>
      </c>
    </row>
    <row r="19" spans="1:11" ht="16.5" hidden="1" customHeight="1" thickTop="1" x14ac:dyDescent="0.25">
      <c r="A19" s="993"/>
      <c r="B19" s="1003" t="s">
        <v>1</v>
      </c>
      <c r="C19" s="1003"/>
      <c r="D19" s="1003"/>
      <c r="E19" s="1003" t="s">
        <v>2</v>
      </c>
      <c r="F19" s="1003"/>
      <c r="G19" s="1003"/>
      <c r="H19" s="1003" t="s">
        <v>4</v>
      </c>
      <c r="I19" s="1003"/>
      <c r="J19" s="1003"/>
      <c r="K19" s="993"/>
    </row>
    <row r="20" spans="1:11" ht="24" customHeight="1" x14ac:dyDescent="0.25">
      <c r="A20" s="993"/>
      <c r="B20" s="1004" t="s">
        <v>561</v>
      </c>
      <c r="C20" s="1004"/>
      <c r="D20" s="1004"/>
      <c r="E20" s="1004" t="s">
        <v>7</v>
      </c>
      <c r="F20" s="1004"/>
      <c r="G20" s="1004"/>
      <c r="H20" s="1004" t="s">
        <v>9</v>
      </c>
      <c r="I20" s="1004"/>
      <c r="J20" s="1004"/>
      <c r="K20" s="993"/>
    </row>
    <row r="21" spans="1:11" ht="24" customHeight="1" x14ac:dyDescent="0.25">
      <c r="A21" s="993"/>
      <c r="B21" s="196" t="s">
        <v>10</v>
      </c>
      <c r="C21" s="196" t="s">
        <v>112</v>
      </c>
      <c r="D21" s="196" t="s">
        <v>12</v>
      </c>
      <c r="E21" s="196" t="s">
        <v>10</v>
      </c>
      <c r="F21" s="196" t="s">
        <v>112</v>
      </c>
      <c r="G21" s="196" t="s">
        <v>12</v>
      </c>
      <c r="H21" s="196" t="s">
        <v>10</v>
      </c>
      <c r="I21" s="196" t="s">
        <v>112</v>
      </c>
      <c r="J21" s="196" t="s">
        <v>12</v>
      </c>
      <c r="K21" s="993"/>
    </row>
    <row r="22" spans="1:11" ht="24" customHeight="1" thickBot="1" x14ac:dyDescent="0.3">
      <c r="A22" s="994"/>
      <c r="B22" s="4" t="s">
        <v>13</v>
      </c>
      <c r="C22" s="4" t="s">
        <v>14</v>
      </c>
      <c r="D22" s="4" t="s">
        <v>9</v>
      </c>
      <c r="E22" s="4" t="s">
        <v>13</v>
      </c>
      <c r="F22" s="4" t="s">
        <v>14</v>
      </c>
      <c r="G22" s="4" t="s">
        <v>9</v>
      </c>
      <c r="H22" s="4" t="s">
        <v>13</v>
      </c>
      <c r="I22" s="4" t="s">
        <v>14</v>
      </c>
      <c r="J22" s="4" t="s">
        <v>9</v>
      </c>
      <c r="K22" s="994"/>
    </row>
    <row r="23" spans="1:11" ht="30.75" customHeight="1" x14ac:dyDescent="0.2">
      <c r="A23" s="8" t="s">
        <v>15</v>
      </c>
      <c r="B23" s="9"/>
      <c r="C23" s="9"/>
      <c r="D23" s="9"/>
      <c r="E23" s="9"/>
      <c r="F23" s="9"/>
      <c r="G23" s="9"/>
      <c r="H23" s="9"/>
      <c r="I23" s="9"/>
      <c r="J23" s="9"/>
      <c r="K23" s="203" t="s">
        <v>198</v>
      </c>
    </row>
    <row r="24" spans="1:11" ht="22.5" customHeight="1" x14ac:dyDescent="0.2">
      <c r="A24" s="8" t="s">
        <v>490</v>
      </c>
      <c r="B24" s="9">
        <v>371</v>
      </c>
      <c r="C24" s="9">
        <v>471</v>
      </c>
      <c r="D24" s="9">
        <v>842</v>
      </c>
      <c r="E24" s="9">
        <v>0</v>
      </c>
      <c r="F24" s="9">
        <v>0</v>
      </c>
      <c r="G24" s="9">
        <v>0</v>
      </c>
      <c r="H24" s="9">
        <f>E24+B24</f>
        <v>371</v>
      </c>
      <c r="I24" s="9">
        <f>F24+C24</f>
        <v>471</v>
      </c>
      <c r="J24" s="9">
        <f>I24+H24</f>
        <v>842</v>
      </c>
      <c r="K24" s="203" t="s">
        <v>491</v>
      </c>
    </row>
    <row r="25" spans="1:11" ht="22.5" customHeight="1" thickBot="1" x14ac:dyDescent="0.25">
      <c r="A25" s="14" t="s">
        <v>1848</v>
      </c>
      <c r="B25" s="201">
        <v>542</v>
      </c>
      <c r="C25" s="201">
        <v>508</v>
      </c>
      <c r="D25" s="201">
        <v>1050</v>
      </c>
      <c r="E25" s="201">
        <v>0</v>
      </c>
      <c r="F25" s="201">
        <v>0</v>
      </c>
      <c r="G25" s="201">
        <v>0</v>
      </c>
      <c r="H25" s="9">
        <f t="shared" ref="H25:H26" si="1">E25+B25</f>
        <v>542</v>
      </c>
      <c r="I25" s="9">
        <f t="shared" ref="I25:I26" si="2">F25+C25</f>
        <v>508</v>
      </c>
      <c r="J25" s="9">
        <f>I25+H25</f>
        <v>1050</v>
      </c>
      <c r="K25" s="198" t="s">
        <v>492</v>
      </c>
    </row>
    <row r="26" spans="1:11" ht="30" customHeight="1" thickBot="1" x14ac:dyDescent="0.25">
      <c r="A26" s="23" t="s">
        <v>374</v>
      </c>
      <c r="B26" s="24">
        <f>SUM(B24:B25)</f>
        <v>913</v>
      </c>
      <c r="C26" s="24">
        <f t="shared" ref="C26:J26" si="3">SUM(C24:C25)</f>
        <v>979</v>
      </c>
      <c r="D26" s="24">
        <f t="shared" si="3"/>
        <v>1892</v>
      </c>
      <c r="E26" s="24">
        <f t="shared" si="3"/>
        <v>0</v>
      </c>
      <c r="F26" s="24">
        <f t="shared" si="3"/>
        <v>0</v>
      </c>
      <c r="G26" s="24">
        <f t="shared" si="3"/>
        <v>0</v>
      </c>
      <c r="H26" s="24">
        <f t="shared" si="1"/>
        <v>913</v>
      </c>
      <c r="I26" s="24">
        <f t="shared" si="2"/>
        <v>979</v>
      </c>
      <c r="J26" s="24">
        <f t="shared" si="3"/>
        <v>1892</v>
      </c>
      <c r="K26" s="199" t="s">
        <v>563</v>
      </c>
    </row>
    <row r="27" spans="1:11" ht="30" customHeight="1" thickTop="1" x14ac:dyDescent="0.2">
      <c r="A27" s="14"/>
      <c r="B27" s="201"/>
      <c r="C27" s="201"/>
      <c r="D27" s="201"/>
      <c r="E27" s="201"/>
      <c r="F27" s="201"/>
      <c r="G27" s="201"/>
      <c r="H27" s="201"/>
      <c r="I27" s="201"/>
      <c r="J27" s="201"/>
      <c r="K27" s="198"/>
    </row>
    <row r="28" spans="1:11" ht="30" customHeight="1" x14ac:dyDescent="0.2">
      <c r="A28" s="14"/>
      <c r="B28" s="201"/>
      <c r="C28" s="201"/>
      <c r="D28" s="201"/>
      <c r="E28" s="201"/>
      <c r="F28" s="201"/>
      <c r="G28" s="201"/>
      <c r="H28" s="201"/>
      <c r="I28" s="201"/>
      <c r="J28" s="201"/>
      <c r="K28" s="198"/>
    </row>
    <row r="29" spans="1:11" ht="30" customHeight="1" x14ac:dyDescent="0.2">
      <c r="A29" s="14"/>
      <c r="B29" s="201"/>
      <c r="C29" s="201"/>
      <c r="D29" s="201"/>
      <c r="E29" s="201"/>
      <c r="F29" s="201"/>
      <c r="G29" s="201"/>
      <c r="H29" s="201"/>
      <c r="I29" s="201"/>
      <c r="J29" s="201"/>
      <c r="K29" s="198"/>
    </row>
    <row r="30" spans="1:11" ht="24.75" customHeight="1" x14ac:dyDescent="0.2"/>
    <row r="31" spans="1:11" ht="24.75" customHeight="1" x14ac:dyDescent="0.2"/>
    <row r="32" spans="1:11" ht="31.5" customHeight="1" x14ac:dyDescent="0.2">
      <c r="A32" s="995" t="s">
        <v>1935</v>
      </c>
      <c r="B32" s="995"/>
      <c r="C32" s="995"/>
      <c r="D32" s="995"/>
      <c r="E32" s="995"/>
      <c r="F32" s="995"/>
      <c r="G32" s="995"/>
      <c r="H32" s="995"/>
      <c r="I32" s="995"/>
      <c r="J32" s="995"/>
      <c r="K32" s="995"/>
    </row>
    <row r="33" spans="1:11" ht="40.5" customHeight="1" x14ac:dyDescent="0.2">
      <c r="A33" s="998" t="s">
        <v>1936</v>
      </c>
      <c r="B33" s="998"/>
      <c r="C33" s="998"/>
      <c r="D33" s="998"/>
      <c r="E33" s="998"/>
      <c r="F33" s="998"/>
      <c r="G33" s="998"/>
      <c r="H33" s="998"/>
      <c r="I33" s="998"/>
      <c r="J33" s="998"/>
      <c r="K33" s="998"/>
    </row>
    <row r="34" spans="1:11" ht="33.75" customHeight="1" thickBot="1" x14ac:dyDescent="0.3">
      <c r="A34" s="33" t="s">
        <v>2390</v>
      </c>
      <c r="K34" s="208" t="s">
        <v>489</v>
      </c>
    </row>
    <row r="35" spans="1:11" ht="27.75" customHeight="1" thickTop="1" x14ac:dyDescent="0.2">
      <c r="A35" s="992" t="s">
        <v>196</v>
      </c>
      <c r="B35" s="992" t="s">
        <v>1</v>
      </c>
      <c r="C35" s="992"/>
      <c r="D35" s="992"/>
      <c r="E35" s="992" t="s">
        <v>2</v>
      </c>
      <c r="F35" s="992"/>
      <c r="G35" s="992"/>
      <c r="H35" s="992" t="s">
        <v>4</v>
      </c>
      <c r="I35" s="992"/>
      <c r="J35" s="992"/>
      <c r="K35" s="992" t="s">
        <v>197</v>
      </c>
    </row>
    <row r="36" spans="1:11" ht="22.5" customHeight="1" x14ac:dyDescent="0.2">
      <c r="A36" s="993"/>
      <c r="B36" s="993" t="s">
        <v>561</v>
      </c>
      <c r="C36" s="993"/>
      <c r="D36" s="993"/>
      <c r="E36" s="993" t="s">
        <v>7</v>
      </c>
      <c r="F36" s="993"/>
      <c r="G36" s="993"/>
      <c r="H36" s="993" t="s">
        <v>9</v>
      </c>
      <c r="I36" s="993"/>
      <c r="J36" s="993"/>
      <c r="K36" s="993"/>
    </row>
    <row r="37" spans="1:11" ht="21.75" customHeight="1" x14ac:dyDescent="0.2">
      <c r="A37" s="993"/>
      <c r="B37" s="201" t="s">
        <v>10</v>
      </c>
      <c r="C37" s="201" t="s">
        <v>112</v>
      </c>
      <c r="D37" s="201" t="s">
        <v>12</v>
      </c>
      <c r="E37" s="201" t="s">
        <v>10</v>
      </c>
      <c r="F37" s="201" t="s">
        <v>112</v>
      </c>
      <c r="G37" s="201" t="s">
        <v>12</v>
      </c>
      <c r="H37" s="201" t="s">
        <v>10</v>
      </c>
      <c r="I37" s="201" t="s">
        <v>112</v>
      </c>
      <c r="J37" s="201" t="s">
        <v>12</v>
      </c>
      <c r="K37" s="993"/>
    </row>
    <row r="38" spans="1:11" ht="33.75" customHeight="1" thickBot="1" x14ac:dyDescent="0.25">
      <c r="A38" s="994"/>
      <c r="B38" s="195" t="s">
        <v>13</v>
      </c>
      <c r="C38" s="195" t="s">
        <v>14</v>
      </c>
      <c r="D38" s="195" t="s">
        <v>9</v>
      </c>
      <c r="E38" s="195" t="s">
        <v>13</v>
      </c>
      <c r="F38" s="195" t="s">
        <v>14</v>
      </c>
      <c r="G38" s="195" t="s">
        <v>9</v>
      </c>
      <c r="H38" s="195" t="s">
        <v>13</v>
      </c>
      <c r="I38" s="195" t="s">
        <v>14</v>
      </c>
      <c r="J38" s="195" t="s">
        <v>9</v>
      </c>
      <c r="K38" s="994"/>
    </row>
    <row r="39" spans="1:11" ht="33.75" customHeight="1" x14ac:dyDescent="0.2">
      <c r="A39" s="8" t="s">
        <v>15</v>
      </c>
      <c r="B39" s="9"/>
      <c r="C39" s="9"/>
      <c r="D39" s="9"/>
      <c r="E39" s="9"/>
      <c r="F39" s="9"/>
      <c r="G39" s="9"/>
      <c r="H39" s="9"/>
      <c r="I39" s="9"/>
      <c r="J39" s="9"/>
      <c r="K39" s="203" t="s">
        <v>198</v>
      </c>
    </row>
    <row r="40" spans="1:11" ht="33.75" customHeight="1" x14ac:dyDescent="0.2">
      <c r="A40" s="8" t="s">
        <v>490</v>
      </c>
      <c r="B40" s="699">
        <v>67</v>
      </c>
      <c r="C40" s="699">
        <v>53</v>
      </c>
      <c r="D40" s="699">
        <v>120</v>
      </c>
      <c r="E40" s="9">
        <v>0</v>
      </c>
      <c r="F40" s="9">
        <v>0</v>
      </c>
      <c r="G40" s="9">
        <v>0</v>
      </c>
      <c r="H40" s="9">
        <f>SUM(E40,B40)</f>
        <v>67</v>
      </c>
      <c r="I40" s="9">
        <f t="shared" ref="I40:J40" si="4">SUM(F40,C40)</f>
        <v>53</v>
      </c>
      <c r="J40" s="9">
        <f t="shared" si="4"/>
        <v>120</v>
      </c>
      <c r="K40" s="203" t="s">
        <v>491</v>
      </c>
    </row>
    <row r="41" spans="1:11" s="282" customFormat="1" ht="33.75" customHeight="1" x14ac:dyDescent="0.2">
      <c r="A41" s="8" t="s">
        <v>1848</v>
      </c>
      <c r="B41" s="699">
        <v>97</v>
      </c>
      <c r="C41" s="699">
        <v>25</v>
      </c>
      <c r="D41" s="699">
        <v>122</v>
      </c>
      <c r="E41" s="9">
        <v>0</v>
      </c>
      <c r="F41" s="9">
        <v>0</v>
      </c>
      <c r="G41" s="9">
        <v>0</v>
      </c>
      <c r="H41" s="9">
        <f>SUM(E41,B41)</f>
        <v>97</v>
      </c>
      <c r="I41" s="9">
        <f>SUM(F41,C41)</f>
        <v>25</v>
      </c>
      <c r="J41" s="9">
        <f>SUM(G41,D41)</f>
        <v>122</v>
      </c>
      <c r="K41" s="283" t="s">
        <v>492</v>
      </c>
    </row>
    <row r="42" spans="1:11" ht="33.75" customHeight="1" thickBot="1" x14ac:dyDescent="0.25">
      <c r="A42" s="87" t="s">
        <v>292</v>
      </c>
      <c r="B42" s="699">
        <v>12</v>
      </c>
      <c r="C42" s="699">
        <v>6</v>
      </c>
      <c r="D42" s="699">
        <v>18</v>
      </c>
      <c r="E42" s="485">
        <v>0</v>
      </c>
      <c r="F42" s="485">
        <v>0</v>
      </c>
      <c r="G42" s="485">
        <f t="shared" ref="G42" si="5">F42+E42</f>
        <v>0</v>
      </c>
      <c r="H42" s="485">
        <f t="shared" ref="H42:I42" si="6">SUM(B42,E42)</f>
        <v>12</v>
      </c>
      <c r="I42" s="485">
        <f t="shared" si="6"/>
        <v>6</v>
      </c>
      <c r="J42" s="485">
        <f t="shared" ref="J42" si="7">SUM(H42:I42)</f>
        <v>18</v>
      </c>
      <c r="K42" s="283" t="s">
        <v>488</v>
      </c>
    </row>
    <row r="43" spans="1:11" ht="33.75" customHeight="1" thickBot="1" x14ac:dyDescent="0.25">
      <c r="A43" s="23" t="s">
        <v>374</v>
      </c>
      <c r="B43" s="24">
        <f>SUM(B40:B42)</f>
        <v>176</v>
      </c>
      <c r="C43" s="24">
        <f t="shared" ref="C43:J43" si="8">SUM(C40:C42)</f>
        <v>84</v>
      </c>
      <c r="D43" s="24">
        <f>SUM(B43:C43)</f>
        <v>260</v>
      </c>
      <c r="E43" s="24">
        <f t="shared" si="8"/>
        <v>0</v>
      </c>
      <c r="F43" s="24">
        <f t="shared" si="8"/>
        <v>0</v>
      </c>
      <c r="G43" s="24">
        <f t="shared" si="8"/>
        <v>0</v>
      </c>
      <c r="H43" s="24">
        <f t="shared" si="8"/>
        <v>176</v>
      </c>
      <c r="I43" s="24">
        <f t="shared" si="8"/>
        <v>84</v>
      </c>
      <c r="J43" s="24">
        <f t="shared" si="8"/>
        <v>260</v>
      </c>
      <c r="K43" s="199" t="s">
        <v>101</v>
      </c>
    </row>
    <row r="44" spans="1:11" ht="15" thickTop="1" x14ac:dyDescent="0.2"/>
  </sheetData>
  <mergeCells count="33">
    <mergeCell ref="B36:D36"/>
    <mergeCell ref="E36:G36"/>
    <mergeCell ref="H36:J36"/>
    <mergeCell ref="B20:D20"/>
    <mergeCell ref="E20:G20"/>
    <mergeCell ref="H20:J20"/>
    <mergeCell ref="A32:K32"/>
    <mergeCell ref="A33:K33"/>
    <mergeCell ref="A35:A38"/>
    <mergeCell ref="B35:D35"/>
    <mergeCell ref="E35:G35"/>
    <mergeCell ref="H35:J35"/>
    <mergeCell ref="K35:K38"/>
    <mergeCell ref="A15:K15"/>
    <mergeCell ref="A16:K16"/>
    <mergeCell ref="A18:A22"/>
    <mergeCell ref="B18:D18"/>
    <mergeCell ref="E18:G18"/>
    <mergeCell ref="H18:J18"/>
    <mergeCell ref="K18:K22"/>
    <mergeCell ref="B19:D19"/>
    <mergeCell ref="E19:G19"/>
    <mergeCell ref="H19:J1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13"/>
  <sheetViews>
    <sheetView rightToLeft="1" view="pageBreakPreview" topLeftCell="A4" zoomScale="80" zoomScaleSheetLayoutView="80" workbookViewId="0">
      <selection activeCell="Q11" sqref="Q11"/>
    </sheetView>
  </sheetViews>
  <sheetFormatPr defaultRowHeight="14.25" x14ac:dyDescent="0.2"/>
  <cols>
    <col min="1" max="1" width="15.125" customWidth="1"/>
    <col min="2" max="12" width="8" customWidth="1"/>
    <col min="13" max="13" width="6.75" customWidth="1"/>
    <col min="14" max="14" width="24.375" customWidth="1"/>
  </cols>
  <sheetData>
    <row r="2" spans="1:14" ht="35.25" customHeight="1" x14ac:dyDescent="0.2">
      <c r="A2" s="995" t="s">
        <v>1939</v>
      </c>
      <c r="B2" s="995"/>
      <c r="C2" s="995"/>
      <c r="D2" s="995"/>
      <c r="E2" s="995"/>
      <c r="F2" s="995"/>
      <c r="G2" s="995"/>
      <c r="H2" s="995"/>
      <c r="I2" s="995"/>
      <c r="J2" s="995"/>
      <c r="K2" s="995"/>
      <c r="L2" s="995"/>
      <c r="M2" s="995"/>
      <c r="N2" s="995"/>
    </row>
    <row r="3" spans="1:14" ht="40.5" customHeight="1" x14ac:dyDescent="0.2">
      <c r="A3" s="999" t="s">
        <v>1940</v>
      </c>
      <c r="B3" s="999"/>
      <c r="C3" s="999"/>
      <c r="D3" s="999"/>
      <c r="E3" s="999"/>
      <c r="F3" s="999"/>
      <c r="G3" s="999"/>
      <c r="H3" s="999"/>
      <c r="I3" s="999"/>
      <c r="J3" s="999"/>
      <c r="K3" s="999"/>
      <c r="L3" s="999"/>
      <c r="M3" s="999"/>
      <c r="N3" s="999"/>
    </row>
    <row r="4" spans="1:14" ht="26.25" customHeight="1" thickBot="1" x14ac:dyDescent="0.3">
      <c r="A4" s="33" t="s">
        <v>2391</v>
      </c>
      <c r="N4" s="79" t="s">
        <v>2392</v>
      </c>
    </row>
    <row r="5" spans="1:14" ht="21.75" customHeight="1" thickTop="1" x14ac:dyDescent="0.25">
      <c r="A5" s="992" t="s">
        <v>196</v>
      </c>
      <c r="B5" s="1003" t="s">
        <v>128</v>
      </c>
      <c r="C5" s="1003"/>
      <c r="D5" s="1003"/>
      <c r="E5" s="1003" t="s">
        <v>129</v>
      </c>
      <c r="F5" s="1003"/>
      <c r="G5" s="1003"/>
      <c r="H5" s="1003" t="s">
        <v>130</v>
      </c>
      <c r="I5" s="1003"/>
      <c r="J5" s="1003"/>
      <c r="K5" s="1003" t="s">
        <v>4</v>
      </c>
      <c r="L5" s="1003"/>
      <c r="M5" s="1003"/>
      <c r="N5" s="992" t="s">
        <v>197</v>
      </c>
    </row>
    <row r="6" spans="1:14" ht="21.75" customHeight="1" x14ac:dyDescent="0.25">
      <c r="A6" s="993"/>
      <c r="B6" s="1004" t="s">
        <v>131</v>
      </c>
      <c r="C6" s="1004"/>
      <c r="D6" s="1004"/>
      <c r="E6" s="1004" t="s">
        <v>132</v>
      </c>
      <c r="F6" s="1004"/>
      <c r="G6" s="1004"/>
      <c r="H6" s="1004" t="s">
        <v>133</v>
      </c>
      <c r="I6" s="1004"/>
      <c r="J6" s="1004"/>
      <c r="K6" s="1004" t="s">
        <v>9</v>
      </c>
      <c r="L6" s="1004"/>
      <c r="M6" s="1004"/>
      <c r="N6" s="993"/>
    </row>
    <row r="7" spans="1:14" ht="21.75" customHeight="1" x14ac:dyDescent="0.25">
      <c r="A7" s="993"/>
      <c r="B7" s="3" t="s">
        <v>10</v>
      </c>
      <c r="C7" s="3" t="s">
        <v>112</v>
      </c>
      <c r="D7" s="3" t="s">
        <v>12</v>
      </c>
      <c r="E7" s="3" t="s">
        <v>10</v>
      </c>
      <c r="F7" s="3" t="s">
        <v>112</v>
      </c>
      <c r="G7" s="3" t="s">
        <v>12</v>
      </c>
      <c r="H7" s="3" t="s">
        <v>10</v>
      </c>
      <c r="I7" s="3" t="s">
        <v>112</v>
      </c>
      <c r="J7" s="3" t="s">
        <v>12</v>
      </c>
      <c r="K7" s="3" t="s">
        <v>10</v>
      </c>
      <c r="L7" s="3" t="s">
        <v>112</v>
      </c>
      <c r="M7" s="3" t="s">
        <v>12</v>
      </c>
      <c r="N7" s="993"/>
    </row>
    <row r="8" spans="1:14" ht="21.75" customHeight="1" thickBot="1" x14ac:dyDescent="0.3">
      <c r="A8" s="994"/>
      <c r="B8" s="4" t="s">
        <v>13</v>
      </c>
      <c r="C8" s="4" t="s">
        <v>14</v>
      </c>
      <c r="D8" s="4" t="s">
        <v>9</v>
      </c>
      <c r="E8" s="4" t="s">
        <v>13</v>
      </c>
      <c r="F8" s="4" t="s">
        <v>14</v>
      </c>
      <c r="G8" s="4" t="s">
        <v>9</v>
      </c>
      <c r="H8" s="4" t="s">
        <v>13</v>
      </c>
      <c r="I8" s="4" t="s">
        <v>14</v>
      </c>
      <c r="J8" s="4" t="s">
        <v>9</v>
      </c>
      <c r="K8" s="4" t="s">
        <v>13</v>
      </c>
      <c r="L8" s="4" t="s">
        <v>14</v>
      </c>
      <c r="M8" s="4" t="s">
        <v>9</v>
      </c>
      <c r="N8" s="994"/>
    </row>
    <row r="9" spans="1:14" ht="33" customHeight="1" x14ac:dyDescent="0.2">
      <c r="A9" s="8" t="s">
        <v>15</v>
      </c>
      <c r="B9" s="9"/>
      <c r="C9" s="9"/>
      <c r="D9" s="9"/>
      <c r="E9" s="9"/>
      <c r="F9" s="9"/>
      <c r="G9" s="9"/>
      <c r="H9" s="9"/>
      <c r="I9" s="9"/>
      <c r="J9" s="9"/>
      <c r="K9" s="10"/>
      <c r="L9" s="8"/>
      <c r="M9" s="9"/>
      <c r="N9" s="10" t="s">
        <v>198</v>
      </c>
    </row>
    <row r="10" spans="1:14" ht="32.25" customHeight="1" x14ac:dyDescent="0.2">
      <c r="A10" s="8" t="s">
        <v>490</v>
      </c>
      <c r="B10" s="9">
        <v>10</v>
      </c>
      <c r="C10" s="9">
        <v>15</v>
      </c>
      <c r="D10" s="9">
        <v>25</v>
      </c>
      <c r="E10" s="9">
        <v>4</v>
      </c>
      <c r="F10" s="9">
        <v>4</v>
      </c>
      <c r="G10" s="9">
        <v>8</v>
      </c>
      <c r="H10" s="9">
        <v>0</v>
      </c>
      <c r="I10" s="9">
        <v>0</v>
      </c>
      <c r="J10" s="9">
        <f>I10+H10</f>
        <v>0</v>
      </c>
      <c r="K10" s="9">
        <f t="shared" ref="K10:L12" si="0">H10+E10+B10</f>
        <v>14</v>
      </c>
      <c r="L10" s="9">
        <f t="shared" si="0"/>
        <v>19</v>
      </c>
      <c r="M10" s="9">
        <f>SUM(K10:L10)</f>
        <v>33</v>
      </c>
      <c r="N10" s="10" t="s">
        <v>491</v>
      </c>
    </row>
    <row r="11" spans="1:14" ht="32.25" customHeight="1" thickBot="1" x14ac:dyDescent="0.25">
      <c r="A11" s="14" t="s">
        <v>1848</v>
      </c>
      <c r="B11" s="15">
        <v>62</v>
      </c>
      <c r="C11" s="15">
        <v>37</v>
      </c>
      <c r="D11" s="15">
        <v>99</v>
      </c>
      <c r="E11" s="9">
        <v>27</v>
      </c>
      <c r="F11" s="9">
        <v>21</v>
      </c>
      <c r="G11" s="9">
        <v>48</v>
      </c>
      <c r="H11" s="15">
        <v>53</v>
      </c>
      <c r="I11" s="15">
        <v>47</v>
      </c>
      <c r="J11" s="9">
        <f>I11+H11</f>
        <v>100</v>
      </c>
      <c r="K11" s="9">
        <f t="shared" si="0"/>
        <v>142</v>
      </c>
      <c r="L11" s="9">
        <f t="shared" si="0"/>
        <v>105</v>
      </c>
      <c r="M11" s="9">
        <f>SUM(K11:L11)</f>
        <v>247</v>
      </c>
      <c r="N11" s="16" t="s">
        <v>492</v>
      </c>
    </row>
    <row r="12" spans="1:14" ht="34.5" customHeight="1" thickBot="1" x14ac:dyDescent="0.25">
      <c r="A12" s="23" t="s">
        <v>374</v>
      </c>
      <c r="B12" s="24">
        <f>SUM(B10:B11)</f>
        <v>72</v>
      </c>
      <c r="C12" s="24">
        <f t="shared" ref="C12:J12" si="1">SUM(C10:C11)</f>
        <v>52</v>
      </c>
      <c r="D12" s="24">
        <f t="shared" si="1"/>
        <v>124</v>
      </c>
      <c r="E12" s="24">
        <f t="shared" si="1"/>
        <v>31</v>
      </c>
      <c r="F12" s="24">
        <f t="shared" si="1"/>
        <v>25</v>
      </c>
      <c r="G12" s="24">
        <f t="shared" si="1"/>
        <v>56</v>
      </c>
      <c r="H12" s="24">
        <f t="shared" si="1"/>
        <v>53</v>
      </c>
      <c r="I12" s="24">
        <f t="shared" si="1"/>
        <v>47</v>
      </c>
      <c r="J12" s="24">
        <f t="shared" si="1"/>
        <v>100</v>
      </c>
      <c r="K12" s="24">
        <f t="shared" si="0"/>
        <v>156</v>
      </c>
      <c r="L12" s="24">
        <f t="shared" si="0"/>
        <v>124</v>
      </c>
      <c r="M12" s="24">
        <f>SUM(K12:L12)</f>
        <v>280</v>
      </c>
      <c r="N12" s="25" t="s">
        <v>253</v>
      </c>
    </row>
    <row r="13" spans="1:14" ht="15" thickTop="1" x14ac:dyDescent="0.2"/>
  </sheetData>
  <mergeCells count="12">
    <mergeCell ref="H6:J6"/>
    <mergeCell ref="K6:M6"/>
    <mergeCell ref="A2:N2"/>
    <mergeCell ref="A3:N3"/>
    <mergeCell ref="A5:A8"/>
    <mergeCell ref="B5:D5"/>
    <mergeCell ref="E5:G5"/>
    <mergeCell ref="H5:J5"/>
    <mergeCell ref="K5:M5"/>
    <mergeCell ref="N5:N8"/>
    <mergeCell ref="B6:D6"/>
    <mergeCell ref="E6:G6"/>
  </mergeCells>
  <printOptions horizontalCentered="1"/>
  <pageMargins left="0.39370078740157499" right="0.39370078740157499" top="1.5374015750000001" bottom="0.39370078740157499" header="0.78740157480314998" footer="0.39370078740157499"/>
  <pageSetup paperSize="9" scale="7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4"/>
  <sheetViews>
    <sheetView rightToLeft="1" view="pageBreakPreview" topLeftCell="A7" zoomScale="80" zoomScaleNormal="80" zoomScaleSheetLayoutView="80" workbookViewId="0">
      <selection activeCell="L13" sqref="L13"/>
    </sheetView>
  </sheetViews>
  <sheetFormatPr defaultRowHeight="14.25" x14ac:dyDescent="0.2"/>
  <cols>
    <col min="1" max="1" width="17.875" style="64" customWidth="1"/>
    <col min="2" max="9" width="11.875" style="64" customWidth="1"/>
    <col min="10" max="10" width="10" style="64" customWidth="1"/>
    <col min="11" max="11" width="28.75" style="64" customWidth="1"/>
    <col min="12" max="16384" width="9" style="64"/>
  </cols>
  <sheetData>
    <row r="1" spans="1:11" ht="29.25" customHeight="1" x14ac:dyDescent="0.2">
      <c r="A1" s="995" t="s">
        <v>1944</v>
      </c>
      <c r="B1" s="995"/>
      <c r="C1" s="995"/>
      <c r="D1" s="995"/>
      <c r="E1" s="995"/>
      <c r="F1" s="995"/>
      <c r="G1" s="995"/>
      <c r="H1" s="995"/>
      <c r="I1" s="995"/>
      <c r="J1" s="995"/>
      <c r="K1" s="995"/>
    </row>
    <row r="2" spans="1:11" ht="29.25" customHeight="1" x14ac:dyDescent="0.2">
      <c r="A2" s="999" t="s">
        <v>1943</v>
      </c>
      <c r="B2" s="999"/>
      <c r="C2" s="999"/>
      <c r="D2" s="999"/>
      <c r="E2" s="999"/>
      <c r="F2" s="999"/>
      <c r="G2" s="999"/>
      <c r="H2" s="999"/>
      <c r="I2" s="999"/>
      <c r="J2" s="999"/>
      <c r="K2" s="999"/>
    </row>
    <row r="3" spans="1:11" ht="23.25" customHeight="1" thickBot="1" x14ac:dyDescent="0.25">
      <c r="A3" s="5" t="s">
        <v>673</v>
      </c>
      <c r="K3" s="7" t="s">
        <v>674</v>
      </c>
    </row>
    <row r="4" spans="1:11" ht="24.95" customHeight="1" thickTop="1" x14ac:dyDescent="0.2">
      <c r="A4" s="992" t="s">
        <v>196</v>
      </c>
      <c r="B4" s="992" t="s">
        <v>1</v>
      </c>
      <c r="C4" s="992"/>
      <c r="D4" s="992"/>
      <c r="E4" s="992" t="s">
        <v>2</v>
      </c>
      <c r="F4" s="992"/>
      <c r="G4" s="992"/>
      <c r="H4" s="992" t="s">
        <v>4</v>
      </c>
      <c r="I4" s="992"/>
      <c r="J4" s="992"/>
      <c r="K4" s="992" t="s">
        <v>197</v>
      </c>
    </row>
    <row r="5" spans="1:11" ht="21.75" customHeight="1" x14ac:dyDescent="0.2">
      <c r="A5" s="993"/>
      <c r="B5" s="993" t="s">
        <v>6</v>
      </c>
      <c r="C5" s="993"/>
      <c r="D5" s="993"/>
      <c r="E5" s="993" t="s">
        <v>7</v>
      </c>
      <c r="F5" s="993"/>
      <c r="G5" s="993"/>
      <c r="H5" s="993" t="s">
        <v>9</v>
      </c>
      <c r="I5" s="993"/>
      <c r="J5" s="993"/>
      <c r="K5" s="993"/>
    </row>
    <row r="6" spans="1:11" ht="21" customHeight="1" x14ac:dyDescent="0.2">
      <c r="A6" s="993"/>
      <c r="B6" s="485" t="s">
        <v>10</v>
      </c>
      <c r="C6" s="485" t="s">
        <v>112</v>
      </c>
      <c r="D6" s="485" t="s">
        <v>12</v>
      </c>
      <c r="E6" s="485" t="s">
        <v>10</v>
      </c>
      <c r="F6" s="485" t="s">
        <v>112</v>
      </c>
      <c r="G6" s="485" t="s">
        <v>12</v>
      </c>
      <c r="H6" s="485" t="s">
        <v>10</v>
      </c>
      <c r="I6" s="485" t="s">
        <v>112</v>
      </c>
      <c r="J6" s="485" t="s">
        <v>12</v>
      </c>
      <c r="K6" s="993"/>
    </row>
    <row r="7" spans="1:11" ht="21.75" customHeight="1" thickBot="1" x14ac:dyDescent="0.25">
      <c r="A7" s="994"/>
      <c r="B7" s="486" t="s">
        <v>13</v>
      </c>
      <c r="C7" s="486" t="s">
        <v>14</v>
      </c>
      <c r="D7" s="486" t="s">
        <v>9</v>
      </c>
      <c r="E7" s="486" t="s">
        <v>13</v>
      </c>
      <c r="F7" s="486" t="s">
        <v>14</v>
      </c>
      <c r="G7" s="486" t="s">
        <v>9</v>
      </c>
      <c r="H7" s="486" t="s">
        <v>13</v>
      </c>
      <c r="I7" s="486" t="s">
        <v>14</v>
      </c>
      <c r="J7" s="486" t="s">
        <v>9</v>
      </c>
      <c r="K7" s="994"/>
    </row>
    <row r="8" spans="1:11" ht="26.25" customHeight="1" x14ac:dyDescent="0.2">
      <c r="A8" s="107" t="s">
        <v>15</v>
      </c>
      <c r="K8" s="108" t="s">
        <v>198</v>
      </c>
    </row>
    <row r="9" spans="1:11" ht="26.25" customHeight="1" x14ac:dyDescent="0.2">
      <c r="A9" s="20" t="s">
        <v>490</v>
      </c>
      <c r="B9" s="21">
        <v>258</v>
      </c>
      <c r="C9" s="21">
        <v>352</v>
      </c>
      <c r="D9" s="21">
        <v>610</v>
      </c>
      <c r="E9" s="21">
        <v>0</v>
      </c>
      <c r="F9" s="21">
        <v>0</v>
      </c>
      <c r="G9" s="21">
        <v>0</v>
      </c>
      <c r="H9" s="21">
        <f>E9+B9</f>
        <v>258</v>
      </c>
      <c r="I9" s="21">
        <f>F9+C9</f>
        <v>352</v>
      </c>
      <c r="J9" s="21">
        <f>I9+H9</f>
        <v>610</v>
      </c>
      <c r="K9" s="22" t="s">
        <v>491</v>
      </c>
    </row>
    <row r="10" spans="1:11" ht="26.25" customHeight="1" thickBot="1" x14ac:dyDescent="0.25">
      <c r="A10" s="20" t="s">
        <v>1848</v>
      </c>
      <c r="B10" s="21">
        <v>444</v>
      </c>
      <c r="C10" s="21">
        <v>465</v>
      </c>
      <c r="D10" s="21">
        <v>909</v>
      </c>
      <c r="E10" s="21">
        <v>0</v>
      </c>
      <c r="F10" s="21">
        <v>0</v>
      </c>
      <c r="G10" s="21">
        <v>0</v>
      </c>
      <c r="H10" s="21">
        <f>E10+B10</f>
        <v>444</v>
      </c>
      <c r="I10" s="21">
        <f>F10+C10</f>
        <v>465</v>
      </c>
      <c r="J10" s="21">
        <f>I10+H10</f>
        <v>909</v>
      </c>
      <c r="K10" s="22" t="s">
        <v>492</v>
      </c>
    </row>
    <row r="11" spans="1:11" ht="26.25" customHeight="1" thickBot="1" x14ac:dyDescent="0.25">
      <c r="A11" s="23" t="s">
        <v>252</v>
      </c>
      <c r="B11" s="24">
        <f t="shared" ref="B11:J11" si="0">SUM(B9:B10)</f>
        <v>702</v>
      </c>
      <c r="C11" s="24">
        <f t="shared" si="0"/>
        <v>817</v>
      </c>
      <c r="D11" s="24">
        <f t="shared" si="0"/>
        <v>1519</v>
      </c>
      <c r="E11" s="24">
        <f t="shared" si="0"/>
        <v>0</v>
      </c>
      <c r="F11" s="24">
        <f t="shared" si="0"/>
        <v>0</v>
      </c>
      <c r="G11" s="24">
        <f t="shared" si="0"/>
        <v>0</v>
      </c>
      <c r="H11" s="24">
        <f t="shared" si="0"/>
        <v>702</v>
      </c>
      <c r="I11" s="24">
        <f t="shared" si="0"/>
        <v>817</v>
      </c>
      <c r="J11" s="24">
        <f t="shared" si="0"/>
        <v>1519</v>
      </c>
      <c r="K11" s="490" t="s">
        <v>253</v>
      </c>
    </row>
    <row r="12" spans="1:11" ht="26.25" customHeight="1" thickTop="1" x14ac:dyDescent="0.2"/>
    <row r="13" spans="1:11" ht="30" customHeight="1" x14ac:dyDescent="0.2">
      <c r="A13" s="995" t="s">
        <v>1941</v>
      </c>
      <c r="B13" s="995"/>
      <c r="C13" s="995"/>
      <c r="D13" s="995"/>
      <c r="E13" s="995"/>
      <c r="F13" s="995"/>
      <c r="G13" s="995"/>
      <c r="H13" s="995"/>
      <c r="I13" s="995"/>
      <c r="J13" s="995"/>
      <c r="K13" s="995"/>
    </row>
    <row r="14" spans="1:11" ht="25.5" customHeight="1" x14ac:dyDescent="0.2">
      <c r="A14" s="999" t="s">
        <v>1942</v>
      </c>
      <c r="B14" s="999"/>
      <c r="C14" s="999"/>
      <c r="D14" s="999"/>
      <c r="E14" s="999"/>
      <c r="F14" s="999"/>
      <c r="G14" s="999"/>
      <c r="H14" s="999"/>
      <c r="I14" s="999"/>
      <c r="J14" s="999"/>
      <c r="K14" s="999"/>
    </row>
    <row r="15" spans="1:11" ht="24" customHeight="1" thickBot="1" x14ac:dyDescent="0.25">
      <c r="A15" s="5" t="s">
        <v>493</v>
      </c>
      <c r="K15" s="7" t="s">
        <v>494</v>
      </c>
    </row>
    <row r="16" spans="1:11" ht="24.95" customHeight="1" thickTop="1" x14ac:dyDescent="0.2">
      <c r="A16" s="992" t="s">
        <v>196</v>
      </c>
      <c r="B16" s="992" t="s">
        <v>1</v>
      </c>
      <c r="C16" s="992"/>
      <c r="D16" s="992"/>
      <c r="E16" s="992" t="s">
        <v>2</v>
      </c>
      <c r="F16" s="992"/>
      <c r="G16" s="992"/>
      <c r="H16" s="992" t="s">
        <v>4</v>
      </c>
      <c r="I16" s="992"/>
      <c r="J16" s="992"/>
      <c r="K16" s="992" t="s">
        <v>197</v>
      </c>
    </row>
    <row r="17" spans="1:11" ht="17.25" customHeight="1" x14ac:dyDescent="0.2">
      <c r="A17" s="993"/>
      <c r="B17" s="993" t="s">
        <v>6</v>
      </c>
      <c r="C17" s="993"/>
      <c r="D17" s="993"/>
      <c r="E17" s="993" t="s">
        <v>7</v>
      </c>
      <c r="F17" s="993"/>
      <c r="G17" s="993"/>
      <c r="H17" s="993" t="s">
        <v>9</v>
      </c>
      <c r="I17" s="993"/>
      <c r="J17" s="993"/>
      <c r="K17" s="993"/>
    </row>
    <row r="18" spans="1:11" ht="24.95" customHeight="1" x14ac:dyDescent="0.2">
      <c r="A18" s="993"/>
      <c r="B18" s="485" t="s">
        <v>10</v>
      </c>
      <c r="C18" s="485" t="s">
        <v>112</v>
      </c>
      <c r="D18" s="485" t="s">
        <v>12</v>
      </c>
      <c r="E18" s="485" t="s">
        <v>10</v>
      </c>
      <c r="F18" s="485" t="s">
        <v>112</v>
      </c>
      <c r="G18" s="485" t="s">
        <v>12</v>
      </c>
      <c r="H18" s="485" t="s">
        <v>10</v>
      </c>
      <c r="I18" s="485" t="s">
        <v>112</v>
      </c>
      <c r="J18" s="485" t="s">
        <v>12</v>
      </c>
      <c r="K18" s="993"/>
    </row>
    <row r="19" spans="1:11" ht="17.25" customHeight="1" thickBot="1" x14ac:dyDescent="0.25">
      <c r="A19" s="994"/>
      <c r="B19" s="486" t="s">
        <v>13</v>
      </c>
      <c r="C19" s="486" t="s">
        <v>14</v>
      </c>
      <c r="D19" s="486" t="s">
        <v>9</v>
      </c>
      <c r="E19" s="486" t="s">
        <v>13</v>
      </c>
      <c r="F19" s="486" t="s">
        <v>14</v>
      </c>
      <c r="G19" s="486" t="s">
        <v>9</v>
      </c>
      <c r="H19" s="486" t="s">
        <v>13</v>
      </c>
      <c r="I19" s="486" t="s">
        <v>14</v>
      </c>
      <c r="J19" s="486" t="s">
        <v>9</v>
      </c>
      <c r="K19" s="994"/>
    </row>
    <row r="20" spans="1:11" ht="24" customHeight="1" x14ac:dyDescent="0.2">
      <c r="A20" s="20" t="s">
        <v>15</v>
      </c>
      <c r="K20" s="22" t="s">
        <v>198</v>
      </c>
    </row>
    <row r="21" spans="1:11" ht="24" customHeight="1" x14ac:dyDescent="0.2">
      <c r="A21" s="20" t="s">
        <v>490</v>
      </c>
      <c r="B21" s="21">
        <v>249</v>
      </c>
      <c r="C21" s="21">
        <v>337</v>
      </c>
      <c r="D21" s="21">
        <v>586</v>
      </c>
      <c r="E21" s="21">
        <v>0</v>
      </c>
      <c r="F21" s="21">
        <v>0</v>
      </c>
      <c r="G21" s="21">
        <v>0</v>
      </c>
      <c r="H21" s="21">
        <f>E21+B21</f>
        <v>249</v>
      </c>
      <c r="I21" s="21">
        <f>F21+C21</f>
        <v>337</v>
      </c>
      <c r="J21" s="21">
        <f>I21+H21</f>
        <v>586</v>
      </c>
      <c r="K21" s="22" t="s">
        <v>491</v>
      </c>
    </row>
    <row r="22" spans="1:11" ht="24" customHeight="1" thickBot="1" x14ac:dyDescent="0.25">
      <c r="A22" s="20" t="s">
        <v>1848</v>
      </c>
      <c r="B22" s="21">
        <v>399</v>
      </c>
      <c r="C22" s="21">
        <v>438</v>
      </c>
      <c r="D22" s="21">
        <v>837</v>
      </c>
      <c r="E22" s="21">
        <v>0</v>
      </c>
      <c r="F22" s="21">
        <v>0</v>
      </c>
      <c r="G22" s="21">
        <v>0</v>
      </c>
      <c r="H22" s="21">
        <f>E22+B22</f>
        <v>399</v>
      </c>
      <c r="I22" s="21">
        <f>F22+C22</f>
        <v>438</v>
      </c>
      <c r="J22" s="21">
        <f>I22+H22</f>
        <v>837</v>
      </c>
      <c r="K22" s="22" t="s">
        <v>492</v>
      </c>
    </row>
    <row r="23" spans="1:11" ht="24" customHeight="1" thickBot="1" x14ac:dyDescent="0.25">
      <c r="A23" s="23" t="s">
        <v>252</v>
      </c>
      <c r="B23" s="24">
        <f>SUM(B21:B22)</f>
        <v>648</v>
      </c>
      <c r="C23" s="24">
        <f t="shared" ref="C23:J23" si="1">SUM(C21:C22)</f>
        <v>775</v>
      </c>
      <c r="D23" s="24">
        <f t="shared" si="1"/>
        <v>1423</v>
      </c>
      <c r="E23" s="24">
        <f t="shared" si="1"/>
        <v>0</v>
      </c>
      <c r="F23" s="24">
        <f t="shared" si="1"/>
        <v>0</v>
      </c>
      <c r="G23" s="24">
        <f t="shared" si="1"/>
        <v>0</v>
      </c>
      <c r="H23" s="24">
        <f t="shared" si="1"/>
        <v>648</v>
      </c>
      <c r="I23" s="24">
        <f t="shared" si="1"/>
        <v>775</v>
      </c>
      <c r="J23" s="24">
        <f t="shared" si="1"/>
        <v>1423</v>
      </c>
      <c r="K23" s="490" t="s">
        <v>253</v>
      </c>
    </row>
    <row r="24" spans="1:11" ht="15" thickTop="1" x14ac:dyDescent="0.2"/>
  </sheetData>
  <mergeCells count="20">
    <mergeCell ref="A13:K13"/>
    <mergeCell ref="A14:K14"/>
    <mergeCell ref="A16:A19"/>
    <mergeCell ref="B16:D16"/>
    <mergeCell ref="E16:G16"/>
    <mergeCell ref="H16:J16"/>
    <mergeCell ref="K16:K19"/>
    <mergeCell ref="B17:D17"/>
    <mergeCell ref="E17:G17"/>
    <mergeCell ref="H17:J17"/>
    <mergeCell ref="A1:K1"/>
    <mergeCell ref="A2:K2"/>
    <mergeCell ref="A4:A7"/>
    <mergeCell ref="B4:D4"/>
    <mergeCell ref="E4:G4"/>
    <mergeCell ref="H4:J4"/>
    <mergeCell ref="K4:K7"/>
    <mergeCell ref="B5:D5"/>
    <mergeCell ref="E5:G5"/>
    <mergeCell ref="H5:J5"/>
  </mergeCells>
  <printOptions horizontalCentered="1"/>
  <pageMargins left="0.25" right="0.25" top="1" bottom="1" header="1" footer="1"/>
  <pageSetup paperSize="9" scale="80" firstPageNumber="16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X44"/>
  <sheetViews>
    <sheetView rightToLeft="1" view="pageBreakPreview" topLeftCell="A28" zoomScale="75" zoomScaleNormal="85" zoomScaleSheetLayoutView="75" workbookViewId="0">
      <selection activeCell="A3" sqref="A3:XFD3"/>
    </sheetView>
  </sheetViews>
  <sheetFormatPr defaultRowHeight="14.25" x14ac:dyDescent="0.2"/>
  <cols>
    <col min="1" max="1" width="24.25" style="800" customWidth="1"/>
    <col min="2" max="10" width="10.25" style="800" customWidth="1"/>
    <col min="11" max="11" width="30.625" style="800" customWidth="1"/>
    <col min="12" max="102" width="9" style="484"/>
    <col min="103" max="16384" width="9" style="800"/>
  </cols>
  <sheetData>
    <row r="1" spans="1:102" ht="26.25" customHeight="1" x14ac:dyDescent="0.2">
      <c r="A1" s="995" t="s">
        <v>1956</v>
      </c>
      <c r="B1" s="995"/>
      <c r="C1" s="995"/>
      <c r="D1" s="995"/>
      <c r="E1" s="995"/>
      <c r="F1" s="995"/>
      <c r="G1" s="995"/>
      <c r="H1" s="995"/>
      <c r="I1" s="995"/>
      <c r="J1" s="995"/>
      <c r="K1" s="995"/>
    </row>
    <row r="2" spans="1:102" ht="24.75" customHeight="1" x14ac:dyDescent="0.2">
      <c r="A2" s="999" t="s">
        <v>1955</v>
      </c>
      <c r="B2" s="999"/>
      <c r="C2" s="999"/>
      <c r="D2" s="999"/>
      <c r="E2" s="999"/>
      <c r="F2" s="999"/>
      <c r="G2" s="999"/>
      <c r="H2" s="999"/>
      <c r="I2" s="999"/>
      <c r="J2" s="999"/>
      <c r="K2" s="999"/>
    </row>
    <row r="3" spans="1:102" ht="27" customHeight="1" thickBot="1" x14ac:dyDescent="0.25">
      <c r="A3" s="400" t="s">
        <v>2393</v>
      </c>
      <c r="B3" s="818"/>
      <c r="C3" s="818"/>
      <c r="D3" s="818"/>
      <c r="E3" s="818"/>
      <c r="F3" s="818"/>
      <c r="G3" s="818"/>
      <c r="H3" s="818"/>
      <c r="I3" s="818"/>
      <c r="J3" s="818"/>
      <c r="K3" s="402" t="s">
        <v>497</v>
      </c>
    </row>
    <row r="4" spans="1:102" ht="15" customHeight="1" thickTop="1" x14ac:dyDescent="0.2">
      <c r="A4" s="992" t="s">
        <v>196</v>
      </c>
      <c r="B4" s="992" t="s">
        <v>1</v>
      </c>
      <c r="C4" s="992"/>
      <c r="D4" s="992"/>
      <c r="E4" s="992" t="s">
        <v>2</v>
      </c>
      <c r="F4" s="992"/>
      <c r="G4" s="992"/>
      <c r="H4" s="992" t="s">
        <v>4</v>
      </c>
      <c r="I4" s="992"/>
      <c r="J4" s="992"/>
      <c r="K4" s="992" t="s">
        <v>197</v>
      </c>
    </row>
    <row r="5" spans="1:102" ht="17.25" customHeight="1" x14ac:dyDescent="0.2">
      <c r="A5" s="993"/>
      <c r="B5" s="993" t="s">
        <v>6</v>
      </c>
      <c r="C5" s="993"/>
      <c r="D5" s="993"/>
      <c r="E5" s="993" t="s">
        <v>7</v>
      </c>
      <c r="F5" s="993"/>
      <c r="G5" s="993"/>
      <c r="H5" s="993" t="s">
        <v>9</v>
      </c>
      <c r="I5" s="993"/>
      <c r="J5" s="993"/>
      <c r="K5" s="993"/>
    </row>
    <row r="6" spans="1:102" ht="23.25" customHeight="1" x14ac:dyDescent="0.2">
      <c r="A6" s="993"/>
      <c r="B6" s="796" t="s">
        <v>10</v>
      </c>
      <c r="C6" s="796" t="s">
        <v>112</v>
      </c>
      <c r="D6" s="796" t="s">
        <v>12</v>
      </c>
      <c r="E6" s="796" t="s">
        <v>10</v>
      </c>
      <c r="F6" s="796" t="s">
        <v>112</v>
      </c>
      <c r="G6" s="796" t="s">
        <v>12</v>
      </c>
      <c r="H6" s="796" t="s">
        <v>10</v>
      </c>
      <c r="I6" s="796" t="s">
        <v>112</v>
      </c>
      <c r="J6" s="796" t="s">
        <v>12</v>
      </c>
      <c r="K6" s="993"/>
    </row>
    <row r="7" spans="1:102" ht="23.25" customHeight="1" thickBot="1" x14ac:dyDescent="0.25">
      <c r="A7" s="994"/>
      <c r="B7" s="797" t="s">
        <v>13</v>
      </c>
      <c r="C7" s="797" t="s">
        <v>14</v>
      </c>
      <c r="D7" s="797" t="s">
        <v>9</v>
      </c>
      <c r="E7" s="797" t="s">
        <v>13</v>
      </c>
      <c r="F7" s="797" t="s">
        <v>14</v>
      </c>
      <c r="G7" s="797" t="s">
        <v>9</v>
      </c>
      <c r="H7" s="797" t="s">
        <v>13</v>
      </c>
      <c r="I7" s="797" t="s">
        <v>14</v>
      </c>
      <c r="J7" s="797" t="s">
        <v>9</v>
      </c>
      <c r="K7" s="994"/>
    </row>
    <row r="8" spans="1:102" ht="17.25" customHeight="1" x14ac:dyDescent="0.2">
      <c r="A8" s="463" t="s">
        <v>15</v>
      </c>
      <c r="B8" s="807"/>
      <c r="C8" s="807"/>
      <c r="D8" s="807"/>
      <c r="E8" s="807"/>
      <c r="F8" s="807"/>
      <c r="G8" s="807"/>
      <c r="H8" s="807"/>
      <c r="I8" s="807"/>
      <c r="J8" s="807"/>
      <c r="K8" s="803" t="s">
        <v>198</v>
      </c>
    </row>
    <row r="9" spans="1:102" ht="17.25" customHeight="1" x14ac:dyDescent="0.2">
      <c r="A9" s="20" t="s">
        <v>221</v>
      </c>
      <c r="B9" s="21">
        <v>90</v>
      </c>
      <c r="C9" s="21">
        <v>17</v>
      </c>
      <c r="D9" s="21">
        <v>107</v>
      </c>
      <c r="E9" s="21">
        <v>0</v>
      </c>
      <c r="F9" s="21">
        <v>0</v>
      </c>
      <c r="G9" s="21">
        <f>SUM(E9:F9)</f>
        <v>0</v>
      </c>
      <c r="H9" s="21">
        <f>E9+B9</f>
        <v>90</v>
      </c>
      <c r="I9" s="21">
        <f>F9+C9</f>
        <v>17</v>
      </c>
      <c r="J9" s="21">
        <f>SUM(H9:I9)</f>
        <v>107</v>
      </c>
      <c r="K9" s="22" t="s">
        <v>222</v>
      </c>
    </row>
    <row r="10" spans="1:102" ht="17.25" customHeight="1" thickBot="1" x14ac:dyDescent="0.25">
      <c r="A10" s="20" t="s">
        <v>309</v>
      </c>
      <c r="B10" s="21">
        <v>476</v>
      </c>
      <c r="C10" s="21">
        <v>204</v>
      </c>
      <c r="D10" s="21">
        <v>680</v>
      </c>
      <c r="E10" s="21">
        <v>0</v>
      </c>
      <c r="F10" s="21">
        <v>0</v>
      </c>
      <c r="G10" s="21">
        <f>SUM(E10:F10)</f>
        <v>0</v>
      </c>
      <c r="H10" s="21">
        <f t="shared" ref="H10:H12" si="0">E10+B10</f>
        <v>476</v>
      </c>
      <c r="I10" s="21">
        <f t="shared" ref="I10:I12" si="1">F10+C10</f>
        <v>204</v>
      </c>
      <c r="J10" s="21">
        <f t="shared" ref="J10:J12" si="2">SUM(H10:I10)</f>
        <v>680</v>
      </c>
      <c r="K10" s="22" t="s">
        <v>310</v>
      </c>
    </row>
    <row r="11" spans="1:102" s="819" customFormat="1" ht="17.25" customHeight="1" thickBot="1" x14ac:dyDescent="0.25">
      <c r="A11" s="463" t="s">
        <v>90</v>
      </c>
      <c r="B11" s="807">
        <f>SUM(B9:B10)</f>
        <v>566</v>
      </c>
      <c r="C11" s="807">
        <f t="shared" ref="C11:G11" si="3">SUM(C9:C10)</f>
        <v>221</v>
      </c>
      <c r="D11" s="807">
        <f t="shared" si="3"/>
        <v>787</v>
      </c>
      <c r="E11" s="807">
        <f t="shared" si="3"/>
        <v>0</v>
      </c>
      <c r="F11" s="807">
        <f t="shared" si="3"/>
        <v>0</v>
      </c>
      <c r="G11" s="807">
        <f t="shared" si="3"/>
        <v>0</v>
      </c>
      <c r="H11" s="21">
        <f t="shared" si="0"/>
        <v>566</v>
      </c>
      <c r="I11" s="21">
        <f t="shared" si="1"/>
        <v>221</v>
      </c>
      <c r="J11" s="21">
        <f t="shared" si="2"/>
        <v>787</v>
      </c>
      <c r="K11" s="803" t="s">
        <v>495</v>
      </c>
      <c r="L11" s="484"/>
      <c r="M11" s="484"/>
      <c r="N11" s="484"/>
      <c r="O11" s="484"/>
      <c r="P11" s="484"/>
      <c r="Q11" s="484"/>
      <c r="R11" s="484"/>
      <c r="S11" s="484"/>
      <c r="T11" s="484"/>
      <c r="U11" s="484"/>
      <c r="V11" s="484"/>
      <c r="W11" s="484"/>
      <c r="X11" s="484"/>
      <c r="Y11" s="484"/>
      <c r="Z11" s="484"/>
      <c r="AA11" s="484"/>
      <c r="AB11" s="484"/>
      <c r="AC11" s="484"/>
      <c r="AD11" s="484"/>
      <c r="AE11" s="484"/>
      <c r="AF11" s="484"/>
      <c r="AG11" s="484"/>
      <c r="AH11" s="484"/>
      <c r="AI11" s="484"/>
      <c r="AJ11" s="484"/>
      <c r="AK11" s="484"/>
      <c r="AL11" s="484"/>
      <c r="AM11" s="484"/>
      <c r="AN11" s="484"/>
      <c r="AO11" s="484"/>
      <c r="AP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row>
    <row r="12" spans="1:102" ht="17.25" customHeight="1" thickBot="1" x14ac:dyDescent="0.25">
      <c r="A12" s="23" t="s">
        <v>252</v>
      </c>
      <c r="B12" s="24">
        <f>SUM(B9:B10)</f>
        <v>566</v>
      </c>
      <c r="C12" s="24">
        <f t="shared" ref="C12:G12" si="4">SUM(C9:C10)</f>
        <v>221</v>
      </c>
      <c r="D12" s="24">
        <f t="shared" si="4"/>
        <v>787</v>
      </c>
      <c r="E12" s="24">
        <f t="shared" si="4"/>
        <v>0</v>
      </c>
      <c r="F12" s="24">
        <f t="shared" si="4"/>
        <v>0</v>
      </c>
      <c r="G12" s="24">
        <f t="shared" si="4"/>
        <v>0</v>
      </c>
      <c r="H12" s="24">
        <f t="shared" si="0"/>
        <v>566</v>
      </c>
      <c r="I12" s="24">
        <f t="shared" si="1"/>
        <v>221</v>
      </c>
      <c r="J12" s="24">
        <f t="shared" si="2"/>
        <v>787</v>
      </c>
      <c r="K12" s="804" t="s">
        <v>253</v>
      </c>
    </row>
    <row r="13" spans="1:102" ht="28.5" customHeight="1" thickTop="1" x14ac:dyDescent="0.2">
      <c r="A13" s="806"/>
      <c r="B13" s="796"/>
      <c r="C13" s="796"/>
      <c r="D13" s="796"/>
      <c r="E13" s="796"/>
      <c r="F13" s="796"/>
      <c r="G13" s="796"/>
      <c r="H13" s="796"/>
      <c r="I13" s="796"/>
      <c r="J13" s="796"/>
      <c r="K13" s="802"/>
    </row>
    <row r="14" spans="1:102" ht="22.5" customHeight="1" x14ac:dyDescent="0.2">
      <c r="A14" s="995" t="s">
        <v>1953</v>
      </c>
      <c r="B14" s="995"/>
      <c r="C14" s="995"/>
      <c r="D14" s="995"/>
      <c r="E14" s="995"/>
      <c r="F14" s="995"/>
      <c r="G14" s="995"/>
      <c r="H14" s="995"/>
      <c r="I14" s="995"/>
      <c r="J14" s="995"/>
      <c r="K14" s="995"/>
    </row>
    <row r="15" spans="1:102" ht="20.25" customHeight="1" x14ac:dyDescent="0.2">
      <c r="A15" s="999" t="s">
        <v>1954</v>
      </c>
      <c r="B15" s="999"/>
      <c r="C15" s="999"/>
      <c r="D15" s="999"/>
      <c r="E15" s="999"/>
      <c r="F15" s="999"/>
      <c r="G15" s="999"/>
      <c r="H15" s="999"/>
      <c r="I15" s="999"/>
      <c r="J15" s="999"/>
      <c r="K15" s="999"/>
    </row>
    <row r="16" spans="1:102" ht="18.75" customHeight="1" thickBot="1" x14ac:dyDescent="0.25">
      <c r="A16" s="400" t="s">
        <v>501</v>
      </c>
      <c r="B16" s="401"/>
      <c r="C16" s="401"/>
      <c r="D16" s="401"/>
      <c r="E16" s="401"/>
      <c r="F16" s="401"/>
      <c r="G16" s="401"/>
      <c r="H16" s="401"/>
      <c r="I16" s="401"/>
      <c r="J16" s="401"/>
      <c r="K16" s="402" t="s">
        <v>502</v>
      </c>
    </row>
    <row r="17" spans="1:102" ht="18.75" customHeight="1" thickTop="1" x14ac:dyDescent="0.2">
      <c r="A17" s="992" t="s">
        <v>196</v>
      </c>
      <c r="B17" s="992" t="s">
        <v>1</v>
      </c>
      <c r="C17" s="992"/>
      <c r="D17" s="992"/>
      <c r="E17" s="992" t="s">
        <v>2</v>
      </c>
      <c r="F17" s="992"/>
      <c r="G17" s="992"/>
      <c r="H17" s="992" t="s">
        <v>4</v>
      </c>
      <c r="I17" s="992"/>
      <c r="J17" s="992"/>
      <c r="K17" s="992" t="s">
        <v>197</v>
      </c>
    </row>
    <row r="18" spans="1:102" ht="23.25" customHeight="1" x14ac:dyDescent="0.2">
      <c r="A18" s="993"/>
      <c r="B18" s="993" t="s">
        <v>6</v>
      </c>
      <c r="C18" s="993"/>
      <c r="D18" s="993"/>
      <c r="E18" s="993" t="s">
        <v>7</v>
      </c>
      <c r="F18" s="993"/>
      <c r="G18" s="993"/>
      <c r="H18" s="993" t="s">
        <v>9</v>
      </c>
      <c r="I18" s="993"/>
      <c r="J18" s="993"/>
      <c r="K18" s="993"/>
    </row>
    <row r="19" spans="1:102" ht="24" customHeight="1" x14ac:dyDescent="0.2">
      <c r="A19" s="993"/>
      <c r="B19" s="796" t="s">
        <v>10</v>
      </c>
      <c r="C19" s="796" t="s">
        <v>112</v>
      </c>
      <c r="D19" s="796" t="s">
        <v>12</v>
      </c>
      <c r="E19" s="796" t="s">
        <v>10</v>
      </c>
      <c r="F19" s="796" t="s">
        <v>112</v>
      </c>
      <c r="G19" s="796" t="s">
        <v>12</v>
      </c>
      <c r="H19" s="796" t="s">
        <v>10</v>
      </c>
      <c r="I19" s="796" t="s">
        <v>112</v>
      </c>
      <c r="J19" s="796" t="s">
        <v>12</v>
      </c>
      <c r="K19" s="993"/>
    </row>
    <row r="20" spans="1:102" ht="21" customHeight="1" thickBot="1" x14ac:dyDescent="0.25">
      <c r="A20" s="994"/>
      <c r="B20" s="797" t="s">
        <v>13</v>
      </c>
      <c r="C20" s="797" t="s">
        <v>14</v>
      </c>
      <c r="D20" s="797" t="s">
        <v>9</v>
      </c>
      <c r="E20" s="797" t="s">
        <v>13</v>
      </c>
      <c r="F20" s="797" t="s">
        <v>14</v>
      </c>
      <c r="G20" s="797" t="s">
        <v>9</v>
      </c>
      <c r="H20" s="797" t="s">
        <v>13</v>
      </c>
      <c r="I20" s="797" t="s">
        <v>14</v>
      </c>
      <c r="J20" s="797" t="s">
        <v>9</v>
      </c>
      <c r="K20" s="994"/>
    </row>
    <row r="21" spans="1:102" ht="17.25" customHeight="1" x14ac:dyDescent="0.2">
      <c r="A21" s="20" t="s">
        <v>15</v>
      </c>
      <c r="B21" s="21"/>
      <c r="C21" s="21"/>
      <c r="D21" s="21"/>
      <c r="E21" s="21"/>
      <c r="F21" s="21"/>
      <c r="G21" s="21"/>
      <c r="H21" s="21"/>
      <c r="I21" s="21"/>
      <c r="J21" s="21"/>
      <c r="K21" s="22" t="s">
        <v>198</v>
      </c>
    </row>
    <row r="22" spans="1:102" ht="17.25" customHeight="1" x14ac:dyDescent="0.2">
      <c r="A22" s="20" t="s">
        <v>221</v>
      </c>
      <c r="B22" s="21">
        <v>275</v>
      </c>
      <c r="C22" s="21">
        <v>75</v>
      </c>
      <c r="D22" s="21">
        <v>350</v>
      </c>
      <c r="E22" s="21">
        <v>0</v>
      </c>
      <c r="F22" s="21">
        <v>0</v>
      </c>
      <c r="G22" s="21">
        <f>SUM(E22:F22)</f>
        <v>0</v>
      </c>
      <c r="H22" s="21">
        <f t="shared" ref="H22:J23" si="5">SUM(B22,E22)</f>
        <v>275</v>
      </c>
      <c r="I22" s="21">
        <f t="shared" si="5"/>
        <v>75</v>
      </c>
      <c r="J22" s="21">
        <f t="shared" si="5"/>
        <v>350</v>
      </c>
      <c r="K22" s="22" t="s">
        <v>222</v>
      </c>
    </row>
    <row r="23" spans="1:102" ht="17.25" customHeight="1" x14ac:dyDescent="0.2">
      <c r="A23" s="463" t="s">
        <v>309</v>
      </c>
      <c r="B23" s="807">
        <v>1468</v>
      </c>
      <c r="C23" s="807">
        <v>644</v>
      </c>
      <c r="D23" s="807">
        <v>2112</v>
      </c>
      <c r="E23" s="807">
        <v>0</v>
      </c>
      <c r="F23" s="807">
        <v>0</v>
      </c>
      <c r="G23" s="807">
        <f>SUM(E23:F23)</f>
        <v>0</v>
      </c>
      <c r="H23" s="807">
        <f t="shared" si="5"/>
        <v>1468</v>
      </c>
      <c r="I23" s="807">
        <f t="shared" si="5"/>
        <v>644</v>
      </c>
      <c r="J23" s="807">
        <f t="shared" si="5"/>
        <v>2112</v>
      </c>
      <c r="K23" s="803" t="s">
        <v>310</v>
      </c>
    </row>
    <row r="24" spans="1:102" ht="17.25" customHeight="1" x14ac:dyDescent="0.2">
      <c r="A24" s="806" t="s">
        <v>498</v>
      </c>
      <c r="B24" s="796">
        <f>SUM(B22:B23)</f>
        <v>1743</v>
      </c>
      <c r="C24" s="796">
        <f t="shared" ref="C24:J24" si="6">SUM(C22:C23)</f>
        <v>719</v>
      </c>
      <c r="D24" s="796">
        <f t="shared" si="6"/>
        <v>2462</v>
      </c>
      <c r="E24" s="796">
        <f t="shared" si="6"/>
        <v>0</v>
      </c>
      <c r="F24" s="796">
        <f t="shared" si="6"/>
        <v>0</v>
      </c>
      <c r="G24" s="796">
        <f t="shared" si="6"/>
        <v>0</v>
      </c>
      <c r="H24" s="796">
        <f t="shared" si="6"/>
        <v>1743</v>
      </c>
      <c r="I24" s="796">
        <f t="shared" si="6"/>
        <v>719</v>
      </c>
      <c r="J24" s="796">
        <f t="shared" si="6"/>
        <v>2462</v>
      </c>
      <c r="K24" s="802" t="s">
        <v>495</v>
      </c>
    </row>
    <row r="25" spans="1:102" s="820" customFormat="1" ht="17.25" customHeight="1" x14ac:dyDescent="0.2">
      <c r="A25" s="99" t="s">
        <v>92</v>
      </c>
      <c r="B25" s="100"/>
      <c r="C25" s="100"/>
      <c r="D25" s="100"/>
      <c r="E25" s="100"/>
      <c r="F25" s="100"/>
      <c r="G25" s="100"/>
      <c r="H25" s="100"/>
      <c r="I25" s="100"/>
      <c r="J25" s="100"/>
      <c r="K25" s="99" t="s">
        <v>499</v>
      </c>
      <c r="L25" s="484"/>
      <c r="M25" s="484"/>
      <c r="N25" s="484"/>
      <c r="O25" s="484"/>
      <c r="P25" s="484"/>
      <c r="Q25" s="484"/>
      <c r="R25" s="484"/>
      <c r="S25" s="484"/>
      <c r="T25" s="484"/>
      <c r="U25" s="484"/>
      <c r="V25" s="484"/>
      <c r="W25" s="484"/>
      <c r="X25" s="484"/>
      <c r="Y25" s="484"/>
      <c r="Z25" s="484"/>
      <c r="AA25" s="484"/>
      <c r="AB25" s="484"/>
      <c r="AC25" s="484"/>
      <c r="AD25" s="484"/>
      <c r="AE25" s="484"/>
      <c r="AF25" s="484"/>
      <c r="AG25" s="484"/>
      <c r="AH25" s="484"/>
      <c r="AI25" s="484"/>
      <c r="AJ25" s="484"/>
      <c r="AK25" s="484"/>
      <c r="AL25" s="484"/>
      <c r="AM25" s="484"/>
      <c r="AN25" s="484"/>
      <c r="AO25" s="484"/>
      <c r="AP25" s="484"/>
      <c r="AQ25" s="484"/>
      <c r="AR25" s="484"/>
      <c r="AS25" s="484"/>
      <c r="AT25" s="484"/>
      <c r="AU25" s="484"/>
      <c r="AV25" s="484"/>
      <c r="AW25" s="484"/>
      <c r="AX25" s="484"/>
      <c r="AY25" s="484"/>
      <c r="AZ25" s="484"/>
      <c r="BA25" s="484"/>
      <c r="BB25" s="484"/>
      <c r="BC25" s="484"/>
      <c r="BD25" s="484"/>
      <c r="BE25" s="484"/>
      <c r="BF25" s="484"/>
      <c r="BG25" s="484"/>
      <c r="BH25" s="484"/>
      <c r="BI25" s="484"/>
      <c r="BJ25" s="484"/>
      <c r="BK25" s="484"/>
      <c r="BL25" s="484"/>
      <c r="BM25" s="484"/>
      <c r="BN25" s="484"/>
      <c r="BO25" s="484"/>
      <c r="BP25" s="484"/>
      <c r="BQ25" s="484"/>
      <c r="BR25" s="484"/>
      <c r="BS25" s="484"/>
      <c r="BT25" s="484"/>
      <c r="BU25" s="484"/>
      <c r="BV25" s="484"/>
      <c r="BW25" s="484"/>
      <c r="BX25" s="484"/>
      <c r="BY25" s="484"/>
      <c r="BZ25" s="484"/>
      <c r="CA25" s="484"/>
      <c r="CB25" s="484"/>
      <c r="CC25" s="484"/>
      <c r="CD25" s="484"/>
      <c r="CE25" s="484"/>
      <c r="CF25" s="484"/>
      <c r="CG25" s="484"/>
      <c r="CH25" s="484"/>
      <c r="CI25" s="484"/>
      <c r="CJ25" s="484"/>
      <c r="CK25" s="484"/>
      <c r="CL25" s="484"/>
      <c r="CM25" s="484"/>
      <c r="CN25" s="484"/>
      <c r="CO25" s="484"/>
      <c r="CP25" s="484"/>
      <c r="CQ25" s="484"/>
      <c r="CR25" s="484"/>
      <c r="CS25" s="484"/>
      <c r="CT25" s="484"/>
      <c r="CU25" s="484"/>
      <c r="CV25" s="484"/>
      <c r="CW25" s="484"/>
      <c r="CX25" s="484"/>
    </row>
    <row r="26" spans="1:102" ht="17.25" customHeight="1" x14ac:dyDescent="0.2">
      <c r="A26" s="102" t="s">
        <v>221</v>
      </c>
      <c r="B26" s="103">
        <v>2</v>
      </c>
      <c r="C26" s="103">
        <v>3</v>
      </c>
      <c r="D26" s="103">
        <v>5</v>
      </c>
      <c r="E26" s="103">
        <v>0</v>
      </c>
      <c r="F26" s="103">
        <v>0</v>
      </c>
      <c r="G26" s="103">
        <v>0</v>
      </c>
      <c r="H26" s="103">
        <v>2</v>
      </c>
      <c r="I26" s="103">
        <v>3</v>
      </c>
      <c r="J26" s="103">
        <v>5</v>
      </c>
      <c r="K26" s="102" t="s">
        <v>222</v>
      </c>
    </row>
    <row r="27" spans="1:102" ht="17.25" customHeight="1" thickBot="1" x14ac:dyDescent="0.25">
      <c r="A27" s="104" t="s">
        <v>500</v>
      </c>
      <c r="B27" s="51">
        <f>SUM(B26)</f>
        <v>2</v>
      </c>
      <c r="C27" s="51">
        <f t="shared" ref="C27:G27" si="7">SUM(C26)</f>
        <v>3</v>
      </c>
      <c r="D27" s="51">
        <f t="shared" si="7"/>
        <v>5</v>
      </c>
      <c r="E27" s="51">
        <f t="shared" si="7"/>
        <v>0</v>
      </c>
      <c r="F27" s="51">
        <f t="shared" si="7"/>
        <v>0</v>
      </c>
      <c r="G27" s="51">
        <f t="shared" si="7"/>
        <v>0</v>
      </c>
      <c r="H27" s="103">
        <v>2</v>
      </c>
      <c r="I27" s="103">
        <v>3</v>
      </c>
      <c r="J27" s="103">
        <v>5</v>
      </c>
      <c r="K27" s="104" t="s">
        <v>496</v>
      </c>
    </row>
    <row r="28" spans="1:102" ht="17.25" customHeight="1" thickBot="1" x14ac:dyDescent="0.25">
      <c r="A28" s="105" t="s">
        <v>252</v>
      </c>
      <c r="B28" s="53">
        <f>SUM(B27,B24)</f>
        <v>1745</v>
      </c>
      <c r="C28" s="53">
        <f t="shared" ref="C28:J28" si="8">SUM(C27,C24)</f>
        <v>722</v>
      </c>
      <c r="D28" s="53">
        <f t="shared" si="8"/>
        <v>2467</v>
      </c>
      <c r="E28" s="53">
        <f t="shared" si="8"/>
        <v>0</v>
      </c>
      <c r="F28" s="53">
        <f t="shared" si="8"/>
        <v>0</v>
      </c>
      <c r="G28" s="53">
        <f t="shared" si="8"/>
        <v>0</v>
      </c>
      <c r="H28" s="53">
        <f t="shared" si="8"/>
        <v>1745</v>
      </c>
      <c r="I28" s="53">
        <f t="shared" si="8"/>
        <v>722</v>
      </c>
      <c r="J28" s="53">
        <f t="shared" si="8"/>
        <v>2467</v>
      </c>
      <c r="K28" s="804" t="s">
        <v>253</v>
      </c>
    </row>
    <row r="29" spans="1:102" ht="29.25" customHeight="1" thickTop="1" x14ac:dyDescent="0.2">
      <c r="A29" s="106"/>
      <c r="B29" s="821"/>
      <c r="C29" s="821"/>
      <c r="D29" s="821"/>
      <c r="E29" s="821"/>
      <c r="F29" s="821"/>
      <c r="G29" s="821"/>
      <c r="H29" s="821"/>
      <c r="I29" s="821"/>
      <c r="J29" s="821"/>
      <c r="K29" s="802"/>
    </row>
    <row r="30" spans="1:102" ht="29.25" customHeight="1" x14ac:dyDescent="0.2">
      <c r="A30" s="106"/>
      <c r="B30" s="821"/>
      <c r="C30" s="821"/>
      <c r="D30" s="821"/>
      <c r="E30" s="821"/>
      <c r="F30" s="821"/>
      <c r="G30" s="821"/>
      <c r="H30" s="821"/>
      <c r="I30" s="821"/>
      <c r="J30" s="821"/>
      <c r="K30" s="802"/>
    </row>
    <row r="31" spans="1:102" ht="34.5" customHeight="1" x14ac:dyDescent="0.2">
      <c r="A31" s="995" t="s">
        <v>1952</v>
      </c>
      <c r="B31" s="995"/>
      <c r="C31" s="995"/>
      <c r="D31" s="995"/>
      <c r="E31" s="995"/>
      <c r="F31" s="995"/>
      <c r="G31" s="995"/>
      <c r="H31" s="995"/>
      <c r="I31" s="995"/>
      <c r="J31" s="995"/>
      <c r="K31" s="995"/>
    </row>
    <row r="32" spans="1:102" ht="30" customHeight="1" x14ac:dyDescent="0.2">
      <c r="A32" s="999" t="s">
        <v>1951</v>
      </c>
      <c r="B32" s="999"/>
      <c r="C32" s="999"/>
      <c r="D32" s="999"/>
      <c r="E32" s="999"/>
      <c r="F32" s="999"/>
      <c r="G32" s="999"/>
      <c r="H32" s="999"/>
      <c r="I32" s="999"/>
      <c r="J32" s="999"/>
      <c r="K32" s="999"/>
    </row>
    <row r="33" spans="1:11" ht="25.5" customHeight="1" thickBot="1" x14ac:dyDescent="0.25">
      <c r="A33" s="400" t="s">
        <v>2394</v>
      </c>
      <c r="B33" s="401"/>
      <c r="C33" s="401"/>
      <c r="D33" s="401"/>
      <c r="E33" s="401"/>
      <c r="F33" s="401"/>
      <c r="G33" s="401"/>
      <c r="H33" s="401"/>
      <c r="I33" s="401"/>
      <c r="J33" s="401"/>
      <c r="K33" s="402" t="s">
        <v>503</v>
      </c>
    </row>
    <row r="34" spans="1:11" ht="34.5" customHeight="1" thickTop="1" x14ac:dyDescent="0.2">
      <c r="A34" s="992" t="s">
        <v>196</v>
      </c>
      <c r="B34" s="992" t="s">
        <v>1</v>
      </c>
      <c r="C34" s="992"/>
      <c r="D34" s="992"/>
      <c r="E34" s="992" t="s">
        <v>2</v>
      </c>
      <c r="F34" s="992"/>
      <c r="G34" s="992"/>
      <c r="H34" s="992" t="s">
        <v>4</v>
      </c>
      <c r="I34" s="992"/>
      <c r="J34" s="992"/>
      <c r="K34" s="992" t="s">
        <v>197</v>
      </c>
    </row>
    <row r="35" spans="1:11" ht="27" customHeight="1" x14ac:dyDescent="0.2">
      <c r="A35" s="993"/>
      <c r="B35" s="993" t="s">
        <v>6</v>
      </c>
      <c r="C35" s="993"/>
      <c r="D35" s="993"/>
      <c r="E35" s="993" t="s">
        <v>7</v>
      </c>
      <c r="F35" s="993"/>
      <c r="G35" s="993"/>
      <c r="H35" s="993" t="s">
        <v>9</v>
      </c>
      <c r="I35" s="993"/>
      <c r="J35" s="993"/>
      <c r="K35" s="993"/>
    </row>
    <row r="36" spans="1:11" ht="30" customHeight="1" x14ac:dyDescent="0.2">
      <c r="A36" s="993"/>
      <c r="B36" s="796" t="s">
        <v>10</v>
      </c>
      <c r="C36" s="796" t="s">
        <v>112</v>
      </c>
      <c r="D36" s="796" t="s">
        <v>12</v>
      </c>
      <c r="E36" s="796" t="s">
        <v>10</v>
      </c>
      <c r="F36" s="796" t="s">
        <v>112</v>
      </c>
      <c r="G36" s="796" t="s">
        <v>12</v>
      </c>
      <c r="H36" s="796" t="s">
        <v>10</v>
      </c>
      <c r="I36" s="796" t="s">
        <v>112</v>
      </c>
      <c r="J36" s="796" t="s">
        <v>12</v>
      </c>
      <c r="K36" s="993"/>
    </row>
    <row r="37" spans="1:11" ht="36.75" customHeight="1" thickBot="1" x14ac:dyDescent="0.25">
      <c r="A37" s="994"/>
      <c r="B37" s="797" t="s">
        <v>13</v>
      </c>
      <c r="C37" s="797" t="s">
        <v>14</v>
      </c>
      <c r="D37" s="797" t="s">
        <v>9</v>
      </c>
      <c r="E37" s="797" t="s">
        <v>13</v>
      </c>
      <c r="F37" s="797" t="s">
        <v>14</v>
      </c>
      <c r="G37" s="797" t="s">
        <v>9</v>
      </c>
      <c r="H37" s="797" t="s">
        <v>13</v>
      </c>
      <c r="I37" s="797" t="s">
        <v>14</v>
      </c>
      <c r="J37" s="797" t="s">
        <v>9</v>
      </c>
      <c r="K37" s="994"/>
    </row>
    <row r="38" spans="1:11" ht="27" customHeight="1" x14ac:dyDescent="0.2">
      <c r="A38" s="20" t="s">
        <v>15</v>
      </c>
      <c r="B38" s="21"/>
      <c r="C38" s="21"/>
      <c r="D38" s="21"/>
      <c r="E38" s="21"/>
      <c r="F38" s="21"/>
      <c r="G38" s="21"/>
      <c r="H38" s="21"/>
      <c r="I38" s="21"/>
      <c r="J38" s="21"/>
      <c r="K38" s="22" t="s">
        <v>198</v>
      </c>
    </row>
    <row r="39" spans="1:11" ht="27" customHeight="1" x14ac:dyDescent="0.2">
      <c r="A39" s="20" t="s">
        <v>221</v>
      </c>
      <c r="B39" s="21">
        <v>10</v>
      </c>
      <c r="C39" s="21">
        <v>6</v>
      </c>
      <c r="D39" s="21">
        <v>16</v>
      </c>
      <c r="E39" s="21">
        <v>0</v>
      </c>
      <c r="F39" s="21">
        <v>0</v>
      </c>
      <c r="G39" s="21">
        <f>SUM(E39:F39)</f>
        <v>0</v>
      </c>
      <c r="H39" s="21">
        <f>SUM(E39,B39)</f>
        <v>10</v>
      </c>
      <c r="I39" s="21">
        <f>SUM(F39,C39)</f>
        <v>6</v>
      </c>
      <c r="J39" s="21">
        <f t="shared" ref="I39:J40" si="9">SUM(G39,D39)</f>
        <v>16</v>
      </c>
      <c r="K39" s="22" t="s">
        <v>222</v>
      </c>
    </row>
    <row r="40" spans="1:11" ht="27" customHeight="1" x14ac:dyDescent="0.2">
      <c r="A40" s="20" t="s">
        <v>309</v>
      </c>
      <c r="B40" s="21">
        <v>50</v>
      </c>
      <c r="C40" s="21">
        <v>30</v>
      </c>
      <c r="D40" s="21">
        <v>80</v>
      </c>
      <c r="E40" s="21">
        <v>0</v>
      </c>
      <c r="F40" s="21">
        <v>0</v>
      </c>
      <c r="G40" s="21">
        <f>SUM(E40:F40)</f>
        <v>0</v>
      </c>
      <c r="H40" s="21">
        <f>SUM(E40,B40)</f>
        <v>50</v>
      </c>
      <c r="I40" s="21">
        <f t="shared" si="9"/>
        <v>30</v>
      </c>
      <c r="J40" s="21">
        <f t="shared" si="9"/>
        <v>80</v>
      </c>
      <c r="K40" s="22" t="s">
        <v>310</v>
      </c>
    </row>
    <row r="41" spans="1:11" ht="27" customHeight="1" x14ac:dyDescent="0.2">
      <c r="A41" s="20" t="s">
        <v>690</v>
      </c>
      <c r="B41" s="21">
        <v>0</v>
      </c>
      <c r="C41" s="21">
        <v>1</v>
      </c>
      <c r="D41" s="21">
        <v>1</v>
      </c>
      <c r="E41" s="21">
        <v>0</v>
      </c>
      <c r="F41" s="21">
        <v>0</v>
      </c>
      <c r="G41" s="21">
        <v>0</v>
      </c>
      <c r="H41" s="21">
        <f>SUM(E41,B41)</f>
        <v>0</v>
      </c>
      <c r="I41" s="21">
        <f>SUM(F41,C41)</f>
        <v>1</v>
      </c>
      <c r="J41" s="21">
        <f>SUM(G41,D41)</f>
        <v>1</v>
      </c>
      <c r="K41" s="22" t="s">
        <v>691</v>
      </c>
    </row>
    <row r="42" spans="1:11" ht="27" customHeight="1" thickBot="1" x14ac:dyDescent="0.25">
      <c r="A42" s="40" t="s">
        <v>689</v>
      </c>
      <c r="B42" s="41">
        <v>4</v>
      </c>
      <c r="C42" s="41">
        <v>1</v>
      </c>
      <c r="D42" s="41">
        <v>5</v>
      </c>
      <c r="E42" s="41">
        <v>0</v>
      </c>
      <c r="F42" s="41">
        <v>0</v>
      </c>
      <c r="G42" s="41">
        <f t="shared" ref="G42" si="10">F42+E42</f>
        <v>0</v>
      </c>
      <c r="H42" s="41">
        <f t="shared" ref="H42:I42" si="11">SUM(B42,E42)</f>
        <v>4</v>
      </c>
      <c r="I42" s="41">
        <f t="shared" si="11"/>
        <v>1</v>
      </c>
      <c r="J42" s="41">
        <f t="shared" ref="J42" si="12">SUM(H42:I42)</f>
        <v>5</v>
      </c>
      <c r="K42" s="42" t="s">
        <v>688</v>
      </c>
    </row>
    <row r="43" spans="1:11" ht="27" customHeight="1" thickBot="1" x14ac:dyDescent="0.25">
      <c r="A43" s="23" t="s">
        <v>252</v>
      </c>
      <c r="B43" s="24">
        <f>SUM(B39:B42)</f>
        <v>64</v>
      </c>
      <c r="C43" s="24">
        <f t="shared" ref="C43:J43" si="13">SUM(C39:C42)</f>
        <v>38</v>
      </c>
      <c r="D43" s="24">
        <f t="shared" si="13"/>
        <v>102</v>
      </c>
      <c r="E43" s="24">
        <f t="shared" si="13"/>
        <v>0</v>
      </c>
      <c r="F43" s="24">
        <f t="shared" si="13"/>
        <v>0</v>
      </c>
      <c r="G43" s="24">
        <f t="shared" si="13"/>
        <v>0</v>
      </c>
      <c r="H43" s="24">
        <f t="shared" si="13"/>
        <v>64</v>
      </c>
      <c r="I43" s="24">
        <f t="shared" si="13"/>
        <v>38</v>
      </c>
      <c r="J43" s="24">
        <f t="shared" si="13"/>
        <v>102</v>
      </c>
      <c r="K43" s="804" t="s">
        <v>253</v>
      </c>
    </row>
    <row r="44" spans="1:11" ht="15" thickTop="1" x14ac:dyDescent="0.2"/>
  </sheetData>
  <mergeCells count="30">
    <mergeCell ref="A31:K31"/>
    <mergeCell ref="A32:K32"/>
    <mergeCell ref="A34:A37"/>
    <mergeCell ref="B34:D34"/>
    <mergeCell ref="E34:G34"/>
    <mergeCell ref="H34:J34"/>
    <mergeCell ref="K34:K37"/>
    <mergeCell ref="B35:D35"/>
    <mergeCell ref="E35:G35"/>
    <mergeCell ref="H35:J35"/>
    <mergeCell ref="A14:K14"/>
    <mergeCell ref="A15:K15"/>
    <mergeCell ref="A17:A20"/>
    <mergeCell ref="B17:D17"/>
    <mergeCell ref="E17:G17"/>
    <mergeCell ref="H17:J17"/>
    <mergeCell ref="K17:K20"/>
    <mergeCell ref="B18:D18"/>
    <mergeCell ref="E18:G18"/>
    <mergeCell ref="H18:J18"/>
    <mergeCell ref="A1:K1"/>
    <mergeCell ref="A2:K2"/>
    <mergeCell ref="A4:A7"/>
    <mergeCell ref="B4:D4"/>
    <mergeCell ref="E4:G4"/>
    <mergeCell ref="H4:J4"/>
    <mergeCell ref="K4:K7"/>
    <mergeCell ref="B5:D5"/>
    <mergeCell ref="E5:G5"/>
    <mergeCell ref="H5:J5"/>
  </mergeCells>
  <printOptions horizontalCentered="1"/>
  <pageMargins left="0.25" right="0.25" top="1" bottom="1" header="1" footer="1"/>
  <pageSetup paperSize="9" scale="80" firstPageNumber="16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0"/>
  <sheetViews>
    <sheetView rightToLeft="1" view="pageBreakPreview" topLeftCell="A4" zoomScale="73" zoomScaleNormal="85" zoomScaleSheetLayoutView="73" workbookViewId="0">
      <selection activeCell="R26" sqref="R26"/>
    </sheetView>
  </sheetViews>
  <sheetFormatPr defaultRowHeight="14.25" x14ac:dyDescent="0.2"/>
  <cols>
    <col min="1" max="1" width="14.625" customWidth="1"/>
    <col min="2" max="3" width="7.625" customWidth="1"/>
    <col min="4" max="5" width="7.25" customWidth="1"/>
    <col min="6" max="6" width="8.125" customWidth="1"/>
    <col min="7" max="7" width="7.125" customWidth="1"/>
    <col min="8" max="8" width="7.625" customWidth="1"/>
    <col min="9" max="9" width="8" customWidth="1"/>
    <col min="10" max="13" width="8.625" customWidth="1"/>
    <col min="14" max="14" width="29.25" customWidth="1"/>
  </cols>
  <sheetData>
    <row r="1" spans="1:14" ht="33.75" customHeight="1" x14ac:dyDescent="0.2">
      <c r="A1" s="995" t="s">
        <v>1949</v>
      </c>
      <c r="B1" s="995"/>
      <c r="C1" s="995"/>
      <c r="D1" s="995"/>
      <c r="E1" s="995"/>
      <c r="F1" s="995"/>
      <c r="G1" s="995"/>
      <c r="H1" s="995"/>
      <c r="I1" s="995"/>
      <c r="J1" s="995"/>
      <c r="K1" s="995"/>
      <c r="L1" s="995"/>
      <c r="M1" s="995"/>
      <c r="N1" s="995"/>
    </row>
    <row r="2" spans="1:14" ht="42.75" customHeight="1" x14ac:dyDescent="0.25">
      <c r="A2" s="1013" t="s">
        <v>1950</v>
      </c>
      <c r="B2" s="1013"/>
      <c r="C2" s="1013"/>
      <c r="D2" s="1013"/>
      <c r="E2" s="1013"/>
      <c r="F2" s="1013"/>
      <c r="G2" s="1013"/>
      <c r="H2" s="1013"/>
      <c r="I2" s="1013"/>
      <c r="J2" s="1013"/>
      <c r="K2" s="1013"/>
      <c r="L2" s="1013"/>
      <c r="M2" s="1013"/>
      <c r="N2" s="1013"/>
    </row>
    <row r="3" spans="1:14" s="31" customFormat="1" ht="32.25" customHeight="1" thickBot="1" x14ac:dyDescent="0.3">
      <c r="A3" s="1" t="s">
        <v>2395</v>
      </c>
      <c r="N3" s="80" t="s">
        <v>504</v>
      </c>
    </row>
    <row r="4" spans="1:14" ht="33.75" customHeight="1" thickTop="1" x14ac:dyDescent="0.2">
      <c r="A4" s="992" t="s">
        <v>196</v>
      </c>
      <c r="B4" s="992" t="s">
        <v>128</v>
      </c>
      <c r="C4" s="992"/>
      <c r="D4" s="992"/>
      <c r="E4" s="992" t="s">
        <v>129</v>
      </c>
      <c r="F4" s="992"/>
      <c r="G4" s="992"/>
      <c r="H4" s="992" t="s">
        <v>130</v>
      </c>
      <c r="I4" s="992"/>
      <c r="J4" s="992"/>
      <c r="K4" s="992" t="s">
        <v>4</v>
      </c>
      <c r="L4" s="992"/>
      <c r="M4" s="992"/>
      <c r="N4" s="992" t="s">
        <v>197</v>
      </c>
    </row>
    <row r="5" spans="1:14" ht="33.75" customHeight="1" x14ac:dyDescent="0.2">
      <c r="A5" s="993"/>
      <c r="B5" s="993" t="s">
        <v>131</v>
      </c>
      <c r="C5" s="993"/>
      <c r="D5" s="993"/>
      <c r="E5" s="993" t="s">
        <v>132</v>
      </c>
      <c r="F5" s="993"/>
      <c r="G5" s="993"/>
      <c r="H5" s="993" t="s">
        <v>133</v>
      </c>
      <c r="I5" s="993"/>
      <c r="J5" s="993"/>
      <c r="K5" s="993" t="s">
        <v>9</v>
      </c>
      <c r="L5" s="993"/>
      <c r="M5" s="993"/>
      <c r="N5" s="993"/>
    </row>
    <row r="6" spans="1:14" ht="33.75" customHeight="1" x14ac:dyDescent="0.2">
      <c r="A6" s="993"/>
      <c r="B6" s="15" t="s">
        <v>10</v>
      </c>
      <c r="C6" s="15" t="s">
        <v>112</v>
      </c>
      <c r="D6" s="15" t="s">
        <v>12</v>
      </c>
      <c r="E6" s="15" t="s">
        <v>10</v>
      </c>
      <c r="F6" s="15" t="s">
        <v>112</v>
      </c>
      <c r="G6" s="15" t="s">
        <v>12</v>
      </c>
      <c r="H6" s="15" t="s">
        <v>10</v>
      </c>
      <c r="I6" s="15" t="s">
        <v>112</v>
      </c>
      <c r="J6" s="15" t="s">
        <v>12</v>
      </c>
      <c r="K6" s="15" t="s">
        <v>10</v>
      </c>
      <c r="L6" s="15" t="s">
        <v>112</v>
      </c>
      <c r="M6" s="15" t="s">
        <v>12</v>
      </c>
      <c r="N6" s="993"/>
    </row>
    <row r="7" spans="1:14" ht="33.75" customHeight="1" thickBot="1" x14ac:dyDescent="0.25">
      <c r="A7" s="994"/>
      <c r="B7" s="65" t="s">
        <v>13</v>
      </c>
      <c r="C7" s="65" t="s">
        <v>14</v>
      </c>
      <c r="D7" s="65" t="s">
        <v>9</v>
      </c>
      <c r="E7" s="65" t="s">
        <v>13</v>
      </c>
      <c r="F7" s="65" t="s">
        <v>14</v>
      </c>
      <c r="G7" s="65" t="s">
        <v>9</v>
      </c>
      <c r="H7" s="65" t="s">
        <v>13</v>
      </c>
      <c r="I7" s="65" t="s">
        <v>14</v>
      </c>
      <c r="J7" s="65" t="s">
        <v>9</v>
      </c>
      <c r="K7" s="65" t="s">
        <v>13</v>
      </c>
      <c r="L7" s="65" t="s">
        <v>14</v>
      </c>
      <c r="M7" s="65" t="s">
        <v>9</v>
      </c>
      <c r="N7" s="994"/>
    </row>
    <row r="8" spans="1:14" ht="30" customHeight="1" x14ac:dyDescent="0.2">
      <c r="A8" s="20" t="s">
        <v>15</v>
      </c>
      <c r="B8" s="21"/>
      <c r="C8" s="21"/>
      <c r="D8" s="21"/>
      <c r="E8" s="21"/>
      <c r="F8" s="21"/>
      <c r="G8" s="21"/>
      <c r="H8" s="21"/>
      <c r="I8" s="21"/>
      <c r="J8" s="21"/>
      <c r="K8" s="22"/>
      <c r="L8" s="20"/>
      <c r="M8" s="21"/>
      <c r="N8" s="22" t="s">
        <v>198</v>
      </c>
    </row>
    <row r="9" spans="1:14" ht="30" customHeight="1" x14ac:dyDescent="0.2">
      <c r="A9" s="20" t="s">
        <v>221</v>
      </c>
      <c r="B9" s="21">
        <v>17</v>
      </c>
      <c r="C9" s="21">
        <v>10</v>
      </c>
      <c r="D9" s="21">
        <v>27</v>
      </c>
      <c r="E9" s="21">
        <v>20</v>
      </c>
      <c r="F9" s="21">
        <v>7</v>
      </c>
      <c r="G9" s="21">
        <v>27</v>
      </c>
      <c r="H9" s="21">
        <v>0</v>
      </c>
      <c r="I9" s="21">
        <v>0</v>
      </c>
      <c r="J9" s="21">
        <v>0</v>
      </c>
      <c r="K9" s="21">
        <f t="shared" ref="K9:M10" si="0">SUM(B9,E9,H9)</f>
        <v>37</v>
      </c>
      <c r="L9" s="21">
        <f t="shared" si="0"/>
        <v>17</v>
      </c>
      <c r="M9" s="21">
        <f t="shared" si="0"/>
        <v>54</v>
      </c>
      <c r="N9" s="22" t="s">
        <v>222</v>
      </c>
    </row>
    <row r="10" spans="1:14" ht="30" customHeight="1" thickBot="1" x14ac:dyDescent="0.25">
      <c r="A10" s="40" t="s">
        <v>309</v>
      </c>
      <c r="B10" s="41">
        <v>291</v>
      </c>
      <c r="C10" s="41">
        <v>132</v>
      </c>
      <c r="D10" s="41">
        <v>423</v>
      </c>
      <c r="E10" s="41">
        <v>72</v>
      </c>
      <c r="F10" s="41">
        <v>13</v>
      </c>
      <c r="G10" s="41">
        <v>85</v>
      </c>
      <c r="H10" s="41">
        <v>3</v>
      </c>
      <c r="I10" s="41">
        <v>2</v>
      </c>
      <c r="J10" s="41">
        <v>5</v>
      </c>
      <c r="K10" s="41">
        <f t="shared" si="0"/>
        <v>366</v>
      </c>
      <c r="L10" s="41">
        <f t="shared" si="0"/>
        <v>147</v>
      </c>
      <c r="M10" s="41">
        <f t="shared" si="0"/>
        <v>513</v>
      </c>
      <c r="N10" s="42" t="s">
        <v>310</v>
      </c>
    </row>
    <row r="11" spans="1:14" ht="30" customHeight="1" thickBot="1" x14ac:dyDescent="0.25">
      <c r="A11" s="23" t="s">
        <v>252</v>
      </c>
      <c r="B11" s="24">
        <f>SUM(B9:B10)</f>
        <v>308</v>
      </c>
      <c r="C11" s="24">
        <f t="shared" ref="C11:M11" si="1">SUM(C9:C10)</f>
        <v>142</v>
      </c>
      <c r="D11" s="24">
        <f t="shared" si="1"/>
        <v>450</v>
      </c>
      <c r="E11" s="24">
        <f t="shared" si="1"/>
        <v>92</v>
      </c>
      <c r="F11" s="24">
        <f t="shared" si="1"/>
        <v>20</v>
      </c>
      <c r="G11" s="24">
        <f t="shared" si="1"/>
        <v>112</v>
      </c>
      <c r="H11" s="24">
        <f t="shared" si="1"/>
        <v>3</v>
      </c>
      <c r="I11" s="24">
        <f t="shared" si="1"/>
        <v>2</v>
      </c>
      <c r="J11" s="24">
        <f t="shared" si="1"/>
        <v>5</v>
      </c>
      <c r="K11" s="24">
        <f t="shared" si="1"/>
        <v>403</v>
      </c>
      <c r="L11" s="24">
        <f t="shared" si="1"/>
        <v>164</v>
      </c>
      <c r="M11" s="24">
        <f t="shared" si="1"/>
        <v>567</v>
      </c>
      <c r="N11" s="25" t="s">
        <v>253</v>
      </c>
    </row>
    <row r="12" spans="1:14" ht="15" thickTop="1" x14ac:dyDescent="0.2"/>
    <row r="39" spans="13:14" x14ac:dyDescent="0.2">
      <c r="M39" s="1015"/>
      <c r="N39" s="1015"/>
    </row>
    <row r="40" spans="13:14" x14ac:dyDescent="0.2">
      <c r="M40" s="1015"/>
      <c r="N40" s="1015"/>
    </row>
  </sheetData>
  <mergeCells count="14">
    <mergeCell ref="M40:N40"/>
    <mergeCell ref="M39:N39"/>
    <mergeCell ref="A1:N1"/>
    <mergeCell ref="A2:N2"/>
    <mergeCell ref="A4:A7"/>
    <mergeCell ref="B4:D4"/>
    <mergeCell ref="E4:G4"/>
    <mergeCell ref="H4:J4"/>
    <mergeCell ref="K4:M4"/>
    <mergeCell ref="N4:N7"/>
    <mergeCell ref="B5:D5"/>
    <mergeCell ref="E5:G5"/>
    <mergeCell ref="H5:J5"/>
    <mergeCell ref="K5:M5"/>
  </mergeCells>
  <printOptions horizontalCentered="1"/>
  <pageMargins left="0.5" right="0.5" top="1" bottom="1" header="1" footer="1"/>
  <pageSetup paperSize="9" scale="85" firstPageNumber="161" orientation="landscape"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69"/>
  <sheetViews>
    <sheetView rightToLeft="1" view="pageBreakPreview" topLeftCell="A176" zoomScale="80" zoomScaleSheetLayoutView="80" workbookViewId="0">
      <selection activeCell="Q134" sqref="Q134"/>
    </sheetView>
  </sheetViews>
  <sheetFormatPr defaultRowHeight="14.25" x14ac:dyDescent="0.2"/>
  <cols>
    <col min="1" max="1" width="24.5" style="64" customWidth="1"/>
    <col min="2" max="2" width="8.875" style="64" customWidth="1"/>
    <col min="3" max="3" width="9" style="64" customWidth="1"/>
    <col min="4" max="4" width="8.125" style="64" customWidth="1"/>
    <col min="5" max="5" width="6.5" style="64" customWidth="1"/>
    <col min="6" max="6" width="8.375" style="64" customWidth="1"/>
    <col min="7" max="7" width="6.125" style="64" customWidth="1"/>
    <col min="8" max="8" width="5.75" style="64" bestFit="1" customWidth="1"/>
    <col min="9" max="9" width="8.625" style="64" customWidth="1"/>
    <col min="10" max="10" width="6.5" style="64" customWidth="1"/>
    <col min="11" max="11" width="9.875" style="64" customWidth="1"/>
    <col min="12" max="12" width="10" style="64" customWidth="1"/>
    <col min="13" max="13" width="7.75" style="64" customWidth="1"/>
    <col min="14" max="14" width="42.75" style="64" customWidth="1"/>
    <col min="15" max="15" width="5.75" style="64" customWidth="1"/>
    <col min="16" max="16" width="11.875" style="484" customWidth="1"/>
    <col min="17" max="17" width="9.625" style="484" customWidth="1"/>
    <col min="18" max="19" width="9" style="484"/>
    <col min="20" max="194" width="9" style="64"/>
    <col min="195" max="195" width="23" style="64" customWidth="1"/>
    <col min="196" max="204" width="10" style="64" customWidth="1"/>
    <col min="205" max="205" width="35.375" style="64" customWidth="1"/>
    <col min="206" max="450" width="9" style="64"/>
    <col min="451" max="451" width="23" style="64" customWidth="1"/>
    <col min="452" max="460" width="10" style="64" customWidth="1"/>
    <col min="461" max="461" width="35.375" style="64" customWidth="1"/>
    <col min="462" max="706" width="9" style="64"/>
    <col min="707" max="707" width="23" style="64" customWidth="1"/>
    <col min="708" max="716" width="10" style="64" customWidth="1"/>
    <col min="717" max="717" width="35.375" style="64" customWidth="1"/>
    <col min="718" max="962" width="9" style="64"/>
    <col min="963" max="963" width="23" style="64" customWidth="1"/>
    <col min="964" max="972" width="10" style="64" customWidth="1"/>
    <col min="973" max="973" width="35.375" style="64" customWidth="1"/>
    <col min="974" max="1218" width="9" style="64"/>
    <col min="1219" max="1219" width="23" style="64" customWidth="1"/>
    <col min="1220" max="1228" width="10" style="64" customWidth="1"/>
    <col min="1229" max="1229" width="35.375" style="64" customWidth="1"/>
    <col min="1230" max="1474" width="9" style="64"/>
    <col min="1475" max="1475" width="23" style="64" customWidth="1"/>
    <col min="1476" max="1484" width="10" style="64" customWidth="1"/>
    <col min="1485" max="1485" width="35.375" style="64" customWidth="1"/>
    <col min="1486" max="1730" width="9" style="64"/>
    <col min="1731" max="1731" width="23" style="64" customWidth="1"/>
    <col min="1732" max="1740" width="10" style="64" customWidth="1"/>
    <col min="1741" max="1741" width="35.375" style="64" customWidth="1"/>
    <col min="1742" max="1986" width="9" style="64"/>
    <col min="1987" max="1987" width="23" style="64" customWidth="1"/>
    <col min="1988" max="1996" width="10" style="64" customWidth="1"/>
    <col min="1997" max="1997" width="35.375" style="64" customWidth="1"/>
    <col min="1998" max="2242" width="9" style="64"/>
    <col min="2243" max="2243" width="23" style="64" customWidth="1"/>
    <col min="2244" max="2252" width="10" style="64" customWidth="1"/>
    <col min="2253" max="2253" width="35.375" style="64" customWidth="1"/>
    <col min="2254" max="2498" width="9" style="64"/>
    <col min="2499" max="2499" width="23" style="64" customWidth="1"/>
    <col min="2500" max="2508" width="10" style="64" customWidth="1"/>
    <col min="2509" max="2509" width="35.375" style="64" customWidth="1"/>
    <col min="2510" max="2754" width="9" style="64"/>
    <col min="2755" max="2755" width="23" style="64" customWidth="1"/>
    <col min="2756" max="2764" width="10" style="64" customWidth="1"/>
    <col min="2765" max="2765" width="35.375" style="64" customWidth="1"/>
    <col min="2766" max="3010" width="9" style="64"/>
    <col min="3011" max="3011" width="23" style="64" customWidth="1"/>
    <col min="3012" max="3020" width="10" style="64" customWidth="1"/>
    <col min="3021" max="3021" width="35.375" style="64" customWidth="1"/>
    <col min="3022" max="3266" width="9" style="64"/>
    <col min="3267" max="3267" width="23" style="64" customWidth="1"/>
    <col min="3268" max="3276" width="10" style="64" customWidth="1"/>
    <col min="3277" max="3277" width="35.375" style="64" customWidth="1"/>
    <col min="3278" max="3522" width="9" style="64"/>
    <col min="3523" max="3523" width="23" style="64" customWidth="1"/>
    <col min="3524" max="3532" width="10" style="64" customWidth="1"/>
    <col min="3533" max="3533" width="35.375" style="64" customWidth="1"/>
    <col min="3534" max="3778" width="9" style="64"/>
    <col min="3779" max="3779" width="23" style="64" customWidth="1"/>
    <col min="3780" max="3788" width="10" style="64" customWidth="1"/>
    <col min="3789" max="3789" width="35.375" style="64" customWidth="1"/>
    <col min="3790" max="4034" width="9" style="64"/>
    <col min="4035" max="4035" width="23" style="64" customWidth="1"/>
    <col min="4036" max="4044" width="10" style="64" customWidth="1"/>
    <col min="4045" max="4045" width="35.375" style="64" customWidth="1"/>
    <col min="4046" max="4290" width="9" style="64"/>
    <col min="4291" max="4291" width="23" style="64" customWidth="1"/>
    <col min="4292" max="4300" width="10" style="64" customWidth="1"/>
    <col min="4301" max="4301" width="35.375" style="64" customWidth="1"/>
    <col min="4302" max="4546" width="9" style="64"/>
    <col min="4547" max="4547" width="23" style="64" customWidth="1"/>
    <col min="4548" max="4556" width="10" style="64" customWidth="1"/>
    <col min="4557" max="4557" width="35.375" style="64" customWidth="1"/>
    <col min="4558" max="4802" width="9" style="64"/>
    <col min="4803" max="4803" width="23" style="64" customWidth="1"/>
    <col min="4804" max="4812" width="10" style="64" customWidth="1"/>
    <col min="4813" max="4813" width="35.375" style="64" customWidth="1"/>
    <col min="4814" max="5058" width="9" style="64"/>
    <col min="5059" max="5059" width="23" style="64" customWidth="1"/>
    <col min="5060" max="5068" width="10" style="64" customWidth="1"/>
    <col min="5069" max="5069" width="35.375" style="64" customWidth="1"/>
    <col min="5070" max="5314" width="9" style="64"/>
    <col min="5315" max="5315" width="23" style="64" customWidth="1"/>
    <col min="5316" max="5324" width="10" style="64" customWidth="1"/>
    <col min="5325" max="5325" width="35.375" style="64" customWidth="1"/>
    <col min="5326" max="5570" width="9" style="64"/>
    <col min="5571" max="5571" width="23" style="64" customWidth="1"/>
    <col min="5572" max="5580" width="10" style="64" customWidth="1"/>
    <col min="5581" max="5581" width="35.375" style="64" customWidth="1"/>
    <col min="5582" max="5826" width="9" style="64"/>
    <col min="5827" max="5827" width="23" style="64" customWidth="1"/>
    <col min="5828" max="5836" width="10" style="64" customWidth="1"/>
    <col min="5837" max="5837" width="35.375" style="64" customWidth="1"/>
    <col min="5838" max="6082" width="9" style="64"/>
    <col min="6083" max="6083" width="23" style="64" customWidth="1"/>
    <col min="6084" max="6092" width="10" style="64" customWidth="1"/>
    <col min="6093" max="6093" width="35.375" style="64" customWidth="1"/>
    <col min="6094" max="6338" width="9" style="64"/>
    <col min="6339" max="6339" width="23" style="64" customWidth="1"/>
    <col min="6340" max="6348" width="10" style="64" customWidth="1"/>
    <col min="6349" max="6349" width="35.375" style="64" customWidth="1"/>
    <col min="6350" max="6594" width="9" style="64"/>
    <col min="6595" max="6595" width="23" style="64" customWidth="1"/>
    <col min="6596" max="6604" width="10" style="64" customWidth="1"/>
    <col min="6605" max="6605" width="35.375" style="64" customWidth="1"/>
    <col min="6606" max="6850" width="9" style="64"/>
    <col min="6851" max="6851" width="23" style="64" customWidth="1"/>
    <col min="6852" max="6860" width="10" style="64" customWidth="1"/>
    <col min="6861" max="6861" width="35.375" style="64" customWidth="1"/>
    <col min="6862" max="7106" width="9" style="64"/>
    <col min="7107" max="7107" width="23" style="64" customWidth="1"/>
    <col min="7108" max="7116" width="10" style="64" customWidth="1"/>
    <col min="7117" max="7117" width="35.375" style="64" customWidth="1"/>
    <col min="7118" max="7362" width="9" style="64"/>
    <col min="7363" max="7363" width="23" style="64" customWidth="1"/>
    <col min="7364" max="7372" width="10" style="64" customWidth="1"/>
    <col min="7373" max="7373" width="35.375" style="64" customWidth="1"/>
    <col min="7374" max="7618" width="9" style="64"/>
    <col min="7619" max="7619" width="23" style="64" customWidth="1"/>
    <col min="7620" max="7628" width="10" style="64" customWidth="1"/>
    <col min="7629" max="7629" width="35.375" style="64" customWidth="1"/>
    <col min="7630" max="7874" width="9" style="64"/>
    <col min="7875" max="7875" width="23" style="64" customWidth="1"/>
    <col min="7876" max="7884" width="10" style="64" customWidth="1"/>
    <col min="7885" max="7885" width="35.375" style="64" customWidth="1"/>
    <col min="7886" max="8130" width="9" style="64"/>
    <col min="8131" max="8131" width="23" style="64" customWidth="1"/>
    <col min="8132" max="8140" width="10" style="64" customWidth="1"/>
    <col min="8141" max="8141" width="35.375" style="64" customWidth="1"/>
    <col min="8142" max="8386" width="9" style="64"/>
    <col min="8387" max="8387" width="23" style="64" customWidth="1"/>
    <col min="8388" max="8396" width="10" style="64" customWidth="1"/>
    <col min="8397" max="8397" width="35.375" style="64" customWidth="1"/>
    <col min="8398" max="8642" width="9" style="64"/>
    <col min="8643" max="8643" width="23" style="64" customWidth="1"/>
    <col min="8644" max="8652" width="10" style="64" customWidth="1"/>
    <col min="8653" max="8653" width="35.375" style="64" customWidth="1"/>
    <col min="8654" max="8898" width="9" style="64"/>
    <col min="8899" max="8899" width="23" style="64" customWidth="1"/>
    <col min="8900" max="8908" width="10" style="64" customWidth="1"/>
    <col min="8909" max="8909" width="35.375" style="64" customWidth="1"/>
    <col min="8910" max="9154" width="9" style="64"/>
    <col min="9155" max="9155" width="23" style="64" customWidth="1"/>
    <col min="9156" max="9164" width="10" style="64" customWidth="1"/>
    <col min="9165" max="9165" width="35.375" style="64" customWidth="1"/>
    <col min="9166" max="9410" width="9" style="64"/>
    <col min="9411" max="9411" width="23" style="64" customWidth="1"/>
    <col min="9412" max="9420" width="10" style="64" customWidth="1"/>
    <col min="9421" max="9421" width="35.375" style="64" customWidth="1"/>
    <col min="9422" max="9666" width="9" style="64"/>
    <col min="9667" max="9667" width="23" style="64" customWidth="1"/>
    <col min="9668" max="9676" width="10" style="64" customWidth="1"/>
    <col min="9677" max="9677" width="35.375" style="64" customWidth="1"/>
    <col min="9678" max="9922" width="9" style="64"/>
    <col min="9923" max="9923" width="23" style="64" customWidth="1"/>
    <col min="9924" max="9932" width="10" style="64" customWidth="1"/>
    <col min="9933" max="9933" width="35.375" style="64" customWidth="1"/>
    <col min="9934" max="10178" width="9" style="64"/>
    <col min="10179" max="10179" width="23" style="64" customWidth="1"/>
    <col min="10180" max="10188" width="10" style="64" customWidth="1"/>
    <col min="10189" max="10189" width="35.375" style="64" customWidth="1"/>
    <col min="10190" max="10434" width="9" style="64"/>
    <col min="10435" max="10435" width="23" style="64" customWidth="1"/>
    <col min="10436" max="10444" width="10" style="64" customWidth="1"/>
    <col min="10445" max="10445" width="35.375" style="64" customWidth="1"/>
    <col min="10446" max="10690" width="9" style="64"/>
    <col min="10691" max="10691" width="23" style="64" customWidth="1"/>
    <col min="10692" max="10700" width="10" style="64" customWidth="1"/>
    <col min="10701" max="10701" width="35.375" style="64" customWidth="1"/>
    <col min="10702" max="10946" width="9" style="64"/>
    <col min="10947" max="10947" width="23" style="64" customWidth="1"/>
    <col min="10948" max="10956" width="10" style="64" customWidth="1"/>
    <col min="10957" max="10957" width="35.375" style="64" customWidth="1"/>
    <col min="10958" max="11202" width="9" style="64"/>
    <col min="11203" max="11203" width="23" style="64" customWidth="1"/>
    <col min="11204" max="11212" width="10" style="64" customWidth="1"/>
    <col min="11213" max="11213" width="35.375" style="64" customWidth="1"/>
    <col min="11214" max="11458" width="9" style="64"/>
    <col min="11459" max="11459" width="23" style="64" customWidth="1"/>
    <col min="11460" max="11468" width="10" style="64" customWidth="1"/>
    <col min="11469" max="11469" width="35.375" style="64" customWidth="1"/>
    <col min="11470" max="11714" width="9" style="64"/>
    <col min="11715" max="11715" width="23" style="64" customWidth="1"/>
    <col min="11716" max="11724" width="10" style="64" customWidth="1"/>
    <col min="11725" max="11725" width="35.375" style="64" customWidth="1"/>
    <col min="11726" max="11970" width="9" style="64"/>
    <col min="11971" max="11971" width="23" style="64" customWidth="1"/>
    <col min="11972" max="11980" width="10" style="64" customWidth="1"/>
    <col min="11981" max="11981" width="35.375" style="64" customWidth="1"/>
    <col min="11982" max="12226" width="9" style="64"/>
    <col min="12227" max="12227" width="23" style="64" customWidth="1"/>
    <col min="12228" max="12236" width="10" style="64" customWidth="1"/>
    <col min="12237" max="12237" width="35.375" style="64" customWidth="1"/>
    <col min="12238" max="12482" width="9" style="64"/>
    <col min="12483" max="12483" width="23" style="64" customWidth="1"/>
    <col min="12484" max="12492" width="10" style="64" customWidth="1"/>
    <col min="12493" max="12493" width="35.375" style="64" customWidth="1"/>
    <col min="12494" max="12738" width="9" style="64"/>
    <col min="12739" max="12739" width="23" style="64" customWidth="1"/>
    <col min="12740" max="12748" width="10" style="64" customWidth="1"/>
    <col min="12749" max="12749" width="35.375" style="64" customWidth="1"/>
    <col min="12750" max="12994" width="9" style="64"/>
    <col min="12995" max="12995" width="23" style="64" customWidth="1"/>
    <col min="12996" max="13004" width="10" style="64" customWidth="1"/>
    <col min="13005" max="13005" width="35.375" style="64" customWidth="1"/>
    <col min="13006" max="13250" width="9" style="64"/>
    <col min="13251" max="13251" width="23" style="64" customWidth="1"/>
    <col min="13252" max="13260" width="10" style="64" customWidth="1"/>
    <col min="13261" max="13261" width="35.375" style="64" customWidth="1"/>
    <col min="13262" max="13506" width="9" style="64"/>
    <col min="13507" max="13507" width="23" style="64" customWidth="1"/>
    <col min="13508" max="13516" width="10" style="64" customWidth="1"/>
    <col min="13517" max="13517" width="35.375" style="64" customWidth="1"/>
    <col min="13518" max="13762" width="9" style="64"/>
    <col min="13763" max="13763" width="23" style="64" customWidth="1"/>
    <col min="13764" max="13772" width="10" style="64" customWidth="1"/>
    <col min="13773" max="13773" width="35.375" style="64" customWidth="1"/>
    <col min="13774" max="14018" width="9" style="64"/>
    <col min="14019" max="14019" width="23" style="64" customWidth="1"/>
    <col min="14020" max="14028" width="10" style="64" customWidth="1"/>
    <col min="14029" max="14029" width="35.375" style="64" customWidth="1"/>
    <col min="14030" max="14274" width="9" style="64"/>
    <col min="14275" max="14275" width="23" style="64" customWidth="1"/>
    <col min="14276" max="14284" width="10" style="64" customWidth="1"/>
    <col min="14285" max="14285" width="35.375" style="64" customWidth="1"/>
    <col min="14286" max="14530" width="9" style="64"/>
    <col min="14531" max="14531" width="23" style="64" customWidth="1"/>
    <col min="14532" max="14540" width="10" style="64" customWidth="1"/>
    <col min="14541" max="14541" width="35.375" style="64" customWidth="1"/>
    <col min="14542" max="14786" width="9" style="64"/>
    <col min="14787" max="14787" width="23" style="64" customWidth="1"/>
    <col min="14788" max="14796" width="10" style="64" customWidth="1"/>
    <col min="14797" max="14797" width="35.375" style="64" customWidth="1"/>
    <col min="14798" max="15042" width="9" style="64"/>
    <col min="15043" max="15043" width="23" style="64" customWidth="1"/>
    <col min="15044" max="15052" width="10" style="64" customWidth="1"/>
    <col min="15053" max="15053" width="35.375" style="64" customWidth="1"/>
    <col min="15054" max="15298" width="9" style="64"/>
    <col min="15299" max="15299" width="23" style="64" customWidth="1"/>
    <col min="15300" max="15308" width="10" style="64" customWidth="1"/>
    <col min="15309" max="15309" width="35.375" style="64" customWidth="1"/>
    <col min="15310" max="15554" width="9" style="64"/>
    <col min="15555" max="15555" width="23" style="64" customWidth="1"/>
    <col min="15556" max="15564" width="10" style="64" customWidth="1"/>
    <col min="15565" max="15565" width="35.375" style="64" customWidth="1"/>
    <col min="15566" max="15810" width="9" style="64"/>
    <col min="15811" max="15811" width="23" style="64" customWidth="1"/>
    <col min="15812" max="15820" width="10" style="64" customWidth="1"/>
    <col min="15821" max="15821" width="35.375" style="64" customWidth="1"/>
    <col min="15822" max="16066" width="9" style="64"/>
    <col min="16067" max="16067" width="23" style="64" customWidth="1"/>
    <col min="16068" max="16076" width="10" style="64" customWidth="1"/>
    <col min="16077" max="16077" width="35.375" style="64" customWidth="1"/>
    <col min="16078" max="16384" width="9" style="64"/>
  </cols>
  <sheetData>
    <row r="1" spans="1:15" ht="20.25" customHeight="1" x14ac:dyDescent="0.2">
      <c r="A1" s="998" t="s">
        <v>1853</v>
      </c>
      <c r="B1" s="998"/>
      <c r="C1" s="998"/>
      <c r="D1" s="998"/>
      <c r="E1" s="998"/>
      <c r="F1" s="998"/>
      <c r="G1" s="998"/>
      <c r="H1" s="998"/>
      <c r="I1" s="998"/>
      <c r="J1" s="998"/>
      <c r="K1" s="998"/>
      <c r="L1" s="998"/>
      <c r="M1" s="998"/>
      <c r="N1" s="998"/>
      <c r="O1" s="501"/>
    </row>
    <row r="2" spans="1:15" ht="19.5" customHeight="1" x14ac:dyDescent="0.2">
      <c r="A2" s="999" t="s">
        <v>1854</v>
      </c>
      <c r="B2" s="999"/>
      <c r="C2" s="999"/>
      <c r="D2" s="999"/>
      <c r="E2" s="999"/>
      <c r="F2" s="999"/>
      <c r="G2" s="999"/>
      <c r="H2" s="999"/>
      <c r="I2" s="999"/>
      <c r="J2" s="999"/>
      <c r="K2" s="999"/>
      <c r="L2" s="999"/>
      <c r="M2" s="999"/>
      <c r="N2" s="999"/>
      <c r="O2" s="501"/>
    </row>
    <row r="3" spans="1:15" ht="18" customHeight="1" thickBot="1" x14ac:dyDescent="0.25">
      <c r="A3" s="400" t="s">
        <v>621</v>
      </c>
      <c r="B3" s="995"/>
      <c r="C3" s="995"/>
      <c r="D3" s="995"/>
      <c r="E3" s="995"/>
      <c r="F3" s="995"/>
      <c r="G3" s="995"/>
      <c r="H3" s="995"/>
      <c r="I3" s="995"/>
      <c r="J3" s="995"/>
      <c r="K3" s="995"/>
      <c r="L3" s="995"/>
      <c r="M3" s="995"/>
      <c r="N3" s="520" t="s">
        <v>105</v>
      </c>
      <c r="O3" s="520"/>
    </row>
    <row r="4" spans="1:15" ht="18" customHeight="1" thickTop="1" x14ac:dyDescent="0.2">
      <c r="A4" s="992" t="s">
        <v>0</v>
      </c>
      <c r="B4" s="992" t="s">
        <v>1</v>
      </c>
      <c r="C4" s="992"/>
      <c r="D4" s="992"/>
      <c r="E4" s="992" t="s">
        <v>2</v>
      </c>
      <c r="F4" s="992"/>
      <c r="G4" s="992"/>
      <c r="H4" s="992" t="s">
        <v>3</v>
      </c>
      <c r="I4" s="992"/>
      <c r="J4" s="992"/>
      <c r="K4" s="992" t="s">
        <v>4</v>
      </c>
      <c r="L4" s="992"/>
      <c r="M4" s="992"/>
      <c r="N4" s="992" t="s">
        <v>5</v>
      </c>
      <c r="O4" s="498"/>
    </row>
    <row r="5" spans="1:15" ht="18" customHeight="1" x14ac:dyDescent="0.2">
      <c r="A5" s="993"/>
      <c r="B5" s="993" t="s">
        <v>6</v>
      </c>
      <c r="C5" s="993"/>
      <c r="D5" s="993"/>
      <c r="E5" s="993" t="s">
        <v>7</v>
      </c>
      <c r="F5" s="993"/>
      <c r="G5" s="993"/>
      <c r="H5" s="996" t="s">
        <v>8</v>
      </c>
      <c r="I5" s="996"/>
      <c r="J5" s="996"/>
      <c r="K5" s="993" t="s">
        <v>9</v>
      </c>
      <c r="L5" s="993"/>
      <c r="M5" s="993"/>
      <c r="N5" s="993"/>
      <c r="O5" s="498"/>
    </row>
    <row r="6" spans="1:15" ht="18" customHeight="1" x14ac:dyDescent="0.2">
      <c r="A6" s="993"/>
      <c r="B6" s="498" t="s">
        <v>10</v>
      </c>
      <c r="C6" s="498" t="s">
        <v>11</v>
      </c>
      <c r="D6" s="498" t="s">
        <v>12</v>
      </c>
      <c r="E6" s="498" t="s">
        <v>10</v>
      </c>
      <c r="F6" s="498" t="s">
        <v>11</v>
      </c>
      <c r="G6" s="498" t="s">
        <v>12</v>
      </c>
      <c r="H6" s="498" t="s">
        <v>10</v>
      </c>
      <c r="I6" s="498" t="s">
        <v>11</v>
      </c>
      <c r="J6" s="498" t="s">
        <v>12</v>
      </c>
      <c r="K6" s="498" t="s">
        <v>10</v>
      </c>
      <c r="L6" s="498" t="s">
        <v>11</v>
      </c>
      <c r="M6" s="498" t="s">
        <v>12</v>
      </c>
      <c r="N6" s="993"/>
      <c r="O6" s="498"/>
    </row>
    <row r="7" spans="1:15" ht="18" customHeight="1" thickBot="1" x14ac:dyDescent="0.25">
      <c r="A7" s="994"/>
      <c r="B7" s="499" t="s">
        <v>13</v>
      </c>
      <c r="C7" s="499" t="s">
        <v>14</v>
      </c>
      <c r="D7" s="499" t="s">
        <v>9</v>
      </c>
      <c r="E7" s="499" t="s">
        <v>13</v>
      </c>
      <c r="F7" s="499" t="s">
        <v>14</v>
      </c>
      <c r="G7" s="499" t="s">
        <v>9</v>
      </c>
      <c r="H7" s="499" t="s">
        <v>13</v>
      </c>
      <c r="I7" s="499" t="s">
        <v>14</v>
      </c>
      <c r="J7" s="499" t="s">
        <v>9</v>
      </c>
      <c r="K7" s="499" t="s">
        <v>13</v>
      </c>
      <c r="L7" s="499" t="s">
        <v>14</v>
      </c>
      <c r="M7" s="499" t="s">
        <v>9</v>
      </c>
      <c r="N7" s="994"/>
      <c r="O7" s="498"/>
    </row>
    <row r="8" spans="1:15" ht="19.5" customHeight="1" x14ac:dyDescent="0.2">
      <c r="A8" s="5" t="s">
        <v>15</v>
      </c>
      <c r="B8" s="511"/>
      <c r="C8" s="511"/>
      <c r="D8" s="511"/>
      <c r="E8" s="511"/>
      <c r="F8" s="511"/>
      <c r="G8" s="511"/>
      <c r="H8" s="511"/>
      <c r="I8" s="511"/>
      <c r="J8" s="511"/>
      <c r="K8" s="511"/>
      <c r="L8" s="511"/>
      <c r="M8" s="511"/>
      <c r="N8" s="7" t="s">
        <v>16</v>
      </c>
      <c r="O8" s="7"/>
    </row>
    <row r="9" spans="1:15" ht="19.5" customHeight="1" x14ac:dyDescent="0.2">
      <c r="A9" s="463" t="s">
        <v>17</v>
      </c>
      <c r="B9" s="9">
        <v>5894</v>
      </c>
      <c r="C9" s="9">
        <v>8441</v>
      </c>
      <c r="D9" s="9">
        <v>14335</v>
      </c>
      <c r="E9" s="9">
        <v>1</v>
      </c>
      <c r="F9" s="9">
        <v>1</v>
      </c>
      <c r="G9" s="9">
        <v>2</v>
      </c>
      <c r="H9" s="9">
        <v>0</v>
      </c>
      <c r="I9" s="9">
        <v>0</v>
      </c>
      <c r="J9" s="9">
        <v>0</v>
      </c>
      <c r="K9" s="9">
        <f>H9+E9+B9</f>
        <v>5895</v>
      </c>
      <c r="L9" s="9">
        <f>I9+F9+C9</f>
        <v>8442</v>
      </c>
      <c r="M9" s="9">
        <f>SUM(K9:L9)</f>
        <v>14337</v>
      </c>
      <c r="N9" s="508" t="s">
        <v>18</v>
      </c>
      <c r="O9" s="507"/>
    </row>
    <row r="10" spans="1:15" ht="19.5" customHeight="1" x14ac:dyDescent="0.2">
      <c r="A10" s="463" t="s">
        <v>19</v>
      </c>
      <c r="B10" s="9">
        <v>3596</v>
      </c>
      <c r="C10" s="9">
        <v>3863</v>
      </c>
      <c r="D10" s="9">
        <v>7459</v>
      </c>
      <c r="E10" s="9">
        <v>1</v>
      </c>
      <c r="F10" s="9">
        <v>2</v>
      </c>
      <c r="G10" s="9">
        <v>3</v>
      </c>
      <c r="H10" s="9">
        <v>0</v>
      </c>
      <c r="I10" s="9">
        <v>0</v>
      </c>
      <c r="J10" s="9">
        <v>0</v>
      </c>
      <c r="K10" s="9">
        <f t="shared" ref="K10:K31" si="0">H10+E10+B10</f>
        <v>3597</v>
      </c>
      <c r="L10" s="9">
        <f t="shared" ref="L10:L37" si="1">I10+F10+C10</f>
        <v>3865</v>
      </c>
      <c r="M10" s="9">
        <f t="shared" ref="M10:M37" si="2">SUM(K10:L10)</f>
        <v>7462</v>
      </c>
      <c r="N10" s="508" t="s">
        <v>20</v>
      </c>
      <c r="O10" s="507"/>
    </row>
    <row r="11" spans="1:15" ht="19.5" customHeight="1" x14ac:dyDescent="0.2">
      <c r="A11" s="463" t="s">
        <v>21</v>
      </c>
      <c r="B11" s="9">
        <v>1365</v>
      </c>
      <c r="C11" s="9">
        <v>1116</v>
      </c>
      <c r="D11" s="9">
        <v>2481</v>
      </c>
      <c r="E11" s="9">
        <v>3</v>
      </c>
      <c r="F11" s="9">
        <v>0</v>
      </c>
      <c r="G11" s="9">
        <v>3</v>
      </c>
      <c r="H11" s="9">
        <v>0</v>
      </c>
      <c r="I11" s="9">
        <v>0</v>
      </c>
      <c r="J11" s="9">
        <v>0</v>
      </c>
      <c r="K11" s="9">
        <f t="shared" si="0"/>
        <v>1368</v>
      </c>
      <c r="L11" s="9">
        <f t="shared" si="1"/>
        <v>1116</v>
      </c>
      <c r="M11" s="9">
        <f t="shared" si="2"/>
        <v>2484</v>
      </c>
      <c r="N11" s="508" t="s">
        <v>22</v>
      </c>
      <c r="O11" s="507"/>
    </row>
    <row r="12" spans="1:15" ht="19.5" customHeight="1" x14ac:dyDescent="0.2">
      <c r="A12" s="463" t="s">
        <v>23</v>
      </c>
      <c r="B12" s="9">
        <v>640</v>
      </c>
      <c r="C12" s="9">
        <v>904</v>
      </c>
      <c r="D12" s="9">
        <v>1544</v>
      </c>
      <c r="E12" s="9">
        <v>0</v>
      </c>
      <c r="F12" s="9">
        <v>1</v>
      </c>
      <c r="G12" s="9">
        <v>1</v>
      </c>
      <c r="H12" s="9">
        <v>0</v>
      </c>
      <c r="I12" s="9">
        <v>0</v>
      </c>
      <c r="J12" s="9">
        <v>0</v>
      </c>
      <c r="K12" s="9">
        <f t="shared" si="0"/>
        <v>640</v>
      </c>
      <c r="L12" s="9">
        <f t="shared" si="1"/>
        <v>905</v>
      </c>
      <c r="M12" s="9">
        <f t="shared" si="2"/>
        <v>1545</v>
      </c>
      <c r="N12" s="508" t="s">
        <v>24</v>
      </c>
      <c r="O12" s="507"/>
    </row>
    <row r="13" spans="1:15" ht="19.5" customHeight="1" x14ac:dyDescent="0.2">
      <c r="A13" s="463" t="s">
        <v>25</v>
      </c>
      <c r="B13" s="9">
        <v>1567</v>
      </c>
      <c r="C13" s="9">
        <v>2110</v>
      </c>
      <c r="D13" s="9">
        <v>3677</v>
      </c>
      <c r="E13" s="9">
        <v>1</v>
      </c>
      <c r="F13" s="9">
        <v>0</v>
      </c>
      <c r="G13" s="9">
        <v>1</v>
      </c>
      <c r="H13" s="9">
        <v>0</v>
      </c>
      <c r="I13" s="9">
        <v>0</v>
      </c>
      <c r="J13" s="9">
        <v>0</v>
      </c>
      <c r="K13" s="9">
        <f t="shared" si="0"/>
        <v>1568</v>
      </c>
      <c r="L13" s="9">
        <f t="shared" si="1"/>
        <v>2110</v>
      </c>
      <c r="M13" s="9">
        <f t="shared" si="2"/>
        <v>3678</v>
      </c>
      <c r="N13" s="508" t="s">
        <v>26</v>
      </c>
      <c r="O13" s="507"/>
    </row>
    <row r="14" spans="1:15" ht="19.5" customHeight="1" x14ac:dyDescent="0.2">
      <c r="A14" s="463" t="s">
        <v>27</v>
      </c>
      <c r="B14" s="9">
        <v>4722</v>
      </c>
      <c r="C14" s="9">
        <v>5698</v>
      </c>
      <c r="D14" s="9">
        <v>10420</v>
      </c>
      <c r="E14" s="9">
        <v>0</v>
      </c>
      <c r="F14" s="9">
        <v>0</v>
      </c>
      <c r="G14" s="9">
        <v>0</v>
      </c>
      <c r="H14" s="9">
        <v>0</v>
      </c>
      <c r="I14" s="9">
        <v>0</v>
      </c>
      <c r="J14" s="9">
        <v>0</v>
      </c>
      <c r="K14" s="9">
        <f t="shared" si="0"/>
        <v>4722</v>
      </c>
      <c r="L14" s="9">
        <f t="shared" si="1"/>
        <v>5698</v>
      </c>
      <c r="M14" s="9">
        <f t="shared" si="2"/>
        <v>10420</v>
      </c>
      <c r="N14" s="508" t="s">
        <v>28</v>
      </c>
      <c r="O14" s="507"/>
    </row>
    <row r="15" spans="1:15" ht="19.5" customHeight="1" x14ac:dyDescent="0.2">
      <c r="A15" s="463" t="s">
        <v>29</v>
      </c>
      <c r="B15" s="9">
        <v>323</v>
      </c>
      <c r="C15" s="9">
        <v>321</v>
      </c>
      <c r="D15" s="9">
        <v>644</v>
      </c>
      <c r="E15" s="9">
        <v>0</v>
      </c>
      <c r="F15" s="9">
        <v>0</v>
      </c>
      <c r="G15" s="9">
        <v>0</v>
      </c>
      <c r="H15" s="9">
        <v>0</v>
      </c>
      <c r="I15" s="9">
        <v>0</v>
      </c>
      <c r="J15" s="9">
        <v>0</v>
      </c>
      <c r="K15" s="9">
        <f t="shared" si="0"/>
        <v>323</v>
      </c>
      <c r="L15" s="9">
        <f t="shared" si="1"/>
        <v>321</v>
      </c>
      <c r="M15" s="9">
        <f t="shared" si="2"/>
        <v>644</v>
      </c>
      <c r="N15" s="508" t="s">
        <v>30</v>
      </c>
      <c r="O15" s="507"/>
    </row>
    <row r="16" spans="1:15" ht="19.5" customHeight="1" x14ac:dyDescent="0.2">
      <c r="A16" s="463" t="s">
        <v>31</v>
      </c>
      <c r="B16" s="9">
        <v>566</v>
      </c>
      <c r="C16" s="9">
        <v>221</v>
      </c>
      <c r="D16" s="9">
        <v>787</v>
      </c>
      <c r="E16" s="9">
        <v>0</v>
      </c>
      <c r="F16" s="9">
        <v>0</v>
      </c>
      <c r="G16" s="9">
        <v>0</v>
      </c>
      <c r="H16" s="9">
        <v>0</v>
      </c>
      <c r="I16" s="9">
        <v>0</v>
      </c>
      <c r="J16" s="9">
        <v>0</v>
      </c>
      <c r="K16" s="9">
        <f t="shared" si="0"/>
        <v>566</v>
      </c>
      <c r="L16" s="9">
        <f t="shared" si="1"/>
        <v>221</v>
      </c>
      <c r="M16" s="9">
        <f t="shared" si="2"/>
        <v>787</v>
      </c>
      <c r="N16" s="508" t="s">
        <v>32</v>
      </c>
      <c r="O16" s="507"/>
    </row>
    <row r="17" spans="1:19" ht="19.5" customHeight="1" x14ac:dyDescent="0.2">
      <c r="A17" s="463" t="s">
        <v>33</v>
      </c>
      <c r="B17" s="9">
        <v>306</v>
      </c>
      <c r="C17" s="9">
        <v>200</v>
      </c>
      <c r="D17" s="9">
        <v>506</v>
      </c>
      <c r="E17" s="9">
        <v>0</v>
      </c>
      <c r="F17" s="9">
        <v>0</v>
      </c>
      <c r="G17" s="9">
        <v>0</v>
      </c>
      <c r="H17" s="9">
        <v>0</v>
      </c>
      <c r="I17" s="9">
        <v>0</v>
      </c>
      <c r="J17" s="9">
        <v>0</v>
      </c>
      <c r="K17" s="9">
        <f t="shared" si="0"/>
        <v>306</v>
      </c>
      <c r="L17" s="9">
        <f t="shared" si="1"/>
        <v>200</v>
      </c>
      <c r="M17" s="9">
        <f t="shared" si="2"/>
        <v>506</v>
      </c>
      <c r="N17" s="508" t="s">
        <v>34</v>
      </c>
      <c r="O17" s="507"/>
    </row>
    <row r="18" spans="1:19" ht="19.5" customHeight="1" x14ac:dyDescent="0.2">
      <c r="A18" s="463" t="s">
        <v>35</v>
      </c>
      <c r="B18" s="9">
        <v>3602</v>
      </c>
      <c r="C18" s="9">
        <v>6638</v>
      </c>
      <c r="D18" s="9">
        <v>10240</v>
      </c>
      <c r="E18" s="9">
        <v>1</v>
      </c>
      <c r="F18" s="9">
        <v>0</v>
      </c>
      <c r="G18" s="9">
        <v>1</v>
      </c>
      <c r="H18" s="9">
        <v>0</v>
      </c>
      <c r="I18" s="9">
        <v>0</v>
      </c>
      <c r="J18" s="9">
        <v>0</v>
      </c>
      <c r="K18" s="9">
        <f t="shared" si="0"/>
        <v>3603</v>
      </c>
      <c r="L18" s="9">
        <f t="shared" si="1"/>
        <v>6638</v>
      </c>
      <c r="M18" s="9">
        <f t="shared" si="2"/>
        <v>10241</v>
      </c>
      <c r="N18" s="508" t="s">
        <v>36</v>
      </c>
      <c r="O18" s="507"/>
    </row>
    <row r="19" spans="1:19" ht="19.5" customHeight="1" x14ac:dyDescent="0.2">
      <c r="A19" s="463" t="s">
        <v>37</v>
      </c>
      <c r="B19" s="9">
        <v>102</v>
      </c>
      <c r="C19" s="9">
        <v>75</v>
      </c>
      <c r="D19" s="9">
        <v>177</v>
      </c>
      <c r="E19" s="9">
        <v>0</v>
      </c>
      <c r="F19" s="9">
        <v>0</v>
      </c>
      <c r="G19" s="9">
        <v>0</v>
      </c>
      <c r="H19" s="9">
        <v>0</v>
      </c>
      <c r="I19" s="9">
        <v>0</v>
      </c>
      <c r="J19" s="9">
        <v>0</v>
      </c>
      <c r="K19" s="9">
        <f t="shared" si="0"/>
        <v>102</v>
      </c>
      <c r="L19" s="9">
        <f t="shared" si="1"/>
        <v>75</v>
      </c>
      <c r="M19" s="9">
        <f t="shared" si="2"/>
        <v>177</v>
      </c>
      <c r="N19" s="508" t="s">
        <v>38</v>
      </c>
      <c r="O19" s="507"/>
    </row>
    <row r="20" spans="1:19" ht="19.5" customHeight="1" x14ac:dyDescent="0.2">
      <c r="A20" s="463" t="s">
        <v>39</v>
      </c>
      <c r="B20" s="9">
        <v>2893</v>
      </c>
      <c r="C20" s="9">
        <v>4412</v>
      </c>
      <c r="D20" s="9">
        <v>7305</v>
      </c>
      <c r="E20" s="9">
        <v>0</v>
      </c>
      <c r="F20" s="9">
        <v>0</v>
      </c>
      <c r="G20" s="9">
        <v>0</v>
      </c>
      <c r="H20" s="9">
        <v>0</v>
      </c>
      <c r="I20" s="9">
        <v>1</v>
      </c>
      <c r="J20" s="9">
        <v>1</v>
      </c>
      <c r="K20" s="9">
        <f t="shared" si="0"/>
        <v>2893</v>
      </c>
      <c r="L20" s="9">
        <f t="shared" si="1"/>
        <v>4413</v>
      </c>
      <c r="M20" s="9">
        <f t="shared" si="2"/>
        <v>7306</v>
      </c>
      <c r="N20" s="508" t="s">
        <v>40</v>
      </c>
      <c r="O20" s="507"/>
    </row>
    <row r="21" spans="1:19" ht="19.5" customHeight="1" x14ac:dyDescent="0.2">
      <c r="A21" s="463" t="s">
        <v>41</v>
      </c>
      <c r="B21" s="9">
        <v>152</v>
      </c>
      <c r="C21" s="9">
        <v>214</v>
      </c>
      <c r="D21" s="9">
        <v>366</v>
      </c>
      <c r="E21" s="9">
        <v>0</v>
      </c>
      <c r="F21" s="9">
        <v>0</v>
      </c>
      <c r="G21" s="9">
        <v>0</v>
      </c>
      <c r="H21" s="9">
        <v>0</v>
      </c>
      <c r="I21" s="9">
        <v>0</v>
      </c>
      <c r="J21" s="9">
        <v>0</v>
      </c>
      <c r="K21" s="9">
        <f t="shared" si="0"/>
        <v>152</v>
      </c>
      <c r="L21" s="9">
        <f t="shared" si="1"/>
        <v>214</v>
      </c>
      <c r="M21" s="9">
        <f t="shared" si="2"/>
        <v>366</v>
      </c>
      <c r="N21" s="508" t="s">
        <v>42</v>
      </c>
      <c r="O21" s="507"/>
      <c r="P21" s="1000"/>
      <c r="Q21" s="1000"/>
    </row>
    <row r="22" spans="1:19" ht="19.5" customHeight="1" x14ac:dyDescent="0.2">
      <c r="A22" s="463" t="s">
        <v>43</v>
      </c>
      <c r="B22" s="9">
        <v>3981</v>
      </c>
      <c r="C22" s="9">
        <v>2701</v>
      </c>
      <c r="D22" s="9">
        <v>6682</v>
      </c>
      <c r="E22" s="9">
        <v>0</v>
      </c>
      <c r="F22" s="9">
        <v>0</v>
      </c>
      <c r="G22" s="9">
        <v>0</v>
      </c>
      <c r="H22" s="9">
        <v>0</v>
      </c>
      <c r="I22" s="9">
        <v>0</v>
      </c>
      <c r="J22" s="9">
        <v>0</v>
      </c>
      <c r="K22" s="9">
        <f t="shared" si="0"/>
        <v>3981</v>
      </c>
      <c r="L22" s="9">
        <f t="shared" si="1"/>
        <v>2701</v>
      </c>
      <c r="M22" s="9">
        <f t="shared" si="2"/>
        <v>6682</v>
      </c>
      <c r="N22" s="508" t="s">
        <v>44</v>
      </c>
      <c r="O22" s="507"/>
    </row>
    <row r="23" spans="1:19" ht="19.5" customHeight="1" x14ac:dyDescent="0.2">
      <c r="A23" s="463" t="s">
        <v>45</v>
      </c>
      <c r="B23" s="9">
        <v>993</v>
      </c>
      <c r="C23" s="9">
        <v>459</v>
      </c>
      <c r="D23" s="9">
        <v>1452</v>
      </c>
      <c r="E23" s="9">
        <v>0</v>
      </c>
      <c r="F23" s="9">
        <v>0</v>
      </c>
      <c r="G23" s="9">
        <v>0</v>
      </c>
      <c r="H23" s="9">
        <v>0</v>
      </c>
      <c r="I23" s="9">
        <v>0</v>
      </c>
      <c r="J23" s="9">
        <v>0</v>
      </c>
      <c r="K23" s="9">
        <f t="shared" si="0"/>
        <v>993</v>
      </c>
      <c r="L23" s="9">
        <f t="shared" si="1"/>
        <v>459</v>
      </c>
      <c r="M23" s="9">
        <f t="shared" si="2"/>
        <v>1452</v>
      </c>
      <c r="N23" s="508" t="s">
        <v>46</v>
      </c>
      <c r="O23" s="507"/>
    </row>
    <row r="24" spans="1:19" ht="19.5" customHeight="1" x14ac:dyDescent="0.2">
      <c r="A24" s="463" t="s">
        <v>47</v>
      </c>
      <c r="B24" s="9">
        <v>1578</v>
      </c>
      <c r="C24" s="9">
        <v>2151</v>
      </c>
      <c r="D24" s="9">
        <v>3729</v>
      </c>
      <c r="E24" s="9">
        <v>0</v>
      </c>
      <c r="F24" s="9">
        <v>0</v>
      </c>
      <c r="G24" s="9">
        <v>0</v>
      </c>
      <c r="H24" s="9">
        <v>0</v>
      </c>
      <c r="I24" s="9">
        <v>0</v>
      </c>
      <c r="J24" s="9">
        <v>0</v>
      </c>
      <c r="K24" s="9">
        <f t="shared" si="0"/>
        <v>1578</v>
      </c>
      <c r="L24" s="9">
        <f t="shared" si="1"/>
        <v>2151</v>
      </c>
      <c r="M24" s="9">
        <f t="shared" si="2"/>
        <v>3729</v>
      </c>
      <c r="N24" s="508" t="s">
        <v>48</v>
      </c>
      <c r="O24" s="507"/>
    </row>
    <row r="25" spans="1:19" ht="19.5" customHeight="1" x14ac:dyDescent="0.2">
      <c r="A25" s="463" t="s">
        <v>49</v>
      </c>
      <c r="B25" s="9">
        <v>2055</v>
      </c>
      <c r="C25" s="9">
        <v>3277</v>
      </c>
      <c r="D25" s="9">
        <v>5332</v>
      </c>
      <c r="E25" s="9">
        <v>0</v>
      </c>
      <c r="F25" s="9">
        <v>0</v>
      </c>
      <c r="G25" s="9">
        <v>0</v>
      </c>
      <c r="H25" s="9">
        <v>0</v>
      </c>
      <c r="I25" s="9">
        <v>0</v>
      </c>
      <c r="J25" s="9">
        <v>0</v>
      </c>
      <c r="K25" s="9">
        <f t="shared" si="0"/>
        <v>2055</v>
      </c>
      <c r="L25" s="9">
        <f t="shared" si="1"/>
        <v>3277</v>
      </c>
      <c r="M25" s="9">
        <f t="shared" si="2"/>
        <v>5332</v>
      </c>
      <c r="N25" s="508" t="s">
        <v>50</v>
      </c>
      <c r="O25" s="507"/>
    </row>
    <row r="26" spans="1:19" ht="19.5" customHeight="1" x14ac:dyDescent="0.2">
      <c r="A26" s="463" t="s">
        <v>51</v>
      </c>
      <c r="B26" s="9">
        <v>471</v>
      </c>
      <c r="C26" s="9">
        <v>551</v>
      </c>
      <c r="D26" s="9">
        <v>1022</v>
      </c>
      <c r="E26" s="9">
        <v>0</v>
      </c>
      <c r="F26" s="9">
        <v>1</v>
      </c>
      <c r="G26" s="9">
        <v>1</v>
      </c>
      <c r="H26" s="9">
        <v>0</v>
      </c>
      <c r="I26" s="9">
        <v>0</v>
      </c>
      <c r="J26" s="9">
        <v>0</v>
      </c>
      <c r="K26" s="9">
        <f t="shared" si="0"/>
        <v>471</v>
      </c>
      <c r="L26" s="9">
        <f t="shared" si="1"/>
        <v>552</v>
      </c>
      <c r="M26" s="9">
        <f t="shared" si="2"/>
        <v>1023</v>
      </c>
      <c r="N26" s="508" t="s">
        <v>52</v>
      </c>
      <c r="O26" s="507"/>
    </row>
    <row r="27" spans="1:19" ht="19.5" customHeight="1" x14ac:dyDescent="0.2">
      <c r="A27" s="463" t="s">
        <v>53</v>
      </c>
      <c r="B27" s="9">
        <v>2743</v>
      </c>
      <c r="C27" s="9">
        <v>3751</v>
      </c>
      <c r="D27" s="9">
        <v>6494</v>
      </c>
      <c r="E27" s="9">
        <v>0</v>
      </c>
      <c r="F27" s="9">
        <v>0</v>
      </c>
      <c r="G27" s="9">
        <v>0</v>
      </c>
      <c r="H27" s="9">
        <v>0</v>
      </c>
      <c r="I27" s="9">
        <v>0</v>
      </c>
      <c r="J27" s="9">
        <v>0</v>
      </c>
      <c r="K27" s="9">
        <f t="shared" si="0"/>
        <v>2743</v>
      </c>
      <c r="L27" s="9">
        <f t="shared" si="1"/>
        <v>3751</v>
      </c>
      <c r="M27" s="9">
        <f t="shared" si="2"/>
        <v>6494</v>
      </c>
      <c r="N27" s="508" t="s">
        <v>54</v>
      </c>
      <c r="O27" s="507"/>
    </row>
    <row r="28" spans="1:19" ht="19.5" customHeight="1" x14ac:dyDescent="0.2">
      <c r="A28" s="463" t="s">
        <v>1844</v>
      </c>
      <c r="B28" s="9">
        <v>282</v>
      </c>
      <c r="C28" s="9">
        <v>311</v>
      </c>
      <c r="D28" s="9">
        <v>593</v>
      </c>
      <c r="E28" s="9">
        <v>0</v>
      </c>
      <c r="F28" s="9">
        <v>0</v>
      </c>
      <c r="G28" s="9">
        <v>0</v>
      </c>
      <c r="H28" s="9">
        <v>0</v>
      </c>
      <c r="I28" s="9">
        <v>0</v>
      </c>
      <c r="J28" s="9">
        <v>0</v>
      </c>
      <c r="K28" s="9">
        <f t="shared" si="0"/>
        <v>282</v>
      </c>
      <c r="L28" s="9">
        <f t="shared" si="1"/>
        <v>311</v>
      </c>
      <c r="M28" s="9">
        <f t="shared" si="2"/>
        <v>593</v>
      </c>
      <c r="N28" s="508" t="s">
        <v>55</v>
      </c>
      <c r="O28" s="507"/>
    </row>
    <row r="29" spans="1:19" ht="19.5" customHeight="1" x14ac:dyDescent="0.2">
      <c r="A29" s="463" t="s">
        <v>56</v>
      </c>
      <c r="B29" s="714">
        <v>2113</v>
      </c>
      <c r="C29" s="714">
        <v>2927</v>
      </c>
      <c r="D29" s="714">
        <v>5040</v>
      </c>
      <c r="E29" s="714">
        <v>0</v>
      </c>
      <c r="F29" s="714">
        <v>0</v>
      </c>
      <c r="G29" s="714">
        <v>0</v>
      </c>
      <c r="H29" s="714">
        <v>0</v>
      </c>
      <c r="I29" s="714">
        <v>0</v>
      </c>
      <c r="J29" s="714">
        <v>0</v>
      </c>
      <c r="K29" s="714">
        <f t="shared" si="0"/>
        <v>2113</v>
      </c>
      <c r="L29" s="714">
        <f t="shared" si="1"/>
        <v>2927</v>
      </c>
      <c r="M29" s="714">
        <f t="shared" si="2"/>
        <v>5040</v>
      </c>
      <c r="N29" s="707" t="s">
        <v>57</v>
      </c>
      <c r="O29" s="507"/>
    </row>
    <row r="30" spans="1:19" ht="19.5" customHeight="1" x14ac:dyDescent="0.2">
      <c r="A30" s="463" t="s">
        <v>58</v>
      </c>
      <c r="B30" s="714">
        <v>2213</v>
      </c>
      <c r="C30" s="714">
        <v>2935</v>
      </c>
      <c r="D30" s="714">
        <v>5148</v>
      </c>
      <c r="E30" s="714">
        <v>0</v>
      </c>
      <c r="F30" s="714">
        <v>0</v>
      </c>
      <c r="G30" s="714">
        <v>0</v>
      </c>
      <c r="H30" s="714">
        <v>0</v>
      </c>
      <c r="I30" s="714">
        <v>0</v>
      </c>
      <c r="J30" s="714">
        <v>0</v>
      </c>
      <c r="K30" s="714">
        <f t="shared" si="0"/>
        <v>2213</v>
      </c>
      <c r="L30" s="714">
        <f t="shared" si="1"/>
        <v>2935</v>
      </c>
      <c r="M30" s="714">
        <f t="shared" si="2"/>
        <v>5148</v>
      </c>
      <c r="N30" s="707" t="s">
        <v>59</v>
      </c>
      <c r="O30" s="507"/>
    </row>
    <row r="31" spans="1:19" ht="19.5" customHeight="1" thickBot="1" x14ac:dyDescent="0.25">
      <c r="A31" s="11" t="s">
        <v>60</v>
      </c>
      <c r="B31" s="12">
        <v>1728</v>
      </c>
      <c r="C31" s="12">
        <v>2874</v>
      </c>
      <c r="D31" s="12">
        <v>4602</v>
      </c>
      <c r="E31" s="12">
        <v>1</v>
      </c>
      <c r="F31" s="12">
        <v>0</v>
      </c>
      <c r="G31" s="12">
        <v>1</v>
      </c>
      <c r="H31" s="12">
        <v>0</v>
      </c>
      <c r="I31" s="12">
        <v>0</v>
      </c>
      <c r="J31" s="12">
        <v>0</v>
      </c>
      <c r="K31" s="12">
        <f t="shared" si="0"/>
        <v>1729</v>
      </c>
      <c r="L31" s="12">
        <f t="shared" si="1"/>
        <v>2874</v>
      </c>
      <c r="M31" s="12">
        <f t="shared" si="2"/>
        <v>4603</v>
      </c>
      <c r="N31" s="13" t="s">
        <v>61</v>
      </c>
      <c r="O31" s="507"/>
    </row>
    <row r="32" spans="1:19" s="706" customFormat="1" ht="18" customHeight="1" thickTop="1" thickBot="1" x14ac:dyDescent="0.25">
      <c r="A32" s="400" t="s">
        <v>621</v>
      </c>
      <c r="B32" s="995"/>
      <c r="C32" s="995"/>
      <c r="D32" s="995"/>
      <c r="E32" s="995"/>
      <c r="F32" s="995"/>
      <c r="G32" s="995"/>
      <c r="H32" s="995"/>
      <c r="I32" s="995"/>
      <c r="J32" s="995"/>
      <c r="K32" s="995"/>
      <c r="L32" s="995"/>
      <c r="M32" s="995"/>
      <c r="N32" s="520" t="s">
        <v>105</v>
      </c>
      <c r="O32" s="520"/>
      <c r="P32" s="484"/>
      <c r="Q32" s="484"/>
      <c r="R32" s="484"/>
      <c r="S32" s="484"/>
    </row>
    <row r="33" spans="1:19" s="706" customFormat="1" ht="13.5" customHeight="1" thickTop="1" x14ac:dyDescent="0.2">
      <c r="A33" s="992" t="s">
        <v>0</v>
      </c>
      <c r="B33" s="992" t="s">
        <v>1</v>
      </c>
      <c r="C33" s="992"/>
      <c r="D33" s="992"/>
      <c r="E33" s="992" t="s">
        <v>2</v>
      </c>
      <c r="F33" s="992"/>
      <c r="G33" s="992"/>
      <c r="H33" s="992" t="s">
        <v>3</v>
      </c>
      <c r="I33" s="992"/>
      <c r="J33" s="992"/>
      <c r="K33" s="992" t="s">
        <v>4</v>
      </c>
      <c r="L33" s="992"/>
      <c r="M33" s="992"/>
      <c r="N33" s="992" t="s">
        <v>5</v>
      </c>
      <c r="O33" s="722"/>
      <c r="P33" s="484"/>
      <c r="Q33" s="484"/>
      <c r="R33" s="484"/>
      <c r="S33" s="484"/>
    </row>
    <row r="34" spans="1:19" s="706" customFormat="1" ht="12.75" customHeight="1" x14ac:dyDescent="0.2">
      <c r="A34" s="993"/>
      <c r="B34" s="993" t="s">
        <v>6</v>
      </c>
      <c r="C34" s="993"/>
      <c r="D34" s="993"/>
      <c r="E34" s="993" t="s">
        <v>7</v>
      </c>
      <c r="F34" s="993"/>
      <c r="G34" s="993"/>
      <c r="H34" s="996" t="s">
        <v>8</v>
      </c>
      <c r="I34" s="996"/>
      <c r="J34" s="996"/>
      <c r="K34" s="993" t="s">
        <v>9</v>
      </c>
      <c r="L34" s="993"/>
      <c r="M34" s="993"/>
      <c r="N34" s="993"/>
      <c r="O34" s="722"/>
      <c r="P34" s="484"/>
      <c r="Q34" s="484"/>
      <c r="R34" s="484"/>
      <c r="S34" s="484"/>
    </row>
    <row r="35" spans="1:19" s="706" customFormat="1" ht="18" customHeight="1" x14ac:dyDescent="0.2">
      <c r="A35" s="993"/>
      <c r="B35" s="722" t="s">
        <v>10</v>
      </c>
      <c r="C35" s="722" t="s">
        <v>11</v>
      </c>
      <c r="D35" s="722" t="s">
        <v>12</v>
      </c>
      <c r="E35" s="722" t="s">
        <v>10</v>
      </c>
      <c r="F35" s="722" t="s">
        <v>11</v>
      </c>
      <c r="G35" s="722" t="s">
        <v>12</v>
      </c>
      <c r="H35" s="722" t="s">
        <v>10</v>
      </c>
      <c r="I35" s="722" t="s">
        <v>11</v>
      </c>
      <c r="J35" s="722" t="s">
        <v>12</v>
      </c>
      <c r="K35" s="722" t="s">
        <v>10</v>
      </c>
      <c r="L35" s="722" t="s">
        <v>11</v>
      </c>
      <c r="M35" s="722" t="s">
        <v>12</v>
      </c>
      <c r="N35" s="993"/>
      <c r="O35" s="722"/>
      <c r="P35" s="484"/>
      <c r="Q35" s="484"/>
      <c r="R35" s="484"/>
      <c r="S35" s="484"/>
    </row>
    <row r="36" spans="1:19" s="706" customFormat="1" ht="17.25" customHeight="1" thickBot="1" x14ac:dyDescent="0.25">
      <c r="A36" s="994"/>
      <c r="B36" s="703" t="s">
        <v>13</v>
      </c>
      <c r="C36" s="703" t="s">
        <v>14</v>
      </c>
      <c r="D36" s="703" t="s">
        <v>9</v>
      </c>
      <c r="E36" s="703" t="s">
        <v>13</v>
      </c>
      <c r="F36" s="703" t="s">
        <v>14</v>
      </c>
      <c r="G36" s="703" t="s">
        <v>9</v>
      </c>
      <c r="H36" s="703" t="s">
        <v>13</v>
      </c>
      <c r="I36" s="703" t="s">
        <v>14</v>
      </c>
      <c r="J36" s="703" t="s">
        <v>9</v>
      </c>
      <c r="K36" s="703" t="s">
        <v>13</v>
      </c>
      <c r="L36" s="703" t="s">
        <v>14</v>
      </c>
      <c r="M36" s="703" t="s">
        <v>9</v>
      </c>
      <c r="N36" s="994"/>
      <c r="O36" s="722"/>
      <c r="P36" s="484"/>
      <c r="Q36" s="484"/>
      <c r="R36" s="484"/>
      <c r="S36" s="484"/>
    </row>
    <row r="37" spans="1:19" ht="20.25" customHeight="1" x14ac:dyDescent="0.2">
      <c r="A37" s="463" t="s">
        <v>62</v>
      </c>
      <c r="B37" s="9">
        <v>296</v>
      </c>
      <c r="C37" s="9">
        <v>371</v>
      </c>
      <c r="D37" s="9">
        <v>667</v>
      </c>
      <c r="E37" s="9">
        <v>0</v>
      </c>
      <c r="F37" s="9">
        <v>0</v>
      </c>
      <c r="G37" s="9">
        <v>0</v>
      </c>
      <c r="H37" s="9">
        <v>0</v>
      </c>
      <c r="I37" s="9">
        <v>0</v>
      </c>
      <c r="J37" s="9">
        <v>0</v>
      </c>
      <c r="K37" s="9">
        <f>H37+E37+B37</f>
        <v>296</v>
      </c>
      <c r="L37" s="9">
        <f t="shared" si="1"/>
        <v>371</v>
      </c>
      <c r="M37" s="9">
        <f t="shared" si="2"/>
        <v>667</v>
      </c>
      <c r="N37" s="508" t="s">
        <v>63</v>
      </c>
      <c r="O37" s="507"/>
    </row>
    <row r="38" spans="1:19" ht="20.25" customHeight="1" x14ac:dyDescent="0.2">
      <c r="A38" s="463" t="s">
        <v>64</v>
      </c>
      <c r="B38" s="9">
        <v>2334</v>
      </c>
      <c r="C38" s="9">
        <v>2958</v>
      </c>
      <c r="D38" s="9">
        <v>5292</v>
      </c>
      <c r="E38" s="9">
        <v>0</v>
      </c>
      <c r="F38" s="9">
        <v>0</v>
      </c>
      <c r="G38" s="9">
        <v>0</v>
      </c>
      <c r="H38" s="9">
        <v>0</v>
      </c>
      <c r="I38" s="9">
        <v>0</v>
      </c>
      <c r="J38" s="9">
        <v>0</v>
      </c>
      <c r="K38" s="751">
        <f t="shared" ref="K38:K51" si="3">H38+E38+B38</f>
        <v>2334</v>
      </c>
      <c r="L38" s="751">
        <f t="shared" ref="L38:L51" si="4">I38+F38+C38</f>
        <v>2958</v>
      </c>
      <c r="M38" s="751">
        <f t="shared" ref="M38:M51" si="5">SUM(K38:L38)</f>
        <v>5292</v>
      </c>
      <c r="N38" s="508" t="s">
        <v>65</v>
      </c>
      <c r="O38" s="507"/>
    </row>
    <row r="39" spans="1:19" ht="20.25" customHeight="1" x14ac:dyDescent="0.2">
      <c r="A39" s="463" t="s">
        <v>66</v>
      </c>
      <c r="B39" s="9">
        <v>1859</v>
      </c>
      <c r="C39" s="9">
        <v>2077</v>
      </c>
      <c r="D39" s="9">
        <v>3936</v>
      </c>
      <c r="E39" s="9">
        <v>0</v>
      </c>
      <c r="F39" s="9">
        <v>0</v>
      </c>
      <c r="G39" s="9">
        <v>0</v>
      </c>
      <c r="H39" s="9">
        <v>0</v>
      </c>
      <c r="I39" s="9">
        <v>0</v>
      </c>
      <c r="J39" s="9">
        <v>0</v>
      </c>
      <c r="K39" s="751">
        <f t="shared" si="3"/>
        <v>1859</v>
      </c>
      <c r="L39" s="751">
        <f t="shared" si="4"/>
        <v>2077</v>
      </c>
      <c r="M39" s="751">
        <f t="shared" si="5"/>
        <v>3936</v>
      </c>
      <c r="N39" s="508" t="s">
        <v>67</v>
      </c>
      <c r="O39" s="507"/>
    </row>
    <row r="40" spans="1:19" ht="20.25" customHeight="1" x14ac:dyDescent="0.2">
      <c r="A40" s="463" t="s">
        <v>68</v>
      </c>
      <c r="B40" s="714">
        <v>1144</v>
      </c>
      <c r="C40" s="714">
        <v>2013</v>
      </c>
      <c r="D40" s="714">
        <v>3157</v>
      </c>
      <c r="E40" s="714">
        <v>0</v>
      </c>
      <c r="F40" s="714">
        <v>0</v>
      </c>
      <c r="G40" s="714">
        <v>0</v>
      </c>
      <c r="H40" s="714">
        <v>0</v>
      </c>
      <c r="I40" s="714">
        <v>0</v>
      </c>
      <c r="J40" s="714">
        <v>0</v>
      </c>
      <c r="K40" s="751">
        <f t="shared" si="3"/>
        <v>1144</v>
      </c>
      <c r="L40" s="751">
        <f t="shared" si="4"/>
        <v>2013</v>
      </c>
      <c r="M40" s="751">
        <f t="shared" si="5"/>
        <v>3157</v>
      </c>
      <c r="N40" s="710" t="s">
        <v>69</v>
      </c>
      <c r="O40" s="507"/>
    </row>
    <row r="41" spans="1:19" ht="31.5" customHeight="1" x14ac:dyDescent="0.2">
      <c r="A41" s="463" t="s">
        <v>70</v>
      </c>
      <c r="B41" s="9">
        <v>1388</v>
      </c>
      <c r="C41" s="9">
        <v>2170</v>
      </c>
      <c r="D41" s="9">
        <v>3558</v>
      </c>
      <c r="E41" s="9">
        <v>0</v>
      </c>
      <c r="F41" s="9">
        <v>0</v>
      </c>
      <c r="G41" s="9">
        <v>0</v>
      </c>
      <c r="H41" s="9">
        <v>0</v>
      </c>
      <c r="I41" s="9">
        <v>0</v>
      </c>
      <c r="J41" s="9">
        <v>0</v>
      </c>
      <c r="K41" s="751">
        <f t="shared" si="3"/>
        <v>1388</v>
      </c>
      <c r="L41" s="751">
        <f t="shared" si="4"/>
        <v>2170</v>
      </c>
      <c r="M41" s="751">
        <f t="shared" si="5"/>
        <v>3558</v>
      </c>
      <c r="N41" s="508" t="s">
        <v>71</v>
      </c>
      <c r="O41" s="507"/>
    </row>
    <row r="42" spans="1:19" ht="19.5" customHeight="1" x14ac:dyDescent="0.2">
      <c r="A42" s="463" t="s">
        <v>72</v>
      </c>
      <c r="B42" s="9">
        <v>141</v>
      </c>
      <c r="C42" s="9">
        <v>146</v>
      </c>
      <c r="D42" s="9">
        <v>287</v>
      </c>
      <c r="E42" s="9">
        <v>0</v>
      </c>
      <c r="F42" s="9">
        <v>0</v>
      </c>
      <c r="G42" s="9">
        <v>0</v>
      </c>
      <c r="H42" s="9">
        <v>0</v>
      </c>
      <c r="I42" s="9">
        <v>0</v>
      </c>
      <c r="J42" s="9">
        <v>0</v>
      </c>
      <c r="K42" s="751">
        <f t="shared" si="3"/>
        <v>141</v>
      </c>
      <c r="L42" s="751">
        <f t="shared" si="4"/>
        <v>146</v>
      </c>
      <c r="M42" s="751">
        <f t="shared" si="5"/>
        <v>287</v>
      </c>
      <c r="N42" s="514" t="s">
        <v>73</v>
      </c>
      <c r="O42" s="186"/>
    </row>
    <row r="43" spans="1:19" ht="19.5" customHeight="1" x14ac:dyDescent="0.2">
      <c r="A43" s="463" t="s">
        <v>74</v>
      </c>
      <c r="B43" s="9">
        <v>98</v>
      </c>
      <c r="C43" s="9">
        <v>158</v>
      </c>
      <c r="D43" s="9">
        <v>256</v>
      </c>
      <c r="E43" s="9">
        <v>0</v>
      </c>
      <c r="F43" s="9">
        <v>0</v>
      </c>
      <c r="G43" s="9">
        <v>0</v>
      </c>
      <c r="H43" s="9">
        <v>0</v>
      </c>
      <c r="I43" s="9">
        <v>0</v>
      </c>
      <c r="J43" s="9">
        <v>0</v>
      </c>
      <c r="K43" s="751">
        <f t="shared" si="3"/>
        <v>98</v>
      </c>
      <c r="L43" s="751">
        <f t="shared" si="4"/>
        <v>158</v>
      </c>
      <c r="M43" s="751">
        <f t="shared" si="5"/>
        <v>256</v>
      </c>
      <c r="N43" s="514" t="s">
        <v>75</v>
      </c>
      <c r="O43" s="186"/>
    </row>
    <row r="44" spans="1:19" ht="20.25" customHeight="1" x14ac:dyDescent="0.2">
      <c r="A44" s="17" t="s">
        <v>76</v>
      </c>
      <c r="B44" s="18">
        <v>206</v>
      </c>
      <c r="C44" s="18">
        <v>223</v>
      </c>
      <c r="D44" s="18">
        <v>429</v>
      </c>
      <c r="E44" s="18">
        <v>0</v>
      </c>
      <c r="F44" s="18">
        <v>0</v>
      </c>
      <c r="G44" s="18">
        <v>0</v>
      </c>
      <c r="H44" s="9">
        <v>0</v>
      </c>
      <c r="I44" s="9">
        <v>0</v>
      </c>
      <c r="J44" s="9">
        <v>0</v>
      </c>
      <c r="K44" s="751">
        <f t="shared" si="3"/>
        <v>206</v>
      </c>
      <c r="L44" s="751">
        <f t="shared" si="4"/>
        <v>223</v>
      </c>
      <c r="M44" s="751">
        <f t="shared" si="5"/>
        <v>429</v>
      </c>
      <c r="N44" s="19" t="s">
        <v>77</v>
      </c>
      <c r="O44" s="507"/>
    </row>
    <row r="45" spans="1:19" ht="20.25" customHeight="1" x14ac:dyDescent="0.2">
      <c r="A45" s="463" t="s">
        <v>78</v>
      </c>
      <c r="B45" s="9">
        <f t="shared" ref="B45:J45" si="6">SUM(B41:B44,B9:B40)</f>
        <v>51351</v>
      </c>
      <c r="C45" s="9">
        <f t="shared" si="6"/>
        <v>66266</v>
      </c>
      <c r="D45" s="9">
        <f t="shared" si="6"/>
        <v>117617</v>
      </c>
      <c r="E45" s="9">
        <f t="shared" si="6"/>
        <v>8</v>
      </c>
      <c r="F45" s="9">
        <f t="shared" si="6"/>
        <v>5</v>
      </c>
      <c r="G45" s="9">
        <f t="shared" si="6"/>
        <v>13</v>
      </c>
      <c r="H45" s="9">
        <f t="shared" si="6"/>
        <v>0</v>
      </c>
      <c r="I45" s="9">
        <f t="shared" si="6"/>
        <v>1</v>
      </c>
      <c r="J45" s="9">
        <f t="shared" si="6"/>
        <v>1</v>
      </c>
      <c r="K45" s="751">
        <f t="shared" si="3"/>
        <v>51359</v>
      </c>
      <c r="L45" s="751">
        <f t="shared" si="4"/>
        <v>66272</v>
      </c>
      <c r="M45" s="751">
        <f t="shared" si="5"/>
        <v>117631</v>
      </c>
      <c r="N45" s="508" t="s">
        <v>79</v>
      </c>
      <c r="O45" s="507"/>
    </row>
    <row r="46" spans="1:19" ht="20.25" customHeight="1" x14ac:dyDescent="0.2">
      <c r="A46" s="463" t="s">
        <v>80</v>
      </c>
      <c r="B46" s="9">
        <v>4107</v>
      </c>
      <c r="C46" s="9">
        <v>3048</v>
      </c>
      <c r="D46" s="9">
        <v>7155</v>
      </c>
      <c r="E46" s="9">
        <v>1</v>
      </c>
      <c r="F46" s="9">
        <v>0</v>
      </c>
      <c r="G46" s="9">
        <v>1</v>
      </c>
      <c r="H46" s="9">
        <v>0</v>
      </c>
      <c r="I46" s="9">
        <v>0</v>
      </c>
      <c r="J46" s="9">
        <v>0</v>
      </c>
      <c r="K46" s="751">
        <f t="shared" si="3"/>
        <v>4108</v>
      </c>
      <c r="L46" s="751">
        <f t="shared" si="4"/>
        <v>3048</v>
      </c>
      <c r="M46" s="751">
        <f t="shared" si="5"/>
        <v>7156</v>
      </c>
      <c r="N46" s="508" t="s">
        <v>81</v>
      </c>
      <c r="O46" s="507"/>
    </row>
    <row r="47" spans="1:19" ht="20.25" customHeight="1" x14ac:dyDescent="0.2">
      <c r="A47" s="463" t="s">
        <v>82</v>
      </c>
      <c r="B47" s="9">
        <v>6482</v>
      </c>
      <c r="C47" s="9">
        <v>5944</v>
      </c>
      <c r="D47" s="9">
        <v>12426</v>
      </c>
      <c r="E47" s="9">
        <v>6</v>
      </c>
      <c r="F47" s="9">
        <v>6</v>
      </c>
      <c r="G47" s="9">
        <v>12</v>
      </c>
      <c r="H47" s="9">
        <v>1</v>
      </c>
      <c r="I47" s="9">
        <v>0</v>
      </c>
      <c r="J47" s="9">
        <v>1</v>
      </c>
      <c r="K47" s="751">
        <f t="shared" si="3"/>
        <v>6489</v>
      </c>
      <c r="L47" s="751">
        <f t="shared" si="4"/>
        <v>5950</v>
      </c>
      <c r="M47" s="751">
        <f t="shared" si="5"/>
        <v>12439</v>
      </c>
      <c r="N47" s="508" t="s">
        <v>83</v>
      </c>
      <c r="O47" s="507"/>
    </row>
    <row r="48" spans="1:19" ht="20.25" customHeight="1" x14ac:dyDescent="0.2">
      <c r="A48" s="463" t="s">
        <v>84</v>
      </c>
      <c r="B48" s="9">
        <v>4600</v>
      </c>
      <c r="C48" s="9">
        <v>4126</v>
      </c>
      <c r="D48" s="9">
        <v>8726</v>
      </c>
      <c r="E48" s="9">
        <v>0</v>
      </c>
      <c r="F48" s="9">
        <v>0</v>
      </c>
      <c r="G48" s="9">
        <v>0</v>
      </c>
      <c r="H48" s="9">
        <v>0</v>
      </c>
      <c r="I48" s="9">
        <v>0</v>
      </c>
      <c r="J48" s="9">
        <v>0</v>
      </c>
      <c r="K48" s="751">
        <f t="shared" si="3"/>
        <v>4600</v>
      </c>
      <c r="L48" s="751">
        <f t="shared" si="4"/>
        <v>4126</v>
      </c>
      <c r="M48" s="751">
        <f t="shared" si="5"/>
        <v>8726</v>
      </c>
      <c r="N48" s="508" t="s">
        <v>85</v>
      </c>
      <c r="O48" s="507"/>
    </row>
    <row r="49" spans="1:19" ht="20.25" customHeight="1" x14ac:dyDescent="0.2">
      <c r="A49" s="463" t="s">
        <v>86</v>
      </c>
      <c r="B49" s="9">
        <v>2995</v>
      </c>
      <c r="C49" s="9">
        <v>2769</v>
      </c>
      <c r="D49" s="9">
        <v>5764</v>
      </c>
      <c r="E49" s="9">
        <v>0</v>
      </c>
      <c r="F49" s="9">
        <v>0</v>
      </c>
      <c r="G49" s="9">
        <v>0</v>
      </c>
      <c r="H49" s="9">
        <v>0</v>
      </c>
      <c r="I49" s="9">
        <v>0</v>
      </c>
      <c r="J49" s="9">
        <v>0</v>
      </c>
      <c r="K49" s="751">
        <f t="shared" si="3"/>
        <v>2995</v>
      </c>
      <c r="L49" s="751">
        <f t="shared" si="4"/>
        <v>2769</v>
      </c>
      <c r="M49" s="751">
        <f t="shared" si="5"/>
        <v>5764</v>
      </c>
      <c r="N49" s="508" t="s">
        <v>87</v>
      </c>
      <c r="O49" s="507"/>
    </row>
    <row r="50" spans="1:19" ht="20.25" customHeight="1" x14ac:dyDescent="0.2">
      <c r="A50" s="463" t="s">
        <v>88</v>
      </c>
      <c r="B50" s="9">
        <v>24525</v>
      </c>
      <c r="C50" s="9">
        <v>20960</v>
      </c>
      <c r="D50" s="9">
        <v>45485</v>
      </c>
      <c r="E50" s="9">
        <v>3</v>
      </c>
      <c r="F50" s="9">
        <v>0</v>
      </c>
      <c r="G50" s="9">
        <v>3</v>
      </c>
      <c r="H50" s="9">
        <v>0</v>
      </c>
      <c r="I50" s="9">
        <v>0</v>
      </c>
      <c r="J50" s="9">
        <v>0</v>
      </c>
      <c r="K50" s="751">
        <f t="shared" si="3"/>
        <v>24528</v>
      </c>
      <c r="L50" s="751">
        <f t="shared" si="4"/>
        <v>20960</v>
      </c>
      <c r="M50" s="751">
        <f t="shared" si="5"/>
        <v>45488</v>
      </c>
      <c r="N50" s="508" t="s">
        <v>89</v>
      </c>
      <c r="O50" s="507"/>
    </row>
    <row r="51" spans="1:19" ht="20.25" customHeight="1" x14ac:dyDescent="0.2">
      <c r="A51" s="515" t="s">
        <v>90</v>
      </c>
      <c r="B51" s="498">
        <f>SUM(B46:B50,B45)</f>
        <v>94060</v>
      </c>
      <c r="C51" s="538">
        <f t="shared" ref="C51:J51" si="7">SUM(C46:C50,C45)</f>
        <v>103113</v>
      </c>
      <c r="D51" s="538">
        <f t="shared" si="7"/>
        <v>197173</v>
      </c>
      <c r="E51" s="538">
        <f t="shared" si="7"/>
        <v>18</v>
      </c>
      <c r="F51" s="538">
        <f t="shared" si="7"/>
        <v>11</v>
      </c>
      <c r="G51" s="538">
        <f t="shared" si="7"/>
        <v>29</v>
      </c>
      <c r="H51" s="538">
        <f t="shared" si="7"/>
        <v>1</v>
      </c>
      <c r="I51" s="538">
        <f t="shared" si="7"/>
        <v>1</v>
      </c>
      <c r="J51" s="538">
        <f t="shared" si="7"/>
        <v>2</v>
      </c>
      <c r="K51" s="751">
        <f t="shared" si="3"/>
        <v>94079</v>
      </c>
      <c r="L51" s="751">
        <f t="shared" si="4"/>
        <v>103125</v>
      </c>
      <c r="M51" s="751">
        <f t="shared" si="5"/>
        <v>197204</v>
      </c>
      <c r="N51" s="507" t="s">
        <v>91</v>
      </c>
      <c r="O51" s="507"/>
    </row>
    <row r="52" spans="1:19" s="815" customFormat="1" ht="17.25" customHeight="1" x14ac:dyDescent="0.2">
      <c r="A52" s="308" t="s">
        <v>92</v>
      </c>
      <c r="B52" s="326"/>
      <c r="C52" s="326"/>
      <c r="D52" s="326"/>
      <c r="E52" s="326"/>
      <c r="F52" s="326"/>
      <c r="G52" s="326"/>
      <c r="H52" s="326"/>
      <c r="I52" s="326"/>
      <c r="J52" s="326"/>
      <c r="K52" s="326"/>
      <c r="L52" s="326"/>
      <c r="M52" s="326"/>
      <c r="N52" s="297" t="s">
        <v>93</v>
      </c>
      <c r="O52" s="56"/>
      <c r="P52" s="814"/>
      <c r="Q52" s="814"/>
      <c r="R52" s="814"/>
      <c r="S52" s="814"/>
    </row>
    <row r="53" spans="1:19" ht="18" customHeight="1" x14ac:dyDescent="0.2">
      <c r="A53" s="463" t="s">
        <v>17</v>
      </c>
      <c r="B53" s="9">
        <v>1001</v>
      </c>
      <c r="C53" s="9">
        <v>976</v>
      </c>
      <c r="D53" s="9">
        <v>1977</v>
      </c>
      <c r="E53" s="9">
        <v>1</v>
      </c>
      <c r="F53" s="9">
        <v>0</v>
      </c>
      <c r="G53" s="9">
        <v>1</v>
      </c>
      <c r="H53" s="9">
        <v>0</v>
      </c>
      <c r="I53" s="9">
        <v>0</v>
      </c>
      <c r="J53" s="9">
        <v>0</v>
      </c>
      <c r="K53" s="9">
        <f>SUM(B53,E53,H53)</f>
        <v>1002</v>
      </c>
      <c r="L53" s="9">
        <f>SUM(C53,F53,I53)</f>
        <v>976</v>
      </c>
      <c r="M53" s="9">
        <f>SUM(K53:L53)</f>
        <v>1978</v>
      </c>
      <c r="N53" s="508" t="s">
        <v>18</v>
      </c>
      <c r="O53" s="507"/>
    </row>
    <row r="54" spans="1:19" ht="20.25" customHeight="1" x14ac:dyDescent="0.2">
      <c r="A54" s="463" t="s">
        <v>19</v>
      </c>
      <c r="B54" s="9">
        <v>915</v>
      </c>
      <c r="C54" s="9">
        <v>772</v>
      </c>
      <c r="D54" s="9">
        <v>1687</v>
      </c>
      <c r="E54" s="9">
        <v>0</v>
      </c>
      <c r="F54" s="9">
        <v>0</v>
      </c>
      <c r="G54" s="9">
        <v>0</v>
      </c>
      <c r="H54" s="9">
        <v>0</v>
      </c>
      <c r="I54" s="9">
        <v>0</v>
      </c>
      <c r="J54" s="9">
        <v>0</v>
      </c>
      <c r="K54" s="9">
        <f t="shared" ref="K54:K73" si="8">SUM(B54,E54,H54)</f>
        <v>915</v>
      </c>
      <c r="L54" s="9">
        <f t="shared" ref="L54:L73" si="9">SUM(C54,F54,I54)</f>
        <v>772</v>
      </c>
      <c r="M54" s="9">
        <f t="shared" ref="M54:M73" si="10">SUM(K54:L54)</f>
        <v>1687</v>
      </c>
      <c r="N54" s="508" t="s">
        <v>20</v>
      </c>
      <c r="O54" s="507"/>
    </row>
    <row r="55" spans="1:19" ht="17.25" customHeight="1" x14ac:dyDescent="0.2">
      <c r="A55" s="463" t="s">
        <v>21</v>
      </c>
      <c r="B55" s="9">
        <v>469</v>
      </c>
      <c r="C55" s="9">
        <v>143</v>
      </c>
      <c r="D55" s="9">
        <v>612</v>
      </c>
      <c r="E55" s="9">
        <v>0</v>
      </c>
      <c r="F55" s="9">
        <v>0</v>
      </c>
      <c r="G55" s="9">
        <v>0</v>
      </c>
      <c r="H55" s="9">
        <v>0</v>
      </c>
      <c r="I55" s="9">
        <v>0</v>
      </c>
      <c r="J55" s="9">
        <v>0</v>
      </c>
      <c r="K55" s="9">
        <f t="shared" si="8"/>
        <v>469</v>
      </c>
      <c r="L55" s="9">
        <f t="shared" si="9"/>
        <v>143</v>
      </c>
      <c r="M55" s="9">
        <f t="shared" si="10"/>
        <v>612</v>
      </c>
      <c r="N55" s="508" t="s">
        <v>22</v>
      </c>
      <c r="O55" s="507"/>
    </row>
    <row r="56" spans="1:19" ht="20.25" customHeight="1" x14ac:dyDescent="0.2">
      <c r="A56" s="463" t="s">
        <v>25</v>
      </c>
      <c r="B56" s="9">
        <v>409</v>
      </c>
      <c r="C56" s="9">
        <v>375</v>
      </c>
      <c r="D56" s="9">
        <v>784</v>
      </c>
      <c r="E56" s="9">
        <v>0</v>
      </c>
      <c r="F56" s="9">
        <v>0</v>
      </c>
      <c r="G56" s="9">
        <v>0</v>
      </c>
      <c r="H56" s="9">
        <v>0</v>
      </c>
      <c r="I56" s="9">
        <v>0</v>
      </c>
      <c r="J56" s="9">
        <v>0</v>
      </c>
      <c r="K56" s="9">
        <f t="shared" si="8"/>
        <v>409</v>
      </c>
      <c r="L56" s="9">
        <f t="shared" si="9"/>
        <v>375</v>
      </c>
      <c r="M56" s="9">
        <f t="shared" si="10"/>
        <v>784</v>
      </c>
      <c r="N56" s="508" t="s">
        <v>26</v>
      </c>
      <c r="O56" s="507"/>
    </row>
    <row r="57" spans="1:19" ht="20.25" customHeight="1" x14ac:dyDescent="0.2">
      <c r="A57" s="463" t="s">
        <v>27</v>
      </c>
      <c r="B57" s="9">
        <v>1060</v>
      </c>
      <c r="C57" s="9">
        <v>556</v>
      </c>
      <c r="D57" s="9">
        <v>1616</v>
      </c>
      <c r="E57" s="9">
        <v>0</v>
      </c>
      <c r="F57" s="9">
        <v>0</v>
      </c>
      <c r="G57" s="9">
        <v>0</v>
      </c>
      <c r="H57" s="9">
        <v>0</v>
      </c>
      <c r="I57" s="9">
        <v>0</v>
      </c>
      <c r="J57" s="9">
        <v>0</v>
      </c>
      <c r="K57" s="9">
        <f t="shared" si="8"/>
        <v>1060</v>
      </c>
      <c r="L57" s="9">
        <f t="shared" si="9"/>
        <v>556</v>
      </c>
      <c r="M57" s="9">
        <f t="shared" si="10"/>
        <v>1616</v>
      </c>
      <c r="N57" s="508" t="s">
        <v>28</v>
      </c>
      <c r="O57" s="507"/>
    </row>
    <row r="58" spans="1:19" s="540" customFormat="1" ht="20.25" customHeight="1" x14ac:dyDescent="0.2">
      <c r="A58" s="463" t="s">
        <v>106</v>
      </c>
      <c r="B58" s="9">
        <v>24</v>
      </c>
      <c r="C58" s="9">
        <v>30</v>
      </c>
      <c r="D58" s="9">
        <v>54</v>
      </c>
      <c r="E58" s="9">
        <v>0</v>
      </c>
      <c r="F58" s="9">
        <v>0</v>
      </c>
      <c r="G58" s="9">
        <v>0</v>
      </c>
      <c r="H58" s="9">
        <v>0</v>
      </c>
      <c r="I58" s="9">
        <v>0</v>
      </c>
      <c r="J58" s="9">
        <v>0</v>
      </c>
      <c r="K58" s="9">
        <f t="shared" ref="K58" si="11">SUM(B58,E58,H58)</f>
        <v>24</v>
      </c>
      <c r="L58" s="9">
        <f t="shared" ref="L58" si="12">SUM(C58,F58,I58)</f>
        <v>30</v>
      </c>
      <c r="M58" s="9">
        <f t="shared" ref="M58" si="13">SUM(K58:L58)</f>
        <v>54</v>
      </c>
      <c r="N58" s="732" t="s">
        <v>34</v>
      </c>
      <c r="O58" s="542"/>
      <c r="P58" s="484"/>
      <c r="Q58" s="484"/>
      <c r="R58" s="484"/>
      <c r="S58" s="484"/>
    </row>
    <row r="59" spans="1:19" ht="20.25" customHeight="1" x14ac:dyDescent="0.2">
      <c r="A59" s="463" t="s">
        <v>35</v>
      </c>
      <c r="B59" s="9">
        <v>1725</v>
      </c>
      <c r="C59" s="9">
        <v>1060</v>
      </c>
      <c r="D59" s="9">
        <v>2785</v>
      </c>
      <c r="E59" s="9">
        <v>0</v>
      </c>
      <c r="F59" s="9">
        <v>0</v>
      </c>
      <c r="G59" s="9">
        <v>0</v>
      </c>
      <c r="H59" s="9">
        <v>0</v>
      </c>
      <c r="I59" s="9">
        <v>0</v>
      </c>
      <c r="J59" s="9">
        <v>0</v>
      </c>
      <c r="K59" s="9">
        <f t="shared" si="8"/>
        <v>1725</v>
      </c>
      <c r="L59" s="9">
        <f t="shared" si="9"/>
        <v>1060</v>
      </c>
      <c r="M59" s="9">
        <f t="shared" si="10"/>
        <v>2785</v>
      </c>
      <c r="N59" s="508" t="s">
        <v>36</v>
      </c>
      <c r="O59" s="507"/>
    </row>
    <row r="60" spans="1:19" ht="20.25" customHeight="1" x14ac:dyDescent="0.2">
      <c r="A60" s="20" t="s">
        <v>39</v>
      </c>
      <c r="B60" s="21">
        <v>543</v>
      </c>
      <c r="C60" s="21">
        <v>504</v>
      </c>
      <c r="D60" s="21">
        <v>1047</v>
      </c>
      <c r="E60" s="21">
        <v>0</v>
      </c>
      <c r="F60" s="21">
        <v>0</v>
      </c>
      <c r="G60" s="21">
        <v>0</v>
      </c>
      <c r="H60" s="21">
        <v>0</v>
      </c>
      <c r="I60" s="21">
        <v>0</v>
      </c>
      <c r="J60" s="21">
        <v>0</v>
      </c>
      <c r="K60" s="21">
        <f t="shared" si="8"/>
        <v>543</v>
      </c>
      <c r="L60" s="21">
        <f t="shared" si="9"/>
        <v>504</v>
      </c>
      <c r="M60" s="21">
        <f t="shared" si="10"/>
        <v>1047</v>
      </c>
      <c r="N60" s="22" t="s">
        <v>95</v>
      </c>
      <c r="O60" s="507"/>
    </row>
    <row r="61" spans="1:19" ht="13.5" customHeight="1" thickBot="1" x14ac:dyDescent="0.25">
      <c r="A61" s="11" t="s">
        <v>43</v>
      </c>
      <c r="B61" s="12">
        <v>922</v>
      </c>
      <c r="C61" s="12">
        <v>331</v>
      </c>
      <c r="D61" s="12">
        <v>1253</v>
      </c>
      <c r="E61" s="12">
        <v>0</v>
      </c>
      <c r="F61" s="12">
        <v>0</v>
      </c>
      <c r="G61" s="12">
        <v>0</v>
      </c>
      <c r="H61" s="12">
        <v>0</v>
      </c>
      <c r="I61" s="12">
        <v>0</v>
      </c>
      <c r="J61" s="12">
        <v>0</v>
      </c>
      <c r="K61" s="12">
        <f t="shared" si="8"/>
        <v>922</v>
      </c>
      <c r="L61" s="12">
        <f t="shared" si="9"/>
        <v>331</v>
      </c>
      <c r="M61" s="12">
        <f t="shared" si="10"/>
        <v>1253</v>
      </c>
      <c r="N61" s="13" t="s">
        <v>44</v>
      </c>
      <c r="O61" s="507"/>
    </row>
    <row r="62" spans="1:19" s="748" customFormat="1" ht="13.5" customHeight="1" thickTop="1" x14ac:dyDescent="0.2">
      <c r="A62" s="750"/>
      <c r="B62" s="747"/>
      <c r="C62" s="747"/>
      <c r="D62" s="747"/>
      <c r="E62" s="747"/>
      <c r="F62" s="747"/>
      <c r="G62" s="747"/>
      <c r="H62" s="747"/>
      <c r="I62" s="747"/>
      <c r="J62" s="747"/>
      <c r="K62" s="747"/>
      <c r="L62" s="747"/>
      <c r="M62" s="747"/>
      <c r="N62" s="749"/>
      <c r="O62" s="749"/>
      <c r="P62" s="484"/>
      <c r="Q62" s="484"/>
      <c r="R62" s="484"/>
      <c r="S62" s="484"/>
    </row>
    <row r="63" spans="1:19" s="706" customFormat="1" ht="18" customHeight="1" thickBot="1" x14ac:dyDescent="0.25">
      <c r="A63" s="400" t="s">
        <v>621</v>
      </c>
      <c r="B63" s="995"/>
      <c r="C63" s="995"/>
      <c r="D63" s="995"/>
      <c r="E63" s="995"/>
      <c r="F63" s="995"/>
      <c r="G63" s="995"/>
      <c r="H63" s="995"/>
      <c r="I63" s="995"/>
      <c r="J63" s="995"/>
      <c r="K63" s="995"/>
      <c r="L63" s="995"/>
      <c r="M63" s="995"/>
      <c r="N63" s="520" t="s">
        <v>105</v>
      </c>
      <c r="O63" s="520"/>
      <c r="P63" s="484"/>
      <c r="Q63" s="484"/>
      <c r="R63" s="484"/>
      <c r="S63" s="484"/>
    </row>
    <row r="64" spans="1:19" s="706" customFormat="1" ht="18" customHeight="1" thickTop="1" x14ac:dyDescent="0.2">
      <c r="A64" s="992" t="s">
        <v>0</v>
      </c>
      <c r="B64" s="992" t="s">
        <v>1</v>
      </c>
      <c r="C64" s="992"/>
      <c r="D64" s="992"/>
      <c r="E64" s="992" t="s">
        <v>2</v>
      </c>
      <c r="F64" s="992"/>
      <c r="G64" s="992"/>
      <c r="H64" s="992" t="s">
        <v>3</v>
      </c>
      <c r="I64" s="992"/>
      <c r="J64" s="992"/>
      <c r="K64" s="992" t="s">
        <v>4</v>
      </c>
      <c r="L64" s="992"/>
      <c r="M64" s="992"/>
      <c r="N64" s="992" t="s">
        <v>5</v>
      </c>
      <c r="O64" s="722"/>
      <c r="P64" s="484"/>
      <c r="Q64" s="484"/>
      <c r="R64" s="484"/>
      <c r="S64" s="484"/>
    </row>
    <row r="65" spans="1:19" s="706" customFormat="1" ht="18" customHeight="1" x14ac:dyDescent="0.2">
      <c r="A65" s="993"/>
      <c r="B65" s="993" t="s">
        <v>6</v>
      </c>
      <c r="C65" s="993"/>
      <c r="D65" s="993"/>
      <c r="E65" s="993" t="s">
        <v>7</v>
      </c>
      <c r="F65" s="993"/>
      <c r="G65" s="993"/>
      <c r="H65" s="996" t="s">
        <v>8</v>
      </c>
      <c r="I65" s="996"/>
      <c r="J65" s="996"/>
      <c r="K65" s="993" t="s">
        <v>9</v>
      </c>
      <c r="L65" s="993"/>
      <c r="M65" s="993"/>
      <c r="N65" s="993"/>
      <c r="O65" s="722"/>
      <c r="P65" s="484"/>
      <c r="Q65" s="484"/>
      <c r="R65" s="484"/>
      <c r="S65" s="484"/>
    </row>
    <row r="66" spans="1:19" s="706" customFormat="1" ht="18" customHeight="1" x14ac:dyDescent="0.2">
      <c r="A66" s="993"/>
      <c r="B66" s="722" t="s">
        <v>10</v>
      </c>
      <c r="C66" s="722" t="s">
        <v>11</v>
      </c>
      <c r="D66" s="722" t="s">
        <v>12</v>
      </c>
      <c r="E66" s="722" t="s">
        <v>10</v>
      </c>
      <c r="F66" s="722" t="s">
        <v>11</v>
      </c>
      <c r="G66" s="722" t="s">
        <v>12</v>
      </c>
      <c r="H66" s="722" t="s">
        <v>10</v>
      </c>
      <c r="I66" s="722" t="s">
        <v>11</v>
      </c>
      <c r="J66" s="722" t="s">
        <v>12</v>
      </c>
      <c r="K66" s="722" t="s">
        <v>10</v>
      </c>
      <c r="L66" s="722" t="s">
        <v>11</v>
      </c>
      <c r="M66" s="722" t="s">
        <v>12</v>
      </c>
      <c r="N66" s="993"/>
      <c r="O66" s="722"/>
      <c r="P66" s="484"/>
      <c r="Q66" s="484"/>
      <c r="R66" s="484"/>
      <c r="S66" s="484"/>
    </row>
    <row r="67" spans="1:19" s="706" customFormat="1" ht="18" customHeight="1" thickBot="1" x14ac:dyDescent="0.25">
      <c r="A67" s="994"/>
      <c r="B67" s="703" t="s">
        <v>13</v>
      </c>
      <c r="C67" s="703" t="s">
        <v>14</v>
      </c>
      <c r="D67" s="703" t="s">
        <v>9</v>
      </c>
      <c r="E67" s="703" t="s">
        <v>13</v>
      </c>
      <c r="F67" s="703" t="s">
        <v>14</v>
      </c>
      <c r="G67" s="703" t="s">
        <v>9</v>
      </c>
      <c r="H67" s="703" t="s">
        <v>13</v>
      </c>
      <c r="I67" s="703" t="s">
        <v>14</v>
      </c>
      <c r="J67" s="703" t="s">
        <v>9</v>
      </c>
      <c r="K67" s="703" t="s">
        <v>13</v>
      </c>
      <c r="L67" s="703" t="s">
        <v>14</v>
      </c>
      <c r="M67" s="703" t="s">
        <v>9</v>
      </c>
      <c r="N67" s="994"/>
      <c r="O67" s="722"/>
      <c r="P67" s="484"/>
      <c r="Q67" s="484"/>
      <c r="R67" s="484"/>
      <c r="S67" s="484"/>
    </row>
    <row r="68" spans="1:19" ht="21.75" customHeight="1" x14ac:dyDescent="0.2">
      <c r="A68" s="17" t="s">
        <v>45</v>
      </c>
      <c r="B68" s="18">
        <v>117</v>
      </c>
      <c r="C68" s="18">
        <v>93</v>
      </c>
      <c r="D68" s="18">
        <v>210</v>
      </c>
      <c r="E68" s="18">
        <v>0</v>
      </c>
      <c r="F68" s="18">
        <v>0</v>
      </c>
      <c r="G68" s="18">
        <v>0</v>
      </c>
      <c r="H68" s="18">
        <v>0</v>
      </c>
      <c r="I68" s="18">
        <v>0</v>
      </c>
      <c r="J68" s="18">
        <v>0</v>
      </c>
      <c r="K68" s="18">
        <f t="shared" si="8"/>
        <v>117</v>
      </c>
      <c r="L68" s="18">
        <f t="shared" si="9"/>
        <v>93</v>
      </c>
      <c r="M68" s="18">
        <f t="shared" si="10"/>
        <v>210</v>
      </c>
      <c r="N68" s="19" t="s">
        <v>46</v>
      </c>
      <c r="O68" s="507"/>
    </row>
    <row r="69" spans="1:19" ht="21.75" customHeight="1" x14ac:dyDescent="0.2">
      <c r="A69" s="463" t="s">
        <v>47</v>
      </c>
      <c r="B69" s="9">
        <v>451</v>
      </c>
      <c r="C69" s="9">
        <v>201</v>
      </c>
      <c r="D69" s="9">
        <v>652</v>
      </c>
      <c r="E69" s="9">
        <v>0</v>
      </c>
      <c r="F69" s="9">
        <v>0</v>
      </c>
      <c r="G69" s="9">
        <v>0</v>
      </c>
      <c r="H69" s="9">
        <v>0</v>
      </c>
      <c r="I69" s="9">
        <v>0</v>
      </c>
      <c r="J69" s="9">
        <v>0</v>
      </c>
      <c r="K69" s="9">
        <f t="shared" si="8"/>
        <v>451</v>
      </c>
      <c r="L69" s="9">
        <f t="shared" si="9"/>
        <v>201</v>
      </c>
      <c r="M69" s="9">
        <f t="shared" si="10"/>
        <v>652</v>
      </c>
      <c r="N69" s="508" t="s">
        <v>48</v>
      </c>
      <c r="O69" s="507"/>
    </row>
    <row r="70" spans="1:19" ht="21.75" customHeight="1" x14ac:dyDescent="0.2">
      <c r="A70" s="463" t="s">
        <v>49</v>
      </c>
      <c r="B70" s="9">
        <v>444</v>
      </c>
      <c r="C70" s="9">
        <v>428</v>
      </c>
      <c r="D70" s="9">
        <v>872</v>
      </c>
      <c r="E70" s="9">
        <v>0</v>
      </c>
      <c r="F70" s="9">
        <v>1</v>
      </c>
      <c r="G70" s="9">
        <v>1</v>
      </c>
      <c r="H70" s="9">
        <v>0</v>
      </c>
      <c r="I70" s="9">
        <v>0</v>
      </c>
      <c r="J70" s="9">
        <v>0</v>
      </c>
      <c r="K70" s="9">
        <f t="shared" si="8"/>
        <v>444</v>
      </c>
      <c r="L70" s="9">
        <f t="shared" si="9"/>
        <v>429</v>
      </c>
      <c r="M70" s="9">
        <f t="shared" si="10"/>
        <v>873</v>
      </c>
      <c r="N70" s="508" t="s">
        <v>50</v>
      </c>
      <c r="O70" s="507"/>
    </row>
    <row r="71" spans="1:19" ht="21.75" customHeight="1" x14ac:dyDescent="0.2">
      <c r="A71" s="463" t="s">
        <v>96</v>
      </c>
      <c r="B71" s="9">
        <v>113</v>
      </c>
      <c r="C71" s="9">
        <v>46</v>
      </c>
      <c r="D71" s="9">
        <v>159</v>
      </c>
      <c r="E71" s="9">
        <v>0</v>
      </c>
      <c r="F71" s="9">
        <v>0</v>
      </c>
      <c r="G71" s="9">
        <v>0</v>
      </c>
      <c r="H71" s="9">
        <v>0</v>
      </c>
      <c r="I71" s="9">
        <v>0</v>
      </c>
      <c r="J71" s="9">
        <v>0</v>
      </c>
      <c r="K71" s="9">
        <f t="shared" si="8"/>
        <v>113</v>
      </c>
      <c r="L71" s="9">
        <f t="shared" si="9"/>
        <v>46</v>
      </c>
      <c r="M71" s="9">
        <f t="shared" si="10"/>
        <v>159</v>
      </c>
      <c r="N71" s="508" t="s">
        <v>52</v>
      </c>
      <c r="O71" s="507"/>
    </row>
    <row r="72" spans="1:19" ht="21.75" customHeight="1" x14ac:dyDescent="0.2">
      <c r="A72" s="463" t="s">
        <v>97</v>
      </c>
      <c r="B72" s="9">
        <v>386</v>
      </c>
      <c r="C72" s="9">
        <v>279</v>
      </c>
      <c r="D72" s="9">
        <v>665</v>
      </c>
      <c r="E72" s="9">
        <v>0</v>
      </c>
      <c r="F72" s="9">
        <v>0</v>
      </c>
      <c r="G72" s="9">
        <v>0</v>
      </c>
      <c r="H72" s="9">
        <v>0</v>
      </c>
      <c r="I72" s="9">
        <v>0</v>
      </c>
      <c r="J72" s="9">
        <v>0</v>
      </c>
      <c r="K72" s="9">
        <f t="shared" si="8"/>
        <v>386</v>
      </c>
      <c r="L72" s="9">
        <f t="shared" si="9"/>
        <v>279</v>
      </c>
      <c r="M72" s="9">
        <f t="shared" si="10"/>
        <v>665</v>
      </c>
      <c r="N72" s="508" t="s">
        <v>54</v>
      </c>
      <c r="O72" s="507"/>
    </row>
    <row r="73" spans="1:19" ht="21.75" customHeight="1" x14ac:dyDescent="0.2">
      <c r="A73" s="463" t="s">
        <v>56</v>
      </c>
      <c r="B73" s="714">
        <v>530</v>
      </c>
      <c r="C73" s="714">
        <v>363</v>
      </c>
      <c r="D73" s="714">
        <v>893</v>
      </c>
      <c r="E73" s="714">
        <v>0</v>
      </c>
      <c r="F73" s="714">
        <v>0</v>
      </c>
      <c r="G73" s="714">
        <v>0</v>
      </c>
      <c r="H73" s="714">
        <v>0</v>
      </c>
      <c r="I73" s="714">
        <v>0</v>
      </c>
      <c r="J73" s="714">
        <v>0</v>
      </c>
      <c r="K73" s="714">
        <f t="shared" si="8"/>
        <v>530</v>
      </c>
      <c r="L73" s="714">
        <f t="shared" si="9"/>
        <v>363</v>
      </c>
      <c r="M73" s="714">
        <f t="shared" si="10"/>
        <v>893</v>
      </c>
      <c r="N73" s="707" t="s">
        <v>57</v>
      </c>
      <c r="O73" s="507"/>
    </row>
    <row r="74" spans="1:19" ht="21.75" customHeight="1" x14ac:dyDescent="0.2">
      <c r="A74" s="463" t="s">
        <v>58</v>
      </c>
      <c r="B74" s="714">
        <v>744</v>
      </c>
      <c r="C74" s="714">
        <v>545</v>
      </c>
      <c r="D74" s="714">
        <v>1289</v>
      </c>
      <c r="E74" s="714">
        <v>0</v>
      </c>
      <c r="F74" s="714">
        <v>0</v>
      </c>
      <c r="G74" s="714">
        <v>0</v>
      </c>
      <c r="H74" s="714">
        <v>0</v>
      </c>
      <c r="I74" s="714">
        <v>0</v>
      </c>
      <c r="J74" s="714">
        <v>0</v>
      </c>
      <c r="K74" s="714">
        <f>SUM(B74,E74,H74)</f>
        <v>744</v>
      </c>
      <c r="L74" s="714">
        <f>SUM(C74,F74,I74)</f>
        <v>545</v>
      </c>
      <c r="M74" s="714">
        <f>SUM(K74:L74)</f>
        <v>1289</v>
      </c>
      <c r="N74" s="707" t="s">
        <v>59</v>
      </c>
      <c r="O74" s="507"/>
    </row>
    <row r="75" spans="1:19" ht="21.75" customHeight="1" x14ac:dyDescent="0.2">
      <c r="A75" s="463" t="s">
        <v>98</v>
      </c>
      <c r="B75" s="9">
        <v>625</v>
      </c>
      <c r="C75" s="9">
        <v>439</v>
      </c>
      <c r="D75" s="9">
        <v>1064</v>
      </c>
      <c r="E75" s="9">
        <v>0</v>
      </c>
      <c r="F75" s="9">
        <v>0</v>
      </c>
      <c r="G75" s="9">
        <v>0</v>
      </c>
      <c r="H75" s="9">
        <v>0</v>
      </c>
      <c r="I75" s="9">
        <v>0</v>
      </c>
      <c r="J75" s="9">
        <v>0</v>
      </c>
      <c r="K75" s="9">
        <f t="shared" ref="K75:K88" si="14">SUM(B75,E75,H75)</f>
        <v>625</v>
      </c>
      <c r="L75" s="9">
        <f t="shared" ref="L75:L88" si="15">SUM(C75,F75,I75)</f>
        <v>439</v>
      </c>
      <c r="M75" s="9">
        <f t="shared" ref="M75:M88" si="16">SUM(K75:L75)</f>
        <v>1064</v>
      </c>
      <c r="N75" s="508" t="s">
        <v>61</v>
      </c>
      <c r="O75" s="507"/>
    </row>
    <row r="76" spans="1:19" s="540" customFormat="1" ht="21.75" customHeight="1" x14ac:dyDescent="0.2">
      <c r="A76" s="463" t="s">
        <v>1852</v>
      </c>
      <c r="B76" s="9">
        <v>149</v>
      </c>
      <c r="C76" s="9">
        <v>138</v>
      </c>
      <c r="D76" s="9">
        <v>287</v>
      </c>
      <c r="E76" s="9">
        <v>0</v>
      </c>
      <c r="F76" s="9">
        <v>0</v>
      </c>
      <c r="G76" s="9">
        <v>0</v>
      </c>
      <c r="H76" s="9">
        <v>0</v>
      </c>
      <c r="I76" s="9">
        <v>0</v>
      </c>
      <c r="J76" s="9">
        <v>0</v>
      </c>
      <c r="K76" s="9">
        <f t="shared" si="14"/>
        <v>149</v>
      </c>
      <c r="L76" s="9">
        <f t="shared" si="15"/>
        <v>138</v>
      </c>
      <c r="M76" s="9">
        <f t="shared" si="16"/>
        <v>287</v>
      </c>
      <c r="N76" s="732" t="s">
        <v>2660</v>
      </c>
      <c r="O76" s="542"/>
      <c r="P76" s="484"/>
      <c r="Q76" s="484"/>
      <c r="R76" s="484"/>
      <c r="S76" s="484"/>
    </row>
    <row r="77" spans="1:19" ht="21.75" customHeight="1" x14ac:dyDescent="0.2">
      <c r="A77" s="463" t="s">
        <v>64</v>
      </c>
      <c r="B77" s="9">
        <v>654</v>
      </c>
      <c r="C77" s="9">
        <v>459</v>
      </c>
      <c r="D77" s="9">
        <v>1113</v>
      </c>
      <c r="E77" s="9">
        <v>0</v>
      </c>
      <c r="F77" s="9">
        <v>0</v>
      </c>
      <c r="G77" s="9">
        <v>0</v>
      </c>
      <c r="H77" s="9">
        <v>0</v>
      </c>
      <c r="I77" s="9">
        <v>0</v>
      </c>
      <c r="J77" s="9">
        <v>0</v>
      </c>
      <c r="K77" s="9">
        <f t="shared" si="14"/>
        <v>654</v>
      </c>
      <c r="L77" s="9">
        <f t="shared" si="15"/>
        <v>459</v>
      </c>
      <c r="M77" s="9">
        <f t="shared" si="16"/>
        <v>1113</v>
      </c>
      <c r="N77" s="508" t="s">
        <v>65</v>
      </c>
      <c r="O77" s="507"/>
    </row>
    <row r="78" spans="1:19" ht="21.75" customHeight="1" x14ac:dyDescent="0.2">
      <c r="A78" s="463" t="s">
        <v>66</v>
      </c>
      <c r="B78" s="9">
        <v>466</v>
      </c>
      <c r="C78" s="9">
        <v>300</v>
      </c>
      <c r="D78" s="9">
        <v>766</v>
      </c>
      <c r="E78" s="9">
        <v>0</v>
      </c>
      <c r="F78" s="9">
        <v>0</v>
      </c>
      <c r="G78" s="9">
        <v>0</v>
      </c>
      <c r="H78" s="9">
        <v>0</v>
      </c>
      <c r="I78" s="9">
        <v>0</v>
      </c>
      <c r="J78" s="9">
        <v>0</v>
      </c>
      <c r="K78" s="9">
        <f t="shared" si="14"/>
        <v>466</v>
      </c>
      <c r="L78" s="9">
        <f t="shared" si="15"/>
        <v>300</v>
      </c>
      <c r="M78" s="9">
        <f t="shared" si="16"/>
        <v>766</v>
      </c>
      <c r="N78" s="508" t="s">
        <v>67</v>
      </c>
      <c r="O78" s="507"/>
    </row>
    <row r="79" spans="1:19" ht="21.75" customHeight="1" x14ac:dyDescent="0.2">
      <c r="A79" s="463" t="s">
        <v>68</v>
      </c>
      <c r="B79" s="9">
        <v>444</v>
      </c>
      <c r="C79" s="9">
        <v>215</v>
      </c>
      <c r="D79" s="9">
        <v>659</v>
      </c>
      <c r="E79" s="9">
        <v>0</v>
      </c>
      <c r="F79" s="9">
        <v>0</v>
      </c>
      <c r="G79" s="9">
        <v>0</v>
      </c>
      <c r="H79" s="9">
        <v>0</v>
      </c>
      <c r="I79" s="9">
        <v>0</v>
      </c>
      <c r="J79" s="9">
        <v>0</v>
      </c>
      <c r="K79" s="9">
        <f t="shared" si="14"/>
        <v>444</v>
      </c>
      <c r="L79" s="9">
        <f t="shared" si="15"/>
        <v>215</v>
      </c>
      <c r="M79" s="9">
        <f t="shared" si="16"/>
        <v>659</v>
      </c>
      <c r="N79" s="508" t="s">
        <v>69</v>
      </c>
      <c r="O79" s="507"/>
    </row>
    <row r="80" spans="1:19" ht="21.75" customHeight="1" x14ac:dyDescent="0.2">
      <c r="A80" s="463" t="s">
        <v>70</v>
      </c>
      <c r="B80" s="9">
        <v>225</v>
      </c>
      <c r="C80" s="9">
        <v>145</v>
      </c>
      <c r="D80" s="9">
        <v>370</v>
      </c>
      <c r="E80" s="9">
        <v>0</v>
      </c>
      <c r="F80" s="9">
        <v>0</v>
      </c>
      <c r="G80" s="9">
        <v>0</v>
      </c>
      <c r="H80" s="9">
        <v>0</v>
      </c>
      <c r="I80" s="9">
        <v>0</v>
      </c>
      <c r="J80" s="9">
        <v>0</v>
      </c>
      <c r="K80" s="9">
        <f t="shared" si="14"/>
        <v>225</v>
      </c>
      <c r="L80" s="9">
        <f t="shared" si="15"/>
        <v>145</v>
      </c>
      <c r="M80" s="9">
        <f t="shared" si="16"/>
        <v>370</v>
      </c>
      <c r="N80" s="508" t="s">
        <v>71</v>
      </c>
      <c r="O80" s="507"/>
    </row>
    <row r="81" spans="1:19" ht="15.75" customHeight="1" x14ac:dyDescent="0.2">
      <c r="A81" s="463" t="s">
        <v>99</v>
      </c>
      <c r="B81" s="9">
        <v>5</v>
      </c>
      <c r="C81" s="9">
        <v>4</v>
      </c>
      <c r="D81" s="9">
        <v>9</v>
      </c>
      <c r="E81" s="9">
        <v>0</v>
      </c>
      <c r="F81" s="9">
        <v>0</v>
      </c>
      <c r="G81" s="9">
        <v>0</v>
      </c>
      <c r="H81" s="9">
        <v>0</v>
      </c>
      <c r="I81" s="9">
        <v>0</v>
      </c>
      <c r="J81" s="9">
        <v>0</v>
      </c>
      <c r="K81" s="9">
        <f t="shared" si="14"/>
        <v>5</v>
      </c>
      <c r="L81" s="9">
        <f t="shared" si="15"/>
        <v>4</v>
      </c>
      <c r="M81" s="9">
        <f t="shared" si="16"/>
        <v>9</v>
      </c>
      <c r="N81" s="707" t="s">
        <v>73</v>
      </c>
      <c r="O81" s="186"/>
    </row>
    <row r="82" spans="1:19" ht="21.75" customHeight="1" x14ac:dyDescent="0.2">
      <c r="A82" s="463" t="s">
        <v>76</v>
      </c>
      <c r="B82" s="9">
        <v>67</v>
      </c>
      <c r="C82" s="9">
        <v>66</v>
      </c>
      <c r="D82" s="9">
        <v>133</v>
      </c>
      <c r="E82" s="9">
        <v>0</v>
      </c>
      <c r="F82" s="9">
        <v>0</v>
      </c>
      <c r="G82" s="9">
        <v>0</v>
      </c>
      <c r="H82" s="9">
        <v>0</v>
      </c>
      <c r="I82" s="9">
        <v>0</v>
      </c>
      <c r="J82" s="9">
        <v>0</v>
      </c>
      <c r="K82" s="9">
        <f t="shared" si="14"/>
        <v>67</v>
      </c>
      <c r="L82" s="9">
        <f t="shared" si="15"/>
        <v>66</v>
      </c>
      <c r="M82" s="9">
        <f t="shared" si="16"/>
        <v>133</v>
      </c>
      <c r="N82" s="514" t="s">
        <v>77</v>
      </c>
      <c r="O82" s="186"/>
    </row>
    <row r="83" spans="1:19" ht="21.75" customHeight="1" x14ac:dyDescent="0.2">
      <c r="A83" s="463" t="s">
        <v>100</v>
      </c>
      <c r="B83" s="9">
        <f t="shared" ref="B83:M83" si="17">SUM(B74:B82,B53:B73)</f>
        <v>12488</v>
      </c>
      <c r="C83" s="9">
        <f t="shared" si="17"/>
        <v>8468</v>
      </c>
      <c r="D83" s="9">
        <f t="shared" si="17"/>
        <v>20956</v>
      </c>
      <c r="E83" s="9">
        <f t="shared" si="17"/>
        <v>1</v>
      </c>
      <c r="F83" s="9">
        <f t="shared" si="17"/>
        <v>1</v>
      </c>
      <c r="G83" s="9">
        <f t="shared" si="17"/>
        <v>2</v>
      </c>
      <c r="H83" s="9">
        <f t="shared" si="17"/>
        <v>0</v>
      </c>
      <c r="I83" s="9">
        <f t="shared" si="17"/>
        <v>0</v>
      </c>
      <c r="J83" s="9">
        <f t="shared" si="17"/>
        <v>0</v>
      </c>
      <c r="K83" s="9">
        <f t="shared" si="17"/>
        <v>12489</v>
      </c>
      <c r="L83" s="9">
        <f t="shared" si="17"/>
        <v>8469</v>
      </c>
      <c r="M83" s="9">
        <f t="shared" si="17"/>
        <v>20958</v>
      </c>
      <c r="N83" s="508" t="s">
        <v>101</v>
      </c>
      <c r="O83" s="507"/>
    </row>
    <row r="84" spans="1:19" ht="21.75" customHeight="1" x14ac:dyDescent="0.2">
      <c r="A84" s="463" t="s">
        <v>80</v>
      </c>
      <c r="B84" s="9">
        <v>671</v>
      </c>
      <c r="C84" s="9">
        <v>346</v>
      </c>
      <c r="D84" s="9">
        <v>1017</v>
      </c>
      <c r="E84" s="9">
        <v>0</v>
      </c>
      <c r="F84" s="9">
        <v>0</v>
      </c>
      <c r="G84" s="9">
        <v>0</v>
      </c>
      <c r="H84" s="9">
        <v>0</v>
      </c>
      <c r="I84" s="9">
        <v>0</v>
      </c>
      <c r="J84" s="9">
        <v>0</v>
      </c>
      <c r="K84" s="9">
        <f t="shared" si="14"/>
        <v>671</v>
      </c>
      <c r="L84" s="9">
        <f t="shared" si="15"/>
        <v>346</v>
      </c>
      <c r="M84" s="9">
        <f t="shared" si="16"/>
        <v>1017</v>
      </c>
      <c r="N84" s="508" t="s">
        <v>81</v>
      </c>
      <c r="O84" s="507"/>
    </row>
    <row r="85" spans="1:19" ht="19.5" customHeight="1" x14ac:dyDescent="0.2">
      <c r="A85" s="463" t="s">
        <v>82</v>
      </c>
      <c r="B85" s="9">
        <v>1775</v>
      </c>
      <c r="C85" s="9">
        <v>1732</v>
      </c>
      <c r="D85" s="9">
        <v>3507</v>
      </c>
      <c r="E85" s="9">
        <v>0</v>
      </c>
      <c r="F85" s="9">
        <v>0</v>
      </c>
      <c r="G85" s="9">
        <v>0</v>
      </c>
      <c r="H85" s="9">
        <v>0</v>
      </c>
      <c r="I85" s="9">
        <v>0</v>
      </c>
      <c r="J85" s="9">
        <v>0</v>
      </c>
      <c r="K85" s="9">
        <f t="shared" si="14"/>
        <v>1775</v>
      </c>
      <c r="L85" s="9">
        <f t="shared" si="15"/>
        <v>1732</v>
      </c>
      <c r="M85" s="9">
        <f t="shared" si="16"/>
        <v>3507</v>
      </c>
      <c r="N85" s="508" t="s">
        <v>83</v>
      </c>
      <c r="O85" s="507"/>
    </row>
    <row r="86" spans="1:19" ht="19.5" customHeight="1" x14ac:dyDescent="0.2">
      <c r="A86" s="463" t="s">
        <v>84</v>
      </c>
      <c r="B86" s="9">
        <v>683</v>
      </c>
      <c r="C86" s="9">
        <v>573</v>
      </c>
      <c r="D86" s="9">
        <v>1256</v>
      </c>
      <c r="E86" s="9">
        <v>0</v>
      </c>
      <c r="F86" s="9">
        <v>0</v>
      </c>
      <c r="G86" s="9">
        <v>0</v>
      </c>
      <c r="H86" s="9">
        <v>0</v>
      </c>
      <c r="I86" s="9">
        <v>0</v>
      </c>
      <c r="J86" s="9">
        <v>0</v>
      </c>
      <c r="K86" s="9">
        <f t="shared" si="14"/>
        <v>683</v>
      </c>
      <c r="L86" s="9">
        <f t="shared" si="15"/>
        <v>573</v>
      </c>
      <c r="M86" s="9">
        <f t="shared" si="16"/>
        <v>1256</v>
      </c>
      <c r="N86" s="508" t="s">
        <v>85</v>
      </c>
      <c r="O86" s="507"/>
    </row>
    <row r="87" spans="1:19" ht="17.25" customHeight="1" x14ac:dyDescent="0.2">
      <c r="A87" s="463" t="s">
        <v>86</v>
      </c>
      <c r="B87" s="9">
        <v>899</v>
      </c>
      <c r="C87" s="9">
        <v>526</v>
      </c>
      <c r="D87" s="9">
        <v>1425</v>
      </c>
      <c r="E87" s="9">
        <v>0</v>
      </c>
      <c r="F87" s="9">
        <v>0</v>
      </c>
      <c r="G87" s="9">
        <v>0</v>
      </c>
      <c r="H87" s="9">
        <v>0</v>
      </c>
      <c r="I87" s="9">
        <v>0</v>
      </c>
      <c r="J87" s="9">
        <v>0</v>
      </c>
      <c r="K87" s="9">
        <f t="shared" si="14"/>
        <v>899</v>
      </c>
      <c r="L87" s="9">
        <f t="shared" si="15"/>
        <v>526</v>
      </c>
      <c r="M87" s="9">
        <f t="shared" si="16"/>
        <v>1425</v>
      </c>
      <c r="N87" s="508" t="s">
        <v>87</v>
      </c>
      <c r="O87" s="507"/>
    </row>
    <row r="88" spans="1:19" ht="18.75" customHeight="1" x14ac:dyDescent="0.2">
      <c r="A88" s="463" t="s">
        <v>88</v>
      </c>
      <c r="B88" s="9">
        <v>15629</v>
      </c>
      <c r="C88" s="9">
        <v>6556</v>
      </c>
      <c r="D88" s="9">
        <v>22185</v>
      </c>
      <c r="E88" s="9">
        <v>2</v>
      </c>
      <c r="F88" s="9">
        <v>1</v>
      </c>
      <c r="G88" s="9">
        <v>3</v>
      </c>
      <c r="H88" s="9">
        <v>0</v>
      </c>
      <c r="I88" s="9">
        <v>0</v>
      </c>
      <c r="J88" s="9">
        <v>0</v>
      </c>
      <c r="K88" s="9">
        <f t="shared" si="14"/>
        <v>15631</v>
      </c>
      <c r="L88" s="9">
        <f t="shared" si="15"/>
        <v>6557</v>
      </c>
      <c r="M88" s="9">
        <f t="shared" si="16"/>
        <v>22188</v>
      </c>
      <c r="N88" s="508" t="s">
        <v>89</v>
      </c>
      <c r="O88" s="507"/>
    </row>
    <row r="89" spans="1:19" ht="16.5" thickBot="1" x14ac:dyDescent="0.25">
      <c r="A89" s="20" t="s">
        <v>102</v>
      </c>
      <c r="B89" s="21">
        <f>SUM(B84:B88,B83)</f>
        <v>32145</v>
      </c>
      <c r="C89" s="21">
        <f t="shared" ref="C89:M89" si="18">SUM(C84:C88,C83)</f>
        <v>18201</v>
      </c>
      <c r="D89" s="21">
        <f t="shared" si="18"/>
        <v>50346</v>
      </c>
      <c r="E89" s="21">
        <f t="shared" si="18"/>
        <v>3</v>
      </c>
      <c r="F89" s="21">
        <f t="shared" si="18"/>
        <v>2</v>
      </c>
      <c r="G89" s="21">
        <f t="shared" si="18"/>
        <v>5</v>
      </c>
      <c r="H89" s="21">
        <f t="shared" si="18"/>
        <v>0</v>
      </c>
      <c r="I89" s="21">
        <f t="shared" si="18"/>
        <v>0</v>
      </c>
      <c r="J89" s="21">
        <f t="shared" si="18"/>
        <v>0</v>
      </c>
      <c r="K89" s="21">
        <f t="shared" si="18"/>
        <v>32148</v>
      </c>
      <c r="L89" s="21">
        <f t="shared" si="18"/>
        <v>18203</v>
      </c>
      <c r="M89" s="21">
        <f t="shared" si="18"/>
        <v>50351</v>
      </c>
      <c r="N89" s="22" t="s">
        <v>103</v>
      </c>
      <c r="O89" s="507"/>
    </row>
    <row r="90" spans="1:19" ht="19.5" customHeight="1" thickBot="1" x14ac:dyDescent="0.25">
      <c r="A90" s="23" t="s">
        <v>104</v>
      </c>
      <c r="B90" s="24">
        <f t="shared" ref="B90:M90" si="19">SUM(B89,B51)</f>
        <v>126205</v>
      </c>
      <c r="C90" s="24">
        <f t="shared" si="19"/>
        <v>121314</v>
      </c>
      <c r="D90" s="24">
        <f t="shared" si="19"/>
        <v>247519</v>
      </c>
      <c r="E90" s="24">
        <f t="shared" si="19"/>
        <v>21</v>
      </c>
      <c r="F90" s="24">
        <f t="shared" si="19"/>
        <v>13</v>
      </c>
      <c r="G90" s="24">
        <f t="shared" si="19"/>
        <v>34</v>
      </c>
      <c r="H90" s="24">
        <f t="shared" si="19"/>
        <v>1</v>
      </c>
      <c r="I90" s="24">
        <f t="shared" si="19"/>
        <v>1</v>
      </c>
      <c r="J90" s="24">
        <f t="shared" si="19"/>
        <v>2</v>
      </c>
      <c r="K90" s="24">
        <f t="shared" si="19"/>
        <v>126227</v>
      </c>
      <c r="L90" s="24">
        <f t="shared" si="19"/>
        <v>121328</v>
      </c>
      <c r="M90" s="24">
        <f t="shared" si="19"/>
        <v>247555</v>
      </c>
      <c r="N90" s="509" t="s">
        <v>9</v>
      </c>
      <c r="O90" s="507"/>
    </row>
    <row r="91" spans="1:19" s="748" customFormat="1" ht="19.5" customHeight="1" thickTop="1" x14ac:dyDescent="0.2">
      <c r="A91" s="750"/>
      <c r="B91" s="747"/>
      <c r="C91" s="747"/>
      <c r="D91" s="747"/>
      <c r="E91" s="747"/>
      <c r="F91" s="747"/>
      <c r="G91" s="747"/>
      <c r="H91" s="747"/>
      <c r="I91" s="747"/>
      <c r="J91" s="747"/>
      <c r="K91" s="747"/>
      <c r="L91" s="747"/>
      <c r="M91" s="747"/>
      <c r="N91" s="749"/>
      <c r="O91" s="749"/>
      <c r="P91" s="484"/>
      <c r="Q91" s="484"/>
      <c r="R91" s="484"/>
      <c r="S91" s="484"/>
    </row>
    <row r="92" spans="1:19" ht="28.5" customHeight="1" x14ac:dyDescent="0.2">
      <c r="A92" s="998" t="s">
        <v>1855</v>
      </c>
      <c r="B92" s="998"/>
      <c r="C92" s="998"/>
      <c r="D92" s="998"/>
      <c r="E92" s="998"/>
      <c r="F92" s="998"/>
      <c r="G92" s="998"/>
      <c r="H92" s="998"/>
      <c r="I92" s="998"/>
      <c r="J92" s="998"/>
      <c r="K92" s="998"/>
      <c r="L92" s="998"/>
      <c r="M92" s="998"/>
      <c r="N92" s="998"/>
      <c r="O92" s="501"/>
    </row>
    <row r="93" spans="1:19" ht="24.75" customHeight="1" x14ac:dyDescent="0.2">
      <c r="A93" s="999" t="s">
        <v>570</v>
      </c>
      <c r="B93" s="999"/>
      <c r="C93" s="999"/>
      <c r="D93" s="999"/>
      <c r="E93" s="999"/>
      <c r="F93" s="999"/>
      <c r="G93" s="999"/>
      <c r="H93" s="999"/>
      <c r="I93" s="999"/>
      <c r="J93" s="999"/>
      <c r="K93" s="999"/>
      <c r="L93" s="999"/>
      <c r="M93" s="999"/>
      <c r="N93" s="999"/>
      <c r="O93" s="501"/>
    </row>
    <row r="94" spans="1:19" ht="21.75" customHeight="1" thickBot="1" x14ac:dyDescent="0.25">
      <c r="A94" s="400" t="s">
        <v>622</v>
      </c>
      <c r="B94" s="995"/>
      <c r="C94" s="995"/>
      <c r="D94" s="995"/>
      <c r="E94" s="995"/>
      <c r="F94" s="995"/>
      <c r="G94" s="995"/>
      <c r="H94" s="995"/>
      <c r="I94" s="995"/>
      <c r="J94" s="995"/>
      <c r="K94" s="995"/>
      <c r="L94" s="995"/>
      <c r="M94" s="995"/>
      <c r="N94" s="520" t="s">
        <v>111</v>
      </c>
      <c r="O94" s="520"/>
    </row>
    <row r="95" spans="1:19" ht="18.75" customHeight="1" thickTop="1" x14ac:dyDescent="0.2">
      <c r="A95" s="992" t="s">
        <v>0</v>
      </c>
      <c r="B95" s="992" t="s">
        <v>1</v>
      </c>
      <c r="C95" s="992"/>
      <c r="D95" s="992"/>
      <c r="E95" s="992" t="s">
        <v>2</v>
      </c>
      <c r="F95" s="992"/>
      <c r="G95" s="992"/>
      <c r="H95" s="992" t="s">
        <v>3</v>
      </c>
      <c r="I95" s="992"/>
      <c r="J95" s="992"/>
      <c r="K95" s="992" t="s">
        <v>4</v>
      </c>
      <c r="L95" s="992"/>
      <c r="M95" s="992"/>
      <c r="N95" s="992" t="s">
        <v>5</v>
      </c>
      <c r="O95" s="498"/>
    </row>
    <row r="96" spans="1:19" ht="18.75" customHeight="1" x14ac:dyDescent="0.2">
      <c r="A96" s="993"/>
      <c r="B96" s="993" t="s">
        <v>6</v>
      </c>
      <c r="C96" s="993"/>
      <c r="D96" s="993"/>
      <c r="E96" s="993" t="s">
        <v>7</v>
      </c>
      <c r="F96" s="993"/>
      <c r="G96" s="993"/>
      <c r="H96" s="993" t="s">
        <v>8</v>
      </c>
      <c r="I96" s="993"/>
      <c r="J96" s="993"/>
      <c r="K96" s="993" t="s">
        <v>9</v>
      </c>
      <c r="L96" s="993"/>
      <c r="M96" s="993"/>
      <c r="N96" s="993"/>
      <c r="O96" s="498"/>
    </row>
    <row r="97" spans="1:15" ht="15.75" x14ac:dyDescent="0.2">
      <c r="A97" s="993"/>
      <c r="B97" s="498" t="s">
        <v>10</v>
      </c>
      <c r="C97" s="498" t="s">
        <v>11</v>
      </c>
      <c r="D97" s="498" t="s">
        <v>12</v>
      </c>
      <c r="E97" s="498" t="s">
        <v>10</v>
      </c>
      <c r="F97" s="498" t="s">
        <v>11</v>
      </c>
      <c r="G97" s="498" t="s">
        <v>12</v>
      </c>
      <c r="H97" s="498" t="s">
        <v>10</v>
      </c>
      <c r="I97" s="498" t="s">
        <v>11</v>
      </c>
      <c r="J97" s="498" t="s">
        <v>12</v>
      </c>
      <c r="K97" s="498" t="s">
        <v>10</v>
      </c>
      <c r="L97" s="498" t="s">
        <v>11</v>
      </c>
      <c r="M97" s="498" t="s">
        <v>12</v>
      </c>
      <c r="N97" s="993"/>
      <c r="O97" s="498"/>
    </row>
    <row r="98" spans="1:15" ht="16.5" thickBot="1" x14ac:dyDescent="0.25">
      <c r="A98" s="994"/>
      <c r="B98" s="499" t="s">
        <v>13</v>
      </c>
      <c r="C98" s="499" t="s">
        <v>14</v>
      </c>
      <c r="D98" s="499" t="s">
        <v>9</v>
      </c>
      <c r="E98" s="499" t="s">
        <v>13</v>
      </c>
      <c r="F98" s="499" t="s">
        <v>14</v>
      </c>
      <c r="G98" s="499" t="s">
        <v>9</v>
      </c>
      <c r="H98" s="499" t="s">
        <v>13</v>
      </c>
      <c r="I98" s="499" t="s">
        <v>14</v>
      </c>
      <c r="J98" s="499" t="s">
        <v>9</v>
      </c>
      <c r="K98" s="499" t="s">
        <v>13</v>
      </c>
      <c r="L98" s="499" t="s">
        <v>14</v>
      </c>
      <c r="M98" s="499" t="s">
        <v>9</v>
      </c>
      <c r="N98" s="994"/>
      <c r="O98" s="498"/>
    </row>
    <row r="99" spans="1:15" ht="18" customHeight="1" x14ac:dyDescent="0.2">
      <c r="A99" s="463" t="s">
        <v>15</v>
      </c>
      <c r="K99" s="9"/>
      <c r="L99" s="9"/>
      <c r="M99" s="9"/>
      <c r="N99" s="508" t="s">
        <v>16</v>
      </c>
      <c r="O99" s="507"/>
    </row>
    <row r="100" spans="1:15" ht="18" customHeight="1" x14ac:dyDescent="0.2">
      <c r="A100" s="463" t="s">
        <v>17</v>
      </c>
      <c r="B100" s="9">
        <v>22047</v>
      </c>
      <c r="C100" s="9">
        <v>31881</v>
      </c>
      <c r="D100" s="9">
        <v>53928</v>
      </c>
      <c r="E100" s="9">
        <v>7</v>
      </c>
      <c r="F100" s="9">
        <v>21</v>
      </c>
      <c r="G100" s="9">
        <v>28</v>
      </c>
      <c r="H100" s="9">
        <v>3</v>
      </c>
      <c r="I100" s="9">
        <v>2</v>
      </c>
      <c r="J100" s="9">
        <v>5</v>
      </c>
      <c r="K100" s="9">
        <f>SUM(H100,E100,B100)</f>
        <v>22057</v>
      </c>
      <c r="L100" s="9">
        <f>SUM(I100,F100,C100)</f>
        <v>31904</v>
      </c>
      <c r="M100" s="9">
        <f>SUM(K100:L100)</f>
        <v>53961</v>
      </c>
      <c r="N100" s="508" t="s">
        <v>18</v>
      </c>
      <c r="O100" s="507"/>
    </row>
    <row r="101" spans="1:15" ht="18" customHeight="1" x14ac:dyDescent="0.2">
      <c r="A101" s="463" t="s">
        <v>19</v>
      </c>
      <c r="B101" s="9">
        <v>16073</v>
      </c>
      <c r="C101" s="9">
        <v>15884</v>
      </c>
      <c r="D101" s="9">
        <v>31957</v>
      </c>
      <c r="E101" s="9">
        <v>4</v>
      </c>
      <c r="F101" s="9">
        <v>7</v>
      </c>
      <c r="G101" s="9">
        <v>11</v>
      </c>
      <c r="H101" s="9">
        <v>0</v>
      </c>
      <c r="I101" s="9">
        <v>0</v>
      </c>
      <c r="J101" s="9">
        <v>0</v>
      </c>
      <c r="K101" s="9">
        <f t="shared" ref="K101:K131" si="20">SUM(H101,E101,B101)</f>
        <v>16077</v>
      </c>
      <c r="L101" s="9">
        <f t="shared" ref="L101:L131" si="21">SUM(I101,F101,C101)</f>
        <v>15891</v>
      </c>
      <c r="M101" s="9">
        <f t="shared" ref="M101:M131" si="22">SUM(K101:L101)</f>
        <v>31968</v>
      </c>
      <c r="N101" s="508" t="s">
        <v>20</v>
      </c>
      <c r="O101" s="507"/>
    </row>
    <row r="102" spans="1:15" ht="18" customHeight="1" x14ac:dyDescent="0.2">
      <c r="A102" s="463" t="s">
        <v>21</v>
      </c>
      <c r="B102" s="9">
        <v>4303</v>
      </c>
      <c r="C102" s="9">
        <v>3575</v>
      </c>
      <c r="D102" s="9">
        <v>7878</v>
      </c>
      <c r="E102" s="9">
        <v>4</v>
      </c>
      <c r="F102" s="9">
        <v>5</v>
      </c>
      <c r="G102" s="9">
        <v>9</v>
      </c>
      <c r="H102" s="9">
        <v>0</v>
      </c>
      <c r="I102" s="9">
        <v>0</v>
      </c>
      <c r="J102" s="9">
        <v>0</v>
      </c>
      <c r="K102" s="9">
        <f t="shared" si="20"/>
        <v>4307</v>
      </c>
      <c r="L102" s="9">
        <f t="shared" si="21"/>
        <v>3580</v>
      </c>
      <c r="M102" s="9">
        <f t="shared" si="22"/>
        <v>7887</v>
      </c>
      <c r="N102" s="508" t="s">
        <v>22</v>
      </c>
      <c r="O102" s="507"/>
    </row>
    <row r="103" spans="1:15" ht="18" customHeight="1" x14ac:dyDescent="0.2">
      <c r="A103" s="463" t="s">
        <v>23</v>
      </c>
      <c r="B103" s="9">
        <v>1837</v>
      </c>
      <c r="C103" s="9">
        <v>2806</v>
      </c>
      <c r="D103" s="9">
        <v>4643</v>
      </c>
      <c r="E103" s="9">
        <v>0</v>
      </c>
      <c r="F103" s="9">
        <v>6</v>
      </c>
      <c r="G103" s="9">
        <v>6</v>
      </c>
      <c r="H103" s="9">
        <v>0</v>
      </c>
      <c r="I103" s="9">
        <v>0</v>
      </c>
      <c r="J103" s="9">
        <v>0</v>
      </c>
      <c r="K103" s="9">
        <f t="shared" si="20"/>
        <v>1837</v>
      </c>
      <c r="L103" s="9">
        <f t="shared" si="21"/>
        <v>2812</v>
      </c>
      <c r="M103" s="9">
        <f t="shared" si="22"/>
        <v>4649</v>
      </c>
      <c r="N103" s="508" t="s">
        <v>24</v>
      </c>
      <c r="O103" s="507"/>
    </row>
    <row r="104" spans="1:15" ht="18" customHeight="1" x14ac:dyDescent="0.2">
      <c r="A104" s="463" t="s">
        <v>25</v>
      </c>
      <c r="B104" s="9">
        <v>7221</v>
      </c>
      <c r="C104" s="9">
        <v>9115</v>
      </c>
      <c r="D104" s="9">
        <v>16336</v>
      </c>
      <c r="E104" s="9">
        <v>2</v>
      </c>
      <c r="F104" s="9">
        <v>5</v>
      </c>
      <c r="G104" s="9">
        <v>7</v>
      </c>
      <c r="H104" s="9">
        <v>0</v>
      </c>
      <c r="I104" s="9">
        <v>0</v>
      </c>
      <c r="J104" s="9">
        <v>0</v>
      </c>
      <c r="K104" s="9">
        <f t="shared" si="20"/>
        <v>7223</v>
      </c>
      <c r="L104" s="9">
        <f t="shared" si="21"/>
        <v>9120</v>
      </c>
      <c r="M104" s="9">
        <f t="shared" si="22"/>
        <v>16343</v>
      </c>
      <c r="N104" s="508" t="s">
        <v>26</v>
      </c>
      <c r="O104" s="507"/>
    </row>
    <row r="105" spans="1:15" ht="18" customHeight="1" x14ac:dyDescent="0.2">
      <c r="A105" s="463" t="s">
        <v>27</v>
      </c>
      <c r="B105" s="9">
        <v>21070</v>
      </c>
      <c r="C105" s="9">
        <v>20269</v>
      </c>
      <c r="D105" s="9">
        <v>41339</v>
      </c>
      <c r="E105" s="9">
        <v>1</v>
      </c>
      <c r="F105" s="9">
        <v>1</v>
      </c>
      <c r="G105" s="9">
        <v>2</v>
      </c>
      <c r="H105" s="9">
        <v>0</v>
      </c>
      <c r="I105" s="9">
        <v>0</v>
      </c>
      <c r="J105" s="9">
        <v>0</v>
      </c>
      <c r="K105" s="9">
        <f t="shared" si="20"/>
        <v>21071</v>
      </c>
      <c r="L105" s="9">
        <f t="shared" si="21"/>
        <v>20270</v>
      </c>
      <c r="M105" s="9">
        <f t="shared" si="22"/>
        <v>41341</v>
      </c>
      <c r="N105" s="508" t="s">
        <v>28</v>
      </c>
      <c r="O105" s="507"/>
    </row>
    <row r="106" spans="1:15" ht="18" customHeight="1" x14ac:dyDescent="0.2">
      <c r="A106" s="463" t="s">
        <v>29</v>
      </c>
      <c r="B106" s="9">
        <v>913</v>
      </c>
      <c r="C106" s="9">
        <v>979</v>
      </c>
      <c r="D106" s="9">
        <v>1892</v>
      </c>
      <c r="E106" s="9">
        <v>0</v>
      </c>
      <c r="F106" s="9">
        <v>0</v>
      </c>
      <c r="G106" s="9">
        <v>0</v>
      </c>
      <c r="H106" s="9">
        <v>0</v>
      </c>
      <c r="I106" s="9">
        <v>0</v>
      </c>
      <c r="J106" s="9">
        <v>0</v>
      </c>
      <c r="K106" s="9">
        <f t="shared" si="20"/>
        <v>913</v>
      </c>
      <c r="L106" s="9">
        <f t="shared" si="21"/>
        <v>979</v>
      </c>
      <c r="M106" s="9">
        <f t="shared" si="22"/>
        <v>1892</v>
      </c>
      <c r="N106" s="508" t="s">
        <v>30</v>
      </c>
      <c r="O106" s="507"/>
    </row>
    <row r="107" spans="1:15" ht="18" customHeight="1" x14ac:dyDescent="0.2">
      <c r="A107" s="463" t="s">
        <v>94</v>
      </c>
      <c r="B107" s="9">
        <v>1743</v>
      </c>
      <c r="C107" s="9">
        <v>719</v>
      </c>
      <c r="D107" s="9">
        <v>2462</v>
      </c>
      <c r="E107" s="9">
        <v>0</v>
      </c>
      <c r="F107" s="9">
        <v>0</v>
      </c>
      <c r="G107" s="9">
        <v>0</v>
      </c>
      <c r="H107" s="9">
        <v>0</v>
      </c>
      <c r="I107" s="9">
        <v>0</v>
      </c>
      <c r="J107" s="9">
        <v>0</v>
      </c>
      <c r="K107" s="9">
        <f t="shared" si="20"/>
        <v>1743</v>
      </c>
      <c r="L107" s="9">
        <f t="shared" si="21"/>
        <v>719</v>
      </c>
      <c r="M107" s="9">
        <f t="shared" si="22"/>
        <v>2462</v>
      </c>
      <c r="N107" s="508" t="s">
        <v>32</v>
      </c>
      <c r="O107" s="507"/>
    </row>
    <row r="108" spans="1:15" ht="18" customHeight="1" x14ac:dyDescent="0.2">
      <c r="A108" s="463" t="s">
        <v>106</v>
      </c>
      <c r="B108" s="9">
        <v>502</v>
      </c>
      <c r="C108" s="9">
        <v>397</v>
      </c>
      <c r="D108" s="9">
        <v>899</v>
      </c>
      <c r="E108" s="9">
        <v>0</v>
      </c>
      <c r="F108" s="9">
        <v>0</v>
      </c>
      <c r="G108" s="9">
        <v>0</v>
      </c>
      <c r="H108" s="9">
        <v>0</v>
      </c>
      <c r="I108" s="9">
        <v>0</v>
      </c>
      <c r="J108" s="9">
        <v>0</v>
      </c>
      <c r="K108" s="9">
        <f t="shared" si="20"/>
        <v>502</v>
      </c>
      <c r="L108" s="9">
        <f t="shared" si="21"/>
        <v>397</v>
      </c>
      <c r="M108" s="9">
        <f t="shared" si="22"/>
        <v>899</v>
      </c>
      <c r="N108" s="508" t="s">
        <v>34</v>
      </c>
      <c r="O108" s="507"/>
    </row>
    <row r="109" spans="1:15" ht="18" customHeight="1" x14ac:dyDescent="0.2">
      <c r="A109" s="463" t="s">
        <v>35</v>
      </c>
      <c r="B109" s="9">
        <v>12318</v>
      </c>
      <c r="C109" s="9">
        <v>21907</v>
      </c>
      <c r="D109" s="9">
        <v>34225</v>
      </c>
      <c r="E109" s="9">
        <v>1</v>
      </c>
      <c r="F109" s="9">
        <v>0</v>
      </c>
      <c r="G109" s="9">
        <v>1</v>
      </c>
      <c r="H109" s="9">
        <v>0</v>
      </c>
      <c r="I109" s="9">
        <v>0</v>
      </c>
      <c r="J109" s="9">
        <v>0</v>
      </c>
      <c r="K109" s="9">
        <f t="shared" si="20"/>
        <v>12319</v>
      </c>
      <c r="L109" s="9">
        <f t="shared" si="21"/>
        <v>21907</v>
      </c>
      <c r="M109" s="9">
        <f t="shared" si="22"/>
        <v>34226</v>
      </c>
      <c r="N109" s="508" t="s">
        <v>36</v>
      </c>
      <c r="O109" s="507"/>
    </row>
    <row r="110" spans="1:15" ht="18" customHeight="1" x14ac:dyDescent="0.2">
      <c r="A110" s="463" t="s">
        <v>37</v>
      </c>
      <c r="B110" s="9">
        <v>266</v>
      </c>
      <c r="C110" s="9">
        <v>228</v>
      </c>
      <c r="D110" s="9">
        <v>494</v>
      </c>
      <c r="E110" s="9">
        <v>0</v>
      </c>
      <c r="F110" s="9">
        <v>0</v>
      </c>
      <c r="G110" s="9">
        <v>0</v>
      </c>
      <c r="H110" s="9">
        <v>0</v>
      </c>
      <c r="I110" s="9">
        <v>0</v>
      </c>
      <c r="J110" s="9">
        <v>0</v>
      </c>
      <c r="K110" s="9">
        <f t="shared" si="20"/>
        <v>266</v>
      </c>
      <c r="L110" s="9">
        <f t="shared" si="21"/>
        <v>228</v>
      </c>
      <c r="M110" s="9">
        <f t="shared" si="22"/>
        <v>494</v>
      </c>
      <c r="N110" s="508" t="s">
        <v>38</v>
      </c>
      <c r="O110" s="507"/>
    </row>
    <row r="111" spans="1:15" ht="18" customHeight="1" x14ac:dyDescent="0.2">
      <c r="A111" s="463" t="s">
        <v>39</v>
      </c>
      <c r="B111" s="9">
        <v>10129</v>
      </c>
      <c r="C111" s="9">
        <v>14962</v>
      </c>
      <c r="D111" s="9">
        <v>25091</v>
      </c>
      <c r="E111" s="9">
        <v>0</v>
      </c>
      <c r="F111" s="9">
        <v>1</v>
      </c>
      <c r="G111" s="9">
        <v>1</v>
      </c>
      <c r="H111" s="9">
        <v>0</v>
      </c>
      <c r="I111" s="9">
        <v>1</v>
      </c>
      <c r="J111" s="9">
        <v>1</v>
      </c>
      <c r="K111" s="9">
        <f t="shared" si="20"/>
        <v>10129</v>
      </c>
      <c r="L111" s="9">
        <f t="shared" si="21"/>
        <v>14964</v>
      </c>
      <c r="M111" s="9">
        <f t="shared" si="22"/>
        <v>25093</v>
      </c>
      <c r="N111" s="508" t="s">
        <v>40</v>
      </c>
      <c r="O111" s="507"/>
    </row>
    <row r="112" spans="1:15" ht="18" customHeight="1" x14ac:dyDescent="0.2">
      <c r="A112" s="463" t="s">
        <v>41</v>
      </c>
      <c r="B112" s="9">
        <v>482</v>
      </c>
      <c r="C112" s="9">
        <v>685</v>
      </c>
      <c r="D112" s="9">
        <v>1167</v>
      </c>
      <c r="E112" s="9">
        <v>0</v>
      </c>
      <c r="F112" s="9">
        <v>0</v>
      </c>
      <c r="G112" s="9">
        <v>0</v>
      </c>
      <c r="H112" s="9">
        <v>0</v>
      </c>
      <c r="I112" s="9">
        <v>0</v>
      </c>
      <c r="J112" s="9">
        <f t="shared" ref="J112:J130" si="23">SUM(H112:I112)</f>
        <v>0</v>
      </c>
      <c r="K112" s="9">
        <f t="shared" si="20"/>
        <v>482</v>
      </c>
      <c r="L112" s="9">
        <f t="shared" si="21"/>
        <v>685</v>
      </c>
      <c r="M112" s="9">
        <f t="shared" si="22"/>
        <v>1167</v>
      </c>
      <c r="N112" s="508" t="s">
        <v>42</v>
      </c>
      <c r="O112" s="507"/>
    </row>
    <row r="113" spans="1:19" ht="18" customHeight="1" x14ac:dyDescent="0.2">
      <c r="A113" s="463" t="s">
        <v>43</v>
      </c>
      <c r="B113" s="9">
        <v>14768</v>
      </c>
      <c r="C113" s="9">
        <v>10067</v>
      </c>
      <c r="D113" s="9">
        <v>24835</v>
      </c>
      <c r="E113" s="9">
        <v>1</v>
      </c>
      <c r="F113" s="9">
        <v>2</v>
      </c>
      <c r="G113" s="9">
        <v>3</v>
      </c>
      <c r="H113" s="9">
        <v>0</v>
      </c>
      <c r="I113" s="9">
        <v>0</v>
      </c>
      <c r="J113" s="9">
        <f t="shared" si="23"/>
        <v>0</v>
      </c>
      <c r="K113" s="9">
        <f t="shared" si="20"/>
        <v>14769</v>
      </c>
      <c r="L113" s="9">
        <f t="shared" si="21"/>
        <v>10069</v>
      </c>
      <c r="M113" s="9">
        <f t="shared" si="22"/>
        <v>24838</v>
      </c>
      <c r="N113" s="508" t="s">
        <v>44</v>
      </c>
      <c r="O113" s="507"/>
    </row>
    <row r="114" spans="1:19" ht="18" customHeight="1" x14ac:dyDescent="0.2">
      <c r="A114" s="463" t="s">
        <v>45</v>
      </c>
      <c r="B114" s="9">
        <v>2702</v>
      </c>
      <c r="C114" s="9">
        <v>1947</v>
      </c>
      <c r="D114" s="9">
        <v>4649</v>
      </c>
      <c r="E114" s="9">
        <v>0</v>
      </c>
      <c r="F114" s="9">
        <v>0</v>
      </c>
      <c r="G114" s="9">
        <v>0</v>
      </c>
      <c r="H114" s="9">
        <v>0</v>
      </c>
      <c r="I114" s="9">
        <v>0</v>
      </c>
      <c r="J114" s="9">
        <v>0</v>
      </c>
      <c r="K114" s="9">
        <f t="shared" si="20"/>
        <v>2702</v>
      </c>
      <c r="L114" s="9">
        <f t="shared" si="21"/>
        <v>1947</v>
      </c>
      <c r="M114" s="9">
        <f t="shared" si="22"/>
        <v>4649</v>
      </c>
      <c r="N114" s="508" t="s">
        <v>46</v>
      </c>
      <c r="O114" s="507"/>
    </row>
    <row r="115" spans="1:19" ht="18" customHeight="1" x14ac:dyDescent="0.2">
      <c r="A115" s="463" t="s">
        <v>47</v>
      </c>
      <c r="B115" s="9">
        <v>8306</v>
      </c>
      <c r="C115" s="9">
        <v>10191</v>
      </c>
      <c r="D115" s="9">
        <v>18497</v>
      </c>
      <c r="E115" s="9">
        <v>0</v>
      </c>
      <c r="F115" s="9">
        <v>0</v>
      </c>
      <c r="G115" s="9">
        <v>0</v>
      </c>
      <c r="H115" s="9">
        <v>0</v>
      </c>
      <c r="I115" s="9">
        <v>0</v>
      </c>
      <c r="J115" s="9">
        <f t="shared" si="23"/>
        <v>0</v>
      </c>
      <c r="K115" s="9">
        <f t="shared" si="20"/>
        <v>8306</v>
      </c>
      <c r="L115" s="9">
        <f t="shared" si="21"/>
        <v>10191</v>
      </c>
      <c r="M115" s="9">
        <f t="shared" si="22"/>
        <v>18497</v>
      </c>
      <c r="N115" s="508" t="s">
        <v>48</v>
      </c>
      <c r="O115" s="507"/>
    </row>
    <row r="116" spans="1:19" ht="18" customHeight="1" x14ac:dyDescent="0.2">
      <c r="A116" s="515" t="s">
        <v>49</v>
      </c>
      <c r="B116" s="498">
        <v>8275</v>
      </c>
      <c r="C116" s="498">
        <v>12302</v>
      </c>
      <c r="D116" s="9">
        <v>20577</v>
      </c>
      <c r="E116" s="498">
        <v>1</v>
      </c>
      <c r="F116" s="498">
        <v>5</v>
      </c>
      <c r="G116" s="9">
        <v>6</v>
      </c>
      <c r="H116" s="498">
        <v>0</v>
      </c>
      <c r="I116" s="498">
        <v>0</v>
      </c>
      <c r="J116" s="9">
        <f t="shared" si="23"/>
        <v>0</v>
      </c>
      <c r="K116" s="9">
        <f t="shared" si="20"/>
        <v>8276</v>
      </c>
      <c r="L116" s="9">
        <f t="shared" si="21"/>
        <v>12307</v>
      </c>
      <c r="M116" s="9">
        <f t="shared" si="22"/>
        <v>20583</v>
      </c>
      <c r="N116" s="507" t="s">
        <v>50</v>
      </c>
      <c r="O116" s="507"/>
    </row>
    <row r="117" spans="1:19" ht="18" customHeight="1" x14ac:dyDescent="0.2">
      <c r="A117" s="463" t="s">
        <v>96</v>
      </c>
      <c r="B117" s="9">
        <v>2084</v>
      </c>
      <c r="C117" s="9">
        <v>1589</v>
      </c>
      <c r="D117" s="9">
        <v>3673</v>
      </c>
      <c r="E117" s="9">
        <v>0</v>
      </c>
      <c r="F117" s="9">
        <v>1</v>
      </c>
      <c r="G117" s="9">
        <v>1</v>
      </c>
      <c r="H117" s="9">
        <v>0</v>
      </c>
      <c r="I117" s="9">
        <v>0</v>
      </c>
      <c r="J117" s="9">
        <f t="shared" si="23"/>
        <v>0</v>
      </c>
      <c r="K117" s="9">
        <f t="shared" si="20"/>
        <v>2084</v>
      </c>
      <c r="L117" s="9">
        <f t="shared" si="21"/>
        <v>1590</v>
      </c>
      <c r="M117" s="9">
        <f t="shared" si="22"/>
        <v>3674</v>
      </c>
      <c r="N117" s="508" t="s">
        <v>52</v>
      </c>
      <c r="O117" s="507"/>
    </row>
    <row r="118" spans="1:19" ht="18" customHeight="1" x14ac:dyDescent="0.2">
      <c r="A118" s="463" t="s">
        <v>53</v>
      </c>
      <c r="B118" s="9">
        <v>9412</v>
      </c>
      <c r="C118" s="9">
        <v>13840</v>
      </c>
      <c r="D118" s="9">
        <v>23252</v>
      </c>
      <c r="E118" s="9">
        <v>0</v>
      </c>
      <c r="F118" s="9">
        <v>0</v>
      </c>
      <c r="G118" s="9">
        <v>0</v>
      </c>
      <c r="H118" s="9">
        <v>0</v>
      </c>
      <c r="I118" s="9">
        <v>0</v>
      </c>
      <c r="J118" s="9">
        <v>0</v>
      </c>
      <c r="K118" s="9">
        <f t="shared" si="20"/>
        <v>9412</v>
      </c>
      <c r="L118" s="9">
        <f t="shared" si="21"/>
        <v>13840</v>
      </c>
      <c r="M118" s="9">
        <f t="shared" si="22"/>
        <v>23252</v>
      </c>
      <c r="N118" s="508" t="s">
        <v>54</v>
      </c>
      <c r="O118" s="507"/>
    </row>
    <row r="119" spans="1:19" ht="18" customHeight="1" x14ac:dyDescent="0.2">
      <c r="A119" s="463" t="s">
        <v>107</v>
      </c>
      <c r="B119" s="9">
        <v>1133</v>
      </c>
      <c r="C119" s="9">
        <v>1352</v>
      </c>
      <c r="D119" s="9">
        <v>2485</v>
      </c>
      <c r="E119" s="9">
        <v>0</v>
      </c>
      <c r="F119" s="9">
        <v>0</v>
      </c>
      <c r="G119" s="9">
        <v>0</v>
      </c>
      <c r="H119" s="9">
        <v>0</v>
      </c>
      <c r="I119" s="9">
        <v>0</v>
      </c>
      <c r="J119" s="9">
        <v>0</v>
      </c>
      <c r="K119" s="9">
        <f t="shared" si="20"/>
        <v>1133</v>
      </c>
      <c r="L119" s="9">
        <f t="shared" si="21"/>
        <v>1352</v>
      </c>
      <c r="M119" s="9">
        <f t="shared" si="22"/>
        <v>2485</v>
      </c>
      <c r="N119" s="508" t="s">
        <v>55</v>
      </c>
      <c r="O119" s="507"/>
    </row>
    <row r="120" spans="1:19" ht="18" customHeight="1" x14ac:dyDescent="0.2">
      <c r="A120" s="463" t="s">
        <v>56</v>
      </c>
      <c r="B120" s="9">
        <v>8608</v>
      </c>
      <c r="C120" s="9">
        <v>11508</v>
      </c>
      <c r="D120" s="9">
        <v>20116</v>
      </c>
      <c r="E120" s="9">
        <v>0</v>
      </c>
      <c r="F120" s="9">
        <v>0</v>
      </c>
      <c r="G120" s="9">
        <v>0</v>
      </c>
      <c r="H120" s="9">
        <v>0</v>
      </c>
      <c r="I120" s="9">
        <v>0</v>
      </c>
      <c r="J120" s="9">
        <v>0</v>
      </c>
      <c r="K120" s="9">
        <f t="shared" si="20"/>
        <v>8608</v>
      </c>
      <c r="L120" s="9">
        <f t="shared" si="21"/>
        <v>11508</v>
      </c>
      <c r="M120" s="9">
        <f t="shared" si="22"/>
        <v>20116</v>
      </c>
      <c r="N120" s="508" t="s">
        <v>57</v>
      </c>
      <c r="O120" s="507"/>
    </row>
    <row r="121" spans="1:19" ht="18" customHeight="1" x14ac:dyDescent="0.2">
      <c r="A121" s="463" t="s">
        <v>58</v>
      </c>
      <c r="B121" s="9">
        <v>7348</v>
      </c>
      <c r="C121" s="9">
        <v>10406</v>
      </c>
      <c r="D121" s="9">
        <v>17754</v>
      </c>
      <c r="E121" s="9">
        <v>1</v>
      </c>
      <c r="F121" s="9">
        <v>0</v>
      </c>
      <c r="G121" s="9">
        <v>1</v>
      </c>
      <c r="H121" s="9">
        <v>0</v>
      </c>
      <c r="I121" s="9">
        <v>0</v>
      </c>
      <c r="J121" s="9">
        <v>0</v>
      </c>
      <c r="K121" s="9">
        <f t="shared" si="20"/>
        <v>7349</v>
      </c>
      <c r="L121" s="9">
        <f t="shared" si="21"/>
        <v>10406</v>
      </c>
      <c r="M121" s="9">
        <f t="shared" si="22"/>
        <v>17755</v>
      </c>
      <c r="N121" s="508" t="s">
        <v>59</v>
      </c>
      <c r="O121" s="507"/>
    </row>
    <row r="122" spans="1:19" ht="18" customHeight="1" x14ac:dyDescent="0.2">
      <c r="A122" s="463" t="s">
        <v>60</v>
      </c>
      <c r="B122" s="9">
        <v>6227</v>
      </c>
      <c r="C122" s="9">
        <v>10286</v>
      </c>
      <c r="D122" s="9">
        <v>16513</v>
      </c>
      <c r="E122" s="9">
        <v>1</v>
      </c>
      <c r="F122" s="9">
        <v>0</v>
      </c>
      <c r="G122" s="9">
        <v>1</v>
      </c>
      <c r="H122" s="9">
        <v>0</v>
      </c>
      <c r="I122" s="9">
        <v>0</v>
      </c>
      <c r="J122" s="9">
        <v>0</v>
      </c>
      <c r="K122" s="9">
        <f>SUM(H122,E122,B122)</f>
        <v>6228</v>
      </c>
      <c r="L122" s="9">
        <f>SUM(I122,F122,C122)</f>
        <v>10286</v>
      </c>
      <c r="M122" s="9">
        <f t="shared" si="22"/>
        <v>16514</v>
      </c>
      <c r="N122" s="508" t="s">
        <v>61</v>
      </c>
      <c r="O122" s="507"/>
    </row>
    <row r="123" spans="1:19" ht="18" customHeight="1" thickBot="1" x14ac:dyDescent="0.25">
      <c r="A123" s="11" t="s">
        <v>62</v>
      </c>
      <c r="B123" s="12">
        <v>1312</v>
      </c>
      <c r="C123" s="12">
        <v>1429</v>
      </c>
      <c r="D123" s="12">
        <v>2741</v>
      </c>
      <c r="E123" s="12">
        <v>0</v>
      </c>
      <c r="F123" s="12">
        <v>0</v>
      </c>
      <c r="G123" s="12">
        <v>0</v>
      </c>
      <c r="H123" s="12">
        <v>0</v>
      </c>
      <c r="I123" s="12">
        <v>0</v>
      </c>
      <c r="J123" s="12">
        <v>0</v>
      </c>
      <c r="K123" s="12">
        <f t="shared" si="20"/>
        <v>1312</v>
      </c>
      <c r="L123" s="12">
        <f t="shared" si="21"/>
        <v>1429</v>
      </c>
      <c r="M123" s="12">
        <f t="shared" si="22"/>
        <v>2741</v>
      </c>
      <c r="N123" s="13" t="s">
        <v>63</v>
      </c>
      <c r="O123" s="507"/>
    </row>
    <row r="124" spans="1:19" ht="18" customHeight="1" thickTop="1" thickBot="1" x14ac:dyDescent="0.25">
      <c r="A124" s="400" t="s">
        <v>114</v>
      </c>
      <c r="B124" s="995"/>
      <c r="C124" s="995"/>
      <c r="D124" s="995"/>
      <c r="E124" s="995"/>
      <c r="F124" s="995"/>
      <c r="G124" s="995"/>
      <c r="H124" s="995"/>
      <c r="I124" s="995"/>
      <c r="J124" s="995"/>
      <c r="K124" s="995"/>
      <c r="L124" s="995"/>
      <c r="M124" s="995"/>
      <c r="N124" s="520" t="s">
        <v>115</v>
      </c>
      <c r="O124" s="520"/>
    </row>
    <row r="125" spans="1:19" s="410" customFormat="1" ht="18" customHeight="1" thickTop="1" x14ac:dyDescent="0.2">
      <c r="A125" s="992" t="s">
        <v>0</v>
      </c>
      <c r="B125" s="992" t="s">
        <v>1</v>
      </c>
      <c r="C125" s="992"/>
      <c r="D125" s="992"/>
      <c r="E125" s="992" t="s">
        <v>2</v>
      </c>
      <c r="F125" s="992"/>
      <c r="G125" s="992"/>
      <c r="H125" s="992" t="s">
        <v>3</v>
      </c>
      <c r="I125" s="992"/>
      <c r="J125" s="992"/>
      <c r="K125" s="992" t="s">
        <v>4</v>
      </c>
      <c r="L125" s="992"/>
      <c r="M125" s="992"/>
      <c r="N125" s="992" t="s">
        <v>5</v>
      </c>
      <c r="O125" s="498"/>
      <c r="P125" s="521"/>
      <c r="Q125" s="521"/>
      <c r="R125" s="521"/>
      <c r="S125" s="521"/>
    </row>
    <row r="126" spans="1:19" s="410" customFormat="1" ht="12" customHeight="1" x14ac:dyDescent="0.2">
      <c r="A126" s="993"/>
      <c r="B126" s="993" t="s">
        <v>6</v>
      </c>
      <c r="C126" s="993"/>
      <c r="D126" s="993"/>
      <c r="E126" s="993" t="s">
        <v>7</v>
      </c>
      <c r="F126" s="993"/>
      <c r="G126" s="993"/>
      <c r="H126" s="993" t="s">
        <v>8</v>
      </c>
      <c r="I126" s="993"/>
      <c r="J126" s="993"/>
      <c r="K126" s="993" t="s">
        <v>9</v>
      </c>
      <c r="L126" s="993"/>
      <c r="M126" s="993"/>
      <c r="N126" s="993"/>
      <c r="O126" s="498"/>
      <c r="P126" s="521"/>
      <c r="Q126" s="521"/>
      <c r="R126" s="521"/>
      <c r="S126" s="521"/>
    </row>
    <row r="127" spans="1:19" s="410" customFormat="1" ht="12.75" customHeight="1" x14ac:dyDescent="0.2">
      <c r="A127" s="993"/>
      <c r="B127" s="498" t="s">
        <v>10</v>
      </c>
      <c r="C127" s="498" t="s">
        <v>11</v>
      </c>
      <c r="D127" s="498" t="s">
        <v>12</v>
      </c>
      <c r="E127" s="498" t="s">
        <v>10</v>
      </c>
      <c r="F127" s="498" t="s">
        <v>11</v>
      </c>
      <c r="G127" s="498" t="s">
        <v>12</v>
      </c>
      <c r="H127" s="498" t="s">
        <v>10</v>
      </c>
      <c r="I127" s="498" t="s">
        <v>11</v>
      </c>
      <c r="J127" s="498" t="s">
        <v>12</v>
      </c>
      <c r="K127" s="498" t="s">
        <v>10</v>
      </c>
      <c r="L127" s="498" t="s">
        <v>11</v>
      </c>
      <c r="M127" s="498" t="s">
        <v>12</v>
      </c>
      <c r="N127" s="993"/>
      <c r="O127" s="498"/>
      <c r="P127" s="521"/>
      <c r="Q127" s="521"/>
      <c r="R127" s="521"/>
      <c r="S127" s="521"/>
    </row>
    <row r="128" spans="1:19" s="410" customFormat="1" ht="18" customHeight="1" thickBot="1" x14ac:dyDescent="0.25">
      <c r="A128" s="994"/>
      <c r="B128" s="499" t="s">
        <v>13</v>
      </c>
      <c r="C128" s="499" t="s">
        <v>14</v>
      </c>
      <c r="D128" s="499" t="s">
        <v>9</v>
      </c>
      <c r="E128" s="499" t="s">
        <v>13</v>
      </c>
      <c r="F128" s="499" t="s">
        <v>14</v>
      </c>
      <c r="G128" s="499" t="s">
        <v>9</v>
      </c>
      <c r="H128" s="499" t="s">
        <v>13</v>
      </c>
      <c r="I128" s="499" t="s">
        <v>14</v>
      </c>
      <c r="J128" s="499" t="s">
        <v>9</v>
      </c>
      <c r="K128" s="499" t="s">
        <v>13</v>
      </c>
      <c r="L128" s="499" t="s">
        <v>14</v>
      </c>
      <c r="M128" s="499" t="s">
        <v>9</v>
      </c>
      <c r="N128" s="994"/>
      <c r="O128" s="498"/>
      <c r="P128" s="521"/>
      <c r="Q128" s="521"/>
      <c r="R128" s="521"/>
      <c r="S128" s="521"/>
    </row>
    <row r="129" spans="1:19" ht="19.5" customHeight="1" x14ac:dyDescent="0.2">
      <c r="A129" s="17" t="s">
        <v>64</v>
      </c>
      <c r="B129" s="18">
        <v>9357</v>
      </c>
      <c r="C129" s="18">
        <v>11738</v>
      </c>
      <c r="D129" s="18">
        <v>21095</v>
      </c>
      <c r="E129" s="18">
        <v>0</v>
      </c>
      <c r="F129" s="18">
        <v>2</v>
      </c>
      <c r="G129" s="18">
        <v>2</v>
      </c>
      <c r="H129" s="18">
        <v>0</v>
      </c>
      <c r="I129" s="18">
        <v>0</v>
      </c>
      <c r="J129" s="18">
        <f t="shared" si="23"/>
        <v>0</v>
      </c>
      <c r="K129" s="18">
        <f t="shared" si="20"/>
        <v>9357</v>
      </c>
      <c r="L129" s="18">
        <f t="shared" si="21"/>
        <v>11740</v>
      </c>
      <c r="M129" s="18">
        <f t="shared" si="22"/>
        <v>21097</v>
      </c>
      <c r="N129" s="19" t="s">
        <v>65</v>
      </c>
      <c r="O129" s="507"/>
    </row>
    <row r="130" spans="1:19" ht="19.5" customHeight="1" x14ac:dyDescent="0.2">
      <c r="A130" s="463" t="s">
        <v>66</v>
      </c>
      <c r="B130" s="9">
        <v>6569</v>
      </c>
      <c r="C130" s="9">
        <v>7497</v>
      </c>
      <c r="D130" s="9">
        <v>14066</v>
      </c>
      <c r="E130" s="9">
        <v>0</v>
      </c>
      <c r="F130" s="9">
        <v>0</v>
      </c>
      <c r="G130" s="9">
        <v>0</v>
      </c>
      <c r="H130" s="9">
        <v>0</v>
      </c>
      <c r="I130" s="9">
        <v>0</v>
      </c>
      <c r="J130" s="9">
        <f t="shared" si="23"/>
        <v>0</v>
      </c>
      <c r="K130" s="9">
        <f t="shared" si="20"/>
        <v>6569</v>
      </c>
      <c r="L130" s="9">
        <f t="shared" si="21"/>
        <v>7497</v>
      </c>
      <c r="M130" s="9">
        <f t="shared" si="22"/>
        <v>14066</v>
      </c>
      <c r="N130" s="508" t="s">
        <v>67</v>
      </c>
      <c r="O130" s="507"/>
    </row>
    <row r="131" spans="1:19" ht="19.5" customHeight="1" x14ac:dyDescent="0.2">
      <c r="A131" s="463" t="s">
        <v>68</v>
      </c>
      <c r="B131" s="714">
        <v>3793</v>
      </c>
      <c r="C131" s="714">
        <v>6483</v>
      </c>
      <c r="D131" s="714">
        <v>10276</v>
      </c>
      <c r="E131" s="714">
        <v>0</v>
      </c>
      <c r="F131" s="714">
        <v>0</v>
      </c>
      <c r="G131" s="714">
        <v>0</v>
      </c>
      <c r="H131" s="714">
        <v>0</v>
      </c>
      <c r="I131" s="714">
        <v>0</v>
      </c>
      <c r="J131" s="714">
        <v>0</v>
      </c>
      <c r="K131" s="714">
        <f t="shared" si="20"/>
        <v>3793</v>
      </c>
      <c r="L131" s="714">
        <f t="shared" si="21"/>
        <v>6483</v>
      </c>
      <c r="M131" s="714">
        <f t="shared" si="22"/>
        <v>10276</v>
      </c>
      <c r="N131" s="707" t="s">
        <v>69</v>
      </c>
      <c r="O131" s="507"/>
    </row>
    <row r="132" spans="1:19" ht="19.5" customHeight="1" x14ac:dyDescent="0.2">
      <c r="A132" s="463" t="s">
        <v>70</v>
      </c>
      <c r="B132" s="714">
        <v>4996</v>
      </c>
      <c r="C132" s="714">
        <v>6692</v>
      </c>
      <c r="D132" s="714">
        <v>11688</v>
      </c>
      <c r="E132" s="714">
        <v>0</v>
      </c>
      <c r="F132" s="714">
        <v>0</v>
      </c>
      <c r="G132" s="714">
        <v>0</v>
      </c>
      <c r="H132" s="714">
        <v>0</v>
      </c>
      <c r="I132" s="714">
        <v>0</v>
      </c>
      <c r="J132" s="714">
        <v>0</v>
      </c>
      <c r="K132" s="714">
        <f>SUM(H132,E132,B132)</f>
        <v>4996</v>
      </c>
      <c r="L132" s="714">
        <f>SUM(I132,F132,C132)</f>
        <v>6692</v>
      </c>
      <c r="M132" s="714">
        <f>SUM(K132:L132)</f>
        <v>11688</v>
      </c>
      <c r="N132" s="707" t="s">
        <v>71</v>
      </c>
      <c r="O132" s="507"/>
    </row>
    <row r="133" spans="1:19" ht="31.5" customHeight="1" x14ac:dyDescent="0.2">
      <c r="A133" s="463" t="s">
        <v>72</v>
      </c>
      <c r="B133" s="9">
        <v>256</v>
      </c>
      <c r="C133" s="9">
        <v>276</v>
      </c>
      <c r="D133" s="9">
        <v>532</v>
      </c>
      <c r="E133" s="9">
        <v>0</v>
      </c>
      <c r="F133" s="9">
        <v>0</v>
      </c>
      <c r="G133" s="9">
        <v>0</v>
      </c>
      <c r="H133" s="9">
        <v>0</v>
      </c>
      <c r="I133" s="9">
        <v>0</v>
      </c>
      <c r="J133" s="9">
        <f t="shared" ref="J133:J142" si="24">SUM(H133:I133)</f>
        <v>0</v>
      </c>
      <c r="K133" s="9">
        <f t="shared" ref="K133:K142" si="25">SUM(H133,E133,B133)</f>
        <v>256</v>
      </c>
      <c r="L133" s="9">
        <f t="shared" ref="L133:L142" si="26">SUM(I133,F133,C133)</f>
        <v>276</v>
      </c>
      <c r="M133" s="9">
        <f t="shared" ref="M133:M162" si="27">SUM(K133:L133)</f>
        <v>532</v>
      </c>
      <c r="N133" s="514" t="s">
        <v>108</v>
      </c>
      <c r="O133" s="186"/>
    </row>
    <row r="134" spans="1:19" ht="29.25" customHeight="1" x14ac:dyDescent="0.2">
      <c r="A134" s="463" t="s">
        <v>74</v>
      </c>
      <c r="B134" s="9">
        <v>264</v>
      </c>
      <c r="C134" s="9">
        <v>483</v>
      </c>
      <c r="D134" s="9">
        <v>747</v>
      </c>
      <c r="E134" s="9">
        <v>0</v>
      </c>
      <c r="F134" s="9">
        <v>0</v>
      </c>
      <c r="G134" s="9">
        <v>0</v>
      </c>
      <c r="H134" s="9">
        <v>0</v>
      </c>
      <c r="I134" s="9">
        <v>0</v>
      </c>
      <c r="J134" s="9">
        <f t="shared" si="24"/>
        <v>0</v>
      </c>
      <c r="K134" s="9">
        <f t="shared" si="25"/>
        <v>264</v>
      </c>
      <c r="L134" s="9">
        <f t="shared" si="26"/>
        <v>483</v>
      </c>
      <c r="M134" s="9">
        <f t="shared" si="27"/>
        <v>747</v>
      </c>
      <c r="N134" s="514" t="s">
        <v>75</v>
      </c>
      <c r="O134" s="186"/>
    </row>
    <row r="135" spans="1:19" ht="19.5" customHeight="1" x14ac:dyDescent="0.2">
      <c r="A135" s="463" t="s">
        <v>76</v>
      </c>
      <c r="B135" s="9">
        <v>425</v>
      </c>
      <c r="C135" s="9">
        <v>421</v>
      </c>
      <c r="D135" s="9">
        <v>846</v>
      </c>
      <c r="E135" s="9">
        <v>0</v>
      </c>
      <c r="F135" s="9">
        <v>0</v>
      </c>
      <c r="G135" s="9">
        <v>0</v>
      </c>
      <c r="H135" s="9">
        <v>0</v>
      </c>
      <c r="I135" s="9">
        <v>0</v>
      </c>
      <c r="J135" s="9">
        <v>0</v>
      </c>
      <c r="K135" s="9">
        <f t="shared" si="25"/>
        <v>425</v>
      </c>
      <c r="L135" s="9">
        <f t="shared" si="26"/>
        <v>421</v>
      </c>
      <c r="M135" s="9">
        <f t="shared" si="27"/>
        <v>846</v>
      </c>
      <c r="N135" s="508" t="s">
        <v>77</v>
      </c>
      <c r="O135" s="507"/>
    </row>
    <row r="136" spans="1:19" ht="19.5" customHeight="1" x14ac:dyDescent="0.2">
      <c r="A136" s="463" t="s">
        <v>78</v>
      </c>
      <c r="B136" s="9">
        <f t="shared" ref="B136:M136" si="28">SUM(B132:B135,B100:B131)</f>
        <v>194739</v>
      </c>
      <c r="C136" s="9">
        <f t="shared" si="28"/>
        <v>241914</v>
      </c>
      <c r="D136" s="9">
        <f t="shared" si="28"/>
        <v>436653</v>
      </c>
      <c r="E136" s="9">
        <f t="shared" si="28"/>
        <v>23</v>
      </c>
      <c r="F136" s="9">
        <f t="shared" si="28"/>
        <v>56</v>
      </c>
      <c r="G136" s="9">
        <f t="shared" si="28"/>
        <v>79</v>
      </c>
      <c r="H136" s="9">
        <f t="shared" si="28"/>
        <v>3</v>
      </c>
      <c r="I136" s="9">
        <f t="shared" si="28"/>
        <v>3</v>
      </c>
      <c r="J136" s="9">
        <f t="shared" si="28"/>
        <v>6</v>
      </c>
      <c r="K136" s="9">
        <f t="shared" si="28"/>
        <v>194765</v>
      </c>
      <c r="L136" s="9">
        <f t="shared" si="28"/>
        <v>241973</v>
      </c>
      <c r="M136" s="9">
        <f t="shared" si="28"/>
        <v>436738</v>
      </c>
      <c r="N136" s="508" t="s">
        <v>109</v>
      </c>
      <c r="O136" s="507"/>
    </row>
    <row r="137" spans="1:19" ht="19.5" customHeight="1" x14ac:dyDescent="0.2">
      <c r="A137" s="463" t="s">
        <v>80</v>
      </c>
      <c r="B137" s="9">
        <v>9023</v>
      </c>
      <c r="C137" s="9">
        <v>6593</v>
      </c>
      <c r="D137" s="9">
        <v>15616</v>
      </c>
      <c r="E137" s="9">
        <v>1</v>
      </c>
      <c r="F137" s="9">
        <v>0</v>
      </c>
      <c r="G137" s="9">
        <v>1</v>
      </c>
      <c r="H137" s="9">
        <v>0</v>
      </c>
      <c r="I137" s="9">
        <v>0</v>
      </c>
      <c r="J137" s="9">
        <v>0</v>
      </c>
      <c r="K137" s="9">
        <f t="shared" si="25"/>
        <v>9024</v>
      </c>
      <c r="L137" s="9">
        <f t="shared" si="26"/>
        <v>6593</v>
      </c>
      <c r="M137" s="9">
        <f t="shared" si="27"/>
        <v>15617</v>
      </c>
      <c r="N137" s="508" t="s">
        <v>81</v>
      </c>
      <c r="O137" s="507"/>
    </row>
    <row r="138" spans="1:19" ht="19.5" customHeight="1" x14ac:dyDescent="0.2">
      <c r="A138" s="463" t="s">
        <v>82</v>
      </c>
      <c r="B138" s="9">
        <v>15472</v>
      </c>
      <c r="C138" s="9">
        <v>12836</v>
      </c>
      <c r="D138" s="9">
        <v>28308</v>
      </c>
      <c r="E138" s="9">
        <v>12</v>
      </c>
      <c r="F138" s="9">
        <v>11</v>
      </c>
      <c r="G138" s="9">
        <v>23</v>
      </c>
      <c r="H138" s="9">
        <v>1</v>
      </c>
      <c r="I138" s="9">
        <v>0</v>
      </c>
      <c r="J138" s="9">
        <v>1</v>
      </c>
      <c r="K138" s="9">
        <f t="shared" si="25"/>
        <v>15485</v>
      </c>
      <c r="L138" s="9">
        <f t="shared" si="26"/>
        <v>12847</v>
      </c>
      <c r="M138" s="9">
        <f t="shared" si="27"/>
        <v>28332</v>
      </c>
      <c r="N138" s="508" t="s">
        <v>83</v>
      </c>
      <c r="O138" s="507"/>
    </row>
    <row r="139" spans="1:19" ht="19.5" customHeight="1" x14ac:dyDescent="0.2">
      <c r="A139" s="463" t="s">
        <v>84</v>
      </c>
      <c r="B139" s="9">
        <v>10347</v>
      </c>
      <c r="C139" s="9">
        <v>8214</v>
      </c>
      <c r="D139" s="9">
        <v>18561</v>
      </c>
      <c r="E139" s="9">
        <v>0</v>
      </c>
      <c r="F139" s="9">
        <v>0</v>
      </c>
      <c r="G139" s="9">
        <v>0</v>
      </c>
      <c r="H139" s="9">
        <v>0</v>
      </c>
      <c r="I139" s="9">
        <v>0</v>
      </c>
      <c r="J139" s="9">
        <v>0</v>
      </c>
      <c r="K139" s="9">
        <f t="shared" si="25"/>
        <v>10347</v>
      </c>
      <c r="L139" s="9">
        <f t="shared" si="26"/>
        <v>8214</v>
      </c>
      <c r="M139" s="9">
        <f t="shared" si="27"/>
        <v>18561</v>
      </c>
      <c r="N139" s="508" t="s">
        <v>85</v>
      </c>
      <c r="O139" s="507"/>
    </row>
    <row r="140" spans="1:19" ht="19.5" customHeight="1" x14ac:dyDescent="0.2">
      <c r="A140" s="463" t="s">
        <v>86</v>
      </c>
      <c r="B140" s="9">
        <v>6781</v>
      </c>
      <c r="C140" s="9">
        <v>6028</v>
      </c>
      <c r="D140" s="9">
        <v>12809</v>
      </c>
      <c r="E140" s="9">
        <v>0</v>
      </c>
      <c r="F140" s="9">
        <v>0</v>
      </c>
      <c r="G140" s="9">
        <v>0</v>
      </c>
      <c r="H140" s="9">
        <v>0</v>
      </c>
      <c r="I140" s="9">
        <v>0</v>
      </c>
      <c r="J140" s="9">
        <v>0</v>
      </c>
      <c r="K140" s="9">
        <f t="shared" si="25"/>
        <v>6781</v>
      </c>
      <c r="L140" s="9">
        <f t="shared" si="26"/>
        <v>6028</v>
      </c>
      <c r="M140" s="9">
        <f t="shared" si="27"/>
        <v>12809</v>
      </c>
      <c r="N140" s="508" t="s">
        <v>87</v>
      </c>
      <c r="O140" s="507"/>
    </row>
    <row r="141" spans="1:19" ht="19.5" customHeight="1" x14ac:dyDescent="0.2">
      <c r="A141" s="463" t="s">
        <v>88</v>
      </c>
      <c r="B141" s="9">
        <v>83019</v>
      </c>
      <c r="C141" s="9">
        <v>63171</v>
      </c>
      <c r="D141" s="9">
        <v>146190</v>
      </c>
      <c r="E141" s="9">
        <v>18</v>
      </c>
      <c r="F141" s="9">
        <v>24</v>
      </c>
      <c r="G141" s="9">
        <v>42</v>
      </c>
      <c r="H141" s="9">
        <v>0</v>
      </c>
      <c r="I141" s="9">
        <v>0</v>
      </c>
      <c r="J141" s="9">
        <v>0</v>
      </c>
      <c r="K141" s="9">
        <f t="shared" si="25"/>
        <v>83037</v>
      </c>
      <c r="L141" s="9">
        <f t="shared" si="26"/>
        <v>63195</v>
      </c>
      <c r="M141" s="9">
        <f t="shared" si="27"/>
        <v>146232</v>
      </c>
      <c r="N141" s="508" t="s">
        <v>89</v>
      </c>
      <c r="O141" s="507"/>
    </row>
    <row r="142" spans="1:19" ht="19.5" customHeight="1" x14ac:dyDescent="0.2">
      <c r="A142" s="515" t="s">
        <v>90</v>
      </c>
      <c r="B142" s="498">
        <f>SUM(B137:B141,B136)</f>
        <v>319381</v>
      </c>
      <c r="C142" s="498">
        <f t="shared" ref="C142:I142" si="29">SUM(C137:C141,C136)</f>
        <v>338756</v>
      </c>
      <c r="D142" s="9">
        <f t="shared" ref="D142" si="30">SUM(B142:C142)</f>
        <v>658137</v>
      </c>
      <c r="E142" s="498">
        <f t="shared" si="29"/>
        <v>54</v>
      </c>
      <c r="F142" s="498">
        <f t="shared" si="29"/>
        <v>91</v>
      </c>
      <c r="G142" s="9">
        <f t="shared" ref="G142" si="31">SUM(E142:F142)</f>
        <v>145</v>
      </c>
      <c r="H142" s="498">
        <f t="shared" si="29"/>
        <v>4</v>
      </c>
      <c r="I142" s="498">
        <f t="shared" si="29"/>
        <v>3</v>
      </c>
      <c r="J142" s="9">
        <f t="shared" si="24"/>
        <v>7</v>
      </c>
      <c r="K142" s="9">
        <f t="shared" si="25"/>
        <v>319439</v>
      </c>
      <c r="L142" s="9">
        <f t="shared" si="26"/>
        <v>338850</v>
      </c>
      <c r="M142" s="9">
        <f t="shared" si="27"/>
        <v>658289</v>
      </c>
      <c r="N142" s="507" t="s">
        <v>91</v>
      </c>
      <c r="O142" s="507"/>
      <c r="P142" s="512"/>
    </row>
    <row r="143" spans="1:19" s="815" customFormat="1" ht="14.25" customHeight="1" x14ac:dyDescent="0.2">
      <c r="A143" s="308" t="s">
        <v>92</v>
      </c>
      <c r="B143" s="326"/>
      <c r="C143" s="326"/>
      <c r="D143" s="326"/>
      <c r="E143" s="326"/>
      <c r="F143" s="326"/>
      <c r="G143" s="326"/>
      <c r="H143" s="326"/>
      <c r="I143" s="326"/>
      <c r="J143" s="326"/>
      <c r="K143" s="326"/>
      <c r="L143" s="326"/>
      <c r="M143" s="326"/>
      <c r="N143" s="297" t="s">
        <v>93</v>
      </c>
      <c r="O143" s="56"/>
      <c r="P143" s="814"/>
      <c r="Q143" s="814"/>
      <c r="R143" s="814"/>
      <c r="S143" s="814"/>
    </row>
    <row r="144" spans="1:19" ht="19.5" customHeight="1" x14ac:dyDescent="0.2">
      <c r="A144" s="463" t="s">
        <v>17</v>
      </c>
      <c r="B144" s="9">
        <v>5047</v>
      </c>
      <c r="C144" s="9">
        <v>4774</v>
      </c>
      <c r="D144" s="9">
        <v>9821</v>
      </c>
      <c r="E144" s="9">
        <v>4</v>
      </c>
      <c r="F144" s="9">
        <v>6</v>
      </c>
      <c r="G144" s="9">
        <v>10</v>
      </c>
      <c r="H144" s="9">
        <v>0</v>
      </c>
      <c r="I144" s="9">
        <v>0</v>
      </c>
      <c r="J144" s="9">
        <v>0</v>
      </c>
      <c r="K144" s="9">
        <f t="shared" ref="K144:K165" si="32">SUM(H144,E144,B144)</f>
        <v>5051</v>
      </c>
      <c r="L144" s="9">
        <f t="shared" ref="L144:L165" si="33">SUM(I144,F144,C144)</f>
        <v>4780</v>
      </c>
      <c r="M144" s="9">
        <f t="shared" si="27"/>
        <v>9831</v>
      </c>
      <c r="N144" s="508" t="s">
        <v>18</v>
      </c>
      <c r="O144" s="507"/>
    </row>
    <row r="145" spans="1:19" ht="19.5" customHeight="1" x14ac:dyDescent="0.2">
      <c r="A145" s="463" t="s">
        <v>19</v>
      </c>
      <c r="B145" s="9">
        <v>4624</v>
      </c>
      <c r="C145" s="9">
        <v>3811</v>
      </c>
      <c r="D145" s="9">
        <v>8435</v>
      </c>
      <c r="E145" s="9">
        <v>0</v>
      </c>
      <c r="F145" s="9">
        <v>0</v>
      </c>
      <c r="G145" s="9">
        <v>0</v>
      </c>
      <c r="H145" s="9">
        <v>0</v>
      </c>
      <c r="I145" s="9">
        <v>0</v>
      </c>
      <c r="J145" s="9">
        <v>0</v>
      </c>
      <c r="K145" s="9">
        <f t="shared" si="32"/>
        <v>4624</v>
      </c>
      <c r="L145" s="9">
        <f t="shared" si="33"/>
        <v>3811</v>
      </c>
      <c r="M145" s="9">
        <f t="shared" si="27"/>
        <v>8435</v>
      </c>
      <c r="N145" s="508" t="s">
        <v>20</v>
      </c>
      <c r="O145" s="507"/>
    </row>
    <row r="146" spans="1:19" ht="19.5" customHeight="1" x14ac:dyDescent="0.2">
      <c r="A146" s="463" t="s">
        <v>21</v>
      </c>
      <c r="B146" s="9">
        <v>2414</v>
      </c>
      <c r="C146" s="9">
        <v>977</v>
      </c>
      <c r="D146" s="9">
        <v>3391</v>
      </c>
      <c r="E146" s="9">
        <v>1</v>
      </c>
      <c r="F146" s="9">
        <v>0</v>
      </c>
      <c r="G146" s="9">
        <v>1</v>
      </c>
      <c r="H146" s="9">
        <v>0</v>
      </c>
      <c r="I146" s="9">
        <v>0</v>
      </c>
      <c r="J146" s="9">
        <v>0</v>
      </c>
      <c r="K146" s="9">
        <f t="shared" si="32"/>
        <v>2415</v>
      </c>
      <c r="L146" s="9">
        <f t="shared" si="33"/>
        <v>977</v>
      </c>
      <c r="M146" s="9">
        <f t="shared" si="27"/>
        <v>3392</v>
      </c>
      <c r="N146" s="508" t="s">
        <v>22</v>
      </c>
      <c r="O146" s="507"/>
    </row>
    <row r="147" spans="1:19" ht="19.5" customHeight="1" x14ac:dyDescent="0.2">
      <c r="A147" s="463" t="s">
        <v>25</v>
      </c>
      <c r="B147" s="9">
        <v>3343</v>
      </c>
      <c r="C147" s="9">
        <v>2755</v>
      </c>
      <c r="D147" s="9">
        <v>6098</v>
      </c>
      <c r="E147" s="9">
        <v>3</v>
      </c>
      <c r="F147" s="9">
        <v>1</v>
      </c>
      <c r="G147" s="9">
        <v>4</v>
      </c>
      <c r="H147" s="9">
        <v>0</v>
      </c>
      <c r="I147" s="9">
        <v>0</v>
      </c>
      <c r="J147" s="9">
        <v>0</v>
      </c>
      <c r="K147" s="9">
        <f t="shared" si="32"/>
        <v>3346</v>
      </c>
      <c r="L147" s="9">
        <f t="shared" si="33"/>
        <v>2756</v>
      </c>
      <c r="M147" s="9">
        <f t="shared" si="27"/>
        <v>6102</v>
      </c>
      <c r="N147" s="508" t="s">
        <v>26</v>
      </c>
      <c r="O147" s="507"/>
    </row>
    <row r="148" spans="1:19" ht="19.5" customHeight="1" x14ac:dyDescent="0.2">
      <c r="A148" s="463" t="s">
        <v>27</v>
      </c>
      <c r="B148" s="9">
        <v>4885</v>
      </c>
      <c r="C148" s="9">
        <v>1794</v>
      </c>
      <c r="D148" s="9">
        <v>6679</v>
      </c>
      <c r="E148" s="9">
        <v>0</v>
      </c>
      <c r="F148" s="9">
        <v>0</v>
      </c>
      <c r="G148" s="9">
        <v>0</v>
      </c>
      <c r="H148" s="9">
        <v>0</v>
      </c>
      <c r="I148" s="9">
        <v>0</v>
      </c>
      <c r="J148" s="9">
        <v>0</v>
      </c>
      <c r="K148" s="9">
        <f t="shared" si="32"/>
        <v>4885</v>
      </c>
      <c r="L148" s="9">
        <f t="shared" si="33"/>
        <v>1794</v>
      </c>
      <c r="M148" s="9">
        <f t="shared" si="27"/>
        <v>6679</v>
      </c>
      <c r="N148" s="508" t="s">
        <v>28</v>
      </c>
      <c r="O148" s="507"/>
    </row>
    <row r="149" spans="1:19" ht="19.5" customHeight="1" x14ac:dyDescent="0.2">
      <c r="A149" s="463" t="s">
        <v>94</v>
      </c>
      <c r="B149" s="9">
        <v>2</v>
      </c>
      <c r="C149" s="9">
        <v>3</v>
      </c>
      <c r="D149" s="9">
        <v>5</v>
      </c>
      <c r="E149" s="9">
        <v>0</v>
      </c>
      <c r="F149" s="9">
        <v>0</v>
      </c>
      <c r="G149" s="9">
        <v>0</v>
      </c>
      <c r="H149" s="9">
        <v>0</v>
      </c>
      <c r="I149" s="9">
        <v>0</v>
      </c>
      <c r="J149" s="9">
        <v>0</v>
      </c>
      <c r="K149" s="9">
        <f t="shared" si="32"/>
        <v>2</v>
      </c>
      <c r="L149" s="9">
        <f t="shared" si="33"/>
        <v>3</v>
      </c>
      <c r="M149" s="9">
        <f t="shared" si="27"/>
        <v>5</v>
      </c>
      <c r="N149" s="508" t="s">
        <v>32</v>
      </c>
      <c r="O149" s="507"/>
    </row>
    <row r="150" spans="1:19" s="540" customFormat="1" ht="19.5" customHeight="1" x14ac:dyDescent="0.2">
      <c r="A150" s="463" t="s">
        <v>106</v>
      </c>
      <c r="B150" s="9">
        <v>24</v>
      </c>
      <c r="C150" s="9">
        <v>30</v>
      </c>
      <c r="D150" s="9">
        <v>54</v>
      </c>
      <c r="E150" s="9">
        <v>0</v>
      </c>
      <c r="F150" s="9">
        <v>0</v>
      </c>
      <c r="G150" s="9">
        <v>0</v>
      </c>
      <c r="H150" s="9">
        <v>0</v>
      </c>
      <c r="I150" s="9">
        <v>0</v>
      </c>
      <c r="J150" s="9">
        <v>0</v>
      </c>
      <c r="K150" s="9">
        <f t="shared" ref="K150" si="34">SUM(H150,E150,B150)</f>
        <v>24</v>
      </c>
      <c r="L150" s="9">
        <f t="shared" ref="L150" si="35">SUM(I150,F150,C150)</f>
        <v>30</v>
      </c>
      <c r="M150" s="9">
        <f t="shared" ref="M150" si="36">SUM(K150:L150)</f>
        <v>54</v>
      </c>
      <c r="N150" s="732" t="s">
        <v>34</v>
      </c>
      <c r="O150" s="542"/>
      <c r="P150" s="484"/>
      <c r="Q150" s="484"/>
      <c r="R150" s="484"/>
      <c r="S150" s="484"/>
    </row>
    <row r="151" spans="1:19" ht="19.5" customHeight="1" x14ac:dyDescent="0.2">
      <c r="A151" s="463" t="s">
        <v>35</v>
      </c>
      <c r="B151" s="9">
        <v>6500</v>
      </c>
      <c r="C151" s="9">
        <v>4496</v>
      </c>
      <c r="D151" s="9">
        <v>10996</v>
      </c>
      <c r="E151" s="9">
        <v>2</v>
      </c>
      <c r="F151" s="9">
        <v>0</v>
      </c>
      <c r="G151" s="9">
        <v>2</v>
      </c>
      <c r="H151" s="9">
        <v>0</v>
      </c>
      <c r="I151" s="9">
        <v>0</v>
      </c>
      <c r="J151" s="9">
        <v>0</v>
      </c>
      <c r="K151" s="9">
        <f t="shared" si="32"/>
        <v>6502</v>
      </c>
      <c r="L151" s="9">
        <f t="shared" si="33"/>
        <v>4496</v>
      </c>
      <c r="M151" s="9">
        <f t="shared" si="27"/>
        <v>10998</v>
      </c>
      <c r="N151" s="508" t="s">
        <v>36</v>
      </c>
      <c r="O151" s="507"/>
    </row>
    <row r="152" spans="1:19" ht="19.5" customHeight="1" x14ac:dyDescent="0.2">
      <c r="A152" s="463" t="s">
        <v>39</v>
      </c>
      <c r="B152" s="9">
        <v>3152</v>
      </c>
      <c r="C152" s="9">
        <v>2432</v>
      </c>
      <c r="D152" s="9">
        <v>5584</v>
      </c>
      <c r="E152" s="9">
        <v>1</v>
      </c>
      <c r="F152" s="9">
        <v>0</v>
      </c>
      <c r="G152" s="9">
        <v>1</v>
      </c>
      <c r="H152" s="9">
        <v>1</v>
      </c>
      <c r="I152" s="9">
        <v>0</v>
      </c>
      <c r="J152" s="9">
        <v>1</v>
      </c>
      <c r="K152" s="9">
        <f t="shared" si="32"/>
        <v>3154</v>
      </c>
      <c r="L152" s="9">
        <f t="shared" si="33"/>
        <v>2432</v>
      </c>
      <c r="M152" s="9">
        <f t="shared" si="27"/>
        <v>5586</v>
      </c>
      <c r="N152" s="508" t="s">
        <v>40</v>
      </c>
      <c r="O152" s="507"/>
    </row>
    <row r="153" spans="1:19" ht="17.25" customHeight="1" x14ac:dyDescent="0.2">
      <c r="A153" s="463" t="s">
        <v>43</v>
      </c>
      <c r="B153" s="9">
        <v>4490</v>
      </c>
      <c r="C153" s="9">
        <v>1272</v>
      </c>
      <c r="D153" s="9">
        <v>5762</v>
      </c>
      <c r="E153" s="9">
        <v>0</v>
      </c>
      <c r="F153" s="9">
        <v>1</v>
      </c>
      <c r="G153" s="9">
        <v>1</v>
      </c>
      <c r="H153" s="9">
        <v>0</v>
      </c>
      <c r="I153" s="9">
        <v>0</v>
      </c>
      <c r="J153" s="9">
        <v>0</v>
      </c>
      <c r="K153" s="9">
        <f t="shared" si="32"/>
        <v>4490</v>
      </c>
      <c r="L153" s="9">
        <f t="shared" si="33"/>
        <v>1273</v>
      </c>
      <c r="M153" s="9">
        <f t="shared" si="27"/>
        <v>5763</v>
      </c>
      <c r="N153" s="508" t="s">
        <v>44</v>
      </c>
      <c r="O153" s="507"/>
    </row>
    <row r="154" spans="1:19" ht="19.5" customHeight="1" thickBot="1" x14ac:dyDescent="0.25">
      <c r="A154" s="11" t="s">
        <v>45</v>
      </c>
      <c r="B154" s="12">
        <v>631</v>
      </c>
      <c r="C154" s="12">
        <v>435</v>
      </c>
      <c r="D154" s="12">
        <v>1066</v>
      </c>
      <c r="E154" s="12">
        <v>0</v>
      </c>
      <c r="F154" s="12">
        <v>0</v>
      </c>
      <c r="G154" s="12">
        <v>0</v>
      </c>
      <c r="H154" s="12">
        <v>0</v>
      </c>
      <c r="I154" s="12">
        <v>0</v>
      </c>
      <c r="J154" s="12">
        <v>0</v>
      </c>
      <c r="K154" s="12">
        <f t="shared" si="32"/>
        <v>631</v>
      </c>
      <c r="L154" s="12">
        <f t="shared" si="33"/>
        <v>435</v>
      </c>
      <c r="M154" s="12">
        <f t="shared" si="27"/>
        <v>1066</v>
      </c>
      <c r="N154" s="13" t="s">
        <v>46</v>
      </c>
      <c r="O154" s="507"/>
    </row>
    <row r="155" spans="1:19" ht="27" customHeight="1" thickTop="1" thickBot="1" x14ac:dyDescent="0.25">
      <c r="A155" s="400" t="s">
        <v>114</v>
      </c>
      <c r="B155" s="995"/>
      <c r="C155" s="995"/>
      <c r="D155" s="995"/>
      <c r="E155" s="995"/>
      <c r="F155" s="995"/>
      <c r="G155" s="995"/>
      <c r="H155" s="995"/>
      <c r="I155" s="995"/>
      <c r="J155" s="995"/>
      <c r="K155" s="995"/>
      <c r="L155" s="995"/>
      <c r="M155" s="995"/>
      <c r="N155" s="520" t="s">
        <v>115</v>
      </c>
      <c r="O155" s="520"/>
    </row>
    <row r="156" spans="1:19" s="410" customFormat="1" ht="21" customHeight="1" thickTop="1" x14ac:dyDescent="0.2">
      <c r="A156" s="992" t="s">
        <v>0</v>
      </c>
      <c r="B156" s="992" t="s">
        <v>1</v>
      </c>
      <c r="C156" s="992"/>
      <c r="D156" s="992"/>
      <c r="E156" s="992" t="s">
        <v>2</v>
      </c>
      <c r="F156" s="992"/>
      <c r="G156" s="992"/>
      <c r="H156" s="992" t="s">
        <v>3</v>
      </c>
      <c r="I156" s="992"/>
      <c r="J156" s="992"/>
      <c r="K156" s="992" t="s">
        <v>4</v>
      </c>
      <c r="L156" s="992"/>
      <c r="M156" s="992"/>
      <c r="N156" s="992" t="s">
        <v>5</v>
      </c>
      <c r="O156" s="498"/>
      <c r="P156" s="521"/>
      <c r="Q156" s="521"/>
      <c r="R156" s="521"/>
      <c r="S156" s="521"/>
    </row>
    <row r="157" spans="1:19" s="410" customFormat="1" ht="21" customHeight="1" x14ac:dyDescent="0.2">
      <c r="A157" s="993"/>
      <c r="B157" s="993" t="s">
        <v>6</v>
      </c>
      <c r="C157" s="993"/>
      <c r="D157" s="993"/>
      <c r="E157" s="993" t="s">
        <v>7</v>
      </c>
      <c r="F157" s="993"/>
      <c r="G157" s="993"/>
      <c r="H157" s="993" t="s">
        <v>8</v>
      </c>
      <c r="I157" s="993"/>
      <c r="J157" s="993"/>
      <c r="K157" s="993" t="s">
        <v>9</v>
      </c>
      <c r="L157" s="993"/>
      <c r="M157" s="993"/>
      <c r="N157" s="993"/>
      <c r="O157" s="498"/>
      <c r="P157" s="521"/>
      <c r="Q157" s="521"/>
      <c r="R157" s="521"/>
      <c r="S157" s="521"/>
    </row>
    <row r="158" spans="1:19" s="410" customFormat="1" ht="21" customHeight="1" x14ac:dyDescent="0.2">
      <c r="A158" s="993"/>
      <c r="B158" s="498" t="s">
        <v>10</v>
      </c>
      <c r="C158" s="498" t="s">
        <v>11</v>
      </c>
      <c r="D158" s="498" t="s">
        <v>12</v>
      </c>
      <c r="E158" s="498" t="s">
        <v>10</v>
      </c>
      <c r="F158" s="498" t="s">
        <v>11</v>
      </c>
      <c r="G158" s="498" t="s">
        <v>12</v>
      </c>
      <c r="H158" s="498" t="s">
        <v>10</v>
      </c>
      <c r="I158" s="498" t="s">
        <v>11</v>
      </c>
      <c r="J158" s="498" t="s">
        <v>12</v>
      </c>
      <c r="K158" s="498" t="s">
        <v>10</v>
      </c>
      <c r="L158" s="498" t="s">
        <v>11</v>
      </c>
      <c r="M158" s="498" t="s">
        <v>12</v>
      </c>
      <c r="N158" s="993"/>
      <c r="O158" s="498"/>
      <c r="P158" s="521"/>
      <c r="Q158" s="521"/>
      <c r="R158" s="521"/>
      <c r="S158" s="521"/>
    </row>
    <row r="159" spans="1:19" s="410" customFormat="1" ht="21" customHeight="1" thickBot="1" x14ac:dyDescent="0.25">
      <c r="A159" s="994"/>
      <c r="B159" s="499" t="s">
        <v>13</v>
      </c>
      <c r="C159" s="499" t="s">
        <v>14</v>
      </c>
      <c r="D159" s="499" t="s">
        <v>9</v>
      </c>
      <c r="E159" s="499" t="s">
        <v>13</v>
      </c>
      <c r="F159" s="499" t="s">
        <v>14</v>
      </c>
      <c r="G159" s="499" t="s">
        <v>9</v>
      </c>
      <c r="H159" s="499" t="s">
        <v>13</v>
      </c>
      <c r="I159" s="499" t="s">
        <v>14</v>
      </c>
      <c r="J159" s="499" t="s">
        <v>9</v>
      </c>
      <c r="K159" s="499" t="s">
        <v>13</v>
      </c>
      <c r="L159" s="499" t="s">
        <v>14</v>
      </c>
      <c r="M159" s="499" t="s">
        <v>9</v>
      </c>
      <c r="N159" s="994"/>
      <c r="O159" s="498"/>
      <c r="P159" s="521"/>
      <c r="Q159" s="521"/>
      <c r="R159" s="521"/>
      <c r="S159" s="521"/>
    </row>
    <row r="160" spans="1:19" ht="20.25" customHeight="1" x14ac:dyDescent="0.2">
      <c r="A160" s="463" t="s">
        <v>47</v>
      </c>
      <c r="B160" s="9">
        <v>2272</v>
      </c>
      <c r="C160" s="9">
        <v>1314</v>
      </c>
      <c r="D160" s="9">
        <v>3586</v>
      </c>
      <c r="E160" s="9">
        <v>0</v>
      </c>
      <c r="F160" s="9">
        <v>0</v>
      </c>
      <c r="G160" s="9">
        <v>0</v>
      </c>
      <c r="H160" s="9">
        <v>0</v>
      </c>
      <c r="I160" s="9">
        <v>0</v>
      </c>
      <c r="J160" s="9">
        <v>0</v>
      </c>
      <c r="K160" s="9">
        <f t="shared" si="32"/>
        <v>2272</v>
      </c>
      <c r="L160" s="9">
        <f t="shared" si="33"/>
        <v>1314</v>
      </c>
      <c r="M160" s="9">
        <f t="shared" si="27"/>
        <v>3586</v>
      </c>
      <c r="N160" s="508" t="s">
        <v>48</v>
      </c>
      <c r="O160" s="507"/>
    </row>
    <row r="161" spans="1:16" ht="20.25" customHeight="1" x14ac:dyDescent="0.2">
      <c r="A161" s="463" t="s">
        <v>49</v>
      </c>
      <c r="B161" s="9">
        <v>1745</v>
      </c>
      <c r="C161" s="9">
        <v>1270</v>
      </c>
      <c r="D161" s="9">
        <v>3015</v>
      </c>
      <c r="E161" s="9">
        <v>0</v>
      </c>
      <c r="F161" s="9">
        <v>2</v>
      </c>
      <c r="G161" s="9">
        <v>2</v>
      </c>
      <c r="H161" s="9">
        <v>0</v>
      </c>
      <c r="I161" s="9">
        <v>0</v>
      </c>
      <c r="J161" s="9">
        <v>0</v>
      </c>
      <c r="K161" s="9">
        <f t="shared" si="32"/>
        <v>1745</v>
      </c>
      <c r="L161" s="9">
        <f t="shared" si="33"/>
        <v>1272</v>
      </c>
      <c r="M161" s="9">
        <f t="shared" si="27"/>
        <v>3017</v>
      </c>
      <c r="N161" s="508" t="s">
        <v>50</v>
      </c>
      <c r="O161" s="507"/>
    </row>
    <row r="162" spans="1:16" ht="20.25" customHeight="1" x14ac:dyDescent="0.2">
      <c r="A162" s="463" t="s">
        <v>96</v>
      </c>
      <c r="B162" s="9">
        <v>476</v>
      </c>
      <c r="C162" s="9">
        <v>243</v>
      </c>
      <c r="D162" s="9">
        <v>719</v>
      </c>
      <c r="E162" s="9">
        <v>0</v>
      </c>
      <c r="F162" s="9">
        <v>0</v>
      </c>
      <c r="G162" s="9">
        <v>0</v>
      </c>
      <c r="H162" s="9">
        <v>0</v>
      </c>
      <c r="I162" s="9">
        <v>0</v>
      </c>
      <c r="J162" s="9">
        <v>0</v>
      </c>
      <c r="K162" s="9">
        <f t="shared" si="32"/>
        <v>476</v>
      </c>
      <c r="L162" s="9">
        <f t="shared" si="33"/>
        <v>243</v>
      </c>
      <c r="M162" s="9">
        <f t="shared" si="27"/>
        <v>719</v>
      </c>
      <c r="N162" s="508" t="s">
        <v>52</v>
      </c>
      <c r="O162" s="507"/>
    </row>
    <row r="163" spans="1:16" ht="20.25" customHeight="1" x14ac:dyDescent="0.2">
      <c r="A163" s="463" t="s">
        <v>53</v>
      </c>
      <c r="B163" s="9">
        <v>2559</v>
      </c>
      <c r="C163" s="9">
        <v>1607</v>
      </c>
      <c r="D163" s="9">
        <v>4166</v>
      </c>
      <c r="E163" s="9">
        <v>0</v>
      </c>
      <c r="F163" s="9">
        <v>0</v>
      </c>
      <c r="G163" s="9">
        <v>0</v>
      </c>
      <c r="H163" s="9">
        <v>0</v>
      </c>
      <c r="I163" s="9">
        <v>0</v>
      </c>
      <c r="J163" s="9">
        <v>0</v>
      </c>
      <c r="K163" s="9">
        <f t="shared" si="32"/>
        <v>2559</v>
      </c>
      <c r="L163" s="9">
        <f t="shared" si="33"/>
        <v>1607</v>
      </c>
      <c r="M163" s="9">
        <f>SUM(K163:L163)</f>
        <v>4166</v>
      </c>
      <c r="N163" s="508" t="s">
        <v>54</v>
      </c>
      <c r="O163" s="507"/>
    </row>
    <row r="164" spans="1:16" ht="20.25" customHeight="1" x14ac:dyDescent="0.2">
      <c r="A164" s="463" t="s">
        <v>107</v>
      </c>
      <c r="B164" s="9">
        <v>97</v>
      </c>
      <c r="C164" s="9">
        <v>43</v>
      </c>
      <c r="D164" s="9">
        <v>140</v>
      </c>
      <c r="E164" s="9">
        <v>0</v>
      </c>
      <c r="F164" s="9">
        <v>0</v>
      </c>
      <c r="G164" s="9">
        <v>0</v>
      </c>
      <c r="H164" s="9">
        <v>0</v>
      </c>
      <c r="I164" s="9">
        <v>0</v>
      </c>
      <c r="J164" s="9">
        <v>0</v>
      </c>
      <c r="K164" s="9">
        <f t="shared" si="32"/>
        <v>97</v>
      </c>
      <c r="L164" s="9">
        <f t="shared" si="33"/>
        <v>43</v>
      </c>
      <c r="M164" s="9">
        <f t="shared" ref="M164:M165" si="37">SUM(K164:L164)</f>
        <v>140</v>
      </c>
      <c r="N164" s="508" t="s">
        <v>55</v>
      </c>
      <c r="O164" s="507"/>
    </row>
    <row r="165" spans="1:16" ht="20.25" customHeight="1" x14ac:dyDescent="0.2">
      <c r="A165" s="463" t="s">
        <v>56</v>
      </c>
      <c r="B165" s="714">
        <v>3043</v>
      </c>
      <c r="C165" s="714">
        <v>1784</v>
      </c>
      <c r="D165" s="714">
        <v>4827</v>
      </c>
      <c r="E165" s="714">
        <v>0</v>
      </c>
      <c r="F165" s="714">
        <v>0</v>
      </c>
      <c r="G165" s="714">
        <v>0</v>
      </c>
      <c r="H165" s="714">
        <v>0</v>
      </c>
      <c r="I165" s="714">
        <v>0</v>
      </c>
      <c r="J165" s="714">
        <v>0</v>
      </c>
      <c r="K165" s="714">
        <f t="shared" si="32"/>
        <v>3043</v>
      </c>
      <c r="L165" s="714">
        <f t="shared" si="33"/>
        <v>1784</v>
      </c>
      <c r="M165" s="714">
        <f t="shared" si="37"/>
        <v>4827</v>
      </c>
      <c r="N165" s="707" t="s">
        <v>57</v>
      </c>
      <c r="O165" s="507"/>
    </row>
    <row r="166" spans="1:16" ht="20.25" customHeight="1" x14ac:dyDescent="0.2">
      <c r="A166" s="463" t="s">
        <v>58</v>
      </c>
      <c r="B166" s="9">
        <v>4204</v>
      </c>
      <c r="C166" s="9">
        <v>3122</v>
      </c>
      <c r="D166" s="9">
        <v>7326</v>
      </c>
      <c r="E166" s="9">
        <v>0</v>
      </c>
      <c r="F166" s="9">
        <v>0</v>
      </c>
      <c r="G166" s="9">
        <v>0</v>
      </c>
      <c r="H166" s="9">
        <v>0</v>
      </c>
      <c r="I166" s="9">
        <v>0</v>
      </c>
      <c r="J166" s="9">
        <f>SUM(H166:I166)</f>
        <v>0</v>
      </c>
      <c r="K166" s="9">
        <f>SUM(H166,E166,B166)</f>
        <v>4204</v>
      </c>
      <c r="L166" s="9">
        <f>SUM(I166,F166,C166)</f>
        <v>3122</v>
      </c>
      <c r="M166" s="9">
        <f>SUM(K166:L166)</f>
        <v>7326</v>
      </c>
      <c r="N166" s="508" t="s">
        <v>59</v>
      </c>
      <c r="O166" s="507"/>
    </row>
    <row r="167" spans="1:16" ht="20.25" customHeight="1" x14ac:dyDescent="0.2">
      <c r="A167" s="463" t="s">
        <v>60</v>
      </c>
      <c r="B167" s="9">
        <v>2988</v>
      </c>
      <c r="C167" s="9">
        <v>2015</v>
      </c>
      <c r="D167" s="9">
        <v>5003</v>
      </c>
      <c r="E167" s="9">
        <v>0</v>
      </c>
      <c r="F167" s="9">
        <v>0</v>
      </c>
      <c r="G167" s="9">
        <v>0</v>
      </c>
      <c r="H167" s="9">
        <v>0</v>
      </c>
      <c r="I167" s="9">
        <v>0</v>
      </c>
      <c r="J167" s="9">
        <f t="shared" ref="J167:J182" si="38">SUM(H167:I167)</f>
        <v>0</v>
      </c>
      <c r="K167" s="9">
        <f>SUM(H167,E167,B167)</f>
        <v>2988</v>
      </c>
      <c r="L167" s="9">
        <f>SUM(I167,F167,C167)</f>
        <v>2015</v>
      </c>
      <c r="M167" s="9">
        <f t="shared" ref="M167:M182" si="39">SUM(K167:L167)</f>
        <v>5003</v>
      </c>
      <c r="N167" s="508" t="s">
        <v>61</v>
      </c>
      <c r="O167" s="507"/>
    </row>
    <row r="168" spans="1:16" ht="20.25" customHeight="1" x14ac:dyDescent="0.2">
      <c r="A168" s="463" t="s">
        <v>62</v>
      </c>
      <c r="B168" s="9">
        <v>707</v>
      </c>
      <c r="C168" s="9">
        <v>525</v>
      </c>
      <c r="D168" s="9">
        <v>1232</v>
      </c>
      <c r="E168" s="9">
        <v>0</v>
      </c>
      <c r="F168" s="9">
        <v>0</v>
      </c>
      <c r="G168" s="9">
        <v>0</v>
      </c>
      <c r="H168" s="9">
        <v>0</v>
      </c>
      <c r="I168" s="9">
        <v>0</v>
      </c>
      <c r="J168" s="9">
        <v>0</v>
      </c>
      <c r="K168" s="9">
        <f t="shared" ref="K168:K182" si="40">SUM(H168,E168,B168)</f>
        <v>707</v>
      </c>
      <c r="L168" s="9">
        <f t="shared" ref="L168:L182" si="41">SUM(I168,F168,C168)</f>
        <v>525</v>
      </c>
      <c r="M168" s="9">
        <f t="shared" si="39"/>
        <v>1232</v>
      </c>
      <c r="N168" s="508" t="s">
        <v>63</v>
      </c>
      <c r="O168" s="507"/>
    </row>
    <row r="169" spans="1:16" ht="20.25" customHeight="1" x14ac:dyDescent="0.2">
      <c r="A169" s="463" t="s">
        <v>64</v>
      </c>
      <c r="B169" s="9">
        <v>4949</v>
      </c>
      <c r="C169" s="9">
        <v>2647</v>
      </c>
      <c r="D169" s="9">
        <v>7596</v>
      </c>
      <c r="E169" s="9">
        <v>0</v>
      </c>
      <c r="F169" s="9">
        <v>0</v>
      </c>
      <c r="G169" s="9">
        <v>0</v>
      </c>
      <c r="H169" s="9">
        <v>0</v>
      </c>
      <c r="I169" s="9">
        <v>0</v>
      </c>
      <c r="J169" s="9">
        <f t="shared" si="38"/>
        <v>0</v>
      </c>
      <c r="K169" s="9">
        <f t="shared" si="40"/>
        <v>4949</v>
      </c>
      <c r="L169" s="9">
        <f t="shared" si="41"/>
        <v>2647</v>
      </c>
      <c r="M169" s="9">
        <f t="shared" si="39"/>
        <v>7596</v>
      </c>
      <c r="N169" s="508" t="s">
        <v>65</v>
      </c>
      <c r="O169" s="507"/>
    </row>
    <row r="170" spans="1:16" ht="20.25" customHeight="1" x14ac:dyDescent="0.2">
      <c r="A170" s="463" t="s">
        <v>66</v>
      </c>
      <c r="B170" s="9">
        <v>2299</v>
      </c>
      <c r="C170" s="9">
        <v>1158</v>
      </c>
      <c r="D170" s="9">
        <v>3457</v>
      </c>
      <c r="E170" s="9">
        <v>0</v>
      </c>
      <c r="F170" s="9">
        <v>0</v>
      </c>
      <c r="G170" s="9">
        <v>0</v>
      </c>
      <c r="H170" s="9">
        <v>0</v>
      </c>
      <c r="I170" s="9">
        <v>0</v>
      </c>
      <c r="J170" s="9">
        <f t="shared" si="38"/>
        <v>0</v>
      </c>
      <c r="K170" s="9">
        <f t="shared" si="40"/>
        <v>2299</v>
      </c>
      <c r="L170" s="9">
        <f t="shared" si="41"/>
        <v>1158</v>
      </c>
      <c r="M170" s="9">
        <f t="shared" si="39"/>
        <v>3457</v>
      </c>
      <c r="N170" s="508" t="s">
        <v>67</v>
      </c>
      <c r="O170" s="507"/>
    </row>
    <row r="171" spans="1:16" ht="20.25" customHeight="1" x14ac:dyDescent="0.2">
      <c r="A171" s="463" t="s">
        <v>68</v>
      </c>
      <c r="B171" s="9">
        <v>2050</v>
      </c>
      <c r="C171" s="9">
        <v>1309</v>
      </c>
      <c r="D171" s="9">
        <v>3359</v>
      </c>
      <c r="E171" s="9">
        <v>0</v>
      </c>
      <c r="F171" s="9">
        <v>0</v>
      </c>
      <c r="G171" s="9">
        <v>0</v>
      </c>
      <c r="H171" s="9">
        <v>0</v>
      </c>
      <c r="I171" s="9">
        <v>0</v>
      </c>
      <c r="J171" s="9">
        <v>0</v>
      </c>
      <c r="K171" s="9">
        <f t="shared" si="40"/>
        <v>2050</v>
      </c>
      <c r="L171" s="9">
        <f t="shared" si="41"/>
        <v>1309</v>
      </c>
      <c r="M171" s="9">
        <f t="shared" si="39"/>
        <v>3359</v>
      </c>
      <c r="N171" s="508" t="s">
        <v>69</v>
      </c>
      <c r="O171" s="507"/>
    </row>
    <row r="172" spans="1:16" ht="20.25" customHeight="1" x14ac:dyDescent="0.2">
      <c r="A172" s="463" t="s">
        <v>110</v>
      </c>
      <c r="B172" s="9">
        <v>1265</v>
      </c>
      <c r="C172" s="9">
        <v>786</v>
      </c>
      <c r="D172" s="9">
        <v>2051</v>
      </c>
      <c r="E172" s="9">
        <v>0</v>
      </c>
      <c r="F172" s="9">
        <v>0</v>
      </c>
      <c r="G172" s="9">
        <v>0</v>
      </c>
      <c r="H172" s="9">
        <v>0</v>
      </c>
      <c r="I172" s="9">
        <v>0</v>
      </c>
      <c r="J172" s="9">
        <v>0</v>
      </c>
      <c r="K172" s="9">
        <f t="shared" si="40"/>
        <v>1265</v>
      </c>
      <c r="L172" s="9">
        <f t="shared" si="41"/>
        <v>786</v>
      </c>
      <c r="M172" s="9">
        <f t="shared" si="39"/>
        <v>2051</v>
      </c>
      <c r="N172" s="508" t="s">
        <v>71</v>
      </c>
      <c r="O172" s="507"/>
      <c r="P172" s="484" t="s">
        <v>2663</v>
      </c>
    </row>
    <row r="173" spans="1:16" ht="32.25" customHeight="1" x14ac:dyDescent="0.2">
      <c r="A173" s="463" t="s">
        <v>72</v>
      </c>
      <c r="B173" s="9">
        <v>60</v>
      </c>
      <c r="C173" s="9">
        <v>23</v>
      </c>
      <c r="D173" s="9">
        <v>83</v>
      </c>
      <c r="E173" s="9">
        <v>0</v>
      </c>
      <c r="F173" s="9">
        <v>0</v>
      </c>
      <c r="G173" s="9">
        <v>0</v>
      </c>
      <c r="H173" s="9">
        <v>0</v>
      </c>
      <c r="I173" s="9">
        <v>0</v>
      </c>
      <c r="J173" s="9">
        <f t="shared" si="38"/>
        <v>0</v>
      </c>
      <c r="K173" s="9">
        <f t="shared" si="40"/>
        <v>60</v>
      </c>
      <c r="L173" s="9">
        <f t="shared" si="41"/>
        <v>23</v>
      </c>
      <c r="M173" s="9">
        <f t="shared" si="39"/>
        <v>83</v>
      </c>
      <c r="N173" s="710" t="s">
        <v>108</v>
      </c>
      <c r="O173" s="507"/>
    </row>
    <row r="174" spans="1:16" ht="20.25" customHeight="1" x14ac:dyDescent="0.2">
      <c r="A174" s="463" t="s">
        <v>76</v>
      </c>
      <c r="B174" s="9">
        <v>121</v>
      </c>
      <c r="C174" s="9">
        <v>123</v>
      </c>
      <c r="D174" s="9">
        <v>244</v>
      </c>
      <c r="E174" s="9">
        <v>0</v>
      </c>
      <c r="F174" s="9">
        <v>0</v>
      </c>
      <c r="G174" s="9">
        <v>0</v>
      </c>
      <c r="H174" s="9">
        <v>0</v>
      </c>
      <c r="I174" s="9">
        <v>0</v>
      </c>
      <c r="J174" s="9">
        <f t="shared" si="38"/>
        <v>0</v>
      </c>
      <c r="K174" s="9">
        <f t="shared" si="40"/>
        <v>121</v>
      </c>
      <c r="L174" s="9">
        <f t="shared" si="41"/>
        <v>123</v>
      </c>
      <c r="M174" s="9">
        <f t="shared" si="39"/>
        <v>244</v>
      </c>
      <c r="N174" s="508" t="s">
        <v>77</v>
      </c>
      <c r="O174" s="507"/>
    </row>
    <row r="175" spans="1:16" ht="20.25" customHeight="1" x14ac:dyDescent="0.2">
      <c r="A175" s="463" t="s">
        <v>78</v>
      </c>
      <c r="B175" s="9">
        <f>SUM(B166:B174,B144:B165)</f>
        <v>63947</v>
      </c>
      <c r="C175" s="9">
        <f>SUM(C166:C174,C144:C165)</f>
        <v>40748</v>
      </c>
      <c r="D175" s="9">
        <f t="shared" ref="D175:D182" si="42">SUM(B175:C175)</f>
        <v>104695</v>
      </c>
      <c r="E175" s="9">
        <f>SUM(E166:E174,E144:E165)</f>
        <v>11</v>
      </c>
      <c r="F175" s="9">
        <f>SUM(F166:F174,F144:F165)</f>
        <v>10</v>
      </c>
      <c r="G175" s="9">
        <f t="shared" ref="G175:G182" si="43">SUM(E175:F175)</f>
        <v>21</v>
      </c>
      <c r="H175" s="9">
        <f>SUM(H166:H174,H144:H165)</f>
        <v>1</v>
      </c>
      <c r="I175" s="9">
        <f>SUM(I166:I174,I144:I165)</f>
        <v>0</v>
      </c>
      <c r="J175" s="9">
        <f t="shared" si="38"/>
        <v>1</v>
      </c>
      <c r="K175" s="9">
        <f t="shared" si="40"/>
        <v>63959</v>
      </c>
      <c r="L175" s="9">
        <f t="shared" si="41"/>
        <v>40758</v>
      </c>
      <c r="M175" s="9">
        <f t="shared" si="39"/>
        <v>104717</v>
      </c>
      <c r="N175" s="508" t="s">
        <v>101</v>
      </c>
      <c r="O175" s="507"/>
    </row>
    <row r="176" spans="1:16" ht="20.25" customHeight="1" x14ac:dyDescent="0.2">
      <c r="A176" s="463" t="s">
        <v>80</v>
      </c>
      <c r="B176" s="9">
        <v>2431</v>
      </c>
      <c r="C176" s="9">
        <v>977</v>
      </c>
      <c r="D176" s="9">
        <v>3408</v>
      </c>
      <c r="E176" s="9">
        <v>0</v>
      </c>
      <c r="F176" s="9">
        <v>0</v>
      </c>
      <c r="G176" s="9">
        <v>0</v>
      </c>
      <c r="H176" s="9">
        <v>0</v>
      </c>
      <c r="I176" s="9">
        <v>0</v>
      </c>
      <c r="J176" s="9">
        <v>0</v>
      </c>
      <c r="K176" s="9">
        <f t="shared" si="40"/>
        <v>2431</v>
      </c>
      <c r="L176" s="9">
        <f t="shared" si="41"/>
        <v>977</v>
      </c>
      <c r="M176" s="9">
        <f t="shared" si="39"/>
        <v>3408</v>
      </c>
      <c r="N176" s="508" t="s">
        <v>81</v>
      </c>
      <c r="O176" s="507"/>
    </row>
    <row r="177" spans="1:16" ht="20.25" customHeight="1" x14ac:dyDescent="0.2">
      <c r="A177" s="463" t="s">
        <v>82</v>
      </c>
      <c r="B177" s="9">
        <v>4462</v>
      </c>
      <c r="C177" s="9">
        <v>3668</v>
      </c>
      <c r="D177" s="9">
        <v>8130</v>
      </c>
      <c r="E177" s="9">
        <v>0</v>
      </c>
      <c r="F177" s="9">
        <v>1</v>
      </c>
      <c r="G177" s="9">
        <v>1</v>
      </c>
      <c r="H177" s="9">
        <v>0</v>
      </c>
      <c r="I177" s="9">
        <v>0</v>
      </c>
      <c r="J177" s="9">
        <v>0</v>
      </c>
      <c r="K177" s="9">
        <f t="shared" si="40"/>
        <v>4462</v>
      </c>
      <c r="L177" s="9">
        <f t="shared" si="41"/>
        <v>3669</v>
      </c>
      <c r="M177" s="9">
        <f t="shared" si="39"/>
        <v>8131</v>
      </c>
      <c r="N177" s="508" t="s">
        <v>83</v>
      </c>
      <c r="O177" s="507"/>
    </row>
    <row r="178" spans="1:16" ht="20.25" customHeight="1" x14ac:dyDescent="0.2">
      <c r="A178" s="463" t="s">
        <v>84</v>
      </c>
      <c r="B178" s="9">
        <v>1123</v>
      </c>
      <c r="C178" s="9">
        <v>941</v>
      </c>
      <c r="D178" s="9">
        <v>2064</v>
      </c>
      <c r="E178" s="9">
        <v>0</v>
      </c>
      <c r="F178" s="9">
        <v>0</v>
      </c>
      <c r="G178" s="9">
        <v>0</v>
      </c>
      <c r="H178" s="9">
        <v>0</v>
      </c>
      <c r="I178" s="9">
        <v>0</v>
      </c>
      <c r="J178" s="9">
        <v>0</v>
      </c>
      <c r="K178" s="9">
        <f t="shared" si="40"/>
        <v>1123</v>
      </c>
      <c r="L178" s="9">
        <f t="shared" si="41"/>
        <v>941</v>
      </c>
      <c r="M178" s="9">
        <f t="shared" si="39"/>
        <v>2064</v>
      </c>
      <c r="N178" s="508" t="s">
        <v>85</v>
      </c>
      <c r="O178" s="507"/>
    </row>
    <row r="179" spans="1:16" ht="20.25" customHeight="1" x14ac:dyDescent="0.2">
      <c r="A179" s="463" t="s">
        <v>86</v>
      </c>
      <c r="B179" s="9">
        <v>2111</v>
      </c>
      <c r="C179" s="9">
        <v>1109</v>
      </c>
      <c r="D179" s="9">
        <v>3220</v>
      </c>
      <c r="E179" s="9">
        <v>0</v>
      </c>
      <c r="F179" s="9">
        <v>0</v>
      </c>
      <c r="G179" s="9">
        <v>0</v>
      </c>
      <c r="H179" s="9">
        <v>0</v>
      </c>
      <c r="I179" s="9">
        <v>0</v>
      </c>
      <c r="J179" s="9">
        <v>0</v>
      </c>
      <c r="K179" s="9">
        <f t="shared" si="40"/>
        <v>2111</v>
      </c>
      <c r="L179" s="9">
        <f t="shared" si="41"/>
        <v>1109</v>
      </c>
      <c r="M179" s="9">
        <f t="shared" si="39"/>
        <v>3220</v>
      </c>
      <c r="N179" s="508" t="s">
        <v>87</v>
      </c>
      <c r="O179" s="507"/>
    </row>
    <row r="180" spans="1:16" ht="20.25" customHeight="1" x14ac:dyDescent="0.2">
      <c r="A180" s="463" t="s">
        <v>88</v>
      </c>
      <c r="B180" s="9">
        <v>49278</v>
      </c>
      <c r="C180" s="9">
        <v>17007</v>
      </c>
      <c r="D180" s="9">
        <v>66285</v>
      </c>
      <c r="E180" s="9">
        <v>14</v>
      </c>
      <c r="F180" s="9">
        <v>4</v>
      </c>
      <c r="G180" s="9">
        <v>18</v>
      </c>
      <c r="H180" s="9">
        <v>0</v>
      </c>
      <c r="I180" s="9">
        <v>0</v>
      </c>
      <c r="J180" s="9">
        <v>0</v>
      </c>
      <c r="K180" s="9">
        <f t="shared" si="40"/>
        <v>49292</v>
      </c>
      <c r="L180" s="9">
        <f t="shared" si="41"/>
        <v>17011</v>
      </c>
      <c r="M180" s="9">
        <f t="shared" si="39"/>
        <v>66303</v>
      </c>
      <c r="N180" s="508" t="s">
        <v>89</v>
      </c>
      <c r="O180" s="507"/>
    </row>
    <row r="181" spans="1:16" ht="20.25" customHeight="1" thickBot="1" x14ac:dyDescent="0.25">
      <c r="A181" s="20" t="s">
        <v>102</v>
      </c>
      <c r="B181" s="21">
        <f>SUM(B176:B180,B175)</f>
        <v>123352</v>
      </c>
      <c r="C181" s="21">
        <f t="shared" ref="C181:I181" si="44">SUM(C176:C180,C175)</f>
        <v>64450</v>
      </c>
      <c r="D181" s="9">
        <f t="shared" si="42"/>
        <v>187802</v>
      </c>
      <c r="E181" s="21">
        <f t="shared" si="44"/>
        <v>25</v>
      </c>
      <c r="F181" s="21">
        <f t="shared" si="44"/>
        <v>15</v>
      </c>
      <c r="G181" s="9">
        <f t="shared" si="43"/>
        <v>40</v>
      </c>
      <c r="H181" s="21">
        <f t="shared" si="44"/>
        <v>1</v>
      </c>
      <c r="I181" s="21">
        <f t="shared" si="44"/>
        <v>0</v>
      </c>
      <c r="J181" s="9">
        <f t="shared" si="38"/>
        <v>1</v>
      </c>
      <c r="K181" s="9">
        <f t="shared" si="40"/>
        <v>123378</v>
      </c>
      <c r="L181" s="9">
        <f t="shared" si="41"/>
        <v>64465</v>
      </c>
      <c r="M181" s="9">
        <f t="shared" si="39"/>
        <v>187843</v>
      </c>
      <c r="N181" s="22" t="s">
        <v>103</v>
      </c>
      <c r="O181" s="507"/>
    </row>
    <row r="182" spans="1:16" ht="20.25" customHeight="1" thickBot="1" x14ac:dyDescent="0.25">
      <c r="A182" s="23" t="s">
        <v>104</v>
      </c>
      <c r="B182" s="24">
        <f>SUM(B181,B142)</f>
        <v>442733</v>
      </c>
      <c r="C182" s="24">
        <f>SUM(C181,C142)</f>
        <v>403206</v>
      </c>
      <c r="D182" s="23">
        <f t="shared" si="42"/>
        <v>845939</v>
      </c>
      <c r="E182" s="24">
        <f>SUM(E181,E142)</f>
        <v>79</v>
      </c>
      <c r="F182" s="24">
        <f>SUM(F181,F142)</f>
        <v>106</v>
      </c>
      <c r="G182" s="24">
        <f t="shared" si="43"/>
        <v>185</v>
      </c>
      <c r="H182" s="24">
        <f>SUM(H181,H142)</f>
        <v>5</v>
      </c>
      <c r="I182" s="24">
        <f>SUM(I181,I142)</f>
        <v>3</v>
      </c>
      <c r="J182" s="24">
        <f t="shared" si="38"/>
        <v>8</v>
      </c>
      <c r="K182" s="24">
        <f t="shared" si="40"/>
        <v>442817</v>
      </c>
      <c r="L182" s="24">
        <f t="shared" si="41"/>
        <v>403315</v>
      </c>
      <c r="M182" s="23">
        <f t="shared" si="39"/>
        <v>846132</v>
      </c>
      <c r="N182" s="509" t="s">
        <v>9</v>
      </c>
      <c r="O182" s="507"/>
    </row>
    <row r="183" spans="1:16" ht="28.5" customHeight="1" thickTop="1" x14ac:dyDescent="0.2">
      <c r="A183" s="998" t="s">
        <v>1856</v>
      </c>
      <c r="B183" s="998"/>
      <c r="C183" s="998"/>
      <c r="D183" s="998"/>
      <c r="E183" s="998"/>
      <c r="F183" s="998"/>
      <c r="G183" s="998"/>
      <c r="H183" s="998"/>
      <c r="I183" s="998"/>
      <c r="J183" s="998"/>
      <c r="K183" s="998"/>
      <c r="L183" s="998"/>
      <c r="M183" s="998"/>
      <c r="N183" s="998"/>
      <c r="O183" s="501"/>
    </row>
    <row r="184" spans="1:16" ht="23.25" customHeight="1" x14ac:dyDescent="0.2">
      <c r="A184" s="999" t="s">
        <v>571</v>
      </c>
      <c r="B184" s="999"/>
      <c r="C184" s="999"/>
      <c r="D184" s="999"/>
      <c r="E184" s="999"/>
      <c r="F184" s="999"/>
      <c r="G184" s="999"/>
      <c r="H184" s="999"/>
      <c r="I184" s="999"/>
      <c r="J184" s="999"/>
      <c r="K184" s="999"/>
      <c r="L184" s="999"/>
      <c r="M184" s="999"/>
      <c r="N184" s="999"/>
      <c r="O184" s="501"/>
      <c r="P184" s="523"/>
    </row>
    <row r="185" spans="1:16" ht="22.5" customHeight="1" thickBot="1" x14ac:dyDescent="0.25">
      <c r="A185" s="400" t="s">
        <v>623</v>
      </c>
      <c r="B185" s="995"/>
      <c r="C185" s="995"/>
      <c r="D185" s="995"/>
      <c r="E185" s="995"/>
      <c r="F185" s="995"/>
      <c r="G185" s="995"/>
      <c r="H185" s="995"/>
      <c r="I185" s="995"/>
      <c r="J185" s="995"/>
      <c r="K185" s="995"/>
      <c r="L185" s="995"/>
      <c r="M185" s="995"/>
      <c r="N185" s="520" t="s">
        <v>127</v>
      </c>
      <c r="O185" s="520"/>
    </row>
    <row r="186" spans="1:16" ht="20.100000000000001" customHeight="1" thickTop="1" x14ac:dyDescent="0.2">
      <c r="A186" s="992" t="s">
        <v>0</v>
      </c>
      <c r="B186" s="992" t="s">
        <v>1</v>
      </c>
      <c r="C186" s="992"/>
      <c r="D186" s="992"/>
      <c r="E186" s="992" t="s">
        <v>2</v>
      </c>
      <c r="F186" s="992"/>
      <c r="G186" s="992"/>
      <c r="H186" s="992" t="s">
        <v>3</v>
      </c>
      <c r="I186" s="992"/>
      <c r="J186" s="992"/>
      <c r="K186" s="992" t="s">
        <v>4</v>
      </c>
      <c r="L186" s="992"/>
      <c r="M186" s="992"/>
      <c r="N186" s="992" t="s">
        <v>5</v>
      </c>
      <c r="O186" s="498"/>
    </row>
    <row r="187" spans="1:16" ht="20.100000000000001" customHeight="1" x14ac:dyDescent="0.2">
      <c r="A187" s="993"/>
      <c r="B187" s="993" t="s">
        <v>6</v>
      </c>
      <c r="C187" s="993"/>
      <c r="D187" s="993"/>
      <c r="E187" s="993" t="s">
        <v>7</v>
      </c>
      <c r="F187" s="993"/>
      <c r="G187" s="993"/>
      <c r="H187" s="993" t="s">
        <v>8</v>
      </c>
      <c r="I187" s="993"/>
      <c r="J187" s="993"/>
      <c r="K187" s="993" t="s">
        <v>9</v>
      </c>
      <c r="L187" s="993"/>
      <c r="M187" s="993"/>
      <c r="N187" s="993"/>
      <c r="O187" s="498"/>
    </row>
    <row r="188" spans="1:16" ht="20.100000000000001" customHeight="1" x14ac:dyDescent="0.2">
      <c r="A188" s="993"/>
      <c r="B188" s="498" t="s">
        <v>10</v>
      </c>
      <c r="C188" s="498" t="s">
        <v>112</v>
      </c>
      <c r="D188" s="498" t="s">
        <v>12</v>
      </c>
      <c r="E188" s="498" t="s">
        <v>10</v>
      </c>
      <c r="F188" s="498" t="s">
        <v>112</v>
      </c>
      <c r="G188" s="498" t="s">
        <v>12</v>
      </c>
      <c r="H188" s="498" t="s">
        <v>10</v>
      </c>
      <c r="I188" s="498" t="s">
        <v>11</v>
      </c>
      <c r="J188" s="498" t="s">
        <v>12</v>
      </c>
      <c r="K188" s="498" t="s">
        <v>10</v>
      </c>
      <c r="L188" s="498" t="s">
        <v>112</v>
      </c>
      <c r="M188" s="498" t="s">
        <v>12</v>
      </c>
      <c r="N188" s="993"/>
      <c r="O188" s="498"/>
    </row>
    <row r="189" spans="1:16" ht="20.100000000000001" customHeight="1" thickBot="1" x14ac:dyDescent="0.25">
      <c r="A189" s="994"/>
      <c r="B189" s="499" t="s">
        <v>13</v>
      </c>
      <c r="C189" s="499" t="s">
        <v>14</v>
      </c>
      <c r="D189" s="499" t="s">
        <v>9</v>
      </c>
      <c r="E189" s="499" t="s">
        <v>13</v>
      </c>
      <c r="F189" s="499" t="s">
        <v>14</v>
      </c>
      <c r="G189" s="499" t="s">
        <v>9</v>
      </c>
      <c r="H189" s="499" t="s">
        <v>13</v>
      </c>
      <c r="I189" s="499" t="s">
        <v>14</v>
      </c>
      <c r="J189" s="499" t="s">
        <v>9</v>
      </c>
      <c r="K189" s="499" t="s">
        <v>13</v>
      </c>
      <c r="L189" s="499" t="s">
        <v>14</v>
      </c>
      <c r="M189" s="499" t="s">
        <v>9</v>
      </c>
      <c r="N189" s="994"/>
      <c r="O189" s="498"/>
    </row>
    <row r="190" spans="1:16" ht="19.5" customHeight="1" x14ac:dyDescent="0.2">
      <c r="A190" s="463" t="s">
        <v>15</v>
      </c>
      <c r="B190" s="9"/>
      <c r="C190" s="9"/>
      <c r="D190" s="9"/>
      <c r="E190" s="9"/>
      <c r="F190" s="9"/>
      <c r="G190" s="9"/>
      <c r="H190" s="9"/>
      <c r="I190" s="9"/>
      <c r="J190" s="9"/>
      <c r="K190" s="9"/>
      <c r="L190" s="9"/>
      <c r="M190" s="9"/>
      <c r="N190" s="508" t="s">
        <v>16</v>
      </c>
      <c r="O190" s="507"/>
    </row>
    <row r="191" spans="1:16" ht="19.5" customHeight="1" x14ac:dyDescent="0.2">
      <c r="A191" s="463" t="s">
        <v>17</v>
      </c>
      <c r="B191" s="714">
        <v>2834</v>
      </c>
      <c r="C191" s="714">
        <v>3339</v>
      </c>
      <c r="D191" s="714">
        <v>6173</v>
      </c>
      <c r="E191" s="714">
        <v>5</v>
      </c>
      <c r="F191" s="714">
        <v>5</v>
      </c>
      <c r="G191" s="714">
        <v>10</v>
      </c>
      <c r="H191" s="714">
        <v>0</v>
      </c>
      <c r="I191" s="714">
        <v>0</v>
      </c>
      <c r="J191" s="714">
        <v>0</v>
      </c>
      <c r="K191" s="9">
        <f>SUM(B191,E191,H191)</f>
        <v>2839</v>
      </c>
      <c r="L191" s="9">
        <f t="shared" ref="L191:L206" si="45">SUM(C191,F191,I191)</f>
        <v>3344</v>
      </c>
      <c r="M191" s="9">
        <f>SUM(D191,G191,J191)</f>
        <v>6183</v>
      </c>
      <c r="N191" s="508" t="s">
        <v>18</v>
      </c>
      <c r="O191" s="507"/>
    </row>
    <row r="192" spans="1:16" ht="19.5" customHeight="1" x14ac:dyDescent="0.2">
      <c r="A192" s="463" t="s">
        <v>19</v>
      </c>
      <c r="B192" s="714">
        <v>1549</v>
      </c>
      <c r="C192" s="714">
        <v>1543</v>
      </c>
      <c r="D192" s="714">
        <v>3092</v>
      </c>
      <c r="E192" s="714">
        <v>2</v>
      </c>
      <c r="F192" s="714">
        <v>2</v>
      </c>
      <c r="G192" s="714">
        <v>4</v>
      </c>
      <c r="H192" s="714">
        <v>0</v>
      </c>
      <c r="I192" s="714">
        <v>0</v>
      </c>
      <c r="J192" s="714">
        <v>0</v>
      </c>
      <c r="K192" s="9">
        <f t="shared" ref="K192:L222" si="46">SUM(B192,E192,H192)</f>
        <v>1551</v>
      </c>
      <c r="L192" s="9">
        <f t="shared" si="45"/>
        <v>1545</v>
      </c>
      <c r="M192" s="9">
        <f t="shared" ref="M192:M222" si="47">SUM(D192,G192,J192)</f>
        <v>3096</v>
      </c>
      <c r="N192" s="508" t="s">
        <v>20</v>
      </c>
      <c r="O192" s="507"/>
    </row>
    <row r="193" spans="1:15" ht="19.5" customHeight="1" x14ac:dyDescent="0.2">
      <c r="A193" s="463" t="s">
        <v>21</v>
      </c>
      <c r="B193" s="714">
        <v>893</v>
      </c>
      <c r="C193" s="714">
        <v>659</v>
      </c>
      <c r="D193" s="714">
        <v>1552</v>
      </c>
      <c r="E193" s="714">
        <v>2</v>
      </c>
      <c r="F193" s="714">
        <v>3</v>
      </c>
      <c r="G193" s="714">
        <v>5</v>
      </c>
      <c r="H193" s="714">
        <v>0</v>
      </c>
      <c r="I193" s="714">
        <v>0</v>
      </c>
      <c r="J193" s="714">
        <v>0</v>
      </c>
      <c r="K193" s="9">
        <f t="shared" si="46"/>
        <v>895</v>
      </c>
      <c r="L193" s="9">
        <f t="shared" si="45"/>
        <v>662</v>
      </c>
      <c r="M193" s="9">
        <f t="shared" si="47"/>
        <v>1557</v>
      </c>
      <c r="N193" s="508" t="s">
        <v>22</v>
      </c>
      <c r="O193" s="507"/>
    </row>
    <row r="194" spans="1:15" ht="19.5" customHeight="1" x14ac:dyDescent="0.2">
      <c r="A194" s="463" t="s">
        <v>23</v>
      </c>
      <c r="B194" s="714">
        <v>551</v>
      </c>
      <c r="C194" s="714">
        <v>488</v>
      </c>
      <c r="D194" s="714">
        <v>1039</v>
      </c>
      <c r="E194" s="714">
        <v>0</v>
      </c>
      <c r="F194" s="714">
        <v>1</v>
      </c>
      <c r="G194" s="714">
        <v>1</v>
      </c>
      <c r="H194" s="714">
        <v>0</v>
      </c>
      <c r="I194" s="714">
        <v>0</v>
      </c>
      <c r="J194" s="714">
        <v>0</v>
      </c>
      <c r="K194" s="9">
        <f t="shared" si="46"/>
        <v>551</v>
      </c>
      <c r="L194" s="9">
        <f t="shared" si="45"/>
        <v>489</v>
      </c>
      <c r="M194" s="9">
        <f t="shared" si="47"/>
        <v>1040</v>
      </c>
      <c r="N194" s="508" t="s">
        <v>24</v>
      </c>
      <c r="O194" s="507"/>
    </row>
    <row r="195" spans="1:15" ht="19.5" customHeight="1" x14ac:dyDescent="0.2">
      <c r="A195" s="463" t="s">
        <v>25</v>
      </c>
      <c r="B195" s="714">
        <v>723</v>
      </c>
      <c r="C195" s="714">
        <v>334</v>
      </c>
      <c r="D195" s="714">
        <v>1057</v>
      </c>
      <c r="E195" s="714">
        <v>1</v>
      </c>
      <c r="F195" s="714">
        <v>0</v>
      </c>
      <c r="G195" s="714">
        <v>1</v>
      </c>
      <c r="H195" s="714">
        <v>0</v>
      </c>
      <c r="I195" s="714">
        <v>0</v>
      </c>
      <c r="J195" s="714">
        <v>0</v>
      </c>
      <c r="K195" s="9">
        <f t="shared" si="46"/>
        <v>724</v>
      </c>
      <c r="L195" s="9">
        <f t="shared" si="45"/>
        <v>334</v>
      </c>
      <c r="M195" s="9">
        <f t="shared" si="47"/>
        <v>1058</v>
      </c>
      <c r="N195" s="508" t="s">
        <v>26</v>
      </c>
      <c r="O195" s="507"/>
    </row>
    <row r="196" spans="1:15" ht="19.5" customHeight="1" x14ac:dyDescent="0.2">
      <c r="A196" s="463" t="s">
        <v>27</v>
      </c>
      <c r="B196" s="714">
        <v>2439</v>
      </c>
      <c r="C196" s="714">
        <v>1707</v>
      </c>
      <c r="D196" s="714">
        <v>4146</v>
      </c>
      <c r="E196" s="714">
        <v>1</v>
      </c>
      <c r="F196" s="714">
        <v>4</v>
      </c>
      <c r="G196" s="714">
        <v>5</v>
      </c>
      <c r="H196" s="714">
        <v>0</v>
      </c>
      <c r="I196" s="714">
        <v>0</v>
      </c>
      <c r="J196" s="714">
        <v>0</v>
      </c>
      <c r="K196" s="9">
        <f t="shared" si="46"/>
        <v>2440</v>
      </c>
      <c r="L196" s="9">
        <f t="shared" si="45"/>
        <v>1711</v>
      </c>
      <c r="M196" s="9">
        <f t="shared" si="47"/>
        <v>4151</v>
      </c>
      <c r="N196" s="508" t="s">
        <v>28</v>
      </c>
      <c r="O196" s="507"/>
    </row>
    <row r="197" spans="1:15" ht="19.5" customHeight="1" x14ac:dyDescent="0.2">
      <c r="A197" s="463" t="s">
        <v>29</v>
      </c>
      <c r="B197" s="714">
        <v>176</v>
      </c>
      <c r="C197" s="714">
        <v>84</v>
      </c>
      <c r="D197" s="714">
        <v>260</v>
      </c>
      <c r="E197" s="714">
        <v>0</v>
      </c>
      <c r="F197" s="714">
        <v>0</v>
      </c>
      <c r="G197" s="714">
        <v>0</v>
      </c>
      <c r="H197" s="714">
        <v>0</v>
      </c>
      <c r="I197" s="714">
        <v>0</v>
      </c>
      <c r="J197" s="714">
        <v>0</v>
      </c>
      <c r="K197" s="9">
        <f t="shared" si="46"/>
        <v>176</v>
      </c>
      <c r="L197" s="9">
        <f t="shared" si="45"/>
        <v>84</v>
      </c>
      <c r="M197" s="9">
        <f t="shared" si="47"/>
        <v>260</v>
      </c>
      <c r="N197" s="508" t="s">
        <v>30</v>
      </c>
      <c r="O197" s="507"/>
    </row>
    <row r="198" spans="1:15" ht="19.5" customHeight="1" x14ac:dyDescent="0.2">
      <c r="A198" s="463" t="s">
        <v>94</v>
      </c>
      <c r="B198" s="714">
        <v>64</v>
      </c>
      <c r="C198" s="714">
        <v>38</v>
      </c>
      <c r="D198" s="714">
        <v>102</v>
      </c>
      <c r="E198" s="714">
        <v>0</v>
      </c>
      <c r="F198" s="714">
        <v>0</v>
      </c>
      <c r="G198" s="714">
        <v>0</v>
      </c>
      <c r="H198" s="714">
        <v>0</v>
      </c>
      <c r="I198" s="714">
        <v>0</v>
      </c>
      <c r="J198" s="714">
        <v>0</v>
      </c>
      <c r="K198" s="9">
        <f t="shared" si="46"/>
        <v>64</v>
      </c>
      <c r="L198" s="9">
        <f t="shared" si="45"/>
        <v>38</v>
      </c>
      <c r="M198" s="9">
        <f t="shared" si="47"/>
        <v>102</v>
      </c>
      <c r="N198" s="508" t="s">
        <v>32</v>
      </c>
      <c r="O198" s="507"/>
    </row>
    <row r="199" spans="1:15" ht="19.5" customHeight="1" x14ac:dyDescent="0.2">
      <c r="A199" s="463" t="s">
        <v>106</v>
      </c>
      <c r="B199" s="714">
        <v>45</v>
      </c>
      <c r="C199" s="714">
        <v>10</v>
      </c>
      <c r="D199" s="714">
        <v>55</v>
      </c>
      <c r="E199" s="714">
        <v>0</v>
      </c>
      <c r="F199" s="714">
        <v>0</v>
      </c>
      <c r="G199" s="714">
        <v>0</v>
      </c>
      <c r="H199" s="714">
        <v>0</v>
      </c>
      <c r="I199" s="714">
        <v>0</v>
      </c>
      <c r="J199" s="714">
        <v>0</v>
      </c>
      <c r="K199" s="9">
        <f t="shared" si="46"/>
        <v>45</v>
      </c>
      <c r="L199" s="9">
        <f t="shared" si="45"/>
        <v>10</v>
      </c>
      <c r="M199" s="9">
        <f t="shared" si="47"/>
        <v>55</v>
      </c>
      <c r="N199" s="508" t="s">
        <v>34</v>
      </c>
      <c r="O199" s="507"/>
    </row>
    <row r="200" spans="1:15" ht="19.5" customHeight="1" x14ac:dyDescent="0.2">
      <c r="A200" s="463" t="s">
        <v>35</v>
      </c>
      <c r="B200" s="714">
        <v>1841</v>
      </c>
      <c r="C200" s="714">
        <v>1165</v>
      </c>
      <c r="D200" s="714">
        <v>3006</v>
      </c>
      <c r="E200" s="714">
        <v>0</v>
      </c>
      <c r="F200" s="714">
        <v>0</v>
      </c>
      <c r="G200" s="714">
        <v>0</v>
      </c>
      <c r="H200" s="714">
        <v>0</v>
      </c>
      <c r="I200" s="714">
        <v>0</v>
      </c>
      <c r="J200" s="714">
        <v>0</v>
      </c>
      <c r="K200" s="9">
        <f t="shared" si="46"/>
        <v>1841</v>
      </c>
      <c r="L200" s="9">
        <f t="shared" si="45"/>
        <v>1165</v>
      </c>
      <c r="M200" s="9">
        <f t="shared" si="47"/>
        <v>3006</v>
      </c>
      <c r="N200" s="508" t="s">
        <v>36</v>
      </c>
      <c r="O200" s="507"/>
    </row>
    <row r="201" spans="1:15" ht="19.5" customHeight="1" x14ac:dyDescent="0.2">
      <c r="A201" s="463" t="s">
        <v>37</v>
      </c>
      <c r="B201" s="714">
        <v>39</v>
      </c>
      <c r="C201" s="714">
        <v>8</v>
      </c>
      <c r="D201" s="714">
        <v>47</v>
      </c>
      <c r="E201" s="714">
        <v>0</v>
      </c>
      <c r="F201" s="714">
        <v>0</v>
      </c>
      <c r="G201" s="714">
        <v>0</v>
      </c>
      <c r="H201" s="714">
        <v>0</v>
      </c>
      <c r="I201" s="714">
        <v>0</v>
      </c>
      <c r="J201" s="714">
        <v>0</v>
      </c>
      <c r="K201" s="9">
        <f t="shared" si="46"/>
        <v>39</v>
      </c>
      <c r="L201" s="9">
        <f t="shared" si="45"/>
        <v>8</v>
      </c>
      <c r="M201" s="9">
        <f t="shared" si="47"/>
        <v>47</v>
      </c>
      <c r="N201" s="508" t="s">
        <v>38</v>
      </c>
      <c r="O201" s="507"/>
    </row>
    <row r="202" spans="1:15" ht="19.5" customHeight="1" x14ac:dyDescent="0.2">
      <c r="A202" s="463" t="s">
        <v>39</v>
      </c>
      <c r="B202" s="714">
        <v>1452</v>
      </c>
      <c r="C202" s="714">
        <v>754</v>
      </c>
      <c r="D202" s="714">
        <v>2206</v>
      </c>
      <c r="E202" s="714">
        <v>0</v>
      </c>
      <c r="F202" s="714">
        <v>1</v>
      </c>
      <c r="G202" s="714">
        <v>1</v>
      </c>
      <c r="H202" s="714">
        <v>0</v>
      </c>
      <c r="I202" s="714">
        <v>0</v>
      </c>
      <c r="J202" s="714">
        <v>0</v>
      </c>
      <c r="K202" s="9">
        <f t="shared" si="46"/>
        <v>1452</v>
      </c>
      <c r="L202" s="9">
        <f t="shared" si="45"/>
        <v>755</v>
      </c>
      <c r="M202" s="9">
        <f t="shared" si="47"/>
        <v>2207</v>
      </c>
      <c r="N202" s="508" t="s">
        <v>113</v>
      </c>
      <c r="O202" s="507"/>
    </row>
    <row r="203" spans="1:15" ht="19.5" customHeight="1" x14ac:dyDescent="0.2">
      <c r="A203" s="463" t="s">
        <v>41</v>
      </c>
      <c r="B203" s="714">
        <v>58</v>
      </c>
      <c r="C203" s="714">
        <v>18</v>
      </c>
      <c r="D203" s="714">
        <v>76</v>
      </c>
      <c r="E203" s="714">
        <v>0</v>
      </c>
      <c r="F203" s="714">
        <v>0</v>
      </c>
      <c r="G203" s="714">
        <v>0</v>
      </c>
      <c r="H203" s="714">
        <v>0</v>
      </c>
      <c r="I203" s="714">
        <v>0</v>
      </c>
      <c r="J203" s="714">
        <v>0</v>
      </c>
      <c r="K203" s="9">
        <f t="shared" si="46"/>
        <v>58</v>
      </c>
      <c r="L203" s="9">
        <f t="shared" si="45"/>
        <v>18</v>
      </c>
      <c r="M203" s="9">
        <f t="shared" si="47"/>
        <v>76</v>
      </c>
      <c r="N203" s="508" t="s">
        <v>42</v>
      </c>
      <c r="O203" s="507"/>
    </row>
    <row r="204" spans="1:15" ht="19.5" customHeight="1" x14ac:dyDescent="0.2">
      <c r="A204" s="463" t="s">
        <v>43</v>
      </c>
      <c r="B204" s="714">
        <v>1561</v>
      </c>
      <c r="C204" s="714">
        <v>501</v>
      </c>
      <c r="D204" s="714">
        <v>2062</v>
      </c>
      <c r="E204" s="714">
        <v>2</v>
      </c>
      <c r="F204" s="714">
        <v>1</v>
      </c>
      <c r="G204" s="714">
        <v>3</v>
      </c>
      <c r="H204" s="714">
        <v>0</v>
      </c>
      <c r="I204" s="714">
        <v>0</v>
      </c>
      <c r="J204" s="714">
        <v>0</v>
      </c>
      <c r="K204" s="9">
        <f t="shared" si="46"/>
        <v>1563</v>
      </c>
      <c r="L204" s="9">
        <f t="shared" si="45"/>
        <v>502</v>
      </c>
      <c r="M204" s="9">
        <f t="shared" si="47"/>
        <v>2065</v>
      </c>
      <c r="N204" s="508" t="s">
        <v>44</v>
      </c>
      <c r="O204" s="507"/>
    </row>
    <row r="205" spans="1:15" ht="19.5" customHeight="1" x14ac:dyDescent="0.2">
      <c r="A205" s="463" t="s">
        <v>45</v>
      </c>
      <c r="B205" s="714">
        <v>247</v>
      </c>
      <c r="C205" s="714">
        <v>100</v>
      </c>
      <c r="D205" s="714">
        <v>347</v>
      </c>
      <c r="E205" s="714">
        <v>0</v>
      </c>
      <c r="F205" s="714">
        <v>0</v>
      </c>
      <c r="G205" s="714">
        <v>0</v>
      </c>
      <c r="H205" s="714">
        <v>0</v>
      </c>
      <c r="I205" s="714">
        <v>0</v>
      </c>
      <c r="J205" s="714">
        <v>0</v>
      </c>
      <c r="K205" s="9">
        <f t="shared" si="46"/>
        <v>247</v>
      </c>
      <c r="L205" s="9">
        <f t="shared" si="45"/>
        <v>100</v>
      </c>
      <c r="M205" s="9">
        <f t="shared" si="47"/>
        <v>347</v>
      </c>
      <c r="N205" s="508" t="s">
        <v>46</v>
      </c>
      <c r="O205" s="507"/>
    </row>
    <row r="206" spans="1:15" ht="19.5" customHeight="1" x14ac:dyDescent="0.2">
      <c r="A206" s="463" t="s">
        <v>47</v>
      </c>
      <c r="B206" s="714">
        <v>942</v>
      </c>
      <c r="C206" s="714">
        <v>528</v>
      </c>
      <c r="D206" s="714">
        <v>1470</v>
      </c>
      <c r="E206" s="714">
        <v>0</v>
      </c>
      <c r="F206" s="714">
        <v>2</v>
      </c>
      <c r="G206" s="714">
        <v>2</v>
      </c>
      <c r="H206" s="714">
        <v>0</v>
      </c>
      <c r="I206" s="714">
        <v>0</v>
      </c>
      <c r="J206" s="714">
        <v>0</v>
      </c>
      <c r="K206" s="9">
        <f t="shared" si="46"/>
        <v>942</v>
      </c>
      <c r="L206" s="9">
        <f t="shared" si="45"/>
        <v>530</v>
      </c>
      <c r="M206" s="9">
        <f t="shared" si="47"/>
        <v>1472</v>
      </c>
      <c r="N206" s="508" t="s">
        <v>48</v>
      </c>
      <c r="O206" s="507"/>
    </row>
    <row r="207" spans="1:15" ht="19.5" customHeight="1" x14ac:dyDescent="0.2">
      <c r="A207" s="463" t="s">
        <v>49</v>
      </c>
      <c r="B207" s="714">
        <v>1392</v>
      </c>
      <c r="C207" s="714">
        <v>255</v>
      </c>
      <c r="D207" s="714">
        <v>1647</v>
      </c>
      <c r="E207" s="714">
        <v>4</v>
      </c>
      <c r="F207" s="714">
        <v>0</v>
      </c>
      <c r="G207" s="714">
        <v>4</v>
      </c>
      <c r="H207" s="714">
        <v>0</v>
      </c>
      <c r="I207" s="714">
        <v>0</v>
      </c>
      <c r="J207" s="714">
        <v>0</v>
      </c>
      <c r="K207" s="9">
        <f t="shared" si="46"/>
        <v>1396</v>
      </c>
      <c r="L207" s="9">
        <f t="shared" si="46"/>
        <v>255</v>
      </c>
      <c r="M207" s="9">
        <f t="shared" si="47"/>
        <v>1651</v>
      </c>
      <c r="N207" s="508" t="s">
        <v>50</v>
      </c>
      <c r="O207" s="507"/>
    </row>
    <row r="208" spans="1:15" ht="19.5" customHeight="1" x14ac:dyDescent="0.2">
      <c r="A208" s="463" t="s">
        <v>96</v>
      </c>
      <c r="B208" s="714">
        <v>245</v>
      </c>
      <c r="C208" s="714">
        <v>54</v>
      </c>
      <c r="D208" s="714">
        <v>299</v>
      </c>
      <c r="E208" s="714">
        <v>0</v>
      </c>
      <c r="F208" s="714">
        <v>0</v>
      </c>
      <c r="G208" s="714">
        <v>0</v>
      </c>
      <c r="H208" s="714">
        <v>0</v>
      </c>
      <c r="I208" s="714">
        <v>0</v>
      </c>
      <c r="J208" s="714">
        <v>0</v>
      </c>
      <c r="K208" s="9">
        <f t="shared" si="46"/>
        <v>245</v>
      </c>
      <c r="L208" s="9">
        <f t="shared" si="46"/>
        <v>54</v>
      </c>
      <c r="M208" s="9">
        <f t="shared" si="47"/>
        <v>299</v>
      </c>
      <c r="N208" s="508" t="s">
        <v>52</v>
      </c>
      <c r="O208" s="507"/>
    </row>
    <row r="209" spans="1:19" ht="19.5" customHeight="1" x14ac:dyDescent="0.2">
      <c r="A209" s="463" t="s">
        <v>53</v>
      </c>
      <c r="B209" s="714">
        <v>1330</v>
      </c>
      <c r="C209" s="714">
        <v>794</v>
      </c>
      <c r="D209" s="714">
        <v>2124</v>
      </c>
      <c r="E209" s="714">
        <v>0</v>
      </c>
      <c r="F209" s="714">
        <v>0</v>
      </c>
      <c r="G209" s="714">
        <v>0</v>
      </c>
      <c r="H209" s="714">
        <v>0</v>
      </c>
      <c r="I209" s="714">
        <v>0</v>
      </c>
      <c r="J209" s="714">
        <v>0</v>
      </c>
      <c r="K209" s="9">
        <f t="shared" si="46"/>
        <v>1330</v>
      </c>
      <c r="L209" s="9">
        <f t="shared" si="46"/>
        <v>794</v>
      </c>
      <c r="M209" s="9">
        <f t="shared" si="47"/>
        <v>2124</v>
      </c>
      <c r="N209" s="508" t="s">
        <v>54</v>
      </c>
      <c r="O209" s="507"/>
    </row>
    <row r="210" spans="1:19" ht="19.5" customHeight="1" x14ac:dyDescent="0.2">
      <c r="A210" s="463" t="s">
        <v>107</v>
      </c>
      <c r="B210" s="714">
        <v>303</v>
      </c>
      <c r="C210" s="714">
        <v>130</v>
      </c>
      <c r="D210" s="714">
        <v>433</v>
      </c>
      <c r="E210" s="714">
        <v>0</v>
      </c>
      <c r="F210" s="714">
        <v>0</v>
      </c>
      <c r="G210" s="714">
        <v>0</v>
      </c>
      <c r="H210" s="714">
        <v>0</v>
      </c>
      <c r="I210" s="714">
        <v>0</v>
      </c>
      <c r="J210" s="714">
        <v>0</v>
      </c>
      <c r="K210" s="9">
        <f t="shared" si="46"/>
        <v>303</v>
      </c>
      <c r="L210" s="9">
        <f t="shared" si="46"/>
        <v>130</v>
      </c>
      <c r="M210" s="9">
        <f t="shared" si="47"/>
        <v>433</v>
      </c>
      <c r="N210" s="508" t="s">
        <v>55</v>
      </c>
      <c r="O210" s="507"/>
    </row>
    <row r="211" spans="1:19" ht="19.5" customHeight="1" thickBot="1" x14ac:dyDescent="0.25">
      <c r="A211" s="11" t="s">
        <v>56</v>
      </c>
      <c r="B211" s="12">
        <v>968</v>
      </c>
      <c r="C211" s="12">
        <v>467</v>
      </c>
      <c r="D211" s="12">
        <v>1435</v>
      </c>
      <c r="E211" s="12">
        <v>2</v>
      </c>
      <c r="F211" s="12">
        <v>2</v>
      </c>
      <c r="G211" s="12">
        <v>4</v>
      </c>
      <c r="H211" s="12">
        <v>0</v>
      </c>
      <c r="I211" s="12">
        <v>0</v>
      </c>
      <c r="J211" s="12">
        <v>0</v>
      </c>
      <c r="K211" s="12">
        <f t="shared" si="46"/>
        <v>970</v>
      </c>
      <c r="L211" s="12">
        <f t="shared" si="46"/>
        <v>469</v>
      </c>
      <c r="M211" s="12">
        <f t="shared" si="47"/>
        <v>1439</v>
      </c>
      <c r="N211" s="13" t="s">
        <v>57</v>
      </c>
      <c r="O211" s="507"/>
    </row>
    <row r="212" spans="1:19" s="706" customFormat="1" ht="22.5" customHeight="1" thickTop="1" thickBot="1" x14ac:dyDescent="0.25">
      <c r="A212" s="400" t="s">
        <v>2652</v>
      </c>
      <c r="B212" s="995"/>
      <c r="C212" s="995"/>
      <c r="D212" s="995"/>
      <c r="E212" s="995"/>
      <c r="F212" s="995"/>
      <c r="G212" s="995"/>
      <c r="H212" s="995"/>
      <c r="I212" s="995"/>
      <c r="J212" s="995"/>
      <c r="K212" s="995"/>
      <c r="L212" s="995"/>
      <c r="M212" s="995"/>
      <c r="N212" s="520" t="s">
        <v>2651</v>
      </c>
      <c r="O212" s="520"/>
      <c r="P212" s="484"/>
      <c r="Q212" s="484"/>
      <c r="R212" s="484"/>
      <c r="S212" s="484"/>
    </row>
    <row r="213" spans="1:19" s="706" customFormat="1" ht="20.100000000000001" customHeight="1" thickTop="1" x14ac:dyDescent="0.2">
      <c r="A213" s="992" t="s">
        <v>0</v>
      </c>
      <c r="B213" s="992" t="s">
        <v>1</v>
      </c>
      <c r="C213" s="992"/>
      <c r="D213" s="992"/>
      <c r="E213" s="992" t="s">
        <v>2</v>
      </c>
      <c r="F213" s="992"/>
      <c r="G213" s="992"/>
      <c r="H213" s="992" t="s">
        <v>3</v>
      </c>
      <c r="I213" s="992"/>
      <c r="J213" s="992"/>
      <c r="K213" s="992" t="s">
        <v>4</v>
      </c>
      <c r="L213" s="992"/>
      <c r="M213" s="992"/>
      <c r="N213" s="992" t="s">
        <v>5</v>
      </c>
      <c r="O213" s="722"/>
      <c r="P213" s="484"/>
      <c r="Q213" s="484"/>
      <c r="R213" s="484"/>
      <c r="S213" s="484"/>
    </row>
    <row r="214" spans="1:19" s="706" customFormat="1" ht="20.100000000000001" customHeight="1" x14ac:dyDescent="0.2">
      <c r="A214" s="993"/>
      <c r="B214" s="993" t="s">
        <v>6</v>
      </c>
      <c r="C214" s="993"/>
      <c r="D214" s="993"/>
      <c r="E214" s="993" t="s">
        <v>7</v>
      </c>
      <c r="F214" s="993"/>
      <c r="G214" s="993"/>
      <c r="H214" s="993" t="s">
        <v>8</v>
      </c>
      <c r="I214" s="993"/>
      <c r="J214" s="993"/>
      <c r="K214" s="993" t="s">
        <v>9</v>
      </c>
      <c r="L214" s="993"/>
      <c r="M214" s="993"/>
      <c r="N214" s="993"/>
      <c r="O214" s="722"/>
      <c r="P214" s="484"/>
      <c r="Q214" s="484"/>
      <c r="R214" s="484"/>
      <c r="S214" s="484"/>
    </row>
    <row r="215" spans="1:19" s="706" customFormat="1" ht="20.100000000000001" customHeight="1" x14ac:dyDescent="0.2">
      <c r="A215" s="993"/>
      <c r="B215" s="722" t="s">
        <v>10</v>
      </c>
      <c r="C215" s="722" t="s">
        <v>112</v>
      </c>
      <c r="D215" s="722" t="s">
        <v>12</v>
      </c>
      <c r="E215" s="722" t="s">
        <v>10</v>
      </c>
      <c r="F215" s="722" t="s">
        <v>112</v>
      </c>
      <c r="G215" s="722" t="s">
        <v>12</v>
      </c>
      <c r="H215" s="722" t="s">
        <v>10</v>
      </c>
      <c r="I215" s="722" t="s">
        <v>11</v>
      </c>
      <c r="J215" s="722" t="s">
        <v>12</v>
      </c>
      <c r="K215" s="722" t="s">
        <v>10</v>
      </c>
      <c r="L215" s="722" t="s">
        <v>112</v>
      </c>
      <c r="M215" s="722" t="s">
        <v>12</v>
      </c>
      <c r="N215" s="993"/>
      <c r="O215" s="722"/>
      <c r="P215" s="484"/>
      <c r="Q215" s="484"/>
      <c r="R215" s="484"/>
      <c r="S215" s="484"/>
    </row>
    <row r="216" spans="1:19" s="706" customFormat="1" ht="20.100000000000001" customHeight="1" thickBot="1" x14ac:dyDescent="0.25">
      <c r="A216" s="994"/>
      <c r="B216" s="703" t="s">
        <v>13</v>
      </c>
      <c r="C216" s="703" t="s">
        <v>14</v>
      </c>
      <c r="D216" s="703" t="s">
        <v>9</v>
      </c>
      <c r="E216" s="703" t="s">
        <v>13</v>
      </c>
      <c r="F216" s="703" t="s">
        <v>14</v>
      </c>
      <c r="G216" s="703" t="s">
        <v>9</v>
      </c>
      <c r="H216" s="703" t="s">
        <v>13</v>
      </c>
      <c r="I216" s="703" t="s">
        <v>14</v>
      </c>
      <c r="J216" s="703" t="s">
        <v>9</v>
      </c>
      <c r="K216" s="703" t="s">
        <v>13</v>
      </c>
      <c r="L216" s="703" t="s">
        <v>14</v>
      </c>
      <c r="M216" s="703" t="s">
        <v>9</v>
      </c>
      <c r="N216" s="994"/>
      <c r="O216" s="722"/>
      <c r="P216" s="484"/>
      <c r="Q216" s="484"/>
      <c r="R216" s="484"/>
      <c r="S216" s="484"/>
    </row>
    <row r="217" spans="1:19" ht="20.100000000000001" customHeight="1" x14ac:dyDescent="0.2">
      <c r="A217" s="463" t="s">
        <v>58</v>
      </c>
      <c r="B217" s="714">
        <v>952</v>
      </c>
      <c r="C217" s="714">
        <v>442</v>
      </c>
      <c r="D217" s="714">
        <v>1394</v>
      </c>
      <c r="E217" s="714">
        <v>0</v>
      </c>
      <c r="F217" s="714">
        <v>3</v>
      </c>
      <c r="G217" s="714">
        <v>3</v>
      </c>
      <c r="H217" s="714">
        <v>0</v>
      </c>
      <c r="I217" s="714">
        <v>0</v>
      </c>
      <c r="J217" s="714">
        <v>0</v>
      </c>
      <c r="K217" s="9">
        <f t="shared" si="46"/>
        <v>952</v>
      </c>
      <c r="L217" s="9">
        <f t="shared" si="46"/>
        <v>445</v>
      </c>
      <c r="M217" s="9">
        <f t="shared" si="47"/>
        <v>1397</v>
      </c>
      <c r="N217" s="508" t="s">
        <v>59</v>
      </c>
      <c r="O217" s="507"/>
    </row>
    <row r="218" spans="1:19" ht="20.100000000000001" customHeight="1" x14ac:dyDescent="0.2">
      <c r="A218" s="463" t="s">
        <v>60</v>
      </c>
      <c r="B218" s="714">
        <v>824</v>
      </c>
      <c r="C218" s="714">
        <v>347</v>
      </c>
      <c r="D218" s="714">
        <v>1171</v>
      </c>
      <c r="E218" s="714">
        <v>0</v>
      </c>
      <c r="F218" s="714">
        <v>0</v>
      </c>
      <c r="G218" s="714">
        <v>0</v>
      </c>
      <c r="H218" s="714">
        <v>0</v>
      </c>
      <c r="I218" s="714">
        <v>0</v>
      </c>
      <c r="J218" s="714">
        <v>0</v>
      </c>
      <c r="K218" s="9">
        <f t="shared" si="46"/>
        <v>824</v>
      </c>
      <c r="L218" s="9">
        <f t="shared" si="46"/>
        <v>347</v>
      </c>
      <c r="M218" s="9">
        <f t="shared" si="47"/>
        <v>1171</v>
      </c>
      <c r="N218" s="508" t="s">
        <v>61</v>
      </c>
      <c r="O218" s="507"/>
    </row>
    <row r="219" spans="1:19" ht="20.100000000000001" customHeight="1" x14ac:dyDescent="0.2">
      <c r="A219" s="463" t="s">
        <v>62</v>
      </c>
      <c r="B219" s="714">
        <v>149</v>
      </c>
      <c r="C219" s="714">
        <v>33</v>
      </c>
      <c r="D219" s="714">
        <v>182</v>
      </c>
      <c r="E219" s="714">
        <v>0</v>
      </c>
      <c r="F219" s="714">
        <v>0</v>
      </c>
      <c r="G219" s="714">
        <v>0</v>
      </c>
      <c r="H219" s="714">
        <v>0</v>
      </c>
      <c r="I219" s="714">
        <v>0</v>
      </c>
      <c r="J219" s="714">
        <v>0</v>
      </c>
      <c r="K219" s="9">
        <f t="shared" si="46"/>
        <v>149</v>
      </c>
      <c r="L219" s="9">
        <f t="shared" si="46"/>
        <v>33</v>
      </c>
      <c r="M219" s="9">
        <f t="shared" si="47"/>
        <v>182</v>
      </c>
      <c r="N219" s="508" t="s">
        <v>63</v>
      </c>
      <c r="O219" s="507"/>
    </row>
    <row r="220" spans="1:19" ht="20.100000000000001" customHeight="1" x14ac:dyDescent="0.2">
      <c r="A220" s="463" t="s">
        <v>64</v>
      </c>
      <c r="B220" s="714">
        <v>678</v>
      </c>
      <c r="C220" s="714">
        <v>305</v>
      </c>
      <c r="D220" s="714">
        <v>983</v>
      </c>
      <c r="E220" s="714">
        <v>0</v>
      </c>
      <c r="F220" s="714">
        <v>0</v>
      </c>
      <c r="G220" s="714">
        <v>0</v>
      </c>
      <c r="H220" s="714">
        <v>0</v>
      </c>
      <c r="I220" s="714">
        <v>0</v>
      </c>
      <c r="J220" s="714">
        <v>0</v>
      </c>
      <c r="K220" s="9">
        <f t="shared" si="46"/>
        <v>678</v>
      </c>
      <c r="L220" s="9">
        <f t="shared" si="46"/>
        <v>305</v>
      </c>
      <c r="M220" s="9">
        <f t="shared" si="47"/>
        <v>983</v>
      </c>
      <c r="N220" s="508" t="s">
        <v>65</v>
      </c>
      <c r="O220" s="507"/>
    </row>
    <row r="221" spans="1:19" ht="20.100000000000001" customHeight="1" x14ac:dyDescent="0.2">
      <c r="A221" s="463" t="s">
        <v>66</v>
      </c>
      <c r="B221" s="714">
        <v>699</v>
      </c>
      <c r="C221" s="714">
        <v>259</v>
      </c>
      <c r="D221" s="714">
        <v>958</v>
      </c>
      <c r="E221" s="714">
        <v>0</v>
      </c>
      <c r="F221" s="714">
        <v>0</v>
      </c>
      <c r="G221" s="714">
        <v>0</v>
      </c>
      <c r="H221" s="714">
        <v>0</v>
      </c>
      <c r="I221" s="714">
        <v>0</v>
      </c>
      <c r="J221" s="714">
        <v>0</v>
      </c>
      <c r="K221" s="9">
        <f t="shared" si="46"/>
        <v>699</v>
      </c>
      <c r="L221" s="9">
        <f t="shared" si="46"/>
        <v>259</v>
      </c>
      <c r="M221" s="9">
        <f t="shared" si="47"/>
        <v>958</v>
      </c>
      <c r="N221" s="508" t="s">
        <v>67</v>
      </c>
      <c r="O221" s="507"/>
    </row>
    <row r="222" spans="1:19" ht="20.100000000000001" customHeight="1" x14ac:dyDescent="0.2">
      <c r="A222" s="463" t="s">
        <v>68</v>
      </c>
      <c r="B222" s="714">
        <v>494</v>
      </c>
      <c r="C222" s="714">
        <v>150</v>
      </c>
      <c r="D222" s="714">
        <v>644</v>
      </c>
      <c r="E222" s="714">
        <v>0</v>
      </c>
      <c r="F222" s="714">
        <v>0</v>
      </c>
      <c r="G222" s="714">
        <v>0</v>
      </c>
      <c r="H222" s="714">
        <v>0</v>
      </c>
      <c r="I222" s="714">
        <v>0</v>
      </c>
      <c r="J222" s="714">
        <v>0</v>
      </c>
      <c r="K222" s="714">
        <f>SUM(B222,E222,H222)</f>
        <v>494</v>
      </c>
      <c r="L222" s="714">
        <f t="shared" si="46"/>
        <v>150</v>
      </c>
      <c r="M222" s="714">
        <f t="shared" si="47"/>
        <v>644</v>
      </c>
      <c r="N222" s="707" t="s">
        <v>69</v>
      </c>
      <c r="O222" s="507"/>
    </row>
    <row r="223" spans="1:19" ht="20.100000000000001" customHeight="1" x14ac:dyDescent="0.2">
      <c r="A223" s="463" t="s">
        <v>110</v>
      </c>
      <c r="B223" s="714">
        <v>514</v>
      </c>
      <c r="C223" s="714">
        <v>157</v>
      </c>
      <c r="D223" s="714">
        <v>671</v>
      </c>
      <c r="E223" s="714">
        <v>0</v>
      </c>
      <c r="F223" s="714">
        <v>0</v>
      </c>
      <c r="G223" s="714">
        <v>0</v>
      </c>
      <c r="H223" s="714">
        <v>0</v>
      </c>
      <c r="I223" s="714">
        <v>0</v>
      </c>
      <c r="J223" s="714">
        <v>0</v>
      </c>
      <c r="K223" s="714">
        <f>SUM(B223,E223,H223)</f>
        <v>514</v>
      </c>
      <c r="L223" s="714">
        <f>SUM(C223,F223,I223)</f>
        <v>157</v>
      </c>
      <c r="M223" s="714">
        <f>SUM(D223,G223,J223)</f>
        <v>671</v>
      </c>
      <c r="N223" s="707" t="s">
        <v>71</v>
      </c>
      <c r="O223" s="507"/>
    </row>
    <row r="224" spans="1:19" ht="30" customHeight="1" x14ac:dyDescent="0.2">
      <c r="A224" s="463" t="s">
        <v>72</v>
      </c>
      <c r="B224" s="714">
        <v>84</v>
      </c>
      <c r="C224" s="714">
        <v>68</v>
      </c>
      <c r="D224" s="714">
        <v>152</v>
      </c>
      <c r="E224" s="714">
        <v>0</v>
      </c>
      <c r="F224" s="714">
        <v>0</v>
      </c>
      <c r="G224" s="714">
        <v>0</v>
      </c>
      <c r="H224" s="714">
        <v>0</v>
      </c>
      <c r="I224" s="714">
        <v>0</v>
      </c>
      <c r="J224" s="714">
        <v>0</v>
      </c>
      <c r="K224" s="714">
        <f t="shared" ref="K224:K261" si="48">SUM(B224,E224,H224)</f>
        <v>84</v>
      </c>
      <c r="L224" s="714">
        <f t="shared" ref="L224:L261" si="49">SUM(C224,F224,I224)</f>
        <v>68</v>
      </c>
      <c r="M224" s="714">
        <f t="shared" ref="M224:M261" si="50">SUM(D224,G224,J224)</f>
        <v>152</v>
      </c>
      <c r="N224" s="717" t="s">
        <v>73</v>
      </c>
      <c r="O224" s="507"/>
    </row>
    <row r="225" spans="1:19" ht="27.75" customHeight="1" x14ac:dyDescent="0.2">
      <c r="A225" s="463" t="s">
        <v>116</v>
      </c>
      <c r="B225" s="714">
        <v>28</v>
      </c>
      <c r="C225" s="714">
        <v>27</v>
      </c>
      <c r="D225" s="714">
        <v>55</v>
      </c>
      <c r="E225" s="714">
        <v>0</v>
      </c>
      <c r="F225" s="714">
        <v>0</v>
      </c>
      <c r="G225" s="714">
        <v>0</v>
      </c>
      <c r="H225" s="714">
        <v>0</v>
      </c>
      <c r="I225" s="714">
        <v>0</v>
      </c>
      <c r="J225" s="714">
        <v>0</v>
      </c>
      <c r="K225" s="9">
        <f t="shared" si="48"/>
        <v>28</v>
      </c>
      <c r="L225" s="9">
        <f t="shared" si="49"/>
        <v>27</v>
      </c>
      <c r="M225" s="9">
        <f t="shared" si="50"/>
        <v>55</v>
      </c>
      <c r="N225" s="514" t="s">
        <v>117</v>
      </c>
      <c r="O225" s="186"/>
    </row>
    <row r="226" spans="1:19" ht="20.100000000000001" customHeight="1" x14ac:dyDescent="0.2">
      <c r="A226" s="463" t="s">
        <v>76</v>
      </c>
      <c r="B226" s="714">
        <v>56</v>
      </c>
      <c r="C226" s="714">
        <v>48</v>
      </c>
      <c r="D226" s="714">
        <v>104</v>
      </c>
      <c r="E226" s="714">
        <v>0</v>
      </c>
      <c r="F226" s="714">
        <v>0</v>
      </c>
      <c r="G226" s="714">
        <v>0</v>
      </c>
      <c r="H226" s="714">
        <v>0</v>
      </c>
      <c r="I226" s="714">
        <v>0</v>
      </c>
      <c r="J226" s="714">
        <v>0</v>
      </c>
      <c r="K226" s="9">
        <f t="shared" si="48"/>
        <v>56</v>
      </c>
      <c r="L226" s="9">
        <f t="shared" si="49"/>
        <v>48</v>
      </c>
      <c r="M226" s="9">
        <f t="shared" si="50"/>
        <v>104</v>
      </c>
      <c r="N226" s="508" t="s">
        <v>118</v>
      </c>
      <c r="O226" s="507"/>
    </row>
    <row r="227" spans="1:19" ht="20.100000000000001" customHeight="1" x14ac:dyDescent="0.2">
      <c r="A227" s="463" t="s">
        <v>80</v>
      </c>
      <c r="B227" s="714">
        <v>582</v>
      </c>
      <c r="C227" s="714">
        <v>349</v>
      </c>
      <c r="D227" s="714">
        <v>931</v>
      </c>
      <c r="E227" s="714">
        <v>1</v>
      </c>
      <c r="F227" s="714">
        <v>0</v>
      </c>
      <c r="G227" s="714">
        <v>1</v>
      </c>
      <c r="H227" s="714">
        <v>0</v>
      </c>
      <c r="I227" s="714">
        <v>0</v>
      </c>
      <c r="J227" s="714">
        <v>0</v>
      </c>
      <c r="K227" s="9">
        <f t="shared" si="48"/>
        <v>583</v>
      </c>
      <c r="L227" s="9">
        <f t="shared" si="49"/>
        <v>349</v>
      </c>
      <c r="M227" s="9">
        <f t="shared" si="50"/>
        <v>932</v>
      </c>
      <c r="N227" s="508" t="s">
        <v>81</v>
      </c>
      <c r="O227" s="507"/>
    </row>
    <row r="228" spans="1:19" ht="15.75" x14ac:dyDescent="0.2">
      <c r="A228" s="463" t="s">
        <v>82</v>
      </c>
      <c r="B228" s="714">
        <v>868</v>
      </c>
      <c r="C228" s="714">
        <v>663</v>
      </c>
      <c r="D228" s="714">
        <v>1531</v>
      </c>
      <c r="E228" s="714">
        <v>1</v>
      </c>
      <c r="F228" s="714">
        <v>1</v>
      </c>
      <c r="G228" s="714">
        <v>2</v>
      </c>
      <c r="H228" s="714">
        <v>0</v>
      </c>
      <c r="I228" s="714">
        <v>0</v>
      </c>
      <c r="J228" s="714">
        <v>0</v>
      </c>
      <c r="K228" s="9">
        <f t="shared" si="48"/>
        <v>869</v>
      </c>
      <c r="L228" s="9">
        <f t="shared" si="49"/>
        <v>664</v>
      </c>
      <c r="M228" s="9">
        <f t="shared" si="50"/>
        <v>1533</v>
      </c>
      <c r="N228" s="508" t="s">
        <v>83</v>
      </c>
      <c r="O228" s="507"/>
    </row>
    <row r="229" spans="1:19" ht="20.100000000000001" customHeight="1" x14ac:dyDescent="0.2">
      <c r="A229" s="463" t="s">
        <v>84</v>
      </c>
      <c r="B229" s="714">
        <v>639</v>
      </c>
      <c r="C229" s="714">
        <v>273</v>
      </c>
      <c r="D229" s="714">
        <v>912</v>
      </c>
      <c r="E229" s="714">
        <v>2</v>
      </c>
      <c r="F229" s="714">
        <v>0</v>
      </c>
      <c r="G229" s="714">
        <v>2</v>
      </c>
      <c r="H229" s="714">
        <v>0</v>
      </c>
      <c r="I229" s="714">
        <v>0</v>
      </c>
      <c r="J229" s="714">
        <v>0</v>
      </c>
      <c r="K229" s="9">
        <f t="shared" si="48"/>
        <v>641</v>
      </c>
      <c r="L229" s="9">
        <f t="shared" si="49"/>
        <v>273</v>
      </c>
      <c r="M229" s="9">
        <f t="shared" si="50"/>
        <v>914</v>
      </c>
      <c r="N229" s="508" t="s">
        <v>85</v>
      </c>
      <c r="O229" s="507"/>
    </row>
    <row r="230" spans="1:19" ht="15" customHeight="1" x14ac:dyDescent="0.2">
      <c r="A230" s="463" t="s">
        <v>86</v>
      </c>
      <c r="B230" s="714">
        <v>361</v>
      </c>
      <c r="C230" s="714">
        <v>180</v>
      </c>
      <c r="D230" s="714">
        <v>541</v>
      </c>
      <c r="E230" s="714">
        <v>1</v>
      </c>
      <c r="F230" s="714">
        <v>0</v>
      </c>
      <c r="G230" s="714">
        <v>1</v>
      </c>
      <c r="H230" s="714">
        <v>0</v>
      </c>
      <c r="I230" s="714">
        <v>0</v>
      </c>
      <c r="J230" s="714">
        <v>0</v>
      </c>
      <c r="K230" s="9">
        <f t="shared" si="48"/>
        <v>362</v>
      </c>
      <c r="L230" s="9">
        <f t="shared" si="49"/>
        <v>180</v>
      </c>
      <c r="M230" s="9">
        <f t="shared" si="50"/>
        <v>542</v>
      </c>
      <c r="N230" s="508" t="s">
        <v>87</v>
      </c>
      <c r="O230" s="507"/>
    </row>
    <row r="231" spans="1:19" ht="20.100000000000001" customHeight="1" x14ac:dyDescent="0.2">
      <c r="A231" s="463" t="s">
        <v>119</v>
      </c>
      <c r="B231" s="714">
        <v>286</v>
      </c>
      <c r="C231" s="714">
        <v>169</v>
      </c>
      <c r="D231" s="714">
        <v>455</v>
      </c>
      <c r="E231" s="714">
        <v>0</v>
      </c>
      <c r="F231" s="714">
        <v>0</v>
      </c>
      <c r="G231" s="714">
        <v>0</v>
      </c>
      <c r="H231" s="714">
        <v>0</v>
      </c>
      <c r="I231" s="714">
        <v>0</v>
      </c>
      <c r="J231" s="714">
        <v>0</v>
      </c>
      <c r="K231" s="9">
        <f t="shared" si="48"/>
        <v>286</v>
      </c>
      <c r="L231" s="9">
        <f t="shared" si="49"/>
        <v>169</v>
      </c>
      <c r="M231" s="9">
        <f t="shared" si="50"/>
        <v>455</v>
      </c>
      <c r="N231" s="508" t="s">
        <v>120</v>
      </c>
      <c r="O231" s="507"/>
    </row>
    <row r="232" spans="1:19" ht="28.5" customHeight="1" x14ac:dyDescent="0.2">
      <c r="A232" s="30" t="s">
        <v>121</v>
      </c>
      <c r="B232" s="714">
        <v>18</v>
      </c>
      <c r="C232" s="714">
        <v>27</v>
      </c>
      <c r="D232" s="714">
        <v>45</v>
      </c>
      <c r="E232" s="714">
        <v>0</v>
      </c>
      <c r="F232" s="714">
        <v>0</v>
      </c>
      <c r="G232" s="714">
        <v>0</v>
      </c>
      <c r="H232" s="714">
        <v>0</v>
      </c>
      <c r="I232" s="714">
        <v>0</v>
      </c>
      <c r="J232" s="714">
        <v>0</v>
      </c>
      <c r="K232" s="9">
        <f t="shared" si="48"/>
        <v>18</v>
      </c>
      <c r="L232" s="9">
        <f t="shared" si="49"/>
        <v>27</v>
      </c>
      <c r="M232" s="9">
        <f t="shared" si="50"/>
        <v>45</v>
      </c>
      <c r="N232" s="508" t="s">
        <v>122</v>
      </c>
      <c r="O232" s="507"/>
    </row>
    <row r="233" spans="1:19" ht="32.25" customHeight="1" x14ac:dyDescent="0.2">
      <c r="A233" s="30" t="s">
        <v>123</v>
      </c>
      <c r="B233" s="714">
        <v>18</v>
      </c>
      <c r="C233" s="714">
        <v>2</v>
      </c>
      <c r="D233" s="714">
        <v>20</v>
      </c>
      <c r="E233" s="714">
        <v>0</v>
      </c>
      <c r="F233" s="714">
        <v>0</v>
      </c>
      <c r="G233" s="714">
        <v>0</v>
      </c>
      <c r="H233" s="714">
        <v>0</v>
      </c>
      <c r="I233" s="714">
        <v>0</v>
      </c>
      <c r="J233" s="714">
        <v>0</v>
      </c>
      <c r="K233" s="9">
        <f t="shared" si="48"/>
        <v>18</v>
      </c>
      <c r="L233" s="9">
        <f t="shared" si="49"/>
        <v>2</v>
      </c>
      <c r="M233" s="9">
        <f t="shared" si="50"/>
        <v>20</v>
      </c>
      <c r="N233" s="514" t="s">
        <v>124</v>
      </c>
      <c r="O233" s="186"/>
      <c r="Q233" s="997"/>
      <c r="R233" s="997"/>
      <c r="S233" s="997"/>
    </row>
    <row r="234" spans="1:19" ht="20.100000000000001" customHeight="1" x14ac:dyDescent="0.2">
      <c r="A234" s="463" t="s">
        <v>88</v>
      </c>
      <c r="B234" s="9">
        <v>3921</v>
      </c>
      <c r="C234" s="9">
        <v>1962</v>
      </c>
      <c r="D234" s="9">
        <v>5883</v>
      </c>
      <c r="E234" s="9">
        <v>59</v>
      </c>
      <c r="F234" s="9">
        <v>19</v>
      </c>
      <c r="G234" s="9">
        <v>78</v>
      </c>
      <c r="H234" s="9">
        <v>0</v>
      </c>
      <c r="I234" s="9">
        <v>0</v>
      </c>
      <c r="J234" s="9">
        <v>0</v>
      </c>
      <c r="K234" s="9">
        <f t="shared" si="48"/>
        <v>3980</v>
      </c>
      <c r="L234" s="9">
        <f t="shared" si="49"/>
        <v>1981</v>
      </c>
      <c r="M234" s="9">
        <f t="shared" si="50"/>
        <v>5961</v>
      </c>
      <c r="N234" s="508" t="s">
        <v>89</v>
      </c>
      <c r="O234" s="507"/>
    </row>
    <row r="235" spans="1:19" ht="20.100000000000001" customHeight="1" x14ac:dyDescent="0.2">
      <c r="A235" s="463" t="s">
        <v>90</v>
      </c>
      <c r="B235" s="9">
        <f>SUM(B191:B222,B223:B234)</f>
        <v>30823</v>
      </c>
      <c r="C235" s="9">
        <f>SUM(C191:C222,C223:C234)</f>
        <v>18437</v>
      </c>
      <c r="D235" s="9">
        <f t="shared" ref="D235" si="51">SUM(B235:C235)</f>
        <v>49260</v>
      </c>
      <c r="E235" s="9">
        <f t="shared" ref="E235:J235" si="52">SUM(E191:E222,E223:E234)</f>
        <v>83</v>
      </c>
      <c r="F235" s="9">
        <f t="shared" si="52"/>
        <v>44</v>
      </c>
      <c r="G235" s="9">
        <f t="shared" si="52"/>
        <v>127</v>
      </c>
      <c r="H235" s="9">
        <f t="shared" si="52"/>
        <v>0</v>
      </c>
      <c r="I235" s="9">
        <f t="shared" si="52"/>
        <v>0</v>
      </c>
      <c r="J235" s="9">
        <f t="shared" si="52"/>
        <v>0</v>
      </c>
      <c r="K235" s="9">
        <f t="shared" si="48"/>
        <v>30906</v>
      </c>
      <c r="L235" s="9">
        <f t="shared" si="49"/>
        <v>18481</v>
      </c>
      <c r="M235" s="9">
        <f t="shared" si="50"/>
        <v>49387</v>
      </c>
      <c r="N235" s="508" t="s">
        <v>91</v>
      </c>
      <c r="O235" s="507"/>
    </row>
    <row r="236" spans="1:19" ht="18" customHeight="1" x14ac:dyDescent="0.2">
      <c r="A236" s="463" t="s">
        <v>92</v>
      </c>
      <c r="B236" s="9"/>
      <c r="C236" s="9"/>
      <c r="D236" s="9"/>
      <c r="E236" s="9"/>
      <c r="F236" s="9"/>
      <c r="G236" s="9"/>
      <c r="H236" s="9"/>
      <c r="I236" s="9"/>
      <c r="J236" s="9"/>
      <c r="K236" s="9"/>
      <c r="L236" s="9"/>
      <c r="M236" s="9"/>
      <c r="N236" s="508" t="s">
        <v>93</v>
      </c>
      <c r="O236" s="507"/>
    </row>
    <row r="237" spans="1:19" s="706" customFormat="1" ht="20.100000000000001" customHeight="1" x14ac:dyDescent="0.2">
      <c r="A237" s="463" t="s">
        <v>17</v>
      </c>
      <c r="B237" s="714">
        <v>1</v>
      </c>
      <c r="C237" s="714">
        <v>1</v>
      </c>
      <c r="D237" s="714">
        <v>2</v>
      </c>
      <c r="E237" s="714">
        <v>0</v>
      </c>
      <c r="F237" s="714">
        <v>0</v>
      </c>
      <c r="G237" s="714">
        <v>0</v>
      </c>
      <c r="H237" s="714">
        <v>0</v>
      </c>
      <c r="I237" s="714">
        <v>0</v>
      </c>
      <c r="J237" s="714">
        <v>0</v>
      </c>
      <c r="K237" s="714">
        <f>SUM(B237,E237,H237)</f>
        <v>1</v>
      </c>
      <c r="L237" s="714">
        <f t="shared" si="49"/>
        <v>1</v>
      </c>
      <c r="M237" s="714">
        <f>SUM(D237,G237,J237)</f>
        <v>2</v>
      </c>
      <c r="N237" s="707" t="s">
        <v>18</v>
      </c>
      <c r="O237" s="708"/>
      <c r="P237" s="484"/>
      <c r="Q237" s="484"/>
      <c r="R237" s="484"/>
      <c r="S237" s="484"/>
    </row>
    <row r="238" spans="1:19" s="706" customFormat="1" ht="20.100000000000001" customHeight="1" x14ac:dyDescent="0.2">
      <c r="A238" s="463" t="s">
        <v>19</v>
      </c>
      <c r="B238" s="714">
        <v>307</v>
      </c>
      <c r="C238" s="714">
        <v>324</v>
      </c>
      <c r="D238" s="714">
        <v>631</v>
      </c>
      <c r="E238" s="714">
        <v>0</v>
      </c>
      <c r="F238" s="714">
        <v>0</v>
      </c>
      <c r="G238" s="714">
        <v>0</v>
      </c>
      <c r="H238" s="714">
        <v>0</v>
      </c>
      <c r="I238" s="714">
        <v>0</v>
      </c>
      <c r="J238" s="714">
        <v>0</v>
      </c>
      <c r="K238" s="714">
        <f t="shared" ref="K238:K255" si="53">SUM(B238,E238,H238)</f>
        <v>307</v>
      </c>
      <c r="L238" s="714">
        <f t="shared" si="49"/>
        <v>324</v>
      </c>
      <c r="M238" s="714">
        <f t="shared" ref="M238:M255" si="54">SUM(D238,G238,J238)</f>
        <v>631</v>
      </c>
      <c r="N238" s="707" t="s">
        <v>20</v>
      </c>
      <c r="O238" s="708"/>
      <c r="P238" s="484"/>
      <c r="Q238" s="484"/>
      <c r="R238" s="484"/>
      <c r="S238" s="484"/>
    </row>
    <row r="239" spans="1:19" s="706" customFormat="1" ht="20.100000000000001" customHeight="1" thickBot="1" x14ac:dyDescent="0.25">
      <c r="A239" s="11" t="s">
        <v>21</v>
      </c>
      <c r="B239" s="12">
        <v>0</v>
      </c>
      <c r="C239" s="12">
        <v>0</v>
      </c>
      <c r="D239" s="12">
        <v>0</v>
      </c>
      <c r="E239" s="12">
        <v>0</v>
      </c>
      <c r="F239" s="12">
        <v>0</v>
      </c>
      <c r="G239" s="12">
        <v>0</v>
      </c>
      <c r="H239" s="12">
        <v>0</v>
      </c>
      <c r="I239" s="12">
        <v>0</v>
      </c>
      <c r="J239" s="12">
        <v>0</v>
      </c>
      <c r="K239" s="12">
        <f t="shared" si="53"/>
        <v>0</v>
      </c>
      <c r="L239" s="12">
        <f t="shared" si="49"/>
        <v>0</v>
      </c>
      <c r="M239" s="12">
        <f t="shared" si="54"/>
        <v>0</v>
      </c>
      <c r="N239" s="13" t="s">
        <v>22</v>
      </c>
      <c r="O239" s="708"/>
      <c r="P239" s="484"/>
      <c r="Q239" s="484"/>
      <c r="R239" s="484"/>
      <c r="S239" s="484"/>
    </row>
    <row r="240" spans="1:19" s="706" customFormat="1" ht="20.100000000000001" customHeight="1" thickTop="1" x14ac:dyDescent="0.2">
      <c r="A240" s="712"/>
      <c r="B240" s="722"/>
      <c r="C240" s="722"/>
      <c r="D240" s="722"/>
      <c r="E240" s="722"/>
      <c r="F240" s="722"/>
      <c r="G240" s="722"/>
      <c r="H240" s="722"/>
      <c r="I240" s="722"/>
      <c r="J240" s="722"/>
      <c r="K240" s="722"/>
      <c r="L240" s="722"/>
      <c r="M240" s="722"/>
      <c r="N240" s="708"/>
      <c r="O240" s="708"/>
      <c r="P240" s="484"/>
      <c r="Q240" s="484"/>
      <c r="R240" s="484"/>
      <c r="S240" s="484"/>
    </row>
    <row r="241" spans="1:19" s="706" customFormat="1" ht="22.5" customHeight="1" thickBot="1" x14ac:dyDescent="0.25">
      <c r="A241" s="400" t="s">
        <v>2652</v>
      </c>
      <c r="B241" s="995"/>
      <c r="C241" s="995"/>
      <c r="D241" s="995"/>
      <c r="E241" s="995"/>
      <c r="F241" s="995"/>
      <c r="G241" s="995"/>
      <c r="H241" s="995"/>
      <c r="I241" s="995"/>
      <c r="J241" s="995"/>
      <c r="K241" s="995"/>
      <c r="L241" s="995"/>
      <c r="M241" s="995"/>
      <c r="N241" s="520" t="s">
        <v>2651</v>
      </c>
      <c r="O241" s="520"/>
      <c r="P241" s="484"/>
      <c r="Q241" s="484"/>
      <c r="R241" s="484"/>
      <c r="S241" s="484"/>
    </row>
    <row r="242" spans="1:19" s="706" customFormat="1" ht="20.100000000000001" customHeight="1" thickTop="1" x14ac:dyDescent="0.2">
      <c r="A242" s="992" t="s">
        <v>0</v>
      </c>
      <c r="B242" s="992" t="s">
        <v>1</v>
      </c>
      <c r="C242" s="992"/>
      <c r="D242" s="992"/>
      <c r="E242" s="992" t="s">
        <v>2</v>
      </c>
      <c r="F242" s="992"/>
      <c r="G242" s="992"/>
      <c r="H242" s="992" t="s">
        <v>3</v>
      </c>
      <c r="I242" s="992"/>
      <c r="J242" s="992"/>
      <c r="K242" s="992" t="s">
        <v>4</v>
      </c>
      <c r="L242" s="992"/>
      <c r="M242" s="992"/>
      <c r="N242" s="992" t="s">
        <v>5</v>
      </c>
      <c r="O242" s="722"/>
      <c r="P242" s="484"/>
      <c r="Q242" s="484"/>
      <c r="R242" s="484"/>
      <c r="S242" s="484"/>
    </row>
    <row r="243" spans="1:19" s="706" customFormat="1" ht="20.100000000000001" customHeight="1" x14ac:dyDescent="0.2">
      <c r="A243" s="993"/>
      <c r="B243" s="993" t="s">
        <v>6</v>
      </c>
      <c r="C243" s="993"/>
      <c r="D243" s="993"/>
      <c r="E243" s="993" t="s">
        <v>7</v>
      </c>
      <c r="F243" s="993"/>
      <c r="G243" s="993"/>
      <c r="H243" s="993" t="s">
        <v>8</v>
      </c>
      <c r="I243" s="993"/>
      <c r="J243" s="993"/>
      <c r="K243" s="993" t="s">
        <v>9</v>
      </c>
      <c r="L243" s="993"/>
      <c r="M243" s="993"/>
      <c r="N243" s="993"/>
      <c r="O243" s="722"/>
      <c r="P243" s="484"/>
      <c r="Q243" s="484"/>
      <c r="R243" s="484"/>
      <c r="S243" s="484"/>
    </row>
    <row r="244" spans="1:19" s="706" customFormat="1" ht="20.100000000000001" customHeight="1" x14ac:dyDescent="0.2">
      <c r="A244" s="993"/>
      <c r="B244" s="722" t="s">
        <v>10</v>
      </c>
      <c r="C244" s="722" t="s">
        <v>112</v>
      </c>
      <c r="D244" s="722" t="s">
        <v>12</v>
      </c>
      <c r="E244" s="722" t="s">
        <v>10</v>
      </c>
      <c r="F244" s="722" t="s">
        <v>112</v>
      </c>
      <c r="G244" s="722" t="s">
        <v>12</v>
      </c>
      <c r="H244" s="722" t="s">
        <v>10</v>
      </c>
      <c r="I244" s="722" t="s">
        <v>11</v>
      </c>
      <c r="J244" s="722" t="s">
        <v>12</v>
      </c>
      <c r="K244" s="722" t="s">
        <v>10</v>
      </c>
      <c r="L244" s="722" t="s">
        <v>112</v>
      </c>
      <c r="M244" s="722" t="s">
        <v>12</v>
      </c>
      <c r="N244" s="993"/>
      <c r="O244" s="722"/>
      <c r="P244" s="484"/>
      <c r="Q244" s="484"/>
      <c r="R244" s="484"/>
      <c r="S244" s="484"/>
    </row>
    <row r="245" spans="1:19" s="706" customFormat="1" ht="20.100000000000001" customHeight="1" thickBot="1" x14ac:dyDescent="0.25">
      <c r="A245" s="994"/>
      <c r="B245" s="703" t="s">
        <v>13</v>
      </c>
      <c r="C245" s="703" t="s">
        <v>14</v>
      </c>
      <c r="D245" s="703" t="s">
        <v>9</v>
      </c>
      <c r="E245" s="703" t="s">
        <v>13</v>
      </c>
      <c r="F245" s="703" t="s">
        <v>14</v>
      </c>
      <c r="G245" s="703" t="s">
        <v>9</v>
      </c>
      <c r="H245" s="703" t="s">
        <v>13</v>
      </c>
      <c r="I245" s="703" t="s">
        <v>14</v>
      </c>
      <c r="J245" s="703" t="s">
        <v>9</v>
      </c>
      <c r="K245" s="703" t="s">
        <v>13</v>
      </c>
      <c r="L245" s="703" t="s">
        <v>14</v>
      </c>
      <c r="M245" s="703" t="s">
        <v>9</v>
      </c>
      <c r="N245" s="994"/>
      <c r="O245" s="722"/>
      <c r="P245" s="484"/>
      <c r="Q245" s="484"/>
      <c r="R245" s="484"/>
      <c r="S245" s="484"/>
    </row>
    <row r="246" spans="1:19" s="706" customFormat="1" ht="24" customHeight="1" x14ac:dyDescent="0.2">
      <c r="A246" s="17" t="s">
        <v>25</v>
      </c>
      <c r="B246" s="18">
        <v>5</v>
      </c>
      <c r="C246" s="18">
        <v>4</v>
      </c>
      <c r="D246" s="18">
        <v>9</v>
      </c>
      <c r="E246" s="18">
        <v>0</v>
      </c>
      <c r="F246" s="18">
        <v>0</v>
      </c>
      <c r="G246" s="18">
        <v>0</v>
      </c>
      <c r="H246" s="18">
        <v>0</v>
      </c>
      <c r="I246" s="18">
        <v>0</v>
      </c>
      <c r="J246" s="18">
        <v>0</v>
      </c>
      <c r="K246" s="18">
        <f t="shared" si="53"/>
        <v>5</v>
      </c>
      <c r="L246" s="18">
        <f t="shared" si="49"/>
        <v>4</v>
      </c>
      <c r="M246" s="18">
        <f t="shared" si="54"/>
        <v>9</v>
      </c>
      <c r="N246" s="19" t="s">
        <v>26</v>
      </c>
      <c r="O246" s="708"/>
      <c r="P246" s="484"/>
      <c r="Q246" s="484"/>
      <c r="R246" s="484"/>
      <c r="S246" s="484"/>
    </row>
    <row r="247" spans="1:19" s="706" customFormat="1" ht="24" customHeight="1" x14ac:dyDescent="0.2">
      <c r="A247" s="463" t="s">
        <v>27</v>
      </c>
      <c r="B247" s="714">
        <v>1</v>
      </c>
      <c r="C247" s="714">
        <v>0</v>
      </c>
      <c r="D247" s="714">
        <v>1</v>
      </c>
      <c r="E247" s="714">
        <v>0</v>
      </c>
      <c r="F247" s="714">
        <v>0</v>
      </c>
      <c r="G247" s="714">
        <v>0</v>
      </c>
      <c r="H247" s="714">
        <v>0</v>
      </c>
      <c r="I247" s="714">
        <v>0</v>
      </c>
      <c r="J247" s="714">
        <v>0</v>
      </c>
      <c r="K247" s="714">
        <f t="shared" si="53"/>
        <v>1</v>
      </c>
      <c r="L247" s="714">
        <f t="shared" si="49"/>
        <v>0</v>
      </c>
      <c r="M247" s="714">
        <f t="shared" si="54"/>
        <v>1</v>
      </c>
      <c r="N247" s="707" t="s">
        <v>28</v>
      </c>
      <c r="O247" s="708"/>
      <c r="P247" s="484"/>
      <c r="Q247" s="484"/>
      <c r="R247" s="484"/>
      <c r="S247" s="484"/>
    </row>
    <row r="248" spans="1:19" s="706" customFormat="1" ht="24" customHeight="1" x14ac:dyDescent="0.2">
      <c r="A248" s="463" t="s">
        <v>35</v>
      </c>
      <c r="B248" s="714">
        <v>6</v>
      </c>
      <c r="C248" s="714">
        <v>5</v>
      </c>
      <c r="D248" s="714">
        <v>11</v>
      </c>
      <c r="E248" s="714">
        <v>0</v>
      </c>
      <c r="F248" s="714">
        <v>0</v>
      </c>
      <c r="G248" s="714">
        <v>0</v>
      </c>
      <c r="H248" s="714">
        <v>0</v>
      </c>
      <c r="I248" s="714">
        <v>0</v>
      </c>
      <c r="J248" s="714">
        <v>0</v>
      </c>
      <c r="K248" s="714">
        <f t="shared" si="53"/>
        <v>6</v>
      </c>
      <c r="L248" s="714">
        <f t="shared" si="49"/>
        <v>5</v>
      </c>
      <c r="M248" s="714">
        <f t="shared" si="54"/>
        <v>11</v>
      </c>
      <c r="N248" s="707" t="s">
        <v>36</v>
      </c>
      <c r="O248" s="708"/>
      <c r="P248" s="484"/>
      <c r="Q248" s="484"/>
      <c r="R248" s="484"/>
      <c r="S248" s="484"/>
    </row>
    <row r="249" spans="1:19" s="706" customFormat="1" ht="24" customHeight="1" x14ac:dyDescent="0.2">
      <c r="A249" s="463" t="s">
        <v>39</v>
      </c>
      <c r="B249" s="714">
        <v>53</v>
      </c>
      <c r="C249" s="714">
        <v>10</v>
      </c>
      <c r="D249" s="714">
        <v>63</v>
      </c>
      <c r="E249" s="714">
        <v>0</v>
      </c>
      <c r="F249" s="714">
        <v>0</v>
      </c>
      <c r="G249" s="714">
        <v>0</v>
      </c>
      <c r="H249" s="714">
        <v>0</v>
      </c>
      <c r="I249" s="714">
        <v>0</v>
      </c>
      <c r="J249" s="714">
        <v>0</v>
      </c>
      <c r="K249" s="714">
        <f t="shared" si="53"/>
        <v>53</v>
      </c>
      <c r="L249" s="714">
        <f t="shared" si="49"/>
        <v>10</v>
      </c>
      <c r="M249" s="714">
        <f t="shared" si="54"/>
        <v>63</v>
      </c>
      <c r="N249" s="707" t="s">
        <v>113</v>
      </c>
      <c r="O249" s="708"/>
      <c r="P249" s="484"/>
      <c r="Q249" s="484"/>
      <c r="R249" s="484"/>
      <c r="S249" s="484"/>
    </row>
    <row r="250" spans="1:19" s="706" customFormat="1" ht="24" customHeight="1" x14ac:dyDescent="0.2">
      <c r="A250" s="463" t="s">
        <v>43</v>
      </c>
      <c r="B250" s="714">
        <v>1</v>
      </c>
      <c r="C250" s="714">
        <v>0</v>
      </c>
      <c r="D250" s="714">
        <v>1</v>
      </c>
      <c r="E250" s="714">
        <v>0</v>
      </c>
      <c r="F250" s="714">
        <v>0</v>
      </c>
      <c r="G250" s="714">
        <v>0</v>
      </c>
      <c r="H250" s="714">
        <v>0</v>
      </c>
      <c r="I250" s="714">
        <v>0</v>
      </c>
      <c r="J250" s="714">
        <v>0</v>
      </c>
      <c r="K250" s="714">
        <f t="shared" si="53"/>
        <v>1</v>
      </c>
      <c r="L250" s="714">
        <f t="shared" si="49"/>
        <v>0</v>
      </c>
      <c r="M250" s="714">
        <f t="shared" si="54"/>
        <v>1</v>
      </c>
      <c r="N250" s="707" t="s">
        <v>44</v>
      </c>
      <c r="O250" s="708"/>
      <c r="P250" s="484"/>
      <c r="Q250" s="484"/>
      <c r="R250" s="484"/>
      <c r="S250" s="484"/>
    </row>
    <row r="251" spans="1:19" s="706" customFormat="1" ht="24" customHeight="1" x14ac:dyDescent="0.2">
      <c r="A251" s="463" t="s">
        <v>45</v>
      </c>
      <c r="B251" s="714">
        <v>0</v>
      </c>
      <c r="C251" s="714">
        <v>2</v>
      </c>
      <c r="D251" s="714">
        <v>2</v>
      </c>
      <c r="E251" s="714">
        <v>0</v>
      </c>
      <c r="F251" s="714">
        <v>0</v>
      </c>
      <c r="G251" s="714">
        <v>0</v>
      </c>
      <c r="H251" s="714">
        <v>0</v>
      </c>
      <c r="I251" s="714">
        <v>0</v>
      </c>
      <c r="J251" s="714">
        <v>0</v>
      </c>
      <c r="K251" s="714">
        <f t="shared" si="53"/>
        <v>0</v>
      </c>
      <c r="L251" s="714">
        <f t="shared" si="49"/>
        <v>2</v>
      </c>
      <c r="M251" s="714">
        <f t="shared" si="54"/>
        <v>2</v>
      </c>
      <c r="N251" s="707" t="s">
        <v>46</v>
      </c>
      <c r="O251" s="708"/>
      <c r="P251" s="484"/>
      <c r="Q251" s="484"/>
      <c r="R251" s="484"/>
      <c r="S251" s="484"/>
    </row>
    <row r="252" spans="1:19" s="706" customFormat="1" ht="24" customHeight="1" x14ac:dyDescent="0.2">
      <c r="A252" s="463" t="s">
        <v>53</v>
      </c>
      <c r="B252" s="714">
        <v>25</v>
      </c>
      <c r="C252" s="714">
        <v>73</v>
      </c>
      <c r="D252" s="714">
        <v>98</v>
      </c>
      <c r="E252" s="714">
        <v>0</v>
      </c>
      <c r="F252" s="714">
        <v>0</v>
      </c>
      <c r="G252" s="714">
        <v>0</v>
      </c>
      <c r="H252" s="714">
        <v>0</v>
      </c>
      <c r="I252" s="714">
        <v>0</v>
      </c>
      <c r="J252" s="714">
        <v>0</v>
      </c>
      <c r="K252" s="714">
        <f t="shared" si="53"/>
        <v>25</v>
      </c>
      <c r="L252" s="714">
        <f t="shared" si="49"/>
        <v>73</v>
      </c>
      <c r="M252" s="714">
        <f t="shared" si="54"/>
        <v>98</v>
      </c>
      <c r="N252" s="707" t="s">
        <v>54</v>
      </c>
      <c r="O252" s="708"/>
      <c r="P252" s="484"/>
      <c r="Q252" s="484"/>
      <c r="R252" s="484"/>
      <c r="S252" s="484"/>
    </row>
    <row r="253" spans="1:19" s="706" customFormat="1" ht="24" customHeight="1" x14ac:dyDescent="0.2">
      <c r="A253" s="463" t="s">
        <v>56</v>
      </c>
      <c r="B253" s="714">
        <v>5</v>
      </c>
      <c r="C253" s="714">
        <v>0</v>
      </c>
      <c r="D253" s="714">
        <v>5</v>
      </c>
      <c r="E253" s="714">
        <v>0</v>
      </c>
      <c r="F253" s="714">
        <v>0</v>
      </c>
      <c r="G253" s="714">
        <v>0</v>
      </c>
      <c r="H253" s="714">
        <v>0</v>
      </c>
      <c r="I253" s="714">
        <v>0</v>
      </c>
      <c r="J253" s="714">
        <v>0</v>
      </c>
      <c r="K253" s="714">
        <f t="shared" si="53"/>
        <v>5</v>
      </c>
      <c r="L253" s="714">
        <f t="shared" si="49"/>
        <v>0</v>
      </c>
      <c r="M253" s="714">
        <f t="shared" si="54"/>
        <v>5</v>
      </c>
      <c r="N253" s="707" t="s">
        <v>57</v>
      </c>
      <c r="O253" s="708"/>
      <c r="P253" s="484"/>
      <c r="Q253" s="484"/>
      <c r="R253" s="484"/>
      <c r="S253" s="484"/>
    </row>
    <row r="254" spans="1:19" s="706" customFormat="1" ht="24" customHeight="1" x14ac:dyDescent="0.2">
      <c r="A254" s="463" t="s">
        <v>58</v>
      </c>
      <c r="B254" s="714">
        <v>9</v>
      </c>
      <c r="C254" s="714">
        <v>3</v>
      </c>
      <c r="D254" s="714">
        <v>12</v>
      </c>
      <c r="E254" s="714">
        <v>0</v>
      </c>
      <c r="F254" s="714">
        <v>0</v>
      </c>
      <c r="G254" s="714">
        <v>0</v>
      </c>
      <c r="H254" s="714">
        <v>0</v>
      </c>
      <c r="I254" s="714">
        <v>0</v>
      </c>
      <c r="J254" s="714">
        <v>0</v>
      </c>
      <c r="K254" s="714">
        <f t="shared" si="53"/>
        <v>9</v>
      </c>
      <c r="L254" s="714">
        <f t="shared" si="49"/>
        <v>3</v>
      </c>
      <c r="M254" s="714">
        <f t="shared" si="54"/>
        <v>12</v>
      </c>
      <c r="N254" s="707" t="s">
        <v>59</v>
      </c>
      <c r="O254" s="708"/>
      <c r="P254" s="484"/>
      <c r="Q254" s="484"/>
      <c r="R254" s="484"/>
      <c r="S254" s="484"/>
    </row>
    <row r="255" spans="1:19" s="706" customFormat="1" ht="24" customHeight="1" x14ac:dyDescent="0.2">
      <c r="A255" s="463" t="s">
        <v>60</v>
      </c>
      <c r="B255" s="714">
        <v>1</v>
      </c>
      <c r="C255" s="714">
        <v>0</v>
      </c>
      <c r="D255" s="714">
        <v>1</v>
      </c>
      <c r="E255" s="714">
        <v>0</v>
      </c>
      <c r="F255" s="714">
        <v>0</v>
      </c>
      <c r="G255" s="714">
        <v>0</v>
      </c>
      <c r="H255" s="714">
        <v>0</v>
      </c>
      <c r="I255" s="714">
        <v>0</v>
      </c>
      <c r="J255" s="714">
        <v>0</v>
      </c>
      <c r="K255" s="714">
        <f t="shared" si="53"/>
        <v>1</v>
      </c>
      <c r="L255" s="714">
        <f t="shared" si="49"/>
        <v>0</v>
      </c>
      <c r="M255" s="714">
        <f t="shared" si="54"/>
        <v>1</v>
      </c>
      <c r="N255" s="707" t="s">
        <v>61</v>
      </c>
      <c r="O255" s="708"/>
      <c r="P255" s="484"/>
      <c r="Q255" s="484"/>
      <c r="R255" s="484"/>
      <c r="S255" s="484"/>
    </row>
    <row r="256" spans="1:19" s="706" customFormat="1" ht="24" customHeight="1" x14ac:dyDescent="0.2">
      <c r="A256" s="463" t="s">
        <v>110</v>
      </c>
      <c r="B256" s="714">
        <v>4</v>
      </c>
      <c r="C256" s="714">
        <v>0</v>
      </c>
      <c r="D256" s="714">
        <v>4</v>
      </c>
      <c r="E256" s="714">
        <v>0</v>
      </c>
      <c r="F256" s="714">
        <v>0</v>
      </c>
      <c r="G256" s="714">
        <v>0</v>
      </c>
      <c r="H256" s="714">
        <v>0</v>
      </c>
      <c r="I256" s="714">
        <v>0</v>
      </c>
      <c r="J256" s="714">
        <v>0</v>
      </c>
      <c r="K256" s="714">
        <f>SUM(B256,E256,H256)</f>
        <v>4</v>
      </c>
      <c r="L256" s="714">
        <f>SUM(C256,F256,I256)</f>
        <v>0</v>
      </c>
      <c r="M256" s="714">
        <f>SUM(D256,G256,J256)</f>
        <v>4</v>
      </c>
      <c r="N256" s="707" t="s">
        <v>71</v>
      </c>
      <c r="O256" s="708"/>
      <c r="P256" s="484"/>
      <c r="Q256" s="484"/>
      <c r="R256" s="484"/>
      <c r="S256" s="484"/>
    </row>
    <row r="257" spans="1:19" s="706" customFormat="1" ht="24" customHeight="1" x14ac:dyDescent="0.2">
      <c r="A257" s="463" t="s">
        <v>80</v>
      </c>
      <c r="B257" s="714">
        <v>87</v>
      </c>
      <c r="C257" s="714">
        <v>76</v>
      </c>
      <c r="D257" s="714">
        <v>163</v>
      </c>
      <c r="E257" s="714">
        <v>0</v>
      </c>
      <c r="F257" s="714">
        <v>0</v>
      </c>
      <c r="G257" s="714">
        <v>0</v>
      </c>
      <c r="H257" s="714">
        <v>0</v>
      </c>
      <c r="I257" s="714">
        <v>0</v>
      </c>
      <c r="J257" s="714">
        <v>0</v>
      </c>
      <c r="K257" s="714">
        <f t="shared" ref="K257:K258" si="55">SUM(B257,E257,H257)</f>
        <v>87</v>
      </c>
      <c r="L257" s="714">
        <f t="shared" ref="L257:L258" si="56">SUM(C257,F257,I257)</f>
        <v>76</v>
      </c>
      <c r="M257" s="714">
        <f t="shared" ref="M257:M258" si="57">SUM(D257,G257,J257)</f>
        <v>163</v>
      </c>
      <c r="N257" s="707" t="s">
        <v>81</v>
      </c>
      <c r="O257" s="708"/>
      <c r="P257" s="484"/>
      <c r="Q257" s="484"/>
      <c r="R257" s="484"/>
      <c r="S257" s="484"/>
    </row>
    <row r="258" spans="1:19" s="706" customFormat="1" ht="24" customHeight="1" x14ac:dyDescent="0.2">
      <c r="A258" s="463" t="s">
        <v>82</v>
      </c>
      <c r="B258" s="714">
        <v>4</v>
      </c>
      <c r="C258" s="714">
        <v>4</v>
      </c>
      <c r="D258" s="714">
        <v>8</v>
      </c>
      <c r="E258" s="714">
        <v>0</v>
      </c>
      <c r="F258" s="714">
        <v>0</v>
      </c>
      <c r="G258" s="714">
        <v>0</v>
      </c>
      <c r="H258" s="714">
        <v>0</v>
      </c>
      <c r="I258" s="714">
        <v>0</v>
      </c>
      <c r="J258" s="714">
        <v>0</v>
      </c>
      <c r="K258" s="714">
        <f t="shared" si="55"/>
        <v>4</v>
      </c>
      <c r="L258" s="714">
        <f t="shared" si="56"/>
        <v>4</v>
      </c>
      <c r="M258" s="714">
        <f t="shared" si="57"/>
        <v>8</v>
      </c>
      <c r="N258" s="707" t="s">
        <v>83</v>
      </c>
      <c r="O258" s="708"/>
      <c r="P258" s="484"/>
      <c r="Q258" s="484"/>
      <c r="R258" s="484"/>
      <c r="S258" s="484"/>
    </row>
    <row r="259" spans="1:19" ht="24" customHeight="1" x14ac:dyDescent="0.2">
      <c r="A259" s="463" t="s">
        <v>88</v>
      </c>
      <c r="B259" s="9">
        <v>274</v>
      </c>
      <c r="C259" s="9">
        <v>117</v>
      </c>
      <c r="D259" s="9">
        <v>391</v>
      </c>
      <c r="E259" s="9">
        <v>0</v>
      </c>
      <c r="F259" s="9">
        <v>2</v>
      </c>
      <c r="G259" s="9">
        <v>2</v>
      </c>
      <c r="H259" s="9">
        <v>0</v>
      </c>
      <c r="I259" s="9">
        <v>0</v>
      </c>
      <c r="J259" s="9">
        <v>0</v>
      </c>
      <c r="K259" s="9">
        <f t="shared" si="48"/>
        <v>274</v>
      </c>
      <c r="L259" s="9">
        <f t="shared" si="49"/>
        <v>119</v>
      </c>
      <c r="M259" s="9">
        <f t="shared" si="50"/>
        <v>393</v>
      </c>
      <c r="N259" s="508" t="s">
        <v>89</v>
      </c>
      <c r="O259" s="507"/>
    </row>
    <row r="260" spans="1:19" ht="24" customHeight="1" thickBot="1" x14ac:dyDescent="0.25">
      <c r="A260" s="20" t="s">
        <v>126</v>
      </c>
      <c r="B260" s="21">
        <f t="shared" ref="B260:M260" si="58">SUM(B259,B258,B257,B256,B255,B254,B253,B252,B251,B250,B249,B248,B247,B246,B238,B237)</f>
        <v>783</v>
      </c>
      <c r="C260" s="21">
        <f t="shared" si="58"/>
        <v>619</v>
      </c>
      <c r="D260" s="21">
        <f t="shared" si="58"/>
        <v>1402</v>
      </c>
      <c r="E260" s="21">
        <f t="shared" si="58"/>
        <v>0</v>
      </c>
      <c r="F260" s="21">
        <f t="shared" si="58"/>
        <v>2</v>
      </c>
      <c r="G260" s="21">
        <f t="shared" si="58"/>
        <v>2</v>
      </c>
      <c r="H260" s="21">
        <f t="shared" si="58"/>
        <v>0</v>
      </c>
      <c r="I260" s="21">
        <f t="shared" si="58"/>
        <v>0</v>
      </c>
      <c r="J260" s="21">
        <f t="shared" si="58"/>
        <v>0</v>
      </c>
      <c r="K260" s="21">
        <f t="shared" si="58"/>
        <v>783</v>
      </c>
      <c r="L260" s="21">
        <f t="shared" si="58"/>
        <v>621</v>
      </c>
      <c r="M260" s="21">
        <f t="shared" si="58"/>
        <v>1404</v>
      </c>
      <c r="N260" s="22" t="s">
        <v>103</v>
      </c>
      <c r="O260" s="507"/>
    </row>
    <row r="261" spans="1:19" ht="24" customHeight="1" thickBot="1" x14ac:dyDescent="0.25">
      <c r="A261" s="23" t="s">
        <v>104</v>
      </c>
      <c r="B261" s="24">
        <f t="shared" ref="B261:G261" si="59">SUM(B260,B235)</f>
        <v>31606</v>
      </c>
      <c r="C261" s="24">
        <f t="shared" si="59"/>
        <v>19056</v>
      </c>
      <c r="D261" s="24">
        <f t="shared" si="59"/>
        <v>50662</v>
      </c>
      <c r="E261" s="24">
        <f t="shared" si="59"/>
        <v>83</v>
      </c>
      <c r="F261" s="24">
        <f t="shared" si="59"/>
        <v>46</v>
      </c>
      <c r="G261" s="24">
        <f t="shared" si="59"/>
        <v>129</v>
      </c>
      <c r="H261" s="24">
        <v>0</v>
      </c>
      <c r="I261" s="24">
        <f>SUM(I260,I235)</f>
        <v>0</v>
      </c>
      <c r="J261" s="24">
        <f>SUM(J260,J235)</f>
        <v>0</v>
      </c>
      <c r="K261" s="24">
        <f t="shared" si="48"/>
        <v>31689</v>
      </c>
      <c r="L261" s="24">
        <f t="shared" si="49"/>
        <v>19102</v>
      </c>
      <c r="M261" s="24">
        <f t="shared" si="50"/>
        <v>50791</v>
      </c>
      <c r="N261" s="509" t="s">
        <v>9</v>
      </c>
      <c r="O261" s="507"/>
    </row>
    <row r="262" spans="1:19" ht="18.75" customHeight="1" thickTop="1" x14ac:dyDescent="0.2"/>
    <row r="263" spans="1:19" ht="25.5" customHeight="1" x14ac:dyDescent="0.2">
      <c r="B263" s="1001"/>
      <c r="C263" s="1001"/>
      <c r="D263" s="1001"/>
      <c r="E263" s="1001"/>
    </row>
    <row r="264" spans="1:19" ht="21.75" customHeight="1" x14ac:dyDescent="0.2"/>
    <row r="265" spans="1:19" ht="25.5" customHeight="1" x14ac:dyDescent="0.2"/>
    <row r="266" spans="1:19" ht="25.5" customHeight="1" x14ac:dyDescent="0.2"/>
    <row r="267" spans="1:19" ht="25.5" customHeight="1" x14ac:dyDescent="0.2"/>
    <row r="268" spans="1:19" ht="23.25" customHeight="1" x14ac:dyDescent="0.2"/>
    <row r="269" spans="1:19" x14ac:dyDescent="0.2">
      <c r="A269" s="522"/>
      <c r="B269" s="522"/>
      <c r="C269" s="522"/>
      <c r="D269" s="522"/>
      <c r="E269" s="522"/>
      <c r="F269" s="522"/>
      <c r="G269" s="522"/>
      <c r="H269" s="522"/>
      <c r="I269" s="522"/>
      <c r="J269" s="522"/>
      <c r="K269" s="522"/>
      <c r="L269" s="522"/>
      <c r="M269" s="522"/>
      <c r="N269" s="522"/>
      <c r="O269" s="522"/>
    </row>
  </sheetData>
  <mergeCells count="108">
    <mergeCell ref="B263:E263"/>
    <mergeCell ref="B212:M212"/>
    <mergeCell ref="A213:A216"/>
    <mergeCell ref="B213:D213"/>
    <mergeCell ref="E213:G213"/>
    <mergeCell ref="H213:J213"/>
    <mergeCell ref="K213:M213"/>
    <mergeCell ref="B241:M241"/>
    <mergeCell ref="A242:A245"/>
    <mergeCell ref="B242:D242"/>
    <mergeCell ref="E242:G242"/>
    <mergeCell ref="H242:J242"/>
    <mergeCell ref="K242:M242"/>
    <mergeCell ref="A156:A159"/>
    <mergeCell ref="B156:D156"/>
    <mergeCell ref="E156:G156"/>
    <mergeCell ref="H156:J156"/>
    <mergeCell ref="K156:M156"/>
    <mergeCell ref="A183:N183"/>
    <mergeCell ref="A184:N184"/>
    <mergeCell ref="B185:M185"/>
    <mergeCell ref="A186:A189"/>
    <mergeCell ref="B186:D186"/>
    <mergeCell ref="E186:G186"/>
    <mergeCell ref="H186:J186"/>
    <mergeCell ref="K186:M186"/>
    <mergeCell ref="N186:N189"/>
    <mergeCell ref="B187:D187"/>
    <mergeCell ref="E187:G187"/>
    <mergeCell ref="H187:J187"/>
    <mergeCell ref="K187:M187"/>
    <mergeCell ref="A125:A128"/>
    <mergeCell ref="B125:D125"/>
    <mergeCell ref="E125:G125"/>
    <mergeCell ref="H125:J125"/>
    <mergeCell ref="K125:M125"/>
    <mergeCell ref="B155:M155"/>
    <mergeCell ref="E96:G96"/>
    <mergeCell ref="H96:J96"/>
    <mergeCell ref="K96:M96"/>
    <mergeCell ref="B124:M124"/>
    <mergeCell ref="B126:D126"/>
    <mergeCell ref="E126:G126"/>
    <mergeCell ref="H126:J126"/>
    <mergeCell ref="K126:M126"/>
    <mergeCell ref="Q233:S233"/>
    <mergeCell ref="A1:N1"/>
    <mergeCell ref="A2:N2"/>
    <mergeCell ref="B3:M3"/>
    <mergeCell ref="A4:A7"/>
    <mergeCell ref="B4:D4"/>
    <mergeCell ref="E4:G4"/>
    <mergeCell ref="H4:J4"/>
    <mergeCell ref="K4:M4"/>
    <mergeCell ref="N4:N7"/>
    <mergeCell ref="B5:D5"/>
    <mergeCell ref="E5:G5"/>
    <mergeCell ref="H5:J5"/>
    <mergeCell ref="K5:M5"/>
    <mergeCell ref="P21:Q21"/>
    <mergeCell ref="B32:M32"/>
    <mergeCell ref="N33:N36"/>
    <mergeCell ref="N64:N67"/>
    <mergeCell ref="A92:N92"/>
    <mergeCell ref="A93:N93"/>
    <mergeCell ref="B94:M94"/>
    <mergeCell ref="A95:A98"/>
    <mergeCell ref="B95:D95"/>
    <mergeCell ref="E95:G95"/>
    <mergeCell ref="B63:M63"/>
    <mergeCell ref="A64:A67"/>
    <mergeCell ref="B65:D65"/>
    <mergeCell ref="E65:G65"/>
    <mergeCell ref="H65:J65"/>
    <mergeCell ref="K65:M65"/>
    <mergeCell ref="A33:A36"/>
    <mergeCell ref="B33:D33"/>
    <mergeCell ref="E33:G33"/>
    <mergeCell ref="H33:J33"/>
    <mergeCell ref="K33:M33"/>
    <mergeCell ref="B34:D34"/>
    <mergeCell ref="E34:G34"/>
    <mergeCell ref="H34:J34"/>
    <mergeCell ref="K34:M34"/>
    <mergeCell ref="N242:N245"/>
    <mergeCell ref="B243:D243"/>
    <mergeCell ref="E243:G243"/>
    <mergeCell ref="H243:J243"/>
    <mergeCell ref="K243:M243"/>
    <mergeCell ref="B64:D64"/>
    <mergeCell ref="E64:G64"/>
    <mergeCell ref="H64:J64"/>
    <mergeCell ref="K64:M64"/>
    <mergeCell ref="N213:N216"/>
    <mergeCell ref="B214:D214"/>
    <mergeCell ref="E214:G214"/>
    <mergeCell ref="H214:J214"/>
    <mergeCell ref="K214:M214"/>
    <mergeCell ref="H95:J95"/>
    <mergeCell ref="K95:M95"/>
    <mergeCell ref="N95:N98"/>
    <mergeCell ref="B96:D96"/>
    <mergeCell ref="N125:N128"/>
    <mergeCell ref="N156:N159"/>
    <mergeCell ref="B157:D157"/>
    <mergeCell ref="E157:G157"/>
    <mergeCell ref="H157:J157"/>
    <mergeCell ref="K157:M157"/>
  </mergeCells>
  <printOptions horizontalCentered="1"/>
  <pageMargins left="0.25" right="0.25" top="1" bottom="1" header="1" footer="1"/>
  <pageSetup paperSize="9" scale="78" firstPageNumber="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3"/>
  <sheetViews>
    <sheetView rightToLeft="1" view="pageBreakPreview" topLeftCell="A13" zoomScale="80" zoomScaleNormal="80" zoomScaleSheetLayoutView="80" workbookViewId="0">
      <selection activeCell="O23" sqref="O23"/>
    </sheetView>
  </sheetViews>
  <sheetFormatPr defaultRowHeight="14.25" x14ac:dyDescent="0.2"/>
  <cols>
    <col min="1" max="1" width="20.875" customWidth="1"/>
    <col min="2" max="10" width="9.625" customWidth="1"/>
    <col min="11" max="11" width="30.5" customWidth="1"/>
  </cols>
  <sheetData>
    <row r="1" spans="1:11" ht="38.25" customHeight="1" x14ac:dyDescent="0.2">
      <c r="A1" s="995" t="s">
        <v>1948</v>
      </c>
      <c r="B1" s="995"/>
      <c r="C1" s="995"/>
      <c r="D1" s="995"/>
      <c r="E1" s="995"/>
      <c r="F1" s="995"/>
      <c r="G1" s="995"/>
      <c r="H1" s="995"/>
      <c r="I1" s="995"/>
      <c r="J1" s="995"/>
      <c r="K1" s="995"/>
    </row>
    <row r="2" spans="1:11" ht="41.25" customHeight="1" x14ac:dyDescent="0.2">
      <c r="A2" s="999" t="s">
        <v>1947</v>
      </c>
      <c r="B2" s="999"/>
      <c r="C2" s="999"/>
      <c r="D2" s="999"/>
      <c r="E2" s="999"/>
      <c r="F2" s="999"/>
      <c r="G2" s="999"/>
      <c r="H2" s="999"/>
      <c r="I2" s="999"/>
      <c r="J2" s="999"/>
      <c r="K2" s="999"/>
    </row>
    <row r="3" spans="1:11" ht="18" customHeight="1" thickBot="1" x14ac:dyDescent="0.3">
      <c r="A3" s="33" t="s">
        <v>2396</v>
      </c>
      <c r="K3" s="79" t="s">
        <v>2397</v>
      </c>
    </row>
    <row r="4" spans="1:11" s="97" customFormat="1" ht="24.75" customHeight="1" thickTop="1" x14ac:dyDescent="0.2">
      <c r="A4" s="992" t="s">
        <v>196</v>
      </c>
      <c r="B4" s="992" t="s">
        <v>1</v>
      </c>
      <c r="C4" s="992"/>
      <c r="D4" s="992"/>
      <c r="E4" s="992" t="s">
        <v>2</v>
      </c>
      <c r="F4" s="992"/>
      <c r="G4" s="992"/>
      <c r="H4" s="992" t="s">
        <v>4</v>
      </c>
      <c r="I4" s="992"/>
      <c r="J4" s="992"/>
      <c r="K4" s="992" t="s">
        <v>197</v>
      </c>
    </row>
    <row r="5" spans="1:11" s="97" customFormat="1" ht="26.25" customHeight="1" x14ac:dyDescent="0.2">
      <c r="A5" s="993"/>
      <c r="B5" s="993" t="s">
        <v>6</v>
      </c>
      <c r="C5" s="993"/>
      <c r="D5" s="993"/>
      <c r="E5" s="993" t="s">
        <v>7</v>
      </c>
      <c r="F5" s="993"/>
      <c r="G5" s="993"/>
      <c r="H5" s="993" t="s">
        <v>9</v>
      </c>
      <c r="I5" s="993"/>
      <c r="J5" s="993"/>
      <c r="K5" s="993"/>
    </row>
    <row r="6" spans="1:11" s="97" customFormat="1" ht="15.75" customHeight="1" x14ac:dyDescent="0.2">
      <c r="A6" s="993"/>
      <c r="B6" s="498" t="s">
        <v>10</v>
      </c>
      <c r="C6" s="498" t="s">
        <v>112</v>
      </c>
      <c r="D6" s="498" t="s">
        <v>12</v>
      </c>
      <c r="E6" s="498" t="s">
        <v>10</v>
      </c>
      <c r="F6" s="498" t="s">
        <v>112</v>
      </c>
      <c r="G6" s="498" t="s">
        <v>12</v>
      </c>
      <c r="H6" s="498" t="s">
        <v>10</v>
      </c>
      <c r="I6" s="498" t="s">
        <v>112</v>
      </c>
      <c r="J6" s="498" t="s">
        <v>12</v>
      </c>
      <c r="K6" s="993"/>
    </row>
    <row r="7" spans="1:11" s="97" customFormat="1" ht="18.75" customHeight="1" thickBot="1" x14ac:dyDescent="0.25">
      <c r="A7" s="994"/>
      <c r="B7" s="499" t="s">
        <v>13</v>
      </c>
      <c r="C7" s="499" t="s">
        <v>14</v>
      </c>
      <c r="D7" s="499" t="s">
        <v>9</v>
      </c>
      <c r="E7" s="499" t="s">
        <v>13</v>
      </c>
      <c r="F7" s="499" t="s">
        <v>14</v>
      </c>
      <c r="G7" s="499" t="s">
        <v>9</v>
      </c>
      <c r="H7" s="499" t="s">
        <v>13</v>
      </c>
      <c r="I7" s="499" t="s">
        <v>14</v>
      </c>
      <c r="J7" s="499" t="s">
        <v>9</v>
      </c>
      <c r="K7" s="994"/>
    </row>
    <row r="8" spans="1:11" ht="21.75" customHeight="1" x14ac:dyDescent="0.2">
      <c r="A8" s="20" t="s">
        <v>15</v>
      </c>
      <c r="K8" s="22" t="s">
        <v>198</v>
      </c>
    </row>
    <row r="9" spans="1:11" ht="21.75" customHeight="1" x14ac:dyDescent="0.2">
      <c r="A9" s="8" t="s">
        <v>221</v>
      </c>
      <c r="B9" s="9">
        <v>258</v>
      </c>
      <c r="C9" s="9">
        <v>63</v>
      </c>
      <c r="D9" s="9">
        <v>321</v>
      </c>
      <c r="E9" s="9">
        <v>0</v>
      </c>
      <c r="F9" s="9">
        <v>0</v>
      </c>
      <c r="G9" s="9">
        <f>SUM(E9:F9)</f>
        <v>0</v>
      </c>
      <c r="H9" s="9">
        <f>SUM(B9,E9)</f>
        <v>258</v>
      </c>
      <c r="I9" s="9">
        <f>SUM(C9,F9)</f>
        <v>63</v>
      </c>
      <c r="J9" s="9">
        <f>SUM(H9:I9)</f>
        <v>321</v>
      </c>
      <c r="K9" s="10" t="s">
        <v>222</v>
      </c>
    </row>
    <row r="10" spans="1:11" ht="21.75" customHeight="1" x14ac:dyDescent="0.2">
      <c r="A10" s="8" t="s">
        <v>309</v>
      </c>
      <c r="B10" s="9">
        <v>1460</v>
      </c>
      <c r="C10" s="9">
        <v>559</v>
      </c>
      <c r="D10" s="9">
        <v>2019</v>
      </c>
      <c r="E10" s="9">
        <v>0</v>
      </c>
      <c r="F10" s="9">
        <v>0</v>
      </c>
      <c r="G10" s="9">
        <f>SUM(E10:F10)</f>
        <v>0</v>
      </c>
      <c r="H10" s="9">
        <f t="shared" ref="H10:H15" si="0">SUM(B10,E10)</f>
        <v>1460</v>
      </c>
      <c r="I10" s="9">
        <f t="shared" ref="I10:I15" si="1">SUM(C10,F10)</f>
        <v>559</v>
      </c>
      <c r="J10" s="9">
        <f t="shared" ref="J10:J15" si="2">SUM(H10:I10)</f>
        <v>2019</v>
      </c>
      <c r="K10" s="10" t="s">
        <v>310</v>
      </c>
    </row>
    <row r="11" spans="1:11" s="200" customFormat="1" ht="21.75" customHeight="1" x14ac:dyDescent="0.2">
      <c r="A11" s="8" t="s">
        <v>498</v>
      </c>
      <c r="B11" s="9">
        <f>SUM(B9:B10)</f>
        <v>1718</v>
      </c>
      <c r="C11" s="9">
        <f t="shared" ref="C11:E11" si="3">SUM(C9:C10)</f>
        <v>622</v>
      </c>
      <c r="D11" s="9">
        <f t="shared" si="3"/>
        <v>2340</v>
      </c>
      <c r="E11" s="9">
        <f t="shared" si="3"/>
        <v>0</v>
      </c>
      <c r="F11" s="9">
        <f t="shared" ref="F11" si="4">SUM(F9:F10)</f>
        <v>0</v>
      </c>
      <c r="G11" s="9">
        <f t="shared" ref="G11" si="5">SUM(G9:G10)</f>
        <v>0</v>
      </c>
      <c r="H11" s="9">
        <f t="shared" si="0"/>
        <v>1718</v>
      </c>
      <c r="I11" s="9">
        <f t="shared" si="1"/>
        <v>622</v>
      </c>
      <c r="J11" s="9">
        <f t="shared" si="2"/>
        <v>2340</v>
      </c>
      <c r="K11" s="10" t="s">
        <v>495</v>
      </c>
    </row>
    <row r="12" spans="1:11" s="273" customFormat="1" ht="21.75" customHeight="1" x14ac:dyDescent="0.2">
      <c r="A12" s="8" t="s">
        <v>92</v>
      </c>
      <c r="B12" s="9"/>
      <c r="C12" s="9"/>
      <c r="D12" s="9"/>
      <c r="E12" s="9"/>
      <c r="F12" s="9"/>
      <c r="G12" s="9"/>
      <c r="H12" s="9"/>
      <c r="I12" s="9"/>
      <c r="J12" s="9"/>
      <c r="K12" s="275" t="s">
        <v>499</v>
      </c>
    </row>
    <row r="13" spans="1:11" s="200" customFormat="1" ht="21.75" customHeight="1" x14ac:dyDescent="0.2">
      <c r="A13" s="8" t="s">
        <v>221</v>
      </c>
      <c r="B13" s="9">
        <v>2</v>
      </c>
      <c r="C13" s="9">
        <v>3</v>
      </c>
      <c r="D13" s="9">
        <v>5</v>
      </c>
      <c r="E13" s="9">
        <f t="shared" ref="E13" si="6">SUM(E10:E11)</f>
        <v>0</v>
      </c>
      <c r="F13" s="9">
        <f t="shared" ref="F13" si="7">SUM(F10:F11)</f>
        <v>0</v>
      </c>
      <c r="G13" s="9">
        <f t="shared" ref="G13" si="8">SUM(G10:G11)</f>
        <v>0</v>
      </c>
      <c r="H13" s="9">
        <f t="shared" si="0"/>
        <v>2</v>
      </c>
      <c r="I13" s="9">
        <f t="shared" si="1"/>
        <v>3</v>
      </c>
      <c r="J13" s="9">
        <f t="shared" si="2"/>
        <v>5</v>
      </c>
      <c r="K13" s="10" t="s">
        <v>222</v>
      </c>
    </row>
    <row r="14" spans="1:11" s="200" customFormat="1" ht="21.75" customHeight="1" thickBot="1" x14ac:dyDescent="0.25">
      <c r="A14" s="14" t="s">
        <v>500</v>
      </c>
      <c r="B14" s="201">
        <f>SUM(B13)</f>
        <v>2</v>
      </c>
      <c r="C14" s="201">
        <f t="shared" ref="C14:G14" si="9">SUM(C13)</f>
        <v>3</v>
      </c>
      <c r="D14" s="201">
        <f t="shared" si="9"/>
        <v>5</v>
      </c>
      <c r="E14" s="201">
        <f t="shared" si="9"/>
        <v>0</v>
      </c>
      <c r="F14" s="201">
        <f t="shared" si="9"/>
        <v>0</v>
      </c>
      <c r="G14" s="201">
        <f t="shared" si="9"/>
        <v>0</v>
      </c>
      <c r="H14" s="201">
        <f t="shared" si="0"/>
        <v>2</v>
      </c>
      <c r="I14" s="201">
        <f t="shared" si="1"/>
        <v>3</v>
      </c>
      <c r="J14" s="201">
        <f t="shared" si="2"/>
        <v>5</v>
      </c>
      <c r="K14" s="194" t="s">
        <v>496</v>
      </c>
    </row>
    <row r="15" spans="1:11" ht="21.75" customHeight="1" thickBot="1" x14ac:dyDescent="0.25">
      <c r="A15" s="23" t="s">
        <v>252</v>
      </c>
      <c r="B15" s="24">
        <f>SUM(B14,B11)</f>
        <v>1720</v>
      </c>
      <c r="C15" s="24">
        <f t="shared" ref="C15:G15" si="10">SUM(C14,C11)</f>
        <v>625</v>
      </c>
      <c r="D15" s="24">
        <f t="shared" si="10"/>
        <v>2345</v>
      </c>
      <c r="E15" s="24">
        <f t="shared" si="10"/>
        <v>0</v>
      </c>
      <c r="F15" s="24">
        <f t="shared" si="10"/>
        <v>0</v>
      </c>
      <c r="G15" s="24">
        <f t="shared" si="10"/>
        <v>0</v>
      </c>
      <c r="H15" s="24">
        <f t="shared" si="0"/>
        <v>1720</v>
      </c>
      <c r="I15" s="24">
        <f t="shared" si="1"/>
        <v>625</v>
      </c>
      <c r="J15" s="24">
        <f t="shared" si="2"/>
        <v>2345</v>
      </c>
      <c r="K15" s="25" t="s">
        <v>253</v>
      </c>
    </row>
    <row r="16" spans="1:11" ht="21" customHeight="1" thickTop="1" x14ac:dyDescent="0.2"/>
    <row r="17" spans="1:11" s="353" customFormat="1" ht="21" customHeight="1" x14ac:dyDescent="0.2"/>
    <row r="18" spans="1:11" s="353" customFormat="1" ht="21" customHeight="1" x14ac:dyDescent="0.2"/>
    <row r="19" spans="1:11" s="353" customFormat="1" ht="21" customHeight="1" x14ac:dyDescent="0.2"/>
    <row r="20" spans="1:11" s="353" customFormat="1" ht="21" customHeight="1" x14ac:dyDescent="0.2"/>
    <row r="21" spans="1:11" s="353" customFormat="1" ht="21" customHeight="1" x14ac:dyDescent="0.2"/>
    <row r="22" spans="1:11" s="353" customFormat="1" ht="21" customHeight="1" x14ac:dyDescent="0.2"/>
    <row r="23" spans="1:11" s="353" customFormat="1" ht="21" customHeight="1" x14ac:dyDescent="0.2"/>
    <row r="24" spans="1:11" s="353" customFormat="1" ht="21" customHeight="1" x14ac:dyDescent="0.2"/>
    <row r="25" spans="1:11" s="353" customFormat="1" ht="21" customHeight="1" x14ac:dyDescent="0.2"/>
    <row r="26" spans="1:11" s="353" customFormat="1" ht="21" customHeight="1" x14ac:dyDescent="0.2"/>
    <row r="27" spans="1:11" s="353" customFormat="1" ht="21" customHeight="1" x14ac:dyDescent="0.2"/>
    <row r="28" spans="1:11" ht="24" customHeight="1" x14ac:dyDescent="0.2">
      <c r="A28" s="995" t="s">
        <v>1945</v>
      </c>
      <c r="B28" s="995"/>
      <c r="C28" s="995"/>
      <c r="D28" s="995"/>
      <c r="E28" s="995"/>
      <c r="F28" s="995"/>
      <c r="G28" s="995"/>
      <c r="H28" s="995"/>
      <c r="I28" s="995"/>
      <c r="J28" s="995"/>
      <c r="K28" s="995"/>
    </row>
    <row r="29" spans="1:11" ht="45" customHeight="1" x14ac:dyDescent="0.2">
      <c r="A29" s="999" t="s">
        <v>1946</v>
      </c>
      <c r="B29" s="999"/>
      <c r="C29" s="999"/>
      <c r="D29" s="999"/>
      <c r="E29" s="999"/>
      <c r="F29" s="999"/>
      <c r="G29" s="999"/>
      <c r="H29" s="999"/>
      <c r="I29" s="999"/>
      <c r="J29" s="999"/>
      <c r="K29" s="999"/>
    </row>
    <row r="30" spans="1:11" s="401" customFormat="1" ht="27" customHeight="1" thickBot="1" x14ac:dyDescent="0.25">
      <c r="A30" s="400" t="s">
        <v>2398</v>
      </c>
      <c r="K30" s="402" t="s">
        <v>505</v>
      </c>
    </row>
    <row r="31" spans="1:11" ht="17.25" customHeight="1" thickTop="1" x14ac:dyDescent="0.2">
      <c r="A31" s="992" t="s">
        <v>196</v>
      </c>
      <c r="B31" s="992" t="s">
        <v>1</v>
      </c>
      <c r="C31" s="992"/>
      <c r="D31" s="992"/>
      <c r="E31" s="992" t="s">
        <v>2</v>
      </c>
      <c r="F31" s="992"/>
      <c r="G31" s="992"/>
      <c r="H31" s="992" t="s">
        <v>4</v>
      </c>
      <c r="I31" s="992"/>
      <c r="J31" s="992"/>
      <c r="K31" s="992" t="s">
        <v>197</v>
      </c>
    </row>
    <row r="32" spans="1:11" ht="17.25" customHeight="1" x14ac:dyDescent="0.2">
      <c r="A32" s="993"/>
      <c r="B32" s="993" t="s">
        <v>6</v>
      </c>
      <c r="C32" s="993"/>
      <c r="D32" s="993"/>
      <c r="E32" s="993" t="s">
        <v>7</v>
      </c>
      <c r="F32" s="993"/>
      <c r="G32" s="993"/>
      <c r="H32" s="993" t="s">
        <v>9</v>
      </c>
      <c r="I32" s="993"/>
      <c r="J32" s="993"/>
      <c r="K32" s="993"/>
    </row>
    <row r="33" spans="1:11" ht="17.25" customHeight="1" x14ac:dyDescent="0.2">
      <c r="A33" s="993"/>
      <c r="B33" s="15" t="s">
        <v>10</v>
      </c>
      <c r="C33" s="15" t="s">
        <v>112</v>
      </c>
      <c r="D33" s="15" t="s">
        <v>12</v>
      </c>
      <c r="E33" s="15" t="s">
        <v>10</v>
      </c>
      <c r="F33" s="15" t="s">
        <v>112</v>
      </c>
      <c r="G33" s="15" t="s">
        <v>12</v>
      </c>
      <c r="H33" s="15" t="s">
        <v>10</v>
      </c>
      <c r="I33" s="15" t="s">
        <v>112</v>
      </c>
      <c r="J33" s="15" t="s">
        <v>12</v>
      </c>
      <c r="K33" s="993"/>
    </row>
    <row r="34" spans="1:11" ht="17.25" customHeight="1" thickBot="1" x14ac:dyDescent="0.3">
      <c r="A34" s="994"/>
      <c r="B34" s="65" t="s">
        <v>13</v>
      </c>
      <c r="C34" s="65" t="s">
        <v>14</v>
      </c>
      <c r="D34" s="65" t="s">
        <v>9</v>
      </c>
      <c r="E34" s="65" t="s">
        <v>13</v>
      </c>
      <c r="F34" s="65" t="s">
        <v>14</v>
      </c>
      <c r="G34" s="65" t="s">
        <v>9</v>
      </c>
      <c r="H34" s="65" t="s">
        <v>13</v>
      </c>
      <c r="I34" s="65" t="s">
        <v>14</v>
      </c>
      <c r="J34" s="4" t="s">
        <v>9</v>
      </c>
      <c r="K34" s="994"/>
    </row>
    <row r="35" spans="1:11" ht="18.75" customHeight="1" x14ac:dyDescent="0.2">
      <c r="A35" s="20" t="s">
        <v>15</v>
      </c>
      <c r="K35" s="22" t="s">
        <v>198</v>
      </c>
    </row>
    <row r="36" spans="1:11" ht="24.75" customHeight="1" x14ac:dyDescent="0.2">
      <c r="A36" s="8" t="s">
        <v>221</v>
      </c>
      <c r="B36" s="9">
        <v>250</v>
      </c>
      <c r="C36" s="9">
        <v>56</v>
      </c>
      <c r="D36" s="9">
        <v>306</v>
      </c>
      <c r="E36" s="9">
        <v>0</v>
      </c>
      <c r="F36" s="9">
        <v>0</v>
      </c>
      <c r="G36" s="9">
        <f>SUM(E36:F36)</f>
        <v>0</v>
      </c>
      <c r="H36" s="9">
        <f>SUM(B36,E36)</f>
        <v>250</v>
      </c>
      <c r="I36" s="9">
        <f t="shared" ref="H36:I41" si="11">SUM(C36,F36)</f>
        <v>56</v>
      </c>
      <c r="J36" s="9">
        <f>SUM(H36:I36)</f>
        <v>306</v>
      </c>
      <c r="K36" s="10" t="s">
        <v>222</v>
      </c>
    </row>
    <row r="37" spans="1:11" ht="21" customHeight="1" x14ac:dyDescent="0.2">
      <c r="A37" s="8" t="s">
        <v>309</v>
      </c>
      <c r="B37" s="9">
        <v>1431</v>
      </c>
      <c r="C37" s="9">
        <v>556</v>
      </c>
      <c r="D37" s="9">
        <v>1987</v>
      </c>
      <c r="E37" s="9">
        <v>0</v>
      </c>
      <c r="F37" s="9">
        <v>0</v>
      </c>
      <c r="G37" s="9">
        <f>SUM(E37:F37)</f>
        <v>0</v>
      </c>
      <c r="H37" s="9">
        <f t="shared" si="11"/>
        <v>1431</v>
      </c>
      <c r="I37" s="9">
        <f t="shared" si="11"/>
        <v>556</v>
      </c>
      <c r="J37" s="9">
        <f t="shared" ref="J37:J42" si="12">SUM(H37:I37)</f>
        <v>1987</v>
      </c>
      <c r="K37" s="10" t="s">
        <v>310</v>
      </c>
    </row>
    <row r="38" spans="1:11" s="200" customFormat="1" ht="25.5" customHeight="1" x14ac:dyDescent="0.2">
      <c r="A38" s="8" t="s">
        <v>498</v>
      </c>
      <c r="B38" s="9">
        <f>SUM(B36:B37)</f>
        <v>1681</v>
      </c>
      <c r="C38" s="9">
        <f t="shared" ref="C38" si="13">SUM(C36:C37)</f>
        <v>612</v>
      </c>
      <c r="D38" s="9">
        <f t="shared" ref="D38" si="14">SUM(D36:D37)</f>
        <v>2293</v>
      </c>
      <c r="E38" s="9">
        <f t="shared" ref="E38" si="15">SUM(E36:E37)</f>
        <v>0</v>
      </c>
      <c r="F38" s="9">
        <f t="shared" ref="F38" si="16">SUM(F36:F37)</f>
        <v>0</v>
      </c>
      <c r="G38" s="9">
        <f t="shared" ref="G38" si="17">SUM(G36:G37)</f>
        <v>0</v>
      </c>
      <c r="H38" s="9">
        <f t="shared" si="11"/>
        <v>1681</v>
      </c>
      <c r="I38" s="9">
        <f t="shared" si="11"/>
        <v>612</v>
      </c>
      <c r="J38" s="9">
        <f t="shared" si="12"/>
        <v>2293</v>
      </c>
      <c r="K38" s="10" t="s">
        <v>495</v>
      </c>
    </row>
    <row r="39" spans="1:11" s="273" customFormat="1" ht="25.5" customHeight="1" x14ac:dyDescent="0.2">
      <c r="A39" s="8" t="s">
        <v>92</v>
      </c>
      <c r="B39" s="9"/>
      <c r="C39" s="9"/>
      <c r="D39" s="9"/>
      <c r="E39" s="9"/>
      <c r="F39" s="9"/>
      <c r="G39" s="9"/>
      <c r="H39" s="9"/>
      <c r="I39" s="9"/>
      <c r="J39" s="9"/>
      <c r="K39" s="275" t="s">
        <v>499</v>
      </c>
    </row>
    <row r="40" spans="1:11" s="200" customFormat="1" ht="22.5" customHeight="1" x14ac:dyDescent="0.2">
      <c r="A40" s="8" t="s">
        <v>221</v>
      </c>
      <c r="B40" s="9">
        <v>2</v>
      </c>
      <c r="C40" s="9">
        <v>3</v>
      </c>
      <c r="D40" s="9">
        <v>5</v>
      </c>
      <c r="E40" s="9">
        <v>0</v>
      </c>
      <c r="F40" s="9">
        <v>0</v>
      </c>
      <c r="G40" s="9">
        <v>0</v>
      </c>
      <c r="H40" s="9">
        <v>2</v>
      </c>
      <c r="I40" s="9">
        <v>3</v>
      </c>
      <c r="J40" s="9">
        <v>5</v>
      </c>
      <c r="K40" s="10" t="s">
        <v>222</v>
      </c>
    </row>
    <row r="41" spans="1:11" s="200" customFormat="1" ht="25.5" customHeight="1" thickBot="1" x14ac:dyDescent="0.25">
      <c r="A41" s="14" t="s">
        <v>500</v>
      </c>
      <c r="B41" s="201">
        <f>SUM(B40)</f>
        <v>2</v>
      </c>
      <c r="C41" s="201">
        <f t="shared" ref="C41" si="18">SUM(C40)</f>
        <v>3</v>
      </c>
      <c r="D41" s="201">
        <f t="shared" ref="D41" si="19">SUM(D40)</f>
        <v>5</v>
      </c>
      <c r="E41" s="201">
        <f t="shared" ref="E41" si="20">SUM(E40)</f>
        <v>0</v>
      </c>
      <c r="F41" s="201">
        <f t="shared" ref="F41" si="21">SUM(F40)</f>
        <v>0</v>
      </c>
      <c r="G41" s="201">
        <f t="shared" ref="G41" si="22">SUM(G40)</f>
        <v>0</v>
      </c>
      <c r="H41" s="201">
        <f t="shared" si="11"/>
        <v>2</v>
      </c>
      <c r="I41" s="201">
        <f t="shared" si="11"/>
        <v>3</v>
      </c>
      <c r="J41" s="9">
        <f t="shared" si="12"/>
        <v>5</v>
      </c>
      <c r="K41" s="194" t="s">
        <v>496</v>
      </c>
    </row>
    <row r="42" spans="1:11" ht="20.25" customHeight="1" thickBot="1" x14ac:dyDescent="0.25">
      <c r="A42" s="23" t="s">
        <v>252</v>
      </c>
      <c r="B42" s="24">
        <f>SUM(B41,B38)</f>
        <v>1683</v>
      </c>
      <c r="C42" s="24">
        <f t="shared" ref="C42:I42" si="23">SUM(C41,C38)</f>
        <v>615</v>
      </c>
      <c r="D42" s="24">
        <f t="shared" si="23"/>
        <v>2298</v>
      </c>
      <c r="E42" s="24">
        <f t="shared" si="23"/>
        <v>0</v>
      </c>
      <c r="F42" s="24">
        <f t="shared" si="23"/>
        <v>0</v>
      </c>
      <c r="G42" s="24">
        <f t="shared" si="23"/>
        <v>0</v>
      </c>
      <c r="H42" s="24">
        <f t="shared" si="23"/>
        <v>1683</v>
      </c>
      <c r="I42" s="24">
        <f t="shared" si="23"/>
        <v>615</v>
      </c>
      <c r="J42" s="24">
        <f t="shared" si="12"/>
        <v>2298</v>
      </c>
      <c r="K42" s="25" t="s">
        <v>253</v>
      </c>
    </row>
    <row r="43" spans="1:11" ht="15" thickTop="1" x14ac:dyDescent="0.2"/>
  </sheetData>
  <mergeCells count="20">
    <mergeCell ref="A28:K28"/>
    <mergeCell ref="A29:K29"/>
    <mergeCell ref="A31:A34"/>
    <mergeCell ref="B31:D31"/>
    <mergeCell ref="E31:G31"/>
    <mergeCell ref="H31:J31"/>
    <mergeCell ref="K31:K34"/>
    <mergeCell ref="B32:D32"/>
    <mergeCell ref="E32:G32"/>
    <mergeCell ref="H32:J32"/>
    <mergeCell ref="A1:K1"/>
    <mergeCell ref="A2:K2"/>
    <mergeCell ref="A4:A7"/>
    <mergeCell ref="B4:D4"/>
    <mergeCell ref="E4:G4"/>
    <mergeCell ref="H4:J4"/>
    <mergeCell ref="K4:K7"/>
    <mergeCell ref="B5:D5"/>
    <mergeCell ref="E5:G5"/>
    <mergeCell ref="H5:J5"/>
  </mergeCells>
  <printOptions horizontalCentered="1"/>
  <pageMargins left="0.5" right="0.5" top="1" bottom="1" header="1" footer="1"/>
  <pageSetup paperSize="9" scale="80" firstPageNumber="16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8"/>
  <sheetViews>
    <sheetView rightToLeft="1" view="pageBreakPreview" topLeftCell="A40" zoomScale="73" zoomScaleNormal="85" zoomScaleSheetLayoutView="73" workbookViewId="0">
      <selection activeCell="N51" sqref="N51"/>
    </sheetView>
  </sheetViews>
  <sheetFormatPr defaultRowHeight="14.25" x14ac:dyDescent="0.2"/>
  <cols>
    <col min="1" max="1" width="19.625" style="64" customWidth="1"/>
    <col min="2" max="10" width="10.25" style="64" customWidth="1"/>
    <col min="11" max="11" width="23.125" style="64" customWidth="1"/>
    <col min="12" max="16384" width="9" style="64"/>
  </cols>
  <sheetData>
    <row r="1" spans="1:11" ht="44.25" customHeight="1" x14ac:dyDescent="0.2"/>
    <row r="2" spans="1:11" ht="44.25" customHeight="1" x14ac:dyDescent="0.2">
      <c r="A2" s="995" t="s">
        <v>1961</v>
      </c>
      <c r="B2" s="995"/>
      <c r="C2" s="995"/>
      <c r="D2" s="995"/>
      <c r="E2" s="995"/>
      <c r="F2" s="995"/>
      <c r="G2" s="995"/>
      <c r="H2" s="995"/>
      <c r="I2" s="995"/>
      <c r="J2" s="995"/>
      <c r="K2" s="995"/>
    </row>
    <row r="3" spans="1:11" ht="42" customHeight="1" x14ac:dyDescent="0.2">
      <c r="A3" s="999" t="s">
        <v>1962</v>
      </c>
      <c r="B3" s="999"/>
      <c r="C3" s="999"/>
      <c r="D3" s="999"/>
      <c r="E3" s="999"/>
      <c r="F3" s="999"/>
      <c r="G3" s="999"/>
      <c r="H3" s="999"/>
      <c r="I3" s="999"/>
      <c r="J3" s="999"/>
      <c r="K3" s="999"/>
    </row>
    <row r="4" spans="1:11" ht="22.5" customHeight="1" thickBot="1" x14ac:dyDescent="0.25">
      <c r="A4" s="400" t="s">
        <v>507</v>
      </c>
      <c r="B4" s="401"/>
      <c r="C4" s="401"/>
      <c r="D4" s="401"/>
      <c r="E4" s="401"/>
      <c r="F4" s="401"/>
      <c r="G4" s="401"/>
      <c r="H4" s="401"/>
      <c r="I4" s="401"/>
      <c r="J4" s="401"/>
      <c r="K4" s="402" t="s">
        <v>2399</v>
      </c>
    </row>
    <row r="5" spans="1:11" ht="24.95" customHeight="1" thickTop="1" x14ac:dyDescent="0.2">
      <c r="A5" s="992" t="s">
        <v>196</v>
      </c>
      <c r="B5" s="992" t="s">
        <v>1</v>
      </c>
      <c r="C5" s="992"/>
      <c r="D5" s="992"/>
      <c r="E5" s="992" t="s">
        <v>2</v>
      </c>
      <c r="F5" s="992"/>
      <c r="G5" s="992"/>
      <c r="H5" s="992" t="s">
        <v>4</v>
      </c>
      <c r="I5" s="992"/>
      <c r="J5" s="992"/>
      <c r="K5" s="992" t="s">
        <v>197</v>
      </c>
    </row>
    <row r="6" spans="1:11" ht="24.95" customHeight="1" x14ac:dyDescent="0.2">
      <c r="A6" s="993"/>
      <c r="B6" s="993" t="s">
        <v>6</v>
      </c>
      <c r="C6" s="993"/>
      <c r="D6" s="993"/>
      <c r="E6" s="993" t="s">
        <v>7</v>
      </c>
      <c r="F6" s="993"/>
      <c r="G6" s="993"/>
      <c r="H6" s="993" t="s">
        <v>9</v>
      </c>
      <c r="I6" s="993"/>
      <c r="J6" s="993"/>
      <c r="K6" s="993"/>
    </row>
    <row r="7" spans="1:11" ht="20.25" customHeight="1" x14ac:dyDescent="0.2">
      <c r="A7" s="993"/>
      <c r="B7" s="796" t="s">
        <v>10</v>
      </c>
      <c r="C7" s="796" t="s">
        <v>112</v>
      </c>
      <c r="D7" s="796" t="s">
        <v>12</v>
      </c>
      <c r="E7" s="796" t="s">
        <v>10</v>
      </c>
      <c r="F7" s="796" t="s">
        <v>112</v>
      </c>
      <c r="G7" s="796" t="s">
        <v>12</v>
      </c>
      <c r="H7" s="796" t="s">
        <v>10</v>
      </c>
      <c r="I7" s="796" t="s">
        <v>112</v>
      </c>
      <c r="J7" s="796" t="s">
        <v>12</v>
      </c>
      <c r="K7" s="993"/>
    </row>
    <row r="8" spans="1:11" ht="28.5" customHeight="1" thickBot="1" x14ac:dyDescent="0.25">
      <c r="A8" s="994"/>
      <c r="B8" s="797" t="s">
        <v>13</v>
      </c>
      <c r="C8" s="797" t="s">
        <v>14</v>
      </c>
      <c r="D8" s="797" t="s">
        <v>9</v>
      </c>
      <c r="E8" s="797" t="s">
        <v>13</v>
      </c>
      <c r="F8" s="797" t="s">
        <v>14</v>
      </c>
      <c r="G8" s="797" t="s">
        <v>9</v>
      </c>
      <c r="H8" s="797" t="s">
        <v>13</v>
      </c>
      <c r="I8" s="797" t="s">
        <v>14</v>
      </c>
      <c r="J8" s="797" t="s">
        <v>9</v>
      </c>
      <c r="K8" s="994"/>
    </row>
    <row r="9" spans="1:11" ht="30" customHeight="1" x14ac:dyDescent="0.2">
      <c r="A9" s="20" t="s">
        <v>15</v>
      </c>
      <c r="B9" s="1017"/>
      <c r="C9" s="1017"/>
      <c r="D9" s="1017"/>
      <c r="E9" s="1017"/>
      <c r="F9" s="1017"/>
      <c r="G9" s="1017"/>
      <c r="H9" s="1017"/>
      <c r="I9" s="1017"/>
      <c r="J9" s="1017"/>
      <c r="K9" s="22" t="s">
        <v>198</v>
      </c>
    </row>
    <row r="10" spans="1:11" ht="30" customHeight="1" x14ac:dyDescent="0.2">
      <c r="A10" s="20" t="s">
        <v>207</v>
      </c>
      <c r="B10" s="21">
        <v>50</v>
      </c>
      <c r="C10" s="21">
        <v>114</v>
      </c>
      <c r="D10" s="21">
        <v>164</v>
      </c>
      <c r="E10" s="21">
        <v>0</v>
      </c>
      <c r="F10" s="21">
        <v>0</v>
      </c>
      <c r="G10" s="21">
        <f>SUM(E10:F10)</f>
        <v>0</v>
      </c>
      <c r="H10" s="21">
        <f t="shared" ref="H10:J11" si="0">SUM(B10,E10)</f>
        <v>50</v>
      </c>
      <c r="I10" s="21">
        <f t="shared" si="0"/>
        <v>114</v>
      </c>
      <c r="J10" s="21">
        <f t="shared" si="0"/>
        <v>164</v>
      </c>
      <c r="K10" s="22" t="s">
        <v>208</v>
      </c>
    </row>
    <row r="11" spans="1:11" ht="30" customHeight="1" x14ac:dyDescent="0.2">
      <c r="A11" s="20" t="s">
        <v>311</v>
      </c>
      <c r="B11" s="21">
        <v>256</v>
      </c>
      <c r="C11" s="21">
        <v>86</v>
      </c>
      <c r="D11" s="21">
        <v>342</v>
      </c>
      <c r="E11" s="21">
        <v>0</v>
      </c>
      <c r="F11" s="21">
        <v>0</v>
      </c>
      <c r="G11" s="21">
        <f>SUM(E11:F11)</f>
        <v>0</v>
      </c>
      <c r="H11" s="21">
        <f t="shared" si="0"/>
        <v>256</v>
      </c>
      <c r="I11" s="21">
        <f t="shared" si="0"/>
        <v>86</v>
      </c>
      <c r="J11" s="21">
        <f t="shared" si="0"/>
        <v>342</v>
      </c>
      <c r="K11" s="22" t="s">
        <v>312</v>
      </c>
    </row>
    <row r="12" spans="1:11" s="546" customFormat="1" ht="30" customHeight="1" x14ac:dyDescent="0.2">
      <c r="A12" s="20" t="s">
        <v>90</v>
      </c>
      <c r="B12" s="21">
        <f>SUM(B10:B11)</f>
        <v>306</v>
      </c>
      <c r="C12" s="21">
        <f t="shared" ref="C12:J12" si="1">SUM(C10:C11)</f>
        <v>200</v>
      </c>
      <c r="D12" s="21">
        <f t="shared" si="1"/>
        <v>506</v>
      </c>
      <c r="E12" s="21">
        <f t="shared" si="1"/>
        <v>0</v>
      </c>
      <c r="F12" s="21">
        <f t="shared" si="1"/>
        <v>0</v>
      </c>
      <c r="G12" s="21">
        <f t="shared" si="1"/>
        <v>0</v>
      </c>
      <c r="H12" s="21">
        <f t="shared" si="1"/>
        <v>306</v>
      </c>
      <c r="I12" s="21">
        <f t="shared" si="1"/>
        <v>200</v>
      </c>
      <c r="J12" s="21">
        <f t="shared" si="1"/>
        <v>506</v>
      </c>
      <c r="K12" s="22" t="s">
        <v>91</v>
      </c>
    </row>
    <row r="13" spans="1:11" s="546" customFormat="1" ht="30" customHeight="1" x14ac:dyDescent="0.2">
      <c r="A13" s="20" t="s">
        <v>92</v>
      </c>
      <c r="B13" s="21"/>
      <c r="C13" s="21"/>
      <c r="D13" s="21"/>
      <c r="E13" s="21"/>
      <c r="F13" s="21"/>
      <c r="G13" s="21"/>
      <c r="H13" s="21"/>
      <c r="I13" s="21"/>
      <c r="J13" s="21"/>
      <c r="K13" s="22" t="s">
        <v>466</v>
      </c>
    </row>
    <row r="14" spans="1:11" s="546" customFormat="1" ht="30" customHeight="1" x14ac:dyDescent="0.2">
      <c r="A14" s="20" t="s">
        <v>311</v>
      </c>
      <c r="B14" s="21">
        <v>24</v>
      </c>
      <c r="C14" s="21">
        <v>30</v>
      </c>
      <c r="D14" s="21">
        <v>54</v>
      </c>
      <c r="E14" s="21">
        <v>0</v>
      </c>
      <c r="F14" s="21">
        <v>0</v>
      </c>
      <c r="G14" s="21">
        <v>0</v>
      </c>
      <c r="H14" s="21">
        <f>SUM(B14,E14)</f>
        <v>24</v>
      </c>
      <c r="I14" s="21">
        <f t="shared" ref="I14:J14" si="2">SUM(C14,F14)</f>
        <v>30</v>
      </c>
      <c r="J14" s="21">
        <f t="shared" si="2"/>
        <v>54</v>
      </c>
      <c r="K14" s="22" t="s">
        <v>312</v>
      </c>
    </row>
    <row r="15" spans="1:11" s="546" customFormat="1" ht="30" customHeight="1" thickBot="1" x14ac:dyDescent="0.25">
      <c r="A15" s="20" t="s">
        <v>126</v>
      </c>
      <c r="B15" s="21">
        <f>SUM(B14)</f>
        <v>24</v>
      </c>
      <c r="C15" s="21">
        <f t="shared" ref="C15:J15" si="3">SUM(C14)</f>
        <v>30</v>
      </c>
      <c r="D15" s="21">
        <f t="shared" si="3"/>
        <v>54</v>
      </c>
      <c r="E15" s="21">
        <f t="shared" si="3"/>
        <v>0</v>
      </c>
      <c r="F15" s="21">
        <f t="shared" si="3"/>
        <v>0</v>
      </c>
      <c r="G15" s="21">
        <f t="shared" si="3"/>
        <v>0</v>
      </c>
      <c r="H15" s="21">
        <f t="shared" si="3"/>
        <v>24</v>
      </c>
      <c r="I15" s="21">
        <f t="shared" si="3"/>
        <v>30</v>
      </c>
      <c r="J15" s="21">
        <f t="shared" si="3"/>
        <v>54</v>
      </c>
      <c r="K15" s="22" t="s">
        <v>251</v>
      </c>
    </row>
    <row r="16" spans="1:11" ht="30" customHeight="1" thickBot="1" x14ac:dyDescent="0.25">
      <c r="A16" s="23" t="s">
        <v>252</v>
      </c>
      <c r="B16" s="24">
        <f>SUM(B15,B12)</f>
        <v>330</v>
      </c>
      <c r="C16" s="24">
        <f t="shared" ref="C16:J16" si="4">SUM(C15,C12)</f>
        <v>230</v>
      </c>
      <c r="D16" s="24">
        <f t="shared" si="4"/>
        <v>560</v>
      </c>
      <c r="E16" s="24">
        <f t="shared" si="4"/>
        <v>0</v>
      </c>
      <c r="F16" s="24">
        <f t="shared" si="4"/>
        <v>0</v>
      </c>
      <c r="G16" s="24">
        <f t="shared" si="4"/>
        <v>0</v>
      </c>
      <c r="H16" s="24">
        <f t="shared" si="4"/>
        <v>330</v>
      </c>
      <c r="I16" s="24">
        <f t="shared" si="4"/>
        <v>230</v>
      </c>
      <c r="J16" s="24">
        <f t="shared" si="4"/>
        <v>560</v>
      </c>
      <c r="K16" s="509" t="s">
        <v>253</v>
      </c>
    </row>
    <row r="17" spans="1:11" s="546" customFormat="1" ht="30" customHeight="1" thickTop="1" x14ac:dyDescent="0.2">
      <c r="A17" s="552"/>
      <c r="B17" s="543"/>
      <c r="C17" s="543"/>
      <c r="D17" s="543"/>
      <c r="E17" s="543"/>
      <c r="F17" s="543"/>
      <c r="G17" s="543"/>
      <c r="H17" s="543"/>
      <c r="I17" s="543"/>
      <c r="J17" s="543"/>
      <c r="K17" s="550"/>
    </row>
    <row r="18" spans="1:11" s="546" customFormat="1" ht="30" customHeight="1" x14ac:dyDescent="0.2">
      <c r="A18" s="552"/>
      <c r="B18" s="543"/>
      <c r="C18" s="543"/>
      <c r="D18" s="543"/>
      <c r="E18" s="543"/>
      <c r="F18" s="543"/>
      <c r="G18" s="543"/>
      <c r="H18" s="543"/>
      <c r="I18" s="543"/>
      <c r="J18" s="543"/>
      <c r="K18" s="550"/>
    </row>
    <row r="19" spans="1:11" s="546" customFormat="1" ht="30" customHeight="1" x14ac:dyDescent="0.2">
      <c r="A19" s="552"/>
      <c r="B19" s="543"/>
      <c r="C19" s="543"/>
      <c r="D19" s="543"/>
      <c r="E19" s="543"/>
      <c r="F19" s="543"/>
      <c r="G19" s="543"/>
      <c r="H19" s="543"/>
      <c r="I19" s="543"/>
      <c r="J19" s="543"/>
      <c r="K19" s="550"/>
    </row>
    <row r="20" spans="1:11" ht="28.5" customHeight="1" x14ac:dyDescent="0.2">
      <c r="A20" s="1017"/>
      <c r="B20" s="1017"/>
      <c r="C20" s="1017"/>
      <c r="D20" s="1017"/>
    </row>
    <row r="21" spans="1:11" ht="27" customHeight="1" x14ac:dyDescent="0.2">
      <c r="A21" s="995" t="s">
        <v>1960</v>
      </c>
      <c r="B21" s="995"/>
      <c r="C21" s="995"/>
      <c r="D21" s="995"/>
      <c r="E21" s="995"/>
      <c r="F21" s="995"/>
      <c r="G21" s="995"/>
      <c r="H21" s="995"/>
      <c r="I21" s="995"/>
      <c r="J21" s="995"/>
      <c r="K21" s="995"/>
    </row>
    <row r="22" spans="1:11" ht="35.25" customHeight="1" x14ac:dyDescent="0.2">
      <c r="A22" s="999" t="s">
        <v>1959</v>
      </c>
      <c r="B22" s="999"/>
      <c r="C22" s="999"/>
      <c r="D22" s="999"/>
      <c r="E22" s="999"/>
      <c r="F22" s="999"/>
      <c r="G22" s="999"/>
      <c r="H22" s="999"/>
      <c r="I22" s="999"/>
      <c r="J22" s="999"/>
      <c r="K22" s="999"/>
    </row>
    <row r="23" spans="1:11" ht="24.95" customHeight="1" thickBot="1" x14ac:dyDescent="0.25">
      <c r="A23" s="400" t="s">
        <v>508</v>
      </c>
      <c r="B23" s="401"/>
      <c r="C23" s="401"/>
      <c r="D23" s="401"/>
      <c r="E23" s="401"/>
      <c r="F23" s="401"/>
      <c r="G23" s="401"/>
      <c r="H23" s="401"/>
      <c r="I23" s="401"/>
      <c r="J23" s="401"/>
      <c r="K23" s="402" t="s">
        <v>509</v>
      </c>
    </row>
    <row r="24" spans="1:11" ht="22.5" customHeight="1" thickTop="1" x14ac:dyDescent="0.2">
      <c r="A24" s="992" t="s">
        <v>196</v>
      </c>
      <c r="B24" s="992" t="s">
        <v>1</v>
      </c>
      <c r="C24" s="992"/>
      <c r="D24" s="992"/>
      <c r="E24" s="992" t="s">
        <v>2</v>
      </c>
      <c r="F24" s="992"/>
      <c r="G24" s="992"/>
      <c r="H24" s="992" t="s">
        <v>4</v>
      </c>
      <c r="I24" s="992"/>
      <c r="J24" s="992"/>
      <c r="K24" s="992" t="s">
        <v>197</v>
      </c>
    </row>
    <row r="25" spans="1:11" ht="22.5" customHeight="1" x14ac:dyDescent="0.2">
      <c r="A25" s="993"/>
      <c r="B25" s="993" t="s">
        <v>6</v>
      </c>
      <c r="C25" s="993"/>
      <c r="D25" s="993"/>
      <c r="E25" s="993" t="s">
        <v>7</v>
      </c>
      <c r="F25" s="993"/>
      <c r="G25" s="993"/>
      <c r="H25" s="993" t="s">
        <v>9</v>
      </c>
      <c r="I25" s="993"/>
      <c r="J25" s="993"/>
      <c r="K25" s="993"/>
    </row>
    <row r="26" spans="1:11" ht="22.5" customHeight="1" x14ac:dyDescent="0.2">
      <c r="A26" s="993"/>
      <c r="B26" s="796" t="s">
        <v>10</v>
      </c>
      <c r="C26" s="796" t="s">
        <v>112</v>
      </c>
      <c r="D26" s="796" t="s">
        <v>12</v>
      </c>
      <c r="E26" s="796" t="s">
        <v>10</v>
      </c>
      <c r="F26" s="796" t="s">
        <v>112</v>
      </c>
      <c r="G26" s="796" t="s">
        <v>12</v>
      </c>
      <c r="H26" s="796" t="s">
        <v>10</v>
      </c>
      <c r="I26" s="796" t="s">
        <v>112</v>
      </c>
      <c r="J26" s="796" t="s">
        <v>12</v>
      </c>
      <c r="K26" s="993"/>
    </row>
    <row r="27" spans="1:11" ht="22.5" customHeight="1" thickBot="1" x14ac:dyDescent="0.25">
      <c r="A27" s="994"/>
      <c r="B27" s="797" t="s">
        <v>13</v>
      </c>
      <c r="C27" s="797" t="s">
        <v>14</v>
      </c>
      <c r="D27" s="797" t="s">
        <v>9</v>
      </c>
      <c r="E27" s="797" t="s">
        <v>13</v>
      </c>
      <c r="F27" s="797" t="s">
        <v>14</v>
      </c>
      <c r="G27" s="797" t="s">
        <v>9</v>
      </c>
      <c r="H27" s="797" t="s">
        <v>13</v>
      </c>
      <c r="I27" s="797" t="s">
        <v>14</v>
      </c>
      <c r="J27" s="797" t="s">
        <v>9</v>
      </c>
      <c r="K27" s="994"/>
    </row>
    <row r="28" spans="1:11" ht="24" customHeight="1" x14ac:dyDescent="0.2">
      <c r="A28" s="20" t="s">
        <v>15</v>
      </c>
      <c r="B28" s="1017"/>
      <c r="C28" s="1017"/>
      <c r="D28" s="1017"/>
      <c r="E28" s="1017"/>
      <c r="F28" s="1017"/>
      <c r="G28" s="1017"/>
      <c r="H28" s="1017"/>
      <c r="I28" s="1017"/>
      <c r="J28" s="1017"/>
      <c r="K28" s="22" t="s">
        <v>198</v>
      </c>
    </row>
    <row r="29" spans="1:11" ht="24" customHeight="1" x14ac:dyDescent="0.2">
      <c r="A29" s="20" t="s">
        <v>207</v>
      </c>
      <c r="B29" s="21">
        <v>68</v>
      </c>
      <c r="C29" s="21">
        <v>160</v>
      </c>
      <c r="D29" s="21">
        <v>228</v>
      </c>
      <c r="E29" s="21">
        <v>0</v>
      </c>
      <c r="F29" s="21">
        <v>0</v>
      </c>
      <c r="G29" s="21">
        <f>SUM(E29:F29)</f>
        <v>0</v>
      </c>
      <c r="H29" s="21">
        <f t="shared" ref="H29:J31" si="5">SUM(B29,E29)</f>
        <v>68</v>
      </c>
      <c r="I29" s="21">
        <f t="shared" si="5"/>
        <v>160</v>
      </c>
      <c r="J29" s="21">
        <f t="shared" si="5"/>
        <v>228</v>
      </c>
      <c r="K29" s="22" t="s">
        <v>208</v>
      </c>
    </row>
    <row r="30" spans="1:11" ht="24" customHeight="1" x14ac:dyDescent="0.2">
      <c r="A30" s="20" t="s">
        <v>506</v>
      </c>
      <c r="B30" s="21">
        <v>18</v>
      </c>
      <c r="C30" s="21">
        <v>15</v>
      </c>
      <c r="D30" s="21">
        <v>33</v>
      </c>
      <c r="E30" s="21">
        <v>0</v>
      </c>
      <c r="F30" s="21">
        <v>0</v>
      </c>
      <c r="G30" s="21">
        <f>SUM(E30:F30)</f>
        <v>0</v>
      </c>
      <c r="H30" s="21">
        <f t="shared" si="5"/>
        <v>18</v>
      </c>
      <c r="I30" s="21">
        <f t="shared" si="5"/>
        <v>15</v>
      </c>
      <c r="J30" s="21">
        <f t="shared" si="5"/>
        <v>33</v>
      </c>
      <c r="K30" s="22" t="s">
        <v>214</v>
      </c>
    </row>
    <row r="31" spans="1:11" ht="24" customHeight="1" x14ac:dyDescent="0.2">
      <c r="A31" s="20" t="s">
        <v>311</v>
      </c>
      <c r="B31" s="21">
        <v>416</v>
      </c>
      <c r="C31" s="21">
        <v>222</v>
      </c>
      <c r="D31" s="21">
        <v>638</v>
      </c>
      <c r="E31" s="21">
        <v>0</v>
      </c>
      <c r="F31" s="21">
        <v>0</v>
      </c>
      <c r="G31" s="21">
        <f>SUM(E31:F31)</f>
        <v>0</v>
      </c>
      <c r="H31" s="21">
        <f t="shared" si="5"/>
        <v>416</v>
      </c>
      <c r="I31" s="21">
        <f t="shared" si="5"/>
        <v>222</v>
      </c>
      <c r="J31" s="21">
        <f t="shared" si="5"/>
        <v>638</v>
      </c>
      <c r="K31" s="22" t="s">
        <v>312</v>
      </c>
    </row>
    <row r="32" spans="1:11" s="546" customFormat="1" ht="24" customHeight="1" x14ac:dyDescent="0.2">
      <c r="A32" s="20" t="s">
        <v>90</v>
      </c>
      <c r="B32" s="21">
        <f>SUM(B29:B31)</f>
        <v>502</v>
      </c>
      <c r="C32" s="21">
        <f t="shared" ref="C32:J32" si="6">SUM(C29:C31)</f>
        <v>397</v>
      </c>
      <c r="D32" s="21">
        <f t="shared" si="6"/>
        <v>899</v>
      </c>
      <c r="E32" s="21">
        <f t="shared" si="6"/>
        <v>0</v>
      </c>
      <c r="F32" s="21">
        <f t="shared" si="6"/>
        <v>0</v>
      </c>
      <c r="G32" s="21">
        <f t="shared" si="6"/>
        <v>0</v>
      </c>
      <c r="H32" s="21">
        <f t="shared" si="6"/>
        <v>502</v>
      </c>
      <c r="I32" s="21">
        <f t="shared" si="6"/>
        <v>397</v>
      </c>
      <c r="J32" s="21">
        <f t="shared" si="6"/>
        <v>899</v>
      </c>
      <c r="K32" s="22" t="s">
        <v>91</v>
      </c>
    </row>
    <row r="33" spans="1:11" s="546" customFormat="1" ht="24" customHeight="1" x14ac:dyDescent="0.2">
      <c r="A33" s="20" t="s">
        <v>92</v>
      </c>
      <c r="B33" s="21"/>
      <c r="C33" s="21"/>
      <c r="D33" s="21"/>
      <c r="E33" s="21"/>
      <c r="F33" s="21"/>
      <c r="G33" s="21"/>
      <c r="H33" s="21"/>
      <c r="I33" s="21"/>
      <c r="J33" s="21"/>
      <c r="K33" s="22" t="s">
        <v>466</v>
      </c>
    </row>
    <row r="34" spans="1:11" s="546" customFormat="1" ht="24" customHeight="1" x14ac:dyDescent="0.2">
      <c r="A34" s="20" t="s">
        <v>311</v>
      </c>
      <c r="B34" s="21">
        <v>24</v>
      </c>
      <c r="C34" s="21">
        <v>30</v>
      </c>
      <c r="D34" s="21">
        <v>54</v>
      </c>
      <c r="E34" s="21">
        <v>0</v>
      </c>
      <c r="F34" s="21">
        <v>0</v>
      </c>
      <c r="G34" s="21">
        <v>0</v>
      </c>
      <c r="H34" s="21">
        <v>24</v>
      </c>
      <c r="I34" s="21">
        <v>30</v>
      </c>
      <c r="J34" s="21">
        <v>54</v>
      </c>
      <c r="K34" s="22" t="s">
        <v>312</v>
      </c>
    </row>
    <row r="35" spans="1:11" s="546" customFormat="1" ht="24" customHeight="1" thickBot="1" x14ac:dyDescent="0.25">
      <c r="A35" s="20" t="s">
        <v>126</v>
      </c>
      <c r="B35" s="21">
        <v>24</v>
      </c>
      <c r="C35" s="21">
        <v>30</v>
      </c>
      <c r="D35" s="21">
        <v>54</v>
      </c>
      <c r="E35" s="21">
        <v>0</v>
      </c>
      <c r="F35" s="21">
        <v>0</v>
      </c>
      <c r="G35" s="21">
        <v>0</v>
      </c>
      <c r="H35" s="21">
        <v>24</v>
      </c>
      <c r="I35" s="21">
        <v>30</v>
      </c>
      <c r="J35" s="21">
        <v>54</v>
      </c>
      <c r="K35" s="22" t="s">
        <v>251</v>
      </c>
    </row>
    <row r="36" spans="1:11" ht="24" customHeight="1" thickBot="1" x14ac:dyDescent="0.25">
      <c r="A36" s="23" t="s">
        <v>252</v>
      </c>
      <c r="B36" s="24">
        <f>SUM(B35,B32)</f>
        <v>526</v>
      </c>
      <c r="C36" s="24">
        <f t="shared" ref="C36:J36" si="7">SUM(C35,C32)</f>
        <v>427</v>
      </c>
      <c r="D36" s="24">
        <f t="shared" si="7"/>
        <v>953</v>
      </c>
      <c r="E36" s="24">
        <f t="shared" si="7"/>
        <v>0</v>
      </c>
      <c r="F36" s="24">
        <f t="shared" si="7"/>
        <v>0</v>
      </c>
      <c r="G36" s="24">
        <f t="shared" si="7"/>
        <v>0</v>
      </c>
      <c r="H36" s="24">
        <f t="shared" si="7"/>
        <v>526</v>
      </c>
      <c r="I36" s="24">
        <f t="shared" si="7"/>
        <v>427</v>
      </c>
      <c r="J36" s="24">
        <f t="shared" si="7"/>
        <v>953</v>
      </c>
      <c r="K36" s="509" t="s">
        <v>253</v>
      </c>
    </row>
    <row r="37" spans="1:11" ht="22.5" customHeight="1" thickTop="1" x14ac:dyDescent="0.2">
      <c r="A37" s="1017"/>
      <c r="B37" s="1017"/>
      <c r="C37" s="1017"/>
      <c r="D37" s="1017"/>
    </row>
    <row r="38" spans="1:11" s="546" customFormat="1" ht="22.5" customHeight="1" x14ac:dyDescent="0.2"/>
    <row r="39" spans="1:11" s="546" customFormat="1" ht="22.5" customHeight="1" x14ac:dyDescent="0.2"/>
    <row r="40" spans="1:11" s="546" customFormat="1" ht="22.5" customHeight="1" x14ac:dyDescent="0.2"/>
    <row r="41" spans="1:11" s="546" customFormat="1" ht="22.5" customHeight="1" x14ac:dyDescent="0.2"/>
    <row r="42" spans="1:11" s="546" customFormat="1" ht="22.5" customHeight="1" x14ac:dyDescent="0.2"/>
    <row r="43" spans="1:11" s="546" customFormat="1" ht="22.5" customHeight="1" x14ac:dyDescent="0.2"/>
    <row r="44" spans="1:11" ht="22.5" customHeight="1" x14ac:dyDescent="0.2"/>
    <row r="45" spans="1:11" ht="33.75" customHeight="1" x14ac:dyDescent="0.2">
      <c r="A45" s="995" t="s">
        <v>1957</v>
      </c>
      <c r="B45" s="995"/>
      <c r="C45" s="995"/>
      <c r="D45" s="995"/>
      <c r="E45" s="995"/>
      <c r="F45" s="995"/>
      <c r="G45" s="995"/>
      <c r="H45" s="995"/>
      <c r="I45" s="995"/>
      <c r="J45" s="995"/>
      <c r="K45" s="995"/>
    </row>
    <row r="46" spans="1:11" ht="30.75" customHeight="1" x14ac:dyDescent="0.2">
      <c r="A46" s="999" t="s">
        <v>1958</v>
      </c>
      <c r="B46" s="999"/>
      <c r="C46" s="999"/>
      <c r="D46" s="999"/>
      <c r="E46" s="999"/>
      <c r="F46" s="999"/>
      <c r="G46" s="999"/>
      <c r="H46" s="999"/>
      <c r="I46" s="999"/>
      <c r="J46" s="999"/>
      <c r="K46" s="999"/>
    </row>
    <row r="47" spans="1:11" ht="28.5" customHeight="1" thickBot="1" x14ac:dyDescent="0.25">
      <c r="A47" s="400" t="s">
        <v>511</v>
      </c>
      <c r="B47" s="401"/>
      <c r="C47" s="401"/>
      <c r="D47" s="401"/>
      <c r="E47" s="401"/>
      <c r="F47" s="401"/>
      <c r="G47" s="401"/>
      <c r="H47" s="401"/>
      <c r="I47" s="401"/>
      <c r="J47" s="401"/>
      <c r="K47" s="402" t="s">
        <v>512</v>
      </c>
    </row>
    <row r="48" spans="1:11" ht="29.25" customHeight="1" thickTop="1" x14ac:dyDescent="0.2">
      <c r="A48" s="992" t="s">
        <v>196</v>
      </c>
      <c r="B48" s="992" t="s">
        <v>1</v>
      </c>
      <c r="C48" s="992"/>
      <c r="D48" s="992"/>
      <c r="E48" s="992" t="s">
        <v>2</v>
      </c>
      <c r="F48" s="992"/>
      <c r="G48" s="992"/>
      <c r="H48" s="992" t="s">
        <v>4</v>
      </c>
      <c r="I48" s="992"/>
      <c r="J48" s="992"/>
      <c r="K48" s="992" t="s">
        <v>197</v>
      </c>
    </row>
    <row r="49" spans="1:11" ht="30.75" customHeight="1" x14ac:dyDescent="0.2">
      <c r="A49" s="993"/>
      <c r="B49" s="993" t="s">
        <v>6</v>
      </c>
      <c r="C49" s="993"/>
      <c r="D49" s="993"/>
      <c r="E49" s="993" t="s">
        <v>7</v>
      </c>
      <c r="F49" s="993"/>
      <c r="G49" s="993"/>
      <c r="H49" s="993" t="s">
        <v>9</v>
      </c>
      <c r="I49" s="993"/>
      <c r="J49" s="993"/>
      <c r="K49" s="993"/>
    </row>
    <row r="50" spans="1:11" ht="26.25" customHeight="1" x14ac:dyDescent="0.2">
      <c r="A50" s="993"/>
      <c r="B50" s="796" t="s">
        <v>10</v>
      </c>
      <c r="C50" s="796" t="s">
        <v>112</v>
      </c>
      <c r="D50" s="796" t="s">
        <v>12</v>
      </c>
      <c r="E50" s="796" t="s">
        <v>10</v>
      </c>
      <c r="F50" s="796" t="s">
        <v>112</v>
      </c>
      <c r="G50" s="796" t="s">
        <v>12</v>
      </c>
      <c r="H50" s="796" t="s">
        <v>10</v>
      </c>
      <c r="I50" s="796" t="s">
        <v>112</v>
      </c>
      <c r="J50" s="796" t="s">
        <v>12</v>
      </c>
      <c r="K50" s="993"/>
    </row>
    <row r="51" spans="1:11" ht="44.25" customHeight="1" thickBot="1" x14ac:dyDescent="0.25">
      <c r="A51" s="994"/>
      <c r="B51" s="797" t="s">
        <v>13</v>
      </c>
      <c r="C51" s="797" t="s">
        <v>14</v>
      </c>
      <c r="D51" s="797" t="s">
        <v>9</v>
      </c>
      <c r="E51" s="797" t="s">
        <v>13</v>
      </c>
      <c r="F51" s="797" t="s">
        <v>14</v>
      </c>
      <c r="G51" s="797" t="s">
        <v>9</v>
      </c>
      <c r="H51" s="797" t="s">
        <v>13</v>
      </c>
      <c r="I51" s="797" t="s">
        <v>14</v>
      </c>
      <c r="J51" s="797" t="s">
        <v>9</v>
      </c>
      <c r="K51" s="994"/>
    </row>
    <row r="52" spans="1:11" ht="30" customHeight="1" x14ac:dyDescent="0.2">
      <c r="A52" s="20" t="s">
        <v>15</v>
      </c>
      <c r="B52" s="1017"/>
      <c r="C52" s="1017"/>
      <c r="D52" s="1017"/>
      <c r="E52" s="1017"/>
      <c r="F52" s="1017"/>
      <c r="G52" s="1017"/>
      <c r="H52" s="1017"/>
      <c r="I52" s="1017"/>
      <c r="J52" s="1017"/>
      <c r="K52" s="22" t="s">
        <v>198</v>
      </c>
    </row>
    <row r="53" spans="1:11" ht="30" customHeight="1" x14ac:dyDescent="0.2">
      <c r="A53" s="20" t="s">
        <v>207</v>
      </c>
      <c r="B53" s="21">
        <v>3</v>
      </c>
      <c r="C53" s="21">
        <v>2</v>
      </c>
      <c r="D53" s="21">
        <v>5</v>
      </c>
      <c r="E53" s="21">
        <v>0</v>
      </c>
      <c r="F53" s="21">
        <v>0</v>
      </c>
      <c r="G53" s="21">
        <f>SUM(E53:F53)</f>
        <v>0</v>
      </c>
      <c r="H53" s="21">
        <f>E53+B53</f>
        <v>3</v>
      </c>
      <c r="I53" s="21">
        <f>F53+C53</f>
        <v>2</v>
      </c>
      <c r="J53" s="21">
        <f>SUM(H53:I53)</f>
        <v>5</v>
      </c>
      <c r="K53" s="22" t="s">
        <v>208</v>
      </c>
    </row>
    <row r="54" spans="1:11" ht="30" customHeight="1" x14ac:dyDescent="0.2">
      <c r="A54" s="20" t="s">
        <v>506</v>
      </c>
      <c r="B54" s="21">
        <v>13</v>
      </c>
      <c r="C54" s="21">
        <v>1</v>
      </c>
      <c r="D54" s="21">
        <v>14</v>
      </c>
      <c r="E54" s="21">
        <v>0</v>
      </c>
      <c r="F54" s="21">
        <v>0</v>
      </c>
      <c r="G54" s="21">
        <f>SUM(E54:F54)</f>
        <v>0</v>
      </c>
      <c r="H54" s="21">
        <f t="shared" ref="H54:H56" si="8">E54+B54</f>
        <v>13</v>
      </c>
      <c r="I54" s="21">
        <f t="shared" ref="I54:I56" si="9">F54+C54</f>
        <v>1</v>
      </c>
      <c r="J54" s="21">
        <f t="shared" ref="J54:J56" si="10">SUM(H54:I54)</f>
        <v>14</v>
      </c>
      <c r="K54" s="22" t="s">
        <v>214</v>
      </c>
    </row>
    <row r="55" spans="1:11" ht="30" customHeight="1" x14ac:dyDescent="0.2">
      <c r="A55" s="20" t="s">
        <v>311</v>
      </c>
      <c r="B55" s="21">
        <v>18</v>
      </c>
      <c r="C55" s="21">
        <v>6</v>
      </c>
      <c r="D55" s="21">
        <v>24</v>
      </c>
      <c r="E55" s="21">
        <v>0</v>
      </c>
      <c r="F55" s="21">
        <v>0</v>
      </c>
      <c r="G55" s="21">
        <f>SUM(E55:F55)</f>
        <v>0</v>
      </c>
      <c r="H55" s="21">
        <f t="shared" si="8"/>
        <v>18</v>
      </c>
      <c r="I55" s="21">
        <f t="shared" si="9"/>
        <v>6</v>
      </c>
      <c r="J55" s="21">
        <f t="shared" si="10"/>
        <v>24</v>
      </c>
      <c r="K55" s="22" t="s">
        <v>312</v>
      </c>
    </row>
    <row r="56" spans="1:11" ht="30" customHeight="1" thickBot="1" x14ac:dyDescent="0.25">
      <c r="A56" s="40" t="s">
        <v>292</v>
      </c>
      <c r="B56" s="41">
        <v>11</v>
      </c>
      <c r="C56" s="41">
        <v>1</v>
      </c>
      <c r="D56" s="41">
        <v>12</v>
      </c>
      <c r="E56" s="41">
        <v>0</v>
      </c>
      <c r="F56" s="41">
        <v>0</v>
      </c>
      <c r="G56" s="41">
        <v>0</v>
      </c>
      <c r="H56" s="21">
        <f t="shared" si="8"/>
        <v>11</v>
      </c>
      <c r="I56" s="21">
        <f t="shared" si="9"/>
        <v>1</v>
      </c>
      <c r="J56" s="21">
        <f t="shared" si="10"/>
        <v>12</v>
      </c>
      <c r="K56" s="42" t="s">
        <v>510</v>
      </c>
    </row>
    <row r="57" spans="1:11" ht="30" customHeight="1" thickBot="1" x14ac:dyDescent="0.25">
      <c r="A57" s="23" t="s">
        <v>252</v>
      </c>
      <c r="B57" s="24">
        <f>SUM(B53:B56)</f>
        <v>45</v>
      </c>
      <c r="C57" s="24">
        <f t="shared" ref="C57:I57" si="11">SUM(C53:C56)</f>
        <v>10</v>
      </c>
      <c r="D57" s="24">
        <f t="shared" si="11"/>
        <v>55</v>
      </c>
      <c r="E57" s="24">
        <f t="shared" si="11"/>
        <v>0</v>
      </c>
      <c r="F57" s="24">
        <f t="shared" si="11"/>
        <v>0</v>
      </c>
      <c r="G57" s="24">
        <f t="shared" si="11"/>
        <v>0</v>
      </c>
      <c r="H57" s="24">
        <f t="shared" si="11"/>
        <v>45</v>
      </c>
      <c r="I57" s="24">
        <f t="shared" si="11"/>
        <v>10</v>
      </c>
      <c r="J57" s="24">
        <f>SUM(H57:I57)</f>
        <v>55</v>
      </c>
      <c r="K57" s="509" t="s">
        <v>253</v>
      </c>
    </row>
    <row r="58" spans="1:11" ht="15" thickTop="1" x14ac:dyDescent="0.2"/>
  </sheetData>
  <mergeCells count="35">
    <mergeCell ref="B52:J52"/>
    <mergeCell ref="A48:A51"/>
    <mergeCell ref="B48:D48"/>
    <mergeCell ref="E48:G48"/>
    <mergeCell ref="H48:J48"/>
    <mergeCell ref="K48:K51"/>
    <mergeCell ref="B49:D49"/>
    <mergeCell ref="E49:G49"/>
    <mergeCell ref="H49:J49"/>
    <mergeCell ref="E25:G25"/>
    <mergeCell ref="H25:J25"/>
    <mergeCell ref="B28:J28"/>
    <mergeCell ref="A37:D37"/>
    <mergeCell ref="A45:K45"/>
    <mergeCell ref="A46:K46"/>
    <mergeCell ref="B9:J9"/>
    <mergeCell ref="A20:D20"/>
    <mergeCell ref="A21:K21"/>
    <mergeCell ref="A22:K22"/>
    <mergeCell ref="A24:A27"/>
    <mergeCell ref="B24:D24"/>
    <mergeCell ref="E24:G24"/>
    <mergeCell ref="H24:J24"/>
    <mergeCell ref="K24:K27"/>
    <mergeCell ref="B25:D25"/>
    <mergeCell ref="A2:K2"/>
    <mergeCell ref="A3:K3"/>
    <mergeCell ref="A5:A8"/>
    <mergeCell ref="B5:D5"/>
    <mergeCell ref="E5:G5"/>
    <mergeCell ref="H5:J5"/>
    <mergeCell ref="K5:K8"/>
    <mergeCell ref="B6:D6"/>
    <mergeCell ref="E6:G6"/>
    <mergeCell ref="H6:J6"/>
  </mergeCells>
  <printOptions horizontalCentered="1"/>
  <pageMargins left="0.5" right="0.5" top="1" bottom="1" header="1" footer="1"/>
  <pageSetup paperSize="9" scale="80" firstPageNumber="161"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42"/>
  <sheetViews>
    <sheetView rightToLeft="1" view="pageBreakPreview" zoomScale="73" zoomScaleNormal="85" zoomScaleSheetLayoutView="73" workbookViewId="0">
      <selection activeCell="S9" sqref="S9"/>
    </sheetView>
  </sheetViews>
  <sheetFormatPr defaultRowHeight="14.25" x14ac:dyDescent="0.2"/>
  <cols>
    <col min="1" max="1" width="20.125" customWidth="1"/>
    <col min="2" max="13" width="7.75" customWidth="1"/>
    <col min="14" max="14" width="20.75" customWidth="1"/>
  </cols>
  <sheetData>
    <row r="1" spans="1:14" ht="33.75" customHeight="1" x14ac:dyDescent="0.2">
      <c r="A1" s="995" t="s">
        <v>1963</v>
      </c>
      <c r="B1" s="995"/>
      <c r="C1" s="995"/>
      <c r="D1" s="995"/>
      <c r="E1" s="995"/>
      <c r="F1" s="995"/>
      <c r="G1" s="995"/>
      <c r="H1" s="995"/>
      <c r="I1" s="995"/>
      <c r="J1" s="995"/>
      <c r="K1" s="995"/>
      <c r="L1" s="995"/>
      <c r="M1" s="995"/>
      <c r="N1" s="995"/>
    </row>
    <row r="2" spans="1:14" ht="39.75" customHeight="1" x14ac:dyDescent="0.2">
      <c r="A2" s="999" t="s">
        <v>1964</v>
      </c>
      <c r="B2" s="999"/>
      <c r="C2" s="999"/>
      <c r="D2" s="999"/>
      <c r="E2" s="999"/>
      <c r="F2" s="999"/>
      <c r="G2" s="999"/>
      <c r="H2" s="999"/>
      <c r="I2" s="999"/>
      <c r="J2" s="999"/>
      <c r="K2" s="999"/>
      <c r="L2" s="999"/>
      <c r="M2" s="999"/>
      <c r="N2" s="999"/>
    </row>
    <row r="3" spans="1:14" ht="30" customHeight="1" thickBot="1" x14ac:dyDescent="0.3">
      <c r="A3" s="1" t="s">
        <v>2400</v>
      </c>
      <c r="B3" s="31"/>
      <c r="C3" s="31"/>
      <c r="D3" s="31"/>
      <c r="E3" s="31"/>
      <c r="F3" s="31"/>
      <c r="G3" s="31"/>
      <c r="H3" s="31"/>
      <c r="I3" s="31"/>
      <c r="J3" s="31"/>
      <c r="K3" s="31"/>
      <c r="L3" s="31"/>
      <c r="M3" s="31"/>
      <c r="N3" s="80" t="s">
        <v>513</v>
      </c>
    </row>
    <row r="4" spans="1:14" s="524" customFormat="1" ht="24.95" customHeight="1" thickTop="1" x14ac:dyDescent="0.25">
      <c r="A4" s="992" t="s">
        <v>196</v>
      </c>
      <c r="B4" s="1003" t="s">
        <v>128</v>
      </c>
      <c r="C4" s="1003"/>
      <c r="D4" s="1003"/>
      <c r="E4" s="1003" t="s">
        <v>129</v>
      </c>
      <c r="F4" s="1003"/>
      <c r="G4" s="1003"/>
      <c r="H4" s="1003" t="s">
        <v>130</v>
      </c>
      <c r="I4" s="1003"/>
      <c r="J4" s="1003"/>
      <c r="K4" s="1003" t="s">
        <v>4</v>
      </c>
      <c r="L4" s="1003" t="s">
        <v>112</v>
      </c>
      <c r="M4" s="1003"/>
      <c r="N4" s="992" t="s">
        <v>197</v>
      </c>
    </row>
    <row r="5" spans="1:14" s="524" customFormat="1" ht="18" customHeight="1" x14ac:dyDescent="0.25">
      <c r="A5" s="993"/>
      <c r="B5" s="1004" t="s">
        <v>131</v>
      </c>
      <c r="C5" s="1004"/>
      <c r="D5" s="1004"/>
      <c r="E5" s="1004" t="s">
        <v>132</v>
      </c>
      <c r="F5" s="1004"/>
      <c r="G5" s="1004"/>
      <c r="H5" s="1004" t="s">
        <v>133</v>
      </c>
      <c r="I5" s="1004"/>
      <c r="J5" s="1004"/>
      <c r="K5" s="1004" t="s">
        <v>9</v>
      </c>
      <c r="L5" s="1004"/>
      <c r="M5" s="1004"/>
      <c r="N5" s="993"/>
    </row>
    <row r="6" spans="1:14" s="524" customFormat="1" ht="18.75" customHeight="1" x14ac:dyDescent="0.25">
      <c r="A6" s="993"/>
      <c r="B6" s="500" t="s">
        <v>10</v>
      </c>
      <c r="C6" s="500" t="s">
        <v>112</v>
      </c>
      <c r="D6" s="500" t="s">
        <v>12</v>
      </c>
      <c r="E6" s="500" t="s">
        <v>10</v>
      </c>
      <c r="F6" s="500" t="s">
        <v>112</v>
      </c>
      <c r="G6" s="500" t="s">
        <v>12</v>
      </c>
      <c r="H6" s="500" t="s">
        <v>10</v>
      </c>
      <c r="I6" s="500" t="s">
        <v>112</v>
      </c>
      <c r="J6" s="500" t="s">
        <v>12</v>
      </c>
      <c r="K6" s="500" t="s">
        <v>10</v>
      </c>
      <c r="L6" s="500" t="s">
        <v>112</v>
      </c>
      <c r="M6" s="500" t="s">
        <v>12</v>
      </c>
      <c r="N6" s="993"/>
    </row>
    <row r="7" spans="1:14" s="524" customFormat="1" ht="20.25"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27.75" customHeight="1" x14ac:dyDescent="0.2">
      <c r="A8" s="20" t="s">
        <v>15</v>
      </c>
      <c r="N8" s="22" t="s">
        <v>198</v>
      </c>
    </row>
    <row r="9" spans="1:14" ht="27.75" customHeight="1" x14ac:dyDescent="0.2">
      <c r="A9" s="20" t="s">
        <v>207</v>
      </c>
      <c r="B9" s="21">
        <v>0</v>
      </c>
      <c r="C9" s="21">
        <v>0</v>
      </c>
      <c r="D9" s="21">
        <v>0</v>
      </c>
      <c r="E9" s="21">
        <v>0</v>
      </c>
      <c r="F9" s="21">
        <v>0</v>
      </c>
      <c r="G9" s="21">
        <f>SUM(E9:F9)</f>
        <v>0</v>
      </c>
      <c r="H9" s="21">
        <v>0</v>
      </c>
      <c r="I9" s="21">
        <v>0</v>
      </c>
      <c r="J9" s="21">
        <v>0</v>
      </c>
      <c r="K9" s="21">
        <f>H9+E9+B9</f>
        <v>0</v>
      </c>
      <c r="L9" s="21">
        <f>I9+F9+C9</f>
        <v>0</v>
      </c>
      <c r="M9" s="21">
        <f>L9+K9</f>
        <v>0</v>
      </c>
      <c r="N9" s="22" t="s">
        <v>208</v>
      </c>
    </row>
    <row r="10" spans="1:14" ht="27.75" customHeight="1" x14ac:dyDescent="0.2">
      <c r="A10" s="20" t="s">
        <v>506</v>
      </c>
      <c r="B10" s="21">
        <v>0</v>
      </c>
      <c r="C10" s="21">
        <v>0</v>
      </c>
      <c r="D10" s="21">
        <v>0</v>
      </c>
      <c r="E10" s="21">
        <v>1</v>
      </c>
      <c r="F10" s="21">
        <v>2</v>
      </c>
      <c r="G10" s="21">
        <f t="shared" ref="G10:G11" si="0">SUM(E10:F10)</f>
        <v>3</v>
      </c>
      <c r="H10" s="21">
        <v>0</v>
      </c>
      <c r="I10" s="21">
        <v>0</v>
      </c>
      <c r="J10" s="21">
        <v>0</v>
      </c>
      <c r="K10" s="21">
        <f t="shared" ref="K10:K11" si="1">H10+E10+B10</f>
        <v>1</v>
      </c>
      <c r="L10" s="21">
        <f t="shared" ref="L10:L11" si="2">I10+F10+C10</f>
        <v>2</v>
      </c>
      <c r="M10" s="21">
        <f t="shared" ref="M10:M12" si="3">L10+K10</f>
        <v>3</v>
      </c>
      <c r="N10" s="22" t="s">
        <v>214</v>
      </c>
    </row>
    <row r="11" spans="1:14" ht="27.75" customHeight="1" thickBot="1" x14ac:dyDescent="0.25">
      <c r="A11" s="40" t="s">
        <v>311</v>
      </c>
      <c r="B11" s="21">
        <v>0</v>
      </c>
      <c r="C11" s="21">
        <v>0</v>
      </c>
      <c r="D11" s="21">
        <v>0</v>
      </c>
      <c r="E11" s="21">
        <v>17</v>
      </c>
      <c r="F11" s="21">
        <v>11</v>
      </c>
      <c r="G11" s="21">
        <f t="shared" si="0"/>
        <v>28</v>
      </c>
      <c r="H11" s="21">
        <v>28</v>
      </c>
      <c r="I11" s="21">
        <v>11</v>
      </c>
      <c r="J11" s="21">
        <v>39</v>
      </c>
      <c r="K11" s="21">
        <f t="shared" si="1"/>
        <v>45</v>
      </c>
      <c r="L11" s="21">
        <f t="shared" si="2"/>
        <v>22</v>
      </c>
      <c r="M11" s="21">
        <f t="shared" si="3"/>
        <v>67</v>
      </c>
      <c r="N11" s="42" t="s">
        <v>312</v>
      </c>
    </row>
    <row r="12" spans="1:14" ht="27.75" customHeight="1" thickBot="1" x14ac:dyDescent="0.25">
      <c r="A12" s="23" t="s">
        <v>252</v>
      </c>
      <c r="B12" s="24">
        <f>SUM(B9:B11)</f>
        <v>0</v>
      </c>
      <c r="C12" s="24">
        <f t="shared" ref="C12:L12" si="4">SUM(C9:C11)</f>
        <v>0</v>
      </c>
      <c r="D12" s="24">
        <f t="shared" si="4"/>
        <v>0</v>
      </c>
      <c r="E12" s="24">
        <f t="shared" si="4"/>
        <v>18</v>
      </c>
      <c r="F12" s="24">
        <f t="shared" si="4"/>
        <v>13</v>
      </c>
      <c r="G12" s="24">
        <f t="shared" si="4"/>
        <v>31</v>
      </c>
      <c r="H12" s="24">
        <f t="shared" si="4"/>
        <v>28</v>
      </c>
      <c r="I12" s="24">
        <f t="shared" si="4"/>
        <v>11</v>
      </c>
      <c r="J12" s="24">
        <f t="shared" si="4"/>
        <v>39</v>
      </c>
      <c r="K12" s="24">
        <f t="shared" si="4"/>
        <v>46</v>
      </c>
      <c r="L12" s="24">
        <f t="shared" si="4"/>
        <v>24</v>
      </c>
      <c r="M12" s="24">
        <f t="shared" si="3"/>
        <v>70</v>
      </c>
      <c r="N12" s="25" t="s">
        <v>253</v>
      </c>
    </row>
    <row r="13" spans="1:14" ht="32.25" customHeight="1" thickTop="1" x14ac:dyDescent="0.2">
      <c r="A13" s="1015"/>
      <c r="B13" s="1015"/>
      <c r="C13" s="1015"/>
      <c r="D13" s="1015"/>
    </row>
    <row r="41" spans="13:21" x14ac:dyDescent="0.2">
      <c r="M41" s="1015"/>
      <c r="N41" s="1015"/>
      <c r="O41" s="1015"/>
      <c r="P41" s="1015"/>
      <c r="Q41" s="1015"/>
      <c r="R41" s="1015"/>
      <c r="S41" s="1015"/>
      <c r="T41" s="1015"/>
      <c r="U41" s="1015"/>
    </row>
    <row r="42" spans="13:21" x14ac:dyDescent="0.2">
      <c r="M42" s="1015"/>
      <c r="N42" s="1015"/>
      <c r="O42" s="1015"/>
      <c r="P42" s="1015"/>
      <c r="Q42" s="1015"/>
      <c r="R42" s="1015"/>
      <c r="S42" s="1015"/>
      <c r="T42" s="1015"/>
      <c r="U42" s="1015"/>
    </row>
  </sheetData>
  <mergeCells count="19">
    <mergeCell ref="M42:O42"/>
    <mergeCell ref="P42:R42"/>
    <mergeCell ref="S42:U42"/>
    <mergeCell ref="H5:J5"/>
    <mergeCell ref="K5:M5"/>
    <mergeCell ref="A13:D13"/>
    <mergeCell ref="M41:O41"/>
    <mergeCell ref="P41:R41"/>
    <mergeCell ref="S41:U41"/>
    <mergeCell ref="A1:N1"/>
    <mergeCell ref="A2:N2"/>
    <mergeCell ref="A4:A7"/>
    <mergeCell ref="B4:D4"/>
    <mergeCell ref="E4:G4"/>
    <mergeCell ref="H4:J4"/>
    <mergeCell ref="K4:M4"/>
    <mergeCell ref="N4:N7"/>
    <mergeCell ref="B5:D5"/>
    <mergeCell ref="E5:G5"/>
  </mergeCells>
  <printOptions horizontalCentered="1"/>
  <pageMargins left="0.5" right="0.5" top="1.25" bottom="1" header="1" footer="1"/>
  <pageSetup paperSize="9" scale="85" firstPageNumber="161" orientation="landscape" r:id="rId1"/>
  <rowBreaks count="1" manualBreakCount="1">
    <brk id="25"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5"/>
  <sheetViews>
    <sheetView rightToLeft="1" view="pageBreakPreview" topLeftCell="A7" zoomScale="80" zoomScaleNormal="80" zoomScaleSheetLayoutView="80" workbookViewId="0">
      <selection activeCell="N37" sqref="N37"/>
    </sheetView>
  </sheetViews>
  <sheetFormatPr defaultRowHeight="14.25" x14ac:dyDescent="0.2"/>
  <cols>
    <col min="1" max="1" width="22.5" style="266" customWidth="1"/>
    <col min="2" max="2" width="8" style="266" customWidth="1"/>
    <col min="3" max="3" width="10.25" style="266" customWidth="1"/>
    <col min="4" max="5" width="8" style="266" customWidth="1"/>
    <col min="6" max="6" width="9.375" style="266" customWidth="1"/>
    <col min="7" max="8" width="8" style="266" customWidth="1"/>
    <col min="9" max="9" width="10" style="266" customWidth="1"/>
    <col min="10" max="10" width="8" style="266" customWidth="1"/>
    <col min="11" max="11" width="33.25" style="266" customWidth="1"/>
    <col min="12" max="16384" width="9" style="266"/>
  </cols>
  <sheetData>
    <row r="1" spans="1:11" s="659" customFormat="1" x14ac:dyDescent="0.2"/>
    <row r="2" spans="1:11" s="659" customFormat="1" x14ac:dyDescent="0.2"/>
    <row r="3" spans="1:11" s="659" customFormat="1" x14ac:dyDescent="0.2"/>
    <row r="4" spans="1:11" ht="29.25" customHeight="1" x14ac:dyDescent="0.2">
      <c r="A4" s="995" t="s">
        <v>1965</v>
      </c>
      <c r="B4" s="995"/>
      <c r="C4" s="995"/>
      <c r="D4" s="995"/>
      <c r="E4" s="995"/>
      <c r="F4" s="995"/>
      <c r="G4" s="995"/>
      <c r="H4" s="995"/>
      <c r="I4" s="995"/>
      <c r="J4" s="995"/>
      <c r="K4" s="995"/>
    </row>
    <row r="5" spans="1:11" ht="40.5" customHeight="1" x14ac:dyDescent="0.2">
      <c r="A5" s="999" t="s">
        <v>1966</v>
      </c>
      <c r="B5" s="999"/>
      <c r="C5" s="999"/>
      <c r="D5" s="999"/>
      <c r="E5" s="999"/>
      <c r="F5" s="999"/>
      <c r="G5" s="999"/>
      <c r="H5" s="999"/>
      <c r="I5" s="999"/>
      <c r="J5" s="999"/>
      <c r="K5" s="999"/>
    </row>
    <row r="6" spans="1:11" ht="18" customHeight="1" thickBot="1" x14ac:dyDescent="0.3">
      <c r="A6" s="33" t="s">
        <v>2402</v>
      </c>
      <c r="K6" s="79" t="s">
        <v>2401</v>
      </c>
    </row>
    <row r="7" spans="1:11" ht="24.75" customHeight="1" thickTop="1" x14ac:dyDescent="0.2">
      <c r="A7" s="992" t="s">
        <v>196</v>
      </c>
      <c r="B7" s="992" t="s">
        <v>1</v>
      </c>
      <c r="C7" s="992"/>
      <c r="D7" s="992"/>
      <c r="E7" s="992" t="s">
        <v>2</v>
      </c>
      <c r="F7" s="992"/>
      <c r="G7" s="992"/>
      <c r="H7" s="992" t="s">
        <v>4</v>
      </c>
      <c r="I7" s="992"/>
      <c r="J7" s="992"/>
      <c r="K7" s="992" t="s">
        <v>197</v>
      </c>
    </row>
    <row r="8" spans="1:11" ht="26.25" customHeight="1" x14ac:dyDescent="0.2">
      <c r="A8" s="993"/>
      <c r="B8" s="993" t="s">
        <v>6</v>
      </c>
      <c r="C8" s="993"/>
      <c r="D8" s="993"/>
      <c r="E8" s="993" t="s">
        <v>7</v>
      </c>
      <c r="F8" s="993"/>
      <c r="G8" s="993"/>
      <c r="H8" s="993" t="s">
        <v>9</v>
      </c>
      <c r="I8" s="993"/>
      <c r="J8" s="993"/>
      <c r="K8" s="993"/>
    </row>
    <row r="9" spans="1:11" ht="15.75" customHeight="1" x14ac:dyDescent="0.2">
      <c r="A9" s="993"/>
      <c r="B9" s="264" t="s">
        <v>10</v>
      </c>
      <c r="C9" s="264" t="s">
        <v>112</v>
      </c>
      <c r="D9" s="264" t="s">
        <v>12</v>
      </c>
      <c r="E9" s="264" t="s">
        <v>10</v>
      </c>
      <c r="F9" s="264" t="s">
        <v>112</v>
      </c>
      <c r="G9" s="264" t="s">
        <v>12</v>
      </c>
      <c r="H9" s="264" t="s">
        <v>10</v>
      </c>
      <c r="I9" s="264" t="s">
        <v>112</v>
      </c>
      <c r="J9" s="264" t="s">
        <v>12</v>
      </c>
      <c r="K9" s="993"/>
    </row>
    <row r="10" spans="1:11" ht="18.75" customHeight="1" thickBot="1" x14ac:dyDescent="0.25">
      <c r="A10" s="994"/>
      <c r="B10" s="265" t="s">
        <v>13</v>
      </c>
      <c r="C10" s="265" t="s">
        <v>14</v>
      </c>
      <c r="D10" s="265" t="s">
        <v>9</v>
      </c>
      <c r="E10" s="265" t="s">
        <v>13</v>
      </c>
      <c r="F10" s="265" t="s">
        <v>14</v>
      </c>
      <c r="G10" s="265" t="s">
        <v>9</v>
      </c>
      <c r="H10" s="265" t="s">
        <v>13</v>
      </c>
      <c r="I10" s="265" t="s">
        <v>14</v>
      </c>
      <c r="J10" s="265" t="s">
        <v>9</v>
      </c>
      <c r="K10" s="994"/>
    </row>
    <row r="11" spans="1:11" ht="21.75" customHeight="1" x14ac:dyDescent="0.2">
      <c r="A11" s="20" t="s">
        <v>15</v>
      </c>
      <c r="K11" s="22" t="s">
        <v>198</v>
      </c>
    </row>
    <row r="12" spans="1:11" ht="21.75" customHeight="1" x14ac:dyDescent="0.2">
      <c r="A12" s="8" t="s">
        <v>207</v>
      </c>
      <c r="B12" s="9">
        <v>36</v>
      </c>
      <c r="C12" s="9">
        <v>78</v>
      </c>
      <c r="D12" s="9">
        <v>114</v>
      </c>
      <c r="E12" s="9">
        <v>0</v>
      </c>
      <c r="F12" s="9">
        <v>0</v>
      </c>
      <c r="G12" s="9">
        <v>0</v>
      </c>
      <c r="H12" s="9">
        <f>E12+B12</f>
        <v>36</v>
      </c>
      <c r="I12" s="9">
        <f>F12+C12</f>
        <v>78</v>
      </c>
      <c r="J12" s="9">
        <f>SUM(H12:I12)</f>
        <v>114</v>
      </c>
      <c r="K12" s="267" t="s">
        <v>208</v>
      </c>
    </row>
    <row r="13" spans="1:11" ht="21.75" customHeight="1" x14ac:dyDescent="0.2">
      <c r="A13" s="8" t="s">
        <v>506</v>
      </c>
      <c r="B13" s="9">
        <v>17</v>
      </c>
      <c r="C13" s="9">
        <v>10</v>
      </c>
      <c r="D13" s="9">
        <v>27</v>
      </c>
      <c r="E13" s="9">
        <v>0</v>
      </c>
      <c r="F13" s="9">
        <v>0</v>
      </c>
      <c r="G13" s="9">
        <v>0</v>
      </c>
      <c r="H13" s="9">
        <f t="shared" ref="H13:H14" si="0">E13+B13</f>
        <v>17</v>
      </c>
      <c r="I13" s="9">
        <f t="shared" ref="I13:I14" si="1">F13+C13</f>
        <v>10</v>
      </c>
      <c r="J13" s="9">
        <f t="shared" ref="J13:J14" si="2">SUM(H13:I13)</f>
        <v>27</v>
      </c>
      <c r="K13" s="267" t="s">
        <v>214</v>
      </c>
    </row>
    <row r="14" spans="1:11" ht="21.75" customHeight="1" x14ac:dyDescent="0.2">
      <c r="A14" s="8" t="s">
        <v>311</v>
      </c>
      <c r="B14" s="9">
        <v>280</v>
      </c>
      <c r="C14" s="9">
        <v>179</v>
      </c>
      <c r="D14" s="9">
        <v>459</v>
      </c>
      <c r="E14" s="9">
        <v>0</v>
      </c>
      <c r="F14" s="9">
        <v>0</v>
      </c>
      <c r="G14" s="9">
        <v>0</v>
      </c>
      <c r="H14" s="9">
        <f t="shared" si="0"/>
        <v>280</v>
      </c>
      <c r="I14" s="9">
        <f t="shared" si="1"/>
        <v>179</v>
      </c>
      <c r="J14" s="9">
        <f t="shared" si="2"/>
        <v>459</v>
      </c>
      <c r="K14" s="267" t="s">
        <v>312</v>
      </c>
    </row>
    <row r="15" spans="1:11" ht="21.75" customHeight="1" thickBot="1" x14ac:dyDescent="0.25">
      <c r="A15" s="14" t="s">
        <v>498</v>
      </c>
      <c r="B15" s="264">
        <f>SUM(B12:B14)</f>
        <v>333</v>
      </c>
      <c r="C15" s="543">
        <f t="shared" ref="C15:J15" si="3">SUM(C12:C14)</f>
        <v>267</v>
      </c>
      <c r="D15" s="543">
        <f t="shared" si="3"/>
        <v>600</v>
      </c>
      <c r="E15" s="543">
        <f t="shared" si="3"/>
        <v>0</v>
      </c>
      <c r="F15" s="543">
        <f t="shared" si="3"/>
        <v>0</v>
      </c>
      <c r="G15" s="543">
        <f t="shared" si="3"/>
        <v>0</v>
      </c>
      <c r="H15" s="543">
        <f t="shared" si="3"/>
        <v>333</v>
      </c>
      <c r="I15" s="543">
        <f t="shared" si="3"/>
        <v>267</v>
      </c>
      <c r="J15" s="543">
        <f t="shared" si="3"/>
        <v>600</v>
      </c>
      <c r="K15" s="269" t="s">
        <v>495</v>
      </c>
    </row>
    <row r="16" spans="1:11" ht="21.75" customHeight="1" thickBot="1" x14ac:dyDescent="0.25">
      <c r="A16" s="23" t="s">
        <v>252</v>
      </c>
      <c r="B16" s="24">
        <f>SUM(B15)</f>
        <v>333</v>
      </c>
      <c r="C16" s="24">
        <f t="shared" ref="C16:J16" si="4">SUM(C15)</f>
        <v>267</v>
      </c>
      <c r="D16" s="24">
        <f t="shared" si="4"/>
        <v>600</v>
      </c>
      <c r="E16" s="24">
        <f t="shared" si="4"/>
        <v>0</v>
      </c>
      <c r="F16" s="24">
        <f t="shared" si="4"/>
        <v>0</v>
      </c>
      <c r="G16" s="24">
        <f t="shared" si="4"/>
        <v>0</v>
      </c>
      <c r="H16" s="24">
        <f t="shared" si="4"/>
        <v>333</v>
      </c>
      <c r="I16" s="24">
        <f t="shared" si="4"/>
        <v>267</v>
      </c>
      <c r="J16" s="24">
        <f t="shared" si="4"/>
        <v>600</v>
      </c>
      <c r="K16" s="268" t="s">
        <v>253</v>
      </c>
    </row>
    <row r="17" spans="1:11" s="659" customFormat="1" ht="21.75" customHeight="1" thickTop="1" x14ac:dyDescent="0.2">
      <c r="A17" s="662"/>
      <c r="B17" s="658"/>
      <c r="C17" s="658"/>
      <c r="D17" s="658"/>
      <c r="E17" s="658"/>
      <c r="F17" s="658"/>
      <c r="G17" s="658"/>
      <c r="H17" s="658"/>
      <c r="I17" s="658"/>
      <c r="J17" s="658"/>
      <c r="K17" s="660"/>
    </row>
    <row r="18" spans="1:11" s="659" customFormat="1" ht="21.75" customHeight="1" x14ac:dyDescent="0.2">
      <c r="A18" s="662"/>
      <c r="B18" s="658"/>
      <c r="C18" s="658"/>
      <c r="D18" s="658"/>
      <c r="E18" s="658"/>
      <c r="F18" s="658"/>
      <c r="G18" s="658"/>
      <c r="H18" s="658"/>
      <c r="I18" s="658"/>
      <c r="J18" s="658"/>
      <c r="K18" s="660"/>
    </row>
    <row r="19" spans="1:11" s="659" customFormat="1" ht="21.75" customHeight="1" x14ac:dyDescent="0.2">
      <c r="A19" s="662"/>
      <c r="B19" s="658"/>
      <c r="C19" s="658"/>
      <c r="D19" s="658"/>
      <c r="E19" s="658"/>
      <c r="F19" s="658"/>
      <c r="G19" s="658"/>
      <c r="H19" s="658"/>
      <c r="I19" s="658"/>
      <c r="J19" s="658"/>
      <c r="K19" s="660"/>
    </row>
    <row r="20" spans="1:11" s="659" customFormat="1" ht="21.75" customHeight="1" x14ac:dyDescent="0.2">
      <c r="A20" s="662"/>
      <c r="B20" s="658"/>
      <c r="C20" s="658"/>
      <c r="D20" s="658"/>
      <c r="E20" s="658"/>
      <c r="F20" s="658"/>
      <c r="G20" s="658"/>
      <c r="H20" s="658"/>
      <c r="I20" s="658"/>
      <c r="J20" s="658"/>
      <c r="K20" s="660"/>
    </row>
    <row r="21" spans="1:11" s="659" customFormat="1" ht="21.75" customHeight="1" x14ac:dyDescent="0.2">
      <c r="A21" s="662"/>
      <c r="B21" s="658"/>
      <c r="C21" s="658"/>
      <c r="D21" s="658"/>
      <c r="E21" s="658"/>
      <c r="F21" s="658"/>
      <c r="G21" s="658"/>
      <c r="H21" s="658"/>
      <c r="I21" s="658"/>
      <c r="J21" s="658"/>
      <c r="K21" s="660"/>
    </row>
    <row r="22" spans="1:11" s="659" customFormat="1" ht="21.75" customHeight="1" x14ac:dyDescent="0.2">
      <c r="A22" s="662"/>
      <c r="B22" s="658"/>
      <c r="C22" s="658"/>
      <c r="D22" s="658"/>
      <c r="E22" s="658"/>
      <c r="F22" s="658"/>
      <c r="G22" s="658"/>
      <c r="H22" s="658"/>
      <c r="I22" s="658"/>
      <c r="J22" s="658"/>
      <c r="K22" s="660"/>
    </row>
    <row r="23" spans="1:11" s="659" customFormat="1" ht="21.75" customHeight="1" x14ac:dyDescent="0.2">
      <c r="A23" s="662"/>
      <c r="B23" s="658"/>
      <c r="C23" s="658"/>
      <c r="D23" s="658"/>
      <c r="E23" s="658"/>
      <c r="F23" s="658"/>
      <c r="G23" s="658"/>
      <c r="H23" s="658"/>
      <c r="I23" s="658"/>
      <c r="J23" s="658"/>
      <c r="K23" s="660"/>
    </row>
    <row r="24" spans="1:11" s="659" customFormat="1" ht="21.75" customHeight="1" x14ac:dyDescent="0.2">
      <c r="A24" s="662"/>
      <c r="B24" s="658"/>
      <c r="C24" s="658"/>
      <c r="D24" s="658"/>
      <c r="E24" s="658"/>
      <c r="F24" s="658"/>
      <c r="G24" s="658"/>
      <c r="H24" s="658"/>
      <c r="I24" s="658"/>
      <c r="J24" s="658"/>
      <c r="K24" s="660"/>
    </row>
    <row r="25" spans="1:11" s="659" customFormat="1" ht="21.75" customHeight="1" x14ac:dyDescent="0.2">
      <c r="A25" s="662"/>
      <c r="B25" s="658"/>
      <c r="C25" s="658"/>
      <c r="D25" s="658"/>
      <c r="E25" s="658"/>
      <c r="F25" s="658"/>
      <c r="G25" s="658"/>
      <c r="H25" s="658"/>
      <c r="I25" s="658"/>
      <c r="J25" s="658"/>
      <c r="K25" s="660"/>
    </row>
    <row r="26" spans="1:11" s="659" customFormat="1" ht="21.75" customHeight="1" x14ac:dyDescent="0.2">
      <c r="A26" s="662"/>
      <c r="B26" s="658"/>
      <c r="C26" s="658"/>
      <c r="D26" s="658"/>
      <c r="E26" s="658"/>
      <c r="F26" s="658"/>
      <c r="G26" s="658"/>
      <c r="H26" s="658"/>
      <c r="I26" s="658"/>
      <c r="J26" s="658"/>
      <c r="K26" s="660"/>
    </row>
    <row r="27" spans="1:11" s="659" customFormat="1" ht="21.75" customHeight="1" x14ac:dyDescent="0.2">
      <c r="A27" s="662"/>
      <c r="B27" s="658"/>
      <c r="C27" s="658"/>
      <c r="D27" s="658"/>
      <c r="E27" s="658"/>
      <c r="F27" s="658"/>
      <c r="G27" s="658"/>
      <c r="H27" s="658"/>
      <c r="I27" s="658"/>
      <c r="J27" s="658"/>
      <c r="K27" s="660"/>
    </row>
    <row r="28" spans="1:11" s="659" customFormat="1" ht="21.75" customHeight="1" x14ac:dyDescent="0.2">
      <c r="A28" s="662"/>
      <c r="B28" s="658"/>
      <c r="C28" s="658"/>
      <c r="D28" s="658"/>
      <c r="E28" s="658"/>
      <c r="F28" s="658"/>
      <c r="G28" s="658"/>
      <c r="H28" s="658"/>
      <c r="I28" s="658"/>
      <c r="J28" s="658"/>
      <c r="K28" s="660"/>
    </row>
    <row r="29" spans="1:11" s="659" customFormat="1" ht="21.75" customHeight="1" x14ac:dyDescent="0.2">
      <c r="A29" s="662"/>
      <c r="B29" s="658"/>
      <c r="C29" s="658"/>
      <c r="D29" s="658"/>
      <c r="E29" s="658"/>
      <c r="F29" s="658"/>
      <c r="G29" s="658"/>
      <c r="H29" s="658"/>
      <c r="I29" s="658"/>
      <c r="J29" s="658"/>
      <c r="K29" s="660"/>
    </row>
    <row r="30" spans="1:11" s="659" customFormat="1" ht="21.75" customHeight="1" x14ac:dyDescent="0.2">
      <c r="A30" s="662"/>
      <c r="B30" s="658"/>
      <c r="C30" s="658"/>
      <c r="D30" s="658"/>
      <c r="E30" s="658"/>
      <c r="F30" s="658"/>
      <c r="G30" s="658"/>
      <c r="H30" s="658"/>
      <c r="I30" s="658"/>
      <c r="J30" s="658"/>
      <c r="K30" s="660"/>
    </row>
    <row r="31" spans="1:11" ht="21" customHeight="1" x14ac:dyDescent="0.2"/>
    <row r="32" spans="1:11" ht="24" customHeight="1" x14ac:dyDescent="0.2">
      <c r="A32" s="995" t="s">
        <v>1968</v>
      </c>
      <c r="B32" s="995"/>
      <c r="C32" s="995"/>
      <c r="D32" s="995"/>
      <c r="E32" s="995"/>
      <c r="F32" s="995"/>
      <c r="G32" s="995"/>
      <c r="H32" s="995"/>
      <c r="I32" s="995"/>
      <c r="J32" s="995"/>
      <c r="K32" s="995"/>
    </row>
    <row r="33" spans="1:11" s="97" customFormat="1" ht="33.75" customHeight="1" x14ac:dyDescent="0.25">
      <c r="A33" s="1013" t="s">
        <v>1967</v>
      </c>
      <c r="B33" s="1013"/>
      <c r="C33" s="1013"/>
      <c r="D33" s="1013"/>
      <c r="E33" s="1013"/>
      <c r="F33" s="1013"/>
      <c r="G33" s="1013"/>
      <c r="H33" s="1013"/>
      <c r="I33" s="1013"/>
      <c r="J33" s="1013"/>
      <c r="K33" s="1013"/>
    </row>
    <row r="34" spans="1:11" ht="18" customHeight="1" thickBot="1" x14ac:dyDescent="0.3">
      <c r="A34" s="33" t="s">
        <v>2403</v>
      </c>
      <c r="K34" s="79" t="s">
        <v>2404</v>
      </c>
    </row>
    <row r="35" spans="1:11" ht="17.25" customHeight="1" thickTop="1" x14ac:dyDescent="0.2">
      <c r="A35" s="992" t="s">
        <v>196</v>
      </c>
      <c r="B35" s="992" t="s">
        <v>1</v>
      </c>
      <c r="C35" s="992"/>
      <c r="D35" s="992"/>
      <c r="E35" s="992" t="s">
        <v>2</v>
      </c>
      <c r="F35" s="992"/>
      <c r="G35" s="992"/>
      <c r="H35" s="992" t="s">
        <v>4</v>
      </c>
      <c r="I35" s="992"/>
      <c r="J35" s="992"/>
      <c r="K35" s="992" t="s">
        <v>197</v>
      </c>
    </row>
    <row r="36" spans="1:11" ht="17.25" customHeight="1" x14ac:dyDescent="0.2">
      <c r="A36" s="993"/>
      <c r="B36" s="993" t="s">
        <v>6</v>
      </c>
      <c r="C36" s="993"/>
      <c r="D36" s="993"/>
      <c r="E36" s="993" t="s">
        <v>7</v>
      </c>
      <c r="F36" s="993"/>
      <c r="G36" s="993"/>
      <c r="H36" s="993" t="s">
        <v>9</v>
      </c>
      <c r="I36" s="993"/>
      <c r="J36" s="993"/>
      <c r="K36" s="993"/>
    </row>
    <row r="37" spans="1:11" ht="17.25" customHeight="1" x14ac:dyDescent="0.2">
      <c r="A37" s="993"/>
      <c r="B37" s="264" t="s">
        <v>10</v>
      </c>
      <c r="C37" s="264" t="s">
        <v>112</v>
      </c>
      <c r="D37" s="264" t="s">
        <v>12</v>
      </c>
      <c r="E37" s="264" t="s">
        <v>10</v>
      </c>
      <c r="F37" s="264" t="s">
        <v>112</v>
      </c>
      <c r="G37" s="264" t="s">
        <v>12</v>
      </c>
      <c r="H37" s="264" t="s">
        <v>10</v>
      </c>
      <c r="I37" s="264" t="s">
        <v>112</v>
      </c>
      <c r="J37" s="264" t="s">
        <v>12</v>
      </c>
      <c r="K37" s="993"/>
    </row>
    <row r="38" spans="1:11" ht="17.25" customHeight="1" thickBot="1" x14ac:dyDescent="0.3">
      <c r="A38" s="994"/>
      <c r="B38" s="265" t="s">
        <v>13</v>
      </c>
      <c r="C38" s="265" t="s">
        <v>14</v>
      </c>
      <c r="D38" s="265" t="s">
        <v>9</v>
      </c>
      <c r="E38" s="265" t="s">
        <v>13</v>
      </c>
      <c r="F38" s="265" t="s">
        <v>14</v>
      </c>
      <c r="G38" s="265" t="s">
        <v>9</v>
      </c>
      <c r="H38" s="265" t="s">
        <v>13</v>
      </c>
      <c r="I38" s="265" t="s">
        <v>14</v>
      </c>
      <c r="J38" s="4" t="s">
        <v>9</v>
      </c>
      <c r="K38" s="994"/>
    </row>
    <row r="39" spans="1:11" ht="18.75" customHeight="1" x14ac:dyDescent="0.2">
      <c r="A39" s="20" t="s">
        <v>15</v>
      </c>
      <c r="K39" s="22" t="s">
        <v>198</v>
      </c>
    </row>
    <row r="40" spans="1:11" ht="24.75" customHeight="1" x14ac:dyDescent="0.2">
      <c r="A40" s="8" t="s">
        <v>207</v>
      </c>
      <c r="B40" s="9">
        <v>36</v>
      </c>
      <c r="C40" s="9">
        <v>78</v>
      </c>
      <c r="D40" s="9">
        <v>114</v>
      </c>
      <c r="E40" s="9">
        <v>0</v>
      </c>
      <c r="F40" s="9">
        <v>0</v>
      </c>
      <c r="G40" s="9">
        <v>0</v>
      </c>
      <c r="H40" s="9">
        <f>E40+B40</f>
        <v>36</v>
      </c>
      <c r="I40" s="9">
        <f>F40+C40</f>
        <v>78</v>
      </c>
      <c r="J40" s="9">
        <f>I40+H40</f>
        <v>114</v>
      </c>
      <c r="K40" s="267" t="s">
        <v>208</v>
      </c>
    </row>
    <row r="41" spans="1:11" ht="21" customHeight="1" x14ac:dyDescent="0.2">
      <c r="A41" s="8" t="s">
        <v>506</v>
      </c>
      <c r="B41" s="9">
        <v>17</v>
      </c>
      <c r="C41" s="9">
        <v>10</v>
      </c>
      <c r="D41" s="9">
        <v>27</v>
      </c>
      <c r="E41" s="9">
        <v>0</v>
      </c>
      <c r="F41" s="9">
        <v>0</v>
      </c>
      <c r="G41" s="9">
        <v>0</v>
      </c>
      <c r="H41" s="9">
        <f t="shared" ref="H41:H42" si="5">E41+B41</f>
        <v>17</v>
      </c>
      <c r="I41" s="9">
        <f t="shared" ref="I41:I42" si="6">F41+C41</f>
        <v>10</v>
      </c>
      <c r="J41" s="9">
        <f t="shared" ref="J41:J42" si="7">I41+H41</f>
        <v>27</v>
      </c>
      <c r="K41" s="267" t="s">
        <v>214</v>
      </c>
    </row>
    <row r="42" spans="1:11" ht="25.5" customHeight="1" x14ac:dyDescent="0.2">
      <c r="A42" s="8" t="s">
        <v>311</v>
      </c>
      <c r="B42" s="9">
        <v>280</v>
      </c>
      <c r="C42" s="9">
        <v>179</v>
      </c>
      <c r="D42" s="9">
        <v>459</v>
      </c>
      <c r="E42" s="9">
        <v>0</v>
      </c>
      <c r="F42" s="9">
        <v>0</v>
      </c>
      <c r="G42" s="9">
        <v>0</v>
      </c>
      <c r="H42" s="9">
        <f t="shared" si="5"/>
        <v>280</v>
      </c>
      <c r="I42" s="9">
        <f t="shared" si="6"/>
        <v>179</v>
      </c>
      <c r="J42" s="9">
        <f t="shared" si="7"/>
        <v>459</v>
      </c>
      <c r="K42" s="267" t="s">
        <v>312</v>
      </c>
    </row>
    <row r="43" spans="1:11" ht="22.5" customHeight="1" thickBot="1" x14ac:dyDescent="0.25">
      <c r="A43" s="8" t="s">
        <v>498</v>
      </c>
      <c r="B43" s="9">
        <f>SUM(B40:B42)</f>
        <v>333</v>
      </c>
      <c r="C43" s="9">
        <f t="shared" ref="C43:J43" si="8">SUM(C40:C42)</f>
        <v>267</v>
      </c>
      <c r="D43" s="9">
        <f t="shared" si="8"/>
        <v>600</v>
      </c>
      <c r="E43" s="9">
        <f t="shared" si="8"/>
        <v>0</v>
      </c>
      <c r="F43" s="9">
        <f t="shared" si="8"/>
        <v>0</v>
      </c>
      <c r="G43" s="9">
        <f t="shared" si="8"/>
        <v>0</v>
      </c>
      <c r="H43" s="9">
        <f t="shared" si="8"/>
        <v>333</v>
      </c>
      <c r="I43" s="9">
        <f t="shared" si="8"/>
        <v>267</v>
      </c>
      <c r="J43" s="9">
        <f t="shared" si="8"/>
        <v>600</v>
      </c>
      <c r="K43" s="267" t="s">
        <v>495</v>
      </c>
    </row>
    <row r="44" spans="1:11" ht="20.25" customHeight="1" thickBot="1" x14ac:dyDescent="0.25">
      <c r="A44" s="23" t="s">
        <v>252</v>
      </c>
      <c r="B44" s="24">
        <f>SUM(B43)</f>
        <v>333</v>
      </c>
      <c r="C44" s="24">
        <f t="shared" ref="C44:J44" si="9">SUM(C43)</f>
        <v>267</v>
      </c>
      <c r="D44" s="24">
        <f t="shared" si="9"/>
        <v>600</v>
      </c>
      <c r="E44" s="24">
        <f t="shared" si="9"/>
        <v>0</v>
      </c>
      <c r="F44" s="24">
        <f t="shared" si="9"/>
        <v>0</v>
      </c>
      <c r="G44" s="24">
        <f t="shared" si="9"/>
        <v>0</v>
      </c>
      <c r="H44" s="24">
        <f t="shared" si="9"/>
        <v>333</v>
      </c>
      <c r="I44" s="24">
        <f t="shared" si="9"/>
        <v>267</v>
      </c>
      <c r="J44" s="24">
        <f t="shared" si="9"/>
        <v>600</v>
      </c>
      <c r="K44" s="268" t="s">
        <v>253</v>
      </c>
    </row>
    <row r="45" spans="1:11" ht="15" thickTop="1" x14ac:dyDescent="0.2"/>
  </sheetData>
  <mergeCells count="20">
    <mergeCell ref="A4:K4"/>
    <mergeCell ref="A5:K5"/>
    <mergeCell ref="A7:A10"/>
    <mergeCell ref="B7:D7"/>
    <mergeCell ref="E7:G7"/>
    <mergeCell ref="H7:J7"/>
    <mergeCell ref="K7:K10"/>
    <mergeCell ref="B8:D8"/>
    <mergeCell ref="E8:G8"/>
    <mergeCell ref="H8:J8"/>
    <mergeCell ref="A32:K32"/>
    <mergeCell ref="A33:K33"/>
    <mergeCell ref="A35:A38"/>
    <mergeCell ref="B35:D35"/>
    <mergeCell ref="E35:G35"/>
    <mergeCell ref="H35:J35"/>
    <mergeCell ref="K35:K38"/>
    <mergeCell ref="B36:D36"/>
    <mergeCell ref="E36:G36"/>
    <mergeCell ref="H36:J36"/>
  </mergeCells>
  <printOptions horizontalCentered="1"/>
  <pageMargins left="1" right="1" top="1" bottom="1" header="1.25" footer="1"/>
  <pageSetup paperSize="9" scale="80" firstPageNumber="16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60"/>
  <sheetViews>
    <sheetView rightToLeft="1" view="pageBreakPreview" topLeftCell="A139" zoomScale="80" zoomScaleSheetLayoutView="80" workbookViewId="0">
      <selection activeCell="O78" sqref="O78"/>
    </sheetView>
  </sheetViews>
  <sheetFormatPr defaultRowHeight="15" x14ac:dyDescent="0.2"/>
  <cols>
    <col min="1" max="1" width="27.875" style="528" customWidth="1"/>
    <col min="2" max="2" width="8.625" style="528" customWidth="1"/>
    <col min="3" max="3" width="9.25" style="528" customWidth="1"/>
    <col min="4" max="4" width="6.875" style="528" customWidth="1"/>
    <col min="5" max="5" width="6.75" style="528" customWidth="1"/>
    <col min="6" max="6" width="8.75" style="528" customWidth="1"/>
    <col min="7" max="7" width="6.75" style="528" customWidth="1"/>
    <col min="8" max="8" width="7" style="528" customWidth="1"/>
    <col min="9" max="9" width="8.75" style="528" customWidth="1"/>
    <col min="10" max="10" width="8" style="528" customWidth="1"/>
    <col min="11" max="11" width="41.25" style="528" customWidth="1"/>
    <col min="12" max="16384" width="9" style="528"/>
  </cols>
  <sheetData>
    <row r="1" spans="1:11" ht="21.75" customHeight="1" x14ac:dyDescent="0.2">
      <c r="A1" s="1021" t="s">
        <v>1984</v>
      </c>
      <c r="B1" s="1021"/>
      <c r="C1" s="1021"/>
      <c r="D1" s="1021"/>
      <c r="E1" s="1021"/>
      <c r="F1" s="1021"/>
      <c r="G1" s="1021"/>
      <c r="H1" s="1021"/>
      <c r="I1" s="1021"/>
      <c r="J1" s="1021"/>
      <c r="K1" s="1021"/>
    </row>
    <row r="2" spans="1:11" ht="24" customHeight="1" x14ac:dyDescent="0.2">
      <c r="A2" s="1022" t="s">
        <v>1985</v>
      </c>
      <c r="B2" s="1022"/>
      <c r="C2" s="1022"/>
      <c r="D2" s="1022"/>
      <c r="E2" s="1022"/>
      <c r="F2" s="1022"/>
      <c r="G2" s="1022"/>
      <c r="H2" s="1022"/>
      <c r="I2" s="1022"/>
      <c r="J2" s="1022"/>
      <c r="K2" s="1022"/>
    </row>
    <row r="3" spans="1:11" s="113" customFormat="1" ht="21" customHeight="1" thickBot="1" x14ac:dyDescent="0.25">
      <c r="A3" s="110" t="s">
        <v>526</v>
      </c>
      <c r="B3" s="111"/>
      <c r="C3" s="111"/>
      <c r="D3" s="111"/>
      <c r="E3" s="111"/>
      <c r="F3" s="111"/>
      <c r="G3" s="111"/>
      <c r="H3" s="111"/>
      <c r="I3" s="111"/>
      <c r="J3" s="111"/>
      <c r="K3" s="112" t="s">
        <v>527</v>
      </c>
    </row>
    <row r="4" spans="1:11" ht="16.5" thickTop="1" x14ac:dyDescent="0.2">
      <c r="A4" s="1018" t="s">
        <v>196</v>
      </c>
      <c r="B4" s="1018" t="s">
        <v>1</v>
      </c>
      <c r="C4" s="1018"/>
      <c r="D4" s="1018"/>
      <c r="E4" s="1018" t="s">
        <v>2</v>
      </c>
      <c r="F4" s="1018"/>
      <c r="G4" s="1018"/>
      <c r="H4" s="1018" t="s">
        <v>4</v>
      </c>
      <c r="I4" s="1018"/>
      <c r="J4" s="1018"/>
      <c r="K4" s="1018" t="s">
        <v>197</v>
      </c>
    </row>
    <row r="5" spans="1:11" ht="15.75" x14ac:dyDescent="0.2">
      <c r="A5" s="1019"/>
      <c r="B5" s="1019" t="s">
        <v>6</v>
      </c>
      <c r="C5" s="1019"/>
      <c r="D5" s="1019"/>
      <c r="E5" s="1019" t="s">
        <v>7</v>
      </c>
      <c r="F5" s="1019"/>
      <c r="G5" s="1019"/>
      <c r="H5" s="1019" t="s">
        <v>9</v>
      </c>
      <c r="I5" s="1019"/>
      <c r="J5" s="1019"/>
      <c r="K5" s="1019"/>
    </row>
    <row r="6" spans="1:11" ht="15.75" x14ac:dyDescent="0.2">
      <c r="A6" s="1019"/>
      <c r="B6" s="503" t="s">
        <v>10</v>
      </c>
      <c r="C6" s="503" t="s">
        <v>11</v>
      </c>
      <c r="D6" s="503" t="s">
        <v>12</v>
      </c>
      <c r="E6" s="503" t="s">
        <v>10</v>
      </c>
      <c r="F6" s="503" t="s">
        <v>11</v>
      </c>
      <c r="G6" s="503" t="s">
        <v>12</v>
      </c>
      <c r="H6" s="503" t="s">
        <v>10</v>
      </c>
      <c r="I6" s="503" t="s">
        <v>11</v>
      </c>
      <c r="J6" s="503" t="s">
        <v>12</v>
      </c>
      <c r="K6" s="1019"/>
    </row>
    <row r="7" spans="1:11" ht="16.5" thickBot="1" x14ac:dyDescent="0.25">
      <c r="A7" s="1020"/>
      <c r="B7" s="504" t="s">
        <v>13</v>
      </c>
      <c r="C7" s="504" t="s">
        <v>14</v>
      </c>
      <c r="D7" s="504" t="s">
        <v>9</v>
      </c>
      <c r="E7" s="504" t="s">
        <v>13</v>
      </c>
      <c r="F7" s="504" t="s">
        <v>14</v>
      </c>
      <c r="G7" s="504" t="s">
        <v>9</v>
      </c>
      <c r="H7" s="504" t="s">
        <v>13</v>
      </c>
      <c r="I7" s="504" t="s">
        <v>14</v>
      </c>
      <c r="J7" s="504" t="s">
        <v>9</v>
      </c>
      <c r="K7" s="1020"/>
    </row>
    <row r="8" spans="1:11" ht="18" customHeight="1" x14ac:dyDescent="0.2">
      <c r="A8" s="114" t="s">
        <v>15</v>
      </c>
      <c r="B8" s="115"/>
      <c r="C8" s="115"/>
      <c r="D8" s="115"/>
      <c r="E8" s="115"/>
      <c r="F8" s="115"/>
      <c r="G8" s="115"/>
      <c r="H8" s="115"/>
      <c r="I8" s="115"/>
      <c r="J8" s="115"/>
      <c r="K8" s="116" t="s">
        <v>198</v>
      </c>
    </row>
    <row r="9" spans="1:11" ht="18" customHeight="1" x14ac:dyDescent="0.2">
      <c r="A9" s="114" t="s">
        <v>199</v>
      </c>
      <c r="B9" s="115">
        <v>130</v>
      </c>
      <c r="C9" s="115">
        <v>237</v>
      </c>
      <c r="D9" s="115">
        <v>367</v>
      </c>
      <c r="E9" s="115">
        <v>0</v>
      </c>
      <c r="F9" s="115">
        <v>0</v>
      </c>
      <c r="G9" s="115">
        <v>0</v>
      </c>
      <c r="H9" s="115">
        <f>E9+B9</f>
        <v>130</v>
      </c>
      <c r="I9" s="115">
        <f>F9+C9</f>
        <v>237</v>
      </c>
      <c r="J9" s="115">
        <f>I9+H9</f>
        <v>367</v>
      </c>
      <c r="K9" s="116" t="s">
        <v>200</v>
      </c>
    </row>
    <row r="10" spans="1:11" ht="18" customHeight="1" x14ac:dyDescent="0.2">
      <c r="A10" s="117" t="s">
        <v>514</v>
      </c>
      <c r="B10" s="115">
        <v>100</v>
      </c>
      <c r="C10" s="115">
        <v>132</v>
      </c>
      <c r="D10" s="115">
        <v>232</v>
      </c>
      <c r="E10" s="115">
        <v>0</v>
      </c>
      <c r="F10" s="115">
        <v>0</v>
      </c>
      <c r="G10" s="115">
        <v>0</v>
      </c>
      <c r="H10" s="115">
        <f t="shared" ref="H10:H29" si="0">E10+B10</f>
        <v>100</v>
      </c>
      <c r="I10" s="115">
        <f t="shared" ref="I10:I29" si="1">F10+C10</f>
        <v>132</v>
      </c>
      <c r="J10" s="115">
        <f t="shared" ref="J10:J29" si="2">I10+H10</f>
        <v>232</v>
      </c>
      <c r="K10" s="116" t="s">
        <v>515</v>
      </c>
    </row>
    <row r="11" spans="1:11" ht="18" customHeight="1" x14ac:dyDescent="0.2">
      <c r="A11" s="114" t="s">
        <v>203</v>
      </c>
      <c r="B11" s="115">
        <v>59</v>
      </c>
      <c r="C11" s="115">
        <v>124</v>
      </c>
      <c r="D11" s="115">
        <v>183</v>
      </c>
      <c r="E11" s="115">
        <v>0</v>
      </c>
      <c r="F11" s="115">
        <v>0</v>
      </c>
      <c r="G11" s="115">
        <v>0</v>
      </c>
      <c r="H11" s="115">
        <f t="shared" si="0"/>
        <v>59</v>
      </c>
      <c r="I11" s="115">
        <f t="shared" si="1"/>
        <v>124</v>
      </c>
      <c r="J11" s="115">
        <f t="shared" si="2"/>
        <v>183</v>
      </c>
      <c r="K11" s="116" t="s">
        <v>204</v>
      </c>
    </row>
    <row r="12" spans="1:11" ht="18" customHeight="1" x14ac:dyDescent="0.2">
      <c r="A12" s="114" t="s">
        <v>205</v>
      </c>
      <c r="B12" s="115">
        <v>83</v>
      </c>
      <c r="C12" s="115">
        <v>210</v>
      </c>
      <c r="D12" s="115">
        <v>293</v>
      </c>
      <c r="E12" s="115">
        <v>0</v>
      </c>
      <c r="F12" s="115">
        <v>0</v>
      </c>
      <c r="G12" s="115">
        <v>0</v>
      </c>
      <c r="H12" s="115">
        <f t="shared" si="0"/>
        <v>83</v>
      </c>
      <c r="I12" s="115">
        <f t="shared" si="1"/>
        <v>210</v>
      </c>
      <c r="J12" s="115">
        <f t="shared" si="2"/>
        <v>293</v>
      </c>
      <c r="K12" s="116" t="s">
        <v>206</v>
      </c>
    </row>
    <row r="13" spans="1:11" ht="18" customHeight="1" x14ac:dyDescent="0.2">
      <c r="A13" s="114" t="s">
        <v>516</v>
      </c>
      <c r="B13" s="115">
        <v>16</v>
      </c>
      <c r="C13" s="115">
        <v>99</v>
      </c>
      <c r="D13" s="115">
        <v>115</v>
      </c>
      <c r="E13" s="115">
        <v>0</v>
      </c>
      <c r="F13" s="115">
        <v>0</v>
      </c>
      <c r="G13" s="115">
        <v>0</v>
      </c>
      <c r="H13" s="115">
        <f t="shared" si="0"/>
        <v>16</v>
      </c>
      <c r="I13" s="115">
        <f t="shared" si="1"/>
        <v>99</v>
      </c>
      <c r="J13" s="115">
        <f t="shared" si="2"/>
        <v>115</v>
      </c>
      <c r="K13" s="116" t="s">
        <v>208</v>
      </c>
    </row>
    <row r="14" spans="1:11" ht="18" customHeight="1" x14ac:dyDescent="0.2">
      <c r="A14" s="114" t="s">
        <v>209</v>
      </c>
      <c r="B14" s="115">
        <v>597</v>
      </c>
      <c r="C14" s="115">
        <v>502</v>
      </c>
      <c r="D14" s="115">
        <v>1099</v>
      </c>
      <c r="E14" s="115">
        <v>0</v>
      </c>
      <c r="F14" s="115">
        <v>0</v>
      </c>
      <c r="G14" s="115">
        <v>0</v>
      </c>
      <c r="H14" s="115">
        <f t="shared" si="0"/>
        <v>597</v>
      </c>
      <c r="I14" s="115">
        <f t="shared" si="1"/>
        <v>502</v>
      </c>
      <c r="J14" s="115">
        <f t="shared" si="2"/>
        <v>1099</v>
      </c>
      <c r="K14" s="116" t="s">
        <v>210</v>
      </c>
    </row>
    <row r="15" spans="1:11" ht="18" customHeight="1" x14ac:dyDescent="0.2">
      <c r="A15" s="114" t="s">
        <v>506</v>
      </c>
      <c r="B15" s="115">
        <v>72</v>
      </c>
      <c r="C15" s="115">
        <v>204</v>
      </c>
      <c r="D15" s="115">
        <v>276</v>
      </c>
      <c r="E15" s="115">
        <v>0</v>
      </c>
      <c r="F15" s="115">
        <v>0</v>
      </c>
      <c r="G15" s="115">
        <v>0</v>
      </c>
      <c r="H15" s="115">
        <f t="shared" si="0"/>
        <v>72</v>
      </c>
      <c r="I15" s="115">
        <f t="shared" si="1"/>
        <v>204</v>
      </c>
      <c r="J15" s="115">
        <f t="shared" si="2"/>
        <v>276</v>
      </c>
      <c r="K15" s="116" t="s">
        <v>214</v>
      </c>
    </row>
    <row r="16" spans="1:11" ht="18" customHeight="1" x14ac:dyDescent="0.2">
      <c r="A16" s="114" t="s">
        <v>215</v>
      </c>
      <c r="B16" s="115">
        <v>21</v>
      </c>
      <c r="C16" s="115">
        <v>31</v>
      </c>
      <c r="D16" s="115">
        <v>52</v>
      </c>
      <c r="E16" s="115">
        <v>0</v>
      </c>
      <c r="F16" s="115">
        <v>0</v>
      </c>
      <c r="G16" s="115">
        <v>0</v>
      </c>
      <c r="H16" s="115">
        <f t="shared" si="0"/>
        <v>21</v>
      </c>
      <c r="I16" s="115">
        <f t="shared" si="1"/>
        <v>31</v>
      </c>
      <c r="J16" s="115">
        <f t="shared" si="2"/>
        <v>52</v>
      </c>
      <c r="K16" s="116" t="s">
        <v>216</v>
      </c>
    </row>
    <row r="17" spans="1:11" ht="17.25" customHeight="1" x14ac:dyDescent="0.2">
      <c r="A17" s="114" t="s">
        <v>217</v>
      </c>
      <c r="B17" s="115">
        <v>371</v>
      </c>
      <c r="C17" s="115">
        <v>944</v>
      </c>
      <c r="D17" s="115">
        <v>1315</v>
      </c>
      <c r="E17" s="115">
        <v>0</v>
      </c>
      <c r="F17" s="115">
        <v>0</v>
      </c>
      <c r="G17" s="115">
        <v>0</v>
      </c>
      <c r="H17" s="115">
        <f t="shared" si="0"/>
        <v>371</v>
      </c>
      <c r="I17" s="115">
        <f t="shared" si="1"/>
        <v>944</v>
      </c>
      <c r="J17" s="115">
        <f t="shared" si="2"/>
        <v>1315</v>
      </c>
      <c r="K17" s="116" t="s">
        <v>257</v>
      </c>
    </row>
    <row r="18" spans="1:11" ht="18" customHeight="1" x14ac:dyDescent="0.2">
      <c r="A18" s="114" t="s">
        <v>517</v>
      </c>
      <c r="B18" s="115">
        <v>40</v>
      </c>
      <c r="C18" s="115">
        <v>30</v>
      </c>
      <c r="D18" s="115">
        <v>70</v>
      </c>
      <c r="E18" s="115">
        <v>0</v>
      </c>
      <c r="F18" s="115">
        <v>0</v>
      </c>
      <c r="G18" s="115">
        <v>0</v>
      </c>
      <c r="H18" s="115">
        <f t="shared" si="0"/>
        <v>40</v>
      </c>
      <c r="I18" s="115">
        <f t="shared" si="1"/>
        <v>30</v>
      </c>
      <c r="J18" s="115">
        <f t="shared" si="2"/>
        <v>70</v>
      </c>
      <c r="K18" s="116" t="s">
        <v>518</v>
      </c>
    </row>
    <row r="19" spans="1:11" ht="33" customHeight="1" x14ac:dyDescent="0.2">
      <c r="A19" s="114" t="s">
        <v>519</v>
      </c>
      <c r="B19" s="115">
        <v>95</v>
      </c>
      <c r="C19" s="115">
        <v>144</v>
      </c>
      <c r="D19" s="115">
        <v>239</v>
      </c>
      <c r="E19" s="115">
        <v>1</v>
      </c>
      <c r="F19" s="115">
        <v>0</v>
      </c>
      <c r="G19" s="115">
        <v>1</v>
      </c>
      <c r="H19" s="115">
        <f t="shared" si="0"/>
        <v>96</v>
      </c>
      <c r="I19" s="115">
        <f t="shared" si="1"/>
        <v>144</v>
      </c>
      <c r="J19" s="115">
        <f t="shared" si="2"/>
        <v>240</v>
      </c>
      <c r="K19" s="118" t="s">
        <v>367</v>
      </c>
    </row>
    <row r="20" spans="1:11" ht="20.25" customHeight="1" x14ac:dyDescent="0.2">
      <c r="A20" s="114" t="s">
        <v>306</v>
      </c>
      <c r="B20" s="115">
        <v>454</v>
      </c>
      <c r="C20" s="115">
        <v>586</v>
      </c>
      <c r="D20" s="115">
        <v>1040</v>
      </c>
      <c r="E20" s="115">
        <v>0</v>
      </c>
      <c r="F20" s="115">
        <v>0</v>
      </c>
      <c r="G20" s="115">
        <v>0</v>
      </c>
      <c r="H20" s="115">
        <f t="shared" si="0"/>
        <v>454</v>
      </c>
      <c r="I20" s="115">
        <f t="shared" si="1"/>
        <v>586</v>
      </c>
      <c r="J20" s="115">
        <f t="shared" si="2"/>
        <v>1040</v>
      </c>
      <c r="K20" s="116" t="s">
        <v>222</v>
      </c>
    </row>
    <row r="21" spans="1:11" ht="20.100000000000001" customHeight="1" x14ac:dyDescent="0.2">
      <c r="A21" s="114" t="s">
        <v>1986</v>
      </c>
      <c r="B21" s="115">
        <v>22</v>
      </c>
      <c r="C21" s="115">
        <v>31</v>
      </c>
      <c r="D21" s="115">
        <v>53</v>
      </c>
      <c r="E21" s="115">
        <v>0</v>
      </c>
      <c r="F21" s="115">
        <v>0</v>
      </c>
      <c r="G21" s="115">
        <v>0</v>
      </c>
      <c r="H21" s="115">
        <f t="shared" ref="H21" si="3">E21+B21</f>
        <v>22</v>
      </c>
      <c r="I21" s="115">
        <f t="shared" ref="I21" si="4">F21+C21</f>
        <v>31</v>
      </c>
      <c r="J21" s="115">
        <f t="shared" ref="J21" si="5">I21+H21</f>
        <v>53</v>
      </c>
      <c r="K21" s="116" t="s">
        <v>1987</v>
      </c>
    </row>
    <row r="22" spans="1:11" ht="20.100000000000001" customHeight="1" x14ac:dyDescent="0.2">
      <c r="A22" s="114" t="s">
        <v>458</v>
      </c>
      <c r="B22" s="115">
        <v>174</v>
      </c>
      <c r="C22" s="115">
        <v>671</v>
      </c>
      <c r="D22" s="115">
        <v>845</v>
      </c>
      <c r="E22" s="115">
        <v>0</v>
      </c>
      <c r="F22" s="115">
        <v>0</v>
      </c>
      <c r="G22" s="115">
        <v>0</v>
      </c>
      <c r="H22" s="115">
        <f t="shared" si="0"/>
        <v>174</v>
      </c>
      <c r="I22" s="115">
        <f t="shared" si="1"/>
        <v>671</v>
      </c>
      <c r="J22" s="115">
        <f t="shared" si="2"/>
        <v>845</v>
      </c>
      <c r="K22" s="116" t="s">
        <v>459</v>
      </c>
    </row>
    <row r="23" spans="1:11" ht="20.100000000000001" customHeight="1" x14ac:dyDescent="0.2">
      <c r="A23" s="114" t="s">
        <v>460</v>
      </c>
      <c r="B23" s="115">
        <v>355</v>
      </c>
      <c r="C23" s="115">
        <v>508</v>
      </c>
      <c r="D23" s="115">
        <v>863</v>
      </c>
      <c r="E23" s="115">
        <v>0</v>
      </c>
      <c r="F23" s="115">
        <v>0</v>
      </c>
      <c r="G23" s="115">
        <v>0</v>
      </c>
      <c r="H23" s="115">
        <f t="shared" si="0"/>
        <v>355</v>
      </c>
      <c r="I23" s="115">
        <f t="shared" si="1"/>
        <v>508</v>
      </c>
      <c r="J23" s="115">
        <f t="shared" si="2"/>
        <v>863</v>
      </c>
      <c r="K23" s="116" t="s">
        <v>461</v>
      </c>
    </row>
    <row r="24" spans="1:11" ht="20.100000000000001" customHeight="1" x14ac:dyDescent="0.2">
      <c r="A24" s="114" t="s">
        <v>520</v>
      </c>
      <c r="B24" s="115">
        <v>231</v>
      </c>
      <c r="C24" s="115">
        <v>308</v>
      </c>
      <c r="D24" s="115">
        <v>539</v>
      </c>
      <c r="E24" s="115">
        <v>0</v>
      </c>
      <c r="F24" s="115">
        <v>0</v>
      </c>
      <c r="G24" s="115">
        <v>0</v>
      </c>
      <c r="H24" s="115">
        <f t="shared" si="0"/>
        <v>231</v>
      </c>
      <c r="I24" s="115">
        <f t="shared" si="1"/>
        <v>308</v>
      </c>
      <c r="J24" s="115">
        <f t="shared" si="2"/>
        <v>539</v>
      </c>
      <c r="K24" s="116" t="s">
        <v>521</v>
      </c>
    </row>
    <row r="25" spans="1:11" ht="20.100000000000001" customHeight="1" x14ac:dyDescent="0.2">
      <c r="A25" s="114" t="s">
        <v>522</v>
      </c>
      <c r="B25" s="115">
        <v>0</v>
      </c>
      <c r="C25" s="115">
        <v>626</v>
      </c>
      <c r="D25" s="115">
        <v>626</v>
      </c>
      <c r="E25" s="115">
        <v>0</v>
      </c>
      <c r="F25" s="115">
        <v>0</v>
      </c>
      <c r="G25" s="115">
        <v>0</v>
      </c>
      <c r="H25" s="115">
        <f t="shared" si="0"/>
        <v>0</v>
      </c>
      <c r="I25" s="115">
        <f t="shared" si="1"/>
        <v>626</v>
      </c>
      <c r="J25" s="115">
        <f t="shared" si="2"/>
        <v>626</v>
      </c>
      <c r="K25" s="116" t="s">
        <v>432</v>
      </c>
    </row>
    <row r="26" spans="1:11" ht="17.25" customHeight="1" x14ac:dyDescent="0.2">
      <c r="A26" s="114" t="s">
        <v>229</v>
      </c>
      <c r="B26" s="115">
        <v>186</v>
      </c>
      <c r="C26" s="115">
        <v>80</v>
      </c>
      <c r="D26" s="115">
        <v>266</v>
      </c>
      <c r="E26" s="115">
        <v>0</v>
      </c>
      <c r="F26" s="115">
        <v>0</v>
      </c>
      <c r="G26" s="115">
        <v>0</v>
      </c>
      <c r="H26" s="115">
        <f t="shared" si="0"/>
        <v>186</v>
      </c>
      <c r="I26" s="115">
        <f t="shared" si="1"/>
        <v>80</v>
      </c>
      <c r="J26" s="115">
        <f t="shared" si="2"/>
        <v>266</v>
      </c>
      <c r="K26" s="116" t="s">
        <v>297</v>
      </c>
    </row>
    <row r="27" spans="1:11" ht="20.100000000000001" customHeight="1" x14ac:dyDescent="0.2">
      <c r="A27" s="114" t="s">
        <v>233</v>
      </c>
      <c r="B27" s="115">
        <v>418</v>
      </c>
      <c r="C27" s="115">
        <v>873</v>
      </c>
      <c r="D27" s="115">
        <v>1291</v>
      </c>
      <c r="E27" s="115">
        <v>0</v>
      </c>
      <c r="F27" s="115">
        <v>0</v>
      </c>
      <c r="G27" s="115">
        <v>0</v>
      </c>
      <c r="H27" s="115">
        <f t="shared" si="0"/>
        <v>418</v>
      </c>
      <c r="I27" s="115">
        <f t="shared" si="1"/>
        <v>873</v>
      </c>
      <c r="J27" s="115">
        <f t="shared" si="2"/>
        <v>1291</v>
      </c>
      <c r="K27" s="116" t="s">
        <v>234</v>
      </c>
    </row>
    <row r="28" spans="1:11" ht="19.5" customHeight="1" x14ac:dyDescent="0.2">
      <c r="A28" s="114" t="s">
        <v>523</v>
      </c>
      <c r="B28" s="115">
        <v>82</v>
      </c>
      <c r="C28" s="115">
        <v>180</v>
      </c>
      <c r="D28" s="115">
        <v>262</v>
      </c>
      <c r="E28" s="115">
        <v>0</v>
      </c>
      <c r="F28" s="115">
        <v>0</v>
      </c>
      <c r="G28" s="115">
        <v>0</v>
      </c>
      <c r="H28" s="115">
        <f t="shared" si="0"/>
        <v>82</v>
      </c>
      <c r="I28" s="115">
        <f t="shared" si="1"/>
        <v>180</v>
      </c>
      <c r="J28" s="115">
        <f t="shared" si="2"/>
        <v>262</v>
      </c>
      <c r="K28" s="116" t="s">
        <v>524</v>
      </c>
    </row>
    <row r="29" spans="1:11" ht="20.100000000000001" customHeight="1" x14ac:dyDescent="0.2">
      <c r="A29" s="114" t="s">
        <v>243</v>
      </c>
      <c r="B29" s="115">
        <v>96</v>
      </c>
      <c r="C29" s="115">
        <v>118</v>
      </c>
      <c r="D29" s="115">
        <v>214</v>
      </c>
      <c r="E29" s="115">
        <v>0</v>
      </c>
      <c r="F29" s="115">
        <v>0</v>
      </c>
      <c r="G29" s="115">
        <v>0</v>
      </c>
      <c r="H29" s="115">
        <f t="shared" si="0"/>
        <v>96</v>
      </c>
      <c r="I29" s="115">
        <f t="shared" si="1"/>
        <v>118</v>
      </c>
      <c r="J29" s="115">
        <f t="shared" si="2"/>
        <v>214</v>
      </c>
      <c r="K29" s="116" t="s">
        <v>244</v>
      </c>
    </row>
    <row r="30" spans="1:11" ht="16.5" customHeight="1" thickBot="1" x14ac:dyDescent="0.25">
      <c r="A30" s="119" t="s">
        <v>90</v>
      </c>
      <c r="B30" s="120">
        <f>SUM(B26:B29,B14:B25,B9:B13)</f>
        <v>3602</v>
      </c>
      <c r="C30" s="120">
        <f t="shared" ref="C30:J30" si="6">SUM(C26:C29,C14:C25,C9:C13)</f>
        <v>6638</v>
      </c>
      <c r="D30" s="120">
        <f t="shared" si="6"/>
        <v>10240</v>
      </c>
      <c r="E30" s="120">
        <f t="shared" si="6"/>
        <v>1</v>
      </c>
      <c r="F30" s="120">
        <f t="shared" si="6"/>
        <v>0</v>
      </c>
      <c r="G30" s="120">
        <f t="shared" si="6"/>
        <v>1</v>
      </c>
      <c r="H30" s="120">
        <f t="shared" si="6"/>
        <v>3603</v>
      </c>
      <c r="I30" s="120">
        <f t="shared" si="6"/>
        <v>6638</v>
      </c>
      <c r="J30" s="120">
        <f t="shared" si="6"/>
        <v>10241</v>
      </c>
      <c r="K30" s="121" t="s">
        <v>91</v>
      </c>
    </row>
    <row r="31" spans="1:11" ht="16.5" thickTop="1" x14ac:dyDescent="0.2">
      <c r="A31" s="122"/>
      <c r="B31" s="503"/>
      <c r="C31" s="503"/>
      <c r="D31" s="503"/>
      <c r="E31" s="503"/>
      <c r="F31" s="503"/>
      <c r="G31" s="503"/>
      <c r="H31" s="503"/>
      <c r="I31" s="503"/>
      <c r="J31" s="503"/>
      <c r="K31" s="123"/>
    </row>
    <row r="32" spans="1:11" s="113" customFormat="1" ht="27" customHeight="1" thickBot="1" x14ac:dyDescent="0.25">
      <c r="A32" s="110" t="s">
        <v>2406</v>
      </c>
      <c r="B32" s="111"/>
      <c r="C32" s="111"/>
      <c r="D32" s="111"/>
      <c r="E32" s="111"/>
      <c r="F32" s="111"/>
      <c r="G32" s="111"/>
      <c r="H32" s="111"/>
      <c r="I32" s="111"/>
      <c r="J32" s="111"/>
      <c r="K32" s="112" t="s">
        <v>2405</v>
      </c>
    </row>
    <row r="33" spans="1:11" ht="20.25" customHeight="1" thickTop="1" x14ac:dyDescent="0.2">
      <c r="A33" s="1018" t="s">
        <v>196</v>
      </c>
      <c r="B33" s="1018" t="s">
        <v>1</v>
      </c>
      <c r="C33" s="1018"/>
      <c r="D33" s="1018"/>
      <c r="E33" s="1018" t="s">
        <v>2</v>
      </c>
      <c r="F33" s="1018"/>
      <c r="G33" s="1018"/>
      <c r="H33" s="1018" t="s">
        <v>4</v>
      </c>
      <c r="I33" s="1018"/>
      <c r="J33" s="1018"/>
      <c r="K33" s="1018" t="s">
        <v>197</v>
      </c>
    </row>
    <row r="34" spans="1:11" ht="20.25" customHeight="1" x14ac:dyDescent="0.2">
      <c r="A34" s="1019"/>
      <c r="B34" s="1019" t="s">
        <v>6</v>
      </c>
      <c r="C34" s="1019"/>
      <c r="D34" s="1019"/>
      <c r="E34" s="1019" t="s">
        <v>7</v>
      </c>
      <c r="F34" s="1019"/>
      <c r="G34" s="1019"/>
      <c r="H34" s="1019" t="s">
        <v>9</v>
      </c>
      <c r="I34" s="1019"/>
      <c r="J34" s="1019"/>
      <c r="K34" s="1019"/>
    </row>
    <row r="35" spans="1:11" ht="20.25" customHeight="1" x14ac:dyDescent="0.2">
      <c r="A35" s="1019"/>
      <c r="B35" s="503" t="s">
        <v>10</v>
      </c>
      <c r="C35" s="503" t="s">
        <v>11</v>
      </c>
      <c r="D35" s="503" t="s">
        <v>12</v>
      </c>
      <c r="E35" s="503" t="s">
        <v>10</v>
      </c>
      <c r="F35" s="503" t="s">
        <v>11</v>
      </c>
      <c r="G35" s="503" t="s">
        <v>12</v>
      </c>
      <c r="H35" s="503" t="s">
        <v>10</v>
      </c>
      <c r="I35" s="503" t="s">
        <v>11</v>
      </c>
      <c r="J35" s="503" t="s">
        <v>12</v>
      </c>
      <c r="K35" s="1019"/>
    </row>
    <row r="36" spans="1:11" ht="20.25" customHeight="1" thickBot="1" x14ac:dyDescent="0.25">
      <c r="A36" s="1020"/>
      <c r="B36" s="504" t="s">
        <v>13</v>
      </c>
      <c r="C36" s="504" t="s">
        <v>14</v>
      </c>
      <c r="D36" s="504" t="s">
        <v>9</v>
      </c>
      <c r="E36" s="504" t="s">
        <v>13</v>
      </c>
      <c r="F36" s="504" t="s">
        <v>14</v>
      </c>
      <c r="G36" s="504" t="s">
        <v>9</v>
      </c>
      <c r="H36" s="504" t="s">
        <v>13</v>
      </c>
      <c r="I36" s="504" t="s">
        <v>14</v>
      </c>
      <c r="J36" s="504" t="s">
        <v>9</v>
      </c>
      <c r="K36" s="1020"/>
    </row>
    <row r="37" spans="1:11" ht="20.25" customHeight="1" x14ac:dyDescent="0.2">
      <c r="A37" s="114" t="s">
        <v>92</v>
      </c>
      <c r="B37" s="115"/>
      <c r="C37" s="115"/>
      <c r="D37" s="115"/>
      <c r="E37" s="115"/>
      <c r="F37" s="115"/>
      <c r="G37" s="115"/>
      <c r="H37" s="115"/>
      <c r="I37" s="115"/>
      <c r="J37" s="115"/>
      <c r="K37" s="116" t="s">
        <v>198</v>
      </c>
    </row>
    <row r="38" spans="1:11" ht="20.25" customHeight="1" x14ac:dyDescent="0.2">
      <c r="A38" s="114" t="s">
        <v>516</v>
      </c>
      <c r="B38" s="115">
        <v>56</v>
      </c>
      <c r="C38" s="115">
        <v>28</v>
      </c>
      <c r="D38" s="115">
        <v>84</v>
      </c>
      <c r="E38" s="115">
        <v>0</v>
      </c>
      <c r="F38" s="115">
        <v>0</v>
      </c>
      <c r="G38" s="115">
        <v>0</v>
      </c>
      <c r="H38" s="115">
        <f>E38+B38</f>
        <v>56</v>
      </c>
      <c r="I38" s="115">
        <f>F38+C38</f>
        <v>28</v>
      </c>
      <c r="J38" s="115">
        <f>SUM(H38:I38)</f>
        <v>84</v>
      </c>
      <c r="K38" s="116" t="s">
        <v>208</v>
      </c>
    </row>
    <row r="39" spans="1:11" ht="20.25" customHeight="1" x14ac:dyDescent="0.2">
      <c r="A39" s="114" t="s">
        <v>209</v>
      </c>
      <c r="B39" s="115">
        <v>604</v>
      </c>
      <c r="C39" s="115">
        <v>126</v>
      </c>
      <c r="D39" s="115">
        <v>730</v>
      </c>
      <c r="E39" s="115">
        <v>0</v>
      </c>
      <c r="F39" s="115">
        <v>0</v>
      </c>
      <c r="G39" s="115">
        <v>0</v>
      </c>
      <c r="H39" s="115">
        <f t="shared" ref="H39:H50" si="7">E39+B39</f>
        <v>604</v>
      </c>
      <c r="I39" s="115">
        <f t="shared" ref="I39:I50" si="8">F39+C39</f>
        <v>126</v>
      </c>
      <c r="J39" s="115">
        <f t="shared" ref="J39:J51" si="9">SUM(H39:I39)</f>
        <v>730</v>
      </c>
      <c r="K39" s="116" t="s">
        <v>210</v>
      </c>
    </row>
    <row r="40" spans="1:11" ht="20.25" customHeight="1" x14ac:dyDescent="0.2">
      <c r="A40" s="114" t="s">
        <v>217</v>
      </c>
      <c r="B40" s="115">
        <v>169</v>
      </c>
      <c r="C40" s="115">
        <v>172</v>
      </c>
      <c r="D40" s="115">
        <v>341</v>
      </c>
      <c r="E40" s="115">
        <v>0</v>
      </c>
      <c r="F40" s="115">
        <v>0</v>
      </c>
      <c r="G40" s="115">
        <v>0</v>
      </c>
      <c r="H40" s="115">
        <f t="shared" si="7"/>
        <v>169</v>
      </c>
      <c r="I40" s="115">
        <f t="shared" si="8"/>
        <v>172</v>
      </c>
      <c r="J40" s="115">
        <f t="shared" si="9"/>
        <v>341</v>
      </c>
      <c r="K40" s="116" t="s">
        <v>257</v>
      </c>
    </row>
    <row r="41" spans="1:11" ht="36" customHeight="1" x14ac:dyDescent="0.2">
      <c r="A41" s="114" t="s">
        <v>519</v>
      </c>
      <c r="B41" s="115">
        <v>80</v>
      </c>
      <c r="C41" s="115">
        <v>22</v>
      </c>
      <c r="D41" s="115">
        <v>102</v>
      </c>
      <c r="E41" s="115">
        <v>0</v>
      </c>
      <c r="F41" s="115">
        <v>0</v>
      </c>
      <c r="G41" s="115">
        <v>0</v>
      </c>
      <c r="H41" s="115">
        <f t="shared" si="7"/>
        <v>80</v>
      </c>
      <c r="I41" s="115">
        <f t="shared" si="8"/>
        <v>22</v>
      </c>
      <c r="J41" s="115">
        <f t="shared" si="9"/>
        <v>102</v>
      </c>
      <c r="K41" s="118" t="s">
        <v>367</v>
      </c>
    </row>
    <row r="42" spans="1:11" ht="20.25" customHeight="1" x14ac:dyDescent="0.2">
      <c r="A42" s="114" t="s">
        <v>306</v>
      </c>
      <c r="B42" s="115">
        <v>244</v>
      </c>
      <c r="C42" s="115">
        <v>155</v>
      </c>
      <c r="D42" s="115">
        <v>399</v>
      </c>
      <c r="E42" s="115">
        <v>0</v>
      </c>
      <c r="F42" s="115">
        <v>0</v>
      </c>
      <c r="G42" s="115">
        <v>0</v>
      </c>
      <c r="H42" s="115">
        <f t="shared" si="7"/>
        <v>244</v>
      </c>
      <c r="I42" s="115">
        <f t="shared" si="8"/>
        <v>155</v>
      </c>
      <c r="J42" s="115">
        <f t="shared" si="9"/>
        <v>399</v>
      </c>
      <c r="K42" s="116" t="s">
        <v>222</v>
      </c>
    </row>
    <row r="43" spans="1:11" ht="20.25" customHeight="1" x14ac:dyDescent="0.2">
      <c r="A43" s="114" t="s">
        <v>458</v>
      </c>
      <c r="B43" s="115">
        <v>107</v>
      </c>
      <c r="C43" s="115">
        <v>141</v>
      </c>
      <c r="D43" s="115">
        <v>248</v>
      </c>
      <c r="E43" s="115">
        <v>0</v>
      </c>
      <c r="F43" s="115">
        <v>0</v>
      </c>
      <c r="G43" s="115">
        <v>0</v>
      </c>
      <c r="H43" s="115">
        <f t="shared" si="7"/>
        <v>107</v>
      </c>
      <c r="I43" s="115">
        <f t="shared" si="8"/>
        <v>141</v>
      </c>
      <c r="J43" s="115">
        <f t="shared" si="9"/>
        <v>248</v>
      </c>
      <c r="K43" s="116" t="s">
        <v>459</v>
      </c>
    </row>
    <row r="44" spans="1:11" ht="20.25" customHeight="1" x14ac:dyDescent="0.2">
      <c r="A44" s="114" t="s">
        <v>460</v>
      </c>
      <c r="B44" s="115">
        <v>151</v>
      </c>
      <c r="C44" s="115">
        <v>100</v>
      </c>
      <c r="D44" s="115">
        <v>251</v>
      </c>
      <c r="E44" s="115">
        <v>0</v>
      </c>
      <c r="F44" s="115">
        <v>0</v>
      </c>
      <c r="G44" s="115">
        <v>0</v>
      </c>
      <c r="H44" s="115">
        <f t="shared" si="7"/>
        <v>151</v>
      </c>
      <c r="I44" s="115">
        <f t="shared" si="8"/>
        <v>100</v>
      </c>
      <c r="J44" s="115">
        <f t="shared" si="9"/>
        <v>251</v>
      </c>
      <c r="K44" s="116" t="s">
        <v>461</v>
      </c>
    </row>
    <row r="45" spans="1:11" ht="20.25" customHeight="1" x14ac:dyDescent="0.2">
      <c r="A45" s="114" t="s">
        <v>520</v>
      </c>
      <c r="B45" s="115">
        <v>28</v>
      </c>
      <c r="C45" s="115">
        <v>58</v>
      </c>
      <c r="D45" s="115">
        <v>86</v>
      </c>
      <c r="E45" s="115">
        <v>0</v>
      </c>
      <c r="F45" s="115">
        <v>0</v>
      </c>
      <c r="G45" s="115">
        <v>0</v>
      </c>
      <c r="H45" s="115">
        <f t="shared" si="7"/>
        <v>28</v>
      </c>
      <c r="I45" s="115">
        <f t="shared" si="8"/>
        <v>58</v>
      </c>
      <c r="J45" s="115">
        <f t="shared" si="9"/>
        <v>86</v>
      </c>
      <c r="K45" s="116" t="s">
        <v>521</v>
      </c>
    </row>
    <row r="46" spans="1:11" ht="20.25" customHeight="1" x14ac:dyDescent="0.2">
      <c r="A46" s="114" t="s">
        <v>522</v>
      </c>
      <c r="B46" s="115">
        <v>0</v>
      </c>
      <c r="C46" s="115">
        <v>53</v>
      </c>
      <c r="D46" s="115">
        <v>53</v>
      </c>
      <c r="E46" s="115">
        <v>0</v>
      </c>
      <c r="F46" s="115">
        <v>0</v>
      </c>
      <c r="G46" s="115">
        <v>0</v>
      </c>
      <c r="H46" s="115">
        <f t="shared" si="7"/>
        <v>0</v>
      </c>
      <c r="I46" s="115">
        <f t="shared" si="8"/>
        <v>53</v>
      </c>
      <c r="J46" s="115">
        <f t="shared" si="9"/>
        <v>53</v>
      </c>
      <c r="K46" s="116" t="s">
        <v>432</v>
      </c>
    </row>
    <row r="47" spans="1:11" ht="20.25" customHeight="1" x14ac:dyDescent="0.2">
      <c r="A47" s="114" t="s">
        <v>229</v>
      </c>
      <c r="B47" s="115">
        <v>40</v>
      </c>
      <c r="C47" s="115">
        <v>3</v>
      </c>
      <c r="D47" s="115">
        <v>43</v>
      </c>
      <c r="E47" s="115">
        <v>0</v>
      </c>
      <c r="F47" s="115">
        <v>0</v>
      </c>
      <c r="G47" s="115">
        <v>0</v>
      </c>
      <c r="H47" s="115">
        <f t="shared" si="7"/>
        <v>40</v>
      </c>
      <c r="I47" s="115">
        <f t="shared" si="8"/>
        <v>3</v>
      </c>
      <c r="J47" s="115">
        <f t="shared" si="9"/>
        <v>43</v>
      </c>
      <c r="K47" s="116" t="s">
        <v>297</v>
      </c>
    </row>
    <row r="48" spans="1:11" ht="20.25" customHeight="1" x14ac:dyDescent="0.2">
      <c r="A48" s="114" t="s">
        <v>233</v>
      </c>
      <c r="B48" s="115">
        <v>98</v>
      </c>
      <c r="C48" s="115">
        <v>100</v>
      </c>
      <c r="D48" s="115">
        <v>198</v>
      </c>
      <c r="E48" s="115">
        <v>0</v>
      </c>
      <c r="F48" s="115">
        <v>0</v>
      </c>
      <c r="G48" s="115">
        <v>0</v>
      </c>
      <c r="H48" s="115">
        <f t="shared" si="7"/>
        <v>98</v>
      </c>
      <c r="I48" s="115">
        <f t="shared" si="8"/>
        <v>100</v>
      </c>
      <c r="J48" s="115">
        <f t="shared" si="9"/>
        <v>198</v>
      </c>
      <c r="K48" s="116" t="s">
        <v>234</v>
      </c>
    </row>
    <row r="49" spans="1:11" ht="20.25" customHeight="1" x14ac:dyDescent="0.2">
      <c r="A49" s="114" t="s">
        <v>523</v>
      </c>
      <c r="B49" s="115">
        <v>106</v>
      </c>
      <c r="C49" s="115">
        <v>55</v>
      </c>
      <c r="D49" s="115">
        <v>161</v>
      </c>
      <c r="E49" s="115">
        <v>0</v>
      </c>
      <c r="F49" s="115">
        <v>0</v>
      </c>
      <c r="G49" s="115">
        <v>0</v>
      </c>
      <c r="H49" s="115">
        <f t="shared" si="7"/>
        <v>106</v>
      </c>
      <c r="I49" s="115">
        <f t="shared" si="8"/>
        <v>55</v>
      </c>
      <c r="J49" s="115">
        <f t="shared" si="9"/>
        <v>161</v>
      </c>
      <c r="K49" s="116" t="s">
        <v>240</v>
      </c>
    </row>
    <row r="50" spans="1:11" ht="20.25" customHeight="1" x14ac:dyDescent="0.2">
      <c r="A50" s="114" t="s">
        <v>243</v>
      </c>
      <c r="B50" s="115">
        <v>42</v>
      </c>
      <c r="C50" s="115">
        <v>47</v>
      </c>
      <c r="D50" s="115">
        <v>89</v>
      </c>
      <c r="E50" s="115">
        <v>0</v>
      </c>
      <c r="F50" s="115">
        <v>0</v>
      </c>
      <c r="G50" s="115">
        <v>0</v>
      </c>
      <c r="H50" s="115">
        <f t="shared" si="7"/>
        <v>42</v>
      </c>
      <c r="I50" s="115">
        <f t="shared" si="8"/>
        <v>47</v>
      </c>
      <c r="J50" s="115">
        <f t="shared" si="9"/>
        <v>89</v>
      </c>
      <c r="K50" s="116" t="s">
        <v>244</v>
      </c>
    </row>
    <row r="51" spans="1:11" ht="20.25" customHeight="1" thickBot="1" x14ac:dyDescent="0.25">
      <c r="A51" s="125" t="s">
        <v>126</v>
      </c>
      <c r="B51" s="126">
        <f>SUM(B38:B50)</f>
        <v>1725</v>
      </c>
      <c r="C51" s="126">
        <f t="shared" ref="C51:G51" si="10">SUM(C38:C50)</f>
        <v>1060</v>
      </c>
      <c r="D51" s="126">
        <f t="shared" si="10"/>
        <v>2785</v>
      </c>
      <c r="E51" s="126">
        <f t="shared" si="10"/>
        <v>0</v>
      </c>
      <c r="F51" s="126">
        <f t="shared" si="10"/>
        <v>0</v>
      </c>
      <c r="G51" s="126">
        <f t="shared" si="10"/>
        <v>0</v>
      </c>
      <c r="H51" s="115">
        <f>E51+B51</f>
        <v>1725</v>
      </c>
      <c r="I51" s="115">
        <f>F51+C51</f>
        <v>1060</v>
      </c>
      <c r="J51" s="115">
        <f t="shared" si="9"/>
        <v>2785</v>
      </c>
      <c r="K51" s="127" t="s">
        <v>91</v>
      </c>
    </row>
    <row r="52" spans="1:11" ht="24.75" customHeight="1" thickBot="1" x14ac:dyDescent="0.25">
      <c r="A52" s="128" t="s">
        <v>525</v>
      </c>
      <c r="B52" s="129">
        <f t="shared" ref="B52:J52" si="11">SUM(B51,B30)</f>
        <v>5327</v>
      </c>
      <c r="C52" s="129">
        <f t="shared" si="11"/>
        <v>7698</v>
      </c>
      <c r="D52" s="129">
        <f t="shared" si="11"/>
        <v>13025</v>
      </c>
      <c r="E52" s="129">
        <f t="shared" si="11"/>
        <v>1</v>
      </c>
      <c r="F52" s="129">
        <f t="shared" si="11"/>
        <v>0</v>
      </c>
      <c r="G52" s="129">
        <f t="shared" si="11"/>
        <v>1</v>
      </c>
      <c r="H52" s="129">
        <f t="shared" si="11"/>
        <v>5328</v>
      </c>
      <c r="I52" s="129">
        <f t="shared" si="11"/>
        <v>7698</v>
      </c>
      <c r="J52" s="129">
        <f t="shared" si="11"/>
        <v>13026</v>
      </c>
      <c r="K52" s="130" t="s">
        <v>253</v>
      </c>
    </row>
    <row r="53" spans="1:11" ht="16.5" thickTop="1" x14ac:dyDescent="0.2">
      <c r="A53" s="122"/>
      <c r="B53" s="503"/>
      <c r="C53" s="503"/>
      <c r="D53" s="503"/>
      <c r="E53" s="503"/>
      <c r="F53" s="503"/>
      <c r="G53" s="503"/>
      <c r="H53" s="503"/>
      <c r="I53" s="503"/>
      <c r="J53" s="503"/>
      <c r="K53" s="123"/>
    </row>
    <row r="54" spans="1:11" ht="15.75" x14ac:dyDescent="0.2">
      <c r="A54" s="122"/>
      <c r="B54" s="503"/>
      <c r="C54" s="503"/>
      <c r="D54" s="503"/>
      <c r="E54" s="503"/>
      <c r="F54" s="503"/>
      <c r="G54" s="503"/>
      <c r="H54" s="503"/>
      <c r="I54" s="503"/>
      <c r="J54" s="503"/>
      <c r="K54" s="123"/>
    </row>
    <row r="55" spans="1:11" ht="15.75" x14ac:dyDescent="0.2">
      <c r="A55" s="122"/>
      <c r="B55" s="503"/>
      <c r="C55" s="503"/>
      <c r="D55" s="503"/>
      <c r="E55" s="503"/>
      <c r="F55" s="503"/>
      <c r="G55" s="503"/>
      <c r="H55" s="503"/>
      <c r="I55" s="503"/>
      <c r="J55" s="503"/>
      <c r="K55" s="123"/>
    </row>
    <row r="56" spans="1:11" ht="15.75" x14ac:dyDescent="0.2">
      <c r="A56" s="122"/>
      <c r="B56" s="503"/>
      <c r="C56" s="503"/>
      <c r="D56" s="503"/>
      <c r="E56" s="503"/>
      <c r="F56" s="503"/>
      <c r="G56" s="503"/>
      <c r="H56" s="503"/>
      <c r="I56" s="503"/>
      <c r="J56" s="503"/>
      <c r="K56" s="123"/>
    </row>
    <row r="57" spans="1:11" ht="23.25" customHeight="1" x14ac:dyDescent="0.2">
      <c r="A57" s="1021" t="s">
        <v>1983</v>
      </c>
      <c r="B57" s="1021"/>
      <c r="C57" s="1021"/>
      <c r="D57" s="1021"/>
      <c r="E57" s="1021"/>
      <c r="F57" s="1021"/>
      <c r="G57" s="1021"/>
      <c r="H57" s="1021"/>
      <c r="I57" s="1021"/>
      <c r="J57" s="1021"/>
      <c r="K57" s="1021"/>
    </row>
    <row r="58" spans="1:11" ht="24" customHeight="1" x14ac:dyDescent="0.2">
      <c r="A58" s="1022" t="s">
        <v>1982</v>
      </c>
      <c r="B58" s="1022"/>
      <c r="C58" s="1022"/>
      <c r="D58" s="1022"/>
      <c r="E58" s="1022"/>
      <c r="F58" s="1022"/>
      <c r="G58" s="1022"/>
      <c r="H58" s="1022"/>
      <c r="I58" s="1022"/>
      <c r="J58" s="1022"/>
      <c r="K58" s="1022"/>
    </row>
    <row r="59" spans="1:11" s="113" customFormat="1" ht="24" customHeight="1" thickBot="1" x14ac:dyDescent="0.25">
      <c r="A59" s="110" t="s">
        <v>532</v>
      </c>
      <c r="B59" s="111"/>
      <c r="C59" s="111"/>
      <c r="D59" s="111"/>
      <c r="E59" s="111"/>
      <c r="F59" s="529"/>
      <c r="G59" s="111"/>
      <c r="H59" s="111"/>
      <c r="I59" s="111"/>
      <c r="J59" s="111"/>
      <c r="K59" s="112" t="s">
        <v>533</v>
      </c>
    </row>
    <row r="60" spans="1:11" ht="26.25" customHeight="1" thickTop="1" x14ac:dyDescent="0.2">
      <c r="A60" s="1018" t="s">
        <v>196</v>
      </c>
      <c r="B60" s="1018" t="s">
        <v>1</v>
      </c>
      <c r="C60" s="1018"/>
      <c r="D60" s="1018"/>
      <c r="E60" s="1018" t="s">
        <v>2</v>
      </c>
      <c r="F60" s="1018"/>
      <c r="G60" s="1018"/>
      <c r="H60" s="1018" t="s">
        <v>4</v>
      </c>
      <c r="I60" s="1018"/>
      <c r="J60" s="1018"/>
      <c r="K60" s="1018" t="s">
        <v>197</v>
      </c>
    </row>
    <row r="61" spans="1:11" ht="26.25" customHeight="1" x14ac:dyDescent="0.2">
      <c r="A61" s="1019"/>
      <c r="B61" s="1019" t="s">
        <v>6</v>
      </c>
      <c r="C61" s="1019"/>
      <c r="D61" s="1019"/>
      <c r="E61" s="1019" t="s">
        <v>7</v>
      </c>
      <c r="F61" s="1019"/>
      <c r="G61" s="1019"/>
      <c r="H61" s="1019" t="s">
        <v>9</v>
      </c>
      <c r="I61" s="1019"/>
      <c r="J61" s="1019"/>
      <c r="K61" s="1019"/>
    </row>
    <row r="62" spans="1:11" ht="26.25" customHeight="1" x14ac:dyDescent="0.2">
      <c r="A62" s="1019"/>
      <c r="B62" s="503" t="s">
        <v>10</v>
      </c>
      <c r="C62" s="503" t="s">
        <v>11</v>
      </c>
      <c r="D62" s="503" t="s">
        <v>12</v>
      </c>
      <c r="E62" s="503" t="s">
        <v>10</v>
      </c>
      <c r="F62" s="503" t="s">
        <v>11</v>
      </c>
      <c r="G62" s="503" t="s">
        <v>12</v>
      </c>
      <c r="H62" s="503" t="s">
        <v>10</v>
      </c>
      <c r="I62" s="503" t="s">
        <v>11</v>
      </c>
      <c r="J62" s="503" t="s">
        <v>12</v>
      </c>
      <c r="K62" s="1019"/>
    </row>
    <row r="63" spans="1:11" ht="26.25" customHeight="1" thickBot="1" x14ac:dyDescent="0.25">
      <c r="A63" s="1020"/>
      <c r="B63" s="504" t="s">
        <v>13</v>
      </c>
      <c r="C63" s="504" t="s">
        <v>14</v>
      </c>
      <c r="D63" s="504" t="s">
        <v>9</v>
      </c>
      <c r="E63" s="504" t="s">
        <v>13</v>
      </c>
      <c r="F63" s="504" t="s">
        <v>14</v>
      </c>
      <c r="G63" s="504" t="s">
        <v>9</v>
      </c>
      <c r="H63" s="504" t="s">
        <v>13</v>
      </c>
      <c r="I63" s="504" t="s">
        <v>14</v>
      </c>
      <c r="J63" s="504" t="s">
        <v>9</v>
      </c>
      <c r="K63" s="1020"/>
    </row>
    <row r="64" spans="1:11" ht="22.5" customHeight="1" x14ac:dyDescent="0.2">
      <c r="A64" s="114" t="s">
        <v>15</v>
      </c>
      <c r="B64" s="115"/>
      <c r="C64" s="115"/>
      <c r="D64" s="115"/>
      <c r="E64" s="115"/>
      <c r="F64" s="115"/>
      <c r="G64" s="115"/>
      <c r="H64" s="115"/>
      <c r="I64" s="115"/>
      <c r="J64" s="115"/>
      <c r="K64" s="116" t="s">
        <v>198</v>
      </c>
    </row>
    <row r="65" spans="1:11" ht="22.5" customHeight="1" x14ac:dyDescent="0.2">
      <c r="A65" s="114" t="s">
        <v>199</v>
      </c>
      <c r="B65" s="115">
        <v>529</v>
      </c>
      <c r="C65" s="115">
        <v>885</v>
      </c>
      <c r="D65" s="115">
        <v>1414</v>
      </c>
      <c r="E65" s="115">
        <v>0</v>
      </c>
      <c r="F65" s="115">
        <v>0</v>
      </c>
      <c r="G65" s="115">
        <v>0</v>
      </c>
      <c r="H65" s="115">
        <f>E65+B65</f>
        <v>529</v>
      </c>
      <c r="I65" s="115">
        <f>F65+C65</f>
        <v>885</v>
      </c>
      <c r="J65" s="115">
        <f>SUM(H65:I65)</f>
        <v>1414</v>
      </c>
      <c r="K65" s="116" t="s">
        <v>200</v>
      </c>
    </row>
    <row r="66" spans="1:11" ht="22.5" customHeight="1" x14ac:dyDescent="0.2">
      <c r="A66" s="117" t="s">
        <v>514</v>
      </c>
      <c r="B66" s="115">
        <v>155</v>
      </c>
      <c r="C66" s="115">
        <v>209</v>
      </c>
      <c r="D66" s="115">
        <v>364</v>
      </c>
      <c r="E66" s="115">
        <v>0</v>
      </c>
      <c r="F66" s="115">
        <v>0</v>
      </c>
      <c r="G66" s="115">
        <v>0</v>
      </c>
      <c r="H66" s="115">
        <f t="shared" ref="H66:H91" si="12">E66+B66</f>
        <v>155</v>
      </c>
      <c r="I66" s="115">
        <f t="shared" ref="I66:I91" si="13">F66+C66</f>
        <v>209</v>
      </c>
      <c r="J66" s="115">
        <f t="shared" ref="J66:J91" si="14">SUM(H66:I66)</f>
        <v>364</v>
      </c>
      <c r="K66" s="116" t="s">
        <v>515</v>
      </c>
    </row>
    <row r="67" spans="1:11" ht="22.5" customHeight="1" x14ac:dyDescent="0.2">
      <c r="A67" s="114" t="s">
        <v>203</v>
      </c>
      <c r="B67" s="115">
        <v>233</v>
      </c>
      <c r="C67" s="115">
        <v>475</v>
      </c>
      <c r="D67" s="115">
        <v>708</v>
      </c>
      <c r="E67" s="115">
        <v>0</v>
      </c>
      <c r="F67" s="115">
        <v>0</v>
      </c>
      <c r="G67" s="115">
        <v>0</v>
      </c>
      <c r="H67" s="115">
        <f t="shared" si="12"/>
        <v>233</v>
      </c>
      <c r="I67" s="115">
        <f t="shared" si="13"/>
        <v>475</v>
      </c>
      <c r="J67" s="115">
        <f t="shared" si="14"/>
        <v>708</v>
      </c>
      <c r="K67" s="116" t="s">
        <v>204</v>
      </c>
    </row>
    <row r="68" spans="1:11" ht="22.5" customHeight="1" x14ac:dyDescent="0.2">
      <c r="A68" s="114" t="s">
        <v>205</v>
      </c>
      <c r="B68" s="115">
        <v>277</v>
      </c>
      <c r="C68" s="115">
        <v>653</v>
      </c>
      <c r="D68" s="115">
        <v>930</v>
      </c>
      <c r="E68" s="115">
        <v>0</v>
      </c>
      <c r="F68" s="115">
        <v>0</v>
      </c>
      <c r="G68" s="115">
        <v>0</v>
      </c>
      <c r="H68" s="115">
        <f t="shared" si="12"/>
        <v>277</v>
      </c>
      <c r="I68" s="115">
        <f t="shared" si="13"/>
        <v>653</v>
      </c>
      <c r="J68" s="115">
        <f t="shared" si="14"/>
        <v>930</v>
      </c>
      <c r="K68" s="116" t="s">
        <v>206</v>
      </c>
    </row>
    <row r="69" spans="1:11" ht="22.5" customHeight="1" x14ac:dyDescent="0.2">
      <c r="A69" s="114" t="s">
        <v>516</v>
      </c>
      <c r="B69" s="115">
        <v>22</v>
      </c>
      <c r="C69" s="115">
        <v>215</v>
      </c>
      <c r="D69" s="115">
        <v>237</v>
      </c>
      <c r="E69" s="115">
        <v>0</v>
      </c>
      <c r="F69" s="115">
        <v>0</v>
      </c>
      <c r="G69" s="115">
        <v>0</v>
      </c>
      <c r="H69" s="115">
        <f t="shared" si="12"/>
        <v>22</v>
      </c>
      <c r="I69" s="115">
        <f t="shared" si="13"/>
        <v>215</v>
      </c>
      <c r="J69" s="115">
        <f t="shared" si="14"/>
        <v>237</v>
      </c>
      <c r="K69" s="116" t="s">
        <v>208</v>
      </c>
    </row>
    <row r="70" spans="1:11" ht="22.5" customHeight="1" x14ac:dyDescent="0.2">
      <c r="A70" s="114" t="s">
        <v>209</v>
      </c>
      <c r="B70" s="115">
        <v>1291</v>
      </c>
      <c r="C70" s="115">
        <v>1455</v>
      </c>
      <c r="D70" s="115">
        <v>2746</v>
      </c>
      <c r="E70" s="115">
        <v>0</v>
      </c>
      <c r="F70" s="115">
        <v>0</v>
      </c>
      <c r="G70" s="115">
        <v>0</v>
      </c>
      <c r="H70" s="115">
        <f t="shared" si="12"/>
        <v>1291</v>
      </c>
      <c r="I70" s="115">
        <f t="shared" si="13"/>
        <v>1455</v>
      </c>
      <c r="J70" s="115">
        <f t="shared" si="14"/>
        <v>2746</v>
      </c>
      <c r="K70" s="116" t="s">
        <v>210</v>
      </c>
    </row>
    <row r="71" spans="1:11" ht="22.5" customHeight="1" x14ac:dyDescent="0.2">
      <c r="A71" s="114" t="s">
        <v>506</v>
      </c>
      <c r="B71" s="115">
        <v>415</v>
      </c>
      <c r="C71" s="115">
        <v>679</v>
      </c>
      <c r="D71" s="115">
        <v>1094</v>
      </c>
      <c r="E71" s="115">
        <v>0</v>
      </c>
      <c r="F71" s="115">
        <v>0</v>
      </c>
      <c r="G71" s="115">
        <v>0</v>
      </c>
      <c r="H71" s="115">
        <f t="shared" si="12"/>
        <v>415</v>
      </c>
      <c r="I71" s="115">
        <f t="shared" si="13"/>
        <v>679</v>
      </c>
      <c r="J71" s="115">
        <f t="shared" si="14"/>
        <v>1094</v>
      </c>
      <c r="K71" s="116" t="s">
        <v>214</v>
      </c>
    </row>
    <row r="72" spans="1:11" ht="22.5" customHeight="1" x14ac:dyDescent="0.2">
      <c r="A72" s="114" t="s">
        <v>215</v>
      </c>
      <c r="B72" s="115">
        <v>139</v>
      </c>
      <c r="C72" s="115">
        <v>178</v>
      </c>
      <c r="D72" s="115">
        <v>317</v>
      </c>
      <c r="E72" s="115">
        <v>0</v>
      </c>
      <c r="F72" s="115">
        <v>0</v>
      </c>
      <c r="G72" s="115">
        <v>0</v>
      </c>
      <c r="H72" s="115">
        <f t="shared" si="12"/>
        <v>139</v>
      </c>
      <c r="I72" s="115">
        <f t="shared" si="13"/>
        <v>178</v>
      </c>
      <c r="J72" s="115">
        <f t="shared" si="14"/>
        <v>317</v>
      </c>
      <c r="K72" s="116" t="s">
        <v>216</v>
      </c>
    </row>
    <row r="73" spans="1:11" ht="22.5" customHeight="1" x14ac:dyDescent="0.2">
      <c r="A73" s="114" t="s">
        <v>217</v>
      </c>
      <c r="B73" s="115">
        <v>1031</v>
      </c>
      <c r="C73" s="115">
        <v>2512</v>
      </c>
      <c r="D73" s="115">
        <v>3543</v>
      </c>
      <c r="E73" s="115">
        <v>0</v>
      </c>
      <c r="F73" s="115">
        <v>0</v>
      </c>
      <c r="G73" s="115">
        <v>0</v>
      </c>
      <c r="H73" s="115">
        <f t="shared" si="12"/>
        <v>1031</v>
      </c>
      <c r="I73" s="115">
        <f t="shared" si="13"/>
        <v>2512</v>
      </c>
      <c r="J73" s="115">
        <f t="shared" si="14"/>
        <v>3543</v>
      </c>
      <c r="K73" s="116" t="s">
        <v>257</v>
      </c>
    </row>
    <row r="74" spans="1:11" ht="20.25" customHeight="1" x14ac:dyDescent="0.2">
      <c r="A74" s="114" t="s">
        <v>528</v>
      </c>
      <c r="B74" s="115">
        <v>275</v>
      </c>
      <c r="C74" s="115">
        <v>215</v>
      </c>
      <c r="D74" s="115">
        <v>490</v>
      </c>
      <c r="E74" s="115">
        <v>0</v>
      </c>
      <c r="F74" s="115">
        <v>0</v>
      </c>
      <c r="G74" s="115">
        <v>0</v>
      </c>
      <c r="H74" s="115">
        <f t="shared" si="12"/>
        <v>275</v>
      </c>
      <c r="I74" s="115">
        <f t="shared" si="13"/>
        <v>215</v>
      </c>
      <c r="J74" s="115">
        <f t="shared" si="14"/>
        <v>490</v>
      </c>
      <c r="K74" s="530" t="s">
        <v>529</v>
      </c>
    </row>
    <row r="75" spans="1:11" ht="37.5" customHeight="1" x14ac:dyDescent="0.2">
      <c r="A75" s="114" t="s">
        <v>519</v>
      </c>
      <c r="B75" s="115">
        <v>277</v>
      </c>
      <c r="C75" s="115">
        <v>648</v>
      </c>
      <c r="D75" s="115">
        <v>925</v>
      </c>
      <c r="E75" s="115">
        <v>1</v>
      </c>
      <c r="F75" s="115">
        <v>0</v>
      </c>
      <c r="G75" s="115">
        <v>1</v>
      </c>
      <c r="H75" s="115">
        <f t="shared" si="12"/>
        <v>278</v>
      </c>
      <c r="I75" s="115">
        <f t="shared" si="13"/>
        <v>648</v>
      </c>
      <c r="J75" s="115">
        <f t="shared" si="14"/>
        <v>926</v>
      </c>
      <c r="K75" s="118" t="s">
        <v>530</v>
      </c>
    </row>
    <row r="76" spans="1:11" ht="22.5" customHeight="1" x14ac:dyDescent="0.2">
      <c r="A76" s="114" t="s">
        <v>306</v>
      </c>
      <c r="B76" s="115">
        <v>2250</v>
      </c>
      <c r="C76" s="115">
        <v>2002</v>
      </c>
      <c r="D76" s="115">
        <v>4252</v>
      </c>
      <c r="E76" s="115">
        <v>0</v>
      </c>
      <c r="F76" s="115">
        <v>0</v>
      </c>
      <c r="G76" s="115">
        <v>0</v>
      </c>
      <c r="H76" s="115">
        <f t="shared" si="12"/>
        <v>2250</v>
      </c>
      <c r="I76" s="115">
        <f t="shared" si="13"/>
        <v>2002</v>
      </c>
      <c r="J76" s="115">
        <f t="shared" si="14"/>
        <v>4252</v>
      </c>
      <c r="K76" s="116" t="s">
        <v>222</v>
      </c>
    </row>
    <row r="77" spans="1:11" ht="22.5" customHeight="1" x14ac:dyDescent="0.2">
      <c r="A77" s="114" t="s">
        <v>1986</v>
      </c>
      <c r="B77" s="115">
        <v>22</v>
      </c>
      <c r="C77" s="115">
        <v>31</v>
      </c>
      <c r="D77" s="115">
        <v>53</v>
      </c>
      <c r="E77" s="115">
        <v>0</v>
      </c>
      <c r="F77" s="115">
        <v>0</v>
      </c>
      <c r="G77" s="115">
        <v>0</v>
      </c>
      <c r="H77" s="115">
        <f t="shared" ref="H77" si="15">E77+B77</f>
        <v>22</v>
      </c>
      <c r="I77" s="115">
        <f t="shared" ref="I77" si="16">F77+C77</f>
        <v>31</v>
      </c>
      <c r="J77" s="115">
        <f t="shared" ref="J77" si="17">SUM(H77:I77)</f>
        <v>53</v>
      </c>
      <c r="K77" s="116" t="s">
        <v>1987</v>
      </c>
    </row>
    <row r="78" spans="1:11" ht="22.5" customHeight="1" x14ac:dyDescent="0.2">
      <c r="A78" s="114" t="s">
        <v>458</v>
      </c>
      <c r="B78" s="115">
        <v>679</v>
      </c>
      <c r="C78" s="115">
        <v>2586</v>
      </c>
      <c r="D78" s="115">
        <v>3265</v>
      </c>
      <c r="E78" s="115">
        <v>0</v>
      </c>
      <c r="F78" s="115">
        <v>0</v>
      </c>
      <c r="G78" s="115">
        <v>0</v>
      </c>
      <c r="H78" s="115">
        <f t="shared" si="12"/>
        <v>679</v>
      </c>
      <c r="I78" s="115">
        <f t="shared" si="13"/>
        <v>2586</v>
      </c>
      <c r="J78" s="115">
        <f t="shared" si="14"/>
        <v>3265</v>
      </c>
      <c r="K78" s="116" t="s">
        <v>459</v>
      </c>
    </row>
    <row r="79" spans="1:11" ht="22.5" customHeight="1" x14ac:dyDescent="0.2">
      <c r="A79" s="114" t="s">
        <v>460</v>
      </c>
      <c r="B79" s="115">
        <v>1041</v>
      </c>
      <c r="C79" s="115">
        <v>1674</v>
      </c>
      <c r="D79" s="115">
        <v>2715</v>
      </c>
      <c r="E79" s="115">
        <v>0</v>
      </c>
      <c r="F79" s="115">
        <v>0</v>
      </c>
      <c r="G79" s="115">
        <v>0</v>
      </c>
      <c r="H79" s="115">
        <f t="shared" si="12"/>
        <v>1041</v>
      </c>
      <c r="I79" s="115">
        <f t="shared" si="13"/>
        <v>1674</v>
      </c>
      <c r="J79" s="115">
        <f t="shared" si="14"/>
        <v>2715</v>
      </c>
      <c r="K79" s="116" t="s">
        <v>461</v>
      </c>
    </row>
    <row r="80" spans="1:11" ht="22.5" customHeight="1" thickBot="1" x14ac:dyDescent="0.25">
      <c r="A80" s="119" t="s">
        <v>520</v>
      </c>
      <c r="B80" s="120">
        <v>435</v>
      </c>
      <c r="C80" s="120">
        <v>722</v>
      </c>
      <c r="D80" s="120">
        <v>1157</v>
      </c>
      <c r="E80" s="120">
        <v>0</v>
      </c>
      <c r="F80" s="120">
        <v>0</v>
      </c>
      <c r="G80" s="120">
        <v>0</v>
      </c>
      <c r="H80" s="120">
        <f t="shared" si="12"/>
        <v>435</v>
      </c>
      <c r="I80" s="120">
        <f t="shared" si="13"/>
        <v>722</v>
      </c>
      <c r="J80" s="120">
        <f t="shared" si="14"/>
        <v>1157</v>
      </c>
      <c r="K80" s="121" t="s">
        <v>521</v>
      </c>
    </row>
    <row r="81" spans="1:11" ht="16.5" thickTop="1" x14ac:dyDescent="0.2">
      <c r="A81" s="122"/>
      <c r="B81" s="801"/>
      <c r="C81" s="801"/>
      <c r="D81" s="801"/>
      <c r="E81" s="801"/>
      <c r="F81" s="801"/>
      <c r="G81" s="801"/>
      <c r="H81" s="801"/>
      <c r="I81" s="801"/>
      <c r="J81" s="801"/>
      <c r="K81" s="123"/>
    </row>
    <row r="82" spans="1:11" s="113" customFormat="1" ht="19.5" thickBot="1" x14ac:dyDescent="0.25">
      <c r="A82" s="110" t="s">
        <v>2408</v>
      </c>
      <c r="B82" s="111"/>
      <c r="C82" s="111"/>
      <c r="D82" s="111"/>
      <c r="E82" s="111"/>
      <c r="F82" s="111"/>
      <c r="G82" s="111"/>
      <c r="H82" s="111"/>
      <c r="I82" s="111"/>
      <c r="J82" s="111"/>
      <c r="K82" s="112" t="s">
        <v>2407</v>
      </c>
    </row>
    <row r="83" spans="1:11" ht="21" customHeight="1" thickTop="1" x14ac:dyDescent="0.2">
      <c r="A83" s="1018" t="s">
        <v>196</v>
      </c>
      <c r="B83" s="1018" t="s">
        <v>1</v>
      </c>
      <c r="C83" s="1018"/>
      <c r="D83" s="1018"/>
      <c r="E83" s="1018" t="s">
        <v>2</v>
      </c>
      <c r="F83" s="1018"/>
      <c r="G83" s="1018"/>
      <c r="H83" s="1018" t="s">
        <v>4</v>
      </c>
      <c r="I83" s="1018"/>
      <c r="J83" s="1018"/>
      <c r="K83" s="1018" t="s">
        <v>197</v>
      </c>
    </row>
    <row r="84" spans="1:11" ht="21" customHeight="1" x14ac:dyDescent="0.2">
      <c r="A84" s="1019"/>
      <c r="B84" s="1019" t="s">
        <v>6</v>
      </c>
      <c r="C84" s="1019"/>
      <c r="D84" s="1019"/>
      <c r="E84" s="1019" t="s">
        <v>7</v>
      </c>
      <c r="F84" s="1019"/>
      <c r="G84" s="1019"/>
      <c r="H84" s="1019" t="s">
        <v>9</v>
      </c>
      <c r="I84" s="1019"/>
      <c r="J84" s="1019"/>
      <c r="K84" s="1019"/>
    </row>
    <row r="85" spans="1:11" ht="18" customHeight="1" x14ac:dyDescent="0.2">
      <c r="A85" s="1019"/>
      <c r="B85" s="629" t="s">
        <v>10</v>
      </c>
      <c r="C85" s="629" t="s">
        <v>11</v>
      </c>
      <c r="D85" s="629" t="s">
        <v>12</v>
      </c>
      <c r="E85" s="629" t="s">
        <v>10</v>
      </c>
      <c r="F85" s="629" t="s">
        <v>11</v>
      </c>
      <c r="G85" s="629" t="s">
        <v>12</v>
      </c>
      <c r="H85" s="629" t="s">
        <v>10</v>
      </c>
      <c r="I85" s="629" t="s">
        <v>11</v>
      </c>
      <c r="J85" s="629" t="s">
        <v>12</v>
      </c>
      <c r="K85" s="1019"/>
    </row>
    <row r="86" spans="1:11" ht="21" customHeight="1" thickBot="1" x14ac:dyDescent="0.25">
      <c r="A86" s="1020"/>
      <c r="B86" s="630" t="s">
        <v>13</v>
      </c>
      <c r="C86" s="630" t="s">
        <v>14</v>
      </c>
      <c r="D86" s="630" t="s">
        <v>9</v>
      </c>
      <c r="E86" s="630" t="s">
        <v>13</v>
      </c>
      <c r="F86" s="630" t="s">
        <v>14</v>
      </c>
      <c r="G86" s="630" t="s">
        <v>9</v>
      </c>
      <c r="H86" s="630" t="s">
        <v>13</v>
      </c>
      <c r="I86" s="630" t="s">
        <v>14</v>
      </c>
      <c r="J86" s="630" t="s">
        <v>9</v>
      </c>
      <c r="K86" s="1020"/>
    </row>
    <row r="87" spans="1:11" ht="22.5" customHeight="1" x14ac:dyDescent="0.2">
      <c r="A87" s="114" t="s">
        <v>522</v>
      </c>
      <c r="B87" s="115">
        <v>0</v>
      </c>
      <c r="C87" s="115">
        <v>2149</v>
      </c>
      <c r="D87" s="115">
        <v>2149</v>
      </c>
      <c r="E87" s="115">
        <v>0</v>
      </c>
      <c r="F87" s="115">
        <v>0</v>
      </c>
      <c r="G87" s="115">
        <v>0</v>
      </c>
      <c r="H87" s="115">
        <f t="shared" si="12"/>
        <v>0</v>
      </c>
      <c r="I87" s="115">
        <f t="shared" si="13"/>
        <v>2149</v>
      </c>
      <c r="J87" s="115">
        <f t="shared" si="14"/>
        <v>2149</v>
      </c>
      <c r="K87" s="116" t="s">
        <v>432</v>
      </c>
    </row>
    <row r="88" spans="1:11" ht="20.100000000000001" customHeight="1" x14ac:dyDescent="0.2">
      <c r="A88" s="114" t="s">
        <v>229</v>
      </c>
      <c r="B88" s="115">
        <v>689</v>
      </c>
      <c r="C88" s="115">
        <v>267</v>
      </c>
      <c r="D88" s="115">
        <v>956</v>
      </c>
      <c r="E88" s="115">
        <v>0</v>
      </c>
      <c r="F88" s="115">
        <v>0</v>
      </c>
      <c r="G88" s="115">
        <v>0</v>
      </c>
      <c r="H88" s="115">
        <f t="shared" si="12"/>
        <v>689</v>
      </c>
      <c r="I88" s="115">
        <f t="shared" si="13"/>
        <v>267</v>
      </c>
      <c r="J88" s="115">
        <f t="shared" si="14"/>
        <v>956</v>
      </c>
      <c r="K88" s="116" t="s">
        <v>230</v>
      </c>
    </row>
    <row r="89" spans="1:11" ht="20.100000000000001" customHeight="1" x14ac:dyDescent="0.2">
      <c r="A89" s="114" t="s">
        <v>233</v>
      </c>
      <c r="B89" s="115">
        <v>1814</v>
      </c>
      <c r="C89" s="115">
        <v>3003</v>
      </c>
      <c r="D89" s="115">
        <v>4817</v>
      </c>
      <c r="E89" s="115">
        <v>0</v>
      </c>
      <c r="F89" s="115">
        <v>0</v>
      </c>
      <c r="G89" s="115">
        <v>0</v>
      </c>
      <c r="H89" s="115">
        <f t="shared" si="12"/>
        <v>1814</v>
      </c>
      <c r="I89" s="115">
        <f t="shared" si="13"/>
        <v>3003</v>
      </c>
      <c r="J89" s="115">
        <f t="shared" si="14"/>
        <v>4817</v>
      </c>
      <c r="K89" s="116" t="s">
        <v>234</v>
      </c>
    </row>
    <row r="90" spans="1:11" ht="20.100000000000001" customHeight="1" x14ac:dyDescent="0.2">
      <c r="A90" s="114" t="s">
        <v>531</v>
      </c>
      <c r="B90" s="115">
        <v>303</v>
      </c>
      <c r="C90" s="115">
        <v>692</v>
      </c>
      <c r="D90" s="115">
        <v>995</v>
      </c>
      <c r="E90" s="115">
        <v>0</v>
      </c>
      <c r="F90" s="115">
        <v>0</v>
      </c>
      <c r="G90" s="115">
        <v>0</v>
      </c>
      <c r="H90" s="115">
        <f t="shared" si="12"/>
        <v>303</v>
      </c>
      <c r="I90" s="115">
        <f t="shared" si="13"/>
        <v>692</v>
      </c>
      <c r="J90" s="115">
        <f t="shared" si="14"/>
        <v>995</v>
      </c>
      <c r="K90" s="116" t="s">
        <v>524</v>
      </c>
    </row>
    <row r="91" spans="1:11" ht="20.100000000000001" customHeight="1" x14ac:dyDescent="0.2">
      <c r="A91" s="114" t="s">
        <v>243</v>
      </c>
      <c r="B91" s="115">
        <v>441</v>
      </c>
      <c r="C91" s="115">
        <v>657</v>
      </c>
      <c r="D91" s="115">
        <v>1098</v>
      </c>
      <c r="E91" s="115">
        <v>0</v>
      </c>
      <c r="F91" s="115">
        <v>0</v>
      </c>
      <c r="G91" s="115">
        <v>0</v>
      </c>
      <c r="H91" s="115">
        <f t="shared" si="12"/>
        <v>441</v>
      </c>
      <c r="I91" s="115">
        <f t="shared" si="13"/>
        <v>657</v>
      </c>
      <c r="J91" s="115">
        <f t="shared" si="14"/>
        <v>1098</v>
      </c>
      <c r="K91" s="116" t="s">
        <v>244</v>
      </c>
    </row>
    <row r="92" spans="1:11" ht="20.100000000000001" customHeight="1" x14ac:dyDescent="0.2">
      <c r="A92" s="114" t="s">
        <v>90</v>
      </c>
      <c r="B92" s="115">
        <f t="shared" ref="B92:I92" si="18">SUM(B65:B91)</f>
        <v>12318</v>
      </c>
      <c r="C92" s="115">
        <f t="shared" si="18"/>
        <v>21907</v>
      </c>
      <c r="D92" s="115">
        <f t="shared" si="18"/>
        <v>34225</v>
      </c>
      <c r="E92" s="115">
        <f t="shared" si="18"/>
        <v>1</v>
      </c>
      <c r="F92" s="115">
        <f t="shared" si="18"/>
        <v>0</v>
      </c>
      <c r="G92" s="115">
        <f t="shared" si="18"/>
        <v>1</v>
      </c>
      <c r="H92" s="115">
        <f t="shared" si="18"/>
        <v>12319</v>
      </c>
      <c r="I92" s="115">
        <f t="shared" si="18"/>
        <v>21907</v>
      </c>
      <c r="J92" s="115">
        <f>SUM(H92:I92)</f>
        <v>34226</v>
      </c>
      <c r="K92" s="116" t="s">
        <v>91</v>
      </c>
    </row>
    <row r="93" spans="1:11" ht="21" customHeight="1" x14ac:dyDescent="0.2">
      <c r="A93" s="114" t="s">
        <v>92</v>
      </c>
      <c r="B93" s="115"/>
      <c r="C93" s="115"/>
      <c r="D93" s="115"/>
      <c r="E93" s="115"/>
      <c r="F93" s="115"/>
      <c r="G93" s="115"/>
      <c r="H93" s="115"/>
      <c r="I93" s="115"/>
      <c r="J93" s="115"/>
      <c r="K93" s="116" t="s">
        <v>198</v>
      </c>
    </row>
    <row r="94" spans="1:11" ht="21" customHeight="1" x14ac:dyDescent="0.2">
      <c r="A94" s="114" t="s">
        <v>516</v>
      </c>
      <c r="B94" s="115">
        <v>229</v>
      </c>
      <c r="C94" s="115">
        <v>157</v>
      </c>
      <c r="D94" s="115">
        <v>386</v>
      </c>
      <c r="E94" s="115">
        <v>2</v>
      </c>
      <c r="F94" s="115">
        <v>0</v>
      </c>
      <c r="G94" s="115">
        <v>2</v>
      </c>
      <c r="H94" s="115">
        <f>SUM(E94,B94)</f>
        <v>231</v>
      </c>
      <c r="I94" s="115">
        <f>SUM(F94,C94)</f>
        <v>157</v>
      </c>
      <c r="J94" s="115">
        <f>SUM(H94:I94)</f>
        <v>388</v>
      </c>
      <c r="K94" s="116" t="s">
        <v>208</v>
      </c>
    </row>
    <row r="95" spans="1:11" ht="21" customHeight="1" x14ac:dyDescent="0.2">
      <c r="A95" s="114" t="s">
        <v>209</v>
      </c>
      <c r="B95" s="115">
        <v>1258</v>
      </c>
      <c r="C95" s="115">
        <v>288</v>
      </c>
      <c r="D95" s="115">
        <v>1546</v>
      </c>
      <c r="E95" s="115">
        <v>0</v>
      </c>
      <c r="F95" s="115">
        <v>0</v>
      </c>
      <c r="G95" s="115">
        <v>0</v>
      </c>
      <c r="H95" s="115">
        <f t="shared" ref="H95:H106" si="19">SUM(E95,B95)</f>
        <v>1258</v>
      </c>
      <c r="I95" s="115">
        <f t="shared" ref="I95:I106" si="20">SUM(F95,C95)</f>
        <v>288</v>
      </c>
      <c r="J95" s="115">
        <f t="shared" ref="J95:J106" si="21">SUM(H95:I95)</f>
        <v>1546</v>
      </c>
      <c r="K95" s="116" t="s">
        <v>210</v>
      </c>
    </row>
    <row r="96" spans="1:11" ht="21" customHeight="1" x14ac:dyDescent="0.2">
      <c r="A96" s="114" t="s">
        <v>217</v>
      </c>
      <c r="B96" s="115">
        <v>594</v>
      </c>
      <c r="C96" s="115">
        <v>581</v>
      </c>
      <c r="D96" s="115">
        <v>1175</v>
      </c>
      <c r="E96" s="115">
        <v>0</v>
      </c>
      <c r="F96" s="115">
        <v>0</v>
      </c>
      <c r="G96" s="115">
        <v>0</v>
      </c>
      <c r="H96" s="115">
        <f t="shared" si="19"/>
        <v>594</v>
      </c>
      <c r="I96" s="115">
        <f t="shared" si="20"/>
        <v>581</v>
      </c>
      <c r="J96" s="115">
        <f t="shared" si="21"/>
        <v>1175</v>
      </c>
      <c r="K96" s="116" t="s">
        <v>257</v>
      </c>
    </row>
    <row r="97" spans="1:11" ht="40.5" customHeight="1" x14ac:dyDescent="0.2">
      <c r="A97" s="114" t="s">
        <v>519</v>
      </c>
      <c r="B97" s="115">
        <v>262</v>
      </c>
      <c r="C97" s="115">
        <v>72</v>
      </c>
      <c r="D97" s="115">
        <v>334</v>
      </c>
      <c r="E97" s="115">
        <v>0</v>
      </c>
      <c r="F97" s="115">
        <v>0</v>
      </c>
      <c r="G97" s="115">
        <v>0</v>
      </c>
      <c r="H97" s="115">
        <f t="shared" si="19"/>
        <v>262</v>
      </c>
      <c r="I97" s="115">
        <f t="shared" si="20"/>
        <v>72</v>
      </c>
      <c r="J97" s="115">
        <f t="shared" si="21"/>
        <v>334</v>
      </c>
      <c r="K97" s="118" t="s">
        <v>367</v>
      </c>
    </row>
    <row r="98" spans="1:11" ht="21" customHeight="1" x14ac:dyDescent="0.2">
      <c r="A98" s="114" t="s">
        <v>306</v>
      </c>
      <c r="B98" s="115">
        <v>1468</v>
      </c>
      <c r="C98" s="115">
        <v>827</v>
      </c>
      <c r="D98" s="115">
        <v>2295</v>
      </c>
      <c r="E98" s="115">
        <v>0</v>
      </c>
      <c r="F98" s="115">
        <v>0</v>
      </c>
      <c r="G98" s="115">
        <v>0</v>
      </c>
      <c r="H98" s="115">
        <f t="shared" si="19"/>
        <v>1468</v>
      </c>
      <c r="I98" s="115">
        <f t="shared" si="20"/>
        <v>827</v>
      </c>
      <c r="J98" s="115">
        <f t="shared" si="21"/>
        <v>2295</v>
      </c>
      <c r="K98" s="116" t="s">
        <v>222</v>
      </c>
    </row>
    <row r="99" spans="1:11" ht="21" customHeight="1" x14ac:dyDescent="0.2">
      <c r="A99" s="114" t="s">
        <v>458</v>
      </c>
      <c r="B99" s="115">
        <v>429</v>
      </c>
      <c r="C99" s="115">
        <v>568</v>
      </c>
      <c r="D99" s="115">
        <v>997</v>
      </c>
      <c r="E99" s="115">
        <v>0</v>
      </c>
      <c r="F99" s="115">
        <v>0</v>
      </c>
      <c r="G99" s="115">
        <v>0</v>
      </c>
      <c r="H99" s="115">
        <f t="shared" si="19"/>
        <v>429</v>
      </c>
      <c r="I99" s="115">
        <f t="shared" si="20"/>
        <v>568</v>
      </c>
      <c r="J99" s="115">
        <f t="shared" si="21"/>
        <v>997</v>
      </c>
      <c r="K99" s="116" t="s">
        <v>459</v>
      </c>
    </row>
    <row r="100" spans="1:11" ht="21" customHeight="1" x14ac:dyDescent="0.2">
      <c r="A100" s="114" t="s">
        <v>460</v>
      </c>
      <c r="B100" s="115">
        <v>567</v>
      </c>
      <c r="C100" s="115">
        <v>464</v>
      </c>
      <c r="D100" s="115">
        <v>1031</v>
      </c>
      <c r="E100" s="115">
        <v>0</v>
      </c>
      <c r="F100" s="115">
        <v>0</v>
      </c>
      <c r="G100" s="115">
        <v>0</v>
      </c>
      <c r="H100" s="115">
        <f t="shared" si="19"/>
        <v>567</v>
      </c>
      <c r="I100" s="115">
        <f t="shared" si="20"/>
        <v>464</v>
      </c>
      <c r="J100" s="115">
        <f t="shared" si="21"/>
        <v>1031</v>
      </c>
      <c r="K100" s="116" t="s">
        <v>461</v>
      </c>
    </row>
    <row r="101" spans="1:11" ht="21" customHeight="1" x14ac:dyDescent="0.2">
      <c r="A101" s="114" t="s">
        <v>520</v>
      </c>
      <c r="B101" s="115">
        <v>207</v>
      </c>
      <c r="C101" s="115">
        <v>310</v>
      </c>
      <c r="D101" s="115">
        <v>517</v>
      </c>
      <c r="E101" s="115">
        <v>0</v>
      </c>
      <c r="F101" s="115">
        <v>0</v>
      </c>
      <c r="G101" s="115">
        <v>0</v>
      </c>
      <c r="H101" s="115">
        <f t="shared" si="19"/>
        <v>207</v>
      </c>
      <c r="I101" s="115">
        <f t="shared" si="20"/>
        <v>310</v>
      </c>
      <c r="J101" s="115">
        <f t="shared" si="21"/>
        <v>517</v>
      </c>
      <c r="K101" s="116" t="s">
        <v>521</v>
      </c>
    </row>
    <row r="102" spans="1:11" ht="21" customHeight="1" x14ac:dyDescent="0.2">
      <c r="A102" s="114" t="s">
        <v>522</v>
      </c>
      <c r="B102" s="115">
        <v>0</v>
      </c>
      <c r="C102" s="115">
        <v>273</v>
      </c>
      <c r="D102" s="115">
        <v>273</v>
      </c>
      <c r="E102" s="115">
        <v>0</v>
      </c>
      <c r="F102" s="115">
        <v>0</v>
      </c>
      <c r="G102" s="115">
        <v>0</v>
      </c>
      <c r="H102" s="115">
        <f t="shared" si="19"/>
        <v>0</v>
      </c>
      <c r="I102" s="115">
        <f t="shared" si="20"/>
        <v>273</v>
      </c>
      <c r="J102" s="115">
        <f t="shared" si="21"/>
        <v>273</v>
      </c>
      <c r="K102" s="116" t="s">
        <v>432</v>
      </c>
    </row>
    <row r="103" spans="1:11" ht="21" customHeight="1" x14ac:dyDescent="0.2">
      <c r="A103" s="114" t="s">
        <v>229</v>
      </c>
      <c r="B103" s="115">
        <v>183</v>
      </c>
      <c r="C103" s="115">
        <v>28</v>
      </c>
      <c r="D103" s="115">
        <v>211</v>
      </c>
      <c r="E103" s="115">
        <v>0</v>
      </c>
      <c r="F103" s="115">
        <v>0</v>
      </c>
      <c r="G103" s="115">
        <v>0</v>
      </c>
      <c r="H103" s="115">
        <f t="shared" si="19"/>
        <v>183</v>
      </c>
      <c r="I103" s="115">
        <f t="shared" si="20"/>
        <v>28</v>
      </c>
      <c r="J103" s="115">
        <f t="shared" si="21"/>
        <v>211</v>
      </c>
      <c r="K103" s="116" t="s">
        <v>297</v>
      </c>
    </row>
    <row r="104" spans="1:11" ht="21" customHeight="1" x14ac:dyDescent="0.2">
      <c r="A104" s="114" t="s">
        <v>233</v>
      </c>
      <c r="B104" s="115">
        <v>499</v>
      </c>
      <c r="C104" s="115">
        <v>549</v>
      </c>
      <c r="D104" s="115">
        <v>1048</v>
      </c>
      <c r="E104" s="115">
        <v>0</v>
      </c>
      <c r="F104" s="115">
        <v>0</v>
      </c>
      <c r="G104" s="115">
        <v>0</v>
      </c>
      <c r="H104" s="115">
        <f t="shared" si="19"/>
        <v>499</v>
      </c>
      <c r="I104" s="115">
        <f t="shared" si="20"/>
        <v>549</v>
      </c>
      <c r="J104" s="115">
        <f t="shared" si="21"/>
        <v>1048</v>
      </c>
      <c r="K104" s="116" t="s">
        <v>234</v>
      </c>
    </row>
    <row r="105" spans="1:11" ht="21" customHeight="1" x14ac:dyDescent="0.2">
      <c r="A105" s="114" t="s">
        <v>523</v>
      </c>
      <c r="B105" s="115">
        <v>680</v>
      </c>
      <c r="C105" s="115">
        <v>267</v>
      </c>
      <c r="D105" s="115">
        <v>947</v>
      </c>
      <c r="E105" s="115">
        <v>0</v>
      </c>
      <c r="F105" s="115">
        <v>0</v>
      </c>
      <c r="G105" s="115">
        <v>0</v>
      </c>
      <c r="H105" s="115">
        <f t="shared" si="19"/>
        <v>680</v>
      </c>
      <c r="I105" s="115">
        <f t="shared" si="20"/>
        <v>267</v>
      </c>
      <c r="J105" s="115">
        <f t="shared" si="21"/>
        <v>947</v>
      </c>
      <c r="K105" s="116" t="s">
        <v>524</v>
      </c>
    </row>
    <row r="106" spans="1:11" ht="21" customHeight="1" x14ac:dyDescent="0.2">
      <c r="A106" s="114" t="s">
        <v>243</v>
      </c>
      <c r="B106" s="115">
        <v>124</v>
      </c>
      <c r="C106" s="115">
        <v>112</v>
      </c>
      <c r="D106" s="115">
        <v>236</v>
      </c>
      <c r="E106" s="115">
        <v>0</v>
      </c>
      <c r="F106" s="115">
        <v>0</v>
      </c>
      <c r="G106" s="115">
        <v>0</v>
      </c>
      <c r="H106" s="115">
        <f t="shared" si="19"/>
        <v>124</v>
      </c>
      <c r="I106" s="115">
        <f t="shared" si="20"/>
        <v>112</v>
      </c>
      <c r="J106" s="115">
        <f t="shared" si="21"/>
        <v>236</v>
      </c>
      <c r="K106" s="116" t="s">
        <v>244</v>
      </c>
    </row>
    <row r="107" spans="1:11" ht="21" customHeight="1" thickBot="1" x14ac:dyDescent="0.25">
      <c r="A107" s="125" t="s">
        <v>126</v>
      </c>
      <c r="B107" s="126">
        <f>SUM(B94:B106)</f>
        <v>6500</v>
      </c>
      <c r="C107" s="126">
        <f t="shared" ref="C107:J107" si="22">SUM(C94:C106)</f>
        <v>4496</v>
      </c>
      <c r="D107" s="126">
        <f t="shared" si="22"/>
        <v>10996</v>
      </c>
      <c r="E107" s="126">
        <f t="shared" si="22"/>
        <v>2</v>
      </c>
      <c r="F107" s="126">
        <f t="shared" si="22"/>
        <v>0</v>
      </c>
      <c r="G107" s="126">
        <f t="shared" si="22"/>
        <v>2</v>
      </c>
      <c r="H107" s="126">
        <f t="shared" si="22"/>
        <v>6502</v>
      </c>
      <c r="I107" s="126">
        <f t="shared" si="22"/>
        <v>4496</v>
      </c>
      <c r="J107" s="126">
        <f t="shared" si="22"/>
        <v>10998</v>
      </c>
      <c r="K107" s="127" t="s">
        <v>91</v>
      </c>
    </row>
    <row r="108" spans="1:11" ht="21" customHeight="1" thickBot="1" x14ac:dyDescent="0.25">
      <c r="A108" s="128" t="s">
        <v>252</v>
      </c>
      <c r="B108" s="129">
        <f t="shared" ref="B108:J108" si="23">SUM(B92,B107)</f>
        <v>18818</v>
      </c>
      <c r="C108" s="129">
        <f t="shared" si="23"/>
        <v>26403</v>
      </c>
      <c r="D108" s="129">
        <f t="shared" si="23"/>
        <v>45221</v>
      </c>
      <c r="E108" s="129">
        <f t="shared" si="23"/>
        <v>3</v>
      </c>
      <c r="F108" s="129">
        <f t="shared" si="23"/>
        <v>0</v>
      </c>
      <c r="G108" s="129">
        <f t="shared" si="23"/>
        <v>3</v>
      </c>
      <c r="H108" s="129">
        <f t="shared" si="23"/>
        <v>18821</v>
      </c>
      <c r="I108" s="129">
        <f t="shared" si="23"/>
        <v>26403</v>
      </c>
      <c r="J108" s="129">
        <f t="shared" si="23"/>
        <v>45224</v>
      </c>
      <c r="K108" s="130" t="s">
        <v>253</v>
      </c>
    </row>
    <row r="109" spans="1:11" ht="24.75" customHeight="1" thickTop="1" x14ac:dyDescent="0.2">
      <c r="A109" s="1021" t="s">
        <v>1980</v>
      </c>
      <c r="B109" s="1021"/>
      <c r="C109" s="1021"/>
      <c r="D109" s="1021"/>
      <c r="E109" s="1021"/>
      <c r="F109" s="1021"/>
      <c r="G109" s="1021"/>
      <c r="H109" s="1021"/>
      <c r="I109" s="1021"/>
      <c r="J109" s="1021"/>
      <c r="K109" s="1021"/>
    </row>
    <row r="110" spans="1:11" ht="25.5" customHeight="1" x14ac:dyDescent="0.2">
      <c r="A110" s="1022" t="s">
        <v>1981</v>
      </c>
      <c r="B110" s="1022"/>
      <c r="C110" s="1022"/>
      <c r="D110" s="1022"/>
      <c r="E110" s="1022"/>
      <c r="F110" s="1022"/>
      <c r="G110" s="1022"/>
      <c r="H110" s="1022"/>
      <c r="I110" s="1022"/>
      <c r="J110" s="1022"/>
      <c r="K110" s="1022"/>
    </row>
    <row r="111" spans="1:11" s="113" customFormat="1" ht="27" customHeight="1" thickBot="1" x14ac:dyDescent="0.25">
      <c r="A111" s="110" t="s">
        <v>2409</v>
      </c>
      <c r="B111" s="111"/>
      <c r="C111" s="111"/>
      <c r="D111" s="111"/>
      <c r="E111" s="111"/>
      <c r="F111" s="111"/>
      <c r="G111" s="111"/>
      <c r="H111" s="111"/>
      <c r="I111" s="111"/>
      <c r="J111" s="111"/>
      <c r="K111" s="112" t="s">
        <v>550</v>
      </c>
    </row>
    <row r="112" spans="1:11" ht="20.25" customHeight="1" thickTop="1" x14ac:dyDescent="0.2">
      <c r="A112" s="1018" t="s">
        <v>196</v>
      </c>
      <c r="B112" s="1018" t="s">
        <v>1</v>
      </c>
      <c r="C112" s="1018"/>
      <c r="D112" s="1018"/>
      <c r="E112" s="1018" t="s">
        <v>2</v>
      </c>
      <c r="F112" s="1018"/>
      <c r="G112" s="1018"/>
      <c r="H112" s="1018" t="s">
        <v>4</v>
      </c>
      <c r="I112" s="1018"/>
      <c r="J112" s="1018"/>
      <c r="K112" s="1018" t="s">
        <v>197</v>
      </c>
    </row>
    <row r="113" spans="1:11" ht="20.25" customHeight="1" x14ac:dyDescent="0.2">
      <c r="A113" s="1019"/>
      <c r="B113" s="1019" t="s">
        <v>6</v>
      </c>
      <c r="C113" s="1019"/>
      <c r="D113" s="1019"/>
      <c r="E113" s="1019" t="s">
        <v>7</v>
      </c>
      <c r="F113" s="1019"/>
      <c r="G113" s="1019"/>
      <c r="H113" s="1019" t="s">
        <v>9</v>
      </c>
      <c r="I113" s="1019"/>
      <c r="J113" s="1019"/>
      <c r="K113" s="1019"/>
    </row>
    <row r="114" spans="1:11" ht="20.25" customHeight="1" x14ac:dyDescent="0.2">
      <c r="A114" s="1019"/>
      <c r="B114" s="503" t="s">
        <v>10</v>
      </c>
      <c r="C114" s="503" t="s">
        <v>11</v>
      </c>
      <c r="D114" s="503" t="s">
        <v>12</v>
      </c>
      <c r="E114" s="503" t="s">
        <v>10</v>
      </c>
      <c r="F114" s="503" t="s">
        <v>11</v>
      </c>
      <c r="G114" s="503" t="s">
        <v>12</v>
      </c>
      <c r="H114" s="503" t="s">
        <v>10</v>
      </c>
      <c r="I114" s="503" t="s">
        <v>11</v>
      </c>
      <c r="J114" s="503" t="s">
        <v>12</v>
      </c>
      <c r="K114" s="1019"/>
    </row>
    <row r="115" spans="1:11" ht="20.25" customHeight="1" thickBot="1" x14ac:dyDescent="0.25">
      <c r="A115" s="1020"/>
      <c r="B115" s="504" t="s">
        <v>13</v>
      </c>
      <c r="C115" s="504" t="s">
        <v>14</v>
      </c>
      <c r="D115" s="504" t="s">
        <v>9</v>
      </c>
      <c r="E115" s="504" t="s">
        <v>13</v>
      </c>
      <c r="F115" s="504" t="s">
        <v>14</v>
      </c>
      <c r="G115" s="504" t="s">
        <v>9</v>
      </c>
      <c r="H115" s="504" t="s">
        <v>13</v>
      </c>
      <c r="I115" s="504" t="s">
        <v>14</v>
      </c>
      <c r="J115" s="504" t="s">
        <v>9</v>
      </c>
      <c r="K115" s="1020"/>
    </row>
    <row r="116" spans="1:11" ht="20.25" customHeight="1" x14ac:dyDescent="0.2">
      <c r="A116" s="114" t="s">
        <v>15</v>
      </c>
      <c r="B116" s="115"/>
      <c r="C116" s="115"/>
      <c r="D116" s="115"/>
      <c r="E116" s="115"/>
      <c r="F116" s="115"/>
      <c r="G116" s="115"/>
      <c r="H116" s="115"/>
      <c r="I116" s="115"/>
      <c r="J116" s="115"/>
      <c r="K116" s="116" t="s">
        <v>198</v>
      </c>
    </row>
    <row r="117" spans="1:11" ht="20.25" customHeight="1" x14ac:dyDescent="0.2">
      <c r="A117" s="114" t="s">
        <v>199</v>
      </c>
      <c r="B117" s="115">
        <v>123</v>
      </c>
      <c r="C117" s="115">
        <v>61</v>
      </c>
      <c r="D117" s="115">
        <v>184</v>
      </c>
      <c r="E117" s="115">
        <v>0</v>
      </c>
      <c r="F117" s="115">
        <v>0</v>
      </c>
      <c r="G117" s="115">
        <v>0</v>
      </c>
      <c r="H117" s="115">
        <f>E117+B117</f>
        <v>123</v>
      </c>
      <c r="I117" s="115">
        <f>F117+C117</f>
        <v>61</v>
      </c>
      <c r="J117" s="115">
        <f>I117+H117</f>
        <v>184</v>
      </c>
      <c r="K117" s="116" t="s">
        <v>200</v>
      </c>
    </row>
    <row r="118" spans="1:11" ht="20.25" customHeight="1" x14ac:dyDescent="0.2">
      <c r="A118" s="114" t="s">
        <v>692</v>
      </c>
      <c r="B118" s="115">
        <v>17</v>
      </c>
      <c r="C118" s="115">
        <v>11</v>
      </c>
      <c r="D118" s="115">
        <v>28</v>
      </c>
      <c r="E118" s="115">
        <v>0</v>
      </c>
      <c r="F118" s="115">
        <v>0</v>
      </c>
      <c r="G118" s="115">
        <v>0</v>
      </c>
      <c r="H118" s="115">
        <f t="shared" ref="H118:H128" si="24">E118+B118</f>
        <v>17</v>
      </c>
      <c r="I118" s="115">
        <f t="shared" ref="I118:I128" si="25">F118+C118</f>
        <v>11</v>
      </c>
      <c r="J118" s="115">
        <f t="shared" ref="J118:J128" si="26">I118+H118</f>
        <v>28</v>
      </c>
      <c r="K118" s="116" t="s">
        <v>693</v>
      </c>
    </row>
    <row r="119" spans="1:11" ht="20.25" customHeight="1" x14ac:dyDescent="0.2">
      <c r="A119" s="114" t="s">
        <v>203</v>
      </c>
      <c r="B119" s="115">
        <v>20</v>
      </c>
      <c r="C119" s="115">
        <v>27</v>
      </c>
      <c r="D119" s="115">
        <v>47</v>
      </c>
      <c r="E119" s="115">
        <v>0</v>
      </c>
      <c r="F119" s="115">
        <v>0</v>
      </c>
      <c r="G119" s="115">
        <v>0</v>
      </c>
      <c r="H119" s="115">
        <f t="shared" si="24"/>
        <v>20</v>
      </c>
      <c r="I119" s="115">
        <f t="shared" si="25"/>
        <v>27</v>
      </c>
      <c r="J119" s="115">
        <f t="shared" si="26"/>
        <v>47</v>
      </c>
      <c r="K119" s="116" t="s">
        <v>204</v>
      </c>
    </row>
    <row r="120" spans="1:11" ht="20.25" customHeight="1" x14ac:dyDescent="0.2">
      <c r="A120" s="114" t="s">
        <v>205</v>
      </c>
      <c r="B120" s="115">
        <v>53</v>
      </c>
      <c r="C120" s="115">
        <v>78</v>
      </c>
      <c r="D120" s="115">
        <v>131</v>
      </c>
      <c r="E120" s="115">
        <v>0</v>
      </c>
      <c r="F120" s="115">
        <v>0</v>
      </c>
      <c r="G120" s="115">
        <v>0</v>
      </c>
      <c r="H120" s="115">
        <f t="shared" si="24"/>
        <v>53</v>
      </c>
      <c r="I120" s="115">
        <f t="shared" si="25"/>
        <v>78</v>
      </c>
      <c r="J120" s="115">
        <f t="shared" si="26"/>
        <v>131</v>
      </c>
      <c r="K120" s="116" t="s">
        <v>206</v>
      </c>
    </row>
    <row r="121" spans="1:11" ht="20.25" customHeight="1" x14ac:dyDescent="0.2">
      <c r="A121" s="114" t="s">
        <v>516</v>
      </c>
      <c r="B121" s="115">
        <v>20</v>
      </c>
      <c r="C121" s="115">
        <v>14</v>
      </c>
      <c r="D121" s="115">
        <v>34</v>
      </c>
      <c r="E121" s="115">
        <v>0</v>
      </c>
      <c r="F121" s="115">
        <v>0</v>
      </c>
      <c r="G121" s="115">
        <v>0</v>
      </c>
      <c r="H121" s="115">
        <f t="shared" si="24"/>
        <v>20</v>
      </c>
      <c r="I121" s="115">
        <f t="shared" si="25"/>
        <v>14</v>
      </c>
      <c r="J121" s="115">
        <f t="shared" si="26"/>
        <v>34</v>
      </c>
      <c r="K121" s="116" t="s">
        <v>208</v>
      </c>
    </row>
    <row r="122" spans="1:11" ht="20.25" customHeight="1" x14ac:dyDescent="0.2">
      <c r="A122" s="114" t="s">
        <v>209</v>
      </c>
      <c r="B122" s="115">
        <v>193</v>
      </c>
      <c r="C122" s="115">
        <v>73</v>
      </c>
      <c r="D122" s="115">
        <v>266</v>
      </c>
      <c r="E122" s="115">
        <v>0</v>
      </c>
      <c r="F122" s="115">
        <v>0</v>
      </c>
      <c r="G122" s="115">
        <v>0</v>
      </c>
      <c r="H122" s="115">
        <f t="shared" si="24"/>
        <v>193</v>
      </c>
      <c r="I122" s="115">
        <f t="shared" si="25"/>
        <v>73</v>
      </c>
      <c r="J122" s="115">
        <f t="shared" si="26"/>
        <v>266</v>
      </c>
      <c r="K122" s="116" t="s">
        <v>210</v>
      </c>
    </row>
    <row r="123" spans="1:11" ht="20.25" customHeight="1" x14ac:dyDescent="0.2">
      <c r="A123" s="114" t="s">
        <v>506</v>
      </c>
      <c r="B123" s="115">
        <v>170</v>
      </c>
      <c r="C123" s="115">
        <v>124</v>
      </c>
      <c r="D123" s="115">
        <v>294</v>
      </c>
      <c r="E123" s="115">
        <v>0</v>
      </c>
      <c r="F123" s="115">
        <v>0</v>
      </c>
      <c r="G123" s="115">
        <v>0</v>
      </c>
      <c r="H123" s="115">
        <f t="shared" si="24"/>
        <v>170</v>
      </c>
      <c r="I123" s="115">
        <f t="shared" si="25"/>
        <v>124</v>
      </c>
      <c r="J123" s="115">
        <f t="shared" si="26"/>
        <v>294</v>
      </c>
      <c r="K123" s="116" t="s">
        <v>214</v>
      </c>
    </row>
    <row r="124" spans="1:11" ht="20.25" customHeight="1" x14ac:dyDescent="0.2">
      <c r="A124" s="114" t="s">
        <v>215</v>
      </c>
      <c r="B124" s="115">
        <v>69</v>
      </c>
      <c r="C124" s="115">
        <v>65</v>
      </c>
      <c r="D124" s="115">
        <v>134</v>
      </c>
      <c r="E124" s="115">
        <v>0</v>
      </c>
      <c r="F124" s="115">
        <v>0</v>
      </c>
      <c r="G124" s="115">
        <v>0</v>
      </c>
      <c r="H124" s="115">
        <f t="shared" si="24"/>
        <v>69</v>
      </c>
      <c r="I124" s="115">
        <f t="shared" si="25"/>
        <v>65</v>
      </c>
      <c r="J124" s="115">
        <f t="shared" si="26"/>
        <v>134</v>
      </c>
      <c r="K124" s="116" t="s">
        <v>216</v>
      </c>
    </row>
    <row r="125" spans="1:11" ht="20.25" customHeight="1" x14ac:dyDescent="0.2">
      <c r="A125" s="114" t="s">
        <v>217</v>
      </c>
      <c r="B125" s="115">
        <v>176</v>
      </c>
      <c r="C125" s="115">
        <v>207</v>
      </c>
      <c r="D125" s="115">
        <v>383</v>
      </c>
      <c r="E125" s="115">
        <v>0</v>
      </c>
      <c r="F125" s="115">
        <v>0</v>
      </c>
      <c r="G125" s="115">
        <v>0</v>
      </c>
      <c r="H125" s="115">
        <f t="shared" si="24"/>
        <v>176</v>
      </c>
      <c r="I125" s="115">
        <f t="shared" si="25"/>
        <v>207</v>
      </c>
      <c r="J125" s="115">
        <f t="shared" si="26"/>
        <v>383</v>
      </c>
      <c r="K125" s="116" t="s">
        <v>257</v>
      </c>
    </row>
    <row r="126" spans="1:11" ht="20.25" customHeight="1" x14ac:dyDescent="0.2">
      <c r="A126" s="114" t="s">
        <v>517</v>
      </c>
      <c r="B126" s="115">
        <v>16</v>
      </c>
      <c r="C126" s="115">
        <v>12</v>
      </c>
      <c r="D126" s="115">
        <v>28</v>
      </c>
      <c r="E126" s="115">
        <v>0</v>
      </c>
      <c r="F126" s="115">
        <v>0</v>
      </c>
      <c r="G126" s="115">
        <v>0</v>
      </c>
      <c r="H126" s="115">
        <f t="shared" si="24"/>
        <v>16</v>
      </c>
      <c r="I126" s="115">
        <f t="shared" si="25"/>
        <v>12</v>
      </c>
      <c r="J126" s="115">
        <f t="shared" si="26"/>
        <v>28</v>
      </c>
      <c r="K126" s="131" t="s">
        <v>529</v>
      </c>
    </row>
    <row r="127" spans="1:11" ht="35.25" customHeight="1" x14ac:dyDescent="0.2">
      <c r="A127" s="114" t="s">
        <v>519</v>
      </c>
      <c r="B127" s="115">
        <v>24</v>
      </c>
      <c r="C127" s="115">
        <v>33</v>
      </c>
      <c r="D127" s="115">
        <v>57</v>
      </c>
      <c r="E127" s="115">
        <v>0</v>
      </c>
      <c r="F127" s="115">
        <v>0</v>
      </c>
      <c r="G127" s="115">
        <v>0</v>
      </c>
      <c r="H127" s="115">
        <f t="shared" si="24"/>
        <v>24</v>
      </c>
      <c r="I127" s="115">
        <f t="shared" si="25"/>
        <v>33</v>
      </c>
      <c r="J127" s="115">
        <f t="shared" si="26"/>
        <v>57</v>
      </c>
      <c r="K127" s="118" t="s">
        <v>367</v>
      </c>
    </row>
    <row r="128" spans="1:11" ht="20.25" customHeight="1" x14ac:dyDescent="0.2">
      <c r="A128" s="114" t="s">
        <v>306</v>
      </c>
      <c r="B128" s="115">
        <v>85</v>
      </c>
      <c r="C128" s="115">
        <v>43</v>
      </c>
      <c r="D128" s="115">
        <v>128</v>
      </c>
      <c r="E128" s="115">
        <v>0</v>
      </c>
      <c r="F128" s="115">
        <v>0</v>
      </c>
      <c r="G128" s="115">
        <v>0</v>
      </c>
      <c r="H128" s="115">
        <f t="shared" si="24"/>
        <v>85</v>
      </c>
      <c r="I128" s="115">
        <f t="shared" si="25"/>
        <v>43</v>
      </c>
      <c r="J128" s="115">
        <f t="shared" si="26"/>
        <v>128</v>
      </c>
      <c r="K128" s="116" t="s">
        <v>222</v>
      </c>
    </row>
    <row r="129" spans="1:11" ht="20.25" customHeight="1" x14ac:dyDescent="0.2">
      <c r="A129" s="114" t="s">
        <v>2424</v>
      </c>
      <c r="B129" s="115">
        <v>4</v>
      </c>
      <c r="C129" s="115">
        <v>0</v>
      </c>
      <c r="D129" s="115">
        <v>4</v>
      </c>
      <c r="E129" s="115">
        <v>0</v>
      </c>
      <c r="F129" s="115">
        <v>0</v>
      </c>
      <c r="G129" s="115">
        <v>0</v>
      </c>
      <c r="H129" s="115">
        <f t="shared" ref="H129:H135" si="27">E129+B129</f>
        <v>4</v>
      </c>
      <c r="I129" s="115">
        <f t="shared" ref="I129:I135" si="28">F129+C129</f>
        <v>0</v>
      </c>
      <c r="J129" s="115">
        <f t="shared" ref="J129:J135" si="29">I129+H129</f>
        <v>4</v>
      </c>
      <c r="K129" s="116" t="s">
        <v>2425</v>
      </c>
    </row>
    <row r="130" spans="1:11" ht="20.25" customHeight="1" x14ac:dyDescent="0.2">
      <c r="A130" s="114" t="s">
        <v>458</v>
      </c>
      <c r="B130" s="115">
        <v>118</v>
      </c>
      <c r="C130" s="115">
        <v>79</v>
      </c>
      <c r="D130" s="115">
        <v>197</v>
      </c>
      <c r="E130" s="115">
        <v>0</v>
      </c>
      <c r="F130" s="115">
        <v>0</v>
      </c>
      <c r="G130" s="115">
        <v>0</v>
      </c>
      <c r="H130" s="115">
        <f t="shared" si="27"/>
        <v>118</v>
      </c>
      <c r="I130" s="115">
        <f t="shared" si="28"/>
        <v>79</v>
      </c>
      <c r="J130" s="115">
        <f t="shared" si="29"/>
        <v>197</v>
      </c>
      <c r="K130" s="116" t="s">
        <v>459</v>
      </c>
    </row>
    <row r="131" spans="1:11" ht="20.25" customHeight="1" x14ac:dyDescent="0.2">
      <c r="A131" s="114" t="s">
        <v>460</v>
      </c>
      <c r="B131" s="115">
        <v>136</v>
      </c>
      <c r="C131" s="115">
        <v>85</v>
      </c>
      <c r="D131" s="115">
        <v>221</v>
      </c>
      <c r="E131" s="115">
        <v>0</v>
      </c>
      <c r="F131" s="115">
        <v>0</v>
      </c>
      <c r="G131" s="115">
        <v>0</v>
      </c>
      <c r="H131" s="115">
        <f t="shared" si="27"/>
        <v>136</v>
      </c>
      <c r="I131" s="115">
        <f t="shared" si="28"/>
        <v>85</v>
      </c>
      <c r="J131" s="115">
        <f t="shared" si="29"/>
        <v>221</v>
      </c>
      <c r="K131" s="116" t="s">
        <v>461</v>
      </c>
    </row>
    <row r="132" spans="1:11" ht="20.25" customHeight="1" x14ac:dyDescent="0.2">
      <c r="A132" s="114" t="s">
        <v>520</v>
      </c>
      <c r="B132" s="115">
        <v>28</v>
      </c>
      <c r="C132" s="115">
        <v>8</v>
      </c>
      <c r="D132" s="115">
        <v>36</v>
      </c>
      <c r="E132" s="115">
        <v>0</v>
      </c>
      <c r="F132" s="115">
        <v>0</v>
      </c>
      <c r="G132" s="115">
        <v>0</v>
      </c>
      <c r="H132" s="115">
        <f t="shared" si="27"/>
        <v>28</v>
      </c>
      <c r="I132" s="115">
        <f t="shared" si="28"/>
        <v>8</v>
      </c>
      <c r="J132" s="115">
        <f t="shared" si="29"/>
        <v>36</v>
      </c>
      <c r="K132" s="116" t="s">
        <v>521</v>
      </c>
    </row>
    <row r="133" spans="1:11" ht="20.25" customHeight="1" x14ac:dyDescent="0.2">
      <c r="A133" s="114" t="s">
        <v>522</v>
      </c>
      <c r="B133" s="115">
        <v>44</v>
      </c>
      <c r="C133" s="115">
        <v>43</v>
      </c>
      <c r="D133" s="115">
        <v>87</v>
      </c>
      <c r="E133" s="115">
        <v>0</v>
      </c>
      <c r="F133" s="115">
        <v>0</v>
      </c>
      <c r="G133" s="115">
        <v>0</v>
      </c>
      <c r="H133" s="115">
        <f t="shared" si="27"/>
        <v>44</v>
      </c>
      <c r="I133" s="115">
        <f t="shared" si="28"/>
        <v>43</v>
      </c>
      <c r="J133" s="115">
        <f t="shared" si="29"/>
        <v>87</v>
      </c>
      <c r="K133" s="116" t="s">
        <v>432</v>
      </c>
    </row>
    <row r="134" spans="1:11" ht="20.25" customHeight="1" x14ac:dyDescent="0.2">
      <c r="A134" s="114" t="s">
        <v>229</v>
      </c>
      <c r="B134" s="115">
        <v>97</v>
      </c>
      <c r="C134" s="115">
        <v>10</v>
      </c>
      <c r="D134" s="115">
        <v>107</v>
      </c>
      <c r="E134" s="115">
        <v>0</v>
      </c>
      <c r="F134" s="115">
        <v>0</v>
      </c>
      <c r="G134" s="115">
        <v>0</v>
      </c>
      <c r="H134" s="115">
        <f t="shared" si="27"/>
        <v>97</v>
      </c>
      <c r="I134" s="115">
        <f t="shared" si="28"/>
        <v>10</v>
      </c>
      <c r="J134" s="115">
        <f t="shared" si="29"/>
        <v>107</v>
      </c>
      <c r="K134" s="116" t="s">
        <v>297</v>
      </c>
    </row>
    <row r="135" spans="1:11" ht="20.25" customHeight="1" thickBot="1" x14ac:dyDescent="0.25">
      <c r="A135" s="119" t="s">
        <v>233</v>
      </c>
      <c r="B135" s="120">
        <v>153</v>
      </c>
      <c r="C135" s="120">
        <v>70</v>
      </c>
      <c r="D135" s="120">
        <v>223</v>
      </c>
      <c r="E135" s="120">
        <v>0</v>
      </c>
      <c r="F135" s="120">
        <v>0</v>
      </c>
      <c r="G135" s="120">
        <v>0</v>
      </c>
      <c r="H135" s="120">
        <f t="shared" si="27"/>
        <v>153</v>
      </c>
      <c r="I135" s="120">
        <f t="shared" si="28"/>
        <v>70</v>
      </c>
      <c r="J135" s="120">
        <f t="shared" si="29"/>
        <v>223</v>
      </c>
      <c r="K135" s="121" t="s">
        <v>234</v>
      </c>
    </row>
    <row r="136" spans="1:11" ht="15.75" thickTop="1" x14ac:dyDescent="0.2">
      <c r="A136" s="531"/>
      <c r="B136" s="531"/>
      <c r="C136" s="531"/>
      <c r="D136" s="531"/>
      <c r="E136" s="531"/>
      <c r="F136" s="531"/>
      <c r="G136" s="531"/>
      <c r="H136" s="531"/>
      <c r="I136" s="531"/>
      <c r="J136" s="531"/>
      <c r="K136" s="531"/>
    </row>
    <row r="137" spans="1:11" s="113" customFormat="1" ht="21" customHeight="1" thickBot="1" x14ac:dyDescent="0.25">
      <c r="A137" s="110" t="s">
        <v>2411</v>
      </c>
      <c r="B137" s="111"/>
      <c r="C137" s="111"/>
      <c r="D137" s="111"/>
      <c r="E137" s="111"/>
      <c r="F137" s="111"/>
      <c r="G137" s="111"/>
      <c r="H137" s="111"/>
      <c r="I137" s="111"/>
      <c r="J137" s="111"/>
      <c r="K137" s="112" t="s">
        <v>2410</v>
      </c>
    </row>
    <row r="138" spans="1:11" ht="21" customHeight="1" thickTop="1" x14ac:dyDescent="0.2">
      <c r="A138" s="1018" t="s">
        <v>196</v>
      </c>
      <c r="B138" s="1018" t="s">
        <v>1</v>
      </c>
      <c r="C138" s="1018"/>
      <c r="D138" s="1018"/>
      <c r="E138" s="1018" t="s">
        <v>2</v>
      </c>
      <c r="F138" s="1018"/>
      <c r="G138" s="1018"/>
      <c r="H138" s="1018" t="s">
        <v>4</v>
      </c>
      <c r="I138" s="1018"/>
      <c r="J138" s="1018"/>
      <c r="K138" s="1018" t="s">
        <v>197</v>
      </c>
    </row>
    <row r="139" spans="1:11" ht="21" customHeight="1" x14ac:dyDescent="0.2">
      <c r="A139" s="1019"/>
      <c r="B139" s="1019" t="s">
        <v>6</v>
      </c>
      <c r="C139" s="1019"/>
      <c r="D139" s="1019"/>
      <c r="E139" s="1019" t="s">
        <v>7</v>
      </c>
      <c r="F139" s="1019"/>
      <c r="G139" s="1019"/>
      <c r="H139" s="1019" t="s">
        <v>9</v>
      </c>
      <c r="I139" s="1019"/>
      <c r="J139" s="1019"/>
      <c r="K139" s="1019"/>
    </row>
    <row r="140" spans="1:11" ht="21" customHeight="1" x14ac:dyDescent="0.2">
      <c r="A140" s="1019"/>
      <c r="B140" s="503" t="s">
        <v>10</v>
      </c>
      <c r="C140" s="503" t="s">
        <v>11</v>
      </c>
      <c r="D140" s="503" t="s">
        <v>12</v>
      </c>
      <c r="E140" s="503" t="s">
        <v>10</v>
      </c>
      <c r="F140" s="503" t="s">
        <v>11</v>
      </c>
      <c r="G140" s="503" t="s">
        <v>12</v>
      </c>
      <c r="H140" s="503" t="s">
        <v>10</v>
      </c>
      <c r="I140" s="503" t="s">
        <v>11</v>
      </c>
      <c r="J140" s="503" t="s">
        <v>12</v>
      </c>
      <c r="K140" s="1019"/>
    </row>
    <row r="141" spans="1:11" ht="21" customHeight="1" thickBot="1" x14ac:dyDescent="0.25">
      <c r="A141" s="1020"/>
      <c r="B141" s="504" t="s">
        <v>13</v>
      </c>
      <c r="C141" s="504" t="s">
        <v>14</v>
      </c>
      <c r="D141" s="504" t="s">
        <v>9</v>
      </c>
      <c r="E141" s="504" t="s">
        <v>13</v>
      </c>
      <c r="F141" s="504" t="s">
        <v>14</v>
      </c>
      <c r="G141" s="504" t="s">
        <v>9</v>
      </c>
      <c r="H141" s="504" t="s">
        <v>13</v>
      </c>
      <c r="I141" s="504" t="s">
        <v>14</v>
      </c>
      <c r="J141" s="504" t="s">
        <v>9</v>
      </c>
      <c r="K141" s="1020"/>
    </row>
    <row r="142" spans="1:11" ht="21" customHeight="1" x14ac:dyDescent="0.2">
      <c r="A142" s="114" t="s">
        <v>523</v>
      </c>
      <c r="B142" s="115">
        <v>35</v>
      </c>
      <c r="C142" s="115">
        <v>13</v>
      </c>
      <c r="D142" s="115">
        <v>48</v>
      </c>
      <c r="E142" s="115">
        <v>0</v>
      </c>
      <c r="F142" s="115">
        <v>0</v>
      </c>
      <c r="G142" s="115">
        <v>0</v>
      </c>
      <c r="H142" s="115">
        <f>E142+B142</f>
        <v>35</v>
      </c>
      <c r="I142" s="115">
        <f>F142+C142</f>
        <v>13</v>
      </c>
      <c r="J142" s="115">
        <f>I142+H142</f>
        <v>48</v>
      </c>
      <c r="K142" s="116" t="s">
        <v>240</v>
      </c>
    </row>
    <row r="143" spans="1:11" ht="21" customHeight="1" x14ac:dyDescent="0.2">
      <c r="A143" s="114" t="s">
        <v>243</v>
      </c>
      <c r="B143" s="115">
        <v>64</v>
      </c>
      <c r="C143" s="115">
        <v>19</v>
      </c>
      <c r="D143" s="115">
        <v>83</v>
      </c>
      <c r="E143" s="115">
        <v>0</v>
      </c>
      <c r="F143" s="115">
        <v>0</v>
      </c>
      <c r="G143" s="115">
        <v>0</v>
      </c>
      <c r="H143" s="115">
        <f t="shared" ref="H143:H158" si="30">E143+B143</f>
        <v>64</v>
      </c>
      <c r="I143" s="115">
        <f t="shared" ref="I143:I158" si="31">F143+C143</f>
        <v>19</v>
      </c>
      <c r="J143" s="115">
        <f t="shared" ref="J143:J158" si="32">I143+H143</f>
        <v>83</v>
      </c>
      <c r="K143" s="116" t="s">
        <v>244</v>
      </c>
    </row>
    <row r="144" spans="1:11" ht="21" customHeight="1" x14ac:dyDescent="0.2">
      <c r="A144" s="114" t="s">
        <v>534</v>
      </c>
      <c r="B144" s="115">
        <v>18</v>
      </c>
      <c r="C144" s="115">
        <v>8</v>
      </c>
      <c r="D144" s="115">
        <v>26</v>
      </c>
      <c r="E144" s="115">
        <v>0</v>
      </c>
      <c r="F144" s="115">
        <v>0</v>
      </c>
      <c r="G144" s="115">
        <v>0</v>
      </c>
      <c r="H144" s="115">
        <f t="shared" si="30"/>
        <v>18</v>
      </c>
      <c r="I144" s="115">
        <f t="shared" si="31"/>
        <v>8</v>
      </c>
      <c r="J144" s="115">
        <f t="shared" si="32"/>
        <v>26</v>
      </c>
      <c r="K144" s="116" t="s">
        <v>535</v>
      </c>
    </row>
    <row r="145" spans="1:11" ht="25.5" customHeight="1" x14ac:dyDescent="0.2">
      <c r="A145" s="114" t="s">
        <v>536</v>
      </c>
      <c r="B145" s="115">
        <v>33</v>
      </c>
      <c r="C145" s="115">
        <v>24</v>
      </c>
      <c r="D145" s="115">
        <v>57</v>
      </c>
      <c r="E145" s="115">
        <v>0</v>
      </c>
      <c r="F145" s="115">
        <v>0</v>
      </c>
      <c r="G145" s="115">
        <v>0</v>
      </c>
      <c r="H145" s="115">
        <f t="shared" si="30"/>
        <v>33</v>
      </c>
      <c r="I145" s="115">
        <f t="shared" si="31"/>
        <v>24</v>
      </c>
      <c r="J145" s="115">
        <f t="shared" si="32"/>
        <v>57</v>
      </c>
      <c r="K145" s="116" t="s">
        <v>537</v>
      </c>
    </row>
    <row r="146" spans="1:11" ht="21" customHeight="1" x14ac:dyDescent="0.2">
      <c r="A146" s="114" t="s">
        <v>538</v>
      </c>
      <c r="B146" s="115">
        <v>29</v>
      </c>
      <c r="C146" s="115">
        <v>7</v>
      </c>
      <c r="D146" s="115">
        <v>36</v>
      </c>
      <c r="E146" s="115">
        <v>0</v>
      </c>
      <c r="F146" s="115">
        <v>0</v>
      </c>
      <c r="G146" s="115">
        <v>0</v>
      </c>
      <c r="H146" s="115">
        <f t="shared" si="30"/>
        <v>29</v>
      </c>
      <c r="I146" s="115">
        <f t="shared" si="31"/>
        <v>7</v>
      </c>
      <c r="J146" s="115">
        <f t="shared" si="32"/>
        <v>36</v>
      </c>
      <c r="K146" s="116" t="s">
        <v>539</v>
      </c>
    </row>
    <row r="147" spans="1:11" ht="21" customHeight="1" x14ac:dyDescent="0.2">
      <c r="A147" s="114" t="s">
        <v>540</v>
      </c>
      <c r="B147" s="115">
        <v>79</v>
      </c>
      <c r="C147" s="115">
        <v>35</v>
      </c>
      <c r="D147" s="115">
        <v>114</v>
      </c>
      <c r="E147" s="115">
        <v>0</v>
      </c>
      <c r="F147" s="115">
        <v>0</v>
      </c>
      <c r="G147" s="115">
        <v>0</v>
      </c>
      <c r="H147" s="115">
        <f t="shared" si="30"/>
        <v>79</v>
      </c>
      <c r="I147" s="115">
        <f t="shared" si="31"/>
        <v>35</v>
      </c>
      <c r="J147" s="115">
        <f t="shared" si="32"/>
        <v>114</v>
      </c>
      <c r="K147" s="116" t="s">
        <v>541</v>
      </c>
    </row>
    <row r="148" spans="1:11" ht="21" customHeight="1" x14ac:dyDescent="0.2">
      <c r="A148" s="114" t="s">
        <v>548</v>
      </c>
      <c r="B148" s="115">
        <v>1</v>
      </c>
      <c r="C148" s="115">
        <v>1</v>
      </c>
      <c r="D148" s="115">
        <v>2</v>
      </c>
      <c r="E148" s="115">
        <v>0</v>
      </c>
      <c r="F148" s="115">
        <v>0</v>
      </c>
      <c r="G148" s="115">
        <v>0</v>
      </c>
      <c r="H148" s="115">
        <f t="shared" si="30"/>
        <v>1</v>
      </c>
      <c r="I148" s="115">
        <f t="shared" si="31"/>
        <v>1</v>
      </c>
      <c r="J148" s="115">
        <f t="shared" si="32"/>
        <v>2</v>
      </c>
      <c r="K148" s="116" t="s">
        <v>549</v>
      </c>
    </row>
    <row r="149" spans="1:11" ht="21" customHeight="1" x14ac:dyDescent="0.2">
      <c r="A149" s="114" t="s">
        <v>542</v>
      </c>
      <c r="B149" s="115">
        <v>5</v>
      </c>
      <c r="C149" s="115">
        <v>0</v>
      </c>
      <c r="D149" s="115">
        <v>5</v>
      </c>
      <c r="E149" s="115">
        <v>0</v>
      </c>
      <c r="F149" s="115">
        <v>0</v>
      </c>
      <c r="G149" s="115">
        <v>0</v>
      </c>
      <c r="H149" s="115">
        <f t="shared" si="30"/>
        <v>5</v>
      </c>
      <c r="I149" s="115">
        <f t="shared" si="31"/>
        <v>0</v>
      </c>
      <c r="J149" s="115">
        <f t="shared" si="32"/>
        <v>5</v>
      </c>
      <c r="K149" s="116" t="s">
        <v>543</v>
      </c>
    </row>
    <row r="150" spans="1:11" ht="21" customHeight="1" x14ac:dyDescent="0.2">
      <c r="A150" s="114" t="s">
        <v>544</v>
      </c>
      <c r="B150" s="115">
        <v>0</v>
      </c>
      <c r="C150" s="115">
        <v>4</v>
      </c>
      <c r="D150" s="115">
        <v>4</v>
      </c>
      <c r="E150" s="115">
        <v>0</v>
      </c>
      <c r="F150" s="115">
        <v>0</v>
      </c>
      <c r="G150" s="115">
        <v>0</v>
      </c>
      <c r="H150" s="115">
        <f t="shared" si="30"/>
        <v>0</v>
      </c>
      <c r="I150" s="115">
        <f t="shared" si="31"/>
        <v>4</v>
      </c>
      <c r="J150" s="115">
        <f t="shared" si="32"/>
        <v>4</v>
      </c>
      <c r="K150" s="116" t="s">
        <v>545</v>
      </c>
    </row>
    <row r="151" spans="1:11" ht="21" customHeight="1" x14ac:dyDescent="0.2">
      <c r="A151" s="114" t="s">
        <v>791</v>
      </c>
      <c r="B151" s="115">
        <v>0</v>
      </c>
      <c r="C151" s="115">
        <v>2</v>
      </c>
      <c r="D151" s="115">
        <v>2</v>
      </c>
      <c r="E151" s="115">
        <v>0</v>
      </c>
      <c r="F151" s="115">
        <v>0</v>
      </c>
      <c r="G151" s="115">
        <v>0</v>
      </c>
      <c r="H151" s="115">
        <f t="shared" si="30"/>
        <v>0</v>
      </c>
      <c r="I151" s="115">
        <f t="shared" si="31"/>
        <v>2</v>
      </c>
      <c r="J151" s="115">
        <f t="shared" si="32"/>
        <v>2</v>
      </c>
      <c r="K151" s="116" t="s">
        <v>2426</v>
      </c>
    </row>
    <row r="152" spans="1:11" ht="21" customHeight="1" x14ac:dyDescent="0.2">
      <c r="A152" s="114" t="s">
        <v>546</v>
      </c>
      <c r="B152" s="115">
        <v>2</v>
      </c>
      <c r="C152" s="115">
        <v>0</v>
      </c>
      <c r="D152" s="115">
        <v>2</v>
      </c>
      <c r="E152" s="115">
        <v>0</v>
      </c>
      <c r="F152" s="115">
        <v>0</v>
      </c>
      <c r="G152" s="115">
        <v>0</v>
      </c>
      <c r="H152" s="115">
        <f t="shared" si="30"/>
        <v>2</v>
      </c>
      <c r="I152" s="115">
        <f t="shared" si="31"/>
        <v>0</v>
      </c>
      <c r="J152" s="115">
        <f t="shared" si="32"/>
        <v>2</v>
      </c>
      <c r="K152" s="116" t="s">
        <v>547</v>
      </c>
    </row>
    <row r="153" spans="1:11" ht="21" customHeight="1" x14ac:dyDescent="0.2">
      <c r="A153" s="114" t="s">
        <v>292</v>
      </c>
      <c r="B153" s="115">
        <v>29</v>
      </c>
      <c r="C153" s="115">
        <v>9</v>
      </c>
      <c r="D153" s="115">
        <v>38</v>
      </c>
      <c r="E153" s="115">
        <v>0</v>
      </c>
      <c r="F153" s="115">
        <v>0</v>
      </c>
      <c r="G153" s="115">
        <v>0</v>
      </c>
      <c r="H153" s="115">
        <f t="shared" si="30"/>
        <v>29</v>
      </c>
      <c r="I153" s="115">
        <f t="shared" si="31"/>
        <v>9</v>
      </c>
      <c r="J153" s="115">
        <f t="shared" si="32"/>
        <v>38</v>
      </c>
      <c r="K153" s="116" t="s">
        <v>293</v>
      </c>
    </row>
    <row r="154" spans="1:11" ht="21" customHeight="1" x14ac:dyDescent="0.2">
      <c r="A154" s="114" t="s">
        <v>90</v>
      </c>
      <c r="B154" s="115">
        <f>SUM(B152:B153,B142:B151,B117:B135)</f>
        <v>1841</v>
      </c>
      <c r="C154" s="115">
        <f t="shared" ref="C154:J154" si="33">SUM(C152:C153,C142:C151,C117:C135)</f>
        <v>1165</v>
      </c>
      <c r="D154" s="115">
        <f t="shared" si="33"/>
        <v>3006</v>
      </c>
      <c r="E154" s="115">
        <f t="shared" si="33"/>
        <v>0</v>
      </c>
      <c r="F154" s="115">
        <f t="shared" si="33"/>
        <v>0</v>
      </c>
      <c r="G154" s="115">
        <f t="shared" si="33"/>
        <v>0</v>
      </c>
      <c r="H154" s="115">
        <f t="shared" si="33"/>
        <v>1841</v>
      </c>
      <c r="I154" s="115">
        <f t="shared" si="33"/>
        <v>1165</v>
      </c>
      <c r="J154" s="115">
        <f t="shared" si="33"/>
        <v>3006</v>
      </c>
      <c r="K154" s="116" t="s">
        <v>91</v>
      </c>
    </row>
    <row r="155" spans="1:11" ht="21" customHeight="1" x14ac:dyDescent="0.2">
      <c r="A155" s="114" t="s">
        <v>92</v>
      </c>
      <c r="B155" s="115"/>
      <c r="C155" s="115"/>
      <c r="D155" s="115"/>
      <c r="E155" s="115"/>
      <c r="F155" s="115"/>
      <c r="G155" s="115"/>
      <c r="H155" s="115"/>
      <c r="I155" s="115"/>
      <c r="J155" s="115"/>
      <c r="K155" s="116" t="s">
        <v>198</v>
      </c>
    </row>
    <row r="156" spans="1:11" ht="30.75" customHeight="1" x14ac:dyDescent="0.2">
      <c r="A156" s="114" t="s">
        <v>456</v>
      </c>
      <c r="B156" s="115">
        <v>4</v>
      </c>
      <c r="C156" s="115">
        <v>5</v>
      </c>
      <c r="D156" s="115">
        <v>9</v>
      </c>
      <c r="E156" s="115">
        <v>0</v>
      </c>
      <c r="F156" s="115">
        <v>0</v>
      </c>
      <c r="G156" s="115">
        <v>0</v>
      </c>
      <c r="H156" s="115">
        <f t="shared" si="30"/>
        <v>4</v>
      </c>
      <c r="I156" s="115">
        <f t="shared" si="31"/>
        <v>5</v>
      </c>
      <c r="J156" s="115">
        <f t="shared" si="32"/>
        <v>9</v>
      </c>
      <c r="K156" s="118" t="s">
        <v>367</v>
      </c>
    </row>
    <row r="157" spans="1:11" ht="21" customHeight="1" x14ac:dyDescent="0.2">
      <c r="A157" s="114" t="s">
        <v>522</v>
      </c>
      <c r="B157" s="115">
        <v>2</v>
      </c>
      <c r="C157" s="115">
        <v>0</v>
      </c>
      <c r="D157" s="115">
        <v>2</v>
      </c>
      <c r="E157" s="115">
        <v>0</v>
      </c>
      <c r="F157" s="115">
        <v>0</v>
      </c>
      <c r="G157" s="115">
        <v>0</v>
      </c>
      <c r="H157" s="115">
        <f t="shared" si="30"/>
        <v>2</v>
      </c>
      <c r="I157" s="115">
        <f t="shared" si="31"/>
        <v>0</v>
      </c>
      <c r="J157" s="115">
        <f t="shared" si="32"/>
        <v>2</v>
      </c>
      <c r="K157" s="116" t="s">
        <v>432</v>
      </c>
    </row>
    <row r="158" spans="1:11" ht="21" customHeight="1" thickBot="1" x14ac:dyDescent="0.25">
      <c r="A158" s="122" t="s">
        <v>126</v>
      </c>
      <c r="B158" s="503">
        <f>SUM(B156:B157)</f>
        <v>6</v>
      </c>
      <c r="C158" s="503">
        <f t="shared" ref="C158:G158" si="34">SUM(C156:C157)</f>
        <v>5</v>
      </c>
      <c r="D158" s="115">
        <f t="shared" ref="D158" si="35">SUM(B158:C158)</f>
        <v>11</v>
      </c>
      <c r="E158" s="503">
        <f t="shared" si="34"/>
        <v>0</v>
      </c>
      <c r="F158" s="503">
        <f t="shared" si="34"/>
        <v>0</v>
      </c>
      <c r="G158" s="503">
        <f t="shared" si="34"/>
        <v>0</v>
      </c>
      <c r="H158" s="503">
        <f t="shared" si="30"/>
        <v>6</v>
      </c>
      <c r="I158" s="503">
        <f t="shared" si="31"/>
        <v>5</v>
      </c>
      <c r="J158" s="503">
        <f t="shared" si="32"/>
        <v>11</v>
      </c>
      <c r="K158" s="123" t="s">
        <v>91</v>
      </c>
    </row>
    <row r="159" spans="1:11" ht="21" customHeight="1" thickBot="1" x14ac:dyDescent="0.25">
      <c r="A159" s="128" t="s">
        <v>252</v>
      </c>
      <c r="B159" s="129">
        <f>B158+B154</f>
        <v>1847</v>
      </c>
      <c r="C159" s="129">
        <f t="shared" ref="C159:J159" si="36">C158+C154</f>
        <v>1170</v>
      </c>
      <c r="D159" s="129">
        <f t="shared" si="36"/>
        <v>3017</v>
      </c>
      <c r="E159" s="129">
        <f t="shared" si="36"/>
        <v>0</v>
      </c>
      <c r="F159" s="129">
        <f t="shared" si="36"/>
        <v>0</v>
      </c>
      <c r="G159" s="129">
        <f t="shared" si="36"/>
        <v>0</v>
      </c>
      <c r="H159" s="129">
        <f t="shared" si="36"/>
        <v>1847</v>
      </c>
      <c r="I159" s="129">
        <f t="shared" si="36"/>
        <v>1170</v>
      </c>
      <c r="J159" s="129">
        <f t="shared" si="36"/>
        <v>3017</v>
      </c>
      <c r="K159" s="130" t="s">
        <v>253</v>
      </c>
    </row>
    <row r="160" spans="1:11" ht="15.75" thickTop="1" x14ac:dyDescent="0.2">
      <c r="A160" s="531"/>
      <c r="B160" s="531"/>
      <c r="C160" s="531"/>
      <c r="D160" s="531"/>
      <c r="E160" s="531"/>
      <c r="F160" s="531"/>
      <c r="G160" s="531"/>
      <c r="H160" s="531"/>
      <c r="I160" s="531"/>
      <c r="J160" s="531"/>
      <c r="K160" s="531"/>
    </row>
  </sheetData>
  <mergeCells count="54">
    <mergeCell ref="A138:A141"/>
    <mergeCell ref="B138:D138"/>
    <mergeCell ref="E138:G138"/>
    <mergeCell ref="H138:J138"/>
    <mergeCell ref="K138:K141"/>
    <mergeCell ref="B139:D139"/>
    <mergeCell ref="E139:G139"/>
    <mergeCell ref="H139:J139"/>
    <mergeCell ref="A109:K109"/>
    <mergeCell ref="A110:K110"/>
    <mergeCell ref="A112:A115"/>
    <mergeCell ref="B112:D112"/>
    <mergeCell ref="E112:G112"/>
    <mergeCell ref="H112:J112"/>
    <mergeCell ref="K112:K115"/>
    <mergeCell ref="B113:D113"/>
    <mergeCell ref="E113:G113"/>
    <mergeCell ref="H113:J113"/>
    <mergeCell ref="A57:K57"/>
    <mergeCell ref="A58:K58"/>
    <mergeCell ref="A60:A63"/>
    <mergeCell ref="B60:D60"/>
    <mergeCell ref="E60:G60"/>
    <mergeCell ref="H60:J60"/>
    <mergeCell ref="K60:K63"/>
    <mergeCell ref="B61:D61"/>
    <mergeCell ref="E61:G61"/>
    <mergeCell ref="H61:J61"/>
    <mergeCell ref="A33:A36"/>
    <mergeCell ref="B33:D33"/>
    <mergeCell ref="E33:G33"/>
    <mergeCell ref="H33:J33"/>
    <mergeCell ref="K33:K36"/>
    <mergeCell ref="B34:D34"/>
    <mergeCell ref="E34:G34"/>
    <mergeCell ref="H34:J34"/>
    <mergeCell ref="A1:K1"/>
    <mergeCell ref="A2:K2"/>
    <mergeCell ref="A4:A7"/>
    <mergeCell ref="B4:D4"/>
    <mergeCell ref="E4:G4"/>
    <mergeCell ref="H4:J4"/>
    <mergeCell ref="K4:K7"/>
    <mergeCell ref="B5:D5"/>
    <mergeCell ref="E5:G5"/>
    <mergeCell ref="H5:J5"/>
    <mergeCell ref="A83:A86"/>
    <mergeCell ref="B83:D83"/>
    <mergeCell ref="E83:G83"/>
    <mergeCell ref="H83:J83"/>
    <mergeCell ref="K83:K86"/>
    <mergeCell ref="B84:D84"/>
    <mergeCell ref="E84:G84"/>
    <mergeCell ref="H84:J84"/>
  </mergeCells>
  <printOptions horizontalCentered="1"/>
  <pageMargins left="0.5" right="0.5" top="1" bottom="1" header="1" footer="1"/>
  <pageSetup paperSize="9" scale="80" orientation="landscape" r:id="rId1"/>
  <rowBreaks count="1" manualBreakCount="1">
    <brk id="56"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0"/>
  <sheetViews>
    <sheetView rightToLeft="1" view="pageBreakPreview" zoomScale="75" zoomScaleSheetLayoutView="75" workbookViewId="0">
      <selection activeCell="R63" sqref="R63"/>
    </sheetView>
  </sheetViews>
  <sheetFormatPr defaultRowHeight="15" x14ac:dyDescent="0.25"/>
  <cols>
    <col min="1" max="1" width="25" style="109" customWidth="1"/>
    <col min="2" max="2" width="7.5" style="109" customWidth="1"/>
    <col min="3" max="7" width="9" style="109"/>
    <col min="8" max="8" width="6.875" style="109" customWidth="1"/>
    <col min="9" max="9" width="9" style="109"/>
    <col min="10" max="10" width="7.125" style="109" customWidth="1"/>
    <col min="11" max="11" width="7" style="109" customWidth="1"/>
    <col min="12" max="12" width="9" style="109"/>
    <col min="13" max="13" width="7.125" style="109" customWidth="1"/>
    <col min="14" max="14" width="35.375" style="109" customWidth="1"/>
    <col min="15" max="16384" width="9" style="109"/>
  </cols>
  <sheetData>
    <row r="1" spans="1:14" ht="27" customHeight="1" x14ac:dyDescent="0.25">
      <c r="A1" s="1023" t="s">
        <v>1988</v>
      </c>
      <c r="B1" s="1023"/>
      <c r="C1" s="1023"/>
      <c r="D1" s="1023"/>
      <c r="E1" s="1023"/>
      <c r="F1" s="1023"/>
      <c r="G1" s="1023"/>
      <c r="H1" s="1023"/>
      <c r="I1" s="1023"/>
      <c r="J1" s="1023"/>
      <c r="K1" s="1023"/>
      <c r="L1" s="1023"/>
      <c r="M1" s="1023"/>
      <c r="N1" s="1023"/>
    </row>
    <row r="2" spans="1:14" ht="29.25" customHeight="1" x14ac:dyDescent="0.25">
      <c r="A2" s="1024" t="s">
        <v>1989</v>
      </c>
      <c r="B2" s="1024"/>
      <c r="C2" s="1024"/>
      <c r="D2" s="1024"/>
      <c r="E2" s="1024"/>
      <c r="F2" s="1024"/>
      <c r="G2" s="1024"/>
      <c r="H2" s="1024"/>
      <c r="I2" s="1024"/>
      <c r="J2" s="1024"/>
      <c r="K2" s="1024"/>
      <c r="L2" s="1024"/>
      <c r="M2" s="1024"/>
      <c r="N2" s="1024"/>
    </row>
    <row r="3" spans="1:14" s="124" customFormat="1" ht="19.5" thickBot="1" x14ac:dyDescent="0.35">
      <c r="A3" s="132" t="s">
        <v>551</v>
      </c>
      <c r="B3" s="133"/>
      <c r="C3" s="133"/>
      <c r="D3" s="133"/>
      <c r="E3" s="133"/>
      <c r="F3" s="133"/>
      <c r="G3" s="133"/>
      <c r="H3" s="133"/>
      <c r="I3" s="133"/>
      <c r="J3" s="133"/>
      <c r="K3" s="133"/>
      <c r="L3" s="133"/>
      <c r="M3" s="133"/>
      <c r="N3" s="134" t="s">
        <v>2412</v>
      </c>
    </row>
    <row r="4" spans="1:14" ht="21" customHeight="1" thickTop="1" x14ac:dyDescent="0.25">
      <c r="A4" s="1025" t="s">
        <v>196</v>
      </c>
      <c r="B4" s="1028" t="s">
        <v>128</v>
      </c>
      <c r="C4" s="1028"/>
      <c r="D4" s="1028"/>
      <c r="E4" s="1028" t="s">
        <v>129</v>
      </c>
      <c r="F4" s="1028"/>
      <c r="G4" s="1028"/>
      <c r="H4" s="1028" t="s">
        <v>130</v>
      </c>
      <c r="I4" s="1028"/>
      <c r="J4" s="1028"/>
      <c r="K4" s="1028" t="s">
        <v>4</v>
      </c>
      <c r="L4" s="1028"/>
      <c r="M4" s="1028"/>
      <c r="N4" s="1025" t="s">
        <v>197</v>
      </c>
    </row>
    <row r="5" spans="1:14" ht="18" customHeight="1" x14ac:dyDescent="0.25">
      <c r="A5" s="1026"/>
      <c r="B5" s="1029" t="s">
        <v>131</v>
      </c>
      <c r="C5" s="1029"/>
      <c r="D5" s="1029"/>
      <c r="E5" s="1029" t="s">
        <v>132</v>
      </c>
      <c r="F5" s="1029"/>
      <c r="G5" s="1029"/>
      <c r="H5" s="1029" t="s">
        <v>133</v>
      </c>
      <c r="I5" s="1029"/>
      <c r="J5" s="1029"/>
      <c r="K5" s="1029" t="s">
        <v>9</v>
      </c>
      <c r="L5" s="1029"/>
      <c r="M5" s="1029"/>
      <c r="N5" s="1026"/>
    </row>
    <row r="6" spans="1:14" ht="18.75" customHeight="1" x14ac:dyDescent="0.25">
      <c r="A6" s="1026"/>
      <c r="B6" s="135" t="s">
        <v>10</v>
      </c>
      <c r="C6" s="135" t="s">
        <v>112</v>
      </c>
      <c r="D6" s="135" t="s">
        <v>12</v>
      </c>
      <c r="E6" s="135" t="s">
        <v>10</v>
      </c>
      <c r="F6" s="135" t="s">
        <v>112</v>
      </c>
      <c r="G6" s="135" t="s">
        <v>12</v>
      </c>
      <c r="H6" s="135" t="s">
        <v>10</v>
      </c>
      <c r="I6" s="135" t="s">
        <v>112</v>
      </c>
      <c r="J6" s="135" t="s">
        <v>12</v>
      </c>
      <c r="K6" s="135" t="s">
        <v>10</v>
      </c>
      <c r="L6" s="135" t="s">
        <v>112</v>
      </c>
      <c r="M6" s="135" t="s">
        <v>12</v>
      </c>
      <c r="N6" s="1026"/>
    </row>
    <row r="7" spans="1:14" ht="16.5" customHeight="1" thickBot="1" x14ac:dyDescent="0.3">
      <c r="A7" s="1027"/>
      <c r="B7" s="136" t="s">
        <v>13</v>
      </c>
      <c r="C7" s="136" t="s">
        <v>14</v>
      </c>
      <c r="D7" s="136" t="s">
        <v>9</v>
      </c>
      <c r="E7" s="136" t="s">
        <v>13</v>
      </c>
      <c r="F7" s="136" t="s">
        <v>14</v>
      </c>
      <c r="G7" s="136" t="s">
        <v>9</v>
      </c>
      <c r="H7" s="136" t="s">
        <v>13</v>
      </c>
      <c r="I7" s="136" t="s">
        <v>14</v>
      </c>
      <c r="J7" s="136" t="s">
        <v>9</v>
      </c>
      <c r="K7" s="136" t="s">
        <v>13</v>
      </c>
      <c r="L7" s="136" t="s">
        <v>14</v>
      </c>
      <c r="M7" s="136" t="s">
        <v>9</v>
      </c>
      <c r="N7" s="1027"/>
    </row>
    <row r="8" spans="1:14" ht="21" customHeight="1" x14ac:dyDescent="0.25">
      <c r="A8" s="137" t="s">
        <v>15</v>
      </c>
      <c r="B8" s="1031"/>
      <c r="C8" s="1031"/>
      <c r="D8" s="1031"/>
      <c r="E8" s="1031"/>
      <c r="F8" s="1031"/>
      <c r="G8" s="1031"/>
      <c r="H8" s="1031"/>
      <c r="I8" s="1031"/>
      <c r="J8" s="1031"/>
      <c r="K8" s="1031"/>
      <c r="L8" s="1031"/>
      <c r="M8" s="1031"/>
      <c r="N8" s="138" t="s">
        <v>198</v>
      </c>
    </row>
    <row r="9" spans="1:14" ht="21" customHeight="1" x14ac:dyDescent="0.25">
      <c r="A9" s="137" t="s">
        <v>199</v>
      </c>
      <c r="B9" s="139">
        <v>50</v>
      </c>
      <c r="C9" s="139">
        <v>69</v>
      </c>
      <c r="D9" s="139">
        <v>119</v>
      </c>
      <c r="E9" s="139">
        <v>2</v>
      </c>
      <c r="F9" s="139">
        <v>2</v>
      </c>
      <c r="G9" s="139">
        <v>4</v>
      </c>
      <c r="H9" s="139">
        <v>0</v>
      </c>
      <c r="I9" s="139">
        <v>0</v>
      </c>
      <c r="J9" s="139">
        <f>SUM(H9:I9)</f>
        <v>0</v>
      </c>
      <c r="K9" s="140">
        <f>SUM(B9,E9,H9)</f>
        <v>52</v>
      </c>
      <c r="L9" s="140">
        <f>SUM(C9,F9,I9)</f>
        <v>71</v>
      </c>
      <c r="M9" s="140">
        <f>SUM(K9:L9)</f>
        <v>123</v>
      </c>
      <c r="N9" s="138" t="s">
        <v>200</v>
      </c>
    </row>
    <row r="10" spans="1:14" ht="21" customHeight="1" x14ac:dyDescent="0.25">
      <c r="A10" s="137" t="s">
        <v>514</v>
      </c>
      <c r="B10" s="139">
        <v>6</v>
      </c>
      <c r="C10" s="139">
        <v>4</v>
      </c>
      <c r="D10" s="139">
        <v>10</v>
      </c>
      <c r="E10" s="139">
        <v>1</v>
      </c>
      <c r="F10" s="139">
        <v>2</v>
      </c>
      <c r="G10" s="139">
        <v>3</v>
      </c>
      <c r="H10" s="139">
        <v>0</v>
      </c>
      <c r="I10" s="139">
        <v>0</v>
      </c>
      <c r="J10" s="139">
        <f t="shared" ref="J10:J26" si="0">SUM(H10:I10)</f>
        <v>0</v>
      </c>
      <c r="K10" s="140">
        <f t="shared" ref="K10:K26" si="1">SUM(B10,E10,H10)</f>
        <v>7</v>
      </c>
      <c r="L10" s="140">
        <f t="shared" ref="L10:L26" si="2">SUM(C10,F10,I10)</f>
        <v>6</v>
      </c>
      <c r="M10" s="140">
        <f t="shared" ref="M10:M26" si="3">SUM(K10:L10)</f>
        <v>13</v>
      </c>
      <c r="N10" s="138" t="s">
        <v>515</v>
      </c>
    </row>
    <row r="11" spans="1:14" ht="21" customHeight="1" x14ac:dyDescent="0.25">
      <c r="A11" s="137" t="s">
        <v>203</v>
      </c>
      <c r="B11" s="139">
        <v>5</v>
      </c>
      <c r="C11" s="139">
        <v>1</v>
      </c>
      <c r="D11" s="139">
        <v>6</v>
      </c>
      <c r="E11" s="139">
        <v>2</v>
      </c>
      <c r="F11" s="139">
        <v>5</v>
      </c>
      <c r="G11" s="139">
        <v>7</v>
      </c>
      <c r="H11" s="139">
        <v>0</v>
      </c>
      <c r="I11" s="139">
        <v>0</v>
      </c>
      <c r="J11" s="139">
        <f t="shared" si="0"/>
        <v>0</v>
      </c>
      <c r="K11" s="140">
        <f t="shared" si="1"/>
        <v>7</v>
      </c>
      <c r="L11" s="140">
        <f t="shared" si="2"/>
        <v>6</v>
      </c>
      <c r="M11" s="140">
        <f t="shared" si="3"/>
        <v>13</v>
      </c>
      <c r="N11" s="138" t="s">
        <v>204</v>
      </c>
    </row>
    <row r="12" spans="1:14" ht="21" customHeight="1" x14ac:dyDescent="0.25">
      <c r="A12" s="137" t="s">
        <v>205</v>
      </c>
      <c r="B12" s="139">
        <v>20</v>
      </c>
      <c r="C12" s="139">
        <v>19</v>
      </c>
      <c r="D12" s="139">
        <v>39</v>
      </c>
      <c r="E12" s="139">
        <v>1</v>
      </c>
      <c r="F12" s="139">
        <v>8</v>
      </c>
      <c r="G12" s="139">
        <v>9</v>
      </c>
      <c r="H12" s="139">
        <v>0</v>
      </c>
      <c r="I12" s="139">
        <v>0</v>
      </c>
      <c r="J12" s="139">
        <f t="shared" si="0"/>
        <v>0</v>
      </c>
      <c r="K12" s="140">
        <f t="shared" si="1"/>
        <v>21</v>
      </c>
      <c r="L12" s="140">
        <f t="shared" si="2"/>
        <v>27</v>
      </c>
      <c r="M12" s="140">
        <f t="shared" si="3"/>
        <v>48</v>
      </c>
      <c r="N12" s="138" t="s">
        <v>206</v>
      </c>
    </row>
    <row r="13" spans="1:14" ht="21" customHeight="1" x14ac:dyDescent="0.25">
      <c r="A13" s="137" t="s">
        <v>516</v>
      </c>
      <c r="B13" s="139">
        <v>0</v>
      </c>
      <c r="C13" s="139">
        <v>2</v>
      </c>
      <c r="D13" s="139">
        <v>2</v>
      </c>
      <c r="E13" s="139">
        <v>0</v>
      </c>
      <c r="F13" s="139">
        <v>0</v>
      </c>
      <c r="G13" s="139">
        <v>0</v>
      </c>
      <c r="H13" s="139">
        <v>0</v>
      </c>
      <c r="I13" s="139">
        <v>0</v>
      </c>
      <c r="J13" s="139">
        <f t="shared" si="0"/>
        <v>0</v>
      </c>
      <c r="K13" s="140">
        <f t="shared" si="1"/>
        <v>0</v>
      </c>
      <c r="L13" s="140">
        <f t="shared" si="2"/>
        <v>2</v>
      </c>
      <c r="M13" s="140">
        <f t="shared" si="3"/>
        <v>2</v>
      </c>
      <c r="N13" s="138" t="s">
        <v>208</v>
      </c>
    </row>
    <row r="14" spans="1:14" ht="21" customHeight="1" x14ac:dyDescent="0.25">
      <c r="A14" s="137" t="s">
        <v>209</v>
      </c>
      <c r="B14" s="139">
        <v>126</v>
      </c>
      <c r="C14" s="139">
        <v>118</v>
      </c>
      <c r="D14" s="139">
        <v>244</v>
      </c>
      <c r="E14" s="139">
        <v>16</v>
      </c>
      <c r="F14" s="139">
        <v>14</v>
      </c>
      <c r="G14" s="139">
        <v>30</v>
      </c>
      <c r="H14" s="139">
        <v>123</v>
      </c>
      <c r="I14" s="139">
        <v>86</v>
      </c>
      <c r="J14" s="139">
        <f t="shared" si="0"/>
        <v>209</v>
      </c>
      <c r="K14" s="140">
        <f t="shared" si="1"/>
        <v>265</v>
      </c>
      <c r="L14" s="140">
        <f t="shared" si="2"/>
        <v>218</v>
      </c>
      <c r="M14" s="140">
        <f t="shared" si="3"/>
        <v>483</v>
      </c>
      <c r="N14" s="138" t="s">
        <v>210</v>
      </c>
    </row>
    <row r="15" spans="1:14" ht="21" customHeight="1" x14ac:dyDescent="0.25">
      <c r="A15" s="137" t="s">
        <v>506</v>
      </c>
      <c r="B15" s="139">
        <v>86</v>
      </c>
      <c r="C15" s="139">
        <v>58</v>
      </c>
      <c r="D15" s="139">
        <v>144</v>
      </c>
      <c r="E15" s="139">
        <v>10</v>
      </c>
      <c r="F15" s="139">
        <v>6</v>
      </c>
      <c r="G15" s="139">
        <v>16</v>
      </c>
      <c r="H15" s="139">
        <v>10</v>
      </c>
      <c r="I15" s="139">
        <v>9</v>
      </c>
      <c r="J15" s="139">
        <f t="shared" si="0"/>
        <v>19</v>
      </c>
      <c r="K15" s="140">
        <f t="shared" si="1"/>
        <v>106</v>
      </c>
      <c r="L15" s="140">
        <f t="shared" si="2"/>
        <v>73</v>
      </c>
      <c r="M15" s="140">
        <f t="shared" si="3"/>
        <v>179</v>
      </c>
      <c r="N15" s="138" t="s">
        <v>214</v>
      </c>
    </row>
    <row r="16" spans="1:14" ht="21" customHeight="1" x14ac:dyDescent="0.25">
      <c r="A16" s="137" t="s">
        <v>215</v>
      </c>
      <c r="B16" s="139">
        <v>37</v>
      </c>
      <c r="C16" s="139">
        <v>27</v>
      </c>
      <c r="D16" s="139">
        <v>64</v>
      </c>
      <c r="E16" s="139">
        <v>6</v>
      </c>
      <c r="F16" s="139">
        <v>2</v>
      </c>
      <c r="G16" s="139">
        <v>8</v>
      </c>
      <c r="H16" s="139">
        <v>7</v>
      </c>
      <c r="I16" s="139">
        <v>4</v>
      </c>
      <c r="J16" s="139">
        <f t="shared" si="0"/>
        <v>11</v>
      </c>
      <c r="K16" s="140">
        <f t="shared" si="1"/>
        <v>50</v>
      </c>
      <c r="L16" s="140">
        <f t="shared" si="2"/>
        <v>33</v>
      </c>
      <c r="M16" s="140">
        <f t="shared" si="3"/>
        <v>83</v>
      </c>
      <c r="N16" s="138" t="s">
        <v>216</v>
      </c>
    </row>
    <row r="17" spans="1:14" ht="21" customHeight="1" x14ac:dyDescent="0.25">
      <c r="A17" s="137" t="s">
        <v>217</v>
      </c>
      <c r="B17" s="139">
        <v>163</v>
      </c>
      <c r="C17" s="139">
        <v>358</v>
      </c>
      <c r="D17" s="139">
        <v>521</v>
      </c>
      <c r="E17" s="139">
        <v>41</v>
      </c>
      <c r="F17" s="139">
        <v>32</v>
      </c>
      <c r="G17" s="139">
        <v>73</v>
      </c>
      <c r="H17" s="139">
        <v>23</v>
      </c>
      <c r="I17" s="139">
        <v>22</v>
      </c>
      <c r="J17" s="139">
        <f t="shared" si="0"/>
        <v>45</v>
      </c>
      <c r="K17" s="140">
        <f t="shared" si="1"/>
        <v>227</v>
      </c>
      <c r="L17" s="140">
        <f t="shared" si="2"/>
        <v>412</v>
      </c>
      <c r="M17" s="140">
        <f t="shared" si="3"/>
        <v>639</v>
      </c>
      <c r="N17" s="138" t="s">
        <v>257</v>
      </c>
    </row>
    <row r="18" spans="1:14" ht="21" customHeight="1" x14ac:dyDescent="0.25">
      <c r="A18" s="137" t="s">
        <v>528</v>
      </c>
      <c r="B18" s="139">
        <v>29</v>
      </c>
      <c r="C18" s="139">
        <v>17</v>
      </c>
      <c r="D18" s="139">
        <v>46</v>
      </c>
      <c r="E18" s="139">
        <v>6</v>
      </c>
      <c r="F18" s="139">
        <v>1</v>
      </c>
      <c r="G18" s="139">
        <v>7</v>
      </c>
      <c r="H18" s="139">
        <v>16</v>
      </c>
      <c r="I18" s="139">
        <v>3</v>
      </c>
      <c r="J18" s="139">
        <f t="shared" si="0"/>
        <v>19</v>
      </c>
      <c r="K18" s="140">
        <f t="shared" si="1"/>
        <v>51</v>
      </c>
      <c r="L18" s="140">
        <f t="shared" si="2"/>
        <v>21</v>
      </c>
      <c r="M18" s="140">
        <f t="shared" si="3"/>
        <v>72</v>
      </c>
      <c r="N18" s="141" t="s">
        <v>529</v>
      </c>
    </row>
    <row r="19" spans="1:14" ht="39" customHeight="1" x14ac:dyDescent="0.25">
      <c r="A19" s="137" t="s">
        <v>519</v>
      </c>
      <c r="B19" s="139">
        <v>37</v>
      </c>
      <c r="C19" s="139">
        <v>63</v>
      </c>
      <c r="D19" s="139">
        <v>100</v>
      </c>
      <c r="E19" s="139">
        <v>2</v>
      </c>
      <c r="F19" s="139">
        <v>7</v>
      </c>
      <c r="G19" s="139">
        <v>9</v>
      </c>
      <c r="H19" s="139">
        <v>11</v>
      </c>
      <c r="I19" s="139">
        <v>18</v>
      </c>
      <c r="J19" s="139">
        <f t="shared" si="0"/>
        <v>29</v>
      </c>
      <c r="K19" s="140">
        <f t="shared" si="1"/>
        <v>50</v>
      </c>
      <c r="L19" s="140">
        <f t="shared" si="2"/>
        <v>88</v>
      </c>
      <c r="M19" s="140">
        <f t="shared" si="3"/>
        <v>138</v>
      </c>
      <c r="N19" s="142" t="s">
        <v>367</v>
      </c>
    </row>
    <row r="20" spans="1:14" ht="21" customHeight="1" x14ac:dyDescent="0.25">
      <c r="A20" s="137" t="s">
        <v>306</v>
      </c>
      <c r="B20" s="139">
        <v>308</v>
      </c>
      <c r="C20" s="139">
        <v>107</v>
      </c>
      <c r="D20" s="139">
        <v>415</v>
      </c>
      <c r="E20" s="139">
        <v>49</v>
      </c>
      <c r="F20" s="139">
        <v>17</v>
      </c>
      <c r="G20" s="139">
        <v>66</v>
      </c>
      <c r="H20" s="139">
        <v>0</v>
      </c>
      <c r="I20" s="139">
        <v>0</v>
      </c>
      <c r="J20" s="139">
        <f t="shared" si="0"/>
        <v>0</v>
      </c>
      <c r="K20" s="140">
        <f t="shared" si="1"/>
        <v>357</v>
      </c>
      <c r="L20" s="140">
        <f t="shared" si="2"/>
        <v>124</v>
      </c>
      <c r="M20" s="140">
        <f t="shared" si="3"/>
        <v>481</v>
      </c>
      <c r="N20" s="138" t="s">
        <v>222</v>
      </c>
    </row>
    <row r="21" spans="1:14" ht="21" customHeight="1" x14ac:dyDescent="0.25">
      <c r="A21" s="137" t="s">
        <v>458</v>
      </c>
      <c r="B21" s="139">
        <v>71</v>
      </c>
      <c r="C21" s="139">
        <v>105</v>
      </c>
      <c r="D21" s="139">
        <v>176</v>
      </c>
      <c r="E21" s="139">
        <v>20</v>
      </c>
      <c r="F21" s="139">
        <v>53</v>
      </c>
      <c r="G21" s="139">
        <v>73</v>
      </c>
      <c r="H21" s="139">
        <v>7</v>
      </c>
      <c r="I21" s="139">
        <v>21</v>
      </c>
      <c r="J21" s="139">
        <f t="shared" si="0"/>
        <v>28</v>
      </c>
      <c r="K21" s="140">
        <f t="shared" si="1"/>
        <v>98</v>
      </c>
      <c r="L21" s="140">
        <f t="shared" si="2"/>
        <v>179</v>
      </c>
      <c r="M21" s="140">
        <f t="shared" si="3"/>
        <v>277</v>
      </c>
      <c r="N21" s="138" t="s">
        <v>459</v>
      </c>
    </row>
    <row r="22" spans="1:14" ht="21" customHeight="1" x14ac:dyDescent="0.25">
      <c r="A22" s="137" t="s">
        <v>460</v>
      </c>
      <c r="B22" s="139">
        <v>190</v>
      </c>
      <c r="C22" s="139">
        <v>204</v>
      </c>
      <c r="D22" s="139">
        <v>394</v>
      </c>
      <c r="E22" s="139">
        <v>26</v>
      </c>
      <c r="F22" s="139">
        <v>30</v>
      </c>
      <c r="G22" s="139">
        <v>56</v>
      </c>
      <c r="H22" s="139">
        <v>19</v>
      </c>
      <c r="I22" s="139">
        <v>8</v>
      </c>
      <c r="J22" s="139">
        <f t="shared" si="0"/>
        <v>27</v>
      </c>
      <c r="K22" s="140">
        <f t="shared" si="1"/>
        <v>235</v>
      </c>
      <c r="L22" s="140">
        <f t="shared" si="2"/>
        <v>242</v>
      </c>
      <c r="M22" s="140">
        <f t="shared" si="3"/>
        <v>477</v>
      </c>
      <c r="N22" s="138" t="s">
        <v>461</v>
      </c>
    </row>
    <row r="23" spans="1:14" ht="21" customHeight="1" x14ac:dyDescent="0.25">
      <c r="A23" s="137" t="s">
        <v>520</v>
      </c>
      <c r="B23" s="139">
        <v>7</v>
      </c>
      <c r="C23" s="139">
        <v>6</v>
      </c>
      <c r="D23" s="139">
        <v>13</v>
      </c>
      <c r="E23" s="139">
        <v>21</v>
      </c>
      <c r="F23" s="139">
        <v>33</v>
      </c>
      <c r="G23" s="139">
        <v>54</v>
      </c>
      <c r="H23" s="139">
        <v>0</v>
      </c>
      <c r="I23" s="139">
        <v>0</v>
      </c>
      <c r="J23" s="139">
        <f t="shared" si="0"/>
        <v>0</v>
      </c>
      <c r="K23" s="140">
        <f t="shared" si="1"/>
        <v>28</v>
      </c>
      <c r="L23" s="140">
        <f t="shared" si="2"/>
        <v>39</v>
      </c>
      <c r="M23" s="140">
        <f t="shared" si="3"/>
        <v>67</v>
      </c>
      <c r="N23" s="138" t="s">
        <v>521</v>
      </c>
    </row>
    <row r="24" spans="1:14" ht="21" customHeight="1" x14ac:dyDescent="0.25">
      <c r="A24" s="137" t="s">
        <v>522</v>
      </c>
      <c r="B24" s="139">
        <v>0</v>
      </c>
      <c r="C24" s="139">
        <v>63</v>
      </c>
      <c r="D24" s="139">
        <v>63</v>
      </c>
      <c r="E24" s="139">
        <v>0</v>
      </c>
      <c r="F24" s="139">
        <v>32</v>
      </c>
      <c r="G24" s="139">
        <v>32</v>
      </c>
      <c r="H24" s="139">
        <v>0</v>
      </c>
      <c r="I24" s="139">
        <v>2</v>
      </c>
      <c r="J24" s="139">
        <f t="shared" si="0"/>
        <v>2</v>
      </c>
      <c r="K24" s="140">
        <f t="shared" si="1"/>
        <v>0</v>
      </c>
      <c r="L24" s="140">
        <f t="shared" si="2"/>
        <v>97</v>
      </c>
      <c r="M24" s="140">
        <f t="shared" si="3"/>
        <v>97</v>
      </c>
      <c r="N24" s="138" t="s">
        <v>432</v>
      </c>
    </row>
    <row r="25" spans="1:14" ht="21" customHeight="1" x14ac:dyDescent="0.25">
      <c r="A25" s="137" t="s">
        <v>229</v>
      </c>
      <c r="B25" s="139">
        <v>31</v>
      </c>
      <c r="C25" s="139">
        <v>5</v>
      </c>
      <c r="D25" s="139">
        <v>36</v>
      </c>
      <c r="E25" s="139">
        <v>11</v>
      </c>
      <c r="F25" s="139">
        <v>2</v>
      </c>
      <c r="G25" s="139">
        <v>13</v>
      </c>
      <c r="H25" s="139">
        <v>0</v>
      </c>
      <c r="I25" s="139">
        <v>0</v>
      </c>
      <c r="J25" s="139">
        <f t="shared" si="0"/>
        <v>0</v>
      </c>
      <c r="K25" s="140">
        <f t="shared" si="1"/>
        <v>42</v>
      </c>
      <c r="L25" s="140">
        <f t="shared" si="2"/>
        <v>7</v>
      </c>
      <c r="M25" s="140">
        <f t="shared" si="3"/>
        <v>49</v>
      </c>
      <c r="N25" s="138" t="s">
        <v>230</v>
      </c>
    </row>
    <row r="26" spans="1:14" ht="21" customHeight="1" thickBot="1" x14ac:dyDescent="0.3">
      <c r="A26" s="143" t="s">
        <v>233</v>
      </c>
      <c r="B26" s="144">
        <v>232</v>
      </c>
      <c r="C26" s="144">
        <v>274</v>
      </c>
      <c r="D26" s="144">
        <v>506</v>
      </c>
      <c r="E26" s="144">
        <v>76</v>
      </c>
      <c r="F26" s="144">
        <v>61</v>
      </c>
      <c r="G26" s="144">
        <v>137</v>
      </c>
      <c r="H26" s="144">
        <v>19</v>
      </c>
      <c r="I26" s="144">
        <v>11</v>
      </c>
      <c r="J26" s="144">
        <f t="shared" si="0"/>
        <v>30</v>
      </c>
      <c r="K26" s="144">
        <f t="shared" si="1"/>
        <v>327</v>
      </c>
      <c r="L26" s="144">
        <f t="shared" si="2"/>
        <v>346</v>
      </c>
      <c r="M26" s="144">
        <f t="shared" si="3"/>
        <v>673</v>
      </c>
      <c r="N26" s="145" t="s">
        <v>234</v>
      </c>
    </row>
    <row r="27" spans="1:14" ht="15.75" thickTop="1" x14ac:dyDescent="0.25">
      <c r="A27" s="146"/>
      <c r="B27" s="146"/>
      <c r="C27" s="146"/>
      <c r="D27" s="146"/>
      <c r="E27" s="146"/>
      <c r="F27" s="146"/>
      <c r="G27" s="146"/>
      <c r="H27" s="146"/>
      <c r="I27" s="146"/>
      <c r="J27" s="146"/>
      <c r="K27" s="146"/>
      <c r="L27" s="146"/>
      <c r="M27" s="146"/>
      <c r="N27" s="146"/>
    </row>
    <row r="28" spans="1:14" ht="15.75" x14ac:dyDescent="0.25">
      <c r="A28" s="147"/>
      <c r="B28" s="146"/>
      <c r="C28" s="146"/>
      <c r="D28" s="146"/>
      <c r="E28" s="146"/>
      <c r="F28" s="146"/>
      <c r="G28" s="146"/>
      <c r="H28" s="146"/>
      <c r="I28" s="146"/>
      <c r="J28" s="146"/>
      <c r="K28" s="146"/>
      <c r="L28" s="146"/>
      <c r="M28" s="146"/>
      <c r="N28" s="148"/>
    </row>
    <row r="29" spans="1:14" ht="6" customHeight="1" x14ac:dyDescent="0.25">
      <c r="A29" s="147"/>
      <c r="B29" s="146"/>
      <c r="C29" s="146"/>
      <c r="D29" s="146"/>
      <c r="E29" s="146"/>
      <c r="F29" s="146"/>
      <c r="G29" s="146"/>
      <c r="H29" s="146"/>
      <c r="I29" s="146"/>
      <c r="J29" s="146"/>
      <c r="K29" s="146"/>
      <c r="L29" s="146"/>
      <c r="M29" s="146"/>
      <c r="N29" s="148"/>
    </row>
    <row r="30" spans="1:14" ht="6.75" customHeight="1" x14ac:dyDescent="0.25">
      <c r="A30" s="147"/>
      <c r="B30" s="146"/>
      <c r="C30" s="146"/>
      <c r="D30" s="146"/>
      <c r="E30" s="146"/>
      <c r="F30" s="146"/>
      <c r="G30" s="146"/>
      <c r="H30" s="146"/>
      <c r="I30" s="146"/>
      <c r="J30" s="146"/>
      <c r="K30" s="146"/>
      <c r="L30" s="146"/>
      <c r="M30" s="146"/>
      <c r="N30" s="148"/>
    </row>
    <row r="31" spans="1:14" s="124" customFormat="1" ht="19.5" thickBot="1" x14ac:dyDescent="0.35">
      <c r="A31" s="132" t="s">
        <v>2414</v>
      </c>
      <c r="B31" s="133"/>
      <c r="C31" s="133"/>
      <c r="D31" s="133"/>
      <c r="E31" s="133"/>
      <c r="F31" s="133"/>
      <c r="G31" s="133"/>
      <c r="H31" s="133"/>
      <c r="I31" s="133"/>
      <c r="J31" s="133"/>
      <c r="K31" s="133"/>
      <c r="L31" s="133"/>
      <c r="M31" s="133"/>
      <c r="N31" s="134" t="s">
        <v>2413</v>
      </c>
    </row>
    <row r="32" spans="1:14" ht="21.75" customHeight="1" thickTop="1" x14ac:dyDescent="0.25">
      <c r="A32" s="1025" t="s">
        <v>196</v>
      </c>
      <c r="B32" s="1028" t="s">
        <v>128</v>
      </c>
      <c r="C32" s="1028"/>
      <c r="D32" s="1028"/>
      <c r="E32" s="1028" t="s">
        <v>129</v>
      </c>
      <c r="F32" s="1028"/>
      <c r="G32" s="1028"/>
      <c r="H32" s="1028" t="s">
        <v>130</v>
      </c>
      <c r="I32" s="1028"/>
      <c r="J32" s="1028"/>
      <c r="K32" s="1028" t="s">
        <v>4</v>
      </c>
      <c r="L32" s="1028"/>
      <c r="M32" s="1028"/>
      <c r="N32" s="1025" t="s">
        <v>197</v>
      </c>
    </row>
    <row r="33" spans="1:14" ht="21.75" customHeight="1" x14ac:dyDescent="0.25">
      <c r="A33" s="1026"/>
      <c r="B33" s="1029" t="s">
        <v>131</v>
      </c>
      <c r="C33" s="1029"/>
      <c r="D33" s="1029"/>
      <c r="E33" s="1029" t="s">
        <v>132</v>
      </c>
      <c r="F33" s="1029"/>
      <c r="G33" s="1029"/>
      <c r="H33" s="1029" t="s">
        <v>133</v>
      </c>
      <c r="I33" s="1029"/>
      <c r="J33" s="1029"/>
      <c r="K33" s="1029" t="s">
        <v>9</v>
      </c>
      <c r="L33" s="1029"/>
      <c r="M33" s="1029"/>
      <c r="N33" s="1026"/>
    </row>
    <row r="34" spans="1:14" ht="21.75" customHeight="1" x14ac:dyDescent="0.25">
      <c r="A34" s="1026"/>
      <c r="B34" s="135" t="s">
        <v>10</v>
      </c>
      <c r="C34" s="135" t="s">
        <v>112</v>
      </c>
      <c r="D34" s="135" t="s">
        <v>12</v>
      </c>
      <c r="E34" s="135" t="s">
        <v>10</v>
      </c>
      <c r="F34" s="135" t="s">
        <v>112</v>
      </c>
      <c r="G34" s="135" t="s">
        <v>12</v>
      </c>
      <c r="H34" s="135" t="s">
        <v>10</v>
      </c>
      <c r="I34" s="135" t="s">
        <v>112</v>
      </c>
      <c r="J34" s="135" t="s">
        <v>12</v>
      </c>
      <c r="K34" s="135" t="s">
        <v>10</v>
      </c>
      <c r="L34" s="135" t="s">
        <v>112</v>
      </c>
      <c r="M34" s="135" t="s">
        <v>12</v>
      </c>
      <c r="N34" s="1026"/>
    </row>
    <row r="35" spans="1:14" ht="21.75" customHeight="1" thickBot="1" x14ac:dyDescent="0.3">
      <c r="A35" s="1027"/>
      <c r="B35" s="136" t="s">
        <v>13</v>
      </c>
      <c r="C35" s="136" t="s">
        <v>14</v>
      </c>
      <c r="D35" s="136" t="s">
        <v>9</v>
      </c>
      <c r="E35" s="136" t="s">
        <v>13</v>
      </c>
      <c r="F35" s="136" t="s">
        <v>14</v>
      </c>
      <c r="G35" s="136" t="s">
        <v>9</v>
      </c>
      <c r="H35" s="136" t="s">
        <v>13</v>
      </c>
      <c r="I35" s="136" t="s">
        <v>14</v>
      </c>
      <c r="J35" s="136" t="s">
        <v>9</v>
      </c>
      <c r="K35" s="136" t="s">
        <v>13</v>
      </c>
      <c r="L35" s="136" t="s">
        <v>14</v>
      </c>
      <c r="M35" s="136" t="s">
        <v>9</v>
      </c>
      <c r="N35" s="1027"/>
    </row>
    <row r="36" spans="1:14" ht="21.75" customHeight="1" x14ac:dyDescent="0.25">
      <c r="A36" s="137" t="s">
        <v>239</v>
      </c>
      <c r="B36" s="149">
        <v>110</v>
      </c>
      <c r="C36" s="149">
        <v>107</v>
      </c>
      <c r="D36" s="149">
        <v>217</v>
      </c>
      <c r="E36" s="149">
        <v>1</v>
      </c>
      <c r="F36" s="149">
        <v>5</v>
      </c>
      <c r="G36" s="149">
        <v>6</v>
      </c>
      <c r="H36" s="149">
        <v>0</v>
      </c>
      <c r="I36" s="149">
        <v>0</v>
      </c>
      <c r="J36" s="149">
        <v>0</v>
      </c>
      <c r="K36" s="149">
        <f>H36+E36+B36</f>
        <v>111</v>
      </c>
      <c r="L36" s="149">
        <f>I36+F36+C36</f>
        <v>112</v>
      </c>
      <c r="M36" s="149">
        <f>SUM(K36:L36)</f>
        <v>223</v>
      </c>
      <c r="N36" s="138" t="s">
        <v>240</v>
      </c>
    </row>
    <row r="37" spans="1:14" ht="21.75" customHeight="1" x14ac:dyDescent="0.25">
      <c r="A37" s="150" t="s">
        <v>243</v>
      </c>
      <c r="B37" s="151">
        <v>78</v>
      </c>
      <c r="C37" s="151">
        <v>68</v>
      </c>
      <c r="D37" s="151">
        <v>146</v>
      </c>
      <c r="E37" s="151">
        <v>8</v>
      </c>
      <c r="F37" s="151">
        <v>7</v>
      </c>
      <c r="G37" s="151">
        <v>15</v>
      </c>
      <c r="H37" s="151">
        <v>14</v>
      </c>
      <c r="I37" s="151">
        <v>11</v>
      </c>
      <c r="J37" s="151">
        <f>SUM(H37:I37)</f>
        <v>25</v>
      </c>
      <c r="K37" s="151">
        <f t="shared" ref="K37" si="4">H37+E37+B37</f>
        <v>100</v>
      </c>
      <c r="L37" s="151">
        <f t="shared" ref="L37" si="5">I37+F37+C37</f>
        <v>86</v>
      </c>
      <c r="M37" s="151">
        <f t="shared" ref="M37" si="6">SUM(K37:L37)</f>
        <v>186</v>
      </c>
      <c r="N37" s="153" t="s">
        <v>244</v>
      </c>
    </row>
    <row r="38" spans="1:14" ht="21.75" customHeight="1" x14ac:dyDescent="0.25">
      <c r="A38" s="137" t="s">
        <v>90</v>
      </c>
      <c r="B38" s="152">
        <f t="shared" ref="B38:M38" si="7">SUM(B36:B37,B9:B26)</f>
        <v>1586</v>
      </c>
      <c r="C38" s="152">
        <f t="shared" si="7"/>
        <v>1675</v>
      </c>
      <c r="D38" s="152">
        <f t="shared" si="7"/>
        <v>3261</v>
      </c>
      <c r="E38" s="152">
        <f t="shared" si="7"/>
        <v>299</v>
      </c>
      <c r="F38" s="152">
        <f t="shared" si="7"/>
        <v>319</v>
      </c>
      <c r="G38" s="152">
        <f t="shared" si="7"/>
        <v>618</v>
      </c>
      <c r="H38" s="152">
        <f t="shared" si="7"/>
        <v>249</v>
      </c>
      <c r="I38" s="152">
        <f t="shared" si="7"/>
        <v>195</v>
      </c>
      <c r="J38" s="152">
        <f t="shared" si="7"/>
        <v>444</v>
      </c>
      <c r="K38" s="152">
        <f t="shared" si="7"/>
        <v>2134</v>
      </c>
      <c r="L38" s="152">
        <f t="shared" si="7"/>
        <v>2189</v>
      </c>
      <c r="M38" s="152">
        <f t="shared" si="7"/>
        <v>4323</v>
      </c>
      <c r="N38" s="138" t="s">
        <v>91</v>
      </c>
    </row>
    <row r="39" spans="1:14" ht="21.75" customHeight="1" x14ac:dyDescent="0.25">
      <c r="A39" s="154" t="s">
        <v>92</v>
      </c>
      <c r="B39" s="1030"/>
      <c r="C39" s="1030"/>
      <c r="D39" s="1030"/>
      <c r="E39" s="1030"/>
      <c r="F39" s="1030"/>
      <c r="G39" s="1030"/>
      <c r="H39" s="1030"/>
      <c r="I39" s="1030"/>
      <c r="J39" s="1030"/>
      <c r="K39" s="1030"/>
      <c r="L39" s="1030"/>
      <c r="M39" s="1030"/>
      <c r="N39" s="155" t="s">
        <v>93</v>
      </c>
    </row>
    <row r="40" spans="1:14" ht="21.75" customHeight="1" x14ac:dyDescent="0.25">
      <c r="A40" s="137" t="s">
        <v>516</v>
      </c>
      <c r="B40" s="156">
        <v>10</v>
      </c>
      <c r="C40" s="156">
        <v>2</v>
      </c>
      <c r="D40" s="156">
        <v>12</v>
      </c>
      <c r="E40" s="156">
        <v>0</v>
      </c>
      <c r="F40" s="156">
        <v>0</v>
      </c>
      <c r="G40" s="156">
        <v>0</v>
      </c>
      <c r="H40" s="156">
        <v>0</v>
      </c>
      <c r="I40" s="156">
        <v>0</v>
      </c>
      <c r="J40" s="156">
        <f>SUM(H40:I40)</f>
        <v>0</v>
      </c>
      <c r="K40" s="140">
        <f>SUM(B40,E40,H40)</f>
        <v>10</v>
      </c>
      <c r="L40" s="140">
        <f>SUM(C40,F40,I40)</f>
        <v>2</v>
      </c>
      <c r="M40" s="140">
        <f>SUM(K40:L40)</f>
        <v>12</v>
      </c>
      <c r="N40" s="138" t="s">
        <v>208</v>
      </c>
    </row>
    <row r="41" spans="1:14" ht="21.75" customHeight="1" x14ac:dyDescent="0.25">
      <c r="A41" s="137" t="s">
        <v>209</v>
      </c>
      <c r="B41" s="156">
        <v>118</v>
      </c>
      <c r="C41" s="156">
        <v>42</v>
      </c>
      <c r="D41" s="156">
        <v>160</v>
      </c>
      <c r="E41" s="156">
        <v>0</v>
      </c>
      <c r="F41" s="156">
        <v>0</v>
      </c>
      <c r="G41" s="156">
        <v>0</v>
      </c>
      <c r="H41" s="156">
        <v>0</v>
      </c>
      <c r="I41" s="156">
        <v>0</v>
      </c>
      <c r="J41" s="156">
        <f t="shared" ref="J41:J52" si="8">SUM(H41:I41)</f>
        <v>0</v>
      </c>
      <c r="K41" s="140">
        <f t="shared" ref="K41:K52" si="9">SUM(B41,E41,H41)</f>
        <v>118</v>
      </c>
      <c r="L41" s="140">
        <f t="shared" ref="L41:L52" si="10">SUM(C41,F41,I41)</f>
        <v>42</v>
      </c>
      <c r="M41" s="140">
        <f t="shared" ref="M41:M52" si="11">SUM(K41:L41)</f>
        <v>160</v>
      </c>
      <c r="N41" s="138" t="s">
        <v>210</v>
      </c>
    </row>
    <row r="42" spans="1:14" ht="21.75" customHeight="1" x14ac:dyDescent="0.25">
      <c r="A42" s="137" t="s">
        <v>217</v>
      </c>
      <c r="B42" s="140">
        <v>122</v>
      </c>
      <c r="C42" s="140">
        <v>89</v>
      </c>
      <c r="D42" s="140">
        <v>211</v>
      </c>
      <c r="E42" s="140">
        <v>7</v>
      </c>
      <c r="F42" s="140">
        <v>6</v>
      </c>
      <c r="G42" s="140">
        <v>13</v>
      </c>
      <c r="H42" s="140">
        <v>5</v>
      </c>
      <c r="I42" s="140">
        <v>11</v>
      </c>
      <c r="J42" s="156">
        <f t="shared" si="8"/>
        <v>16</v>
      </c>
      <c r="K42" s="140">
        <f t="shared" si="9"/>
        <v>134</v>
      </c>
      <c r="L42" s="140">
        <f t="shared" si="10"/>
        <v>106</v>
      </c>
      <c r="M42" s="140">
        <f t="shared" si="11"/>
        <v>240</v>
      </c>
      <c r="N42" s="138" t="s">
        <v>210</v>
      </c>
    </row>
    <row r="43" spans="1:14" ht="31.5" customHeight="1" x14ac:dyDescent="0.25">
      <c r="A43" s="137" t="s">
        <v>519</v>
      </c>
      <c r="B43" s="140">
        <v>61</v>
      </c>
      <c r="C43" s="140">
        <v>13</v>
      </c>
      <c r="D43" s="140">
        <v>74</v>
      </c>
      <c r="E43" s="156">
        <v>0</v>
      </c>
      <c r="F43" s="156">
        <v>0</v>
      </c>
      <c r="G43" s="140">
        <v>0</v>
      </c>
      <c r="H43" s="140">
        <v>4</v>
      </c>
      <c r="I43" s="140">
        <v>0</v>
      </c>
      <c r="J43" s="156">
        <f t="shared" si="8"/>
        <v>4</v>
      </c>
      <c r="K43" s="140">
        <f t="shared" si="9"/>
        <v>65</v>
      </c>
      <c r="L43" s="140">
        <f t="shared" si="10"/>
        <v>13</v>
      </c>
      <c r="M43" s="140">
        <f t="shared" si="11"/>
        <v>78</v>
      </c>
      <c r="N43" s="142" t="s">
        <v>367</v>
      </c>
    </row>
    <row r="44" spans="1:14" ht="21.75" customHeight="1" x14ac:dyDescent="0.25">
      <c r="A44" s="137" t="s">
        <v>306</v>
      </c>
      <c r="B44" s="157">
        <v>404</v>
      </c>
      <c r="C44" s="157">
        <v>209</v>
      </c>
      <c r="D44" s="157">
        <v>613</v>
      </c>
      <c r="E44" s="157">
        <v>6</v>
      </c>
      <c r="F44" s="157">
        <v>6</v>
      </c>
      <c r="G44" s="157">
        <v>12</v>
      </c>
      <c r="H44" s="157">
        <v>0</v>
      </c>
      <c r="I44" s="157">
        <v>0</v>
      </c>
      <c r="J44" s="156">
        <f t="shared" si="8"/>
        <v>0</v>
      </c>
      <c r="K44" s="140">
        <f t="shared" si="9"/>
        <v>410</v>
      </c>
      <c r="L44" s="140">
        <f t="shared" si="10"/>
        <v>215</v>
      </c>
      <c r="M44" s="140">
        <f t="shared" si="11"/>
        <v>625</v>
      </c>
      <c r="N44" s="138" t="s">
        <v>222</v>
      </c>
    </row>
    <row r="45" spans="1:14" ht="21.75" customHeight="1" x14ac:dyDescent="0.25">
      <c r="A45" s="137" t="s">
        <v>458</v>
      </c>
      <c r="B45" s="157">
        <v>7</v>
      </c>
      <c r="C45" s="157">
        <v>23</v>
      </c>
      <c r="D45" s="157">
        <v>30</v>
      </c>
      <c r="E45" s="157">
        <v>1</v>
      </c>
      <c r="F45" s="156">
        <v>2</v>
      </c>
      <c r="G45" s="157">
        <v>3</v>
      </c>
      <c r="H45" s="157">
        <v>2</v>
      </c>
      <c r="I45" s="157">
        <v>1</v>
      </c>
      <c r="J45" s="156">
        <f t="shared" si="8"/>
        <v>3</v>
      </c>
      <c r="K45" s="140">
        <f t="shared" si="9"/>
        <v>10</v>
      </c>
      <c r="L45" s="140">
        <f t="shared" si="10"/>
        <v>26</v>
      </c>
      <c r="M45" s="140">
        <f t="shared" si="11"/>
        <v>36</v>
      </c>
      <c r="N45" s="138" t="s">
        <v>459</v>
      </c>
    </row>
    <row r="46" spans="1:14" ht="21.75" customHeight="1" x14ac:dyDescent="0.25">
      <c r="A46" s="137" t="s">
        <v>460</v>
      </c>
      <c r="B46" s="157">
        <v>98</v>
      </c>
      <c r="C46" s="157">
        <v>67</v>
      </c>
      <c r="D46" s="157">
        <v>165</v>
      </c>
      <c r="E46" s="157">
        <v>6</v>
      </c>
      <c r="F46" s="156">
        <v>0</v>
      </c>
      <c r="G46" s="157">
        <v>6</v>
      </c>
      <c r="H46" s="157">
        <v>22</v>
      </c>
      <c r="I46" s="157">
        <v>3</v>
      </c>
      <c r="J46" s="156">
        <f t="shared" si="8"/>
        <v>25</v>
      </c>
      <c r="K46" s="140">
        <f t="shared" si="9"/>
        <v>126</v>
      </c>
      <c r="L46" s="140">
        <f t="shared" si="10"/>
        <v>70</v>
      </c>
      <c r="M46" s="140">
        <f t="shared" si="11"/>
        <v>196</v>
      </c>
      <c r="N46" s="138" t="s">
        <v>461</v>
      </c>
    </row>
    <row r="47" spans="1:14" ht="21.75" customHeight="1" x14ac:dyDescent="0.25">
      <c r="A47" s="137" t="s">
        <v>520</v>
      </c>
      <c r="B47" s="157">
        <v>5</v>
      </c>
      <c r="C47" s="157">
        <v>1</v>
      </c>
      <c r="D47" s="157">
        <v>6</v>
      </c>
      <c r="E47" s="156">
        <v>1</v>
      </c>
      <c r="F47" s="156">
        <v>2</v>
      </c>
      <c r="G47" s="156">
        <v>3</v>
      </c>
      <c r="H47" s="156">
        <v>3</v>
      </c>
      <c r="I47" s="156">
        <v>0</v>
      </c>
      <c r="J47" s="156">
        <f t="shared" si="8"/>
        <v>3</v>
      </c>
      <c r="K47" s="140">
        <f t="shared" si="9"/>
        <v>9</v>
      </c>
      <c r="L47" s="140">
        <f t="shared" si="10"/>
        <v>3</v>
      </c>
      <c r="M47" s="140">
        <f t="shared" si="11"/>
        <v>12</v>
      </c>
      <c r="N47" s="138" t="s">
        <v>521</v>
      </c>
    </row>
    <row r="48" spans="1:14" ht="21.75" customHeight="1" x14ac:dyDescent="0.25">
      <c r="A48" s="137" t="s">
        <v>522</v>
      </c>
      <c r="B48" s="157">
        <v>0</v>
      </c>
      <c r="C48" s="157">
        <v>20</v>
      </c>
      <c r="D48" s="157">
        <v>20</v>
      </c>
      <c r="E48" s="156">
        <v>0</v>
      </c>
      <c r="F48" s="156">
        <v>0</v>
      </c>
      <c r="G48" s="156">
        <v>0</v>
      </c>
      <c r="H48" s="156">
        <v>0</v>
      </c>
      <c r="I48" s="156">
        <v>0</v>
      </c>
      <c r="J48" s="156">
        <f t="shared" si="8"/>
        <v>0</v>
      </c>
      <c r="K48" s="140">
        <f t="shared" si="9"/>
        <v>0</v>
      </c>
      <c r="L48" s="140">
        <f t="shared" si="10"/>
        <v>20</v>
      </c>
      <c r="M48" s="140">
        <f t="shared" si="11"/>
        <v>20</v>
      </c>
      <c r="N48" s="138" t="s">
        <v>432</v>
      </c>
    </row>
    <row r="49" spans="1:14" ht="21.75" customHeight="1" x14ac:dyDescent="0.25">
      <c r="A49" s="137" t="s">
        <v>229</v>
      </c>
      <c r="B49" s="157">
        <v>7</v>
      </c>
      <c r="C49" s="157">
        <v>0</v>
      </c>
      <c r="D49" s="157">
        <v>7</v>
      </c>
      <c r="E49" s="156">
        <v>0</v>
      </c>
      <c r="F49" s="156">
        <v>0</v>
      </c>
      <c r="G49" s="157">
        <v>0</v>
      </c>
      <c r="H49" s="157">
        <v>1</v>
      </c>
      <c r="I49" s="156">
        <v>0</v>
      </c>
      <c r="J49" s="156">
        <f t="shared" si="8"/>
        <v>1</v>
      </c>
      <c r="K49" s="140">
        <f t="shared" si="9"/>
        <v>8</v>
      </c>
      <c r="L49" s="140">
        <f t="shared" si="10"/>
        <v>0</v>
      </c>
      <c r="M49" s="140">
        <f t="shared" si="11"/>
        <v>8</v>
      </c>
      <c r="N49" s="138" t="s">
        <v>230</v>
      </c>
    </row>
    <row r="50" spans="1:14" ht="21.75" customHeight="1" x14ac:dyDescent="0.25">
      <c r="A50" s="137" t="s">
        <v>233</v>
      </c>
      <c r="B50" s="157">
        <v>78</v>
      </c>
      <c r="C50" s="157">
        <v>53</v>
      </c>
      <c r="D50" s="157">
        <v>131</v>
      </c>
      <c r="E50" s="157">
        <v>2</v>
      </c>
      <c r="F50" s="157">
        <v>0</v>
      </c>
      <c r="G50" s="157">
        <v>2</v>
      </c>
      <c r="H50" s="157">
        <v>2</v>
      </c>
      <c r="I50" s="156">
        <v>0</v>
      </c>
      <c r="J50" s="156">
        <f t="shared" si="8"/>
        <v>2</v>
      </c>
      <c r="K50" s="140">
        <f t="shared" si="9"/>
        <v>82</v>
      </c>
      <c r="L50" s="140">
        <f t="shared" si="10"/>
        <v>53</v>
      </c>
      <c r="M50" s="140">
        <f t="shared" si="11"/>
        <v>135</v>
      </c>
      <c r="N50" s="138" t="s">
        <v>234</v>
      </c>
    </row>
    <row r="51" spans="1:14" ht="21.75" customHeight="1" x14ac:dyDescent="0.25">
      <c r="A51" s="154" t="s">
        <v>239</v>
      </c>
      <c r="B51" s="157">
        <v>255</v>
      </c>
      <c r="C51" s="157">
        <v>84</v>
      </c>
      <c r="D51" s="157">
        <v>339</v>
      </c>
      <c r="E51" s="157">
        <v>1</v>
      </c>
      <c r="F51" s="157">
        <v>0</v>
      </c>
      <c r="G51" s="157">
        <v>1</v>
      </c>
      <c r="H51" s="157">
        <v>0</v>
      </c>
      <c r="I51" s="157">
        <v>0</v>
      </c>
      <c r="J51" s="156">
        <f t="shared" si="8"/>
        <v>0</v>
      </c>
      <c r="K51" s="140">
        <f t="shared" si="9"/>
        <v>256</v>
      </c>
      <c r="L51" s="140">
        <f t="shared" si="10"/>
        <v>84</v>
      </c>
      <c r="M51" s="140">
        <f t="shared" si="11"/>
        <v>340</v>
      </c>
      <c r="N51" s="155" t="s">
        <v>524</v>
      </c>
    </row>
    <row r="52" spans="1:14" ht="21.75" customHeight="1" x14ac:dyDescent="0.25">
      <c r="A52" s="137" t="s">
        <v>243</v>
      </c>
      <c r="B52" s="157">
        <v>11</v>
      </c>
      <c r="C52" s="157">
        <v>2</v>
      </c>
      <c r="D52" s="157">
        <v>13</v>
      </c>
      <c r="E52" s="157">
        <v>0</v>
      </c>
      <c r="F52" s="157">
        <v>1</v>
      </c>
      <c r="G52" s="157">
        <v>1</v>
      </c>
      <c r="H52" s="157">
        <v>1</v>
      </c>
      <c r="I52" s="157">
        <v>0</v>
      </c>
      <c r="J52" s="156">
        <f t="shared" si="8"/>
        <v>1</v>
      </c>
      <c r="K52" s="140">
        <f t="shared" si="9"/>
        <v>12</v>
      </c>
      <c r="L52" s="140">
        <f t="shared" si="10"/>
        <v>3</v>
      </c>
      <c r="M52" s="140">
        <f t="shared" si="11"/>
        <v>15</v>
      </c>
      <c r="N52" s="138" t="s">
        <v>244</v>
      </c>
    </row>
    <row r="53" spans="1:14" ht="21.75" customHeight="1" thickBot="1" x14ac:dyDescent="0.3">
      <c r="A53" s="150" t="s">
        <v>126</v>
      </c>
      <c r="B53" s="158">
        <f>SUM(B40:B52)</f>
        <v>1176</v>
      </c>
      <c r="C53" s="547">
        <f t="shared" ref="C53:M53" si="12">SUM(C40:C52)</f>
        <v>605</v>
      </c>
      <c r="D53" s="547">
        <f t="shared" si="12"/>
        <v>1781</v>
      </c>
      <c r="E53" s="547">
        <f t="shared" si="12"/>
        <v>24</v>
      </c>
      <c r="F53" s="547">
        <f t="shared" si="12"/>
        <v>17</v>
      </c>
      <c r="G53" s="547">
        <f t="shared" si="12"/>
        <v>41</v>
      </c>
      <c r="H53" s="547">
        <f t="shared" si="12"/>
        <v>40</v>
      </c>
      <c r="I53" s="547">
        <f t="shared" si="12"/>
        <v>15</v>
      </c>
      <c r="J53" s="547">
        <f t="shared" si="12"/>
        <v>55</v>
      </c>
      <c r="K53" s="547">
        <f t="shared" si="12"/>
        <v>1240</v>
      </c>
      <c r="L53" s="547">
        <f t="shared" si="12"/>
        <v>637</v>
      </c>
      <c r="M53" s="547">
        <f t="shared" si="12"/>
        <v>1877</v>
      </c>
      <c r="N53" s="153" t="s">
        <v>93</v>
      </c>
    </row>
    <row r="54" spans="1:14" ht="21.75" customHeight="1" thickBot="1" x14ac:dyDescent="0.3">
      <c r="A54" s="159" t="s">
        <v>374</v>
      </c>
      <c r="B54" s="160">
        <f>SUM(B53,B38)</f>
        <v>2762</v>
      </c>
      <c r="C54" s="160">
        <f t="shared" ref="C54:M54" si="13">SUM(C53,C38)</f>
        <v>2280</v>
      </c>
      <c r="D54" s="160">
        <f t="shared" si="13"/>
        <v>5042</v>
      </c>
      <c r="E54" s="160">
        <f t="shared" si="13"/>
        <v>323</v>
      </c>
      <c r="F54" s="160">
        <f t="shared" si="13"/>
        <v>336</v>
      </c>
      <c r="G54" s="160">
        <f t="shared" si="13"/>
        <v>659</v>
      </c>
      <c r="H54" s="160">
        <f t="shared" si="13"/>
        <v>289</v>
      </c>
      <c r="I54" s="160">
        <f t="shared" si="13"/>
        <v>210</v>
      </c>
      <c r="J54" s="160">
        <f t="shared" ref="J54" si="14">SUM(H54:I54)</f>
        <v>499</v>
      </c>
      <c r="K54" s="160">
        <f t="shared" si="13"/>
        <v>3374</v>
      </c>
      <c r="L54" s="160">
        <f t="shared" si="13"/>
        <v>2826</v>
      </c>
      <c r="M54" s="160">
        <f t="shared" si="13"/>
        <v>6200</v>
      </c>
      <c r="N54" s="161" t="s">
        <v>253</v>
      </c>
    </row>
    <row r="55" spans="1:14" ht="15.75" thickTop="1" x14ac:dyDescent="0.25">
      <c r="A55" s="146"/>
      <c r="B55" s="146"/>
      <c r="C55" s="146"/>
      <c r="D55" s="146"/>
      <c r="E55" s="146"/>
      <c r="F55" s="146"/>
      <c r="G55" s="146"/>
      <c r="H55" s="146"/>
      <c r="I55" s="146"/>
      <c r="J55" s="146"/>
      <c r="K55" s="146"/>
      <c r="L55" s="146"/>
      <c r="M55" s="146"/>
      <c r="N55" s="146"/>
    </row>
    <row r="59" spans="1:14" ht="24.75" customHeight="1" x14ac:dyDescent="0.25">
      <c r="A59" s="995" t="s">
        <v>1994</v>
      </c>
      <c r="B59" s="995"/>
      <c r="C59" s="995"/>
      <c r="D59" s="995"/>
      <c r="E59" s="995"/>
      <c r="F59" s="995"/>
      <c r="G59" s="995"/>
      <c r="H59" s="995"/>
      <c r="I59" s="995"/>
      <c r="J59" s="995"/>
      <c r="K59" s="995"/>
      <c r="L59" s="995"/>
      <c r="M59" s="995"/>
      <c r="N59" s="995"/>
    </row>
    <row r="60" spans="1:14" ht="24.75" customHeight="1" x14ac:dyDescent="0.25">
      <c r="A60" s="999" t="s">
        <v>1995</v>
      </c>
      <c r="B60" s="999"/>
      <c r="C60" s="999"/>
      <c r="D60" s="999"/>
      <c r="E60" s="999"/>
      <c r="F60" s="999"/>
      <c r="G60" s="999"/>
      <c r="H60" s="999"/>
      <c r="I60" s="999"/>
      <c r="J60" s="999"/>
      <c r="K60" s="999"/>
      <c r="L60" s="999"/>
      <c r="M60" s="999"/>
      <c r="N60" s="999"/>
    </row>
    <row r="61" spans="1:14" s="124" customFormat="1" ht="24.75" customHeight="1" thickBot="1" x14ac:dyDescent="0.35">
      <c r="A61" s="400" t="s">
        <v>675</v>
      </c>
      <c r="B61" s="401"/>
      <c r="C61" s="401"/>
      <c r="D61" s="401"/>
      <c r="E61" s="401"/>
      <c r="F61" s="401"/>
      <c r="G61" s="401"/>
      <c r="H61" s="401"/>
      <c r="I61" s="401"/>
      <c r="J61" s="401"/>
      <c r="K61" s="401"/>
      <c r="L61" s="401"/>
      <c r="M61" s="401"/>
      <c r="N61" s="822" t="s">
        <v>2415</v>
      </c>
    </row>
    <row r="62" spans="1:14" ht="24.75" customHeight="1" thickTop="1" x14ac:dyDescent="0.25">
      <c r="A62" s="992" t="s">
        <v>196</v>
      </c>
      <c r="B62" s="992" t="s">
        <v>128</v>
      </c>
      <c r="C62" s="992"/>
      <c r="D62" s="992"/>
      <c r="E62" s="992" t="s">
        <v>129</v>
      </c>
      <c r="F62" s="992"/>
      <c r="G62" s="992"/>
      <c r="H62" s="992" t="s">
        <v>130</v>
      </c>
      <c r="I62" s="992"/>
      <c r="J62" s="992"/>
      <c r="K62" s="992" t="s">
        <v>4</v>
      </c>
      <c r="L62" s="992"/>
      <c r="M62" s="992"/>
      <c r="N62" s="992" t="s">
        <v>197</v>
      </c>
    </row>
    <row r="63" spans="1:14" ht="24.75" customHeight="1" x14ac:dyDescent="0.25">
      <c r="A63" s="993"/>
      <c r="B63" s="993" t="s">
        <v>131</v>
      </c>
      <c r="C63" s="993"/>
      <c r="D63" s="993"/>
      <c r="E63" s="993" t="s">
        <v>132</v>
      </c>
      <c r="F63" s="993"/>
      <c r="G63" s="993"/>
      <c r="H63" s="993" t="s">
        <v>133</v>
      </c>
      <c r="I63" s="993"/>
      <c r="J63" s="993"/>
      <c r="K63" s="993" t="s">
        <v>9</v>
      </c>
      <c r="L63" s="993"/>
      <c r="M63" s="993"/>
      <c r="N63" s="993"/>
    </row>
    <row r="64" spans="1:14" ht="24.75" customHeight="1" x14ac:dyDescent="0.25">
      <c r="A64" s="993"/>
      <c r="B64" s="543" t="s">
        <v>10</v>
      </c>
      <c r="C64" s="543" t="s">
        <v>112</v>
      </c>
      <c r="D64" s="543" t="s">
        <v>12</v>
      </c>
      <c r="E64" s="543" t="s">
        <v>10</v>
      </c>
      <c r="F64" s="543" t="s">
        <v>112</v>
      </c>
      <c r="G64" s="543" t="s">
        <v>12</v>
      </c>
      <c r="H64" s="543" t="s">
        <v>10</v>
      </c>
      <c r="I64" s="543" t="s">
        <v>112</v>
      </c>
      <c r="J64" s="543" t="s">
        <v>12</v>
      </c>
      <c r="K64" s="543" t="s">
        <v>10</v>
      </c>
      <c r="L64" s="543" t="s">
        <v>112</v>
      </c>
      <c r="M64" s="543" t="s">
        <v>12</v>
      </c>
      <c r="N64" s="993"/>
    </row>
    <row r="65" spans="1:14" ht="24.75" customHeight="1" thickBot="1" x14ac:dyDescent="0.3">
      <c r="A65" s="994"/>
      <c r="B65" s="544" t="s">
        <v>13</v>
      </c>
      <c r="C65" s="544" t="s">
        <v>14</v>
      </c>
      <c r="D65" s="544" t="s">
        <v>9</v>
      </c>
      <c r="E65" s="544" t="s">
        <v>13</v>
      </c>
      <c r="F65" s="544" t="s">
        <v>14</v>
      </c>
      <c r="G65" s="544" t="s">
        <v>9</v>
      </c>
      <c r="H65" s="544" t="s">
        <v>13</v>
      </c>
      <c r="I65" s="544" t="s">
        <v>14</v>
      </c>
      <c r="J65" s="544" t="s">
        <v>9</v>
      </c>
      <c r="K65" s="544" t="s">
        <v>13</v>
      </c>
      <c r="L65" s="544" t="s">
        <v>14</v>
      </c>
      <c r="M65" s="544" t="s">
        <v>9</v>
      </c>
      <c r="N65" s="994"/>
    </row>
    <row r="66" spans="1:14" ht="35.25" customHeight="1" x14ac:dyDescent="0.25">
      <c r="A66" s="463" t="s">
        <v>92</v>
      </c>
      <c r="B66" s="9"/>
      <c r="C66" s="9"/>
      <c r="D66" s="9"/>
      <c r="E66" s="9"/>
      <c r="F66" s="9"/>
      <c r="G66" s="9"/>
      <c r="H66" s="9"/>
      <c r="I66" s="9"/>
      <c r="J66" s="9"/>
      <c r="K66" s="9"/>
      <c r="L66" s="9"/>
      <c r="M66" s="9"/>
      <c r="N66" s="548" t="s">
        <v>93</v>
      </c>
    </row>
    <row r="67" spans="1:14" ht="35.25" customHeight="1" x14ac:dyDescent="0.25">
      <c r="A67" s="463" t="s">
        <v>516</v>
      </c>
      <c r="B67" s="9">
        <v>2</v>
      </c>
      <c r="C67" s="9">
        <v>0</v>
      </c>
      <c r="D67" s="9">
        <v>2</v>
      </c>
      <c r="E67" s="9">
        <v>0</v>
      </c>
      <c r="F67" s="9">
        <v>0</v>
      </c>
      <c r="G67" s="9">
        <v>0</v>
      </c>
      <c r="H67" s="9">
        <v>0</v>
      </c>
      <c r="I67" s="9">
        <v>0</v>
      </c>
      <c r="J67" s="9">
        <f t="shared" ref="J67:J68" si="15">SUM(H67:I67)</f>
        <v>0</v>
      </c>
      <c r="K67" s="9">
        <f t="shared" ref="K67:L68" si="16">H67+E67+B67</f>
        <v>2</v>
      </c>
      <c r="L67" s="9">
        <f t="shared" si="16"/>
        <v>0</v>
      </c>
      <c r="M67" s="9">
        <f t="shared" ref="M67:M68" si="17">SUM(K67:L67)</f>
        <v>2</v>
      </c>
      <c r="N67" s="138" t="s">
        <v>208</v>
      </c>
    </row>
    <row r="68" spans="1:14" ht="35.25" customHeight="1" thickBot="1" x14ac:dyDescent="0.3">
      <c r="A68" s="463" t="s">
        <v>126</v>
      </c>
      <c r="B68" s="543">
        <f>SUM(B67)</f>
        <v>2</v>
      </c>
      <c r="C68" s="543">
        <f t="shared" ref="C68:I68" si="18">SUM(C67)</f>
        <v>0</v>
      </c>
      <c r="D68" s="9">
        <f t="shared" ref="D68" si="19">SUM(B68:C68)</f>
        <v>2</v>
      </c>
      <c r="E68" s="543">
        <f t="shared" si="18"/>
        <v>0</v>
      </c>
      <c r="F68" s="543">
        <f t="shared" si="18"/>
        <v>0</v>
      </c>
      <c r="G68" s="9">
        <f t="shared" ref="G68" si="20">SUM(E68:F68)</f>
        <v>0</v>
      </c>
      <c r="H68" s="543">
        <f t="shared" si="18"/>
        <v>0</v>
      </c>
      <c r="I68" s="543">
        <f t="shared" si="18"/>
        <v>0</v>
      </c>
      <c r="J68" s="9">
        <f t="shared" si="15"/>
        <v>0</v>
      </c>
      <c r="K68" s="9">
        <f t="shared" si="16"/>
        <v>2</v>
      </c>
      <c r="L68" s="9">
        <f t="shared" si="16"/>
        <v>0</v>
      </c>
      <c r="M68" s="9">
        <f t="shared" si="17"/>
        <v>2</v>
      </c>
      <c r="N68" s="550" t="s">
        <v>251</v>
      </c>
    </row>
    <row r="69" spans="1:14" ht="35.25" customHeight="1" thickBot="1" x14ac:dyDescent="0.3">
      <c r="A69" s="23" t="s">
        <v>252</v>
      </c>
      <c r="B69" s="24">
        <f>SUM(B68)</f>
        <v>2</v>
      </c>
      <c r="C69" s="24">
        <f t="shared" ref="C69:M69" si="21">SUM(C68)</f>
        <v>0</v>
      </c>
      <c r="D69" s="24">
        <f t="shared" si="21"/>
        <v>2</v>
      </c>
      <c r="E69" s="24">
        <f t="shared" si="21"/>
        <v>0</v>
      </c>
      <c r="F69" s="24">
        <f t="shared" si="21"/>
        <v>0</v>
      </c>
      <c r="G69" s="24">
        <f t="shared" si="21"/>
        <v>0</v>
      </c>
      <c r="H69" s="24">
        <f t="shared" si="21"/>
        <v>0</v>
      </c>
      <c r="I69" s="24">
        <f t="shared" si="21"/>
        <v>0</v>
      </c>
      <c r="J69" s="24">
        <f t="shared" si="21"/>
        <v>0</v>
      </c>
      <c r="K69" s="24">
        <f t="shared" si="21"/>
        <v>2</v>
      </c>
      <c r="L69" s="24">
        <f t="shared" si="21"/>
        <v>0</v>
      </c>
      <c r="M69" s="24">
        <f t="shared" si="21"/>
        <v>2</v>
      </c>
      <c r="N69" s="549" t="s">
        <v>253</v>
      </c>
    </row>
    <row r="70" spans="1:14" ht="15.75" thickTop="1" x14ac:dyDescent="0.25"/>
  </sheetData>
  <mergeCells count="36">
    <mergeCell ref="N32:N35"/>
    <mergeCell ref="B33:D33"/>
    <mergeCell ref="E33:G33"/>
    <mergeCell ref="H33:J33"/>
    <mergeCell ref="K33:M33"/>
    <mergeCell ref="B39:M39"/>
    <mergeCell ref="H5:J5"/>
    <mergeCell ref="K5:M5"/>
    <mergeCell ref="B8:M8"/>
    <mergeCell ref="A32:A35"/>
    <mergeCell ref="B32:D32"/>
    <mergeCell ref="E32:G32"/>
    <mergeCell ref="H32:J32"/>
    <mergeCell ref="K32:M32"/>
    <mergeCell ref="A1:N1"/>
    <mergeCell ref="A2:N2"/>
    <mergeCell ref="A4:A7"/>
    <mergeCell ref="B4:D4"/>
    <mergeCell ref="E4:G4"/>
    <mergeCell ref="H4:J4"/>
    <mergeCell ref="K4:M4"/>
    <mergeCell ref="N4:N7"/>
    <mergeCell ref="B5:D5"/>
    <mergeCell ref="E5:G5"/>
    <mergeCell ref="A59:N59"/>
    <mergeCell ref="A60:N60"/>
    <mergeCell ref="A62:A65"/>
    <mergeCell ref="B62:D62"/>
    <mergeCell ref="E62:G62"/>
    <mergeCell ref="H62:J62"/>
    <mergeCell ref="K62:M62"/>
    <mergeCell ref="N62:N65"/>
    <mergeCell ref="B63:D63"/>
    <mergeCell ref="E63:G63"/>
    <mergeCell ref="H63:J63"/>
    <mergeCell ref="K63:M63"/>
  </mergeCells>
  <printOptions horizontalCentered="1"/>
  <pageMargins left="0.25" right="0.25" top="1" bottom="1" header="1" footer="1"/>
  <pageSetup paperSize="9" scale="8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10"/>
  <sheetViews>
    <sheetView rightToLeft="1" view="pageBreakPreview" topLeftCell="A58" zoomScale="75" zoomScaleSheetLayoutView="75" workbookViewId="0">
      <selection activeCell="O14" sqref="O14"/>
    </sheetView>
  </sheetViews>
  <sheetFormatPr defaultRowHeight="15" x14ac:dyDescent="0.2"/>
  <cols>
    <col min="1" max="1" width="28.125" style="528" customWidth="1"/>
    <col min="2" max="2" width="7.875" style="528" customWidth="1"/>
    <col min="3" max="4" width="9" style="528"/>
    <col min="5" max="6" width="6.875" style="528" customWidth="1"/>
    <col min="7" max="7" width="7" style="528" customWidth="1"/>
    <col min="8" max="10" width="9" style="528"/>
    <col min="11" max="11" width="47.75" style="528" customWidth="1"/>
    <col min="12" max="16384" width="9" style="528"/>
  </cols>
  <sheetData>
    <row r="1" spans="1:11" ht="25.5" customHeight="1" x14ac:dyDescent="0.2">
      <c r="A1" s="1032" t="s">
        <v>1993</v>
      </c>
      <c r="B1" s="1032"/>
      <c r="C1" s="1032"/>
      <c r="D1" s="1032"/>
      <c r="E1" s="1032"/>
      <c r="F1" s="1032"/>
      <c r="G1" s="1032"/>
      <c r="H1" s="1032"/>
      <c r="I1" s="1032"/>
      <c r="J1" s="1032"/>
      <c r="K1" s="1032"/>
    </row>
    <row r="2" spans="1:11" ht="26.25" customHeight="1" x14ac:dyDescent="0.2">
      <c r="A2" s="1033" t="s">
        <v>1992</v>
      </c>
      <c r="B2" s="1033"/>
      <c r="C2" s="1033"/>
      <c r="D2" s="1033"/>
      <c r="E2" s="1033"/>
      <c r="F2" s="1033"/>
      <c r="G2" s="1033"/>
      <c r="H2" s="1033"/>
      <c r="I2" s="1033"/>
      <c r="J2" s="1033"/>
      <c r="K2" s="1033"/>
    </row>
    <row r="3" spans="1:11" s="113" customFormat="1" ht="17.25" customHeight="1" thickBot="1" x14ac:dyDescent="0.25">
      <c r="A3" s="175" t="s">
        <v>2416</v>
      </c>
      <c r="B3" s="176"/>
      <c r="C3" s="176"/>
      <c r="D3" s="176"/>
      <c r="E3" s="176"/>
      <c r="F3" s="176"/>
      <c r="G3" s="176"/>
      <c r="H3" s="176"/>
      <c r="I3" s="176"/>
      <c r="J3" s="176"/>
      <c r="K3" s="177" t="s">
        <v>2417</v>
      </c>
    </row>
    <row r="4" spans="1:11" ht="16.5" thickTop="1" x14ac:dyDescent="0.2">
      <c r="A4" s="1034" t="s">
        <v>196</v>
      </c>
      <c r="B4" s="1034" t="s">
        <v>1</v>
      </c>
      <c r="C4" s="1034"/>
      <c r="D4" s="1034"/>
      <c r="E4" s="1034" t="s">
        <v>2</v>
      </c>
      <c r="F4" s="1034"/>
      <c r="G4" s="1034"/>
      <c r="H4" s="1034" t="s">
        <v>4</v>
      </c>
      <c r="I4" s="1034"/>
      <c r="J4" s="1034"/>
      <c r="K4" s="1034" t="s">
        <v>197</v>
      </c>
    </row>
    <row r="5" spans="1:11" ht="15.75" x14ac:dyDescent="0.2">
      <c r="A5" s="1035"/>
      <c r="B5" s="1035" t="s">
        <v>6</v>
      </c>
      <c r="C5" s="1035"/>
      <c r="D5" s="1035"/>
      <c r="E5" s="1035" t="s">
        <v>7</v>
      </c>
      <c r="F5" s="1035"/>
      <c r="G5" s="1035"/>
      <c r="H5" s="1035" t="s">
        <v>9</v>
      </c>
      <c r="I5" s="1035"/>
      <c r="J5" s="1035"/>
      <c r="K5" s="1035"/>
    </row>
    <row r="6" spans="1:11" ht="15.75" x14ac:dyDescent="0.2">
      <c r="A6" s="1035"/>
      <c r="B6" s="505" t="s">
        <v>10</v>
      </c>
      <c r="C6" s="505" t="s">
        <v>11</v>
      </c>
      <c r="D6" s="505" t="s">
        <v>12</v>
      </c>
      <c r="E6" s="505" t="s">
        <v>10</v>
      </c>
      <c r="F6" s="505" t="s">
        <v>11</v>
      </c>
      <c r="G6" s="505" t="s">
        <v>12</v>
      </c>
      <c r="H6" s="505" t="s">
        <v>10</v>
      </c>
      <c r="I6" s="505" t="s">
        <v>11</v>
      </c>
      <c r="J6" s="505" t="s">
        <v>12</v>
      </c>
      <c r="K6" s="1035"/>
    </row>
    <row r="7" spans="1:11" ht="16.5" thickBot="1" x14ac:dyDescent="0.25">
      <c r="A7" s="1036"/>
      <c r="B7" s="506" t="s">
        <v>13</v>
      </c>
      <c r="C7" s="506" t="s">
        <v>14</v>
      </c>
      <c r="D7" s="506" t="s">
        <v>9</v>
      </c>
      <c r="E7" s="506" t="s">
        <v>13</v>
      </c>
      <c r="F7" s="506" t="s">
        <v>14</v>
      </c>
      <c r="G7" s="506" t="s">
        <v>9</v>
      </c>
      <c r="H7" s="506" t="s">
        <v>13</v>
      </c>
      <c r="I7" s="506" t="s">
        <v>14</v>
      </c>
      <c r="J7" s="506" t="s">
        <v>9</v>
      </c>
      <c r="K7" s="1036"/>
    </row>
    <row r="8" spans="1:11" ht="20.100000000000001" customHeight="1" x14ac:dyDescent="0.2">
      <c r="A8" s="165" t="s">
        <v>15</v>
      </c>
      <c r="B8" s="166"/>
      <c r="C8" s="166"/>
      <c r="D8" s="166"/>
      <c r="E8" s="167"/>
      <c r="F8" s="167"/>
      <c r="G8" s="167"/>
      <c r="H8" s="167"/>
      <c r="I8" s="167"/>
      <c r="J8" s="167"/>
      <c r="K8" s="168" t="s">
        <v>198</v>
      </c>
    </row>
    <row r="9" spans="1:11" ht="18" customHeight="1" x14ac:dyDescent="0.2">
      <c r="A9" s="165" t="s">
        <v>199</v>
      </c>
      <c r="B9" s="169">
        <v>420</v>
      </c>
      <c r="C9" s="169">
        <v>727</v>
      </c>
      <c r="D9" s="169">
        <f>SUM(B9:C9)</f>
        <v>1147</v>
      </c>
      <c r="E9" s="167">
        <v>0</v>
      </c>
      <c r="F9" s="167">
        <v>0</v>
      </c>
      <c r="G9" s="167">
        <v>0</v>
      </c>
      <c r="H9" s="167">
        <f>F9+B9</f>
        <v>420</v>
      </c>
      <c r="I9" s="167">
        <f>G9+C9</f>
        <v>727</v>
      </c>
      <c r="J9" s="167">
        <f>SUM(H9:I9)</f>
        <v>1147</v>
      </c>
      <c r="K9" s="168" t="s">
        <v>200</v>
      </c>
    </row>
    <row r="10" spans="1:11" ht="18" customHeight="1" x14ac:dyDescent="0.2">
      <c r="A10" s="137" t="s">
        <v>514</v>
      </c>
      <c r="B10" s="139">
        <v>58</v>
      </c>
      <c r="C10" s="139">
        <v>85</v>
      </c>
      <c r="D10" s="169">
        <f t="shared" ref="D10:D27" si="0">SUM(B10:C10)</f>
        <v>143</v>
      </c>
      <c r="E10" s="139">
        <v>0</v>
      </c>
      <c r="F10" s="139">
        <v>0</v>
      </c>
      <c r="G10" s="139">
        <v>0</v>
      </c>
      <c r="H10" s="167">
        <f t="shared" ref="H10:H29" si="1">F10+B10</f>
        <v>58</v>
      </c>
      <c r="I10" s="167">
        <f t="shared" ref="I10:I29" si="2">G10+C10</f>
        <v>85</v>
      </c>
      <c r="J10" s="167">
        <f t="shared" ref="J10:J29" si="3">SUM(H10:I10)</f>
        <v>143</v>
      </c>
      <c r="K10" s="138" t="s">
        <v>515</v>
      </c>
    </row>
    <row r="11" spans="1:11" ht="18" customHeight="1" x14ac:dyDescent="0.2">
      <c r="A11" s="165" t="s">
        <v>203</v>
      </c>
      <c r="B11" s="169">
        <v>205</v>
      </c>
      <c r="C11" s="169">
        <v>410</v>
      </c>
      <c r="D11" s="169">
        <f t="shared" si="0"/>
        <v>615</v>
      </c>
      <c r="E11" s="167">
        <v>0</v>
      </c>
      <c r="F11" s="167">
        <v>0</v>
      </c>
      <c r="G11" s="167">
        <v>0</v>
      </c>
      <c r="H11" s="167">
        <f t="shared" si="1"/>
        <v>205</v>
      </c>
      <c r="I11" s="167">
        <f t="shared" si="2"/>
        <v>410</v>
      </c>
      <c r="J11" s="167">
        <f t="shared" si="3"/>
        <v>615</v>
      </c>
      <c r="K11" s="168" t="s">
        <v>204</v>
      </c>
    </row>
    <row r="12" spans="1:11" ht="17.25" customHeight="1" x14ac:dyDescent="0.2">
      <c r="A12" s="165" t="s">
        <v>205</v>
      </c>
      <c r="B12" s="169">
        <v>242</v>
      </c>
      <c r="C12" s="169">
        <v>521</v>
      </c>
      <c r="D12" s="169">
        <f t="shared" si="0"/>
        <v>763</v>
      </c>
      <c r="E12" s="167">
        <v>0</v>
      </c>
      <c r="F12" s="167">
        <v>0</v>
      </c>
      <c r="G12" s="167">
        <v>0</v>
      </c>
      <c r="H12" s="167">
        <f t="shared" si="1"/>
        <v>242</v>
      </c>
      <c r="I12" s="167">
        <f t="shared" si="2"/>
        <v>521</v>
      </c>
      <c r="J12" s="167">
        <f t="shared" si="3"/>
        <v>763</v>
      </c>
      <c r="K12" s="168" t="s">
        <v>206</v>
      </c>
    </row>
    <row r="13" spans="1:11" ht="20.100000000000001" customHeight="1" x14ac:dyDescent="0.2">
      <c r="A13" s="165" t="s">
        <v>516</v>
      </c>
      <c r="B13" s="169">
        <v>19</v>
      </c>
      <c r="C13" s="169">
        <v>139</v>
      </c>
      <c r="D13" s="169">
        <f t="shared" si="0"/>
        <v>158</v>
      </c>
      <c r="E13" s="167">
        <v>0</v>
      </c>
      <c r="F13" s="167">
        <v>0</v>
      </c>
      <c r="G13" s="167">
        <v>0</v>
      </c>
      <c r="H13" s="167">
        <f t="shared" si="1"/>
        <v>19</v>
      </c>
      <c r="I13" s="167">
        <f t="shared" si="2"/>
        <v>139</v>
      </c>
      <c r="J13" s="167">
        <f t="shared" si="3"/>
        <v>158</v>
      </c>
      <c r="K13" s="168" t="s">
        <v>208</v>
      </c>
    </row>
    <row r="14" spans="1:11" ht="20.100000000000001" customHeight="1" x14ac:dyDescent="0.2">
      <c r="A14" s="165" t="s">
        <v>209</v>
      </c>
      <c r="B14" s="169">
        <v>1038</v>
      </c>
      <c r="C14" s="169">
        <v>1248</v>
      </c>
      <c r="D14" s="169">
        <f t="shared" si="0"/>
        <v>2286</v>
      </c>
      <c r="E14" s="167">
        <v>0</v>
      </c>
      <c r="F14" s="167">
        <v>0</v>
      </c>
      <c r="G14" s="167">
        <v>0</v>
      </c>
      <c r="H14" s="167">
        <f t="shared" si="1"/>
        <v>1038</v>
      </c>
      <c r="I14" s="167">
        <f t="shared" si="2"/>
        <v>1248</v>
      </c>
      <c r="J14" s="167">
        <f t="shared" si="3"/>
        <v>2286</v>
      </c>
      <c r="K14" s="168" t="s">
        <v>210</v>
      </c>
    </row>
    <row r="15" spans="1:11" ht="20.100000000000001" customHeight="1" x14ac:dyDescent="0.2">
      <c r="A15" s="165" t="s">
        <v>506</v>
      </c>
      <c r="B15" s="169">
        <v>413</v>
      </c>
      <c r="C15" s="169">
        <v>662</v>
      </c>
      <c r="D15" s="169">
        <f t="shared" si="0"/>
        <v>1075</v>
      </c>
      <c r="E15" s="167">
        <v>0</v>
      </c>
      <c r="F15" s="167">
        <v>0</v>
      </c>
      <c r="G15" s="167">
        <v>0</v>
      </c>
      <c r="H15" s="167">
        <f t="shared" si="1"/>
        <v>413</v>
      </c>
      <c r="I15" s="167">
        <f t="shared" si="2"/>
        <v>662</v>
      </c>
      <c r="J15" s="167">
        <f t="shared" si="3"/>
        <v>1075</v>
      </c>
      <c r="K15" s="168" t="s">
        <v>214</v>
      </c>
    </row>
    <row r="16" spans="1:11" ht="20.100000000000001" customHeight="1" x14ac:dyDescent="0.2">
      <c r="A16" s="165" t="s">
        <v>215</v>
      </c>
      <c r="B16" s="169">
        <v>141</v>
      </c>
      <c r="C16" s="169">
        <v>185</v>
      </c>
      <c r="D16" s="169">
        <f t="shared" si="0"/>
        <v>326</v>
      </c>
      <c r="E16" s="167">
        <v>0</v>
      </c>
      <c r="F16" s="167">
        <v>0</v>
      </c>
      <c r="G16" s="167">
        <v>0</v>
      </c>
      <c r="H16" s="167">
        <f t="shared" si="1"/>
        <v>141</v>
      </c>
      <c r="I16" s="167">
        <f t="shared" si="2"/>
        <v>185</v>
      </c>
      <c r="J16" s="167">
        <f t="shared" si="3"/>
        <v>326</v>
      </c>
      <c r="K16" s="168" t="s">
        <v>216</v>
      </c>
    </row>
    <row r="17" spans="1:11" ht="20.100000000000001" customHeight="1" x14ac:dyDescent="0.2">
      <c r="A17" s="165" t="s">
        <v>217</v>
      </c>
      <c r="B17" s="169">
        <v>889</v>
      </c>
      <c r="C17" s="169">
        <v>2153</v>
      </c>
      <c r="D17" s="169">
        <f t="shared" si="0"/>
        <v>3042</v>
      </c>
      <c r="E17" s="167">
        <v>0</v>
      </c>
      <c r="F17" s="167">
        <v>0</v>
      </c>
      <c r="G17" s="167">
        <v>0</v>
      </c>
      <c r="H17" s="167">
        <f t="shared" si="1"/>
        <v>889</v>
      </c>
      <c r="I17" s="167">
        <f t="shared" si="2"/>
        <v>2153</v>
      </c>
      <c r="J17" s="167">
        <f t="shared" si="3"/>
        <v>3042</v>
      </c>
      <c r="K17" s="168" t="s">
        <v>257</v>
      </c>
    </row>
    <row r="18" spans="1:11" ht="20.100000000000001" customHeight="1" x14ac:dyDescent="0.2">
      <c r="A18" s="165" t="s">
        <v>528</v>
      </c>
      <c r="B18" s="169">
        <v>228</v>
      </c>
      <c r="C18" s="169">
        <v>183</v>
      </c>
      <c r="D18" s="169">
        <f t="shared" si="0"/>
        <v>411</v>
      </c>
      <c r="E18" s="167">
        <v>0</v>
      </c>
      <c r="F18" s="167">
        <v>0</v>
      </c>
      <c r="G18" s="167">
        <v>0</v>
      </c>
      <c r="H18" s="167">
        <f t="shared" si="1"/>
        <v>228</v>
      </c>
      <c r="I18" s="167">
        <f t="shared" si="2"/>
        <v>183</v>
      </c>
      <c r="J18" s="167">
        <f t="shared" si="3"/>
        <v>411</v>
      </c>
      <c r="K18" s="530" t="s">
        <v>529</v>
      </c>
    </row>
    <row r="19" spans="1:11" ht="24" customHeight="1" x14ac:dyDescent="0.2">
      <c r="A19" s="170" t="s">
        <v>519</v>
      </c>
      <c r="B19" s="169">
        <v>204</v>
      </c>
      <c r="C19" s="169">
        <v>529</v>
      </c>
      <c r="D19" s="169">
        <f t="shared" si="0"/>
        <v>733</v>
      </c>
      <c r="E19" s="171">
        <v>0</v>
      </c>
      <c r="F19" s="171">
        <v>0</v>
      </c>
      <c r="G19" s="171">
        <v>0</v>
      </c>
      <c r="H19" s="167">
        <f t="shared" si="1"/>
        <v>204</v>
      </c>
      <c r="I19" s="167">
        <f t="shared" si="2"/>
        <v>529</v>
      </c>
      <c r="J19" s="167">
        <f t="shared" si="3"/>
        <v>733</v>
      </c>
      <c r="K19" s="172" t="s">
        <v>367</v>
      </c>
    </row>
    <row r="20" spans="1:11" ht="20.100000000000001" customHeight="1" x14ac:dyDescent="0.2">
      <c r="A20" s="165" t="s">
        <v>306</v>
      </c>
      <c r="B20" s="169">
        <v>1924</v>
      </c>
      <c r="C20" s="169">
        <v>1610</v>
      </c>
      <c r="D20" s="169">
        <f t="shared" si="0"/>
        <v>3534</v>
      </c>
      <c r="E20" s="167">
        <v>0</v>
      </c>
      <c r="F20" s="167">
        <v>0</v>
      </c>
      <c r="G20" s="167">
        <v>0</v>
      </c>
      <c r="H20" s="167">
        <f t="shared" si="1"/>
        <v>1924</v>
      </c>
      <c r="I20" s="167">
        <f t="shared" si="2"/>
        <v>1610</v>
      </c>
      <c r="J20" s="167">
        <f t="shared" si="3"/>
        <v>3534</v>
      </c>
      <c r="K20" s="168" t="s">
        <v>222</v>
      </c>
    </row>
    <row r="21" spans="1:11" ht="20.100000000000001" customHeight="1" x14ac:dyDescent="0.2">
      <c r="A21" s="165" t="s">
        <v>458</v>
      </c>
      <c r="B21" s="169">
        <v>641</v>
      </c>
      <c r="C21" s="169">
        <v>2429</v>
      </c>
      <c r="D21" s="169">
        <f t="shared" si="0"/>
        <v>3070</v>
      </c>
      <c r="E21" s="167">
        <v>0</v>
      </c>
      <c r="F21" s="167">
        <v>0</v>
      </c>
      <c r="G21" s="167">
        <v>0</v>
      </c>
      <c r="H21" s="167">
        <f t="shared" si="1"/>
        <v>641</v>
      </c>
      <c r="I21" s="167">
        <f t="shared" si="2"/>
        <v>2429</v>
      </c>
      <c r="J21" s="167">
        <f t="shared" si="3"/>
        <v>3070</v>
      </c>
      <c r="K21" s="168" t="s">
        <v>459</v>
      </c>
    </row>
    <row r="22" spans="1:11" ht="20.100000000000001" customHeight="1" x14ac:dyDescent="0.2">
      <c r="A22" s="165" t="s">
        <v>460</v>
      </c>
      <c r="B22" s="169">
        <v>793</v>
      </c>
      <c r="C22" s="169">
        <v>1395</v>
      </c>
      <c r="D22" s="169">
        <f t="shared" si="0"/>
        <v>2188</v>
      </c>
      <c r="E22" s="167">
        <v>0</v>
      </c>
      <c r="F22" s="167">
        <v>0</v>
      </c>
      <c r="G22" s="167">
        <v>0</v>
      </c>
      <c r="H22" s="167">
        <f t="shared" si="1"/>
        <v>793</v>
      </c>
      <c r="I22" s="167">
        <f t="shared" si="2"/>
        <v>1395</v>
      </c>
      <c r="J22" s="167">
        <f t="shared" si="3"/>
        <v>2188</v>
      </c>
      <c r="K22" s="168" t="s">
        <v>461</v>
      </c>
    </row>
    <row r="23" spans="1:11" ht="20.100000000000001" customHeight="1" x14ac:dyDescent="0.2">
      <c r="A23" s="165" t="s">
        <v>520</v>
      </c>
      <c r="B23" s="169">
        <v>264</v>
      </c>
      <c r="C23" s="169">
        <v>604</v>
      </c>
      <c r="D23" s="169">
        <f t="shared" si="0"/>
        <v>868</v>
      </c>
      <c r="E23" s="167">
        <v>0</v>
      </c>
      <c r="F23" s="167">
        <v>0</v>
      </c>
      <c r="G23" s="167">
        <v>0</v>
      </c>
      <c r="H23" s="167">
        <f t="shared" si="1"/>
        <v>264</v>
      </c>
      <c r="I23" s="167">
        <f t="shared" si="2"/>
        <v>604</v>
      </c>
      <c r="J23" s="167">
        <f t="shared" si="3"/>
        <v>868</v>
      </c>
      <c r="K23" s="168" t="s">
        <v>521</v>
      </c>
    </row>
    <row r="24" spans="1:11" ht="20.100000000000001" customHeight="1" x14ac:dyDescent="0.2">
      <c r="A24" s="165" t="s">
        <v>522</v>
      </c>
      <c r="B24" s="169">
        <v>0</v>
      </c>
      <c r="C24" s="169">
        <v>1744</v>
      </c>
      <c r="D24" s="169">
        <f t="shared" si="0"/>
        <v>1744</v>
      </c>
      <c r="E24" s="167">
        <v>0</v>
      </c>
      <c r="F24" s="167">
        <v>0</v>
      </c>
      <c r="G24" s="167">
        <v>0</v>
      </c>
      <c r="H24" s="167">
        <f t="shared" si="1"/>
        <v>0</v>
      </c>
      <c r="I24" s="167">
        <f t="shared" si="2"/>
        <v>1744</v>
      </c>
      <c r="J24" s="167">
        <f t="shared" si="3"/>
        <v>1744</v>
      </c>
      <c r="K24" s="168" t="s">
        <v>432</v>
      </c>
    </row>
    <row r="25" spans="1:11" ht="20.100000000000001" customHeight="1" x14ac:dyDescent="0.2">
      <c r="A25" s="165" t="s">
        <v>229</v>
      </c>
      <c r="B25" s="169">
        <v>571</v>
      </c>
      <c r="C25" s="169">
        <v>225</v>
      </c>
      <c r="D25" s="169">
        <f t="shared" si="0"/>
        <v>796</v>
      </c>
      <c r="E25" s="167">
        <v>0</v>
      </c>
      <c r="F25" s="167">
        <v>0</v>
      </c>
      <c r="G25" s="167">
        <v>0</v>
      </c>
      <c r="H25" s="167">
        <f t="shared" si="1"/>
        <v>571</v>
      </c>
      <c r="I25" s="167">
        <f t="shared" si="2"/>
        <v>225</v>
      </c>
      <c r="J25" s="167">
        <f t="shared" si="3"/>
        <v>796</v>
      </c>
      <c r="K25" s="168" t="s">
        <v>230</v>
      </c>
    </row>
    <row r="26" spans="1:11" ht="18.75" customHeight="1" x14ac:dyDescent="0.2">
      <c r="A26" s="165" t="s">
        <v>233</v>
      </c>
      <c r="B26" s="169">
        <v>1597</v>
      </c>
      <c r="C26" s="169">
        <v>2541</v>
      </c>
      <c r="D26" s="169">
        <f t="shared" si="0"/>
        <v>4138</v>
      </c>
      <c r="E26" s="167">
        <v>0</v>
      </c>
      <c r="F26" s="167">
        <v>0</v>
      </c>
      <c r="G26" s="167">
        <v>0</v>
      </c>
      <c r="H26" s="167">
        <f t="shared" si="1"/>
        <v>1597</v>
      </c>
      <c r="I26" s="167">
        <f t="shared" si="2"/>
        <v>2541</v>
      </c>
      <c r="J26" s="167">
        <f t="shared" si="3"/>
        <v>4138</v>
      </c>
      <c r="K26" s="168" t="s">
        <v>234</v>
      </c>
    </row>
    <row r="27" spans="1:11" ht="20.100000000000001" customHeight="1" x14ac:dyDescent="0.2">
      <c r="A27" s="165" t="s">
        <v>523</v>
      </c>
      <c r="B27" s="169">
        <v>277</v>
      </c>
      <c r="C27" s="169">
        <v>596</v>
      </c>
      <c r="D27" s="169">
        <f t="shared" si="0"/>
        <v>873</v>
      </c>
      <c r="E27" s="167">
        <v>0</v>
      </c>
      <c r="F27" s="167">
        <v>0</v>
      </c>
      <c r="G27" s="167">
        <v>0</v>
      </c>
      <c r="H27" s="167">
        <f t="shared" si="1"/>
        <v>277</v>
      </c>
      <c r="I27" s="167">
        <f t="shared" si="2"/>
        <v>596</v>
      </c>
      <c r="J27" s="167">
        <f t="shared" si="3"/>
        <v>873</v>
      </c>
      <c r="K27" s="168" t="s">
        <v>524</v>
      </c>
    </row>
    <row r="28" spans="1:11" ht="20.100000000000001" customHeight="1" x14ac:dyDescent="0.2">
      <c r="A28" s="270" t="s">
        <v>243</v>
      </c>
      <c r="B28" s="173">
        <v>336</v>
      </c>
      <c r="C28" s="173">
        <v>557</v>
      </c>
      <c r="D28" s="173">
        <f>SUM(B28:C28)</f>
        <v>893</v>
      </c>
      <c r="E28" s="166">
        <v>0</v>
      </c>
      <c r="F28" s="166">
        <v>0</v>
      </c>
      <c r="G28" s="166">
        <v>0</v>
      </c>
      <c r="H28" s="166">
        <f t="shared" si="1"/>
        <v>336</v>
      </c>
      <c r="I28" s="166">
        <f t="shared" si="2"/>
        <v>557</v>
      </c>
      <c r="J28" s="166">
        <f t="shared" si="3"/>
        <v>893</v>
      </c>
      <c r="K28" s="271" t="s">
        <v>244</v>
      </c>
    </row>
    <row r="29" spans="1:11" ht="20.100000000000001" customHeight="1" thickBot="1" x14ac:dyDescent="0.25">
      <c r="A29" s="673" t="s">
        <v>90</v>
      </c>
      <c r="B29" s="674">
        <f>SUM(B9:B28)</f>
        <v>10260</v>
      </c>
      <c r="C29" s="674">
        <f t="shared" ref="C29:G29" si="4">SUM(C9:C28)</f>
        <v>18543</v>
      </c>
      <c r="D29" s="674">
        <f t="shared" si="4"/>
        <v>28803</v>
      </c>
      <c r="E29" s="674">
        <f t="shared" si="4"/>
        <v>0</v>
      </c>
      <c r="F29" s="674">
        <f t="shared" si="4"/>
        <v>0</v>
      </c>
      <c r="G29" s="674">
        <f t="shared" si="4"/>
        <v>0</v>
      </c>
      <c r="H29" s="675">
        <f t="shared" si="1"/>
        <v>10260</v>
      </c>
      <c r="I29" s="675">
        <f t="shared" si="2"/>
        <v>18543</v>
      </c>
      <c r="J29" s="675">
        <f t="shared" si="3"/>
        <v>28803</v>
      </c>
      <c r="K29" s="676" t="s">
        <v>91</v>
      </c>
    </row>
    <row r="30" spans="1:11" ht="15.75" thickTop="1" x14ac:dyDescent="0.2">
      <c r="A30" s="513"/>
      <c r="B30" s="513"/>
      <c r="C30" s="513"/>
      <c r="D30" s="513"/>
      <c r="E30" s="513"/>
      <c r="F30" s="513"/>
      <c r="G30" s="513"/>
      <c r="H30" s="513"/>
      <c r="I30" s="513"/>
      <c r="J30" s="513"/>
      <c r="K30" s="513"/>
    </row>
    <row r="31" spans="1:11" ht="15.75" x14ac:dyDescent="0.2">
      <c r="A31" s="313"/>
      <c r="B31" s="513"/>
      <c r="C31" s="513"/>
      <c r="D31" s="513"/>
      <c r="E31" s="513"/>
      <c r="F31" s="513"/>
      <c r="G31" s="513"/>
      <c r="H31" s="513"/>
      <c r="I31" s="513"/>
      <c r="J31" s="513"/>
      <c r="K31" s="314"/>
    </row>
    <row r="32" spans="1:11" s="113" customFormat="1" ht="24.75" customHeight="1" thickBot="1" x14ac:dyDescent="0.25">
      <c r="A32" s="175" t="s">
        <v>2419</v>
      </c>
      <c r="B32" s="176"/>
      <c r="C32" s="176"/>
      <c r="D32" s="176"/>
      <c r="E32" s="176"/>
      <c r="F32" s="176"/>
      <c r="G32" s="176"/>
      <c r="H32" s="176"/>
      <c r="I32" s="176"/>
      <c r="J32" s="176"/>
      <c r="K32" s="177" t="s">
        <v>2418</v>
      </c>
    </row>
    <row r="33" spans="1:11" ht="22.5" customHeight="1" thickTop="1" x14ac:dyDescent="0.2">
      <c r="A33" s="1034" t="s">
        <v>196</v>
      </c>
      <c r="B33" s="1034" t="s">
        <v>1</v>
      </c>
      <c r="C33" s="1034"/>
      <c r="D33" s="1034"/>
      <c r="E33" s="1034" t="s">
        <v>2</v>
      </c>
      <c r="F33" s="1034"/>
      <c r="G33" s="1034"/>
      <c r="H33" s="1034" t="s">
        <v>4</v>
      </c>
      <c r="I33" s="1034"/>
      <c r="J33" s="1034"/>
      <c r="K33" s="1034" t="s">
        <v>197</v>
      </c>
    </row>
    <row r="34" spans="1:11" ht="22.5" customHeight="1" x14ac:dyDescent="0.2">
      <c r="A34" s="1035"/>
      <c r="B34" s="1035" t="s">
        <v>6</v>
      </c>
      <c r="C34" s="1035"/>
      <c r="D34" s="1035"/>
      <c r="E34" s="1035" t="s">
        <v>7</v>
      </c>
      <c r="F34" s="1035"/>
      <c r="G34" s="1035"/>
      <c r="H34" s="1035" t="s">
        <v>9</v>
      </c>
      <c r="I34" s="1035"/>
      <c r="J34" s="1035"/>
      <c r="K34" s="1035"/>
    </row>
    <row r="35" spans="1:11" ht="22.5" customHeight="1" x14ac:dyDescent="0.2">
      <c r="A35" s="1035"/>
      <c r="B35" s="505" t="s">
        <v>10</v>
      </c>
      <c r="C35" s="505" t="s">
        <v>11</v>
      </c>
      <c r="D35" s="505" t="s">
        <v>12</v>
      </c>
      <c r="E35" s="505" t="s">
        <v>10</v>
      </c>
      <c r="F35" s="505" t="s">
        <v>11</v>
      </c>
      <c r="G35" s="505" t="s">
        <v>12</v>
      </c>
      <c r="H35" s="505" t="s">
        <v>10</v>
      </c>
      <c r="I35" s="505" t="s">
        <v>11</v>
      </c>
      <c r="J35" s="505" t="s">
        <v>12</v>
      </c>
      <c r="K35" s="1035"/>
    </row>
    <row r="36" spans="1:11" ht="22.5" customHeight="1" thickBot="1" x14ac:dyDescent="0.25">
      <c r="A36" s="1036"/>
      <c r="B36" s="506" t="s">
        <v>13</v>
      </c>
      <c r="C36" s="506" t="s">
        <v>14</v>
      </c>
      <c r="D36" s="506" t="s">
        <v>9</v>
      </c>
      <c r="E36" s="506" t="s">
        <v>13</v>
      </c>
      <c r="F36" s="506" t="s">
        <v>14</v>
      </c>
      <c r="G36" s="506" t="s">
        <v>9</v>
      </c>
      <c r="H36" s="506" t="s">
        <v>13</v>
      </c>
      <c r="I36" s="506" t="s">
        <v>14</v>
      </c>
      <c r="J36" s="506" t="s">
        <v>9</v>
      </c>
      <c r="K36" s="1036"/>
    </row>
    <row r="37" spans="1:11" ht="22.5" customHeight="1" x14ac:dyDescent="0.2">
      <c r="A37" s="165" t="s">
        <v>92</v>
      </c>
      <c r="B37" s="167"/>
      <c r="C37" s="167"/>
      <c r="D37" s="167"/>
      <c r="E37" s="167"/>
      <c r="F37" s="167"/>
      <c r="G37" s="167"/>
      <c r="H37" s="167"/>
      <c r="I37" s="167"/>
      <c r="J37" s="167"/>
      <c r="K37" s="168" t="s">
        <v>93</v>
      </c>
    </row>
    <row r="38" spans="1:11" ht="23.25" customHeight="1" x14ac:dyDescent="0.2">
      <c r="A38" s="165" t="s">
        <v>516</v>
      </c>
      <c r="B38" s="167">
        <v>250</v>
      </c>
      <c r="C38" s="167">
        <v>136</v>
      </c>
      <c r="D38" s="167">
        <v>386</v>
      </c>
      <c r="E38" s="167">
        <v>2</v>
      </c>
      <c r="F38" s="167">
        <v>0</v>
      </c>
      <c r="G38" s="167">
        <v>2</v>
      </c>
      <c r="H38" s="167">
        <f>E38+B38</f>
        <v>252</v>
      </c>
      <c r="I38" s="167">
        <f>F38+C38</f>
        <v>136</v>
      </c>
      <c r="J38" s="167">
        <f>SUM(H38:I38)</f>
        <v>388</v>
      </c>
      <c r="K38" s="168" t="s">
        <v>208</v>
      </c>
    </row>
    <row r="39" spans="1:11" ht="23.25" customHeight="1" x14ac:dyDescent="0.2">
      <c r="A39" s="165" t="s">
        <v>209</v>
      </c>
      <c r="B39" s="167">
        <v>844</v>
      </c>
      <c r="C39" s="167">
        <v>298</v>
      </c>
      <c r="D39" s="167">
        <v>1142</v>
      </c>
      <c r="E39" s="167">
        <v>0</v>
      </c>
      <c r="F39" s="167">
        <v>0</v>
      </c>
      <c r="G39" s="167">
        <v>0</v>
      </c>
      <c r="H39" s="167">
        <f t="shared" ref="H39:H52" si="5">E39+B39</f>
        <v>844</v>
      </c>
      <c r="I39" s="167">
        <f t="shared" ref="I39:I52" si="6">F39+C39</f>
        <v>298</v>
      </c>
      <c r="J39" s="167">
        <f t="shared" ref="J39:J52" si="7">SUM(H39:I39)</f>
        <v>1142</v>
      </c>
      <c r="K39" s="168" t="s">
        <v>210</v>
      </c>
    </row>
    <row r="40" spans="1:11" ht="23.25" customHeight="1" x14ac:dyDescent="0.2">
      <c r="A40" s="165" t="s">
        <v>217</v>
      </c>
      <c r="B40" s="166">
        <v>508</v>
      </c>
      <c r="C40" s="166">
        <v>326</v>
      </c>
      <c r="D40" s="166">
        <v>834</v>
      </c>
      <c r="E40" s="166">
        <v>0</v>
      </c>
      <c r="F40" s="167">
        <v>0</v>
      </c>
      <c r="G40" s="167">
        <v>0</v>
      </c>
      <c r="H40" s="167">
        <f t="shared" si="5"/>
        <v>508</v>
      </c>
      <c r="I40" s="167">
        <f t="shared" si="6"/>
        <v>326</v>
      </c>
      <c r="J40" s="167">
        <f t="shared" si="7"/>
        <v>834</v>
      </c>
      <c r="K40" s="168" t="s">
        <v>257</v>
      </c>
    </row>
    <row r="41" spans="1:11" ht="23.25" customHeight="1" x14ac:dyDescent="0.2">
      <c r="A41" s="170" t="s">
        <v>519</v>
      </c>
      <c r="B41" s="169">
        <v>170</v>
      </c>
      <c r="C41" s="169">
        <v>55</v>
      </c>
      <c r="D41" s="169">
        <v>225</v>
      </c>
      <c r="E41" s="171">
        <v>0</v>
      </c>
      <c r="F41" s="171">
        <v>0</v>
      </c>
      <c r="G41" s="171">
        <v>0</v>
      </c>
      <c r="H41" s="167">
        <f t="shared" si="5"/>
        <v>170</v>
      </c>
      <c r="I41" s="167">
        <f t="shared" si="6"/>
        <v>55</v>
      </c>
      <c r="J41" s="167">
        <f t="shared" si="7"/>
        <v>225</v>
      </c>
      <c r="K41" s="172" t="s">
        <v>367</v>
      </c>
    </row>
    <row r="42" spans="1:11" ht="23.25" customHeight="1" x14ac:dyDescent="0.2">
      <c r="A42" s="165" t="s">
        <v>306</v>
      </c>
      <c r="B42" s="178">
        <v>1438</v>
      </c>
      <c r="C42" s="178">
        <v>731</v>
      </c>
      <c r="D42" s="178">
        <v>2169</v>
      </c>
      <c r="E42" s="167">
        <v>0</v>
      </c>
      <c r="F42" s="167">
        <v>0</v>
      </c>
      <c r="G42" s="167">
        <v>0</v>
      </c>
      <c r="H42" s="167">
        <f t="shared" si="5"/>
        <v>1438</v>
      </c>
      <c r="I42" s="167">
        <f t="shared" si="6"/>
        <v>731</v>
      </c>
      <c r="J42" s="167">
        <f t="shared" si="7"/>
        <v>2169</v>
      </c>
      <c r="K42" s="168" t="s">
        <v>222</v>
      </c>
    </row>
    <row r="43" spans="1:11" ht="23.25" customHeight="1" x14ac:dyDescent="0.2">
      <c r="A43" s="165" t="s">
        <v>458</v>
      </c>
      <c r="B43" s="178">
        <v>268</v>
      </c>
      <c r="C43" s="178">
        <v>436</v>
      </c>
      <c r="D43" s="178">
        <v>704</v>
      </c>
      <c r="E43" s="167">
        <v>0</v>
      </c>
      <c r="F43" s="167">
        <v>0</v>
      </c>
      <c r="G43" s="167">
        <v>0</v>
      </c>
      <c r="H43" s="167">
        <f t="shared" si="5"/>
        <v>268</v>
      </c>
      <c r="I43" s="167">
        <f t="shared" si="6"/>
        <v>436</v>
      </c>
      <c r="J43" s="167">
        <f t="shared" si="7"/>
        <v>704</v>
      </c>
      <c r="K43" s="168" t="s">
        <v>459</v>
      </c>
    </row>
    <row r="44" spans="1:11" ht="23.25" customHeight="1" x14ac:dyDescent="0.2">
      <c r="A44" s="165" t="s">
        <v>460</v>
      </c>
      <c r="B44" s="178">
        <v>380</v>
      </c>
      <c r="C44" s="178">
        <v>357</v>
      </c>
      <c r="D44" s="178">
        <v>737</v>
      </c>
      <c r="E44" s="167">
        <v>0</v>
      </c>
      <c r="F44" s="167">
        <v>0</v>
      </c>
      <c r="G44" s="167">
        <v>0</v>
      </c>
      <c r="H44" s="167">
        <f t="shared" si="5"/>
        <v>380</v>
      </c>
      <c r="I44" s="167">
        <f t="shared" si="6"/>
        <v>357</v>
      </c>
      <c r="J44" s="167">
        <f t="shared" si="7"/>
        <v>737</v>
      </c>
      <c r="K44" s="168" t="s">
        <v>461</v>
      </c>
    </row>
    <row r="45" spans="1:11" ht="23.25" customHeight="1" x14ac:dyDescent="0.2">
      <c r="A45" s="165" t="s">
        <v>520</v>
      </c>
      <c r="B45" s="178">
        <v>239</v>
      </c>
      <c r="C45" s="178">
        <v>329</v>
      </c>
      <c r="D45" s="178">
        <v>568</v>
      </c>
      <c r="E45" s="167">
        <v>0</v>
      </c>
      <c r="F45" s="167">
        <v>0</v>
      </c>
      <c r="G45" s="167">
        <v>0</v>
      </c>
      <c r="H45" s="167">
        <f t="shared" si="5"/>
        <v>239</v>
      </c>
      <c r="I45" s="167">
        <f t="shared" si="6"/>
        <v>329</v>
      </c>
      <c r="J45" s="167">
        <f t="shared" si="7"/>
        <v>568</v>
      </c>
      <c r="K45" s="168" t="s">
        <v>521</v>
      </c>
    </row>
    <row r="46" spans="1:11" ht="23.25" customHeight="1" x14ac:dyDescent="0.2">
      <c r="A46" s="165" t="s">
        <v>522</v>
      </c>
      <c r="B46" s="178">
        <v>0</v>
      </c>
      <c r="C46" s="178">
        <v>206</v>
      </c>
      <c r="D46" s="178">
        <v>206</v>
      </c>
      <c r="E46" s="167">
        <v>0</v>
      </c>
      <c r="F46" s="167">
        <v>0</v>
      </c>
      <c r="G46" s="167">
        <v>0</v>
      </c>
      <c r="H46" s="167">
        <f t="shared" si="5"/>
        <v>0</v>
      </c>
      <c r="I46" s="167">
        <f t="shared" si="6"/>
        <v>206</v>
      </c>
      <c r="J46" s="167">
        <f t="shared" si="7"/>
        <v>206</v>
      </c>
      <c r="K46" s="168" t="s">
        <v>432</v>
      </c>
    </row>
    <row r="47" spans="1:11" ht="23.25" customHeight="1" x14ac:dyDescent="0.2">
      <c r="A47" s="165" t="s">
        <v>229</v>
      </c>
      <c r="B47" s="178">
        <v>196</v>
      </c>
      <c r="C47" s="178">
        <v>27</v>
      </c>
      <c r="D47" s="178">
        <v>223</v>
      </c>
      <c r="E47" s="167">
        <v>0</v>
      </c>
      <c r="F47" s="167">
        <v>0</v>
      </c>
      <c r="G47" s="167">
        <v>0</v>
      </c>
      <c r="H47" s="167">
        <f t="shared" si="5"/>
        <v>196</v>
      </c>
      <c r="I47" s="167">
        <f t="shared" si="6"/>
        <v>27</v>
      </c>
      <c r="J47" s="167">
        <f t="shared" si="7"/>
        <v>223</v>
      </c>
      <c r="K47" s="168" t="s">
        <v>230</v>
      </c>
    </row>
    <row r="48" spans="1:11" ht="23.25" customHeight="1" x14ac:dyDescent="0.2">
      <c r="A48" s="165" t="s">
        <v>233</v>
      </c>
      <c r="B48" s="178">
        <v>604</v>
      </c>
      <c r="C48" s="178">
        <v>681</v>
      </c>
      <c r="D48" s="178">
        <v>1285</v>
      </c>
      <c r="E48" s="167">
        <v>0</v>
      </c>
      <c r="F48" s="167">
        <v>0</v>
      </c>
      <c r="G48" s="167">
        <v>0</v>
      </c>
      <c r="H48" s="167">
        <f t="shared" si="5"/>
        <v>604</v>
      </c>
      <c r="I48" s="167">
        <f t="shared" si="6"/>
        <v>681</v>
      </c>
      <c r="J48" s="167">
        <f t="shared" si="7"/>
        <v>1285</v>
      </c>
      <c r="K48" s="168" t="s">
        <v>234</v>
      </c>
    </row>
    <row r="49" spans="1:11" ht="23.25" customHeight="1" x14ac:dyDescent="0.2">
      <c r="A49" s="165" t="s">
        <v>523</v>
      </c>
      <c r="B49" s="178">
        <v>691</v>
      </c>
      <c r="C49" s="178">
        <v>242</v>
      </c>
      <c r="D49" s="178">
        <v>933</v>
      </c>
      <c r="E49" s="167">
        <v>0</v>
      </c>
      <c r="F49" s="167">
        <v>0</v>
      </c>
      <c r="G49" s="167">
        <v>0</v>
      </c>
      <c r="H49" s="167">
        <f t="shared" si="5"/>
        <v>691</v>
      </c>
      <c r="I49" s="167">
        <f t="shared" si="6"/>
        <v>242</v>
      </c>
      <c r="J49" s="167">
        <f t="shared" si="7"/>
        <v>933</v>
      </c>
      <c r="K49" s="168" t="s">
        <v>524</v>
      </c>
    </row>
    <row r="50" spans="1:11" ht="23.25" customHeight="1" x14ac:dyDescent="0.2">
      <c r="A50" s="165" t="s">
        <v>243</v>
      </c>
      <c r="B50" s="178">
        <v>66</v>
      </c>
      <c r="C50" s="178">
        <v>65</v>
      </c>
      <c r="D50" s="178">
        <v>131</v>
      </c>
      <c r="E50" s="167">
        <v>0</v>
      </c>
      <c r="F50" s="167">
        <v>0</v>
      </c>
      <c r="G50" s="167">
        <v>0</v>
      </c>
      <c r="H50" s="167">
        <f t="shared" si="5"/>
        <v>66</v>
      </c>
      <c r="I50" s="167">
        <f t="shared" si="6"/>
        <v>65</v>
      </c>
      <c r="J50" s="167">
        <f t="shared" si="7"/>
        <v>131</v>
      </c>
      <c r="K50" s="168" t="s">
        <v>244</v>
      </c>
    </row>
    <row r="51" spans="1:11" ht="23.25" customHeight="1" thickBot="1" x14ac:dyDescent="0.25">
      <c r="A51" s="165" t="s">
        <v>126</v>
      </c>
      <c r="B51" s="179">
        <f>SUM(B38:B50)</f>
        <v>5654</v>
      </c>
      <c r="C51" s="179">
        <f t="shared" ref="C51:G51" si="8">SUM(C38:C50)</f>
        <v>3889</v>
      </c>
      <c r="D51" s="179">
        <f t="shared" si="8"/>
        <v>9543</v>
      </c>
      <c r="E51" s="179">
        <f t="shared" si="8"/>
        <v>2</v>
      </c>
      <c r="F51" s="179">
        <f t="shared" si="8"/>
        <v>0</v>
      </c>
      <c r="G51" s="179">
        <f t="shared" si="8"/>
        <v>2</v>
      </c>
      <c r="H51" s="167">
        <f t="shared" si="5"/>
        <v>5656</v>
      </c>
      <c r="I51" s="167">
        <f t="shared" si="6"/>
        <v>3889</v>
      </c>
      <c r="J51" s="167">
        <f t="shared" si="7"/>
        <v>9545</v>
      </c>
      <c r="K51" s="168" t="s">
        <v>552</v>
      </c>
    </row>
    <row r="52" spans="1:11" ht="23.25" customHeight="1" thickBot="1" x14ac:dyDescent="0.25">
      <c r="A52" s="180" t="s">
        <v>374</v>
      </c>
      <c r="B52" s="181">
        <f>SUM(B29,B51)</f>
        <v>15914</v>
      </c>
      <c r="C52" s="181">
        <f t="shared" ref="C52:G52" si="9">SUM(C29,C51)</f>
        <v>22432</v>
      </c>
      <c r="D52" s="181">
        <f t="shared" si="9"/>
        <v>38346</v>
      </c>
      <c r="E52" s="181">
        <f t="shared" si="9"/>
        <v>2</v>
      </c>
      <c r="F52" s="181">
        <f t="shared" si="9"/>
        <v>0</v>
      </c>
      <c r="G52" s="181">
        <f t="shared" si="9"/>
        <v>2</v>
      </c>
      <c r="H52" s="181">
        <f t="shared" si="5"/>
        <v>15916</v>
      </c>
      <c r="I52" s="181">
        <f t="shared" si="6"/>
        <v>22432</v>
      </c>
      <c r="J52" s="181">
        <f t="shared" si="7"/>
        <v>38348</v>
      </c>
      <c r="K52" s="182" t="s">
        <v>253</v>
      </c>
    </row>
    <row r="53" spans="1:11" ht="15.75" thickTop="1" x14ac:dyDescent="0.2">
      <c r="A53" s="513"/>
      <c r="B53" s="513"/>
      <c r="C53" s="513"/>
      <c r="D53" s="513"/>
      <c r="E53" s="513"/>
      <c r="F53" s="513"/>
      <c r="G53" s="513"/>
      <c r="H53" s="513"/>
      <c r="I53" s="513"/>
      <c r="J53" s="513"/>
      <c r="K53" s="513"/>
    </row>
    <row r="54" spans="1:11" x14ac:dyDescent="0.2">
      <c r="A54" s="513"/>
      <c r="B54" s="513"/>
      <c r="C54" s="513"/>
      <c r="D54" s="513"/>
      <c r="E54" s="513"/>
      <c r="F54" s="513"/>
      <c r="G54" s="513"/>
      <c r="H54" s="513"/>
      <c r="I54" s="513"/>
      <c r="J54" s="513"/>
      <c r="K54" s="513"/>
    </row>
    <row r="55" spans="1:11" x14ac:dyDescent="0.2">
      <c r="A55" s="513"/>
      <c r="B55" s="513"/>
      <c r="C55" s="513"/>
      <c r="D55" s="513"/>
      <c r="E55" s="513"/>
      <c r="F55" s="513"/>
      <c r="G55" s="513"/>
      <c r="H55" s="513"/>
      <c r="I55" s="513"/>
      <c r="J55" s="513"/>
      <c r="K55" s="513"/>
    </row>
    <row r="56" spans="1:11" x14ac:dyDescent="0.2">
      <c r="A56" s="513"/>
      <c r="B56" s="513"/>
      <c r="C56" s="513"/>
      <c r="D56" s="513"/>
      <c r="E56" s="513"/>
      <c r="F56" s="513"/>
      <c r="G56" s="513"/>
      <c r="H56" s="513"/>
      <c r="I56" s="513"/>
      <c r="J56" s="513"/>
      <c r="K56" s="513"/>
    </row>
    <row r="57" spans="1:11" x14ac:dyDescent="0.2">
      <c r="A57" s="513"/>
      <c r="B57" s="513"/>
      <c r="C57" s="513"/>
      <c r="D57" s="513"/>
      <c r="E57" s="513"/>
      <c r="F57" s="513"/>
      <c r="G57" s="513"/>
      <c r="H57" s="513"/>
      <c r="I57" s="513"/>
      <c r="J57" s="513"/>
      <c r="K57" s="513"/>
    </row>
    <row r="58" spans="1:11" ht="31.5" customHeight="1" x14ac:dyDescent="0.2">
      <c r="A58" s="1032" t="s">
        <v>1990</v>
      </c>
      <c r="B58" s="1032"/>
      <c r="C58" s="1032"/>
      <c r="D58" s="1032"/>
      <c r="E58" s="1032"/>
      <c r="F58" s="1032"/>
      <c r="G58" s="1032"/>
      <c r="H58" s="1032"/>
      <c r="I58" s="1032"/>
      <c r="J58" s="1032"/>
      <c r="K58" s="1032"/>
    </row>
    <row r="59" spans="1:11" ht="26.25" customHeight="1" x14ac:dyDescent="0.2">
      <c r="A59" s="1033" t="s">
        <v>1991</v>
      </c>
      <c r="B59" s="1033"/>
      <c r="C59" s="1033"/>
      <c r="D59" s="1033"/>
      <c r="E59" s="1033"/>
      <c r="F59" s="1033"/>
      <c r="G59" s="1033"/>
      <c r="H59" s="1033"/>
      <c r="I59" s="1033"/>
      <c r="J59" s="1033"/>
      <c r="K59" s="1033"/>
    </row>
    <row r="60" spans="1:11" s="113" customFormat="1" ht="18" customHeight="1" thickBot="1" x14ac:dyDescent="0.25">
      <c r="A60" s="532" t="s">
        <v>2420</v>
      </c>
      <c r="B60" s="176"/>
      <c r="C60" s="176"/>
      <c r="D60" s="176"/>
      <c r="E60" s="176"/>
      <c r="F60" s="176"/>
      <c r="G60" s="176"/>
      <c r="H60" s="176"/>
      <c r="I60" s="176"/>
      <c r="J60" s="176"/>
      <c r="K60" s="177" t="s">
        <v>2421</v>
      </c>
    </row>
    <row r="61" spans="1:11" ht="16.5" thickTop="1" x14ac:dyDescent="0.2">
      <c r="A61" s="1034" t="s">
        <v>196</v>
      </c>
      <c r="B61" s="1034" t="s">
        <v>1</v>
      </c>
      <c r="C61" s="1034"/>
      <c r="D61" s="1034"/>
      <c r="E61" s="1034" t="s">
        <v>2</v>
      </c>
      <c r="F61" s="1034"/>
      <c r="G61" s="1034"/>
      <c r="H61" s="1034" t="s">
        <v>4</v>
      </c>
      <c r="I61" s="1034"/>
      <c r="J61" s="1034"/>
      <c r="K61" s="1034" t="s">
        <v>197</v>
      </c>
    </row>
    <row r="62" spans="1:11" ht="15.75" x14ac:dyDescent="0.2">
      <c r="A62" s="1035"/>
      <c r="B62" s="1035" t="s">
        <v>6</v>
      </c>
      <c r="C62" s="1035"/>
      <c r="D62" s="1035"/>
      <c r="E62" s="1035" t="s">
        <v>7</v>
      </c>
      <c r="F62" s="1035"/>
      <c r="G62" s="1035"/>
      <c r="H62" s="1035" t="s">
        <v>9</v>
      </c>
      <c r="I62" s="1035"/>
      <c r="J62" s="1035"/>
      <c r="K62" s="1035"/>
    </row>
    <row r="63" spans="1:11" ht="15.75" x14ac:dyDescent="0.2">
      <c r="A63" s="1035"/>
      <c r="B63" s="505" t="s">
        <v>10</v>
      </c>
      <c r="C63" s="505" t="s">
        <v>11</v>
      </c>
      <c r="D63" s="505" t="s">
        <v>12</v>
      </c>
      <c r="E63" s="505" t="s">
        <v>10</v>
      </c>
      <c r="F63" s="505" t="s">
        <v>11</v>
      </c>
      <c r="G63" s="505" t="s">
        <v>12</v>
      </c>
      <c r="H63" s="505" t="s">
        <v>10</v>
      </c>
      <c r="I63" s="505" t="s">
        <v>11</v>
      </c>
      <c r="J63" s="505" t="s">
        <v>12</v>
      </c>
      <c r="K63" s="1035"/>
    </row>
    <row r="64" spans="1:11" ht="16.5" thickBot="1" x14ac:dyDescent="0.25">
      <c r="A64" s="1036"/>
      <c r="B64" s="506" t="s">
        <v>13</v>
      </c>
      <c r="C64" s="506" t="s">
        <v>14</v>
      </c>
      <c r="D64" s="506" t="s">
        <v>9</v>
      </c>
      <c r="E64" s="506" t="s">
        <v>13</v>
      </c>
      <c r="F64" s="506" t="s">
        <v>14</v>
      </c>
      <c r="G64" s="506" t="s">
        <v>9</v>
      </c>
      <c r="H64" s="506" t="s">
        <v>13</v>
      </c>
      <c r="I64" s="506" t="s">
        <v>14</v>
      </c>
      <c r="J64" s="506" t="s">
        <v>9</v>
      </c>
      <c r="K64" s="1036"/>
    </row>
    <row r="65" spans="1:11" ht="18.95" customHeight="1" x14ac:dyDescent="0.2">
      <c r="A65" s="165" t="s">
        <v>15</v>
      </c>
      <c r="B65" s="166"/>
      <c r="C65" s="166"/>
      <c r="D65" s="166"/>
      <c r="E65" s="167"/>
      <c r="F65" s="167"/>
      <c r="G65" s="167"/>
      <c r="H65" s="167"/>
      <c r="I65" s="167"/>
      <c r="J65" s="167"/>
      <c r="K65" s="168" t="s">
        <v>198</v>
      </c>
    </row>
    <row r="66" spans="1:11" ht="18.95" customHeight="1" x14ac:dyDescent="0.2">
      <c r="A66" s="165" t="s">
        <v>199</v>
      </c>
      <c r="B66" s="183">
        <v>373</v>
      </c>
      <c r="C66" s="183">
        <v>658</v>
      </c>
      <c r="D66" s="183">
        <v>1031</v>
      </c>
      <c r="E66" s="167">
        <v>0</v>
      </c>
      <c r="F66" s="167">
        <v>0</v>
      </c>
      <c r="G66" s="167">
        <v>0</v>
      </c>
      <c r="H66" s="167">
        <f>E66+B66</f>
        <v>373</v>
      </c>
      <c r="I66" s="167">
        <f>F66+C66</f>
        <v>658</v>
      </c>
      <c r="J66" s="167">
        <f>SUM(H66:I66)</f>
        <v>1031</v>
      </c>
      <c r="K66" s="168" t="s">
        <v>200</v>
      </c>
    </row>
    <row r="67" spans="1:11" ht="18.95" customHeight="1" x14ac:dyDescent="0.2">
      <c r="A67" s="165" t="s">
        <v>514</v>
      </c>
      <c r="B67" s="183">
        <v>55</v>
      </c>
      <c r="C67" s="183">
        <v>82</v>
      </c>
      <c r="D67" s="183">
        <v>137</v>
      </c>
      <c r="E67" s="167">
        <v>0</v>
      </c>
      <c r="F67" s="167">
        <v>0</v>
      </c>
      <c r="G67" s="167">
        <v>0</v>
      </c>
      <c r="H67" s="167">
        <f t="shared" ref="H67:H86" si="10">E67+B67</f>
        <v>55</v>
      </c>
      <c r="I67" s="167">
        <f t="shared" ref="I67:I86" si="11">F67+C67</f>
        <v>82</v>
      </c>
      <c r="J67" s="167">
        <f t="shared" ref="J67:J86" si="12">SUM(H67:I67)</f>
        <v>137</v>
      </c>
      <c r="K67" s="168" t="s">
        <v>515</v>
      </c>
    </row>
    <row r="68" spans="1:11" ht="18.95" customHeight="1" x14ac:dyDescent="0.2">
      <c r="A68" s="165" t="s">
        <v>203</v>
      </c>
      <c r="B68" s="183">
        <v>201</v>
      </c>
      <c r="C68" s="183">
        <v>409</v>
      </c>
      <c r="D68" s="183">
        <v>610</v>
      </c>
      <c r="E68" s="167">
        <v>0</v>
      </c>
      <c r="F68" s="167">
        <v>0</v>
      </c>
      <c r="G68" s="167">
        <v>0</v>
      </c>
      <c r="H68" s="167">
        <f t="shared" si="10"/>
        <v>201</v>
      </c>
      <c r="I68" s="167">
        <f t="shared" si="11"/>
        <v>409</v>
      </c>
      <c r="J68" s="167">
        <f t="shared" si="12"/>
        <v>610</v>
      </c>
      <c r="K68" s="168" t="s">
        <v>204</v>
      </c>
    </row>
    <row r="69" spans="1:11" ht="18.95" customHeight="1" x14ac:dyDescent="0.2">
      <c r="A69" s="165" t="s">
        <v>205</v>
      </c>
      <c r="B69" s="183">
        <v>222</v>
      </c>
      <c r="C69" s="183">
        <v>502</v>
      </c>
      <c r="D69" s="183">
        <v>724</v>
      </c>
      <c r="E69" s="167">
        <v>0</v>
      </c>
      <c r="F69" s="167">
        <v>0</v>
      </c>
      <c r="G69" s="167">
        <v>0</v>
      </c>
      <c r="H69" s="167">
        <f t="shared" si="10"/>
        <v>222</v>
      </c>
      <c r="I69" s="167">
        <f t="shared" si="11"/>
        <v>502</v>
      </c>
      <c r="J69" s="167">
        <f t="shared" si="12"/>
        <v>724</v>
      </c>
      <c r="K69" s="168" t="s">
        <v>206</v>
      </c>
    </row>
    <row r="70" spans="1:11" ht="18.95" customHeight="1" x14ac:dyDescent="0.2">
      <c r="A70" s="165" t="s">
        <v>516</v>
      </c>
      <c r="B70" s="183">
        <v>19</v>
      </c>
      <c r="C70" s="183">
        <v>137</v>
      </c>
      <c r="D70" s="183">
        <v>156</v>
      </c>
      <c r="E70" s="167">
        <v>0</v>
      </c>
      <c r="F70" s="167">
        <v>0</v>
      </c>
      <c r="G70" s="167">
        <v>0</v>
      </c>
      <c r="H70" s="167">
        <f t="shared" si="10"/>
        <v>19</v>
      </c>
      <c r="I70" s="167">
        <f t="shared" si="11"/>
        <v>137</v>
      </c>
      <c r="J70" s="167">
        <f t="shared" si="12"/>
        <v>156</v>
      </c>
      <c r="K70" s="168" t="s">
        <v>208</v>
      </c>
    </row>
    <row r="71" spans="1:11" ht="18.95" customHeight="1" x14ac:dyDescent="0.2">
      <c r="A71" s="165" t="s">
        <v>209</v>
      </c>
      <c r="B71" s="183">
        <v>955</v>
      </c>
      <c r="C71" s="183">
        <v>1180</v>
      </c>
      <c r="D71" s="183">
        <v>2135</v>
      </c>
      <c r="E71" s="167">
        <v>0</v>
      </c>
      <c r="F71" s="167">
        <v>0</v>
      </c>
      <c r="G71" s="167">
        <v>0</v>
      </c>
      <c r="H71" s="167">
        <f t="shared" si="10"/>
        <v>955</v>
      </c>
      <c r="I71" s="167">
        <f t="shared" si="11"/>
        <v>1180</v>
      </c>
      <c r="J71" s="167">
        <f t="shared" si="12"/>
        <v>2135</v>
      </c>
      <c r="K71" s="168" t="s">
        <v>210</v>
      </c>
    </row>
    <row r="72" spans="1:11" ht="18.95" customHeight="1" x14ac:dyDescent="0.2">
      <c r="A72" s="165" t="s">
        <v>506</v>
      </c>
      <c r="B72" s="183">
        <v>372</v>
      </c>
      <c r="C72" s="183">
        <v>630</v>
      </c>
      <c r="D72" s="183">
        <v>1002</v>
      </c>
      <c r="E72" s="167">
        <v>0</v>
      </c>
      <c r="F72" s="167">
        <v>0</v>
      </c>
      <c r="G72" s="167">
        <v>0</v>
      </c>
      <c r="H72" s="167">
        <f t="shared" si="10"/>
        <v>372</v>
      </c>
      <c r="I72" s="167">
        <f t="shared" si="11"/>
        <v>630</v>
      </c>
      <c r="J72" s="167">
        <f t="shared" si="12"/>
        <v>1002</v>
      </c>
      <c r="K72" s="168" t="s">
        <v>214</v>
      </c>
    </row>
    <row r="73" spans="1:11" ht="18.95" customHeight="1" x14ac:dyDescent="0.2">
      <c r="A73" s="165" t="s">
        <v>215</v>
      </c>
      <c r="B73" s="183">
        <v>104</v>
      </c>
      <c r="C73" s="183">
        <v>158</v>
      </c>
      <c r="D73" s="183">
        <v>262</v>
      </c>
      <c r="E73" s="167">
        <v>0</v>
      </c>
      <c r="F73" s="167">
        <v>0</v>
      </c>
      <c r="G73" s="167">
        <v>0</v>
      </c>
      <c r="H73" s="167">
        <f t="shared" si="10"/>
        <v>104</v>
      </c>
      <c r="I73" s="167">
        <f t="shared" si="11"/>
        <v>158</v>
      </c>
      <c r="J73" s="167">
        <f t="shared" si="12"/>
        <v>262</v>
      </c>
      <c r="K73" s="168" t="s">
        <v>216</v>
      </c>
    </row>
    <row r="74" spans="1:11" ht="18.95" customHeight="1" x14ac:dyDescent="0.2">
      <c r="A74" s="165" t="s">
        <v>217</v>
      </c>
      <c r="B74" s="183">
        <v>736</v>
      </c>
      <c r="C74" s="183">
        <v>1802</v>
      </c>
      <c r="D74" s="183">
        <v>2538</v>
      </c>
      <c r="E74" s="167">
        <v>0</v>
      </c>
      <c r="F74" s="167">
        <v>0</v>
      </c>
      <c r="G74" s="167">
        <v>0</v>
      </c>
      <c r="H74" s="167">
        <f t="shared" si="10"/>
        <v>736</v>
      </c>
      <c r="I74" s="167">
        <f t="shared" si="11"/>
        <v>1802</v>
      </c>
      <c r="J74" s="167">
        <f t="shared" si="12"/>
        <v>2538</v>
      </c>
      <c r="K74" s="168" t="s">
        <v>257</v>
      </c>
    </row>
    <row r="75" spans="1:11" ht="18.95" customHeight="1" x14ac:dyDescent="0.2">
      <c r="A75" s="165" t="s">
        <v>528</v>
      </c>
      <c r="B75" s="183">
        <v>226</v>
      </c>
      <c r="C75" s="183">
        <v>182</v>
      </c>
      <c r="D75" s="183">
        <v>408</v>
      </c>
      <c r="E75" s="167">
        <v>0</v>
      </c>
      <c r="F75" s="167">
        <v>0</v>
      </c>
      <c r="G75" s="167">
        <v>0</v>
      </c>
      <c r="H75" s="167">
        <f t="shared" si="10"/>
        <v>226</v>
      </c>
      <c r="I75" s="167">
        <f t="shared" si="11"/>
        <v>182</v>
      </c>
      <c r="J75" s="167">
        <f t="shared" si="12"/>
        <v>408</v>
      </c>
      <c r="K75" s="141" t="s">
        <v>529</v>
      </c>
    </row>
    <row r="76" spans="1:11" ht="18.95" customHeight="1" x14ac:dyDescent="0.2">
      <c r="A76" s="170" t="s">
        <v>519</v>
      </c>
      <c r="B76" s="183">
        <v>170</v>
      </c>
      <c r="C76" s="183">
        <v>470</v>
      </c>
      <c r="D76" s="183">
        <v>640</v>
      </c>
      <c r="E76" s="167">
        <v>0</v>
      </c>
      <c r="F76" s="167">
        <v>0</v>
      </c>
      <c r="G76" s="167">
        <v>0</v>
      </c>
      <c r="H76" s="167">
        <f t="shared" si="10"/>
        <v>170</v>
      </c>
      <c r="I76" s="167">
        <f t="shared" si="11"/>
        <v>470</v>
      </c>
      <c r="J76" s="167">
        <f t="shared" si="12"/>
        <v>640</v>
      </c>
      <c r="K76" s="172" t="s">
        <v>367</v>
      </c>
    </row>
    <row r="77" spans="1:11" ht="18.95" customHeight="1" x14ac:dyDescent="0.2">
      <c r="A77" s="165" t="s">
        <v>306</v>
      </c>
      <c r="B77" s="183">
        <v>1716</v>
      </c>
      <c r="C77" s="183">
        <v>1531</v>
      </c>
      <c r="D77" s="183">
        <v>3247</v>
      </c>
      <c r="E77" s="167">
        <v>0</v>
      </c>
      <c r="F77" s="167">
        <v>0</v>
      </c>
      <c r="G77" s="167">
        <v>0</v>
      </c>
      <c r="H77" s="167">
        <f t="shared" si="10"/>
        <v>1716</v>
      </c>
      <c r="I77" s="167">
        <f t="shared" si="11"/>
        <v>1531</v>
      </c>
      <c r="J77" s="167">
        <f t="shared" si="12"/>
        <v>3247</v>
      </c>
      <c r="K77" s="168" t="s">
        <v>222</v>
      </c>
    </row>
    <row r="78" spans="1:11" ht="18.95" customHeight="1" x14ac:dyDescent="0.2">
      <c r="A78" s="165" t="s">
        <v>458</v>
      </c>
      <c r="B78" s="183">
        <v>575</v>
      </c>
      <c r="C78" s="183">
        <v>2387</v>
      </c>
      <c r="D78" s="183">
        <v>2962</v>
      </c>
      <c r="E78" s="167">
        <v>0</v>
      </c>
      <c r="F78" s="167">
        <v>0</v>
      </c>
      <c r="G78" s="167">
        <v>0</v>
      </c>
      <c r="H78" s="167">
        <f t="shared" si="10"/>
        <v>575</v>
      </c>
      <c r="I78" s="167">
        <f t="shared" si="11"/>
        <v>2387</v>
      </c>
      <c r="J78" s="167">
        <f t="shared" si="12"/>
        <v>2962</v>
      </c>
      <c r="K78" s="168" t="s">
        <v>459</v>
      </c>
    </row>
    <row r="79" spans="1:11" ht="18.95" customHeight="1" x14ac:dyDescent="0.2">
      <c r="A79" s="165" t="s">
        <v>460</v>
      </c>
      <c r="B79" s="183">
        <v>632</v>
      </c>
      <c r="C79" s="183">
        <v>1202</v>
      </c>
      <c r="D79" s="183">
        <v>1834</v>
      </c>
      <c r="E79" s="167">
        <v>0</v>
      </c>
      <c r="F79" s="167">
        <v>0</v>
      </c>
      <c r="G79" s="167">
        <v>0</v>
      </c>
      <c r="H79" s="167">
        <f t="shared" si="10"/>
        <v>632</v>
      </c>
      <c r="I79" s="167">
        <f t="shared" si="11"/>
        <v>1202</v>
      </c>
      <c r="J79" s="167">
        <f t="shared" si="12"/>
        <v>1834</v>
      </c>
      <c r="K79" s="168" t="s">
        <v>461</v>
      </c>
    </row>
    <row r="80" spans="1:11" ht="18.95" customHeight="1" x14ac:dyDescent="0.2">
      <c r="A80" s="165" t="s">
        <v>520</v>
      </c>
      <c r="B80" s="183">
        <v>260</v>
      </c>
      <c r="C80" s="183">
        <v>599</v>
      </c>
      <c r="D80" s="183">
        <v>859</v>
      </c>
      <c r="E80" s="167">
        <v>0</v>
      </c>
      <c r="F80" s="167">
        <v>0</v>
      </c>
      <c r="G80" s="167">
        <v>0</v>
      </c>
      <c r="H80" s="167">
        <f t="shared" si="10"/>
        <v>260</v>
      </c>
      <c r="I80" s="167">
        <f t="shared" si="11"/>
        <v>599</v>
      </c>
      <c r="J80" s="167">
        <f t="shared" si="12"/>
        <v>859</v>
      </c>
      <c r="K80" s="168" t="s">
        <v>521</v>
      </c>
    </row>
    <row r="81" spans="1:11" ht="18.95" customHeight="1" x14ac:dyDescent="0.2">
      <c r="A81" s="165" t="s">
        <v>522</v>
      </c>
      <c r="B81" s="183">
        <v>0</v>
      </c>
      <c r="C81" s="183">
        <v>1724</v>
      </c>
      <c r="D81" s="183">
        <v>1724</v>
      </c>
      <c r="E81" s="167">
        <v>0</v>
      </c>
      <c r="F81" s="167">
        <v>0</v>
      </c>
      <c r="G81" s="167">
        <v>0</v>
      </c>
      <c r="H81" s="167">
        <f t="shared" si="10"/>
        <v>0</v>
      </c>
      <c r="I81" s="167">
        <f t="shared" si="11"/>
        <v>1724</v>
      </c>
      <c r="J81" s="167">
        <f t="shared" si="12"/>
        <v>1724</v>
      </c>
      <c r="K81" s="168" t="s">
        <v>432</v>
      </c>
    </row>
    <row r="82" spans="1:11" ht="18.95" customHeight="1" x14ac:dyDescent="0.2">
      <c r="A82" s="165" t="s">
        <v>229</v>
      </c>
      <c r="B82" s="183">
        <v>549</v>
      </c>
      <c r="C82" s="183">
        <v>224</v>
      </c>
      <c r="D82" s="183">
        <v>773</v>
      </c>
      <c r="E82" s="167">
        <v>0</v>
      </c>
      <c r="F82" s="167">
        <v>0</v>
      </c>
      <c r="G82" s="167">
        <v>0</v>
      </c>
      <c r="H82" s="167">
        <f t="shared" si="10"/>
        <v>549</v>
      </c>
      <c r="I82" s="167">
        <f t="shared" si="11"/>
        <v>224</v>
      </c>
      <c r="J82" s="167">
        <f t="shared" si="12"/>
        <v>773</v>
      </c>
      <c r="K82" s="168" t="s">
        <v>230</v>
      </c>
    </row>
    <row r="83" spans="1:11" ht="18.95" customHeight="1" x14ac:dyDescent="0.2">
      <c r="A83" s="165" t="s">
        <v>233</v>
      </c>
      <c r="B83" s="183">
        <v>1409</v>
      </c>
      <c r="C83" s="183">
        <v>2309</v>
      </c>
      <c r="D83" s="183">
        <v>3718</v>
      </c>
      <c r="E83" s="167">
        <v>0</v>
      </c>
      <c r="F83" s="167">
        <v>0</v>
      </c>
      <c r="G83" s="167">
        <v>0</v>
      </c>
      <c r="H83" s="167">
        <f t="shared" si="10"/>
        <v>1409</v>
      </c>
      <c r="I83" s="167">
        <f t="shared" si="11"/>
        <v>2309</v>
      </c>
      <c r="J83" s="167">
        <f t="shared" si="12"/>
        <v>3718</v>
      </c>
      <c r="K83" s="168" t="s">
        <v>234</v>
      </c>
    </row>
    <row r="84" spans="1:11" ht="18.95" customHeight="1" x14ac:dyDescent="0.2">
      <c r="A84" s="165" t="s">
        <v>239</v>
      </c>
      <c r="B84" s="183">
        <v>208</v>
      </c>
      <c r="C84" s="183">
        <v>512</v>
      </c>
      <c r="D84" s="183">
        <v>720</v>
      </c>
      <c r="E84" s="167">
        <v>0</v>
      </c>
      <c r="F84" s="167">
        <v>0</v>
      </c>
      <c r="G84" s="167">
        <v>0</v>
      </c>
      <c r="H84" s="167">
        <f t="shared" si="10"/>
        <v>208</v>
      </c>
      <c r="I84" s="167">
        <f t="shared" si="11"/>
        <v>512</v>
      </c>
      <c r="J84" s="167">
        <f t="shared" si="12"/>
        <v>720</v>
      </c>
      <c r="K84" s="168" t="s">
        <v>524</v>
      </c>
    </row>
    <row r="85" spans="1:11" ht="18.95" customHeight="1" x14ac:dyDescent="0.2">
      <c r="A85" s="165" t="s">
        <v>243</v>
      </c>
      <c r="B85" s="183">
        <v>332</v>
      </c>
      <c r="C85" s="183">
        <v>550</v>
      </c>
      <c r="D85" s="183">
        <v>882</v>
      </c>
      <c r="E85" s="167">
        <v>0</v>
      </c>
      <c r="F85" s="167">
        <v>0</v>
      </c>
      <c r="G85" s="167">
        <v>0</v>
      </c>
      <c r="H85" s="167">
        <f t="shared" si="10"/>
        <v>332</v>
      </c>
      <c r="I85" s="167">
        <f t="shared" si="11"/>
        <v>550</v>
      </c>
      <c r="J85" s="167">
        <f t="shared" si="12"/>
        <v>882</v>
      </c>
      <c r="K85" s="168" t="s">
        <v>244</v>
      </c>
    </row>
    <row r="86" spans="1:11" ht="18.95" customHeight="1" thickBot="1" x14ac:dyDescent="0.25">
      <c r="A86" s="673" t="s">
        <v>90</v>
      </c>
      <c r="B86" s="677">
        <f>SUM(B66:B85)</f>
        <v>9114</v>
      </c>
      <c r="C86" s="677">
        <f t="shared" ref="C86:G86" si="13">SUM(C66:C85)</f>
        <v>17248</v>
      </c>
      <c r="D86" s="677">
        <f t="shared" si="13"/>
        <v>26362</v>
      </c>
      <c r="E86" s="675">
        <f t="shared" si="13"/>
        <v>0</v>
      </c>
      <c r="F86" s="675">
        <f t="shared" si="13"/>
        <v>0</v>
      </c>
      <c r="G86" s="675">
        <f t="shared" si="13"/>
        <v>0</v>
      </c>
      <c r="H86" s="675">
        <f t="shared" si="10"/>
        <v>9114</v>
      </c>
      <c r="I86" s="675">
        <f t="shared" si="11"/>
        <v>17248</v>
      </c>
      <c r="J86" s="675">
        <f t="shared" si="12"/>
        <v>26362</v>
      </c>
      <c r="K86" s="676" t="s">
        <v>91</v>
      </c>
    </row>
    <row r="87" spans="1:11" ht="15.75" thickTop="1" x14ac:dyDescent="0.2">
      <c r="A87" s="513"/>
      <c r="B87" s="513"/>
      <c r="C87" s="513"/>
      <c r="D87" s="513"/>
      <c r="E87" s="513"/>
      <c r="F87" s="513"/>
      <c r="G87" s="513"/>
      <c r="H87" s="513"/>
      <c r="I87" s="513"/>
      <c r="J87" s="513"/>
      <c r="K87" s="513"/>
    </row>
    <row r="88" spans="1:11" x14ac:dyDescent="0.2">
      <c r="A88" s="513"/>
      <c r="B88" s="513"/>
      <c r="C88" s="513"/>
      <c r="D88" s="513"/>
      <c r="E88" s="513"/>
      <c r="F88" s="513"/>
      <c r="G88" s="513"/>
      <c r="H88" s="513"/>
      <c r="I88" s="513"/>
      <c r="J88" s="513"/>
      <c r="K88" s="513"/>
    </row>
    <row r="89" spans="1:11" s="113" customFormat="1" ht="19.5" customHeight="1" thickBot="1" x14ac:dyDescent="0.25">
      <c r="A89" s="175" t="s">
        <v>2423</v>
      </c>
      <c r="B89" s="176"/>
      <c r="C89" s="176"/>
      <c r="D89" s="176"/>
      <c r="E89" s="176"/>
      <c r="F89" s="176"/>
      <c r="G89" s="176"/>
      <c r="H89" s="176"/>
      <c r="I89" s="176"/>
      <c r="J89" s="176"/>
      <c r="K89" s="290" t="s">
        <v>2422</v>
      </c>
    </row>
    <row r="90" spans="1:11" ht="19.5" customHeight="1" thickTop="1" x14ac:dyDescent="0.2">
      <c r="A90" s="1034" t="s">
        <v>196</v>
      </c>
      <c r="B90" s="1034" t="s">
        <v>1</v>
      </c>
      <c r="C90" s="1034"/>
      <c r="D90" s="1034"/>
      <c r="E90" s="1034" t="s">
        <v>2</v>
      </c>
      <c r="F90" s="1034"/>
      <c r="G90" s="1034"/>
      <c r="H90" s="1034" t="s">
        <v>4</v>
      </c>
      <c r="I90" s="1034"/>
      <c r="J90" s="1034"/>
      <c r="K90" s="1034" t="s">
        <v>197</v>
      </c>
    </row>
    <row r="91" spans="1:11" ht="19.5" customHeight="1" x14ac:dyDescent="0.2">
      <c r="A91" s="1035"/>
      <c r="B91" s="1035" t="s">
        <v>6</v>
      </c>
      <c r="C91" s="1035"/>
      <c r="D91" s="1035"/>
      <c r="E91" s="1035" t="s">
        <v>7</v>
      </c>
      <c r="F91" s="1035"/>
      <c r="G91" s="1035"/>
      <c r="H91" s="1035" t="s">
        <v>9</v>
      </c>
      <c r="I91" s="1035"/>
      <c r="J91" s="1035"/>
      <c r="K91" s="1035"/>
    </row>
    <row r="92" spans="1:11" ht="19.5" customHeight="1" x14ac:dyDescent="0.2">
      <c r="A92" s="1035"/>
      <c r="B92" s="505" t="s">
        <v>10</v>
      </c>
      <c r="C92" s="505" t="s">
        <v>11</v>
      </c>
      <c r="D92" s="505" t="s">
        <v>12</v>
      </c>
      <c r="E92" s="505" t="s">
        <v>10</v>
      </c>
      <c r="F92" s="505" t="s">
        <v>11</v>
      </c>
      <c r="G92" s="505" t="s">
        <v>12</v>
      </c>
      <c r="H92" s="505" t="s">
        <v>10</v>
      </c>
      <c r="I92" s="505" t="s">
        <v>11</v>
      </c>
      <c r="J92" s="505" t="s">
        <v>12</v>
      </c>
      <c r="K92" s="1035"/>
    </row>
    <row r="93" spans="1:11" ht="19.5" customHeight="1" thickBot="1" x14ac:dyDescent="0.25">
      <c r="A93" s="1036"/>
      <c r="B93" s="506" t="s">
        <v>13</v>
      </c>
      <c r="C93" s="506" t="s">
        <v>14</v>
      </c>
      <c r="D93" s="506" t="s">
        <v>9</v>
      </c>
      <c r="E93" s="506" t="s">
        <v>13</v>
      </c>
      <c r="F93" s="506" t="s">
        <v>14</v>
      </c>
      <c r="G93" s="506" t="s">
        <v>9</v>
      </c>
      <c r="H93" s="506" t="s">
        <v>13</v>
      </c>
      <c r="I93" s="506" t="s">
        <v>14</v>
      </c>
      <c r="J93" s="506" t="s">
        <v>9</v>
      </c>
      <c r="K93" s="1036"/>
    </row>
    <row r="94" spans="1:11" ht="21" customHeight="1" x14ac:dyDescent="0.2">
      <c r="A94" s="165" t="s">
        <v>92</v>
      </c>
      <c r="B94" s="167"/>
      <c r="C94" s="167"/>
      <c r="D94" s="167"/>
      <c r="E94" s="167"/>
      <c r="F94" s="167"/>
      <c r="G94" s="167"/>
      <c r="H94" s="167"/>
      <c r="I94" s="167"/>
      <c r="J94" s="167"/>
      <c r="K94" s="168" t="s">
        <v>93</v>
      </c>
    </row>
    <row r="95" spans="1:11" ht="21" customHeight="1" x14ac:dyDescent="0.2">
      <c r="A95" s="165" t="s">
        <v>516</v>
      </c>
      <c r="B95" s="167">
        <v>240</v>
      </c>
      <c r="C95" s="167">
        <v>134</v>
      </c>
      <c r="D95" s="167">
        <v>374</v>
      </c>
      <c r="E95" s="167">
        <v>0</v>
      </c>
      <c r="F95" s="167">
        <v>0</v>
      </c>
      <c r="G95" s="167">
        <v>0</v>
      </c>
      <c r="H95" s="167">
        <f>E95+B95</f>
        <v>240</v>
      </c>
      <c r="I95" s="167">
        <f>F95+C95</f>
        <v>134</v>
      </c>
      <c r="J95" s="167">
        <f>SUM(H95:I95)</f>
        <v>374</v>
      </c>
      <c r="K95" s="168" t="s">
        <v>208</v>
      </c>
    </row>
    <row r="96" spans="1:11" ht="21" customHeight="1" x14ac:dyDescent="0.2">
      <c r="A96" s="165" t="s">
        <v>209</v>
      </c>
      <c r="B96" s="167">
        <v>726</v>
      </c>
      <c r="C96" s="167">
        <v>256</v>
      </c>
      <c r="D96" s="167">
        <v>982</v>
      </c>
      <c r="E96" s="167">
        <v>0</v>
      </c>
      <c r="F96" s="167">
        <v>0</v>
      </c>
      <c r="G96" s="167">
        <v>0</v>
      </c>
      <c r="H96" s="167">
        <f t="shared" ref="H96:H109" si="14">E96+B96</f>
        <v>726</v>
      </c>
      <c r="I96" s="167">
        <f t="shared" ref="I96:I109" si="15">F96+C96</f>
        <v>256</v>
      </c>
      <c r="J96" s="167">
        <f t="shared" ref="J96:J109" si="16">SUM(H96:I96)</f>
        <v>982</v>
      </c>
      <c r="K96" s="168" t="s">
        <v>210</v>
      </c>
    </row>
    <row r="97" spans="1:11" ht="21" customHeight="1" x14ac:dyDescent="0.2">
      <c r="A97" s="165" t="s">
        <v>217</v>
      </c>
      <c r="B97" s="166">
        <v>386</v>
      </c>
      <c r="C97" s="166">
        <v>237</v>
      </c>
      <c r="D97" s="166">
        <v>623</v>
      </c>
      <c r="E97" s="166">
        <v>0</v>
      </c>
      <c r="F97" s="167">
        <v>0</v>
      </c>
      <c r="G97" s="167">
        <v>0</v>
      </c>
      <c r="H97" s="167">
        <f t="shared" si="14"/>
        <v>386</v>
      </c>
      <c r="I97" s="167">
        <f t="shared" si="15"/>
        <v>237</v>
      </c>
      <c r="J97" s="167">
        <f t="shared" si="16"/>
        <v>623</v>
      </c>
      <c r="K97" s="168" t="s">
        <v>257</v>
      </c>
    </row>
    <row r="98" spans="1:11" ht="33" customHeight="1" x14ac:dyDescent="0.2">
      <c r="A98" s="165" t="s">
        <v>519</v>
      </c>
      <c r="B98" s="166">
        <v>109</v>
      </c>
      <c r="C98" s="166">
        <v>42</v>
      </c>
      <c r="D98" s="166">
        <v>151</v>
      </c>
      <c r="E98" s="166">
        <v>0</v>
      </c>
      <c r="F98" s="166">
        <v>0</v>
      </c>
      <c r="G98" s="166">
        <v>0</v>
      </c>
      <c r="H98" s="167">
        <f t="shared" si="14"/>
        <v>109</v>
      </c>
      <c r="I98" s="167">
        <f t="shared" si="15"/>
        <v>42</v>
      </c>
      <c r="J98" s="167">
        <f t="shared" si="16"/>
        <v>151</v>
      </c>
      <c r="K98" s="172" t="s">
        <v>367</v>
      </c>
    </row>
    <row r="99" spans="1:11" ht="21" customHeight="1" x14ac:dyDescent="0.2">
      <c r="A99" s="165" t="s">
        <v>306</v>
      </c>
      <c r="B99" s="185">
        <v>1079</v>
      </c>
      <c r="C99" s="185">
        <v>606</v>
      </c>
      <c r="D99" s="185">
        <v>1685</v>
      </c>
      <c r="E99" s="167">
        <v>0</v>
      </c>
      <c r="F99" s="167">
        <v>0</v>
      </c>
      <c r="G99" s="167">
        <v>0</v>
      </c>
      <c r="H99" s="167">
        <f t="shared" si="14"/>
        <v>1079</v>
      </c>
      <c r="I99" s="167">
        <f t="shared" si="15"/>
        <v>606</v>
      </c>
      <c r="J99" s="167">
        <f t="shared" si="16"/>
        <v>1685</v>
      </c>
      <c r="K99" s="168" t="s">
        <v>222</v>
      </c>
    </row>
    <row r="100" spans="1:11" ht="21" customHeight="1" x14ac:dyDescent="0.2">
      <c r="A100" s="165" t="s">
        <v>458</v>
      </c>
      <c r="B100" s="185">
        <v>267</v>
      </c>
      <c r="C100" s="185">
        <v>414</v>
      </c>
      <c r="D100" s="185">
        <v>681</v>
      </c>
      <c r="E100" s="167">
        <v>0</v>
      </c>
      <c r="F100" s="167">
        <v>0</v>
      </c>
      <c r="G100" s="167">
        <v>0</v>
      </c>
      <c r="H100" s="167">
        <f t="shared" si="14"/>
        <v>267</v>
      </c>
      <c r="I100" s="167">
        <f t="shared" si="15"/>
        <v>414</v>
      </c>
      <c r="J100" s="167">
        <f t="shared" si="16"/>
        <v>681</v>
      </c>
      <c r="K100" s="168" t="s">
        <v>459</v>
      </c>
    </row>
    <row r="101" spans="1:11" ht="21" customHeight="1" x14ac:dyDescent="0.2">
      <c r="A101" s="165" t="s">
        <v>460</v>
      </c>
      <c r="B101" s="185">
        <v>298</v>
      </c>
      <c r="C101" s="185">
        <v>298</v>
      </c>
      <c r="D101" s="185">
        <v>596</v>
      </c>
      <c r="E101" s="167">
        <v>0</v>
      </c>
      <c r="F101" s="167">
        <v>0</v>
      </c>
      <c r="G101" s="167">
        <v>0</v>
      </c>
      <c r="H101" s="167">
        <f t="shared" si="14"/>
        <v>298</v>
      </c>
      <c r="I101" s="167">
        <f t="shared" si="15"/>
        <v>298</v>
      </c>
      <c r="J101" s="167">
        <f t="shared" si="16"/>
        <v>596</v>
      </c>
      <c r="K101" s="168" t="s">
        <v>461</v>
      </c>
    </row>
    <row r="102" spans="1:11" ht="21" customHeight="1" x14ac:dyDescent="0.2">
      <c r="A102" s="165" t="s">
        <v>520</v>
      </c>
      <c r="B102" s="185">
        <v>235</v>
      </c>
      <c r="C102" s="185">
        <v>329</v>
      </c>
      <c r="D102" s="185">
        <v>564</v>
      </c>
      <c r="E102" s="167">
        <v>0</v>
      </c>
      <c r="F102" s="167">
        <v>0</v>
      </c>
      <c r="G102" s="167">
        <v>0</v>
      </c>
      <c r="H102" s="167">
        <f t="shared" si="14"/>
        <v>235</v>
      </c>
      <c r="I102" s="167">
        <f t="shared" si="15"/>
        <v>329</v>
      </c>
      <c r="J102" s="167">
        <f t="shared" si="16"/>
        <v>564</v>
      </c>
      <c r="K102" s="168" t="s">
        <v>521</v>
      </c>
    </row>
    <row r="103" spans="1:11" ht="21" customHeight="1" x14ac:dyDescent="0.2">
      <c r="A103" s="165" t="s">
        <v>522</v>
      </c>
      <c r="B103" s="185">
        <v>0</v>
      </c>
      <c r="C103" s="185">
        <v>188</v>
      </c>
      <c r="D103" s="185">
        <v>188</v>
      </c>
      <c r="E103" s="167">
        <v>0</v>
      </c>
      <c r="F103" s="167">
        <v>0</v>
      </c>
      <c r="G103" s="167">
        <v>0</v>
      </c>
      <c r="H103" s="167">
        <f t="shared" si="14"/>
        <v>0</v>
      </c>
      <c r="I103" s="167">
        <f t="shared" si="15"/>
        <v>188</v>
      </c>
      <c r="J103" s="167">
        <f t="shared" si="16"/>
        <v>188</v>
      </c>
      <c r="K103" s="168" t="s">
        <v>432</v>
      </c>
    </row>
    <row r="104" spans="1:11" ht="21" customHeight="1" x14ac:dyDescent="0.2">
      <c r="A104" s="165" t="s">
        <v>229</v>
      </c>
      <c r="B104" s="185">
        <v>194</v>
      </c>
      <c r="C104" s="185">
        <v>27</v>
      </c>
      <c r="D104" s="185">
        <v>221</v>
      </c>
      <c r="E104" s="167">
        <v>0</v>
      </c>
      <c r="F104" s="167">
        <v>0</v>
      </c>
      <c r="G104" s="167">
        <v>0</v>
      </c>
      <c r="H104" s="167">
        <f t="shared" si="14"/>
        <v>194</v>
      </c>
      <c r="I104" s="167">
        <f t="shared" si="15"/>
        <v>27</v>
      </c>
      <c r="J104" s="167">
        <f t="shared" si="16"/>
        <v>221</v>
      </c>
      <c r="K104" s="168" t="s">
        <v>230</v>
      </c>
    </row>
    <row r="105" spans="1:11" ht="21" customHeight="1" x14ac:dyDescent="0.2">
      <c r="A105" s="165" t="s">
        <v>233</v>
      </c>
      <c r="B105" s="185">
        <v>536</v>
      </c>
      <c r="C105" s="185">
        <v>634</v>
      </c>
      <c r="D105" s="185">
        <v>1170</v>
      </c>
      <c r="E105" s="167">
        <v>0</v>
      </c>
      <c r="F105" s="167">
        <v>0</v>
      </c>
      <c r="G105" s="167">
        <v>0</v>
      </c>
      <c r="H105" s="167">
        <f t="shared" si="14"/>
        <v>536</v>
      </c>
      <c r="I105" s="167">
        <f t="shared" si="15"/>
        <v>634</v>
      </c>
      <c r="J105" s="167">
        <f t="shared" si="16"/>
        <v>1170</v>
      </c>
      <c r="K105" s="168" t="s">
        <v>234</v>
      </c>
    </row>
    <row r="106" spans="1:11" ht="21" customHeight="1" x14ac:dyDescent="0.2">
      <c r="A106" s="165" t="s">
        <v>523</v>
      </c>
      <c r="B106" s="185">
        <v>506</v>
      </c>
      <c r="C106" s="185">
        <v>184</v>
      </c>
      <c r="D106" s="185">
        <v>690</v>
      </c>
      <c r="E106" s="167">
        <v>0</v>
      </c>
      <c r="F106" s="167">
        <v>0</v>
      </c>
      <c r="G106" s="167">
        <v>0</v>
      </c>
      <c r="H106" s="167">
        <f t="shared" si="14"/>
        <v>506</v>
      </c>
      <c r="I106" s="167">
        <f t="shared" si="15"/>
        <v>184</v>
      </c>
      <c r="J106" s="167">
        <f t="shared" si="16"/>
        <v>690</v>
      </c>
      <c r="K106" s="168" t="s">
        <v>524</v>
      </c>
    </row>
    <row r="107" spans="1:11" ht="21" customHeight="1" x14ac:dyDescent="0.2">
      <c r="A107" s="165" t="s">
        <v>243</v>
      </c>
      <c r="B107" s="185">
        <v>63</v>
      </c>
      <c r="C107" s="185">
        <v>63</v>
      </c>
      <c r="D107" s="185">
        <v>126</v>
      </c>
      <c r="E107" s="167">
        <v>0</v>
      </c>
      <c r="F107" s="167">
        <v>0</v>
      </c>
      <c r="G107" s="167">
        <v>0</v>
      </c>
      <c r="H107" s="167">
        <f t="shared" si="14"/>
        <v>63</v>
      </c>
      <c r="I107" s="167">
        <f t="shared" si="15"/>
        <v>63</v>
      </c>
      <c r="J107" s="167">
        <f t="shared" si="16"/>
        <v>126</v>
      </c>
      <c r="K107" s="168" t="s">
        <v>244</v>
      </c>
    </row>
    <row r="108" spans="1:11" ht="21" customHeight="1" thickBot="1" x14ac:dyDescent="0.25">
      <c r="A108" s="165" t="s">
        <v>126</v>
      </c>
      <c r="B108" s="179">
        <f>SUM(B95:B107)</f>
        <v>4639</v>
      </c>
      <c r="C108" s="179">
        <f t="shared" ref="C108:G108" si="17">SUM(C95:C107)</f>
        <v>3412</v>
      </c>
      <c r="D108" s="179">
        <f t="shared" si="17"/>
        <v>8051</v>
      </c>
      <c r="E108" s="179">
        <f t="shared" si="17"/>
        <v>0</v>
      </c>
      <c r="F108" s="179">
        <f t="shared" si="17"/>
        <v>0</v>
      </c>
      <c r="G108" s="179">
        <f t="shared" si="17"/>
        <v>0</v>
      </c>
      <c r="H108" s="167">
        <f t="shared" si="14"/>
        <v>4639</v>
      </c>
      <c r="I108" s="167">
        <f t="shared" si="15"/>
        <v>3412</v>
      </c>
      <c r="J108" s="167">
        <f t="shared" si="16"/>
        <v>8051</v>
      </c>
      <c r="K108" s="168" t="s">
        <v>552</v>
      </c>
    </row>
    <row r="109" spans="1:11" ht="21" customHeight="1" thickBot="1" x14ac:dyDescent="0.25">
      <c r="A109" s="180" t="s">
        <v>374</v>
      </c>
      <c r="B109" s="181">
        <f>SUM(B108,B86)</f>
        <v>13753</v>
      </c>
      <c r="C109" s="181">
        <f t="shared" ref="C109:G109" si="18">SUM(C108,C86)</f>
        <v>20660</v>
      </c>
      <c r="D109" s="181">
        <f t="shared" si="18"/>
        <v>34413</v>
      </c>
      <c r="E109" s="181">
        <f t="shared" si="18"/>
        <v>0</v>
      </c>
      <c r="F109" s="181">
        <f t="shared" si="18"/>
        <v>0</v>
      </c>
      <c r="G109" s="181">
        <f t="shared" si="18"/>
        <v>0</v>
      </c>
      <c r="H109" s="181">
        <f t="shared" si="14"/>
        <v>13753</v>
      </c>
      <c r="I109" s="181">
        <f t="shared" si="15"/>
        <v>20660</v>
      </c>
      <c r="J109" s="181">
        <f t="shared" si="16"/>
        <v>34413</v>
      </c>
      <c r="K109" s="182" t="s">
        <v>253</v>
      </c>
    </row>
    <row r="110" spans="1:11" ht="15.75" thickTop="1" x14ac:dyDescent="0.2"/>
  </sheetData>
  <mergeCells count="36">
    <mergeCell ref="A90:A93"/>
    <mergeCell ref="B90:D90"/>
    <mergeCell ref="E90:G90"/>
    <mergeCell ref="H90:J90"/>
    <mergeCell ref="K90:K93"/>
    <mergeCell ref="B91:D91"/>
    <mergeCell ref="E91:G91"/>
    <mergeCell ref="H91:J91"/>
    <mergeCell ref="A58:K58"/>
    <mergeCell ref="A59:K59"/>
    <mergeCell ref="A61:A64"/>
    <mergeCell ref="B61:D61"/>
    <mergeCell ref="E61:G61"/>
    <mergeCell ref="H61:J61"/>
    <mergeCell ref="K61:K64"/>
    <mergeCell ref="B62:D62"/>
    <mergeCell ref="E62:G62"/>
    <mergeCell ref="H62:J62"/>
    <mergeCell ref="A33:A36"/>
    <mergeCell ref="B33:D33"/>
    <mergeCell ref="E33:G33"/>
    <mergeCell ref="H33:J33"/>
    <mergeCell ref="K33:K36"/>
    <mergeCell ref="B34:D34"/>
    <mergeCell ref="E34:G34"/>
    <mergeCell ref="H34:J34"/>
    <mergeCell ref="A1:K1"/>
    <mergeCell ref="A2:K2"/>
    <mergeCell ref="A4:A7"/>
    <mergeCell ref="B4:D4"/>
    <mergeCell ref="E4:G4"/>
    <mergeCell ref="H4:J4"/>
    <mergeCell ref="K4:K7"/>
    <mergeCell ref="B5:D5"/>
    <mergeCell ref="E5:G5"/>
    <mergeCell ref="H5:J5"/>
  </mergeCells>
  <printOptions horizontalCentered="1"/>
  <pageMargins left="0.25" right="0.25" top="1" bottom="1" header="1" footer="1"/>
  <pageSetup paperSize="9" scale="8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1"/>
  <sheetViews>
    <sheetView rightToLeft="1" view="pageBreakPreview" topLeftCell="A40" zoomScale="80" zoomScaleNormal="70" zoomScaleSheetLayoutView="80" workbookViewId="0">
      <selection activeCell="M36" sqref="M36"/>
    </sheetView>
  </sheetViews>
  <sheetFormatPr defaultRowHeight="14.25" x14ac:dyDescent="0.2"/>
  <cols>
    <col min="1" max="1" width="21.5" customWidth="1"/>
    <col min="2" max="10" width="9.625" customWidth="1"/>
    <col min="11" max="11" width="31.75" customWidth="1"/>
  </cols>
  <sheetData>
    <row r="1" spans="1:11" ht="27.75" customHeight="1" x14ac:dyDescent="0.2">
      <c r="A1" s="995" t="s">
        <v>1973</v>
      </c>
      <c r="B1" s="995"/>
      <c r="C1" s="995"/>
      <c r="D1" s="995"/>
      <c r="E1" s="995"/>
      <c r="F1" s="995"/>
      <c r="G1" s="995"/>
      <c r="H1" s="995"/>
      <c r="I1" s="995"/>
      <c r="J1" s="995"/>
      <c r="K1" s="995"/>
    </row>
    <row r="2" spans="1:11" ht="39" customHeight="1" x14ac:dyDescent="0.2">
      <c r="A2" s="999" t="s">
        <v>1974</v>
      </c>
      <c r="B2" s="999"/>
      <c r="C2" s="999"/>
      <c r="D2" s="999"/>
      <c r="E2" s="999"/>
      <c r="F2" s="999"/>
      <c r="G2" s="999"/>
      <c r="H2" s="999"/>
      <c r="I2" s="999"/>
      <c r="J2" s="999"/>
      <c r="K2" s="999"/>
    </row>
    <row r="3" spans="1:11" s="31" customFormat="1" ht="21.95" customHeight="1" thickBot="1" x14ac:dyDescent="0.3">
      <c r="A3" s="1" t="s">
        <v>2427</v>
      </c>
      <c r="K3" s="823" t="s">
        <v>676</v>
      </c>
    </row>
    <row r="4" spans="1:11" ht="20.100000000000001" customHeight="1" thickTop="1" x14ac:dyDescent="0.25">
      <c r="A4" s="992" t="s">
        <v>196</v>
      </c>
      <c r="B4" s="1003" t="s">
        <v>1</v>
      </c>
      <c r="C4" s="1003"/>
      <c r="D4" s="1003"/>
      <c r="E4" s="1003" t="s">
        <v>2</v>
      </c>
      <c r="F4" s="1003"/>
      <c r="G4" s="1003"/>
      <c r="H4" s="1003" t="s">
        <v>553</v>
      </c>
      <c r="I4" s="1003"/>
      <c r="J4" s="1003"/>
      <c r="K4" s="992" t="s">
        <v>197</v>
      </c>
    </row>
    <row r="5" spans="1:11" ht="20.100000000000001" customHeight="1" x14ac:dyDescent="0.25">
      <c r="A5" s="993"/>
      <c r="B5" s="1004" t="s">
        <v>6</v>
      </c>
      <c r="C5" s="1004"/>
      <c r="D5" s="1004"/>
      <c r="E5" s="1004" t="s">
        <v>7</v>
      </c>
      <c r="F5" s="1004"/>
      <c r="G5" s="1004"/>
      <c r="H5" s="1004" t="s">
        <v>9</v>
      </c>
      <c r="I5" s="1004"/>
      <c r="J5" s="1004"/>
      <c r="K5" s="993"/>
    </row>
    <row r="6" spans="1:11" ht="20.100000000000001" customHeight="1" x14ac:dyDescent="0.25">
      <c r="A6" s="993"/>
      <c r="B6" s="3" t="s">
        <v>10</v>
      </c>
      <c r="C6" s="3" t="s">
        <v>112</v>
      </c>
      <c r="D6" s="3" t="s">
        <v>12</v>
      </c>
      <c r="E6" s="3" t="s">
        <v>10</v>
      </c>
      <c r="F6" s="3" t="s">
        <v>112</v>
      </c>
      <c r="G6" s="3" t="s">
        <v>12</v>
      </c>
      <c r="H6" s="3" t="s">
        <v>554</v>
      </c>
      <c r="I6" s="3" t="s">
        <v>112</v>
      </c>
      <c r="J6" s="3" t="s">
        <v>553</v>
      </c>
      <c r="K6" s="993"/>
    </row>
    <row r="7" spans="1:11" ht="20.100000000000001" customHeight="1" thickBot="1" x14ac:dyDescent="0.3">
      <c r="A7" s="994"/>
      <c r="B7" s="4" t="s">
        <v>13</v>
      </c>
      <c r="C7" s="4" t="s">
        <v>14</v>
      </c>
      <c r="D7" s="4" t="s">
        <v>9</v>
      </c>
      <c r="E7" s="4" t="s">
        <v>13</v>
      </c>
      <c r="F7" s="4" t="s">
        <v>14</v>
      </c>
      <c r="G7" s="4" t="s">
        <v>9</v>
      </c>
      <c r="H7" s="4" t="s">
        <v>13</v>
      </c>
      <c r="I7" s="4" t="s">
        <v>14</v>
      </c>
      <c r="J7" s="4" t="s">
        <v>9</v>
      </c>
      <c r="K7" s="994"/>
    </row>
    <row r="8" spans="1:11" ht="29.25" customHeight="1" x14ac:dyDescent="0.2">
      <c r="A8" s="8" t="s">
        <v>15</v>
      </c>
      <c r="E8" s="9"/>
      <c r="F8" s="9"/>
      <c r="G8" s="9"/>
      <c r="H8" s="9"/>
      <c r="I8" s="9"/>
      <c r="J8" s="9"/>
      <c r="K8" s="10" t="s">
        <v>16</v>
      </c>
    </row>
    <row r="9" spans="1:11" ht="33" customHeight="1" x14ac:dyDescent="0.2">
      <c r="A9" s="8" t="s">
        <v>555</v>
      </c>
      <c r="B9" s="9">
        <v>89</v>
      </c>
      <c r="C9" s="9">
        <v>51</v>
      </c>
      <c r="D9" s="9">
        <v>140</v>
      </c>
      <c r="E9" s="9">
        <v>0</v>
      </c>
      <c r="F9" s="9">
        <v>0</v>
      </c>
      <c r="G9" s="9">
        <v>0</v>
      </c>
      <c r="H9" s="9">
        <f>E9+B9</f>
        <v>89</v>
      </c>
      <c r="I9" s="9">
        <f>F9+C9</f>
        <v>51</v>
      </c>
      <c r="J9" s="9">
        <f>SUM(H9:I9)</f>
        <v>140</v>
      </c>
      <c r="K9" s="10" t="s">
        <v>556</v>
      </c>
    </row>
    <row r="10" spans="1:11" ht="42" customHeight="1" thickBot="1" x14ac:dyDescent="0.25">
      <c r="A10" s="14" t="s">
        <v>557</v>
      </c>
      <c r="B10" s="9">
        <v>13</v>
      </c>
      <c r="C10" s="9">
        <v>24</v>
      </c>
      <c r="D10" s="9">
        <v>37</v>
      </c>
      <c r="E10" s="15">
        <v>0</v>
      </c>
      <c r="F10" s="15">
        <v>0</v>
      </c>
      <c r="G10" s="15">
        <v>0</v>
      </c>
      <c r="H10" s="9">
        <f>E10+B10</f>
        <v>13</v>
      </c>
      <c r="I10" s="9">
        <f>F10+C10</f>
        <v>24</v>
      </c>
      <c r="J10" s="9">
        <f>SUM(H10:I10)</f>
        <v>37</v>
      </c>
      <c r="K10" s="186" t="s">
        <v>558</v>
      </c>
    </row>
    <row r="11" spans="1:11" ht="22.5" customHeight="1" thickBot="1" x14ac:dyDescent="0.25">
      <c r="A11" s="23" t="s">
        <v>252</v>
      </c>
      <c r="B11" s="24">
        <f>SUM(B9:B10)</f>
        <v>102</v>
      </c>
      <c r="C11" s="24">
        <f t="shared" ref="C11:J11" si="0">SUM(C9:C10)</f>
        <v>75</v>
      </c>
      <c r="D11" s="24">
        <f t="shared" si="0"/>
        <v>177</v>
      </c>
      <c r="E11" s="24">
        <f t="shared" si="0"/>
        <v>0</v>
      </c>
      <c r="F11" s="24">
        <f t="shared" si="0"/>
        <v>0</v>
      </c>
      <c r="G11" s="24">
        <f t="shared" si="0"/>
        <v>0</v>
      </c>
      <c r="H11" s="24">
        <f t="shared" si="0"/>
        <v>102</v>
      </c>
      <c r="I11" s="24">
        <f t="shared" si="0"/>
        <v>75</v>
      </c>
      <c r="J11" s="24">
        <f t="shared" si="0"/>
        <v>177</v>
      </c>
      <c r="K11" s="25" t="s">
        <v>101</v>
      </c>
    </row>
    <row r="12" spans="1:11" ht="20.100000000000001" customHeight="1" thickTop="1" x14ac:dyDescent="0.2"/>
    <row r="15" spans="1:11" ht="32.25" customHeight="1" x14ac:dyDescent="0.2">
      <c r="A15" s="995" t="s">
        <v>1972</v>
      </c>
      <c r="B15" s="995"/>
      <c r="C15" s="995"/>
      <c r="D15" s="995"/>
      <c r="E15" s="995"/>
      <c r="F15" s="995"/>
      <c r="G15" s="995"/>
      <c r="H15" s="995"/>
      <c r="I15" s="995"/>
      <c r="J15" s="995"/>
      <c r="K15" s="995"/>
    </row>
    <row r="16" spans="1:11" ht="36.75" customHeight="1" x14ac:dyDescent="0.2">
      <c r="A16" s="999" t="s">
        <v>1971</v>
      </c>
      <c r="B16" s="999"/>
      <c r="C16" s="999"/>
      <c r="D16" s="999"/>
      <c r="E16" s="999"/>
      <c r="F16" s="999"/>
      <c r="G16" s="999"/>
      <c r="H16" s="999"/>
      <c r="I16" s="999"/>
      <c r="J16" s="999"/>
      <c r="K16" s="999"/>
    </row>
    <row r="17" spans="1:11" s="31" customFormat="1" ht="27.75" customHeight="1" thickBot="1" x14ac:dyDescent="0.3">
      <c r="A17" s="1" t="s">
        <v>677</v>
      </c>
      <c r="K17" s="823" t="s">
        <v>2428</v>
      </c>
    </row>
    <row r="18" spans="1:11" ht="20.100000000000001" customHeight="1" thickTop="1" x14ac:dyDescent="0.25">
      <c r="A18" s="992" t="s">
        <v>196</v>
      </c>
      <c r="B18" s="1003" t="s">
        <v>1</v>
      </c>
      <c r="C18" s="1003"/>
      <c r="D18" s="1003"/>
      <c r="E18" s="1003" t="s">
        <v>2</v>
      </c>
      <c r="F18" s="1003"/>
      <c r="G18" s="1003"/>
      <c r="H18" s="1003" t="s">
        <v>553</v>
      </c>
      <c r="I18" s="1003"/>
      <c r="J18" s="1003"/>
      <c r="K18" s="992" t="s">
        <v>197</v>
      </c>
    </row>
    <row r="19" spans="1:11" ht="20.100000000000001" customHeight="1" x14ac:dyDescent="0.25">
      <c r="A19" s="993"/>
      <c r="B19" s="1004" t="s">
        <v>6</v>
      </c>
      <c r="C19" s="1004"/>
      <c r="D19" s="1004"/>
      <c r="E19" s="1004" t="s">
        <v>7</v>
      </c>
      <c r="F19" s="1004"/>
      <c r="G19" s="1004"/>
      <c r="H19" s="1004" t="s">
        <v>9</v>
      </c>
      <c r="I19" s="1004"/>
      <c r="J19" s="1004"/>
      <c r="K19" s="993"/>
    </row>
    <row r="20" spans="1:11" ht="20.100000000000001" customHeight="1" x14ac:dyDescent="0.25">
      <c r="A20" s="993"/>
      <c r="B20" s="3" t="s">
        <v>10</v>
      </c>
      <c r="C20" s="3" t="s">
        <v>112</v>
      </c>
      <c r="D20" s="3" t="s">
        <v>12</v>
      </c>
      <c r="E20" s="3" t="s">
        <v>10</v>
      </c>
      <c r="F20" s="3" t="s">
        <v>112</v>
      </c>
      <c r="G20" s="3" t="s">
        <v>12</v>
      </c>
      <c r="H20" s="3" t="s">
        <v>554</v>
      </c>
      <c r="I20" s="3" t="s">
        <v>112</v>
      </c>
      <c r="J20" s="3" t="s">
        <v>553</v>
      </c>
      <c r="K20" s="993"/>
    </row>
    <row r="21" spans="1:11" ht="20.100000000000001" customHeight="1" thickBot="1" x14ac:dyDescent="0.3">
      <c r="A21" s="994"/>
      <c r="B21" s="4" t="s">
        <v>13</v>
      </c>
      <c r="C21" s="4" t="s">
        <v>14</v>
      </c>
      <c r="D21" s="4" t="s">
        <v>9</v>
      </c>
      <c r="E21" s="4" t="s">
        <v>13</v>
      </c>
      <c r="F21" s="4" t="s">
        <v>14</v>
      </c>
      <c r="G21" s="4" t="s">
        <v>9</v>
      </c>
      <c r="H21" s="4" t="s">
        <v>13</v>
      </c>
      <c r="I21" s="4" t="s">
        <v>14</v>
      </c>
      <c r="J21" s="4" t="s">
        <v>9</v>
      </c>
      <c r="K21" s="994"/>
    </row>
    <row r="22" spans="1:11" ht="23.25" customHeight="1" x14ac:dyDescent="0.2">
      <c r="A22" s="8" t="s">
        <v>15</v>
      </c>
      <c r="K22" s="10" t="s">
        <v>16</v>
      </c>
    </row>
    <row r="23" spans="1:11" ht="23.25" customHeight="1" x14ac:dyDescent="0.2">
      <c r="A23" s="8" t="s">
        <v>559</v>
      </c>
      <c r="B23" s="9">
        <v>233</v>
      </c>
      <c r="C23" s="9">
        <v>164</v>
      </c>
      <c r="D23" s="9">
        <v>397</v>
      </c>
      <c r="E23" s="9">
        <v>0</v>
      </c>
      <c r="F23" s="9">
        <v>0</v>
      </c>
      <c r="G23" s="9">
        <v>0</v>
      </c>
      <c r="H23" s="9">
        <f t="shared" ref="H23:J24" si="1">SUM(B23,E23)</f>
        <v>233</v>
      </c>
      <c r="I23" s="9">
        <f t="shared" si="1"/>
        <v>164</v>
      </c>
      <c r="J23" s="9">
        <f t="shared" si="1"/>
        <v>397</v>
      </c>
      <c r="K23" s="10" t="s">
        <v>556</v>
      </c>
    </row>
    <row r="24" spans="1:11" ht="30.75" customHeight="1" thickBot="1" x14ac:dyDescent="0.25">
      <c r="A24" s="14" t="s">
        <v>557</v>
      </c>
      <c r="B24" s="15">
        <v>33</v>
      </c>
      <c r="C24" s="15">
        <v>64</v>
      </c>
      <c r="D24" s="15">
        <v>97</v>
      </c>
      <c r="E24" s="15">
        <v>0</v>
      </c>
      <c r="F24" s="15">
        <v>0</v>
      </c>
      <c r="G24" s="15">
        <v>0</v>
      </c>
      <c r="H24" s="9">
        <f t="shared" si="1"/>
        <v>33</v>
      </c>
      <c r="I24" s="9">
        <f t="shared" si="1"/>
        <v>64</v>
      </c>
      <c r="J24" s="9">
        <f t="shared" si="1"/>
        <v>97</v>
      </c>
      <c r="K24" s="186" t="s">
        <v>558</v>
      </c>
    </row>
    <row r="25" spans="1:11" ht="23.25" customHeight="1" thickBot="1" x14ac:dyDescent="0.25">
      <c r="A25" s="23" t="s">
        <v>374</v>
      </c>
      <c r="B25" s="24">
        <f>SUM(B23:B24)</f>
        <v>266</v>
      </c>
      <c r="C25" s="24">
        <f t="shared" ref="C25:J25" si="2">SUM(C23:C24)</f>
        <v>228</v>
      </c>
      <c r="D25" s="24">
        <f t="shared" si="2"/>
        <v>494</v>
      </c>
      <c r="E25" s="24">
        <f t="shared" si="2"/>
        <v>0</v>
      </c>
      <c r="F25" s="24">
        <f t="shared" si="2"/>
        <v>0</v>
      </c>
      <c r="G25" s="24">
        <f t="shared" si="2"/>
        <v>0</v>
      </c>
      <c r="H25" s="24">
        <f t="shared" si="2"/>
        <v>266</v>
      </c>
      <c r="I25" s="24">
        <f t="shared" si="2"/>
        <v>228</v>
      </c>
      <c r="J25" s="24">
        <f t="shared" si="2"/>
        <v>494</v>
      </c>
      <c r="K25" s="25" t="s">
        <v>101</v>
      </c>
    </row>
    <row r="26" spans="1:11" ht="15" thickTop="1" x14ac:dyDescent="0.2"/>
    <row r="36" spans="1:11" ht="27.75" customHeight="1" x14ac:dyDescent="0.2">
      <c r="A36" s="995" t="s">
        <v>1969</v>
      </c>
      <c r="B36" s="995"/>
      <c r="C36" s="995"/>
      <c r="D36" s="995"/>
      <c r="E36" s="995"/>
      <c r="F36" s="995"/>
      <c r="G36" s="995"/>
      <c r="H36" s="995"/>
      <c r="I36" s="995"/>
      <c r="J36" s="995"/>
      <c r="K36" s="995"/>
    </row>
    <row r="37" spans="1:11" ht="39.75" customHeight="1" x14ac:dyDescent="0.25">
      <c r="A37" s="1013" t="s">
        <v>1970</v>
      </c>
      <c r="B37" s="1013"/>
      <c r="C37" s="1013"/>
      <c r="D37" s="1013"/>
      <c r="E37" s="1013"/>
      <c r="F37" s="1013"/>
      <c r="G37" s="1013"/>
      <c r="H37" s="1013"/>
      <c r="I37" s="1013"/>
      <c r="J37" s="1013"/>
      <c r="K37" s="1013"/>
    </row>
    <row r="38" spans="1:11" s="31" customFormat="1" ht="24.75" customHeight="1" thickBot="1" x14ac:dyDescent="0.3">
      <c r="A38" s="1" t="s">
        <v>2429</v>
      </c>
      <c r="K38" s="824" t="s">
        <v>2430</v>
      </c>
    </row>
    <row r="39" spans="1:11" ht="23.25" customHeight="1" thickTop="1" x14ac:dyDescent="0.25">
      <c r="A39" s="992" t="s">
        <v>196</v>
      </c>
      <c r="B39" s="1003" t="s">
        <v>1</v>
      </c>
      <c r="C39" s="1003"/>
      <c r="D39" s="1003"/>
      <c r="E39" s="1003" t="s">
        <v>2</v>
      </c>
      <c r="F39" s="1003"/>
      <c r="G39" s="1003"/>
      <c r="H39" s="1003" t="s">
        <v>553</v>
      </c>
      <c r="I39" s="1003"/>
      <c r="J39" s="1003"/>
      <c r="K39" s="992" t="s">
        <v>197</v>
      </c>
    </row>
    <row r="40" spans="1:11" ht="23.25" customHeight="1" x14ac:dyDescent="0.25">
      <c r="A40" s="993"/>
      <c r="B40" s="1004" t="s">
        <v>6</v>
      </c>
      <c r="C40" s="1004"/>
      <c r="D40" s="1004"/>
      <c r="E40" s="1004" t="s">
        <v>7</v>
      </c>
      <c r="F40" s="1004"/>
      <c r="G40" s="1004"/>
      <c r="H40" s="1004" t="s">
        <v>9</v>
      </c>
      <c r="I40" s="1004"/>
      <c r="J40" s="1004"/>
      <c r="K40" s="993"/>
    </row>
    <row r="41" spans="1:11" ht="23.25" customHeight="1" x14ac:dyDescent="0.25">
      <c r="A41" s="993"/>
      <c r="B41" s="3" t="s">
        <v>10</v>
      </c>
      <c r="C41" s="3" t="s">
        <v>112</v>
      </c>
      <c r="D41" s="3" t="s">
        <v>12</v>
      </c>
      <c r="E41" s="3" t="s">
        <v>10</v>
      </c>
      <c r="F41" s="3" t="s">
        <v>112</v>
      </c>
      <c r="G41" s="3" t="s">
        <v>12</v>
      </c>
      <c r="H41" s="3" t="s">
        <v>554</v>
      </c>
      <c r="I41" s="3" t="s">
        <v>112</v>
      </c>
      <c r="J41" s="3" t="s">
        <v>553</v>
      </c>
      <c r="K41" s="993"/>
    </row>
    <row r="42" spans="1:11" ht="23.25" customHeight="1" thickBot="1" x14ac:dyDescent="0.3">
      <c r="A42" s="994"/>
      <c r="B42" s="4" t="s">
        <v>13</v>
      </c>
      <c r="C42" s="4" t="s">
        <v>14</v>
      </c>
      <c r="D42" s="4" t="s">
        <v>9</v>
      </c>
      <c r="E42" s="4" t="s">
        <v>13</v>
      </c>
      <c r="F42" s="4" t="s">
        <v>14</v>
      </c>
      <c r="G42" s="4" t="s">
        <v>9</v>
      </c>
      <c r="H42" s="4" t="s">
        <v>13</v>
      </c>
      <c r="I42" s="4" t="s">
        <v>14</v>
      </c>
      <c r="J42" s="4" t="s">
        <v>9</v>
      </c>
      <c r="K42" s="994"/>
    </row>
    <row r="43" spans="1:11" ht="34.5" customHeight="1" x14ac:dyDescent="0.2">
      <c r="A43" s="20" t="s">
        <v>15</v>
      </c>
      <c r="K43" s="188" t="s">
        <v>16</v>
      </c>
    </row>
    <row r="44" spans="1:11" ht="34.5" customHeight="1" x14ac:dyDescent="0.2">
      <c r="A44" s="189" t="s">
        <v>559</v>
      </c>
      <c r="B44" s="190">
        <v>26</v>
      </c>
      <c r="C44" s="190">
        <v>6</v>
      </c>
      <c r="D44" s="190">
        <v>32</v>
      </c>
      <c r="E44" s="190">
        <v>0</v>
      </c>
      <c r="F44" s="190">
        <v>0</v>
      </c>
      <c r="G44" s="190">
        <v>0</v>
      </c>
      <c r="H44" s="190">
        <f>SUM(B44,E44)</f>
        <v>26</v>
      </c>
      <c r="I44" s="190">
        <f t="shared" ref="I44:J45" si="3">SUM(C44,F44)</f>
        <v>6</v>
      </c>
      <c r="J44" s="190">
        <f t="shared" si="3"/>
        <v>32</v>
      </c>
      <c r="K44" s="191" t="s">
        <v>556</v>
      </c>
    </row>
    <row r="45" spans="1:11" ht="34.5" customHeight="1" thickBot="1" x14ac:dyDescent="0.25">
      <c r="A45" s="189" t="s">
        <v>683</v>
      </c>
      <c r="B45" s="190">
        <v>13</v>
      </c>
      <c r="C45" s="190">
        <v>2</v>
      </c>
      <c r="D45" s="190">
        <v>15</v>
      </c>
      <c r="E45" s="190">
        <v>0</v>
      </c>
      <c r="F45" s="190">
        <v>0</v>
      </c>
      <c r="G45" s="190">
        <v>0</v>
      </c>
      <c r="H45" s="190">
        <f>SUM(B45,E45)</f>
        <v>13</v>
      </c>
      <c r="I45" s="190">
        <f t="shared" si="3"/>
        <v>2</v>
      </c>
      <c r="J45" s="190">
        <f t="shared" si="3"/>
        <v>15</v>
      </c>
      <c r="K45" s="192" t="s">
        <v>558</v>
      </c>
    </row>
    <row r="46" spans="1:11" ht="34.5" customHeight="1" thickBot="1" x14ac:dyDescent="0.25">
      <c r="A46" s="23" t="s">
        <v>374</v>
      </c>
      <c r="B46" s="24">
        <f t="shared" ref="B46:J46" si="4">SUM(B44:B45)</f>
        <v>39</v>
      </c>
      <c r="C46" s="24">
        <f t="shared" si="4"/>
        <v>8</v>
      </c>
      <c r="D46" s="24">
        <f t="shared" si="4"/>
        <v>47</v>
      </c>
      <c r="E46" s="24">
        <f t="shared" si="4"/>
        <v>0</v>
      </c>
      <c r="F46" s="24">
        <f t="shared" si="4"/>
        <v>0</v>
      </c>
      <c r="G46" s="24">
        <f t="shared" si="4"/>
        <v>0</v>
      </c>
      <c r="H46" s="24">
        <f t="shared" si="4"/>
        <v>39</v>
      </c>
      <c r="I46" s="24">
        <f t="shared" si="4"/>
        <v>8</v>
      </c>
      <c r="J46" s="24">
        <f t="shared" si="4"/>
        <v>47</v>
      </c>
      <c r="K46" s="25" t="s">
        <v>101</v>
      </c>
    </row>
    <row r="47" spans="1:11" ht="30" customHeight="1" thickTop="1" x14ac:dyDescent="0.2"/>
    <row r="48" spans="1:11"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17.25" customHeight="1" x14ac:dyDescent="0.2"/>
    <row r="61" ht="17.25" customHeight="1" x14ac:dyDescent="0.2"/>
  </sheetData>
  <mergeCells count="30">
    <mergeCell ref="A36:K36"/>
    <mergeCell ref="A37:K37"/>
    <mergeCell ref="A39:A42"/>
    <mergeCell ref="B39:D39"/>
    <mergeCell ref="E39:G39"/>
    <mergeCell ref="H39:J39"/>
    <mergeCell ref="K39:K42"/>
    <mergeCell ref="B40:D40"/>
    <mergeCell ref="E40:G40"/>
    <mergeCell ref="H40:J40"/>
    <mergeCell ref="A15:K15"/>
    <mergeCell ref="A16:K16"/>
    <mergeCell ref="A18:A21"/>
    <mergeCell ref="B18:D18"/>
    <mergeCell ref="E18:G18"/>
    <mergeCell ref="H18:J18"/>
    <mergeCell ref="K18:K21"/>
    <mergeCell ref="B19:D19"/>
    <mergeCell ref="E19:G19"/>
    <mergeCell ref="H19:J1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16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rightToLeft="1" view="pageBreakPreview" zoomScale="80" zoomScaleNormal="80" zoomScaleSheetLayoutView="80" workbookViewId="0">
      <selection activeCell="K21" sqref="K21"/>
    </sheetView>
  </sheetViews>
  <sheetFormatPr defaultRowHeight="14.25" x14ac:dyDescent="0.2"/>
  <cols>
    <col min="1" max="1" width="20" customWidth="1"/>
    <col min="2" max="2" width="7.375" customWidth="1"/>
    <col min="3" max="3" width="10.375" customWidth="1"/>
    <col min="4" max="5" width="7.375" customWidth="1"/>
    <col min="6" max="6" width="9.375" customWidth="1"/>
    <col min="7" max="8" width="7.375" customWidth="1"/>
    <col min="9" max="9" width="9.625" customWidth="1"/>
    <col min="10" max="11" width="7.375" customWidth="1"/>
    <col min="12" max="12" width="10.25" customWidth="1"/>
    <col min="13" max="13" width="7.375" customWidth="1"/>
    <col min="14" max="14" width="28.25" customWidth="1"/>
  </cols>
  <sheetData>
    <row r="1" spans="1:14" ht="18" customHeight="1" x14ac:dyDescent="0.2"/>
    <row r="2" spans="1:14" ht="18" customHeight="1" x14ac:dyDescent="0.2"/>
    <row r="3" spans="1:14" ht="18" customHeight="1" x14ac:dyDescent="0.2"/>
    <row r="4" spans="1:14" ht="36" customHeight="1" x14ac:dyDescent="0.2">
      <c r="A4" s="995" t="s">
        <v>1978</v>
      </c>
      <c r="B4" s="995"/>
      <c r="C4" s="995"/>
      <c r="D4" s="995"/>
      <c r="E4" s="995"/>
      <c r="F4" s="995"/>
      <c r="G4" s="995"/>
      <c r="H4" s="995"/>
      <c r="I4" s="995"/>
      <c r="J4" s="995"/>
      <c r="K4" s="995"/>
      <c r="L4" s="995"/>
      <c r="M4" s="995"/>
      <c r="N4" s="995"/>
    </row>
    <row r="5" spans="1:14" ht="42.75" customHeight="1" x14ac:dyDescent="0.25">
      <c r="A5" s="1013" t="s">
        <v>1979</v>
      </c>
      <c r="B5" s="1013"/>
      <c r="C5" s="1013"/>
      <c r="D5" s="1013"/>
      <c r="E5" s="1013"/>
      <c r="F5" s="1013"/>
      <c r="G5" s="1013"/>
      <c r="H5" s="1013"/>
      <c r="I5" s="1013"/>
      <c r="J5" s="1013"/>
      <c r="K5" s="1013"/>
      <c r="L5" s="1013"/>
      <c r="M5" s="1013"/>
      <c r="N5" s="1013"/>
    </row>
    <row r="6" spans="1:14" s="31" customFormat="1" ht="23.25" customHeight="1" thickBot="1" x14ac:dyDescent="0.3">
      <c r="A6" s="1" t="s">
        <v>2431</v>
      </c>
      <c r="N6" s="823" t="s">
        <v>560</v>
      </c>
    </row>
    <row r="7" spans="1:14" ht="16.5" thickTop="1" x14ac:dyDescent="0.25">
      <c r="A7" s="992" t="s">
        <v>196</v>
      </c>
      <c r="B7" s="1003" t="s">
        <v>128</v>
      </c>
      <c r="C7" s="1003"/>
      <c r="D7" s="1003"/>
      <c r="E7" s="1003" t="s">
        <v>129</v>
      </c>
      <c r="F7" s="1003"/>
      <c r="G7" s="1003"/>
      <c r="H7" s="1003" t="s">
        <v>130</v>
      </c>
      <c r="I7" s="1003"/>
      <c r="J7" s="1003"/>
      <c r="K7" s="1003" t="s">
        <v>4</v>
      </c>
      <c r="L7" s="1003"/>
      <c r="M7" s="1003"/>
      <c r="N7" s="992" t="s">
        <v>197</v>
      </c>
    </row>
    <row r="8" spans="1:14" ht="15.75" customHeight="1" x14ac:dyDescent="0.25">
      <c r="A8" s="993"/>
      <c r="B8" s="1004" t="s">
        <v>131</v>
      </c>
      <c r="C8" s="1004"/>
      <c r="D8" s="1004"/>
      <c r="E8" s="1004" t="s">
        <v>132</v>
      </c>
      <c r="F8" s="1004"/>
      <c r="G8" s="1004"/>
      <c r="H8" s="1004" t="s">
        <v>133</v>
      </c>
      <c r="I8" s="1004"/>
      <c r="J8" s="1004"/>
      <c r="K8" s="1004" t="s">
        <v>9</v>
      </c>
      <c r="L8" s="1004"/>
      <c r="M8" s="1004"/>
      <c r="N8" s="993"/>
    </row>
    <row r="9" spans="1:14" ht="15.75" x14ac:dyDescent="0.25">
      <c r="A9" s="993"/>
      <c r="B9" s="3" t="s">
        <v>10</v>
      </c>
      <c r="C9" s="3" t="s">
        <v>112</v>
      </c>
      <c r="D9" s="3" t="s">
        <v>12</v>
      </c>
      <c r="E9" s="3" t="s">
        <v>10</v>
      </c>
      <c r="F9" s="3" t="s">
        <v>112</v>
      </c>
      <c r="G9" s="3" t="s">
        <v>12</v>
      </c>
      <c r="H9" s="3" t="s">
        <v>10</v>
      </c>
      <c r="I9" s="3" t="s">
        <v>112</v>
      </c>
      <c r="J9" s="3" t="s">
        <v>12</v>
      </c>
      <c r="K9" s="3" t="s">
        <v>10</v>
      </c>
      <c r="L9" s="3" t="s">
        <v>112</v>
      </c>
      <c r="M9" s="3" t="s">
        <v>12</v>
      </c>
      <c r="N9" s="993"/>
    </row>
    <row r="10" spans="1:14" ht="16.5" thickBot="1" x14ac:dyDescent="0.3">
      <c r="A10" s="994"/>
      <c r="B10" s="4" t="s">
        <v>13</v>
      </c>
      <c r="C10" s="4" t="s">
        <v>14</v>
      </c>
      <c r="D10" s="4" t="s">
        <v>9</v>
      </c>
      <c r="E10" s="4" t="s">
        <v>13</v>
      </c>
      <c r="F10" s="4" t="s">
        <v>14</v>
      </c>
      <c r="G10" s="4" t="s">
        <v>9</v>
      </c>
      <c r="H10" s="4" t="s">
        <v>13</v>
      </c>
      <c r="I10" s="4" t="s">
        <v>14</v>
      </c>
      <c r="J10" s="4" t="s">
        <v>9</v>
      </c>
      <c r="K10" s="4" t="s">
        <v>13</v>
      </c>
      <c r="L10" s="4" t="s">
        <v>14</v>
      </c>
      <c r="M10" s="4" t="s">
        <v>9</v>
      </c>
      <c r="N10" s="994"/>
    </row>
    <row r="11" spans="1:14" ht="26.25" customHeight="1" x14ac:dyDescent="0.2">
      <c r="A11" s="8" t="s">
        <v>15</v>
      </c>
      <c r="N11" s="193" t="s">
        <v>16</v>
      </c>
    </row>
    <row r="12" spans="1:14" s="200" customFormat="1" ht="26.25" customHeight="1" thickBot="1" x14ac:dyDescent="0.25">
      <c r="A12" s="20" t="s">
        <v>559</v>
      </c>
      <c r="B12" s="21">
        <v>15</v>
      </c>
      <c r="C12" s="21">
        <v>2</v>
      </c>
      <c r="D12" s="21">
        <v>17</v>
      </c>
      <c r="E12" s="21">
        <v>4</v>
      </c>
      <c r="F12" s="21">
        <v>2</v>
      </c>
      <c r="G12" s="21">
        <v>6</v>
      </c>
      <c r="H12" s="21">
        <v>1</v>
      </c>
      <c r="I12" s="21">
        <v>0</v>
      </c>
      <c r="J12" s="21">
        <v>0</v>
      </c>
      <c r="K12" s="21">
        <f>H12+E12+B12</f>
        <v>20</v>
      </c>
      <c r="L12" s="21">
        <f>I12+F12+C12</f>
        <v>4</v>
      </c>
      <c r="M12" s="21">
        <f>SUM(K12:L12)</f>
        <v>24</v>
      </c>
      <c r="N12" s="68" t="s">
        <v>556</v>
      </c>
    </row>
    <row r="13" spans="1:14" ht="29.25" customHeight="1" thickBot="1" x14ac:dyDescent="0.25">
      <c r="A13" s="23" t="s">
        <v>374</v>
      </c>
      <c r="B13" s="24">
        <f>SUM(B12)</f>
        <v>15</v>
      </c>
      <c r="C13" s="24">
        <f t="shared" ref="C13:M13" si="0">SUM(C12)</f>
        <v>2</v>
      </c>
      <c r="D13" s="24">
        <f t="shared" si="0"/>
        <v>17</v>
      </c>
      <c r="E13" s="24">
        <f t="shared" si="0"/>
        <v>4</v>
      </c>
      <c r="F13" s="24">
        <f t="shared" si="0"/>
        <v>2</v>
      </c>
      <c r="G13" s="24">
        <f t="shared" si="0"/>
        <v>6</v>
      </c>
      <c r="H13" s="24">
        <f t="shared" si="0"/>
        <v>1</v>
      </c>
      <c r="I13" s="24">
        <f t="shared" si="0"/>
        <v>0</v>
      </c>
      <c r="J13" s="24">
        <f t="shared" si="0"/>
        <v>0</v>
      </c>
      <c r="K13" s="24">
        <f t="shared" si="0"/>
        <v>20</v>
      </c>
      <c r="L13" s="24">
        <f t="shared" si="0"/>
        <v>4</v>
      </c>
      <c r="M13" s="24">
        <f t="shared" si="0"/>
        <v>24</v>
      </c>
      <c r="N13" s="25" t="s">
        <v>101</v>
      </c>
    </row>
    <row r="14" spans="1:14" ht="15" thickTop="1" x14ac:dyDescent="0.2"/>
  </sheetData>
  <mergeCells count="12">
    <mergeCell ref="H8:J8"/>
    <mergeCell ref="K8:M8"/>
    <mergeCell ref="A4:N4"/>
    <mergeCell ref="A5:N5"/>
    <mergeCell ref="A7:A10"/>
    <mergeCell ref="B7:D7"/>
    <mergeCell ref="E7:G7"/>
    <mergeCell ref="H7:J7"/>
    <mergeCell ref="K7:M7"/>
    <mergeCell ref="N7:N10"/>
    <mergeCell ref="B8:D8"/>
    <mergeCell ref="E8:G8"/>
  </mergeCells>
  <printOptions horizontalCentered="1"/>
  <pageMargins left="0.25" right="0.25" top="1.25" bottom="1" header="1.25" footer="1"/>
  <pageSetup paperSize="9" scale="75" firstPageNumber="16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rightToLeft="1" view="pageBreakPreview" topLeftCell="A13" zoomScale="90" zoomScaleNormal="90" zoomScaleSheetLayoutView="90" workbookViewId="0">
      <selection activeCell="J32" sqref="J32"/>
    </sheetView>
  </sheetViews>
  <sheetFormatPr defaultRowHeight="14.25" x14ac:dyDescent="0.2"/>
  <cols>
    <col min="1" max="1" width="18.25" customWidth="1"/>
    <col min="2" max="10" width="9.75" customWidth="1"/>
    <col min="13" max="13" width="11.25" customWidth="1"/>
  </cols>
  <sheetData>
    <row r="1" spans="1:13" ht="9.75" customHeight="1" x14ac:dyDescent="0.2"/>
    <row r="3" spans="1:13" ht="30" customHeight="1" x14ac:dyDescent="0.2">
      <c r="A3" s="995" t="s">
        <v>1975</v>
      </c>
      <c r="B3" s="995"/>
      <c r="C3" s="995"/>
      <c r="D3" s="995"/>
      <c r="E3" s="995"/>
      <c r="F3" s="995"/>
      <c r="G3" s="995"/>
      <c r="H3" s="995"/>
      <c r="I3" s="995"/>
      <c r="J3" s="995"/>
      <c r="K3" s="995"/>
      <c r="L3" s="995"/>
      <c r="M3" s="995"/>
    </row>
    <row r="4" spans="1:13" ht="42.75" customHeight="1" x14ac:dyDescent="0.25">
      <c r="A4" s="1013" t="s">
        <v>1976</v>
      </c>
      <c r="B4" s="1013"/>
      <c r="C4" s="1013"/>
      <c r="D4" s="1013"/>
      <c r="E4" s="1013"/>
      <c r="F4" s="1013"/>
      <c r="G4" s="1013"/>
      <c r="H4" s="1013"/>
      <c r="I4" s="1013"/>
      <c r="J4" s="1013"/>
      <c r="K4" s="1013"/>
      <c r="L4" s="1013"/>
      <c r="M4" s="1013"/>
    </row>
    <row r="5" spans="1:13" ht="16.5" thickBot="1" x14ac:dyDescent="0.3">
      <c r="A5" s="33" t="s">
        <v>678</v>
      </c>
      <c r="K5" s="1041" t="s">
        <v>679</v>
      </c>
      <c r="L5" s="1041"/>
      <c r="M5" s="1041"/>
    </row>
    <row r="6" spans="1:13" ht="16.5" thickTop="1" x14ac:dyDescent="0.25">
      <c r="A6" s="992" t="s">
        <v>196</v>
      </c>
      <c r="B6" s="1003" t="s">
        <v>1</v>
      </c>
      <c r="C6" s="1003"/>
      <c r="D6" s="1003"/>
      <c r="E6" s="1003" t="s">
        <v>2</v>
      </c>
      <c r="F6" s="1003"/>
      <c r="G6" s="1003"/>
      <c r="H6" s="1003" t="s">
        <v>4</v>
      </c>
      <c r="I6" s="1003"/>
      <c r="J6" s="1003"/>
      <c r="K6" s="992" t="s">
        <v>197</v>
      </c>
      <c r="L6" s="992"/>
      <c r="M6" s="992"/>
    </row>
    <row r="7" spans="1:13" ht="18" customHeight="1" x14ac:dyDescent="0.25">
      <c r="A7" s="993"/>
      <c r="B7" s="1004" t="s">
        <v>6</v>
      </c>
      <c r="C7" s="1004"/>
      <c r="D7" s="1004"/>
      <c r="E7" s="1004" t="s">
        <v>7</v>
      </c>
      <c r="F7" s="1004"/>
      <c r="G7" s="1004"/>
      <c r="H7" s="1004" t="s">
        <v>9</v>
      </c>
      <c r="I7" s="1004"/>
      <c r="J7" s="1004"/>
      <c r="K7" s="993"/>
      <c r="L7" s="993"/>
      <c r="M7" s="993"/>
    </row>
    <row r="8" spans="1:13" ht="15.75" x14ac:dyDescent="0.25">
      <c r="A8" s="993"/>
      <c r="B8" s="798" t="s">
        <v>10</v>
      </c>
      <c r="C8" s="798" t="s">
        <v>112</v>
      </c>
      <c r="D8" s="798" t="s">
        <v>12</v>
      </c>
      <c r="E8" s="798" t="s">
        <v>10</v>
      </c>
      <c r="F8" s="798" t="s">
        <v>112</v>
      </c>
      <c r="G8" s="798" t="s">
        <v>12</v>
      </c>
      <c r="H8" s="798" t="s">
        <v>10</v>
      </c>
      <c r="I8" s="798" t="s">
        <v>112</v>
      </c>
      <c r="J8" s="798" t="s">
        <v>12</v>
      </c>
      <c r="K8" s="993"/>
      <c r="L8" s="993"/>
      <c r="M8" s="993"/>
    </row>
    <row r="9" spans="1:13" ht="16.5" thickBot="1" x14ac:dyDescent="0.3">
      <c r="A9" s="994"/>
      <c r="B9" s="4" t="s">
        <v>13</v>
      </c>
      <c r="C9" s="4" t="s">
        <v>14</v>
      </c>
      <c r="D9" s="4" t="s">
        <v>9</v>
      </c>
      <c r="E9" s="4" t="s">
        <v>13</v>
      </c>
      <c r="F9" s="4" t="s">
        <v>14</v>
      </c>
      <c r="G9" s="4" t="s">
        <v>9</v>
      </c>
      <c r="H9" s="4" t="s">
        <v>13</v>
      </c>
      <c r="I9" s="4" t="s">
        <v>14</v>
      </c>
      <c r="J9" s="4" t="s">
        <v>9</v>
      </c>
      <c r="K9" s="994"/>
      <c r="L9" s="994"/>
      <c r="M9" s="994"/>
    </row>
    <row r="10" spans="1:13" ht="27" customHeight="1" x14ac:dyDescent="0.2">
      <c r="A10" s="20" t="s">
        <v>15</v>
      </c>
      <c r="K10" s="1038" t="s">
        <v>16</v>
      </c>
      <c r="L10" s="1038"/>
      <c r="M10" s="1038"/>
    </row>
    <row r="11" spans="1:13" ht="27" customHeight="1" x14ac:dyDescent="0.2">
      <c r="A11" s="8" t="s">
        <v>559</v>
      </c>
      <c r="B11" s="9">
        <v>163</v>
      </c>
      <c r="C11" s="9">
        <v>134</v>
      </c>
      <c r="D11" s="9">
        <v>297</v>
      </c>
      <c r="E11" s="9">
        <v>0</v>
      </c>
      <c r="F11" s="9">
        <v>0</v>
      </c>
      <c r="G11" s="9">
        <v>0</v>
      </c>
      <c r="H11" s="9">
        <f>E11+B11</f>
        <v>163</v>
      </c>
      <c r="I11" s="9">
        <f>F11+C11</f>
        <v>134</v>
      </c>
      <c r="J11" s="9">
        <f>SUM(H11:I11)</f>
        <v>297</v>
      </c>
      <c r="K11" s="1039" t="s">
        <v>556</v>
      </c>
      <c r="L11" s="1039"/>
      <c r="M11" s="1039"/>
    </row>
    <row r="12" spans="1:13" s="200" customFormat="1" ht="33" customHeight="1" thickBot="1" x14ac:dyDescent="0.25">
      <c r="A12" s="202" t="s">
        <v>557</v>
      </c>
      <c r="B12" s="201">
        <v>20</v>
      </c>
      <c r="C12" s="201">
        <v>40</v>
      </c>
      <c r="D12" s="201">
        <v>60</v>
      </c>
      <c r="E12" s="201">
        <v>0</v>
      </c>
      <c r="F12" s="201">
        <v>0</v>
      </c>
      <c r="G12" s="201">
        <v>0</v>
      </c>
      <c r="H12" s="9">
        <f>E12+B12</f>
        <v>20</v>
      </c>
      <c r="I12" s="9">
        <f>F12+C12</f>
        <v>40</v>
      </c>
      <c r="J12" s="9">
        <f t="shared" ref="J12:J13" si="0">SUM(H12:I12)</f>
        <v>60</v>
      </c>
      <c r="L12" s="1037" t="s">
        <v>558</v>
      </c>
      <c r="M12" s="1037"/>
    </row>
    <row r="13" spans="1:13" ht="27" customHeight="1" thickBot="1" x14ac:dyDescent="0.25">
      <c r="A13" s="23" t="s">
        <v>374</v>
      </c>
      <c r="B13" s="24">
        <f>B12+B11</f>
        <v>183</v>
      </c>
      <c r="C13" s="24">
        <f t="shared" ref="C13:I13" si="1">C12+C11</f>
        <v>174</v>
      </c>
      <c r="D13" s="24">
        <f t="shared" si="1"/>
        <v>357</v>
      </c>
      <c r="E13" s="24">
        <f t="shared" si="1"/>
        <v>0</v>
      </c>
      <c r="F13" s="24">
        <f t="shared" si="1"/>
        <v>0</v>
      </c>
      <c r="G13" s="24">
        <f t="shared" si="1"/>
        <v>0</v>
      </c>
      <c r="H13" s="24">
        <f t="shared" si="1"/>
        <v>183</v>
      </c>
      <c r="I13" s="24">
        <f t="shared" si="1"/>
        <v>174</v>
      </c>
      <c r="J13" s="24">
        <f t="shared" si="0"/>
        <v>357</v>
      </c>
      <c r="K13" s="1040" t="s">
        <v>101</v>
      </c>
      <c r="L13" s="1040"/>
      <c r="M13" s="1040"/>
    </row>
    <row r="14" spans="1:13" ht="24" customHeight="1" thickTop="1" x14ac:dyDescent="0.2"/>
    <row r="15" spans="1:13" ht="24" customHeight="1" x14ac:dyDescent="0.2">
      <c r="A15" s="995" t="s">
        <v>2328</v>
      </c>
      <c r="B15" s="995"/>
      <c r="C15" s="995"/>
      <c r="D15" s="995"/>
      <c r="E15" s="995"/>
      <c r="F15" s="995"/>
      <c r="G15" s="995"/>
      <c r="H15" s="995"/>
      <c r="I15" s="995"/>
      <c r="J15" s="995"/>
      <c r="K15" s="995"/>
      <c r="L15" s="995"/>
      <c r="M15" s="995"/>
    </row>
    <row r="16" spans="1:13" ht="37.5" customHeight="1" x14ac:dyDescent="0.25">
      <c r="A16" s="1013" t="s">
        <v>1977</v>
      </c>
      <c r="B16" s="1013"/>
      <c r="C16" s="1013"/>
      <c r="D16" s="1013"/>
      <c r="E16" s="1013"/>
      <c r="F16" s="1013"/>
      <c r="G16" s="1013"/>
      <c r="H16" s="1013"/>
      <c r="I16" s="1013"/>
      <c r="J16" s="1013"/>
      <c r="K16" s="1013"/>
      <c r="L16" s="1013"/>
      <c r="M16" s="1013"/>
    </row>
    <row r="17" spans="1:13" ht="16.5" thickBot="1" x14ac:dyDescent="0.3">
      <c r="A17" s="33" t="s">
        <v>695</v>
      </c>
      <c r="L17" s="1041" t="s">
        <v>2432</v>
      </c>
      <c r="M17" s="1041"/>
    </row>
    <row r="18" spans="1:13" ht="16.5" thickTop="1" x14ac:dyDescent="0.25">
      <c r="A18" s="992" t="s">
        <v>196</v>
      </c>
      <c r="B18" s="1003" t="s">
        <v>1</v>
      </c>
      <c r="C18" s="1003"/>
      <c r="D18" s="1003"/>
      <c r="E18" s="1003" t="s">
        <v>2</v>
      </c>
      <c r="F18" s="1003"/>
      <c r="G18" s="1003"/>
      <c r="H18" s="1003" t="s">
        <v>4</v>
      </c>
      <c r="I18" s="1003"/>
      <c r="J18" s="1003"/>
      <c r="K18" s="992" t="s">
        <v>197</v>
      </c>
      <c r="L18" s="992"/>
      <c r="M18" s="992"/>
    </row>
    <row r="19" spans="1:13" ht="15.75" x14ac:dyDescent="0.25">
      <c r="A19" s="993"/>
      <c r="B19" s="1004" t="s">
        <v>6</v>
      </c>
      <c r="C19" s="1004"/>
      <c r="D19" s="1004"/>
      <c r="E19" s="1004" t="s">
        <v>7</v>
      </c>
      <c r="F19" s="1004"/>
      <c r="G19" s="1004"/>
      <c r="H19" s="1004" t="s">
        <v>9</v>
      </c>
      <c r="I19" s="1004"/>
      <c r="J19" s="1004"/>
      <c r="K19" s="993"/>
      <c r="L19" s="993"/>
      <c r="M19" s="993"/>
    </row>
    <row r="20" spans="1:13" ht="15.75" x14ac:dyDescent="0.25">
      <c r="A20" s="993"/>
      <c r="B20" s="798" t="s">
        <v>10</v>
      </c>
      <c r="C20" s="798" t="s">
        <v>112</v>
      </c>
      <c r="D20" s="798" t="s">
        <v>12</v>
      </c>
      <c r="E20" s="798" t="s">
        <v>10</v>
      </c>
      <c r="F20" s="798" t="s">
        <v>112</v>
      </c>
      <c r="G20" s="798" t="s">
        <v>12</v>
      </c>
      <c r="H20" s="798" t="s">
        <v>10</v>
      </c>
      <c r="I20" s="798" t="s">
        <v>112</v>
      </c>
      <c r="J20" s="798" t="s">
        <v>12</v>
      </c>
      <c r="K20" s="993"/>
      <c r="L20" s="993"/>
      <c r="M20" s="993"/>
    </row>
    <row r="21" spans="1:13" ht="16.5" thickBot="1" x14ac:dyDescent="0.3">
      <c r="A21" s="994"/>
      <c r="B21" s="4" t="s">
        <v>13</v>
      </c>
      <c r="C21" s="4" t="s">
        <v>14</v>
      </c>
      <c r="D21" s="4" t="s">
        <v>9</v>
      </c>
      <c r="E21" s="4" t="s">
        <v>13</v>
      </c>
      <c r="F21" s="4" t="s">
        <v>14</v>
      </c>
      <c r="G21" s="4" t="s">
        <v>9</v>
      </c>
      <c r="H21" s="4" t="s">
        <v>13</v>
      </c>
      <c r="I21" s="4" t="s">
        <v>14</v>
      </c>
      <c r="J21" s="4" t="s">
        <v>9</v>
      </c>
      <c r="K21" s="994"/>
      <c r="L21" s="994"/>
      <c r="M21" s="994"/>
    </row>
    <row r="22" spans="1:13" ht="23.25" customHeight="1" x14ac:dyDescent="0.2">
      <c r="A22" s="20" t="s">
        <v>15</v>
      </c>
      <c r="K22" s="1042" t="s">
        <v>16</v>
      </c>
      <c r="L22" s="1042"/>
      <c r="M22" s="1042"/>
    </row>
    <row r="23" spans="1:13" ht="23.25" customHeight="1" x14ac:dyDescent="0.2">
      <c r="A23" s="8" t="s">
        <v>559</v>
      </c>
      <c r="B23" s="9">
        <v>159</v>
      </c>
      <c r="C23" s="9">
        <v>133</v>
      </c>
      <c r="D23" s="9">
        <v>292</v>
      </c>
      <c r="E23" s="9">
        <v>0</v>
      </c>
      <c r="F23" s="9">
        <v>0</v>
      </c>
      <c r="G23" s="9">
        <v>0</v>
      </c>
      <c r="H23" s="9">
        <f>E23+B23</f>
        <v>159</v>
      </c>
      <c r="I23" s="9">
        <f>F23+C23</f>
        <v>133</v>
      </c>
      <c r="J23" s="9">
        <f>SUM(H23:I23)</f>
        <v>292</v>
      </c>
      <c r="K23" s="1039" t="s">
        <v>556</v>
      </c>
      <c r="L23" s="1039"/>
      <c r="M23" s="1039"/>
    </row>
    <row r="24" spans="1:13" s="200" customFormat="1" ht="31.5" customHeight="1" thickBot="1" x14ac:dyDescent="0.25">
      <c r="A24" s="14" t="s">
        <v>557</v>
      </c>
      <c r="B24" s="201">
        <v>20</v>
      </c>
      <c r="C24" s="201">
        <v>40</v>
      </c>
      <c r="D24" s="201">
        <v>60</v>
      </c>
      <c r="E24" s="201">
        <v>0</v>
      </c>
      <c r="F24" s="201">
        <v>0</v>
      </c>
      <c r="G24" s="201">
        <v>0</v>
      </c>
      <c r="H24" s="9">
        <f>E24+B24</f>
        <v>20</v>
      </c>
      <c r="I24" s="9">
        <f>F24+C24</f>
        <v>40</v>
      </c>
      <c r="J24" s="9">
        <f>SUM(H24:I24)</f>
        <v>60</v>
      </c>
      <c r="K24" s="1037" t="s">
        <v>558</v>
      </c>
      <c r="L24" s="1037"/>
      <c r="M24" s="1037"/>
    </row>
    <row r="25" spans="1:13" ht="23.25" customHeight="1" thickBot="1" x14ac:dyDescent="0.25">
      <c r="A25" s="23" t="s">
        <v>374</v>
      </c>
      <c r="B25" s="24">
        <f>SUM(B23:B24)</f>
        <v>179</v>
      </c>
      <c r="C25" s="24">
        <f t="shared" ref="C25:J25" si="2">SUM(C23:C24)</f>
        <v>173</v>
      </c>
      <c r="D25" s="24">
        <f t="shared" si="2"/>
        <v>352</v>
      </c>
      <c r="E25" s="24">
        <f t="shared" si="2"/>
        <v>0</v>
      </c>
      <c r="F25" s="24">
        <f t="shared" si="2"/>
        <v>0</v>
      </c>
      <c r="G25" s="24">
        <f t="shared" si="2"/>
        <v>0</v>
      </c>
      <c r="H25" s="24">
        <f t="shared" si="2"/>
        <v>179</v>
      </c>
      <c r="I25" s="24">
        <f t="shared" si="2"/>
        <v>173</v>
      </c>
      <c r="J25" s="24">
        <f t="shared" si="2"/>
        <v>352</v>
      </c>
      <c r="K25" s="1040" t="s">
        <v>101</v>
      </c>
      <c r="L25" s="1040"/>
      <c r="M25" s="1040"/>
    </row>
    <row r="26" spans="1:13" ht="33" customHeight="1" thickTop="1" x14ac:dyDescent="0.2"/>
  </sheetData>
  <mergeCells count="30">
    <mergeCell ref="A15:M15"/>
    <mergeCell ref="K22:M22"/>
    <mergeCell ref="K23:M23"/>
    <mergeCell ref="K25:M25"/>
    <mergeCell ref="L17:M17"/>
    <mergeCell ref="A18:A21"/>
    <mergeCell ref="B18:D18"/>
    <mergeCell ref="E18:G18"/>
    <mergeCell ref="H18:J18"/>
    <mergeCell ref="K18:M21"/>
    <mergeCell ref="B19:D19"/>
    <mergeCell ref="E19:G19"/>
    <mergeCell ref="H19:J19"/>
    <mergeCell ref="K24:M24"/>
    <mergeCell ref="A16:M16"/>
    <mergeCell ref="A3:M3"/>
    <mergeCell ref="A4:M4"/>
    <mergeCell ref="K5:M5"/>
    <mergeCell ref="A6:A9"/>
    <mergeCell ref="B6:D6"/>
    <mergeCell ref="E6:G6"/>
    <mergeCell ref="H6:J6"/>
    <mergeCell ref="K6:M9"/>
    <mergeCell ref="B7:D7"/>
    <mergeCell ref="E7:G7"/>
    <mergeCell ref="L12:M12"/>
    <mergeCell ref="H7:J7"/>
    <mergeCell ref="K10:M10"/>
    <mergeCell ref="K11:M11"/>
    <mergeCell ref="K13:M13"/>
  </mergeCells>
  <printOptions horizontalCentered="1"/>
  <pageMargins left="0.39370078740157483" right="0.39370078740157483" top="0.78740157480314965" bottom="0.39370078740157483" header="0.78740157480314965" footer="0.39370078740157483"/>
  <pageSetup paperSize="9" scale="75" firstPageNumber="16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22"/>
  <sheetViews>
    <sheetView rightToLeft="1" view="pageBreakPreview" topLeftCell="A97" zoomScale="75" zoomScaleNormal="80" zoomScaleSheetLayoutView="75" workbookViewId="0">
      <selection activeCell="H98" sqref="H98"/>
    </sheetView>
  </sheetViews>
  <sheetFormatPr defaultRowHeight="14.25" x14ac:dyDescent="0.2"/>
  <cols>
    <col min="1" max="1" width="24.25" style="64" customWidth="1"/>
    <col min="2" max="3" width="8.5" style="64" customWidth="1"/>
    <col min="4" max="4" width="9.125" style="64" customWidth="1"/>
    <col min="5" max="5" width="7.625" style="64" customWidth="1"/>
    <col min="6" max="6" width="8" style="64" customWidth="1"/>
    <col min="7" max="7" width="7.875" style="64" customWidth="1"/>
    <col min="8" max="8" width="6.875" style="64" customWidth="1"/>
    <col min="9" max="9" width="7.875" style="64" customWidth="1"/>
    <col min="10" max="10" width="6.625" style="64" customWidth="1"/>
    <col min="11" max="11" width="8.625" style="64" customWidth="1"/>
    <col min="12" max="12" width="8.5" style="64" customWidth="1"/>
    <col min="13" max="13" width="10.375" style="64" customWidth="1"/>
    <col min="14" max="14" width="40" style="64" customWidth="1"/>
    <col min="15" max="255" width="9" style="64"/>
    <col min="256" max="256" width="22.625" style="64" customWidth="1"/>
    <col min="257" max="259" width="10.875" style="64" customWidth="1"/>
    <col min="260" max="261" width="7.625" style="64" customWidth="1"/>
    <col min="262" max="262" width="8.75" style="64" customWidth="1"/>
    <col min="263" max="264" width="7.625" style="64" customWidth="1"/>
    <col min="265" max="265" width="7.375" style="64" customWidth="1"/>
    <col min="266" max="268" width="10.25" style="64" customWidth="1"/>
    <col min="269" max="269" width="27.75" style="64" customWidth="1"/>
    <col min="270" max="511" width="9" style="64"/>
    <col min="512" max="512" width="22.625" style="64" customWidth="1"/>
    <col min="513" max="515" width="10.875" style="64" customWidth="1"/>
    <col min="516" max="517" width="7.625" style="64" customWidth="1"/>
    <col min="518" max="518" width="8.75" style="64" customWidth="1"/>
    <col min="519" max="520" width="7.625" style="64" customWidth="1"/>
    <col min="521" max="521" width="7.375" style="64" customWidth="1"/>
    <col min="522" max="524" width="10.25" style="64" customWidth="1"/>
    <col min="525" max="525" width="27.75" style="64" customWidth="1"/>
    <col min="526" max="767" width="9" style="64"/>
    <col min="768" max="768" width="22.625" style="64" customWidth="1"/>
    <col min="769" max="771" width="10.875" style="64" customWidth="1"/>
    <col min="772" max="773" width="7.625" style="64" customWidth="1"/>
    <col min="774" max="774" width="8.75" style="64" customWidth="1"/>
    <col min="775" max="776" width="7.625" style="64" customWidth="1"/>
    <col min="777" max="777" width="7.375" style="64" customWidth="1"/>
    <col min="778" max="780" width="10.25" style="64" customWidth="1"/>
    <col min="781" max="781" width="27.75" style="64" customWidth="1"/>
    <col min="782" max="1023" width="9" style="64"/>
    <col min="1024" max="1024" width="22.625" style="64" customWidth="1"/>
    <col min="1025" max="1027" width="10.875" style="64" customWidth="1"/>
    <col min="1028" max="1029" width="7.625" style="64" customWidth="1"/>
    <col min="1030" max="1030" width="8.75" style="64" customWidth="1"/>
    <col min="1031" max="1032" width="7.625" style="64" customWidth="1"/>
    <col min="1033" max="1033" width="7.375" style="64" customWidth="1"/>
    <col min="1034" max="1036" width="10.25" style="64" customWidth="1"/>
    <col min="1037" max="1037" width="27.75" style="64" customWidth="1"/>
    <col min="1038" max="1279" width="9" style="64"/>
    <col min="1280" max="1280" width="22.625" style="64" customWidth="1"/>
    <col min="1281" max="1283" width="10.875" style="64" customWidth="1"/>
    <col min="1284" max="1285" width="7.625" style="64" customWidth="1"/>
    <col min="1286" max="1286" width="8.75" style="64" customWidth="1"/>
    <col min="1287" max="1288" width="7.625" style="64" customWidth="1"/>
    <col min="1289" max="1289" width="7.375" style="64" customWidth="1"/>
    <col min="1290" max="1292" width="10.25" style="64" customWidth="1"/>
    <col min="1293" max="1293" width="27.75" style="64" customWidth="1"/>
    <col min="1294" max="1535" width="9" style="64"/>
    <col min="1536" max="1536" width="22.625" style="64" customWidth="1"/>
    <col min="1537" max="1539" width="10.875" style="64" customWidth="1"/>
    <col min="1540" max="1541" width="7.625" style="64" customWidth="1"/>
    <col min="1542" max="1542" width="8.75" style="64" customWidth="1"/>
    <col min="1543" max="1544" width="7.625" style="64" customWidth="1"/>
    <col min="1545" max="1545" width="7.375" style="64" customWidth="1"/>
    <col min="1546" max="1548" width="10.25" style="64" customWidth="1"/>
    <col min="1549" max="1549" width="27.75" style="64" customWidth="1"/>
    <col min="1550" max="1791" width="9" style="64"/>
    <col min="1792" max="1792" width="22.625" style="64" customWidth="1"/>
    <col min="1793" max="1795" width="10.875" style="64" customWidth="1"/>
    <col min="1796" max="1797" width="7.625" style="64" customWidth="1"/>
    <col min="1798" max="1798" width="8.75" style="64" customWidth="1"/>
    <col min="1799" max="1800" width="7.625" style="64" customWidth="1"/>
    <col min="1801" max="1801" width="7.375" style="64" customWidth="1"/>
    <col min="1802" max="1804" width="10.25" style="64" customWidth="1"/>
    <col min="1805" max="1805" width="27.75" style="64" customWidth="1"/>
    <col min="1806" max="2047" width="9" style="64"/>
    <col min="2048" max="2048" width="22.625" style="64" customWidth="1"/>
    <col min="2049" max="2051" width="10.875" style="64" customWidth="1"/>
    <col min="2052" max="2053" width="7.625" style="64" customWidth="1"/>
    <col min="2054" max="2054" width="8.75" style="64" customWidth="1"/>
    <col min="2055" max="2056" width="7.625" style="64" customWidth="1"/>
    <col min="2057" max="2057" width="7.375" style="64" customWidth="1"/>
    <col min="2058" max="2060" width="10.25" style="64" customWidth="1"/>
    <col min="2061" max="2061" width="27.75" style="64" customWidth="1"/>
    <col min="2062" max="2303" width="9" style="64"/>
    <col min="2304" max="2304" width="22.625" style="64" customWidth="1"/>
    <col min="2305" max="2307" width="10.875" style="64" customWidth="1"/>
    <col min="2308" max="2309" width="7.625" style="64" customWidth="1"/>
    <col min="2310" max="2310" width="8.75" style="64" customWidth="1"/>
    <col min="2311" max="2312" width="7.625" style="64" customWidth="1"/>
    <col min="2313" max="2313" width="7.375" style="64" customWidth="1"/>
    <col min="2314" max="2316" width="10.25" style="64" customWidth="1"/>
    <col min="2317" max="2317" width="27.75" style="64" customWidth="1"/>
    <col min="2318" max="2559" width="9" style="64"/>
    <col min="2560" max="2560" width="22.625" style="64" customWidth="1"/>
    <col min="2561" max="2563" width="10.875" style="64" customWidth="1"/>
    <col min="2564" max="2565" width="7.625" style="64" customWidth="1"/>
    <col min="2566" max="2566" width="8.75" style="64" customWidth="1"/>
    <col min="2567" max="2568" width="7.625" style="64" customWidth="1"/>
    <col min="2569" max="2569" width="7.375" style="64" customWidth="1"/>
    <col min="2570" max="2572" width="10.25" style="64" customWidth="1"/>
    <col min="2573" max="2573" width="27.75" style="64" customWidth="1"/>
    <col min="2574" max="2815" width="9" style="64"/>
    <col min="2816" max="2816" width="22.625" style="64" customWidth="1"/>
    <col min="2817" max="2819" width="10.875" style="64" customWidth="1"/>
    <col min="2820" max="2821" width="7.625" style="64" customWidth="1"/>
    <col min="2822" max="2822" width="8.75" style="64" customWidth="1"/>
    <col min="2823" max="2824" width="7.625" style="64" customWidth="1"/>
    <col min="2825" max="2825" width="7.375" style="64" customWidth="1"/>
    <col min="2826" max="2828" width="10.25" style="64" customWidth="1"/>
    <col min="2829" max="2829" width="27.75" style="64" customWidth="1"/>
    <col min="2830" max="3071" width="9" style="64"/>
    <col min="3072" max="3072" width="22.625" style="64" customWidth="1"/>
    <col min="3073" max="3075" width="10.875" style="64" customWidth="1"/>
    <col min="3076" max="3077" width="7.625" style="64" customWidth="1"/>
    <col min="3078" max="3078" width="8.75" style="64" customWidth="1"/>
    <col min="3079" max="3080" width="7.625" style="64" customWidth="1"/>
    <col min="3081" max="3081" width="7.375" style="64" customWidth="1"/>
    <col min="3082" max="3084" width="10.25" style="64" customWidth="1"/>
    <col min="3085" max="3085" width="27.75" style="64" customWidth="1"/>
    <col min="3086" max="3327" width="9" style="64"/>
    <col min="3328" max="3328" width="22.625" style="64" customWidth="1"/>
    <col min="3329" max="3331" width="10.875" style="64" customWidth="1"/>
    <col min="3332" max="3333" width="7.625" style="64" customWidth="1"/>
    <col min="3334" max="3334" width="8.75" style="64" customWidth="1"/>
    <col min="3335" max="3336" width="7.625" style="64" customWidth="1"/>
    <col min="3337" max="3337" width="7.375" style="64" customWidth="1"/>
    <col min="3338" max="3340" width="10.25" style="64" customWidth="1"/>
    <col min="3341" max="3341" width="27.75" style="64" customWidth="1"/>
    <col min="3342" max="3583" width="9" style="64"/>
    <col min="3584" max="3584" width="22.625" style="64" customWidth="1"/>
    <col min="3585" max="3587" width="10.875" style="64" customWidth="1"/>
    <col min="3588" max="3589" width="7.625" style="64" customWidth="1"/>
    <col min="3590" max="3590" width="8.75" style="64" customWidth="1"/>
    <col min="3591" max="3592" width="7.625" style="64" customWidth="1"/>
    <col min="3593" max="3593" width="7.375" style="64" customWidth="1"/>
    <col min="3594" max="3596" width="10.25" style="64" customWidth="1"/>
    <col min="3597" max="3597" width="27.75" style="64" customWidth="1"/>
    <col min="3598" max="3839" width="9" style="64"/>
    <col min="3840" max="3840" width="22.625" style="64" customWidth="1"/>
    <col min="3841" max="3843" width="10.875" style="64" customWidth="1"/>
    <col min="3844" max="3845" width="7.625" style="64" customWidth="1"/>
    <col min="3846" max="3846" width="8.75" style="64" customWidth="1"/>
    <col min="3847" max="3848" width="7.625" style="64" customWidth="1"/>
    <col min="3849" max="3849" width="7.375" style="64" customWidth="1"/>
    <col min="3850" max="3852" width="10.25" style="64" customWidth="1"/>
    <col min="3853" max="3853" width="27.75" style="64" customWidth="1"/>
    <col min="3854" max="4095" width="9" style="64"/>
    <col min="4096" max="4096" width="22.625" style="64" customWidth="1"/>
    <col min="4097" max="4099" width="10.875" style="64" customWidth="1"/>
    <col min="4100" max="4101" width="7.625" style="64" customWidth="1"/>
    <col min="4102" max="4102" width="8.75" style="64" customWidth="1"/>
    <col min="4103" max="4104" width="7.625" style="64" customWidth="1"/>
    <col min="4105" max="4105" width="7.375" style="64" customWidth="1"/>
    <col min="4106" max="4108" width="10.25" style="64" customWidth="1"/>
    <col min="4109" max="4109" width="27.75" style="64" customWidth="1"/>
    <col min="4110" max="4351" width="9" style="64"/>
    <col min="4352" max="4352" width="22.625" style="64" customWidth="1"/>
    <col min="4353" max="4355" width="10.875" style="64" customWidth="1"/>
    <col min="4356" max="4357" width="7.625" style="64" customWidth="1"/>
    <col min="4358" max="4358" width="8.75" style="64" customWidth="1"/>
    <col min="4359" max="4360" width="7.625" style="64" customWidth="1"/>
    <col min="4361" max="4361" width="7.375" style="64" customWidth="1"/>
    <col min="4362" max="4364" width="10.25" style="64" customWidth="1"/>
    <col min="4365" max="4365" width="27.75" style="64" customWidth="1"/>
    <col min="4366" max="4607" width="9" style="64"/>
    <col min="4608" max="4608" width="22.625" style="64" customWidth="1"/>
    <col min="4609" max="4611" width="10.875" style="64" customWidth="1"/>
    <col min="4612" max="4613" width="7.625" style="64" customWidth="1"/>
    <col min="4614" max="4614" width="8.75" style="64" customWidth="1"/>
    <col min="4615" max="4616" width="7.625" style="64" customWidth="1"/>
    <col min="4617" max="4617" width="7.375" style="64" customWidth="1"/>
    <col min="4618" max="4620" width="10.25" style="64" customWidth="1"/>
    <col min="4621" max="4621" width="27.75" style="64" customWidth="1"/>
    <col min="4622" max="4863" width="9" style="64"/>
    <col min="4864" max="4864" width="22.625" style="64" customWidth="1"/>
    <col min="4865" max="4867" width="10.875" style="64" customWidth="1"/>
    <col min="4868" max="4869" width="7.625" style="64" customWidth="1"/>
    <col min="4870" max="4870" width="8.75" style="64" customWidth="1"/>
    <col min="4871" max="4872" width="7.625" style="64" customWidth="1"/>
    <col min="4873" max="4873" width="7.375" style="64" customWidth="1"/>
    <col min="4874" max="4876" width="10.25" style="64" customWidth="1"/>
    <col min="4877" max="4877" width="27.75" style="64" customWidth="1"/>
    <col min="4878" max="5119" width="9" style="64"/>
    <col min="5120" max="5120" width="22.625" style="64" customWidth="1"/>
    <col min="5121" max="5123" width="10.875" style="64" customWidth="1"/>
    <col min="5124" max="5125" width="7.625" style="64" customWidth="1"/>
    <col min="5126" max="5126" width="8.75" style="64" customWidth="1"/>
    <col min="5127" max="5128" width="7.625" style="64" customWidth="1"/>
    <col min="5129" max="5129" width="7.375" style="64" customWidth="1"/>
    <col min="5130" max="5132" width="10.25" style="64" customWidth="1"/>
    <col min="5133" max="5133" width="27.75" style="64" customWidth="1"/>
    <col min="5134" max="5375" width="9" style="64"/>
    <col min="5376" max="5376" width="22.625" style="64" customWidth="1"/>
    <col min="5377" max="5379" width="10.875" style="64" customWidth="1"/>
    <col min="5380" max="5381" width="7.625" style="64" customWidth="1"/>
    <col min="5382" max="5382" width="8.75" style="64" customWidth="1"/>
    <col min="5383" max="5384" width="7.625" style="64" customWidth="1"/>
    <col min="5385" max="5385" width="7.375" style="64" customWidth="1"/>
    <col min="5386" max="5388" width="10.25" style="64" customWidth="1"/>
    <col min="5389" max="5389" width="27.75" style="64" customWidth="1"/>
    <col min="5390" max="5631" width="9" style="64"/>
    <col min="5632" max="5632" width="22.625" style="64" customWidth="1"/>
    <col min="5633" max="5635" width="10.875" style="64" customWidth="1"/>
    <col min="5636" max="5637" width="7.625" style="64" customWidth="1"/>
    <col min="5638" max="5638" width="8.75" style="64" customWidth="1"/>
    <col min="5639" max="5640" width="7.625" style="64" customWidth="1"/>
    <col min="5641" max="5641" width="7.375" style="64" customWidth="1"/>
    <col min="5642" max="5644" width="10.25" style="64" customWidth="1"/>
    <col min="5645" max="5645" width="27.75" style="64" customWidth="1"/>
    <col min="5646" max="5887" width="9" style="64"/>
    <col min="5888" max="5888" width="22.625" style="64" customWidth="1"/>
    <col min="5889" max="5891" width="10.875" style="64" customWidth="1"/>
    <col min="5892" max="5893" width="7.625" style="64" customWidth="1"/>
    <col min="5894" max="5894" width="8.75" style="64" customWidth="1"/>
    <col min="5895" max="5896" width="7.625" style="64" customWidth="1"/>
    <col min="5897" max="5897" width="7.375" style="64" customWidth="1"/>
    <col min="5898" max="5900" width="10.25" style="64" customWidth="1"/>
    <col min="5901" max="5901" width="27.75" style="64" customWidth="1"/>
    <col min="5902" max="6143" width="9" style="64"/>
    <col min="6144" max="6144" width="22.625" style="64" customWidth="1"/>
    <col min="6145" max="6147" width="10.875" style="64" customWidth="1"/>
    <col min="6148" max="6149" width="7.625" style="64" customWidth="1"/>
    <col min="6150" max="6150" width="8.75" style="64" customWidth="1"/>
    <col min="6151" max="6152" width="7.625" style="64" customWidth="1"/>
    <col min="6153" max="6153" width="7.375" style="64" customWidth="1"/>
    <col min="6154" max="6156" width="10.25" style="64" customWidth="1"/>
    <col min="6157" max="6157" width="27.75" style="64" customWidth="1"/>
    <col min="6158" max="6399" width="9" style="64"/>
    <col min="6400" max="6400" width="22.625" style="64" customWidth="1"/>
    <col min="6401" max="6403" width="10.875" style="64" customWidth="1"/>
    <col min="6404" max="6405" width="7.625" style="64" customWidth="1"/>
    <col min="6406" max="6406" width="8.75" style="64" customWidth="1"/>
    <col min="6407" max="6408" width="7.625" style="64" customWidth="1"/>
    <col min="6409" max="6409" width="7.375" style="64" customWidth="1"/>
    <col min="6410" max="6412" width="10.25" style="64" customWidth="1"/>
    <col min="6413" max="6413" width="27.75" style="64" customWidth="1"/>
    <col min="6414" max="6655" width="9" style="64"/>
    <col min="6656" max="6656" width="22.625" style="64" customWidth="1"/>
    <col min="6657" max="6659" width="10.875" style="64" customWidth="1"/>
    <col min="6660" max="6661" width="7.625" style="64" customWidth="1"/>
    <col min="6662" max="6662" width="8.75" style="64" customWidth="1"/>
    <col min="6663" max="6664" width="7.625" style="64" customWidth="1"/>
    <col min="6665" max="6665" width="7.375" style="64" customWidth="1"/>
    <col min="6666" max="6668" width="10.25" style="64" customWidth="1"/>
    <col min="6669" max="6669" width="27.75" style="64" customWidth="1"/>
    <col min="6670" max="6911" width="9" style="64"/>
    <col min="6912" max="6912" width="22.625" style="64" customWidth="1"/>
    <col min="6913" max="6915" width="10.875" style="64" customWidth="1"/>
    <col min="6916" max="6917" width="7.625" style="64" customWidth="1"/>
    <col min="6918" max="6918" width="8.75" style="64" customWidth="1"/>
    <col min="6919" max="6920" width="7.625" style="64" customWidth="1"/>
    <col min="6921" max="6921" width="7.375" style="64" customWidth="1"/>
    <col min="6922" max="6924" width="10.25" style="64" customWidth="1"/>
    <col min="6925" max="6925" width="27.75" style="64" customWidth="1"/>
    <col min="6926" max="7167" width="9" style="64"/>
    <col min="7168" max="7168" width="22.625" style="64" customWidth="1"/>
    <col min="7169" max="7171" width="10.875" style="64" customWidth="1"/>
    <col min="7172" max="7173" width="7.625" style="64" customWidth="1"/>
    <col min="7174" max="7174" width="8.75" style="64" customWidth="1"/>
    <col min="7175" max="7176" width="7.625" style="64" customWidth="1"/>
    <col min="7177" max="7177" width="7.375" style="64" customWidth="1"/>
    <col min="7178" max="7180" width="10.25" style="64" customWidth="1"/>
    <col min="7181" max="7181" width="27.75" style="64" customWidth="1"/>
    <col min="7182" max="7423" width="9" style="64"/>
    <col min="7424" max="7424" width="22.625" style="64" customWidth="1"/>
    <col min="7425" max="7427" width="10.875" style="64" customWidth="1"/>
    <col min="7428" max="7429" width="7.625" style="64" customWidth="1"/>
    <col min="7430" max="7430" width="8.75" style="64" customWidth="1"/>
    <col min="7431" max="7432" width="7.625" style="64" customWidth="1"/>
    <col min="7433" max="7433" width="7.375" style="64" customWidth="1"/>
    <col min="7434" max="7436" width="10.25" style="64" customWidth="1"/>
    <col min="7437" max="7437" width="27.75" style="64" customWidth="1"/>
    <col min="7438" max="7679" width="9" style="64"/>
    <col min="7680" max="7680" width="22.625" style="64" customWidth="1"/>
    <col min="7681" max="7683" width="10.875" style="64" customWidth="1"/>
    <col min="7684" max="7685" width="7.625" style="64" customWidth="1"/>
    <col min="7686" max="7686" width="8.75" style="64" customWidth="1"/>
    <col min="7687" max="7688" width="7.625" style="64" customWidth="1"/>
    <col min="7689" max="7689" width="7.375" style="64" customWidth="1"/>
    <col min="7690" max="7692" width="10.25" style="64" customWidth="1"/>
    <col min="7693" max="7693" width="27.75" style="64" customWidth="1"/>
    <col min="7694" max="7935" width="9" style="64"/>
    <col min="7936" max="7936" width="22.625" style="64" customWidth="1"/>
    <col min="7937" max="7939" width="10.875" style="64" customWidth="1"/>
    <col min="7940" max="7941" width="7.625" style="64" customWidth="1"/>
    <col min="7942" max="7942" width="8.75" style="64" customWidth="1"/>
    <col min="7943" max="7944" width="7.625" style="64" customWidth="1"/>
    <col min="7945" max="7945" width="7.375" style="64" customWidth="1"/>
    <col min="7946" max="7948" width="10.25" style="64" customWidth="1"/>
    <col min="7949" max="7949" width="27.75" style="64" customWidth="1"/>
    <col min="7950" max="8191" width="9" style="64"/>
    <col min="8192" max="8192" width="22.625" style="64" customWidth="1"/>
    <col min="8193" max="8195" width="10.875" style="64" customWidth="1"/>
    <col min="8196" max="8197" width="7.625" style="64" customWidth="1"/>
    <col min="8198" max="8198" width="8.75" style="64" customWidth="1"/>
    <col min="8199" max="8200" width="7.625" style="64" customWidth="1"/>
    <col min="8201" max="8201" width="7.375" style="64" customWidth="1"/>
    <col min="8202" max="8204" width="10.25" style="64" customWidth="1"/>
    <col min="8205" max="8205" width="27.75" style="64" customWidth="1"/>
    <col min="8206" max="8447" width="9" style="64"/>
    <col min="8448" max="8448" width="22.625" style="64" customWidth="1"/>
    <col min="8449" max="8451" width="10.875" style="64" customWidth="1"/>
    <col min="8452" max="8453" width="7.625" style="64" customWidth="1"/>
    <col min="8454" max="8454" width="8.75" style="64" customWidth="1"/>
    <col min="8455" max="8456" width="7.625" style="64" customWidth="1"/>
    <col min="8457" max="8457" width="7.375" style="64" customWidth="1"/>
    <col min="8458" max="8460" width="10.25" style="64" customWidth="1"/>
    <col min="8461" max="8461" width="27.75" style="64" customWidth="1"/>
    <col min="8462" max="8703" width="9" style="64"/>
    <col min="8704" max="8704" width="22.625" style="64" customWidth="1"/>
    <col min="8705" max="8707" width="10.875" style="64" customWidth="1"/>
    <col min="8708" max="8709" width="7.625" style="64" customWidth="1"/>
    <col min="8710" max="8710" width="8.75" style="64" customWidth="1"/>
    <col min="8711" max="8712" width="7.625" style="64" customWidth="1"/>
    <col min="8713" max="8713" width="7.375" style="64" customWidth="1"/>
    <col min="8714" max="8716" width="10.25" style="64" customWidth="1"/>
    <col min="8717" max="8717" width="27.75" style="64" customWidth="1"/>
    <col min="8718" max="8959" width="9" style="64"/>
    <col min="8960" max="8960" width="22.625" style="64" customWidth="1"/>
    <col min="8961" max="8963" width="10.875" style="64" customWidth="1"/>
    <col min="8964" max="8965" width="7.625" style="64" customWidth="1"/>
    <col min="8966" max="8966" width="8.75" style="64" customWidth="1"/>
    <col min="8967" max="8968" width="7.625" style="64" customWidth="1"/>
    <col min="8969" max="8969" width="7.375" style="64" customWidth="1"/>
    <col min="8970" max="8972" width="10.25" style="64" customWidth="1"/>
    <col min="8973" max="8973" width="27.75" style="64" customWidth="1"/>
    <col min="8974" max="9215" width="9" style="64"/>
    <col min="9216" max="9216" width="22.625" style="64" customWidth="1"/>
    <col min="9217" max="9219" width="10.875" style="64" customWidth="1"/>
    <col min="9220" max="9221" width="7.625" style="64" customWidth="1"/>
    <col min="9222" max="9222" width="8.75" style="64" customWidth="1"/>
    <col min="9223" max="9224" width="7.625" style="64" customWidth="1"/>
    <col min="9225" max="9225" width="7.375" style="64" customWidth="1"/>
    <col min="9226" max="9228" width="10.25" style="64" customWidth="1"/>
    <col min="9229" max="9229" width="27.75" style="64" customWidth="1"/>
    <col min="9230" max="9471" width="9" style="64"/>
    <col min="9472" max="9472" width="22.625" style="64" customWidth="1"/>
    <col min="9473" max="9475" width="10.875" style="64" customWidth="1"/>
    <col min="9476" max="9477" width="7.625" style="64" customWidth="1"/>
    <col min="9478" max="9478" width="8.75" style="64" customWidth="1"/>
    <col min="9479" max="9480" width="7.625" style="64" customWidth="1"/>
    <col min="9481" max="9481" width="7.375" style="64" customWidth="1"/>
    <col min="9482" max="9484" width="10.25" style="64" customWidth="1"/>
    <col min="9485" max="9485" width="27.75" style="64" customWidth="1"/>
    <col min="9486" max="9727" width="9" style="64"/>
    <col min="9728" max="9728" width="22.625" style="64" customWidth="1"/>
    <col min="9729" max="9731" width="10.875" style="64" customWidth="1"/>
    <col min="9732" max="9733" width="7.625" style="64" customWidth="1"/>
    <col min="9734" max="9734" width="8.75" style="64" customWidth="1"/>
    <col min="9735" max="9736" width="7.625" style="64" customWidth="1"/>
    <col min="9737" max="9737" width="7.375" style="64" customWidth="1"/>
    <col min="9738" max="9740" width="10.25" style="64" customWidth="1"/>
    <col min="9741" max="9741" width="27.75" style="64" customWidth="1"/>
    <col min="9742" max="9983" width="9" style="64"/>
    <col min="9984" max="9984" width="22.625" style="64" customWidth="1"/>
    <col min="9985" max="9987" width="10.875" style="64" customWidth="1"/>
    <col min="9988" max="9989" width="7.625" style="64" customWidth="1"/>
    <col min="9990" max="9990" width="8.75" style="64" customWidth="1"/>
    <col min="9991" max="9992" width="7.625" style="64" customWidth="1"/>
    <col min="9993" max="9993" width="7.375" style="64" customWidth="1"/>
    <col min="9994" max="9996" width="10.25" style="64" customWidth="1"/>
    <col min="9997" max="9997" width="27.75" style="64" customWidth="1"/>
    <col min="9998" max="10239" width="9" style="64"/>
    <col min="10240" max="10240" width="22.625" style="64" customWidth="1"/>
    <col min="10241" max="10243" width="10.875" style="64" customWidth="1"/>
    <col min="10244" max="10245" width="7.625" style="64" customWidth="1"/>
    <col min="10246" max="10246" width="8.75" style="64" customWidth="1"/>
    <col min="10247" max="10248" width="7.625" style="64" customWidth="1"/>
    <col min="10249" max="10249" width="7.375" style="64" customWidth="1"/>
    <col min="10250" max="10252" width="10.25" style="64" customWidth="1"/>
    <col min="10253" max="10253" width="27.75" style="64" customWidth="1"/>
    <col min="10254" max="10495" width="9" style="64"/>
    <col min="10496" max="10496" width="22.625" style="64" customWidth="1"/>
    <col min="10497" max="10499" width="10.875" style="64" customWidth="1"/>
    <col min="10500" max="10501" width="7.625" style="64" customWidth="1"/>
    <col min="10502" max="10502" width="8.75" style="64" customWidth="1"/>
    <col min="10503" max="10504" width="7.625" style="64" customWidth="1"/>
    <col min="10505" max="10505" width="7.375" style="64" customWidth="1"/>
    <col min="10506" max="10508" width="10.25" style="64" customWidth="1"/>
    <col min="10509" max="10509" width="27.75" style="64" customWidth="1"/>
    <col min="10510" max="10751" width="9" style="64"/>
    <col min="10752" max="10752" width="22.625" style="64" customWidth="1"/>
    <col min="10753" max="10755" width="10.875" style="64" customWidth="1"/>
    <col min="10756" max="10757" width="7.625" style="64" customWidth="1"/>
    <col min="10758" max="10758" width="8.75" style="64" customWidth="1"/>
    <col min="10759" max="10760" width="7.625" style="64" customWidth="1"/>
    <col min="10761" max="10761" width="7.375" style="64" customWidth="1"/>
    <col min="10762" max="10764" width="10.25" style="64" customWidth="1"/>
    <col min="10765" max="10765" width="27.75" style="64" customWidth="1"/>
    <col min="10766" max="11007" width="9" style="64"/>
    <col min="11008" max="11008" width="22.625" style="64" customWidth="1"/>
    <col min="11009" max="11011" width="10.875" style="64" customWidth="1"/>
    <col min="11012" max="11013" width="7.625" style="64" customWidth="1"/>
    <col min="11014" max="11014" width="8.75" style="64" customWidth="1"/>
    <col min="11015" max="11016" width="7.625" style="64" customWidth="1"/>
    <col min="11017" max="11017" width="7.375" style="64" customWidth="1"/>
    <col min="11018" max="11020" width="10.25" style="64" customWidth="1"/>
    <col min="11021" max="11021" width="27.75" style="64" customWidth="1"/>
    <col min="11022" max="11263" width="9" style="64"/>
    <col min="11264" max="11264" width="22.625" style="64" customWidth="1"/>
    <col min="11265" max="11267" width="10.875" style="64" customWidth="1"/>
    <col min="11268" max="11269" width="7.625" style="64" customWidth="1"/>
    <col min="11270" max="11270" width="8.75" style="64" customWidth="1"/>
    <col min="11271" max="11272" width="7.625" style="64" customWidth="1"/>
    <col min="11273" max="11273" width="7.375" style="64" customWidth="1"/>
    <col min="11274" max="11276" width="10.25" style="64" customWidth="1"/>
    <col min="11277" max="11277" width="27.75" style="64" customWidth="1"/>
    <col min="11278" max="11519" width="9" style="64"/>
    <col min="11520" max="11520" width="22.625" style="64" customWidth="1"/>
    <col min="11521" max="11523" width="10.875" style="64" customWidth="1"/>
    <col min="11524" max="11525" width="7.625" style="64" customWidth="1"/>
    <col min="11526" max="11526" width="8.75" style="64" customWidth="1"/>
    <col min="11527" max="11528" width="7.625" style="64" customWidth="1"/>
    <col min="11529" max="11529" width="7.375" style="64" customWidth="1"/>
    <col min="11530" max="11532" width="10.25" style="64" customWidth="1"/>
    <col min="11533" max="11533" width="27.75" style="64" customWidth="1"/>
    <col min="11534" max="11775" width="9" style="64"/>
    <col min="11776" max="11776" width="22.625" style="64" customWidth="1"/>
    <col min="11777" max="11779" width="10.875" style="64" customWidth="1"/>
    <col min="11780" max="11781" width="7.625" style="64" customWidth="1"/>
    <col min="11782" max="11782" width="8.75" style="64" customWidth="1"/>
    <col min="11783" max="11784" width="7.625" style="64" customWidth="1"/>
    <col min="11785" max="11785" width="7.375" style="64" customWidth="1"/>
    <col min="11786" max="11788" width="10.25" style="64" customWidth="1"/>
    <col min="11789" max="11789" width="27.75" style="64" customWidth="1"/>
    <col min="11790" max="12031" width="9" style="64"/>
    <col min="12032" max="12032" width="22.625" style="64" customWidth="1"/>
    <col min="12033" max="12035" width="10.875" style="64" customWidth="1"/>
    <col min="12036" max="12037" width="7.625" style="64" customWidth="1"/>
    <col min="12038" max="12038" width="8.75" style="64" customWidth="1"/>
    <col min="12039" max="12040" width="7.625" style="64" customWidth="1"/>
    <col min="12041" max="12041" width="7.375" style="64" customWidth="1"/>
    <col min="12042" max="12044" width="10.25" style="64" customWidth="1"/>
    <col min="12045" max="12045" width="27.75" style="64" customWidth="1"/>
    <col min="12046" max="12287" width="9" style="64"/>
    <col min="12288" max="12288" width="22.625" style="64" customWidth="1"/>
    <col min="12289" max="12291" width="10.875" style="64" customWidth="1"/>
    <col min="12292" max="12293" width="7.625" style="64" customWidth="1"/>
    <col min="12294" max="12294" width="8.75" style="64" customWidth="1"/>
    <col min="12295" max="12296" width="7.625" style="64" customWidth="1"/>
    <col min="12297" max="12297" width="7.375" style="64" customWidth="1"/>
    <col min="12298" max="12300" width="10.25" style="64" customWidth="1"/>
    <col min="12301" max="12301" width="27.75" style="64" customWidth="1"/>
    <col min="12302" max="12543" width="9" style="64"/>
    <col min="12544" max="12544" width="22.625" style="64" customWidth="1"/>
    <col min="12545" max="12547" width="10.875" style="64" customWidth="1"/>
    <col min="12548" max="12549" width="7.625" style="64" customWidth="1"/>
    <col min="12550" max="12550" width="8.75" style="64" customWidth="1"/>
    <col min="12551" max="12552" width="7.625" style="64" customWidth="1"/>
    <col min="12553" max="12553" width="7.375" style="64" customWidth="1"/>
    <col min="12554" max="12556" width="10.25" style="64" customWidth="1"/>
    <col min="12557" max="12557" width="27.75" style="64" customWidth="1"/>
    <col min="12558" max="12799" width="9" style="64"/>
    <col min="12800" max="12800" width="22.625" style="64" customWidth="1"/>
    <col min="12801" max="12803" width="10.875" style="64" customWidth="1"/>
    <col min="12804" max="12805" width="7.625" style="64" customWidth="1"/>
    <col min="12806" max="12806" width="8.75" style="64" customWidth="1"/>
    <col min="12807" max="12808" width="7.625" style="64" customWidth="1"/>
    <col min="12809" max="12809" width="7.375" style="64" customWidth="1"/>
    <col min="12810" max="12812" width="10.25" style="64" customWidth="1"/>
    <col min="12813" max="12813" width="27.75" style="64" customWidth="1"/>
    <col min="12814" max="13055" width="9" style="64"/>
    <col min="13056" max="13056" width="22.625" style="64" customWidth="1"/>
    <col min="13057" max="13059" width="10.875" style="64" customWidth="1"/>
    <col min="13060" max="13061" width="7.625" style="64" customWidth="1"/>
    <col min="13062" max="13062" width="8.75" style="64" customWidth="1"/>
    <col min="13063" max="13064" width="7.625" style="64" customWidth="1"/>
    <col min="13065" max="13065" width="7.375" style="64" customWidth="1"/>
    <col min="13066" max="13068" width="10.25" style="64" customWidth="1"/>
    <col min="13069" max="13069" width="27.75" style="64" customWidth="1"/>
    <col min="13070" max="13311" width="9" style="64"/>
    <col min="13312" max="13312" width="22.625" style="64" customWidth="1"/>
    <col min="13313" max="13315" width="10.875" style="64" customWidth="1"/>
    <col min="13316" max="13317" width="7.625" style="64" customWidth="1"/>
    <col min="13318" max="13318" width="8.75" style="64" customWidth="1"/>
    <col min="13319" max="13320" width="7.625" style="64" customWidth="1"/>
    <col min="13321" max="13321" width="7.375" style="64" customWidth="1"/>
    <col min="13322" max="13324" width="10.25" style="64" customWidth="1"/>
    <col min="13325" max="13325" width="27.75" style="64" customWidth="1"/>
    <col min="13326" max="13567" width="9" style="64"/>
    <col min="13568" max="13568" width="22.625" style="64" customWidth="1"/>
    <col min="13569" max="13571" width="10.875" style="64" customWidth="1"/>
    <col min="13572" max="13573" width="7.625" style="64" customWidth="1"/>
    <col min="13574" max="13574" width="8.75" style="64" customWidth="1"/>
    <col min="13575" max="13576" width="7.625" style="64" customWidth="1"/>
    <col min="13577" max="13577" width="7.375" style="64" customWidth="1"/>
    <col min="13578" max="13580" width="10.25" style="64" customWidth="1"/>
    <col min="13581" max="13581" width="27.75" style="64" customWidth="1"/>
    <col min="13582" max="13823" width="9" style="64"/>
    <col min="13824" max="13824" width="22.625" style="64" customWidth="1"/>
    <col min="13825" max="13827" width="10.875" style="64" customWidth="1"/>
    <col min="13828" max="13829" width="7.625" style="64" customWidth="1"/>
    <col min="13830" max="13830" width="8.75" style="64" customWidth="1"/>
    <col min="13831" max="13832" width="7.625" style="64" customWidth="1"/>
    <col min="13833" max="13833" width="7.375" style="64" customWidth="1"/>
    <col min="13834" max="13836" width="10.25" style="64" customWidth="1"/>
    <col min="13837" max="13837" width="27.75" style="64" customWidth="1"/>
    <col min="13838" max="14079" width="9" style="64"/>
    <col min="14080" max="14080" width="22.625" style="64" customWidth="1"/>
    <col min="14081" max="14083" width="10.875" style="64" customWidth="1"/>
    <col min="14084" max="14085" width="7.625" style="64" customWidth="1"/>
    <col min="14086" max="14086" width="8.75" style="64" customWidth="1"/>
    <col min="14087" max="14088" width="7.625" style="64" customWidth="1"/>
    <col min="14089" max="14089" width="7.375" style="64" customWidth="1"/>
    <col min="14090" max="14092" width="10.25" style="64" customWidth="1"/>
    <col min="14093" max="14093" width="27.75" style="64" customWidth="1"/>
    <col min="14094" max="14335" width="9" style="64"/>
    <col min="14336" max="14336" width="22.625" style="64" customWidth="1"/>
    <col min="14337" max="14339" width="10.875" style="64" customWidth="1"/>
    <col min="14340" max="14341" width="7.625" style="64" customWidth="1"/>
    <col min="14342" max="14342" width="8.75" style="64" customWidth="1"/>
    <col min="14343" max="14344" width="7.625" style="64" customWidth="1"/>
    <col min="14345" max="14345" width="7.375" style="64" customWidth="1"/>
    <col min="14346" max="14348" width="10.25" style="64" customWidth="1"/>
    <col min="14349" max="14349" width="27.75" style="64" customWidth="1"/>
    <col min="14350" max="14591" width="9" style="64"/>
    <col min="14592" max="14592" width="22.625" style="64" customWidth="1"/>
    <col min="14593" max="14595" width="10.875" style="64" customWidth="1"/>
    <col min="14596" max="14597" width="7.625" style="64" customWidth="1"/>
    <col min="14598" max="14598" width="8.75" style="64" customWidth="1"/>
    <col min="14599" max="14600" width="7.625" style="64" customWidth="1"/>
    <col min="14601" max="14601" width="7.375" style="64" customWidth="1"/>
    <col min="14602" max="14604" width="10.25" style="64" customWidth="1"/>
    <col min="14605" max="14605" width="27.75" style="64" customWidth="1"/>
    <col min="14606" max="14847" width="9" style="64"/>
    <col min="14848" max="14848" width="22.625" style="64" customWidth="1"/>
    <col min="14849" max="14851" width="10.875" style="64" customWidth="1"/>
    <col min="14852" max="14853" width="7.625" style="64" customWidth="1"/>
    <col min="14854" max="14854" width="8.75" style="64" customWidth="1"/>
    <col min="14855" max="14856" width="7.625" style="64" customWidth="1"/>
    <col min="14857" max="14857" width="7.375" style="64" customWidth="1"/>
    <col min="14858" max="14860" width="10.25" style="64" customWidth="1"/>
    <col min="14861" max="14861" width="27.75" style="64" customWidth="1"/>
    <col min="14862" max="15103" width="9" style="64"/>
    <col min="15104" max="15104" width="22.625" style="64" customWidth="1"/>
    <col min="15105" max="15107" width="10.875" style="64" customWidth="1"/>
    <col min="15108" max="15109" width="7.625" style="64" customWidth="1"/>
    <col min="15110" max="15110" width="8.75" style="64" customWidth="1"/>
    <col min="15111" max="15112" width="7.625" style="64" customWidth="1"/>
    <col min="15113" max="15113" width="7.375" style="64" customWidth="1"/>
    <col min="15114" max="15116" width="10.25" style="64" customWidth="1"/>
    <col min="15117" max="15117" width="27.75" style="64" customWidth="1"/>
    <col min="15118" max="15359" width="9" style="64"/>
    <col min="15360" max="15360" width="22.625" style="64" customWidth="1"/>
    <col min="15361" max="15363" width="10.875" style="64" customWidth="1"/>
    <col min="15364" max="15365" width="7.625" style="64" customWidth="1"/>
    <col min="15366" max="15366" width="8.75" style="64" customWidth="1"/>
    <col min="15367" max="15368" width="7.625" style="64" customWidth="1"/>
    <col min="15369" max="15369" width="7.375" style="64" customWidth="1"/>
    <col min="15370" max="15372" width="10.25" style="64" customWidth="1"/>
    <col min="15373" max="15373" width="27.75" style="64" customWidth="1"/>
    <col min="15374" max="15615" width="9" style="64"/>
    <col min="15616" max="15616" width="22.625" style="64" customWidth="1"/>
    <col min="15617" max="15619" width="10.875" style="64" customWidth="1"/>
    <col min="15620" max="15621" width="7.625" style="64" customWidth="1"/>
    <col min="15622" max="15622" width="8.75" style="64" customWidth="1"/>
    <col min="15623" max="15624" width="7.625" style="64" customWidth="1"/>
    <col min="15625" max="15625" width="7.375" style="64" customWidth="1"/>
    <col min="15626" max="15628" width="10.25" style="64" customWidth="1"/>
    <col min="15629" max="15629" width="27.75" style="64" customWidth="1"/>
    <col min="15630" max="15871" width="9" style="64"/>
    <col min="15872" max="15872" width="22.625" style="64" customWidth="1"/>
    <col min="15873" max="15875" width="10.875" style="64" customWidth="1"/>
    <col min="15876" max="15877" width="7.625" style="64" customWidth="1"/>
    <col min="15878" max="15878" width="8.75" style="64" customWidth="1"/>
    <col min="15879" max="15880" width="7.625" style="64" customWidth="1"/>
    <col min="15881" max="15881" width="7.375" style="64" customWidth="1"/>
    <col min="15882" max="15884" width="10.25" style="64" customWidth="1"/>
    <col min="15885" max="15885" width="27.75" style="64" customWidth="1"/>
    <col min="15886" max="16127" width="9" style="64"/>
    <col min="16128" max="16128" width="22.625" style="64" customWidth="1"/>
    <col min="16129" max="16131" width="10.875" style="64" customWidth="1"/>
    <col min="16132" max="16133" width="7.625" style="64" customWidth="1"/>
    <col min="16134" max="16134" width="8.75" style="64" customWidth="1"/>
    <col min="16135" max="16136" width="7.625" style="64" customWidth="1"/>
    <col min="16137" max="16137" width="7.375" style="64" customWidth="1"/>
    <col min="16138" max="16140" width="10.25" style="64" customWidth="1"/>
    <col min="16141" max="16141" width="27.75" style="64" customWidth="1"/>
    <col min="16142" max="16384" width="9" style="64"/>
  </cols>
  <sheetData>
    <row r="1" spans="1:14" ht="27" customHeight="1" x14ac:dyDescent="0.2">
      <c r="A1" s="995" t="s">
        <v>1860</v>
      </c>
      <c r="B1" s="995"/>
      <c r="C1" s="995"/>
      <c r="D1" s="995"/>
      <c r="E1" s="995"/>
      <c r="F1" s="995"/>
      <c r="G1" s="995"/>
      <c r="H1" s="995"/>
      <c r="I1" s="995"/>
      <c r="J1" s="995"/>
      <c r="K1" s="995"/>
      <c r="L1" s="995"/>
      <c r="M1" s="995"/>
      <c r="N1" s="995"/>
    </row>
    <row r="2" spans="1:14" ht="28.5" customHeight="1" x14ac:dyDescent="0.2">
      <c r="A2" s="999" t="s">
        <v>1857</v>
      </c>
      <c r="B2" s="999"/>
      <c r="C2" s="999"/>
      <c r="D2" s="999"/>
      <c r="E2" s="999"/>
      <c r="F2" s="999"/>
      <c r="G2" s="999"/>
      <c r="H2" s="999"/>
      <c r="I2" s="999"/>
      <c r="J2" s="999"/>
      <c r="K2" s="999"/>
      <c r="L2" s="999"/>
      <c r="M2" s="999"/>
      <c r="N2" s="999"/>
    </row>
    <row r="3" spans="1:14" ht="21" customHeight="1" thickBot="1" x14ac:dyDescent="0.25">
      <c r="A3" s="400" t="s">
        <v>624</v>
      </c>
      <c r="B3" s="995"/>
      <c r="C3" s="995"/>
      <c r="D3" s="995"/>
      <c r="E3" s="995"/>
      <c r="F3" s="995"/>
      <c r="G3" s="995"/>
      <c r="H3" s="995"/>
      <c r="I3" s="995"/>
      <c r="J3" s="995"/>
      <c r="K3" s="520"/>
      <c r="L3" s="400"/>
      <c r="M3" s="1002" t="s">
        <v>135</v>
      </c>
      <c r="N3" s="1002" t="s">
        <v>127</v>
      </c>
    </row>
    <row r="4" spans="1:14" s="525" customFormat="1" ht="16.5" thickTop="1" x14ac:dyDescent="0.2">
      <c r="A4" s="992" t="s">
        <v>0</v>
      </c>
      <c r="B4" s="992" t="s">
        <v>128</v>
      </c>
      <c r="C4" s="992"/>
      <c r="D4" s="992"/>
      <c r="E4" s="992" t="s">
        <v>129</v>
      </c>
      <c r="F4" s="992"/>
      <c r="G4" s="992"/>
      <c r="H4" s="992" t="s">
        <v>130</v>
      </c>
      <c r="I4" s="992"/>
      <c r="J4" s="992"/>
      <c r="K4" s="992" t="s">
        <v>4</v>
      </c>
      <c r="L4" s="992"/>
      <c r="M4" s="992"/>
      <c r="N4" s="992" t="s">
        <v>5</v>
      </c>
    </row>
    <row r="5" spans="1:14" s="525" customFormat="1" ht="15.75" x14ac:dyDescent="0.2">
      <c r="A5" s="993"/>
      <c r="B5" s="993" t="s">
        <v>131</v>
      </c>
      <c r="C5" s="993"/>
      <c r="D5" s="993"/>
      <c r="E5" s="993" t="s">
        <v>132</v>
      </c>
      <c r="F5" s="993"/>
      <c r="G5" s="993"/>
      <c r="H5" s="993" t="s">
        <v>133</v>
      </c>
      <c r="I5" s="993"/>
      <c r="J5" s="993"/>
      <c r="K5" s="993" t="s">
        <v>9</v>
      </c>
      <c r="L5" s="993"/>
      <c r="M5" s="993"/>
      <c r="N5" s="993"/>
    </row>
    <row r="6" spans="1:14" s="525" customFormat="1" ht="15.75" x14ac:dyDescent="0.2">
      <c r="A6" s="993"/>
      <c r="B6" s="498" t="s">
        <v>10</v>
      </c>
      <c r="C6" s="498" t="s">
        <v>11</v>
      </c>
      <c r="D6" s="498" t="s">
        <v>12</v>
      </c>
      <c r="E6" s="498" t="s">
        <v>10</v>
      </c>
      <c r="F6" s="498" t="s">
        <v>11</v>
      </c>
      <c r="G6" s="498" t="s">
        <v>12</v>
      </c>
      <c r="H6" s="498" t="s">
        <v>10</v>
      </c>
      <c r="I6" s="498" t="s">
        <v>112</v>
      </c>
      <c r="J6" s="498" t="s">
        <v>12</v>
      </c>
      <c r="K6" s="498" t="s">
        <v>10</v>
      </c>
      <c r="L6" s="498" t="s">
        <v>11</v>
      </c>
      <c r="M6" s="498" t="s">
        <v>12</v>
      </c>
      <c r="N6" s="993"/>
    </row>
    <row r="7" spans="1:14" s="525" customFormat="1" ht="16.5" thickBot="1" x14ac:dyDescent="0.25">
      <c r="A7" s="994"/>
      <c r="B7" s="499" t="s">
        <v>13</v>
      </c>
      <c r="C7" s="499" t="s">
        <v>14</v>
      </c>
      <c r="D7" s="499" t="s">
        <v>9</v>
      </c>
      <c r="E7" s="499" t="s">
        <v>13</v>
      </c>
      <c r="F7" s="499" t="s">
        <v>14</v>
      </c>
      <c r="G7" s="499" t="s">
        <v>9</v>
      </c>
      <c r="H7" s="499" t="s">
        <v>13</v>
      </c>
      <c r="I7" s="499" t="s">
        <v>14</v>
      </c>
      <c r="J7" s="499" t="s">
        <v>9</v>
      </c>
      <c r="K7" s="499" t="s">
        <v>13</v>
      </c>
      <c r="L7" s="499" t="s">
        <v>14</v>
      </c>
      <c r="M7" s="499" t="s">
        <v>9</v>
      </c>
      <c r="N7" s="994"/>
    </row>
    <row r="8" spans="1:14" ht="19.5" customHeight="1" x14ac:dyDescent="0.2">
      <c r="A8" s="5" t="s">
        <v>15</v>
      </c>
      <c r="K8" s="7"/>
      <c r="L8" s="5"/>
      <c r="M8" s="511"/>
      <c r="N8" s="7" t="s">
        <v>16</v>
      </c>
    </row>
    <row r="9" spans="1:14" ht="19.5" customHeight="1" x14ac:dyDescent="0.2">
      <c r="A9" s="463" t="s">
        <v>17</v>
      </c>
      <c r="B9" s="9">
        <v>3660</v>
      </c>
      <c r="C9" s="9">
        <v>2975</v>
      </c>
      <c r="D9" s="9">
        <v>6635</v>
      </c>
      <c r="E9" s="9">
        <v>673</v>
      </c>
      <c r="F9" s="9">
        <v>570</v>
      </c>
      <c r="G9" s="9">
        <v>1243</v>
      </c>
      <c r="H9" s="9">
        <v>232</v>
      </c>
      <c r="I9" s="9">
        <v>282</v>
      </c>
      <c r="J9" s="9">
        <v>514</v>
      </c>
      <c r="K9" s="9">
        <f>H9+E9+B9</f>
        <v>4565</v>
      </c>
      <c r="L9" s="9">
        <f>I9+F9+C9</f>
        <v>3827</v>
      </c>
      <c r="M9" s="9">
        <f>SUM(K9:L9)</f>
        <v>8392</v>
      </c>
      <c r="N9" s="508" t="s">
        <v>18</v>
      </c>
    </row>
    <row r="10" spans="1:14" ht="19.5" customHeight="1" x14ac:dyDescent="0.2">
      <c r="A10" s="463" t="s">
        <v>19</v>
      </c>
      <c r="B10" s="9">
        <v>3147</v>
      </c>
      <c r="C10" s="9">
        <v>1888</v>
      </c>
      <c r="D10" s="9">
        <v>5035</v>
      </c>
      <c r="E10" s="9">
        <v>486</v>
      </c>
      <c r="F10" s="9">
        <v>336</v>
      </c>
      <c r="G10" s="9">
        <v>822</v>
      </c>
      <c r="H10" s="9">
        <v>427</v>
      </c>
      <c r="I10" s="9">
        <v>344</v>
      </c>
      <c r="J10" s="9">
        <v>771</v>
      </c>
      <c r="K10" s="9">
        <f t="shared" ref="K10:K33" si="0">H10+E10+B10</f>
        <v>4060</v>
      </c>
      <c r="L10" s="9">
        <f t="shared" ref="L10:L33" si="1">I10+F10+C10</f>
        <v>2568</v>
      </c>
      <c r="M10" s="9">
        <f t="shared" ref="M10:M33" si="2">SUM(K10:L10)</f>
        <v>6628</v>
      </c>
      <c r="N10" s="508" t="s">
        <v>20</v>
      </c>
    </row>
    <row r="11" spans="1:14" ht="19.5" customHeight="1" x14ac:dyDescent="0.2">
      <c r="A11" s="463" t="s">
        <v>21</v>
      </c>
      <c r="B11" s="9">
        <v>396</v>
      </c>
      <c r="C11" s="9">
        <v>153</v>
      </c>
      <c r="D11" s="9">
        <v>549</v>
      </c>
      <c r="E11" s="9">
        <v>97</v>
      </c>
      <c r="F11" s="9">
        <v>47</v>
      </c>
      <c r="G11" s="9">
        <v>144</v>
      </c>
      <c r="H11" s="9">
        <v>27</v>
      </c>
      <c r="I11" s="9">
        <v>20</v>
      </c>
      <c r="J11" s="9">
        <v>47</v>
      </c>
      <c r="K11" s="9">
        <f t="shared" si="0"/>
        <v>520</v>
      </c>
      <c r="L11" s="9">
        <f t="shared" si="1"/>
        <v>220</v>
      </c>
      <c r="M11" s="9">
        <f t="shared" si="2"/>
        <v>740</v>
      </c>
      <c r="N11" s="508" t="s">
        <v>22</v>
      </c>
    </row>
    <row r="12" spans="1:14" ht="19.5" customHeight="1" x14ac:dyDescent="0.2">
      <c r="A12" s="463" t="s">
        <v>23</v>
      </c>
      <c r="B12" s="9">
        <v>142</v>
      </c>
      <c r="C12" s="9">
        <v>106</v>
      </c>
      <c r="D12" s="9">
        <v>248</v>
      </c>
      <c r="E12" s="9">
        <v>25</v>
      </c>
      <c r="F12" s="9">
        <v>25</v>
      </c>
      <c r="G12" s="9">
        <v>50</v>
      </c>
      <c r="H12" s="9">
        <v>6</v>
      </c>
      <c r="I12" s="9">
        <v>14</v>
      </c>
      <c r="J12" s="9">
        <v>20</v>
      </c>
      <c r="K12" s="9">
        <f t="shared" si="0"/>
        <v>173</v>
      </c>
      <c r="L12" s="9">
        <f t="shared" si="1"/>
        <v>145</v>
      </c>
      <c r="M12" s="9">
        <f t="shared" si="2"/>
        <v>318</v>
      </c>
      <c r="N12" s="508" t="s">
        <v>24</v>
      </c>
    </row>
    <row r="13" spans="1:14" ht="19.5" customHeight="1" x14ac:dyDescent="0.2">
      <c r="A13" s="463" t="s">
        <v>25</v>
      </c>
      <c r="B13" s="9">
        <v>877</v>
      </c>
      <c r="C13" s="9">
        <v>610</v>
      </c>
      <c r="D13" s="9">
        <v>1487</v>
      </c>
      <c r="E13" s="9">
        <v>196</v>
      </c>
      <c r="F13" s="9">
        <v>216</v>
      </c>
      <c r="G13" s="9">
        <v>412</v>
      </c>
      <c r="H13" s="9">
        <v>434</v>
      </c>
      <c r="I13" s="9">
        <v>337</v>
      </c>
      <c r="J13" s="9">
        <v>771</v>
      </c>
      <c r="K13" s="9">
        <f t="shared" si="0"/>
        <v>1507</v>
      </c>
      <c r="L13" s="9">
        <f t="shared" si="1"/>
        <v>1163</v>
      </c>
      <c r="M13" s="9">
        <f t="shared" si="2"/>
        <v>2670</v>
      </c>
      <c r="N13" s="508" t="s">
        <v>26</v>
      </c>
    </row>
    <row r="14" spans="1:14" ht="19.5" customHeight="1" x14ac:dyDescent="0.2">
      <c r="A14" s="463" t="s">
        <v>27</v>
      </c>
      <c r="B14" s="9">
        <v>1979</v>
      </c>
      <c r="C14" s="9">
        <v>1122</v>
      </c>
      <c r="D14" s="9">
        <v>3101</v>
      </c>
      <c r="E14" s="9">
        <v>783</v>
      </c>
      <c r="F14" s="9">
        <v>676</v>
      </c>
      <c r="G14" s="9">
        <v>1459</v>
      </c>
      <c r="H14" s="9">
        <v>272</v>
      </c>
      <c r="I14" s="9">
        <v>166</v>
      </c>
      <c r="J14" s="9">
        <v>438</v>
      </c>
      <c r="K14" s="9">
        <f t="shared" si="0"/>
        <v>3034</v>
      </c>
      <c r="L14" s="9">
        <f t="shared" si="1"/>
        <v>1964</v>
      </c>
      <c r="M14" s="9">
        <f t="shared" si="2"/>
        <v>4998</v>
      </c>
      <c r="N14" s="508" t="s">
        <v>28</v>
      </c>
    </row>
    <row r="15" spans="1:14" ht="19.5" customHeight="1" x14ac:dyDescent="0.2">
      <c r="A15" s="463" t="s">
        <v>29</v>
      </c>
      <c r="B15" s="9">
        <v>72</v>
      </c>
      <c r="C15" s="9">
        <v>52</v>
      </c>
      <c r="D15" s="9">
        <v>124</v>
      </c>
      <c r="E15" s="9">
        <v>31</v>
      </c>
      <c r="F15" s="9">
        <v>25</v>
      </c>
      <c r="G15" s="9">
        <v>56</v>
      </c>
      <c r="H15" s="9">
        <v>53</v>
      </c>
      <c r="I15" s="9">
        <v>47</v>
      </c>
      <c r="J15" s="9">
        <v>100</v>
      </c>
      <c r="K15" s="9">
        <f t="shared" si="0"/>
        <v>156</v>
      </c>
      <c r="L15" s="9">
        <f t="shared" si="1"/>
        <v>124</v>
      </c>
      <c r="M15" s="9">
        <f t="shared" si="2"/>
        <v>280</v>
      </c>
      <c r="N15" s="508" t="s">
        <v>30</v>
      </c>
    </row>
    <row r="16" spans="1:14" ht="19.5" customHeight="1" x14ac:dyDescent="0.2">
      <c r="A16" s="463" t="s">
        <v>94</v>
      </c>
      <c r="B16" s="9">
        <v>308</v>
      </c>
      <c r="C16" s="9">
        <v>142</v>
      </c>
      <c r="D16" s="9">
        <v>450</v>
      </c>
      <c r="E16" s="9">
        <v>92</v>
      </c>
      <c r="F16" s="9">
        <v>20</v>
      </c>
      <c r="G16" s="9">
        <v>112</v>
      </c>
      <c r="H16" s="9">
        <v>3</v>
      </c>
      <c r="I16" s="9">
        <v>2</v>
      </c>
      <c r="J16" s="9">
        <v>5</v>
      </c>
      <c r="K16" s="9">
        <f t="shared" si="0"/>
        <v>403</v>
      </c>
      <c r="L16" s="9">
        <f t="shared" si="1"/>
        <v>164</v>
      </c>
      <c r="M16" s="9">
        <f t="shared" si="2"/>
        <v>567</v>
      </c>
      <c r="N16" s="508" t="s">
        <v>32</v>
      </c>
    </row>
    <row r="17" spans="1:14" ht="19.5" customHeight="1" x14ac:dyDescent="0.2">
      <c r="A17" s="463" t="s">
        <v>106</v>
      </c>
      <c r="B17" s="9">
        <v>0</v>
      </c>
      <c r="C17" s="9">
        <v>0</v>
      </c>
      <c r="D17" s="9">
        <v>0</v>
      </c>
      <c r="E17" s="9">
        <v>18</v>
      </c>
      <c r="F17" s="9">
        <v>13</v>
      </c>
      <c r="G17" s="9">
        <v>31</v>
      </c>
      <c r="H17" s="9">
        <v>28</v>
      </c>
      <c r="I17" s="9">
        <v>11</v>
      </c>
      <c r="J17" s="9">
        <v>39</v>
      </c>
      <c r="K17" s="9">
        <f t="shared" si="0"/>
        <v>46</v>
      </c>
      <c r="L17" s="9">
        <f t="shared" si="1"/>
        <v>24</v>
      </c>
      <c r="M17" s="9">
        <f t="shared" si="2"/>
        <v>70</v>
      </c>
      <c r="N17" s="508" t="s">
        <v>34</v>
      </c>
    </row>
    <row r="18" spans="1:14" ht="19.5" customHeight="1" x14ac:dyDescent="0.2">
      <c r="A18" s="463" t="s">
        <v>35</v>
      </c>
      <c r="B18" s="9">
        <v>1586</v>
      </c>
      <c r="C18" s="9">
        <v>1675</v>
      </c>
      <c r="D18" s="9">
        <v>3261</v>
      </c>
      <c r="E18" s="9">
        <v>299</v>
      </c>
      <c r="F18" s="9">
        <v>319</v>
      </c>
      <c r="G18" s="9">
        <v>618</v>
      </c>
      <c r="H18" s="9">
        <v>249</v>
      </c>
      <c r="I18" s="9">
        <v>195</v>
      </c>
      <c r="J18" s="9">
        <v>444</v>
      </c>
      <c r="K18" s="9">
        <f t="shared" si="0"/>
        <v>2134</v>
      </c>
      <c r="L18" s="9">
        <f t="shared" si="1"/>
        <v>2189</v>
      </c>
      <c r="M18" s="9">
        <f t="shared" si="2"/>
        <v>4323</v>
      </c>
      <c r="N18" s="508" t="s">
        <v>36</v>
      </c>
    </row>
    <row r="19" spans="1:14" ht="19.5" customHeight="1" x14ac:dyDescent="0.2">
      <c r="A19" s="463" t="s">
        <v>37</v>
      </c>
      <c r="B19" s="9">
        <v>15</v>
      </c>
      <c r="C19" s="9">
        <v>2</v>
      </c>
      <c r="D19" s="9">
        <v>17</v>
      </c>
      <c r="E19" s="9">
        <v>4</v>
      </c>
      <c r="F19" s="9">
        <v>2</v>
      </c>
      <c r="G19" s="9">
        <v>6</v>
      </c>
      <c r="H19" s="9">
        <v>1</v>
      </c>
      <c r="I19" s="9">
        <v>0</v>
      </c>
      <c r="J19" s="9">
        <v>1</v>
      </c>
      <c r="K19" s="9">
        <f t="shared" si="0"/>
        <v>20</v>
      </c>
      <c r="L19" s="9">
        <f t="shared" si="1"/>
        <v>4</v>
      </c>
      <c r="M19" s="9">
        <f t="shared" si="2"/>
        <v>24</v>
      </c>
      <c r="N19" s="508" t="s">
        <v>38</v>
      </c>
    </row>
    <row r="20" spans="1:14" ht="19.5" customHeight="1" x14ac:dyDescent="0.2">
      <c r="A20" s="463" t="s">
        <v>39</v>
      </c>
      <c r="B20" s="9">
        <v>848</v>
      </c>
      <c r="C20" s="9">
        <v>697</v>
      </c>
      <c r="D20" s="9">
        <v>1545</v>
      </c>
      <c r="E20" s="9">
        <v>256</v>
      </c>
      <c r="F20" s="9">
        <v>241</v>
      </c>
      <c r="G20" s="9">
        <v>497</v>
      </c>
      <c r="H20" s="9">
        <v>109</v>
      </c>
      <c r="I20" s="9">
        <v>102</v>
      </c>
      <c r="J20" s="9">
        <v>211</v>
      </c>
      <c r="K20" s="9">
        <f t="shared" si="0"/>
        <v>1213</v>
      </c>
      <c r="L20" s="9">
        <f t="shared" si="1"/>
        <v>1040</v>
      </c>
      <c r="M20" s="9">
        <f t="shared" si="2"/>
        <v>2253</v>
      </c>
      <c r="N20" s="508" t="s">
        <v>40</v>
      </c>
    </row>
    <row r="21" spans="1:14" ht="19.5" customHeight="1" x14ac:dyDescent="0.2">
      <c r="A21" s="463" t="s">
        <v>41</v>
      </c>
      <c r="B21" s="9">
        <v>7</v>
      </c>
      <c r="C21" s="9">
        <v>7</v>
      </c>
      <c r="D21" s="9">
        <v>14</v>
      </c>
      <c r="E21" s="9">
        <v>3</v>
      </c>
      <c r="F21" s="9">
        <v>1</v>
      </c>
      <c r="G21" s="9">
        <v>4</v>
      </c>
      <c r="H21" s="9">
        <v>0</v>
      </c>
      <c r="I21" s="9">
        <v>0</v>
      </c>
      <c r="J21" s="9">
        <v>0</v>
      </c>
      <c r="K21" s="9">
        <f t="shared" si="0"/>
        <v>10</v>
      </c>
      <c r="L21" s="9">
        <f t="shared" si="1"/>
        <v>8</v>
      </c>
      <c r="M21" s="9">
        <f t="shared" si="2"/>
        <v>18</v>
      </c>
      <c r="N21" s="508" t="s">
        <v>42</v>
      </c>
    </row>
    <row r="22" spans="1:14" ht="19.5" customHeight="1" x14ac:dyDescent="0.2">
      <c r="A22" s="463" t="s">
        <v>43</v>
      </c>
      <c r="B22" s="9">
        <v>1197</v>
      </c>
      <c r="C22" s="9">
        <v>629</v>
      </c>
      <c r="D22" s="9">
        <v>1826</v>
      </c>
      <c r="E22" s="9">
        <v>558</v>
      </c>
      <c r="F22" s="9">
        <v>448</v>
      </c>
      <c r="G22" s="9">
        <v>1006</v>
      </c>
      <c r="H22" s="9">
        <v>122</v>
      </c>
      <c r="I22" s="9">
        <v>38</v>
      </c>
      <c r="J22" s="9">
        <v>160</v>
      </c>
      <c r="K22" s="9">
        <f t="shared" si="0"/>
        <v>1877</v>
      </c>
      <c r="L22" s="9">
        <f t="shared" si="1"/>
        <v>1115</v>
      </c>
      <c r="M22" s="9">
        <f t="shared" si="2"/>
        <v>2992</v>
      </c>
      <c r="N22" s="508" t="s">
        <v>44</v>
      </c>
    </row>
    <row r="23" spans="1:14" ht="19.5" customHeight="1" x14ac:dyDescent="0.2">
      <c r="A23" s="463" t="s">
        <v>45</v>
      </c>
      <c r="B23" s="9">
        <v>176</v>
      </c>
      <c r="C23" s="9">
        <v>80</v>
      </c>
      <c r="D23" s="9">
        <v>256</v>
      </c>
      <c r="E23" s="9">
        <v>217</v>
      </c>
      <c r="F23" s="9">
        <v>74</v>
      </c>
      <c r="G23" s="9">
        <v>291</v>
      </c>
      <c r="H23" s="9">
        <v>13</v>
      </c>
      <c r="I23" s="9">
        <v>15</v>
      </c>
      <c r="J23" s="9">
        <v>28</v>
      </c>
      <c r="K23" s="9">
        <f t="shared" si="0"/>
        <v>406</v>
      </c>
      <c r="L23" s="9">
        <f t="shared" si="1"/>
        <v>169</v>
      </c>
      <c r="M23" s="9">
        <f t="shared" si="2"/>
        <v>575</v>
      </c>
      <c r="N23" s="508" t="s">
        <v>46</v>
      </c>
    </row>
    <row r="24" spans="1:14" ht="19.5" customHeight="1" x14ac:dyDescent="0.2">
      <c r="A24" s="463" t="s">
        <v>47</v>
      </c>
      <c r="B24" s="9">
        <v>951</v>
      </c>
      <c r="C24" s="9">
        <v>531</v>
      </c>
      <c r="D24" s="9">
        <v>1482</v>
      </c>
      <c r="E24" s="9">
        <v>182</v>
      </c>
      <c r="F24" s="9">
        <v>137</v>
      </c>
      <c r="G24" s="9">
        <v>319</v>
      </c>
      <c r="H24" s="9">
        <v>91</v>
      </c>
      <c r="I24" s="9">
        <v>63</v>
      </c>
      <c r="J24" s="9">
        <f t="shared" ref="J24:J25" si="3">SUM(H24:I24)</f>
        <v>154</v>
      </c>
      <c r="K24" s="9">
        <f t="shared" si="0"/>
        <v>1224</v>
      </c>
      <c r="L24" s="9">
        <f t="shared" si="1"/>
        <v>731</v>
      </c>
      <c r="M24" s="9">
        <f t="shared" si="2"/>
        <v>1955</v>
      </c>
      <c r="N24" s="508" t="s">
        <v>48</v>
      </c>
    </row>
    <row r="25" spans="1:14" ht="19.5" customHeight="1" x14ac:dyDescent="0.2">
      <c r="A25" s="463" t="s">
        <v>49</v>
      </c>
      <c r="B25" s="9">
        <v>1385</v>
      </c>
      <c r="C25" s="9">
        <v>1301</v>
      </c>
      <c r="D25" s="9">
        <v>2686</v>
      </c>
      <c r="E25" s="9">
        <v>369</v>
      </c>
      <c r="F25" s="9">
        <v>381</v>
      </c>
      <c r="G25" s="9">
        <v>750</v>
      </c>
      <c r="H25" s="9">
        <v>174</v>
      </c>
      <c r="I25" s="9">
        <v>164</v>
      </c>
      <c r="J25" s="9">
        <f t="shared" si="3"/>
        <v>338</v>
      </c>
      <c r="K25" s="9">
        <f t="shared" si="0"/>
        <v>1928</v>
      </c>
      <c r="L25" s="9">
        <f t="shared" si="1"/>
        <v>1846</v>
      </c>
      <c r="M25" s="9">
        <f t="shared" si="2"/>
        <v>3774</v>
      </c>
      <c r="N25" s="508" t="s">
        <v>50</v>
      </c>
    </row>
    <row r="26" spans="1:14" ht="19.5" customHeight="1" x14ac:dyDescent="0.2">
      <c r="A26" s="463" t="s">
        <v>96</v>
      </c>
      <c r="B26" s="9">
        <v>280</v>
      </c>
      <c r="C26" s="9">
        <v>73</v>
      </c>
      <c r="D26" s="9">
        <v>353</v>
      </c>
      <c r="E26" s="9">
        <v>101</v>
      </c>
      <c r="F26" s="9">
        <v>54</v>
      </c>
      <c r="G26" s="9">
        <v>155</v>
      </c>
      <c r="H26" s="9">
        <v>37</v>
      </c>
      <c r="I26" s="9">
        <v>16</v>
      </c>
      <c r="J26" s="9">
        <v>53</v>
      </c>
      <c r="K26" s="9">
        <f t="shared" si="0"/>
        <v>418</v>
      </c>
      <c r="L26" s="9">
        <f t="shared" si="1"/>
        <v>143</v>
      </c>
      <c r="M26" s="9">
        <f t="shared" si="2"/>
        <v>561</v>
      </c>
      <c r="N26" s="508" t="s">
        <v>52</v>
      </c>
    </row>
    <row r="27" spans="1:14" ht="19.5" customHeight="1" x14ac:dyDescent="0.2">
      <c r="A27" s="463" t="s">
        <v>53</v>
      </c>
      <c r="B27" s="9">
        <v>824</v>
      </c>
      <c r="C27" s="9">
        <v>615</v>
      </c>
      <c r="D27" s="9">
        <v>1439</v>
      </c>
      <c r="E27" s="9">
        <v>162</v>
      </c>
      <c r="F27" s="9">
        <v>124</v>
      </c>
      <c r="G27" s="9">
        <v>286</v>
      </c>
      <c r="H27" s="9">
        <v>175</v>
      </c>
      <c r="I27" s="9">
        <v>167</v>
      </c>
      <c r="J27" s="9">
        <v>342</v>
      </c>
      <c r="K27" s="9">
        <f t="shared" si="0"/>
        <v>1161</v>
      </c>
      <c r="L27" s="9">
        <f t="shared" si="1"/>
        <v>906</v>
      </c>
      <c r="M27" s="9">
        <f t="shared" si="2"/>
        <v>2067</v>
      </c>
      <c r="N27" s="508" t="s">
        <v>54</v>
      </c>
    </row>
    <row r="28" spans="1:14" ht="19.5" customHeight="1" x14ac:dyDescent="0.2">
      <c r="A28" s="463" t="s">
        <v>107</v>
      </c>
      <c r="B28" s="9">
        <v>96</v>
      </c>
      <c r="C28" s="9">
        <v>63</v>
      </c>
      <c r="D28" s="9">
        <v>159</v>
      </c>
      <c r="E28" s="9">
        <v>17</v>
      </c>
      <c r="F28" s="9">
        <v>22</v>
      </c>
      <c r="G28" s="9">
        <v>39</v>
      </c>
      <c r="H28" s="9">
        <v>22</v>
      </c>
      <c r="I28" s="9">
        <v>28</v>
      </c>
      <c r="J28" s="9">
        <v>50</v>
      </c>
      <c r="K28" s="9">
        <f t="shared" si="0"/>
        <v>135</v>
      </c>
      <c r="L28" s="9">
        <f t="shared" si="1"/>
        <v>113</v>
      </c>
      <c r="M28" s="9">
        <f t="shared" si="2"/>
        <v>248</v>
      </c>
      <c r="N28" s="508" t="s">
        <v>55</v>
      </c>
    </row>
    <row r="29" spans="1:14" ht="19.5" customHeight="1" x14ac:dyDescent="0.2">
      <c r="A29" s="463" t="s">
        <v>56</v>
      </c>
      <c r="B29" s="9">
        <v>690</v>
      </c>
      <c r="C29" s="9">
        <v>344</v>
      </c>
      <c r="D29" s="9">
        <v>1034</v>
      </c>
      <c r="E29" s="9">
        <v>203</v>
      </c>
      <c r="F29" s="9">
        <v>184</v>
      </c>
      <c r="G29" s="9">
        <v>387</v>
      </c>
      <c r="H29" s="9">
        <v>102</v>
      </c>
      <c r="I29" s="9">
        <v>71</v>
      </c>
      <c r="J29" s="9">
        <v>173</v>
      </c>
      <c r="K29" s="9">
        <f t="shared" si="0"/>
        <v>995</v>
      </c>
      <c r="L29" s="9">
        <f t="shared" si="1"/>
        <v>599</v>
      </c>
      <c r="M29" s="9">
        <f t="shared" si="2"/>
        <v>1594</v>
      </c>
      <c r="N29" s="508" t="s">
        <v>57</v>
      </c>
    </row>
    <row r="30" spans="1:14" ht="19.5" customHeight="1" x14ac:dyDescent="0.2">
      <c r="A30" s="463" t="s">
        <v>58</v>
      </c>
      <c r="B30" s="9">
        <v>739</v>
      </c>
      <c r="C30" s="9">
        <v>727</v>
      </c>
      <c r="D30" s="9">
        <v>1466</v>
      </c>
      <c r="E30" s="9">
        <v>181</v>
      </c>
      <c r="F30" s="9">
        <v>177</v>
      </c>
      <c r="G30" s="9">
        <v>358</v>
      </c>
      <c r="H30" s="9">
        <v>41</v>
      </c>
      <c r="I30" s="9">
        <v>56</v>
      </c>
      <c r="J30" s="9">
        <v>97</v>
      </c>
      <c r="K30" s="9">
        <f t="shared" si="0"/>
        <v>961</v>
      </c>
      <c r="L30" s="9">
        <f t="shared" si="1"/>
        <v>960</v>
      </c>
      <c r="M30" s="9">
        <f t="shared" si="2"/>
        <v>1921</v>
      </c>
      <c r="N30" s="508" t="s">
        <v>59</v>
      </c>
    </row>
    <row r="31" spans="1:14" ht="19.5" customHeight="1" x14ac:dyDescent="0.2">
      <c r="A31" s="463" t="s">
        <v>60</v>
      </c>
      <c r="B31" s="9">
        <v>634</v>
      </c>
      <c r="C31" s="9">
        <v>623</v>
      </c>
      <c r="D31" s="9">
        <v>1257</v>
      </c>
      <c r="E31" s="9">
        <v>166</v>
      </c>
      <c r="F31" s="9">
        <v>135</v>
      </c>
      <c r="G31" s="9">
        <v>301</v>
      </c>
      <c r="H31" s="9">
        <v>98</v>
      </c>
      <c r="I31" s="9">
        <v>95</v>
      </c>
      <c r="J31" s="9">
        <v>193</v>
      </c>
      <c r="K31" s="9">
        <f t="shared" si="0"/>
        <v>898</v>
      </c>
      <c r="L31" s="9">
        <f t="shared" si="1"/>
        <v>853</v>
      </c>
      <c r="M31" s="9">
        <f t="shared" si="2"/>
        <v>1751</v>
      </c>
      <c r="N31" s="508" t="s">
        <v>61</v>
      </c>
    </row>
    <row r="32" spans="1:14" ht="19.5" customHeight="1" x14ac:dyDescent="0.2">
      <c r="A32" s="463" t="s">
        <v>62</v>
      </c>
      <c r="B32" s="9">
        <v>35</v>
      </c>
      <c r="C32" s="9">
        <v>21</v>
      </c>
      <c r="D32" s="9">
        <v>56</v>
      </c>
      <c r="E32" s="9">
        <v>24</v>
      </c>
      <c r="F32" s="9">
        <v>11</v>
      </c>
      <c r="G32" s="9">
        <v>35</v>
      </c>
      <c r="H32" s="9">
        <v>8</v>
      </c>
      <c r="I32" s="9">
        <v>8</v>
      </c>
      <c r="J32" s="9">
        <v>16</v>
      </c>
      <c r="K32" s="9">
        <f t="shared" si="0"/>
        <v>67</v>
      </c>
      <c r="L32" s="9">
        <f t="shared" si="1"/>
        <v>40</v>
      </c>
      <c r="M32" s="9">
        <f t="shared" si="2"/>
        <v>107</v>
      </c>
      <c r="N32" s="508" t="s">
        <v>63</v>
      </c>
    </row>
    <row r="33" spans="1:14" ht="19.5" customHeight="1" thickBot="1" x14ac:dyDescent="0.25">
      <c r="A33" s="11" t="s">
        <v>64</v>
      </c>
      <c r="B33" s="12">
        <v>506</v>
      </c>
      <c r="C33" s="12">
        <v>407</v>
      </c>
      <c r="D33" s="12">
        <v>913</v>
      </c>
      <c r="E33" s="12">
        <v>171</v>
      </c>
      <c r="F33" s="12">
        <v>187</v>
      </c>
      <c r="G33" s="12">
        <v>358</v>
      </c>
      <c r="H33" s="12">
        <v>223</v>
      </c>
      <c r="I33" s="12">
        <v>203</v>
      </c>
      <c r="J33" s="12">
        <v>426</v>
      </c>
      <c r="K33" s="12">
        <f t="shared" si="0"/>
        <v>900</v>
      </c>
      <c r="L33" s="12">
        <f t="shared" si="1"/>
        <v>797</v>
      </c>
      <c r="M33" s="12">
        <f t="shared" si="2"/>
        <v>1697</v>
      </c>
      <c r="N33" s="13" t="s">
        <v>65</v>
      </c>
    </row>
    <row r="34" spans="1:14" ht="19.5" customHeight="1" thickTop="1" x14ac:dyDescent="0.2">
      <c r="A34" s="515"/>
      <c r="B34" s="498"/>
      <c r="C34" s="498"/>
      <c r="D34" s="498"/>
      <c r="E34" s="498"/>
      <c r="F34" s="498"/>
      <c r="G34" s="498"/>
      <c r="H34" s="498"/>
      <c r="I34" s="498"/>
      <c r="J34" s="498"/>
      <c r="K34" s="498"/>
      <c r="L34" s="498"/>
      <c r="M34" s="498"/>
      <c r="N34" s="507"/>
    </row>
    <row r="35" spans="1:14" ht="24.75" customHeight="1" thickBot="1" x14ac:dyDescent="0.25">
      <c r="A35" s="400" t="s">
        <v>625</v>
      </c>
      <c r="B35" s="400"/>
      <c r="C35" s="400"/>
      <c r="D35" s="400"/>
      <c r="E35" s="400"/>
      <c r="F35" s="400"/>
      <c r="G35" s="400"/>
      <c r="H35" s="400"/>
      <c r="I35" s="400"/>
      <c r="J35" s="400"/>
      <c r="K35" s="400"/>
      <c r="L35" s="400"/>
      <c r="M35" s="400"/>
      <c r="N35" s="520" t="s">
        <v>626</v>
      </c>
    </row>
    <row r="36" spans="1:14" s="525" customFormat="1" ht="24.75" customHeight="1" thickTop="1" x14ac:dyDescent="0.2">
      <c r="A36" s="992" t="s">
        <v>0</v>
      </c>
      <c r="B36" s="992" t="s">
        <v>128</v>
      </c>
      <c r="C36" s="992"/>
      <c r="D36" s="992"/>
      <c r="E36" s="992" t="s">
        <v>129</v>
      </c>
      <c r="F36" s="992"/>
      <c r="G36" s="992"/>
      <c r="H36" s="992" t="s">
        <v>130</v>
      </c>
      <c r="I36" s="992"/>
      <c r="J36" s="992"/>
      <c r="K36" s="992" t="s">
        <v>4</v>
      </c>
      <c r="L36" s="992"/>
      <c r="M36" s="992"/>
      <c r="N36" s="992" t="s">
        <v>5</v>
      </c>
    </row>
    <row r="37" spans="1:14" s="525" customFormat="1" ht="24.75" customHeight="1" x14ac:dyDescent="0.2">
      <c r="A37" s="993"/>
      <c r="B37" s="993" t="s">
        <v>131</v>
      </c>
      <c r="C37" s="993"/>
      <c r="D37" s="993"/>
      <c r="E37" s="993" t="s">
        <v>132</v>
      </c>
      <c r="F37" s="993"/>
      <c r="G37" s="993"/>
      <c r="H37" s="993" t="s">
        <v>133</v>
      </c>
      <c r="I37" s="993"/>
      <c r="J37" s="993"/>
      <c r="K37" s="993" t="s">
        <v>9</v>
      </c>
      <c r="L37" s="993"/>
      <c r="M37" s="993"/>
      <c r="N37" s="993"/>
    </row>
    <row r="38" spans="1:14" s="525" customFormat="1" ht="15.75" x14ac:dyDescent="0.2">
      <c r="A38" s="993"/>
      <c r="B38" s="498" t="s">
        <v>10</v>
      </c>
      <c r="C38" s="498" t="s">
        <v>11</v>
      </c>
      <c r="D38" s="498" t="s">
        <v>12</v>
      </c>
      <c r="E38" s="498" t="s">
        <v>10</v>
      </c>
      <c r="F38" s="498" t="s">
        <v>11</v>
      </c>
      <c r="G38" s="498" t="s">
        <v>12</v>
      </c>
      <c r="H38" s="498" t="s">
        <v>10</v>
      </c>
      <c r="I38" s="498" t="s">
        <v>112</v>
      </c>
      <c r="J38" s="498" t="s">
        <v>12</v>
      </c>
      <c r="K38" s="498" t="s">
        <v>10</v>
      </c>
      <c r="L38" s="498" t="s">
        <v>11</v>
      </c>
      <c r="M38" s="498" t="s">
        <v>12</v>
      </c>
      <c r="N38" s="993"/>
    </row>
    <row r="39" spans="1:14" s="525" customFormat="1" ht="16.5" thickBot="1" x14ac:dyDescent="0.25">
      <c r="A39" s="994"/>
      <c r="B39" s="499" t="s">
        <v>13</v>
      </c>
      <c r="C39" s="499" t="s">
        <v>14</v>
      </c>
      <c r="D39" s="499" t="s">
        <v>9</v>
      </c>
      <c r="E39" s="499" t="s">
        <v>13</v>
      </c>
      <c r="F39" s="499" t="s">
        <v>14</v>
      </c>
      <c r="G39" s="499" t="s">
        <v>9</v>
      </c>
      <c r="H39" s="499" t="s">
        <v>13</v>
      </c>
      <c r="I39" s="499" t="s">
        <v>14</v>
      </c>
      <c r="J39" s="499" t="s">
        <v>9</v>
      </c>
      <c r="K39" s="499" t="s">
        <v>13</v>
      </c>
      <c r="L39" s="499" t="s">
        <v>14</v>
      </c>
      <c r="M39" s="499" t="s">
        <v>9</v>
      </c>
      <c r="N39" s="994"/>
    </row>
    <row r="40" spans="1:14" ht="18" customHeight="1" x14ac:dyDescent="0.2">
      <c r="A40" s="463" t="s">
        <v>66</v>
      </c>
      <c r="B40" s="9">
        <v>559</v>
      </c>
      <c r="C40" s="9">
        <v>392</v>
      </c>
      <c r="D40" s="9">
        <v>951</v>
      </c>
      <c r="E40" s="9">
        <v>185</v>
      </c>
      <c r="F40" s="9">
        <v>108</v>
      </c>
      <c r="G40" s="9">
        <v>293</v>
      </c>
      <c r="H40" s="9">
        <v>116</v>
      </c>
      <c r="I40" s="9">
        <v>65</v>
      </c>
      <c r="J40" s="9">
        <f>SUM(H40:I40)</f>
        <v>181</v>
      </c>
      <c r="K40" s="9">
        <f>SUM(B40,E40,H40)</f>
        <v>860</v>
      </c>
      <c r="L40" s="9">
        <f>SUM(C40,F40,I40)</f>
        <v>565</v>
      </c>
      <c r="M40" s="9">
        <f>SUM(K40:L40)</f>
        <v>1425</v>
      </c>
      <c r="N40" s="508" t="s">
        <v>67</v>
      </c>
    </row>
    <row r="41" spans="1:14" ht="18" customHeight="1" x14ac:dyDescent="0.2">
      <c r="A41" s="463" t="s">
        <v>68</v>
      </c>
      <c r="B41" s="9">
        <v>115</v>
      </c>
      <c r="C41" s="9">
        <v>82</v>
      </c>
      <c r="D41" s="9">
        <v>197</v>
      </c>
      <c r="E41" s="9">
        <v>67</v>
      </c>
      <c r="F41" s="9">
        <v>81</v>
      </c>
      <c r="G41" s="9">
        <v>148</v>
      </c>
      <c r="H41" s="9">
        <v>12</v>
      </c>
      <c r="I41" s="9">
        <v>13</v>
      </c>
      <c r="J41" s="9">
        <v>25</v>
      </c>
      <c r="K41" s="9">
        <f t="shared" ref="K41:K46" si="4">SUM(B41,E41,H41)</f>
        <v>194</v>
      </c>
      <c r="L41" s="9">
        <f t="shared" ref="L41:L46" si="5">SUM(C41,F41,I41)</f>
        <v>176</v>
      </c>
      <c r="M41" s="9">
        <f t="shared" ref="M41:M46" si="6">SUM(K41:L41)</f>
        <v>370</v>
      </c>
      <c r="N41" s="508" t="s">
        <v>69</v>
      </c>
    </row>
    <row r="42" spans="1:14" ht="18" customHeight="1" x14ac:dyDescent="0.2">
      <c r="A42" s="463" t="s">
        <v>70</v>
      </c>
      <c r="B42" s="9">
        <v>317</v>
      </c>
      <c r="C42" s="9">
        <v>254</v>
      </c>
      <c r="D42" s="9">
        <v>571</v>
      </c>
      <c r="E42" s="9">
        <v>94</v>
      </c>
      <c r="F42" s="9">
        <v>89</v>
      </c>
      <c r="G42" s="9">
        <v>183</v>
      </c>
      <c r="H42" s="9">
        <v>42</v>
      </c>
      <c r="I42" s="9">
        <v>53</v>
      </c>
      <c r="J42" s="9">
        <v>95</v>
      </c>
      <c r="K42" s="9">
        <f t="shared" si="4"/>
        <v>453</v>
      </c>
      <c r="L42" s="9">
        <f t="shared" si="5"/>
        <v>396</v>
      </c>
      <c r="M42" s="9">
        <f t="shared" si="6"/>
        <v>849</v>
      </c>
      <c r="N42" s="508" t="s">
        <v>71</v>
      </c>
    </row>
    <row r="43" spans="1:14" ht="24.75" customHeight="1" x14ac:dyDescent="0.2">
      <c r="A43" s="463" t="s">
        <v>72</v>
      </c>
      <c r="B43" s="9">
        <v>18</v>
      </c>
      <c r="C43" s="9">
        <v>20</v>
      </c>
      <c r="D43" s="9">
        <v>38</v>
      </c>
      <c r="E43" s="9">
        <v>3</v>
      </c>
      <c r="F43" s="9">
        <v>3</v>
      </c>
      <c r="G43" s="9">
        <v>6</v>
      </c>
      <c r="H43" s="9">
        <v>9</v>
      </c>
      <c r="I43" s="9">
        <v>9</v>
      </c>
      <c r="J43" s="9">
        <v>18</v>
      </c>
      <c r="K43" s="9">
        <f t="shared" si="4"/>
        <v>30</v>
      </c>
      <c r="L43" s="9">
        <f t="shared" si="5"/>
        <v>32</v>
      </c>
      <c r="M43" s="9">
        <f t="shared" si="6"/>
        <v>62</v>
      </c>
      <c r="N43" s="508" t="s">
        <v>73</v>
      </c>
    </row>
    <row r="44" spans="1:14" ht="30.75" customHeight="1" x14ac:dyDescent="0.2">
      <c r="A44" s="30" t="s">
        <v>116</v>
      </c>
      <c r="B44" s="9">
        <v>4</v>
      </c>
      <c r="C44" s="9">
        <v>1</v>
      </c>
      <c r="D44" s="9">
        <v>5</v>
      </c>
      <c r="E44" s="9">
        <v>1</v>
      </c>
      <c r="F44" s="9">
        <v>1</v>
      </c>
      <c r="G44" s="9">
        <v>2</v>
      </c>
      <c r="H44" s="9">
        <v>0</v>
      </c>
      <c r="I44" s="9">
        <v>0</v>
      </c>
      <c r="J44" s="9">
        <v>0</v>
      </c>
      <c r="K44" s="9">
        <f t="shared" si="4"/>
        <v>5</v>
      </c>
      <c r="L44" s="9">
        <f t="shared" si="5"/>
        <v>2</v>
      </c>
      <c r="M44" s="9">
        <f t="shared" si="6"/>
        <v>7</v>
      </c>
      <c r="N44" s="514" t="s">
        <v>117</v>
      </c>
    </row>
    <row r="45" spans="1:14" ht="18" customHeight="1" x14ac:dyDescent="0.2">
      <c r="A45" s="463" t="s">
        <v>76</v>
      </c>
      <c r="B45" s="9">
        <v>20</v>
      </c>
      <c r="C45" s="9">
        <v>15</v>
      </c>
      <c r="D45" s="9">
        <v>35</v>
      </c>
      <c r="E45" s="9">
        <v>12</v>
      </c>
      <c r="F45" s="9">
        <v>2</v>
      </c>
      <c r="G45" s="9">
        <v>14</v>
      </c>
      <c r="H45" s="9">
        <v>14</v>
      </c>
      <c r="I45" s="9">
        <v>8</v>
      </c>
      <c r="J45" s="9">
        <v>22</v>
      </c>
      <c r="K45" s="9">
        <f t="shared" si="4"/>
        <v>46</v>
      </c>
      <c r="L45" s="9">
        <f t="shared" si="5"/>
        <v>25</v>
      </c>
      <c r="M45" s="9">
        <f t="shared" si="6"/>
        <v>71</v>
      </c>
      <c r="N45" s="508" t="s">
        <v>118</v>
      </c>
    </row>
    <row r="46" spans="1:14" ht="18" customHeight="1" x14ac:dyDescent="0.2">
      <c r="A46" s="463" t="s">
        <v>78</v>
      </c>
      <c r="B46" s="9">
        <f>SUM(B9:B33,B40:B45)</f>
        <v>21583</v>
      </c>
      <c r="C46" s="9">
        <f t="shared" ref="C46:J46" si="7">SUM(C40:C45,C9:C33)</f>
        <v>15607</v>
      </c>
      <c r="D46" s="9">
        <f t="shared" si="7"/>
        <v>37190</v>
      </c>
      <c r="E46" s="9">
        <f t="shared" si="7"/>
        <v>5676</v>
      </c>
      <c r="F46" s="9">
        <f t="shared" si="7"/>
        <v>4709</v>
      </c>
      <c r="G46" s="9">
        <f t="shared" ref="G46" si="8">SUM(E46:F46)</f>
        <v>10385</v>
      </c>
      <c r="H46" s="9">
        <f t="shared" si="7"/>
        <v>3140</v>
      </c>
      <c r="I46" s="9">
        <f t="shared" si="7"/>
        <v>2592</v>
      </c>
      <c r="J46" s="9">
        <f t="shared" si="7"/>
        <v>5732</v>
      </c>
      <c r="K46" s="9">
        <f t="shared" si="4"/>
        <v>30399</v>
      </c>
      <c r="L46" s="9">
        <f t="shared" si="5"/>
        <v>22908</v>
      </c>
      <c r="M46" s="9">
        <f t="shared" si="6"/>
        <v>53307</v>
      </c>
      <c r="N46" s="508" t="s">
        <v>109</v>
      </c>
    </row>
    <row r="47" spans="1:14" ht="18" customHeight="1" x14ac:dyDescent="0.2">
      <c r="A47" s="463" t="s">
        <v>80</v>
      </c>
      <c r="B47" s="9">
        <v>1341</v>
      </c>
      <c r="C47" s="9">
        <v>540</v>
      </c>
      <c r="D47" s="9">
        <v>1881</v>
      </c>
      <c r="E47" s="9">
        <v>481</v>
      </c>
      <c r="F47" s="9">
        <v>320</v>
      </c>
      <c r="G47" s="9">
        <v>801</v>
      </c>
      <c r="H47" s="9">
        <v>291</v>
      </c>
      <c r="I47" s="9">
        <v>220</v>
      </c>
      <c r="J47" s="9">
        <v>511</v>
      </c>
      <c r="K47" s="9">
        <f>SUM(B47,E47,H47)</f>
        <v>2113</v>
      </c>
      <c r="L47" s="9">
        <f t="shared" ref="L47:M51" si="9">SUM(C47,F47,I47)</f>
        <v>1080</v>
      </c>
      <c r="M47" s="9">
        <f t="shared" si="9"/>
        <v>3193</v>
      </c>
      <c r="N47" s="508" t="s">
        <v>81</v>
      </c>
    </row>
    <row r="48" spans="1:14" ht="18" customHeight="1" x14ac:dyDescent="0.2">
      <c r="A48" s="463" t="s">
        <v>82</v>
      </c>
      <c r="B48" s="9">
        <v>3513</v>
      </c>
      <c r="C48" s="9">
        <v>1428</v>
      </c>
      <c r="D48" s="9">
        <v>4941</v>
      </c>
      <c r="E48" s="9">
        <v>746</v>
      </c>
      <c r="F48" s="9">
        <v>399</v>
      </c>
      <c r="G48" s="9">
        <v>1145</v>
      </c>
      <c r="H48" s="9">
        <v>905</v>
      </c>
      <c r="I48" s="9">
        <v>529</v>
      </c>
      <c r="J48" s="9">
        <v>1434</v>
      </c>
      <c r="K48" s="9">
        <f>SUM(B48,E48,H48)</f>
        <v>5164</v>
      </c>
      <c r="L48" s="9">
        <f t="shared" si="9"/>
        <v>2356</v>
      </c>
      <c r="M48" s="9">
        <f t="shared" si="9"/>
        <v>7520</v>
      </c>
      <c r="N48" s="508" t="s">
        <v>83</v>
      </c>
    </row>
    <row r="49" spans="1:14" ht="18" customHeight="1" x14ac:dyDescent="0.2">
      <c r="A49" s="463" t="s">
        <v>84</v>
      </c>
      <c r="B49" s="9">
        <v>2194</v>
      </c>
      <c r="C49" s="9">
        <v>943</v>
      </c>
      <c r="D49" s="9">
        <v>3137</v>
      </c>
      <c r="E49" s="9">
        <v>431</v>
      </c>
      <c r="F49" s="9">
        <v>185</v>
      </c>
      <c r="G49" s="9">
        <v>616</v>
      </c>
      <c r="H49" s="9">
        <v>458</v>
      </c>
      <c r="I49" s="9">
        <v>265</v>
      </c>
      <c r="J49" s="9">
        <v>723</v>
      </c>
      <c r="K49" s="9">
        <f>SUM(B49,E49,H49)</f>
        <v>3083</v>
      </c>
      <c r="L49" s="9">
        <f t="shared" si="9"/>
        <v>1393</v>
      </c>
      <c r="M49" s="9">
        <f t="shared" si="9"/>
        <v>4476</v>
      </c>
      <c r="N49" s="508" t="s">
        <v>85</v>
      </c>
    </row>
    <row r="50" spans="1:14" ht="18" customHeight="1" x14ac:dyDescent="0.2">
      <c r="A50" s="5" t="s">
        <v>86</v>
      </c>
      <c r="B50" s="511">
        <v>1226</v>
      </c>
      <c r="C50" s="511">
        <v>515</v>
      </c>
      <c r="D50" s="511">
        <v>1741</v>
      </c>
      <c r="E50" s="511">
        <v>245</v>
      </c>
      <c r="F50" s="511">
        <v>151</v>
      </c>
      <c r="G50" s="511">
        <v>396</v>
      </c>
      <c r="H50" s="511">
        <v>242</v>
      </c>
      <c r="I50" s="511">
        <v>197</v>
      </c>
      <c r="J50" s="511">
        <v>439</v>
      </c>
      <c r="K50" s="9">
        <f>SUM(B50,E50,H50)</f>
        <v>1713</v>
      </c>
      <c r="L50" s="9">
        <f t="shared" si="9"/>
        <v>863</v>
      </c>
      <c r="M50" s="9">
        <f t="shared" si="9"/>
        <v>2576</v>
      </c>
      <c r="N50" s="7" t="s">
        <v>87</v>
      </c>
    </row>
    <row r="51" spans="1:14" ht="18" customHeight="1" x14ac:dyDescent="0.2">
      <c r="A51" s="463" t="s">
        <v>88</v>
      </c>
      <c r="B51" s="9">
        <v>5288</v>
      </c>
      <c r="C51" s="9">
        <v>1864</v>
      </c>
      <c r="D51" s="9">
        <v>7152</v>
      </c>
      <c r="E51" s="9">
        <v>207</v>
      </c>
      <c r="F51" s="9">
        <v>67</v>
      </c>
      <c r="G51" s="9">
        <v>274</v>
      </c>
      <c r="H51" s="9">
        <v>371</v>
      </c>
      <c r="I51" s="9">
        <v>204</v>
      </c>
      <c r="J51" s="9">
        <v>575</v>
      </c>
      <c r="K51" s="9">
        <f>SUM(B51,E51,H51)</f>
        <v>5866</v>
      </c>
      <c r="L51" s="9">
        <f t="shared" si="9"/>
        <v>2135</v>
      </c>
      <c r="M51" s="9">
        <f t="shared" si="9"/>
        <v>8001</v>
      </c>
      <c r="N51" s="508" t="s">
        <v>89</v>
      </c>
    </row>
    <row r="52" spans="1:14" ht="18" customHeight="1" x14ac:dyDescent="0.2">
      <c r="A52" s="463" t="s">
        <v>90</v>
      </c>
      <c r="B52" s="9">
        <f>SUM(B47:B51,B46)</f>
        <v>35145</v>
      </c>
      <c r="C52" s="9">
        <f t="shared" ref="C52:M52" si="10">SUM(C47:C51,C46)</f>
        <v>20897</v>
      </c>
      <c r="D52" s="9">
        <f>SUM(D47:D51,D46)</f>
        <v>56042</v>
      </c>
      <c r="E52" s="9">
        <f t="shared" si="10"/>
        <v>7786</v>
      </c>
      <c r="F52" s="9">
        <f t="shared" si="10"/>
        <v>5831</v>
      </c>
      <c r="G52" s="9">
        <f t="shared" si="10"/>
        <v>13617</v>
      </c>
      <c r="H52" s="9">
        <f t="shared" si="10"/>
        <v>5407</v>
      </c>
      <c r="I52" s="9">
        <f t="shared" si="10"/>
        <v>4007</v>
      </c>
      <c r="J52" s="9">
        <f t="shared" si="10"/>
        <v>9414</v>
      </c>
      <c r="K52" s="9">
        <f t="shared" si="10"/>
        <v>48338</v>
      </c>
      <c r="L52" s="9">
        <f t="shared" si="10"/>
        <v>30735</v>
      </c>
      <c r="M52" s="9">
        <f t="shared" si="10"/>
        <v>79073</v>
      </c>
      <c r="N52" s="508" t="s">
        <v>91</v>
      </c>
    </row>
    <row r="53" spans="1:14" s="793" customFormat="1" ht="18" customHeight="1" x14ac:dyDescent="0.2">
      <c r="A53" s="73" t="s">
        <v>92</v>
      </c>
      <c r="B53" s="210"/>
      <c r="C53" s="210"/>
      <c r="D53" s="210"/>
      <c r="E53" s="210"/>
      <c r="F53" s="210"/>
      <c r="G53" s="210"/>
      <c r="H53" s="210"/>
      <c r="I53" s="210"/>
      <c r="J53" s="210"/>
      <c r="K53" s="210"/>
      <c r="L53" s="210"/>
      <c r="M53" s="210"/>
      <c r="N53" s="211" t="s">
        <v>93</v>
      </c>
    </row>
    <row r="54" spans="1:14" ht="18" customHeight="1" x14ac:dyDescent="0.2">
      <c r="A54" s="463" t="s">
        <v>17</v>
      </c>
      <c r="B54" s="9">
        <v>1415</v>
      </c>
      <c r="C54" s="9">
        <v>702</v>
      </c>
      <c r="D54" s="9">
        <v>2117</v>
      </c>
      <c r="E54" s="9">
        <v>60</v>
      </c>
      <c r="F54" s="9">
        <v>45</v>
      </c>
      <c r="G54" s="9">
        <v>105</v>
      </c>
      <c r="H54" s="9">
        <v>37</v>
      </c>
      <c r="I54" s="9">
        <v>29</v>
      </c>
      <c r="J54" s="9">
        <v>66</v>
      </c>
      <c r="K54" s="9">
        <f>H54+E54+B54</f>
        <v>1512</v>
      </c>
      <c r="L54" s="9">
        <f>I54+F54+C54</f>
        <v>776</v>
      </c>
      <c r="M54" s="9">
        <f>SUM(K54:L54)</f>
        <v>2288</v>
      </c>
      <c r="N54" s="508" t="s">
        <v>18</v>
      </c>
    </row>
    <row r="55" spans="1:14" ht="18" customHeight="1" x14ac:dyDescent="0.2">
      <c r="A55" s="463" t="s">
        <v>19</v>
      </c>
      <c r="B55" s="9">
        <v>701</v>
      </c>
      <c r="C55" s="9">
        <v>374</v>
      </c>
      <c r="D55" s="9">
        <v>1075</v>
      </c>
      <c r="E55" s="9">
        <v>29</v>
      </c>
      <c r="F55" s="9">
        <v>26</v>
      </c>
      <c r="G55" s="9">
        <v>55</v>
      </c>
      <c r="H55" s="9">
        <v>90</v>
      </c>
      <c r="I55" s="9">
        <v>62</v>
      </c>
      <c r="J55" s="9">
        <v>152</v>
      </c>
      <c r="K55" s="9">
        <f t="shared" ref="K55:K69" si="11">H55+E55+B55</f>
        <v>820</v>
      </c>
      <c r="L55" s="9">
        <f t="shared" ref="L55:L69" si="12">I55+F55+C55</f>
        <v>462</v>
      </c>
      <c r="M55" s="9">
        <f t="shared" ref="M55:M69" si="13">SUM(K55:L55)</f>
        <v>1282</v>
      </c>
      <c r="N55" s="508" t="s">
        <v>20</v>
      </c>
    </row>
    <row r="56" spans="1:14" ht="18" customHeight="1" x14ac:dyDescent="0.2">
      <c r="A56" s="463" t="s">
        <v>21</v>
      </c>
      <c r="B56" s="9">
        <v>276</v>
      </c>
      <c r="C56" s="9">
        <v>63</v>
      </c>
      <c r="D56" s="9">
        <v>339</v>
      </c>
      <c r="E56" s="9">
        <v>25</v>
      </c>
      <c r="F56" s="9">
        <v>9</v>
      </c>
      <c r="G56" s="9">
        <v>34</v>
      </c>
      <c r="H56" s="9">
        <v>15</v>
      </c>
      <c r="I56" s="9">
        <v>7</v>
      </c>
      <c r="J56" s="9">
        <v>22</v>
      </c>
      <c r="K56" s="9">
        <f t="shared" si="11"/>
        <v>316</v>
      </c>
      <c r="L56" s="9">
        <f t="shared" si="12"/>
        <v>79</v>
      </c>
      <c r="M56" s="9">
        <f t="shared" si="13"/>
        <v>395</v>
      </c>
      <c r="N56" s="508" t="s">
        <v>22</v>
      </c>
    </row>
    <row r="57" spans="1:14" ht="18" customHeight="1" x14ac:dyDescent="0.2">
      <c r="A57" s="463" t="s">
        <v>25</v>
      </c>
      <c r="B57" s="9">
        <v>663</v>
      </c>
      <c r="C57" s="9">
        <v>250</v>
      </c>
      <c r="D57" s="9">
        <v>913</v>
      </c>
      <c r="E57" s="9">
        <v>12</v>
      </c>
      <c r="F57" s="9">
        <v>12</v>
      </c>
      <c r="G57" s="9">
        <v>24</v>
      </c>
      <c r="H57" s="9">
        <v>107</v>
      </c>
      <c r="I57" s="9">
        <v>40</v>
      </c>
      <c r="J57" s="9">
        <v>147</v>
      </c>
      <c r="K57" s="9">
        <f t="shared" si="11"/>
        <v>782</v>
      </c>
      <c r="L57" s="9">
        <f t="shared" si="12"/>
        <v>302</v>
      </c>
      <c r="M57" s="9">
        <f t="shared" si="13"/>
        <v>1084</v>
      </c>
      <c r="N57" s="508" t="s">
        <v>26</v>
      </c>
    </row>
    <row r="58" spans="1:14" ht="18" customHeight="1" x14ac:dyDescent="0.2">
      <c r="A58" s="463" t="s">
        <v>27</v>
      </c>
      <c r="B58" s="9">
        <v>614</v>
      </c>
      <c r="C58" s="9">
        <v>150</v>
      </c>
      <c r="D58" s="9">
        <v>764</v>
      </c>
      <c r="E58" s="9">
        <v>21</v>
      </c>
      <c r="F58" s="9">
        <v>4</v>
      </c>
      <c r="G58" s="9">
        <v>25</v>
      </c>
      <c r="H58" s="9">
        <v>8</v>
      </c>
      <c r="I58" s="9">
        <v>5</v>
      </c>
      <c r="J58" s="9">
        <v>13</v>
      </c>
      <c r="K58" s="9">
        <f t="shared" si="11"/>
        <v>643</v>
      </c>
      <c r="L58" s="9">
        <f t="shared" si="12"/>
        <v>159</v>
      </c>
      <c r="M58" s="9">
        <f t="shared" si="13"/>
        <v>802</v>
      </c>
      <c r="N58" s="508" t="s">
        <v>28</v>
      </c>
    </row>
    <row r="59" spans="1:14" ht="18" customHeight="1" x14ac:dyDescent="0.2">
      <c r="A59" s="463" t="s">
        <v>35</v>
      </c>
      <c r="B59" s="9">
        <v>1176</v>
      </c>
      <c r="C59" s="9">
        <v>605</v>
      </c>
      <c r="D59" s="9">
        <v>1781</v>
      </c>
      <c r="E59" s="9">
        <v>24</v>
      </c>
      <c r="F59" s="9">
        <v>17</v>
      </c>
      <c r="G59" s="9">
        <v>41</v>
      </c>
      <c r="H59" s="9">
        <v>40</v>
      </c>
      <c r="I59" s="9">
        <v>15</v>
      </c>
      <c r="J59" s="9">
        <v>55</v>
      </c>
      <c r="K59" s="9">
        <f t="shared" si="11"/>
        <v>1240</v>
      </c>
      <c r="L59" s="9">
        <f t="shared" si="12"/>
        <v>637</v>
      </c>
      <c r="M59" s="9">
        <f t="shared" si="13"/>
        <v>1877</v>
      </c>
      <c r="N59" s="508" t="s">
        <v>36</v>
      </c>
    </row>
    <row r="60" spans="1:14" ht="18" customHeight="1" x14ac:dyDescent="0.2">
      <c r="A60" s="463" t="s">
        <v>39</v>
      </c>
      <c r="B60" s="9">
        <v>509</v>
      </c>
      <c r="C60" s="9">
        <v>208</v>
      </c>
      <c r="D60" s="9">
        <v>717</v>
      </c>
      <c r="E60" s="9">
        <v>38</v>
      </c>
      <c r="F60" s="9">
        <v>23</v>
      </c>
      <c r="G60" s="9">
        <v>61</v>
      </c>
      <c r="H60" s="9">
        <v>51</v>
      </c>
      <c r="I60" s="9">
        <v>10</v>
      </c>
      <c r="J60" s="9">
        <v>61</v>
      </c>
      <c r="K60" s="9">
        <f t="shared" si="11"/>
        <v>598</v>
      </c>
      <c r="L60" s="9">
        <f t="shared" si="12"/>
        <v>241</v>
      </c>
      <c r="M60" s="9">
        <f t="shared" si="13"/>
        <v>839</v>
      </c>
      <c r="N60" s="508" t="s">
        <v>113</v>
      </c>
    </row>
    <row r="61" spans="1:14" ht="18" customHeight="1" x14ac:dyDescent="0.2">
      <c r="A61" s="463" t="s">
        <v>43</v>
      </c>
      <c r="B61" s="9">
        <v>743</v>
      </c>
      <c r="C61" s="9">
        <v>141</v>
      </c>
      <c r="D61" s="9">
        <v>884</v>
      </c>
      <c r="E61" s="9">
        <v>68</v>
      </c>
      <c r="F61" s="9">
        <v>25</v>
      </c>
      <c r="G61" s="9">
        <v>93</v>
      </c>
      <c r="H61" s="9">
        <v>66</v>
      </c>
      <c r="I61" s="9">
        <v>21</v>
      </c>
      <c r="J61" s="9">
        <f t="shared" ref="J61" si="14">SUM(H61:I61)</f>
        <v>87</v>
      </c>
      <c r="K61" s="9">
        <f t="shared" si="11"/>
        <v>877</v>
      </c>
      <c r="L61" s="9">
        <f t="shared" si="12"/>
        <v>187</v>
      </c>
      <c r="M61" s="9">
        <f t="shared" si="13"/>
        <v>1064</v>
      </c>
      <c r="N61" s="508" t="s">
        <v>44</v>
      </c>
    </row>
    <row r="62" spans="1:14" ht="18" customHeight="1" x14ac:dyDescent="0.2">
      <c r="A62" s="463" t="s">
        <v>45</v>
      </c>
      <c r="B62" s="9">
        <v>73</v>
      </c>
      <c r="C62" s="9">
        <v>34</v>
      </c>
      <c r="D62" s="9">
        <v>107</v>
      </c>
      <c r="E62" s="9">
        <v>12</v>
      </c>
      <c r="F62" s="9">
        <v>8</v>
      </c>
      <c r="G62" s="9">
        <v>20</v>
      </c>
      <c r="H62" s="9">
        <v>6</v>
      </c>
      <c r="I62" s="9">
        <v>4</v>
      </c>
      <c r="J62" s="9">
        <v>10</v>
      </c>
      <c r="K62" s="9">
        <f t="shared" si="11"/>
        <v>91</v>
      </c>
      <c r="L62" s="9">
        <f t="shared" si="12"/>
        <v>46</v>
      </c>
      <c r="M62" s="9">
        <f t="shared" si="13"/>
        <v>137</v>
      </c>
      <c r="N62" s="508" t="s">
        <v>46</v>
      </c>
    </row>
    <row r="63" spans="1:14" ht="18" customHeight="1" x14ac:dyDescent="0.2">
      <c r="A63" s="463" t="s">
        <v>47</v>
      </c>
      <c r="B63" s="9">
        <v>390</v>
      </c>
      <c r="C63" s="9">
        <v>150</v>
      </c>
      <c r="D63" s="9">
        <v>540</v>
      </c>
      <c r="E63" s="9">
        <v>11</v>
      </c>
      <c r="F63" s="9">
        <v>8</v>
      </c>
      <c r="G63" s="9">
        <v>19</v>
      </c>
      <c r="H63" s="9">
        <v>8</v>
      </c>
      <c r="I63" s="9">
        <v>3</v>
      </c>
      <c r="J63" s="9">
        <v>11</v>
      </c>
      <c r="K63" s="9">
        <f t="shared" si="11"/>
        <v>409</v>
      </c>
      <c r="L63" s="9">
        <f t="shared" si="12"/>
        <v>161</v>
      </c>
      <c r="M63" s="9">
        <f t="shared" si="13"/>
        <v>570</v>
      </c>
      <c r="N63" s="508" t="s">
        <v>48</v>
      </c>
    </row>
    <row r="64" spans="1:14" ht="18" customHeight="1" x14ac:dyDescent="0.2">
      <c r="A64" s="463" t="s">
        <v>49</v>
      </c>
      <c r="B64" s="9">
        <v>245</v>
      </c>
      <c r="C64" s="9">
        <v>123</v>
      </c>
      <c r="D64" s="9">
        <v>368</v>
      </c>
      <c r="E64" s="9">
        <v>35</v>
      </c>
      <c r="F64" s="9">
        <v>20</v>
      </c>
      <c r="G64" s="9">
        <v>55</v>
      </c>
      <c r="H64" s="9">
        <v>27</v>
      </c>
      <c r="I64" s="9">
        <v>13</v>
      </c>
      <c r="J64" s="9">
        <v>40</v>
      </c>
      <c r="K64" s="9">
        <f t="shared" si="11"/>
        <v>307</v>
      </c>
      <c r="L64" s="9">
        <f t="shared" si="12"/>
        <v>156</v>
      </c>
      <c r="M64" s="9">
        <f t="shared" si="13"/>
        <v>463</v>
      </c>
      <c r="N64" s="508" t="s">
        <v>50</v>
      </c>
    </row>
    <row r="65" spans="1:14" ht="18" customHeight="1" x14ac:dyDescent="0.2">
      <c r="A65" s="463" t="s">
        <v>96</v>
      </c>
      <c r="B65" s="9">
        <v>48</v>
      </c>
      <c r="C65" s="9">
        <v>10</v>
      </c>
      <c r="D65" s="9">
        <v>58</v>
      </c>
      <c r="E65" s="9">
        <v>3</v>
      </c>
      <c r="F65" s="9">
        <v>2</v>
      </c>
      <c r="G65" s="9">
        <v>5</v>
      </c>
      <c r="H65" s="9">
        <v>2</v>
      </c>
      <c r="I65" s="9">
        <v>1</v>
      </c>
      <c r="J65" s="9">
        <v>3</v>
      </c>
      <c r="K65" s="9">
        <f t="shared" si="11"/>
        <v>53</v>
      </c>
      <c r="L65" s="9">
        <f t="shared" si="12"/>
        <v>13</v>
      </c>
      <c r="M65" s="9">
        <f t="shared" si="13"/>
        <v>66</v>
      </c>
      <c r="N65" s="508" t="s">
        <v>52</v>
      </c>
    </row>
    <row r="66" spans="1:14" ht="18" customHeight="1" x14ac:dyDescent="0.2">
      <c r="A66" s="463" t="s">
        <v>53</v>
      </c>
      <c r="B66" s="9">
        <v>363</v>
      </c>
      <c r="C66" s="9">
        <v>129</v>
      </c>
      <c r="D66" s="9">
        <v>492</v>
      </c>
      <c r="E66" s="9">
        <v>6</v>
      </c>
      <c r="F66" s="9">
        <v>3</v>
      </c>
      <c r="G66" s="9">
        <v>9</v>
      </c>
      <c r="H66" s="9">
        <v>78</v>
      </c>
      <c r="I66" s="9">
        <v>18</v>
      </c>
      <c r="J66" s="9">
        <v>96</v>
      </c>
      <c r="K66" s="9">
        <f t="shared" si="11"/>
        <v>447</v>
      </c>
      <c r="L66" s="9">
        <f t="shared" si="12"/>
        <v>150</v>
      </c>
      <c r="M66" s="9">
        <f t="shared" si="13"/>
        <v>597</v>
      </c>
      <c r="N66" s="508" t="s">
        <v>54</v>
      </c>
    </row>
    <row r="67" spans="1:14" ht="18" customHeight="1" x14ac:dyDescent="0.2">
      <c r="A67" s="463" t="s">
        <v>107</v>
      </c>
      <c r="B67" s="9">
        <v>4</v>
      </c>
      <c r="C67" s="9">
        <v>0</v>
      </c>
      <c r="D67" s="9">
        <v>4</v>
      </c>
      <c r="E67" s="9">
        <v>1</v>
      </c>
      <c r="F67" s="9">
        <v>0</v>
      </c>
      <c r="G67" s="9">
        <v>1</v>
      </c>
      <c r="H67" s="9">
        <v>0</v>
      </c>
      <c r="I67" s="9">
        <v>0</v>
      </c>
      <c r="J67" s="9">
        <v>0</v>
      </c>
      <c r="K67" s="9">
        <f t="shared" si="11"/>
        <v>5</v>
      </c>
      <c r="L67" s="9">
        <f t="shared" si="12"/>
        <v>0</v>
      </c>
      <c r="M67" s="9">
        <f t="shared" si="13"/>
        <v>5</v>
      </c>
      <c r="N67" s="508" t="s">
        <v>55</v>
      </c>
    </row>
    <row r="68" spans="1:14" ht="18" customHeight="1" x14ac:dyDescent="0.2">
      <c r="A68" s="463" t="s">
        <v>56</v>
      </c>
      <c r="B68" s="9">
        <v>355</v>
      </c>
      <c r="C68" s="9">
        <v>108</v>
      </c>
      <c r="D68" s="9">
        <v>463</v>
      </c>
      <c r="E68" s="9">
        <v>13</v>
      </c>
      <c r="F68" s="9">
        <v>12</v>
      </c>
      <c r="G68" s="9">
        <v>25</v>
      </c>
      <c r="H68" s="9">
        <v>13</v>
      </c>
      <c r="I68" s="9">
        <v>3</v>
      </c>
      <c r="J68" s="9">
        <v>16</v>
      </c>
      <c r="K68" s="9">
        <f t="shared" si="11"/>
        <v>381</v>
      </c>
      <c r="L68" s="9">
        <f t="shared" si="12"/>
        <v>123</v>
      </c>
      <c r="M68" s="9">
        <f t="shared" si="13"/>
        <v>504</v>
      </c>
      <c r="N68" s="508" t="s">
        <v>57</v>
      </c>
    </row>
    <row r="69" spans="1:14" ht="18" customHeight="1" thickBot="1" x14ac:dyDescent="0.25">
      <c r="A69" s="11" t="s">
        <v>58</v>
      </c>
      <c r="B69" s="12">
        <v>701</v>
      </c>
      <c r="C69" s="12">
        <v>334</v>
      </c>
      <c r="D69" s="11">
        <v>1035</v>
      </c>
      <c r="E69" s="12">
        <v>33</v>
      </c>
      <c r="F69" s="12">
        <v>13</v>
      </c>
      <c r="G69" s="11">
        <v>46</v>
      </c>
      <c r="H69" s="12">
        <v>28</v>
      </c>
      <c r="I69" s="12">
        <v>7</v>
      </c>
      <c r="J69" s="11">
        <v>35</v>
      </c>
      <c r="K69" s="12">
        <f t="shared" si="11"/>
        <v>762</v>
      </c>
      <c r="L69" s="12">
        <f t="shared" si="12"/>
        <v>354</v>
      </c>
      <c r="M69" s="12">
        <f t="shared" si="13"/>
        <v>1116</v>
      </c>
      <c r="N69" s="13" t="s">
        <v>59</v>
      </c>
    </row>
    <row r="70" spans="1:14" ht="18" customHeight="1" thickTop="1" x14ac:dyDescent="0.2"/>
    <row r="71" spans="1:14" ht="18" customHeight="1" x14ac:dyDescent="0.2"/>
    <row r="72" spans="1:14" ht="20.100000000000001" customHeight="1" x14ac:dyDescent="0.2"/>
    <row r="73" spans="1:14" ht="20.100000000000001" customHeight="1" x14ac:dyDescent="0.2"/>
    <row r="74" spans="1:14" ht="20.100000000000001" customHeight="1" thickBot="1" x14ac:dyDescent="0.25">
      <c r="A74" s="400" t="s">
        <v>625</v>
      </c>
      <c r="B74" s="401"/>
      <c r="C74" s="401"/>
      <c r="D74" s="401"/>
      <c r="E74" s="401"/>
      <c r="F74" s="401"/>
      <c r="G74" s="401"/>
      <c r="H74" s="401"/>
      <c r="I74" s="401"/>
      <c r="J74" s="401"/>
      <c r="K74" s="401"/>
      <c r="L74" s="401"/>
      <c r="M74" s="401"/>
      <c r="N74" s="520" t="s">
        <v>626</v>
      </c>
    </row>
    <row r="75" spans="1:14" s="525" customFormat="1" ht="20.100000000000001" customHeight="1" thickTop="1" x14ac:dyDescent="0.2">
      <c r="A75" s="992" t="s">
        <v>0</v>
      </c>
      <c r="B75" s="992" t="s">
        <v>128</v>
      </c>
      <c r="C75" s="992"/>
      <c r="D75" s="992"/>
      <c r="E75" s="992" t="s">
        <v>129</v>
      </c>
      <c r="F75" s="992"/>
      <c r="G75" s="992"/>
      <c r="H75" s="992" t="s">
        <v>130</v>
      </c>
      <c r="I75" s="992"/>
      <c r="J75" s="992"/>
      <c r="K75" s="992" t="s">
        <v>4</v>
      </c>
      <c r="L75" s="992"/>
      <c r="M75" s="992"/>
      <c r="N75" s="992" t="s">
        <v>5</v>
      </c>
    </row>
    <row r="76" spans="1:14" s="525" customFormat="1" ht="20.100000000000001" customHeight="1" x14ac:dyDescent="0.2">
      <c r="A76" s="993"/>
      <c r="B76" s="993" t="s">
        <v>131</v>
      </c>
      <c r="C76" s="993"/>
      <c r="D76" s="993"/>
      <c r="E76" s="993" t="s">
        <v>132</v>
      </c>
      <c r="F76" s="993"/>
      <c r="G76" s="993"/>
      <c r="H76" s="993" t="s">
        <v>133</v>
      </c>
      <c r="I76" s="993"/>
      <c r="J76" s="993"/>
      <c r="K76" s="993" t="s">
        <v>9</v>
      </c>
      <c r="L76" s="993"/>
      <c r="M76" s="993"/>
      <c r="N76" s="993"/>
    </row>
    <row r="77" spans="1:14" s="525" customFormat="1" ht="21" customHeight="1" x14ac:dyDescent="0.2">
      <c r="A77" s="993"/>
      <c r="B77" s="498" t="s">
        <v>10</v>
      </c>
      <c r="C77" s="498" t="s">
        <v>11</v>
      </c>
      <c r="D77" s="498" t="s">
        <v>12</v>
      </c>
      <c r="E77" s="498" t="s">
        <v>10</v>
      </c>
      <c r="F77" s="498" t="s">
        <v>11</v>
      </c>
      <c r="G77" s="498" t="s">
        <v>12</v>
      </c>
      <c r="H77" s="498" t="s">
        <v>10</v>
      </c>
      <c r="I77" s="498" t="s">
        <v>112</v>
      </c>
      <c r="J77" s="498" t="s">
        <v>12</v>
      </c>
      <c r="K77" s="498" t="s">
        <v>10</v>
      </c>
      <c r="L77" s="498" t="s">
        <v>11</v>
      </c>
      <c r="M77" s="498" t="s">
        <v>12</v>
      </c>
      <c r="N77" s="993"/>
    </row>
    <row r="78" spans="1:14" s="525" customFormat="1" ht="21" customHeight="1" thickBot="1" x14ac:dyDescent="0.25">
      <c r="A78" s="994"/>
      <c r="B78" s="499" t="s">
        <v>13</v>
      </c>
      <c r="C78" s="499" t="s">
        <v>14</v>
      </c>
      <c r="D78" s="499" t="s">
        <v>9</v>
      </c>
      <c r="E78" s="499" t="s">
        <v>13</v>
      </c>
      <c r="F78" s="499" t="s">
        <v>14</v>
      </c>
      <c r="G78" s="499" t="s">
        <v>9</v>
      </c>
      <c r="H78" s="499" t="s">
        <v>13</v>
      </c>
      <c r="I78" s="499" t="s">
        <v>14</v>
      </c>
      <c r="J78" s="499" t="s">
        <v>9</v>
      </c>
      <c r="K78" s="499" t="s">
        <v>13</v>
      </c>
      <c r="L78" s="499" t="s">
        <v>14</v>
      </c>
      <c r="M78" s="499" t="s">
        <v>9</v>
      </c>
      <c r="N78" s="994"/>
    </row>
    <row r="79" spans="1:14" ht="21" customHeight="1" x14ac:dyDescent="0.2">
      <c r="A79" s="463" t="s">
        <v>60</v>
      </c>
      <c r="B79" s="9">
        <v>404</v>
      </c>
      <c r="C79" s="9">
        <v>215</v>
      </c>
      <c r="D79" s="9">
        <v>619</v>
      </c>
      <c r="E79" s="9">
        <v>8</v>
      </c>
      <c r="F79" s="9">
        <v>9</v>
      </c>
      <c r="G79" s="9">
        <v>17</v>
      </c>
      <c r="H79" s="9">
        <v>38</v>
      </c>
      <c r="I79" s="9">
        <v>6</v>
      </c>
      <c r="J79" s="9">
        <v>44</v>
      </c>
      <c r="K79" s="9">
        <f>H79+E79+B79</f>
        <v>450</v>
      </c>
      <c r="L79" s="9">
        <f>I79+F79+C79</f>
        <v>230</v>
      </c>
      <c r="M79" s="9">
        <f>SUM(K79:L79)</f>
        <v>680</v>
      </c>
      <c r="N79" s="508" t="s">
        <v>61</v>
      </c>
    </row>
    <row r="80" spans="1:14" ht="21" customHeight="1" x14ac:dyDescent="0.2">
      <c r="A80" s="463" t="s">
        <v>62</v>
      </c>
      <c r="B80" s="9">
        <v>35</v>
      </c>
      <c r="C80" s="9">
        <v>20</v>
      </c>
      <c r="D80" s="9">
        <v>55</v>
      </c>
      <c r="E80" s="9">
        <v>3</v>
      </c>
      <c r="F80" s="9">
        <v>1</v>
      </c>
      <c r="G80" s="9">
        <v>4</v>
      </c>
      <c r="H80" s="9">
        <v>1</v>
      </c>
      <c r="I80" s="9">
        <v>1</v>
      </c>
      <c r="J80" s="9">
        <v>2</v>
      </c>
      <c r="K80" s="9">
        <f t="shared" ref="K80:K94" si="15">H80+E80+B80</f>
        <v>39</v>
      </c>
      <c r="L80" s="9">
        <f t="shared" ref="L80:L94" si="16">I80+F80+C80</f>
        <v>22</v>
      </c>
      <c r="M80" s="9">
        <f t="shared" ref="M80:M94" si="17">SUM(K80:L80)</f>
        <v>61</v>
      </c>
      <c r="N80" s="508" t="s">
        <v>63</v>
      </c>
    </row>
    <row r="81" spans="1:14" ht="27" customHeight="1" x14ac:dyDescent="0.2">
      <c r="A81" s="5" t="s">
        <v>64</v>
      </c>
      <c r="B81" s="511">
        <v>471</v>
      </c>
      <c r="C81" s="511">
        <v>258</v>
      </c>
      <c r="D81" s="9">
        <v>729</v>
      </c>
      <c r="E81" s="511">
        <v>39</v>
      </c>
      <c r="F81" s="511">
        <v>15</v>
      </c>
      <c r="G81" s="9">
        <v>54</v>
      </c>
      <c r="H81" s="511">
        <v>46</v>
      </c>
      <c r="I81" s="511">
        <v>19</v>
      </c>
      <c r="J81" s="9">
        <v>65</v>
      </c>
      <c r="K81" s="9">
        <f t="shared" si="15"/>
        <v>556</v>
      </c>
      <c r="L81" s="9">
        <f t="shared" si="16"/>
        <v>292</v>
      </c>
      <c r="M81" s="9">
        <f t="shared" si="17"/>
        <v>848</v>
      </c>
      <c r="N81" s="7" t="s">
        <v>65</v>
      </c>
    </row>
    <row r="82" spans="1:14" ht="27" customHeight="1" x14ac:dyDescent="0.2">
      <c r="A82" s="463" t="s">
        <v>66</v>
      </c>
      <c r="B82" s="9">
        <v>177</v>
      </c>
      <c r="C82" s="9">
        <v>80</v>
      </c>
      <c r="D82" s="9">
        <v>257</v>
      </c>
      <c r="E82" s="9">
        <v>11</v>
      </c>
      <c r="F82" s="9">
        <v>6</v>
      </c>
      <c r="G82" s="9">
        <v>17</v>
      </c>
      <c r="H82" s="9">
        <v>7</v>
      </c>
      <c r="I82" s="9">
        <v>3</v>
      </c>
      <c r="J82" s="9">
        <v>10</v>
      </c>
      <c r="K82" s="9">
        <f t="shared" si="15"/>
        <v>195</v>
      </c>
      <c r="L82" s="9">
        <f t="shared" si="16"/>
        <v>89</v>
      </c>
      <c r="M82" s="9">
        <f t="shared" si="17"/>
        <v>284</v>
      </c>
      <c r="N82" s="508" t="s">
        <v>67</v>
      </c>
    </row>
    <row r="83" spans="1:14" ht="27" customHeight="1" x14ac:dyDescent="0.2">
      <c r="A83" s="463" t="s">
        <v>68</v>
      </c>
      <c r="B83" s="9">
        <v>80</v>
      </c>
      <c r="C83" s="9">
        <v>22</v>
      </c>
      <c r="D83" s="9">
        <v>102</v>
      </c>
      <c r="E83" s="9">
        <v>3</v>
      </c>
      <c r="F83" s="9">
        <v>1</v>
      </c>
      <c r="G83" s="9">
        <v>4</v>
      </c>
      <c r="H83" s="9">
        <v>0</v>
      </c>
      <c r="I83" s="9">
        <v>1</v>
      </c>
      <c r="J83" s="9">
        <v>1</v>
      </c>
      <c r="K83" s="9">
        <f t="shared" si="15"/>
        <v>83</v>
      </c>
      <c r="L83" s="9">
        <f t="shared" si="16"/>
        <v>24</v>
      </c>
      <c r="M83" s="9">
        <f t="shared" si="17"/>
        <v>107</v>
      </c>
      <c r="N83" s="508" t="s">
        <v>69</v>
      </c>
    </row>
    <row r="84" spans="1:14" ht="27" customHeight="1" x14ac:dyDescent="0.2">
      <c r="A84" s="463" t="s">
        <v>70</v>
      </c>
      <c r="B84" s="9">
        <v>113</v>
      </c>
      <c r="C84" s="9">
        <v>51</v>
      </c>
      <c r="D84" s="9">
        <v>164</v>
      </c>
      <c r="E84" s="9">
        <v>12</v>
      </c>
      <c r="F84" s="9">
        <v>5</v>
      </c>
      <c r="G84" s="9">
        <v>17</v>
      </c>
      <c r="H84" s="9">
        <v>6</v>
      </c>
      <c r="I84" s="9">
        <v>1</v>
      </c>
      <c r="J84" s="9">
        <v>7</v>
      </c>
      <c r="K84" s="9">
        <f t="shared" si="15"/>
        <v>131</v>
      </c>
      <c r="L84" s="9">
        <f t="shared" si="16"/>
        <v>57</v>
      </c>
      <c r="M84" s="9">
        <f t="shared" si="17"/>
        <v>188</v>
      </c>
      <c r="N84" s="508" t="s">
        <v>71</v>
      </c>
    </row>
    <row r="85" spans="1:14" ht="27" customHeight="1" x14ac:dyDescent="0.2">
      <c r="A85" s="463" t="s">
        <v>99</v>
      </c>
      <c r="B85" s="9">
        <v>22</v>
      </c>
      <c r="C85" s="9">
        <v>5</v>
      </c>
      <c r="D85" s="9">
        <v>27</v>
      </c>
      <c r="E85" s="9">
        <v>0</v>
      </c>
      <c r="F85" s="9">
        <v>0</v>
      </c>
      <c r="G85" s="9">
        <v>0</v>
      </c>
      <c r="H85" s="9">
        <v>1</v>
      </c>
      <c r="I85" s="9">
        <v>0</v>
      </c>
      <c r="J85" s="9">
        <v>1</v>
      </c>
      <c r="K85" s="9">
        <f t="shared" si="15"/>
        <v>23</v>
      </c>
      <c r="L85" s="9">
        <f t="shared" si="16"/>
        <v>5</v>
      </c>
      <c r="M85" s="9">
        <f t="shared" si="17"/>
        <v>28</v>
      </c>
      <c r="N85" s="514" t="s">
        <v>73</v>
      </c>
    </row>
    <row r="86" spans="1:14" ht="27" customHeight="1" x14ac:dyDescent="0.2">
      <c r="A86" s="463" t="s">
        <v>76</v>
      </c>
      <c r="B86" s="9">
        <v>11</v>
      </c>
      <c r="C86" s="9">
        <v>5</v>
      </c>
      <c r="D86" s="9">
        <v>16</v>
      </c>
      <c r="E86" s="9">
        <v>0</v>
      </c>
      <c r="F86" s="9">
        <v>0</v>
      </c>
      <c r="G86" s="9">
        <v>0</v>
      </c>
      <c r="H86" s="9">
        <v>2</v>
      </c>
      <c r="I86" s="9">
        <v>2</v>
      </c>
      <c r="J86" s="9">
        <v>4</v>
      </c>
      <c r="K86" s="9">
        <f t="shared" si="15"/>
        <v>13</v>
      </c>
      <c r="L86" s="9">
        <f t="shared" si="16"/>
        <v>7</v>
      </c>
      <c r="M86" s="9">
        <f t="shared" si="17"/>
        <v>20</v>
      </c>
      <c r="N86" s="508" t="s">
        <v>118</v>
      </c>
    </row>
    <row r="87" spans="1:14" ht="27" customHeight="1" x14ac:dyDescent="0.2">
      <c r="A87" s="463" t="s">
        <v>134</v>
      </c>
      <c r="B87" s="9">
        <f>SUM(B54:B80,B81:B86)</f>
        <v>9589</v>
      </c>
      <c r="C87" s="9">
        <f>SUM(C54:C80,C81:C86)</f>
        <v>4037</v>
      </c>
      <c r="D87" s="9">
        <f t="shared" ref="D87:D94" si="18">SUM(B87:C87)</f>
        <v>13626</v>
      </c>
      <c r="E87" s="9">
        <f>SUM(E54:E80,E81:E86)</f>
        <v>467</v>
      </c>
      <c r="F87" s="9">
        <f>SUM(F54:F80,F81:F86)</f>
        <v>264</v>
      </c>
      <c r="G87" s="9">
        <f t="shared" ref="G87:G94" si="19">SUM(E87:F87)</f>
        <v>731</v>
      </c>
      <c r="H87" s="9">
        <f>SUM(H54:H80,H81:H86)</f>
        <v>677</v>
      </c>
      <c r="I87" s="9">
        <f>SUM(I54:I80,I81:I86)</f>
        <v>271</v>
      </c>
      <c r="J87" s="9">
        <f t="shared" ref="J87:J94" si="20">SUM(H87:I87)</f>
        <v>948</v>
      </c>
      <c r="K87" s="9">
        <f t="shared" si="15"/>
        <v>10733</v>
      </c>
      <c r="L87" s="9">
        <f t="shared" si="16"/>
        <v>4572</v>
      </c>
      <c r="M87" s="9">
        <f t="shared" si="17"/>
        <v>15305</v>
      </c>
      <c r="N87" s="508" t="s">
        <v>103</v>
      </c>
    </row>
    <row r="88" spans="1:14" ht="27" customHeight="1" x14ac:dyDescent="0.2">
      <c r="A88" s="463" t="s">
        <v>80</v>
      </c>
      <c r="B88" s="9">
        <v>279</v>
      </c>
      <c r="C88" s="9">
        <v>4</v>
      </c>
      <c r="D88" s="9">
        <v>283</v>
      </c>
      <c r="E88" s="9">
        <v>1</v>
      </c>
      <c r="F88" s="9">
        <v>2</v>
      </c>
      <c r="G88" s="9">
        <v>3</v>
      </c>
      <c r="H88" s="9">
        <v>11</v>
      </c>
      <c r="I88" s="9">
        <v>0</v>
      </c>
      <c r="J88" s="9">
        <v>11</v>
      </c>
      <c r="K88" s="9">
        <f t="shared" si="15"/>
        <v>291</v>
      </c>
      <c r="L88" s="9">
        <f t="shared" si="16"/>
        <v>6</v>
      </c>
      <c r="M88" s="9">
        <f t="shared" si="17"/>
        <v>297</v>
      </c>
      <c r="N88" s="508" t="s">
        <v>81</v>
      </c>
    </row>
    <row r="89" spans="1:14" ht="27" customHeight="1" x14ac:dyDescent="0.2">
      <c r="A89" s="463" t="s">
        <v>82</v>
      </c>
      <c r="B89" s="9">
        <v>792</v>
      </c>
      <c r="C89" s="9">
        <v>336</v>
      </c>
      <c r="D89" s="9">
        <v>1128</v>
      </c>
      <c r="E89" s="9">
        <v>18</v>
      </c>
      <c r="F89" s="9">
        <v>10</v>
      </c>
      <c r="G89" s="9">
        <v>28</v>
      </c>
      <c r="H89" s="9">
        <v>54</v>
      </c>
      <c r="I89" s="9">
        <v>10</v>
      </c>
      <c r="J89" s="9">
        <v>64</v>
      </c>
      <c r="K89" s="9">
        <f t="shared" si="15"/>
        <v>864</v>
      </c>
      <c r="L89" s="9">
        <f t="shared" si="16"/>
        <v>356</v>
      </c>
      <c r="M89" s="9">
        <f t="shared" si="17"/>
        <v>1220</v>
      </c>
      <c r="N89" s="508" t="s">
        <v>83</v>
      </c>
    </row>
    <row r="90" spans="1:14" ht="27" customHeight="1" x14ac:dyDescent="0.2">
      <c r="A90" s="463" t="s">
        <v>84</v>
      </c>
      <c r="B90" s="9">
        <v>29</v>
      </c>
      <c r="C90" s="9">
        <v>5</v>
      </c>
      <c r="D90" s="9">
        <v>34</v>
      </c>
      <c r="E90" s="9">
        <v>0</v>
      </c>
      <c r="F90" s="9">
        <v>0</v>
      </c>
      <c r="G90" s="9">
        <v>0</v>
      </c>
      <c r="H90" s="9">
        <v>2</v>
      </c>
      <c r="I90" s="9">
        <v>0</v>
      </c>
      <c r="J90" s="9">
        <v>2</v>
      </c>
      <c r="K90" s="9">
        <f t="shared" si="15"/>
        <v>31</v>
      </c>
      <c r="L90" s="9">
        <f t="shared" si="16"/>
        <v>5</v>
      </c>
      <c r="M90" s="9">
        <f t="shared" si="17"/>
        <v>36</v>
      </c>
      <c r="N90" s="508" t="s">
        <v>85</v>
      </c>
    </row>
    <row r="91" spans="1:14" ht="27" customHeight="1" x14ac:dyDescent="0.2">
      <c r="A91" s="463" t="s">
        <v>86</v>
      </c>
      <c r="B91" s="9">
        <v>117</v>
      </c>
      <c r="C91" s="9">
        <v>35</v>
      </c>
      <c r="D91" s="9">
        <v>152</v>
      </c>
      <c r="E91" s="9">
        <v>8</v>
      </c>
      <c r="F91" s="9">
        <v>2</v>
      </c>
      <c r="G91" s="9">
        <v>10</v>
      </c>
      <c r="H91" s="9">
        <v>23</v>
      </c>
      <c r="I91" s="9">
        <v>13</v>
      </c>
      <c r="J91" s="9">
        <v>36</v>
      </c>
      <c r="K91" s="9">
        <f t="shared" si="15"/>
        <v>148</v>
      </c>
      <c r="L91" s="9">
        <f t="shared" si="16"/>
        <v>50</v>
      </c>
      <c r="M91" s="9">
        <f t="shared" si="17"/>
        <v>198</v>
      </c>
      <c r="N91" s="508" t="s">
        <v>87</v>
      </c>
    </row>
    <row r="92" spans="1:14" ht="27" customHeight="1" x14ac:dyDescent="0.2">
      <c r="A92" s="463" t="s">
        <v>88</v>
      </c>
      <c r="B92" s="9">
        <v>4663</v>
      </c>
      <c r="C92" s="9">
        <v>998</v>
      </c>
      <c r="D92" s="9">
        <v>5661</v>
      </c>
      <c r="E92" s="9">
        <v>130</v>
      </c>
      <c r="F92" s="9">
        <v>35</v>
      </c>
      <c r="G92" s="9">
        <v>165</v>
      </c>
      <c r="H92" s="9">
        <v>242</v>
      </c>
      <c r="I92" s="9">
        <v>42</v>
      </c>
      <c r="J92" s="9">
        <v>284</v>
      </c>
      <c r="K92" s="9">
        <f t="shared" si="15"/>
        <v>5035</v>
      </c>
      <c r="L92" s="9">
        <f t="shared" si="16"/>
        <v>1075</v>
      </c>
      <c r="M92" s="9">
        <f t="shared" si="17"/>
        <v>6110</v>
      </c>
      <c r="N92" s="508" t="s">
        <v>89</v>
      </c>
    </row>
    <row r="93" spans="1:14" ht="27" customHeight="1" thickBot="1" x14ac:dyDescent="0.25">
      <c r="A93" s="20" t="s">
        <v>126</v>
      </c>
      <c r="B93" s="21">
        <f>SUM(B88:B92,B87)</f>
        <v>15469</v>
      </c>
      <c r="C93" s="21">
        <f t="shared" ref="C93:I93" si="21">SUM(C88:C92,C87)</f>
        <v>5415</v>
      </c>
      <c r="D93" s="9">
        <f t="shared" si="18"/>
        <v>20884</v>
      </c>
      <c r="E93" s="21">
        <f t="shared" si="21"/>
        <v>624</v>
      </c>
      <c r="F93" s="21">
        <f t="shared" si="21"/>
        <v>313</v>
      </c>
      <c r="G93" s="9">
        <f t="shared" si="19"/>
        <v>937</v>
      </c>
      <c r="H93" s="21">
        <f t="shared" si="21"/>
        <v>1009</v>
      </c>
      <c r="I93" s="21">
        <f t="shared" si="21"/>
        <v>336</v>
      </c>
      <c r="J93" s="9">
        <f t="shared" si="20"/>
        <v>1345</v>
      </c>
      <c r="K93" s="9">
        <f t="shared" si="15"/>
        <v>17102</v>
      </c>
      <c r="L93" s="9">
        <f t="shared" si="16"/>
        <v>6064</v>
      </c>
      <c r="M93" s="9">
        <f t="shared" si="17"/>
        <v>23166</v>
      </c>
      <c r="N93" s="22" t="s">
        <v>103</v>
      </c>
    </row>
    <row r="94" spans="1:14" ht="27" customHeight="1" thickBot="1" x14ac:dyDescent="0.25">
      <c r="A94" s="23" t="s">
        <v>104</v>
      </c>
      <c r="B94" s="24">
        <f>SUM(B93,B52)</f>
        <v>50614</v>
      </c>
      <c r="C94" s="24">
        <f>SUM(C93,C52)</f>
        <v>26312</v>
      </c>
      <c r="D94" s="24">
        <f t="shared" si="18"/>
        <v>76926</v>
      </c>
      <c r="E94" s="24">
        <f>SUM(E93,E52)</f>
        <v>8410</v>
      </c>
      <c r="F94" s="24">
        <f>SUM(F93,F52)</f>
        <v>6144</v>
      </c>
      <c r="G94" s="24">
        <f t="shared" si="19"/>
        <v>14554</v>
      </c>
      <c r="H94" s="24">
        <f>SUM(H93,H52)</f>
        <v>6416</v>
      </c>
      <c r="I94" s="24">
        <f>SUM(I93,I52)</f>
        <v>4343</v>
      </c>
      <c r="J94" s="24">
        <f t="shared" si="20"/>
        <v>10759</v>
      </c>
      <c r="K94" s="24">
        <f t="shared" si="15"/>
        <v>65440</v>
      </c>
      <c r="L94" s="24">
        <f t="shared" si="16"/>
        <v>36799</v>
      </c>
      <c r="M94" s="24">
        <f t="shared" si="17"/>
        <v>102239</v>
      </c>
      <c r="N94" s="509" t="s">
        <v>9</v>
      </c>
    </row>
    <row r="95" spans="1:14" ht="15" thickTop="1" x14ac:dyDescent="0.2"/>
    <row r="103" spans="1:14" s="410" customFormat="1" ht="27" customHeight="1" x14ac:dyDescent="0.2">
      <c r="A103" s="998" t="s">
        <v>1858</v>
      </c>
      <c r="B103" s="998"/>
      <c r="C103" s="998"/>
      <c r="D103" s="998"/>
      <c r="E103" s="998"/>
      <c r="F103" s="998"/>
      <c r="G103" s="998"/>
      <c r="H103" s="998"/>
      <c r="I103" s="998"/>
      <c r="J103" s="998"/>
      <c r="K103" s="998"/>
      <c r="L103" s="998"/>
      <c r="M103" s="998"/>
      <c r="N103" s="998"/>
    </row>
    <row r="104" spans="1:14" s="410" customFormat="1" ht="27" customHeight="1" x14ac:dyDescent="0.2">
      <c r="A104" s="999" t="s">
        <v>1859</v>
      </c>
      <c r="B104" s="999"/>
      <c r="C104" s="999"/>
      <c r="D104" s="999"/>
      <c r="E104" s="999"/>
      <c r="F104" s="999"/>
      <c r="G104" s="999"/>
      <c r="H104" s="999"/>
      <c r="I104" s="999"/>
      <c r="J104" s="999"/>
      <c r="K104" s="999"/>
      <c r="L104" s="999"/>
      <c r="M104" s="999"/>
      <c r="N104" s="999"/>
    </row>
    <row r="105" spans="1:14" ht="24.75" customHeight="1" thickBot="1" x14ac:dyDescent="0.25">
      <c r="A105" s="400" t="s">
        <v>627</v>
      </c>
      <c r="B105" s="400"/>
      <c r="C105" s="400"/>
      <c r="D105" s="400"/>
      <c r="E105" s="400"/>
      <c r="F105" s="400"/>
      <c r="G105" s="400"/>
      <c r="H105" s="400"/>
      <c r="I105" s="400"/>
      <c r="J105" s="400"/>
      <c r="K105" s="400"/>
      <c r="L105" s="400"/>
      <c r="M105" s="400"/>
      <c r="N105" s="520" t="s">
        <v>136</v>
      </c>
    </row>
    <row r="106" spans="1:14" s="525" customFormat="1" ht="16.5" thickTop="1" x14ac:dyDescent="0.2">
      <c r="A106" s="992" t="s">
        <v>0</v>
      </c>
      <c r="B106" s="992" t="s">
        <v>128</v>
      </c>
      <c r="C106" s="992"/>
      <c r="D106" s="992"/>
      <c r="E106" s="992" t="s">
        <v>129</v>
      </c>
      <c r="F106" s="992"/>
      <c r="G106" s="992"/>
      <c r="H106" s="992" t="s">
        <v>130</v>
      </c>
      <c r="I106" s="992"/>
      <c r="J106" s="992"/>
      <c r="K106" s="992" t="s">
        <v>12</v>
      </c>
      <c r="L106" s="992"/>
      <c r="M106" s="992"/>
      <c r="N106" s="992" t="s">
        <v>5</v>
      </c>
    </row>
    <row r="107" spans="1:14" s="525" customFormat="1" ht="15.75" x14ac:dyDescent="0.2">
      <c r="A107" s="993"/>
      <c r="B107" s="993" t="s">
        <v>131</v>
      </c>
      <c r="C107" s="993"/>
      <c r="D107" s="993"/>
      <c r="E107" s="993" t="s">
        <v>132</v>
      </c>
      <c r="F107" s="993"/>
      <c r="G107" s="993"/>
      <c r="H107" s="993" t="s">
        <v>133</v>
      </c>
      <c r="I107" s="993"/>
      <c r="J107" s="993"/>
      <c r="K107" s="993" t="s">
        <v>9</v>
      </c>
      <c r="L107" s="993"/>
      <c r="M107" s="993"/>
      <c r="N107" s="993"/>
    </row>
    <row r="108" spans="1:14" s="525" customFormat="1" ht="15.75" x14ac:dyDescent="0.2">
      <c r="A108" s="993"/>
      <c r="B108" s="498" t="s">
        <v>10</v>
      </c>
      <c r="C108" s="498" t="s">
        <v>11</v>
      </c>
      <c r="D108" s="498" t="s">
        <v>12</v>
      </c>
      <c r="E108" s="498" t="s">
        <v>10</v>
      </c>
      <c r="F108" s="498" t="s">
        <v>11</v>
      </c>
      <c r="G108" s="498" t="s">
        <v>12</v>
      </c>
      <c r="H108" s="498" t="s">
        <v>10</v>
      </c>
      <c r="I108" s="498" t="s">
        <v>112</v>
      </c>
      <c r="J108" s="498" t="s">
        <v>12</v>
      </c>
      <c r="K108" s="498" t="s">
        <v>10</v>
      </c>
      <c r="L108" s="498" t="s">
        <v>11</v>
      </c>
      <c r="M108" s="498" t="s">
        <v>4</v>
      </c>
      <c r="N108" s="993"/>
    </row>
    <row r="109" spans="1:14" s="525" customFormat="1" ht="16.5" thickBot="1" x14ac:dyDescent="0.25">
      <c r="A109" s="994"/>
      <c r="B109" s="499" t="s">
        <v>13</v>
      </c>
      <c r="C109" s="499" t="s">
        <v>14</v>
      </c>
      <c r="D109" s="499" t="s">
        <v>9</v>
      </c>
      <c r="E109" s="499" t="s">
        <v>13</v>
      </c>
      <c r="F109" s="499" t="s">
        <v>14</v>
      </c>
      <c r="G109" s="499" t="s">
        <v>9</v>
      </c>
      <c r="H109" s="499" t="s">
        <v>13</v>
      </c>
      <c r="I109" s="499" t="s">
        <v>14</v>
      </c>
      <c r="J109" s="499" t="s">
        <v>9</v>
      </c>
      <c r="K109" s="499" t="s">
        <v>13</v>
      </c>
      <c r="L109" s="499" t="s">
        <v>14</v>
      </c>
      <c r="M109" s="499" t="s">
        <v>9</v>
      </c>
      <c r="N109" s="994"/>
    </row>
    <row r="110" spans="1:14" ht="27.75" customHeight="1" x14ac:dyDescent="0.2">
      <c r="A110" s="5" t="s">
        <v>15</v>
      </c>
      <c r="B110" s="511"/>
      <c r="C110" s="511"/>
      <c r="D110" s="511"/>
      <c r="E110" s="511"/>
      <c r="F110" s="511"/>
      <c r="G110" s="511"/>
      <c r="H110" s="511"/>
      <c r="I110" s="511"/>
      <c r="J110" s="511"/>
      <c r="K110" s="7"/>
      <c r="L110" s="5"/>
      <c r="M110" s="511"/>
      <c r="N110" s="7" t="s">
        <v>16</v>
      </c>
    </row>
    <row r="111" spans="1:14" ht="27.75" customHeight="1" x14ac:dyDescent="0.2">
      <c r="A111" s="463" t="s">
        <v>17</v>
      </c>
      <c r="B111" s="9">
        <v>0</v>
      </c>
      <c r="C111" s="9">
        <v>2</v>
      </c>
      <c r="D111" s="9">
        <v>2</v>
      </c>
      <c r="E111" s="9">
        <v>0</v>
      </c>
      <c r="F111" s="9">
        <v>0</v>
      </c>
      <c r="G111" s="9">
        <v>0</v>
      </c>
      <c r="H111" s="9">
        <v>0</v>
      </c>
      <c r="I111" s="9">
        <v>0</v>
      </c>
      <c r="J111" s="9">
        <v>0</v>
      </c>
      <c r="K111" s="9">
        <v>0</v>
      </c>
      <c r="L111" s="9">
        <v>2</v>
      </c>
      <c r="M111" s="9">
        <v>2</v>
      </c>
      <c r="N111" s="508" t="s">
        <v>18</v>
      </c>
    </row>
    <row r="112" spans="1:14" ht="27.75" customHeight="1" x14ac:dyDescent="0.2">
      <c r="A112" s="463" t="s">
        <v>25</v>
      </c>
      <c r="B112" s="9">
        <v>0</v>
      </c>
      <c r="C112" s="9">
        <v>1</v>
      </c>
      <c r="D112" s="9">
        <v>1</v>
      </c>
      <c r="E112" s="9">
        <v>0</v>
      </c>
      <c r="F112" s="9">
        <v>0</v>
      </c>
      <c r="G112" s="9">
        <v>0</v>
      </c>
      <c r="H112" s="9">
        <v>0</v>
      </c>
      <c r="I112" s="9">
        <v>0</v>
      </c>
      <c r="J112" s="9">
        <v>0</v>
      </c>
      <c r="K112" s="9">
        <v>0</v>
      </c>
      <c r="L112" s="9">
        <v>1</v>
      </c>
      <c r="M112" s="9">
        <v>1</v>
      </c>
      <c r="N112" s="508" t="s">
        <v>26</v>
      </c>
    </row>
    <row r="113" spans="1:14" ht="27.75" customHeight="1" x14ac:dyDescent="0.2">
      <c r="A113" s="463" t="s">
        <v>82</v>
      </c>
      <c r="B113" s="9">
        <v>2</v>
      </c>
      <c r="C113" s="9">
        <v>0</v>
      </c>
      <c r="D113" s="9">
        <v>2</v>
      </c>
      <c r="E113" s="9">
        <v>0</v>
      </c>
      <c r="F113" s="9">
        <v>0</v>
      </c>
      <c r="G113" s="9">
        <v>0</v>
      </c>
      <c r="H113" s="9">
        <v>0</v>
      </c>
      <c r="I113" s="9">
        <v>0</v>
      </c>
      <c r="J113" s="9">
        <v>0</v>
      </c>
      <c r="K113" s="9">
        <v>2</v>
      </c>
      <c r="L113" s="9">
        <v>0</v>
      </c>
      <c r="M113" s="9">
        <v>2</v>
      </c>
      <c r="N113" s="508" t="s">
        <v>83</v>
      </c>
    </row>
    <row r="114" spans="1:14" ht="27.75" customHeight="1" x14ac:dyDescent="0.2">
      <c r="A114" s="463" t="s">
        <v>88</v>
      </c>
      <c r="B114" s="9">
        <v>6</v>
      </c>
      <c r="C114" s="9">
        <v>4</v>
      </c>
      <c r="D114" s="9">
        <v>10</v>
      </c>
      <c r="E114" s="9">
        <v>0</v>
      </c>
      <c r="F114" s="9">
        <v>0</v>
      </c>
      <c r="G114" s="9">
        <v>0</v>
      </c>
      <c r="H114" s="9">
        <v>0</v>
      </c>
      <c r="I114" s="9">
        <v>0</v>
      </c>
      <c r="J114" s="9">
        <v>0</v>
      </c>
      <c r="K114" s="9">
        <v>6</v>
      </c>
      <c r="L114" s="9">
        <v>4</v>
      </c>
      <c r="M114" s="9">
        <v>10</v>
      </c>
      <c r="N114" s="508" t="s">
        <v>89</v>
      </c>
    </row>
    <row r="115" spans="1:14" ht="27.75" customHeight="1" x14ac:dyDescent="0.2">
      <c r="A115" s="463" t="s">
        <v>90</v>
      </c>
      <c r="B115" s="9">
        <f t="shared" ref="B115:M115" si="22">SUM(B111:B114)</f>
        <v>8</v>
      </c>
      <c r="C115" s="9">
        <f t="shared" si="22"/>
        <v>7</v>
      </c>
      <c r="D115" s="9">
        <f t="shared" si="22"/>
        <v>15</v>
      </c>
      <c r="E115" s="9">
        <f t="shared" si="22"/>
        <v>0</v>
      </c>
      <c r="F115" s="9">
        <f t="shared" si="22"/>
        <v>0</v>
      </c>
      <c r="G115" s="9">
        <f t="shared" si="22"/>
        <v>0</v>
      </c>
      <c r="H115" s="9">
        <f t="shared" si="22"/>
        <v>0</v>
      </c>
      <c r="I115" s="9">
        <f t="shared" si="22"/>
        <v>0</v>
      </c>
      <c r="J115" s="9">
        <f t="shared" si="22"/>
        <v>0</v>
      </c>
      <c r="K115" s="9">
        <f t="shared" si="22"/>
        <v>8</v>
      </c>
      <c r="L115" s="9">
        <f t="shared" si="22"/>
        <v>7</v>
      </c>
      <c r="M115" s="9">
        <f t="shared" si="22"/>
        <v>15</v>
      </c>
      <c r="N115" s="508" t="s">
        <v>91</v>
      </c>
    </row>
    <row r="116" spans="1:14" ht="27.75" customHeight="1" x14ac:dyDescent="0.2">
      <c r="A116" s="463" t="s">
        <v>92</v>
      </c>
      <c r="B116" s="9"/>
      <c r="C116" s="9"/>
      <c r="D116" s="9"/>
      <c r="E116" s="9"/>
      <c r="F116" s="9"/>
      <c r="G116" s="9"/>
      <c r="H116" s="9"/>
      <c r="I116" s="9"/>
      <c r="J116" s="9"/>
      <c r="K116" s="9"/>
      <c r="L116" s="9"/>
      <c r="M116" s="9"/>
      <c r="N116" s="508" t="s">
        <v>93</v>
      </c>
    </row>
    <row r="117" spans="1:14" ht="27.75" customHeight="1" x14ac:dyDescent="0.2">
      <c r="A117" s="463" t="s">
        <v>17</v>
      </c>
      <c r="B117" s="9">
        <v>1</v>
      </c>
      <c r="C117" s="9">
        <v>1</v>
      </c>
      <c r="D117" s="9">
        <v>2</v>
      </c>
      <c r="E117" s="9">
        <v>0</v>
      </c>
      <c r="F117" s="9">
        <v>0</v>
      </c>
      <c r="G117" s="9">
        <v>0</v>
      </c>
      <c r="H117" s="9">
        <v>0</v>
      </c>
      <c r="I117" s="9">
        <v>0</v>
      </c>
      <c r="J117" s="9">
        <v>0</v>
      </c>
      <c r="K117" s="9">
        <v>1</v>
      </c>
      <c r="L117" s="9">
        <v>1</v>
      </c>
      <c r="M117" s="9">
        <v>2</v>
      </c>
      <c r="N117" s="508" t="s">
        <v>18</v>
      </c>
    </row>
    <row r="118" spans="1:14" ht="27.75" customHeight="1" x14ac:dyDescent="0.2">
      <c r="A118" s="463" t="s">
        <v>35</v>
      </c>
      <c r="B118" s="9">
        <v>2</v>
      </c>
      <c r="C118" s="9">
        <v>0</v>
      </c>
      <c r="D118" s="9">
        <v>2</v>
      </c>
      <c r="E118" s="9">
        <v>0</v>
      </c>
      <c r="F118" s="9">
        <v>0</v>
      </c>
      <c r="G118" s="9">
        <v>0</v>
      </c>
      <c r="H118" s="9">
        <v>0</v>
      </c>
      <c r="I118" s="9">
        <v>0</v>
      </c>
      <c r="J118" s="9">
        <v>0</v>
      </c>
      <c r="K118" s="9">
        <v>2</v>
      </c>
      <c r="L118" s="9">
        <v>0</v>
      </c>
      <c r="M118" s="9">
        <v>2</v>
      </c>
      <c r="N118" s="508" t="s">
        <v>36</v>
      </c>
    </row>
    <row r="119" spans="1:14" ht="27.75" customHeight="1" x14ac:dyDescent="0.2">
      <c r="A119" s="463" t="s">
        <v>88</v>
      </c>
      <c r="B119" s="9">
        <v>2</v>
      </c>
      <c r="C119" s="9">
        <v>0</v>
      </c>
      <c r="D119" s="9">
        <v>2</v>
      </c>
      <c r="E119" s="9">
        <v>0</v>
      </c>
      <c r="F119" s="9">
        <v>0</v>
      </c>
      <c r="G119" s="9">
        <v>0</v>
      </c>
      <c r="H119" s="9">
        <v>0</v>
      </c>
      <c r="I119" s="9">
        <v>0</v>
      </c>
      <c r="J119" s="9">
        <v>0</v>
      </c>
      <c r="K119" s="9">
        <v>2</v>
      </c>
      <c r="L119" s="9">
        <v>0</v>
      </c>
      <c r="M119" s="9">
        <v>2</v>
      </c>
      <c r="N119" s="508" t="s">
        <v>91</v>
      </c>
    </row>
    <row r="120" spans="1:14" ht="27.75" customHeight="1" thickBot="1" x14ac:dyDescent="0.25">
      <c r="A120" s="463" t="s">
        <v>126</v>
      </c>
      <c r="B120" s="9">
        <f>SUM(B117:B119)</f>
        <v>5</v>
      </c>
      <c r="C120" s="9">
        <f t="shared" ref="C120:M120" si="23">SUM(C117:C119)</f>
        <v>1</v>
      </c>
      <c r="D120" s="9">
        <f t="shared" si="23"/>
        <v>6</v>
      </c>
      <c r="E120" s="9">
        <f t="shared" si="23"/>
        <v>0</v>
      </c>
      <c r="F120" s="9">
        <f t="shared" si="23"/>
        <v>0</v>
      </c>
      <c r="G120" s="9">
        <f t="shared" si="23"/>
        <v>0</v>
      </c>
      <c r="H120" s="9">
        <f t="shared" si="23"/>
        <v>0</v>
      </c>
      <c r="I120" s="9">
        <f t="shared" si="23"/>
        <v>0</v>
      </c>
      <c r="J120" s="9">
        <f t="shared" si="23"/>
        <v>0</v>
      </c>
      <c r="K120" s="9">
        <f t="shared" si="23"/>
        <v>5</v>
      </c>
      <c r="L120" s="9">
        <f t="shared" si="23"/>
        <v>1</v>
      </c>
      <c r="M120" s="9">
        <f t="shared" si="23"/>
        <v>6</v>
      </c>
      <c r="N120" s="508" t="s">
        <v>103</v>
      </c>
    </row>
    <row r="121" spans="1:14" ht="27.75" customHeight="1" thickBot="1" x14ac:dyDescent="0.25">
      <c r="A121" s="23" t="s">
        <v>104</v>
      </c>
      <c r="B121" s="24">
        <f t="shared" ref="B121:M121" si="24">SUM(B115,B120)</f>
        <v>13</v>
      </c>
      <c r="C121" s="24">
        <f t="shared" si="24"/>
        <v>8</v>
      </c>
      <c r="D121" s="24">
        <f t="shared" si="24"/>
        <v>21</v>
      </c>
      <c r="E121" s="24">
        <f t="shared" si="24"/>
        <v>0</v>
      </c>
      <c r="F121" s="24">
        <f t="shared" si="24"/>
        <v>0</v>
      </c>
      <c r="G121" s="24">
        <f t="shared" si="24"/>
        <v>0</v>
      </c>
      <c r="H121" s="24">
        <f t="shared" si="24"/>
        <v>0</v>
      </c>
      <c r="I121" s="24">
        <f t="shared" si="24"/>
        <v>0</v>
      </c>
      <c r="J121" s="24">
        <f t="shared" si="24"/>
        <v>0</v>
      </c>
      <c r="K121" s="24">
        <f t="shared" si="24"/>
        <v>13</v>
      </c>
      <c r="L121" s="24">
        <f t="shared" si="24"/>
        <v>8</v>
      </c>
      <c r="M121" s="24">
        <f t="shared" si="24"/>
        <v>21</v>
      </c>
      <c r="N121" s="509" t="s">
        <v>9</v>
      </c>
    </row>
    <row r="122" spans="1:14" ht="15" thickTop="1" x14ac:dyDescent="0.2"/>
  </sheetData>
  <mergeCells count="46">
    <mergeCell ref="K107:M107"/>
    <mergeCell ref="A104:N104"/>
    <mergeCell ref="A106:A109"/>
    <mergeCell ref="B106:D106"/>
    <mergeCell ref="E106:G106"/>
    <mergeCell ref="H106:J106"/>
    <mergeCell ref="K106:M106"/>
    <mergeCell ref="N106:N109"/>
    <mergeCell ref="B107:D107"/>
    <mergeCell ref="E107:G107"/>
    <mergeCell ref="H107:J107"/>
    <mergeCell ref="A103:N103"/>
    <mergeCell ref="N36:N39"/>
    <mergeCell ref="B37:D37"/>
    <mergeCell ref="E37:G37"/>
    <mergeCell ref="H37:J37"/>
    <mergeCell ref="K37:M37"/>
    <mergeCell ref="A75:A78"/>
    <mergeCell ref="B75:D75"/>
    <mergeCell ref="E75:G75"/>
    <mergeCell ref="H75:J75"/>
    <mergeCell ref="K75:M75"/>
    <mergeCell ref="N75:N78"/>
    <mergeCell ref="B76:D76"/>
    <mergeCell ref="E76:G76"/>
    <mergeCell ref="H76:J76"/>
    <mergeCell ref="K76:M76"/>
    <mergeCell ref="A36:A39"/>
    <mergeCell ref="B36:D36"/>
    <mergeCell ref="E36:G36"/>
    <mergeCell ref="H36:J36"/>
    <mergeCell ref="K36:M36"/>
    <mergeCell ref="A1:N1"/>
    <mergeCell ref="A2:N2"/>
    <mergeCell ref="B3:J3"/>
    <mergeCell ref="M3:N3"/>
    <mergeCell ref="A4:A7"/>
    <mergeCell ref="B4:D4"/>
    <mergeCell ref="E4:G4"/>
    <mergeCell ref="H4:J4"/>
    <mergeCell ref="K4:M4"/>
    <mergeCell ref="N4:N7"/>
    <mergeCell ref="B5:D5"/>
    <mergeCell ref="E5:G5"/>
    <mergeCell ref="H5:J5"/>
    <mergeCell ref="K5:M5"/>
  </mergeCells>
  <printOptions horizontalCentered="1"/>
  <pageMargins left="0.5" right="0.5" top="1" bottom="0.39370078740157499" header="1" footer="0.39370078740157499"/>
  <pageSetup paperSize="9" scale="75" firstPageNumber="17"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78"/>
  <sheetViews>
    <sheetView rightToLeft="1" view="pageBreakPreview" topLeftCell="A148" zoomScale="80" zoomScaleSheetLayoutView="80" workbookViewId="0">
      <selection activeCell="O164" sqref="O164"/>
    </sheetView>
  </sheetViews>
  <sheetFormatPr defaultRowHeight="14.25" x14ac:dyDescent="0.2"/>
  <cols>
    <col min="1" max="1" width="27.75" style="335" customWidth="1"/>
    <col min="2" max="4" width="9" style="335"/>
    <col min="5" max="5" width="7" style="335" customWidth="1"/>
    <col min="6" max="6" width="8.25" style="335" customWidth="1"/>
    <col min="7" max="7" width="7.125" style="335" customWidth="1"/>
    <col min="8" max="10" width="9" style="335"/>
    <col min="11" max="11" width="34.875" style="335" customWidth="1"/>
    <col min="12" max="16384" width="9" style="335"/>
  </cols>
  <sheetData>
    <row r="1" spans="1:11" ht="32.25" customHeight="1" x14ac:dyDescent="0.2">
      <c r="A1" s="995" t="s">
        <v>2001</v>
      </c>
      <c r="B1" s="995"/>
      <c r="C1" s="995"/>
      <c r="D1" s="995"/>
      <c r="E1" s="995"/>
      <c r="F1" s="995"/>
      <c r="G1" s="995"/>
      <c r="H1" s="995"/>
      <c r="I1" s="995"/>
      <c r="J1" s="995"/>
      <c r="K1" s="995"/>
    </row>
    <row r="2" spans="1:11" ht="28.5" customHeight="1" x14ac:dyDescent="0.2">
      <c r="A2" s="999" t="s">
        <v>2000</v>
      </c>
      <c r="B2" s="999"/>
      <c r="C2" s="999"/>
      <c r="D2" s="999"/>
      <c r="E2" s="999"/>
      <c r="F2" s="999"/>
      <c r="G2" s="999"/>
      <c r="H2" s="999"/>
      <c r="I2" s="999"/>
      <c r="J2" s="999"/>
      <c r="K2" s="999"/>
    </row>
    <row r="3" spans="1:11" ht="26.25" customHeight="1" thickBot="1" x14ac:dyDescent="0.3">
      <c r="A3" s="33" t="s">
        <v>703</v>
      </c>
      <c r="K3" s="79" t="s">
        <v>704</v>
      </c>
    </row>
    <row r="4" spans="1:11" ht="22.5" customHeight="1" thickTop="1" x14ac:dyDescent="0.25">
      <c r="A4" s="992" t="s">
        <v>196</v>
      </c>
      <c r="B4" s="1003" t="s">
        <v>1</v>
      </c>
      <c r="C4" s="1003"/>
      <c r="D4" s="1003"/>
      <c r="E4" s="1003" t="s">
        <v>2</v>
      </c>
      <c r="F4" s="1003"/>
      <c r="G4" s="1003"/>
      <c r="H4" s="1003" t="s">
        <v>4</v>
      </c>
      <c r="I4" s="1003"/>
      <c r="J4" s="1003"/>
      <c r="K4" s="992" t="s">
        <v>197</v>
      </c>
    </row>
    <row r="5" spans="1:11" ht="20.25" customHeight="1" x14ac:dyDescent="0.25">
      <c r="A5" s="993"/>
      <c r="B5" s="1004" t="s">
        <v>6</v>
      </c>
      <c r="C5" s="1004"/>
      <c r="D5" s="1004"/>
      <c r="E5" s="1004" t="s">
        <v>7</v>
      </c>
      <c r="F5" s="1004"/>
      <c r="G5" s="1004"/>
      <c r="H5" s="1004" t="s">
        <v>9</v>
      </c>
      <c r="I5" s="1004"/>
      <c r="J5" s="1004"/>
      <c r="K5" s="993"/>
    </row>
    <row r="6" spans="1:11" ht="21" customHeight="1" x14ac:dyDescent="0.25">
      <c r="A6" s="993"/>
      <c r="B6" s="334" t="s">
        <v>10</v>
      </c>
      <c r="C6" s="334" t="s">
        <v>112</v>
      </c>
      <c r="D6" s="334" t="s">
        <v>12</v>
      </c>
      <c r="E6" s="334" t="s">
        <v>10</v>
      </c>
      <c r="F6" s="334" t="s">
        <v>112</v>
      </c>
      <c r="G6" s="334" t="s">
        <v>12</v>
      </c>
      <c r="H6" s="334" t="s">
        <v>10</v>
      </c>
      <c r="I6" s="334" t="s">
        <v>112</v>
      </c>
      <c r="J6" s="334" t="s">
        <v>12</v>
      </c>
      <c r="K6" s="993"/>
    </row>
    <row r="7" spans="1:11" ht="17.25" customHeight="1" thickBot="1" x14ac:dyDescent="0.3">
      <c r="A7" s="994"/>
      <c r="B7" s="4" t="s">
        <v>13</v>
      </c>
      <c r="C7" s="4" t="s">
        <v>14</v>
      </c>
      <c r="D7" s="4" t="s">
        <v>9</v>
      </c>
      <c r="E7" s="4" t="s">
        <v>13</v>
      </c>
      <c r="F7" s="4" t="s">
        <v>14</v>
      </c>
      <c r="G7" s="4" t="s">
        <v>9</v>
      </c>
      <c r="H7" s="4" t="s">
        <v>13</v>
      </c>
      <c r="I7" s="4" t="s">
        <v>14</v>
      </c>
      <c r="J7" s="4" t="s">
        <v>9</v>
      </c>
      <c r="K7" s="994"/>
    </row>
    <row r="8" spans="1:11" ht="22.5" customHeight="1" x14ac:dyDescent="0.2">
      <c r="A8" s="8" t="s">
        <v>15</v>
      </c>
      <c r="B8" s="9"/>
      <c r="C8" s="9"/>
      <c r="D8" s="9"/>
      <c r="E8" s="9"/>
      <c r="F8" s="9"/>
      <c r="G8" s="9"/>
      <c r="H8" s="9"/>
      <c r="I8" s="9"/>
      <c r="J8" s="9"/>
      <c r="K8" s="339" t="s">
        <v>198</v>
      </c>
    </row>
    <row r="9" spans="1:11" ht="19.5" customHeight="1" x14ac:dyDescent="0.2">
      <c r="A9" s="8" t="s">
        <v>199</v>
      </c>
      <c r="B9" s="9">
        <v>159</v>
      </c>
      <c r="C9" s="9">
        <v>200</v>
      </c>
      <c r="D9" s="9">
        <v>359</v>
      </c>
      <c r="E9" s="9">
        <v>0</v>
      </c>
      <c r="F9" s="9">
        <v>1</v>
      </c>
      <c r="G9" s="9">
        <v>1</v>
      </c>
      <c r="H9" s="9">
        <f>SUM(B9,E9)</f>
        <v>159</v>
      </c>
      <c r="I9" s="9">
        <f>SUM(C9,F9)</f>
        <v>201</v>
      </c>
      <c r="J9" s="9">
        <f>SUM(H9:I9)</f>
        <v>360</v>
      </c>
      <c r="K9" s="339" t="s">
        <v>200</v>
      </c>
    </row>
    <row r="10" spans="1:11" ht="22.5" customHeight="1" x14ac:dyDescent="0.2">
      <c r="A10" s="8" t="s">
        <v>203</v>
      </c>
      <c r="B10" s="9">
        <v>49</v>
      </c>
      <c r="C10" s="9">
        <v>96</v>
      </c>
      <c r="D10" s="9">
        <v>145</v>
      </c>
      <c r="E10" s="9">
        <v>0</v>
      </c>
      <c r="F10" s="9">
        <v>0</v>
      </c>
      <c r="G10" s="9">
        <v>0</v>
      </c>
      <c r="H10" s="9">
        <f t="shared" ref="H10:I22" si="0">SUM(B10,E10)</f>
        <v>49</v>
      </c>
      <c r="I10" s="9">
        <f t="shared" si="0"/>
        <v>96</v>
      </c>
      <c r="J10" s="9">
        <f t="shared" ref="J10:J22" si="1">SUM(H10:I10)</f>
        <v>145</v>
      </c>
      <c r="K10" s="339" t="s">
        <v>204</v>
      </c>
    </row>
    <row r="11" spans="1:11" ht="22.5" customHeight="1" x14ac:dyDescent="0.2">
      <c r="A11" s="8" t="s">
        <v>205</v>
      </c>
      <c r="B11" s="9">
        <v>71</v>
      </c>
      <c r="C11" s="9">
        <v>156</v>
      </c>
      <c r="D11" s="9">
        <v>227</v>
      </c>
      <c r="E11" s="9">
        <v>0</v>
      </c>
      <c r="F11" s="9">
        <v>0</v>
      </c>
      <c r="G11" s="9">
        <v>0</v>
      </c>
      <c r="H11" s="9">
        <f t="shared" si="0"/>
        <v>71</v>
      </c>
      <c r="I11" s="9">
        <f t="shared" si="0"/>
        <v>156</v>
      </c>
      <c r="J11" s="9">
        <f t="shared" si="1"/>
        <v>227</v>
      </c>
      <c r="K11" s="339" t="s">
        <v>305</v>
      </c>
    </row>
    <row r="12" spans="1:11" ht="22.5" customHeight="1" x14ac:dyDescent="0.2">
      <c r="A12" s="8" t="s">
        <v>207</v>
      </c>
      <c r="B12" s="9">
        <v>23</v>
      </c>
      <c r="C12" s="9">
        <v>122</v>
      </c>
      <c r="D12" s="9">
        <v>145</v>
      </c>
      <c r="E12" s="9">
        <v>0</v>
      </c>
      <c r="F12" s="9">
        <v>0</v>
      </c>
      <c r="G12" s="9">
        <v>0</v>
      </c>
      <c r="H12" s="9">
        <f t="shared" si="0"/>
        <v>23</v>
      </c>
      <c r="I12" s="9">
        <f t="shared" si="0"/>
        <v>122</v>
      </c>
      <c r="J12" s="9">
        <f t="shared" si="1"/>
        <v>145</v>
      </c>
      <c r="K12" s="339" t="s">
        <v>208</v>
      </c>
    </row>
    <row r="13" spans="1:11" ht="22.5" customHeight="1" x14ac:dyDescent="0.2">
      <c r="A13" s="8" t="s">
        <v>209</v>
      </c>
      <c r="B13" s="9">
        <v>390</v>
      </c>
      <c r="C13" s="9">
        <v>194</v>
      </c>
      <c r="D13" s="9">
        <v>584</v>
      </c>
      <c r="E13" s="9">
        <v>0</v>
      </c>
      <c r="F13" s="9">
        <v>0</v>
      </c>
      <c r="G13" s="9">
        <v>0</v>
      </c>
      <c r="H13" s="9">
        <f t="shared" si="0"/>
        <v>390</v>
      </c>
      <c r="I13" s="9">
        <f t="shared" si="0"/>
        <v>194</v>
      </c>
      <c r="J13" s="9">
        <f t="shared" si="1"/>
        <v>584</v>
      </c>
      <c r="K13" s="339" t="s">
        <v>210</v>
      </c>
    </row>
    <row r="14" spans="1:11" ht="22.5" customHeight="1" x14ac:dyDescent="0.2">
      <c r="A14" s="8" t="s">
        <v>696</v>
      </c>
      <c r="B14" s="9">
        <v>134</v>
      </c>
      <c r="C14" s="9">
        <v>86</v>
      </c>
      <c r="D14" s="9">
        <v>220</v>
      </c>
      <c r="E14" s="9">
        <v>0</v>
      </c>
      <c r="F14" s="9">
        <v>0</v>
      </c>
      <c r="G14" s="9">
        <v>0</v>
      </c>
      <c r="H14" s="9">
        <f t="shared" si="0"/>
        <v>134</v>
      </c>
      <c r="I14" s="9">
        <f t="shared" si="0"/>
        <v>86</v>
      </c>
      <c r="J14" s="9">
        <f t="shared" si="1"/>
        <v>220</v>
      </c>
      <c r="K14" s="339" t="s">
        <v>697</v>
      </c>
    </row>
    <row r="15" spans="1:11" ht="22.5" customHeight="1" x14ac:dyDescent="0.2">
      <c r="A15" s="8" t="s">
        <v>213</v>
      </c>
      <c r="B15" s="9">
        <v>104</v>
      </c>
      <c r="C15" s="9">
        <v>74</v>
      </c>
      <c r="D15" s="9">
        <v>178</v>
      </c>
      <c r="E15" s="9">
        <v>0</v>
      </c>
      <c r="F15" s="9">
        <v>0</v>
      </c>
      <c r="G15" s="9">
        <v>0</v>
      </c>
      <c r="H15" s="9">
        <f t="shared" si="0"/>
        <v>104</v>
      </c>
      <c r="I15" s="9">
        <f t="shared" si="0"/>
        <v>74</v>
      </c>
      <c r="J15" s="9">
        <f t="shared" si="1"/>
        <v>178</v>
      </c>
      <c r="K15" s="339" t="s">
        <v>214</v>
      </c>
    </row>
    <row r="16" spans="1:11" ht="22.5" customHeight="1" x14ac:dyDescent="0.2">
      <c r="A16" s="8" t="s">
        <v>215</v>
      </c>
      <c r="B16" s="9">
        <v>40</v>
      </c>
      <c r="C16" s="9">
        <v>36</v>
      </c>
      <c r="D16" s="9">
        <v>76</v>
      </c>
      <c r="E16" s="9">
        <v>0</v>
      </c>
      <c r="F16" s="9">
        <v>0</v>
      </c>
      <c r="G16" s="9">
        <v>0</v>
      </c>
      <c r="H16" s="9">
        <f t="shared" si="0"/>
        <v>40</v>
      </c>
      <c r="I16" s="9">
        <f t="shared" si="0"/>
        <v>36</v>
      </c>
      <c r="J16" s="9">
        <f t="shared" si="1"/>
        <v>76</v>
      </c>
      <c r="K16" s="339" t="s">
        <v>216</v>
      </c>
    </row>
    <row r="17" spans="1:11" ht="22.5" customHeight="1" x14ac:dyDescent="0.2">
      <c r="A17" s="8" t="s">
        <v>217</v>
      </c>
      <c r="B17" s="9">
        <v>259</v>
      </c>
      <c r="C17" s="9">
        <v>408</v>
      </c>
      <c r="D17" s="9">
        <v>667</v>
      </c>
      <c r="E17" s="9">
        <v>0</v>
      </c>
      <c r="F17" s="9">
        <v>0</v>
      </c>
      <c r="G17" s="9">
        <v>0</v>
      </c>
      <c r="H17" s="9">
        <f t="shared" si="0"/>
        <v>259</v>
      </c>
      <c r="I17" s="9">
        <f t="shared" si="0"/>
        <v>408</v>
      </c>
      <c r="J17" s="9">
        <f t="shared" si="1"/>
        <v>667</v>
      </c>
      <c r="K17" s="339" t="s">
        <v>453</v>
      </c>
    </row>
    <row r="18" spans="1:11" ht="22.5" customHeight="1" x14ac:dyDescent="0.2">
      <c r="A18" s="8" t="s">
        <v>456</v>
      </c>
      <c r="B18" s="9">
        <v>104</v>
      </c>
      <c r="C18" s="9">
        <v>110</v>
      </c>
      <c r="D18" s="9">
        <v>214</v>
      </c>
      <c r="E18" s="9">
        <v>0</v>
      </c>
      <c r="F18" s="9">
        <v>0</v>
      </c>
      <c r="G18" s="9">
        <v>0</v>
      </c>
      <c r="H18" s="9">
        <f t="shared" si="0"/>
        <v>104</v>
      </c>
      <c r="I18" s="9">
        <f t="shared" si="0"/>
        <v>110</v>
      </c>
      <c r="J18" s="9">
        <f t="shared" si="1"/>
        <v>214</v>
      </c>
      <c r="K18" s="339" t="s">
        <v>457</v>
      </c>
    </row>
    <row r="19" spans="1:11" ht="22.5" customHeight="1" x14ac:dyDescent="0.2">
      <c r="A19" s="8" t="s">
        <v>221</v>
      </c>
      <c r="B19" s="9">
        <v>523</v>
      </c>
      <c r="C19" s="9">
        <v>292</v>
      </c>
      <c r="D19" s="9">
        <v>815</v>
      </c>
      <c r="E19" s="9">
        <v>0</v>
      </c>
      <c r="F19" s="9">
        <v>0</v>
      </c>
      <c r="G19" s="9">
        <v>0</v>
      </c>
      <c r="H19" s="9">
        <f t="shared" si="0"/>
        <v>523</v>
      </c>
      <c r="I19" s="9">
        <f>SUM(C19,F19)</f>
        <v>292</v>
      </c>
      <c r="J19" s="9">
        <f>SUM(H19:I19)</f>
        <v>815</v>
      </c>
      <c r="K19" s="339" t="s">
        <v>222</v>
      </c>
    </row>
    <row r="20" spans="1:11" ht="22.5" customHeight="1" x14ac:dyDescent="0.2">
      <c r="A20" s="8" t="s">
        <v>309</v>
      </c>
      <c r="B20" s="9">
        <v>203</v>
      </c>
      <c r="C20" s="9">
        <v>365</v>
      </c>
      <c r="D20" s="9">
        <v>568</v>
      </c>
      <c r="E20" s="9">
        <v>0</v>
      </c>
      <c r="F20" s="9">
        <v>0</v>
      </c>
      <c r="G20" s="9">
        <v>0</v>
      </c>
      <c r="H20" s="9">
        <f t="shared" si="0"/>
        <v>203</v>
      </c>
      <c r="I20" s="9">
        <f t="shared" si="0"/>
        <v>365</v>
      </c>
      <c r="J20" s="9">
        <f t="shared" si="1"/>
        <v>568</v>
      </c>
      <c r="K20" s="339" t="s">
        <v>310</v>
      </c>
    </row>
    <row r="21" spans="1:11" ht="22.5" customHeight="1" x14ac:dyDescent="0.2">
      <c r="A21" s="8" t="s">
        <v>698</v>
      </c>
      <c r="B21" s="9">
        <v>0</v>
      </c>
      <c r="C21" s="9">
        <v>1413</v>
      </c>
      <c r="D21" s="9">
        <v>1413</v>
      </c>
      <c r="E21" s="9">
        <v>0</v>
      </c>
      <c r="F21" s="9">
        <v>0</v>
      </c>
      <c r="G21" s="9">
        <v>0</v>
      </c>
      <c r="H21" s="9">
        <f t="shared" si="0"/>
        <v>0</v>
      </c>
      <c r="I21" s="9">
        <f t="shared" si="0"/>
        <v>1413</v>
      </c>
      <c r="J21" s="9">
        <f t="shared" si="1"/>
        <v>1413</v>
      </c>
      <c r="K21" s="339" t="s">
        <v>259</v>
      </c>
    </row>
    <row r="22" spans="1:11" ht="22.5" customHeight="1" x14ac:dyDescent="0.2">
      <c r="A22" s="8" t="s">
        <v>699</v>
      </c>
      <c r="B22" s="9">
        <v>237</v>
      </c>
      <c r="C22" s="9">
        <v>242</v>
      </c>
      <c r="D22" s="9">
        <v>479</v>
      </c>
      <c r="E22" s="9">
        <v>0</v>
      </c>
      <c r="F22" s="9">
        <v>0</v>
      </c>
      <c r="G22" s="9">
        <v>0</v>
      </c>
      <c r="H22" s="9">
        <f t="shared" si="0"/>
        <v>237</v>
      </c>
      <c r="I22" s="9">
        <f t="shared" si="0"/>
        <v>242</v>
      </c>
      <c r="J22" s="9">
        <f t="shared" si="1"/>
        <v>479</v>
      </c>
      <c r="K22" s="339" t="s">
        <v>312</v>
      </c>
    </row>
    <row r="23" spans="1:11" ht="22.5" customHeight="1" thickBot="1" x14ac:dyDescent="0.25">
      <c r="A23" s="11" t="s">
        <v>229</v>
      </c>
      <c r="B23" s="12">
        <v>44</v>
      </c>
      <c r="C23" s="12">
        <v>9</v>
      </c>
      <c r="D23" s="12">
        <v>53</v>
      </c>
      <c r="E23" s="12">
        <v>0</v>
      </c>
      <c r="F23" s="12">
        <v>0</v>
      </c>
      <c r="G23" s="12">
        <v>0</v>
      </c>
      <c r="H23" s="12">
        <f>SUM(B23,E23)</f>
        <v>44</v>
      </c>
      <c r="I23" s="12">
        <f>SUM(C23,F23)</f>
        <v>9</v>
      </c>
      <c r="J23" s="12">
        <f>SUM(H23:I23)</f>
        <v>53</v>
      </c>
      <c r="K23" s="13" t="s">
        <v>462</v>
      </c>
    </row>
    <row r="24" spans="1:11" ht="13.5" customHeight="1" thickTop="1" x14ac:dyDescent="0.2"/>
    <row r="25" spans="1:11" ht="13.5" customHeight="1" x14ac:dyDescent="0.2"/>
    <row r="26" spans="1:11" ht="13.5" customHeight="1" x14ac:dyDescent="0.2"/>
    <row r="27" spans="1:11" ht="13.5" customHeight="1" x14ac:dyDescent="0.2"/>
    <row r="28" spans="1:11" ht="13.5" customHeight="1" x14ac:dyDescent="0.2"/>
    <row r="29" spans="1:11" ht="13.5" customHeight="1" x14ac:dyDescent="0.2"/>
    <row r="30" spans="1:11" ht="13.5" customHeight="1" x14ac:dyDescent="0.2"/>
    <row r="31" spans="1:11" ht="25.5" customHeight="1" thickBot="1" x14ac:dyDescent="0.3">
      <c r="A31" s="33" t="s">
        <v>706</v>
      </c>
      <c r="K31" s="288" t="s">
        <v>2433</v>
      </c>
    </row>
    <row r="32" spans="1:11" ht="20.25" customHeight="1" thickTop="1" x14ac:dyDescent="0.25">
      <c r="A32" s="992" t="s">
        <v>196</v>
      </c>
      <c r="B32" s="1003" t="s">
        <v>1</v>
      </c>
      <c r="C32" s="1003"/>
      <c r="D32" s="1003"/>
      <c r="E32" s="1003" t="s">
        <v>2</v>
      </c>
      <c r="F32" s="1003"/>
      <c r="G32" s="1003"/>
      <c r="H32" s="1003" t="s">
        <v>4</v>
      </c>
      <c r="I32" s="1003"/>
      <c r="J32" s="1003"/>
      <c r="K32" s="992" t="s">
        <v>197</v>
      </c>
    </row>
    <row r="33" spans="1:11" ht="15" customHeight="1" x14ac:dyDescent="0.25">
      <c r="A33" s="993"/>
      <c r="B33" s="1004" t="s">
        <v>6</v>
      </c>
      <c r="C33" s="1004"/>
      <c r="D33" s="1004"/>
      <c r="E33" s="1004" t="s">
        <v>7</v>
      </c>
      <c r="F33" s="1004"/>
      <c r="G33" s="1004"/>
      <c r="H33" s="1004" t="s">
        <v>9</v>
      </c>
      <c r="I33" s="1004"/>
      <c r="J33" s="1004"/>
      <c r="K33" s="993"/>
    </row>
    <row r="34" spans="1:11" ht="21.75" customHeight="1" x14ac:dyDescent="0.25">
      <c r="A34" s="993"/>
      <c r="B34" s="334" t="s">
        <v>10</v>
      </c>
      <c r="C34" s="334" t="s">
        <v>112</v>
      </c>
      <c r="D34" s="334" t="s">
        <v>12</v>
      </c>
      <c r="E34" s="334" t="s">
        <v>10</v>
      </c>
      <c r="F34" s="334" t="s">
        <v>112</v>
      </c>
      <c r="G34" s="334" t="s">
        <v>12</v>
      </c>
      <c r="H34" s="334" t="s">
        <v>10</v>
      </c>
      <c r="I34" s="334" t="s">
        <v>112</v>
      </c>
      <c r="J34" s="334" t="s">
        <v>12</v>
      </c>
      <c r="K34" s="993"/>
    </row>
    <row r="35" spans="1:11" ht="21.75" customHeight="1" thickBot="1" x14ac:dyDescent="0.3">
      <c r="A35" s="994"/>
      <c r="B35" s="4" t="s">
        <v>13</v>
      </c>
      <c r="C35" s="4" t="s">
        <v>14</v>
      </c>
      <c r="D35" s="4" t="s">
        <v>9</v>
      </c>
      <c r="E35" s="4" t="s">
        <v>13</v>
      </c>
      <c r="F35" s="4" t="s">
        <v>14</v>
      </c>
      <c r="G35" s="4" t="s">
        <v>9</v>
      </c>
      <c r="H35" s="4" t="s">
        <v>13</v>
      </c>
      <c r="I35" s="4" t="s">
        <v>14</v>
      </c>
      <c r="J35" s="4" t="s">
        <v>9</v>
      </c>
      <c r="K35" s="994"/>
    </row>
    <row r="36" spans="1:11" ht="20.100000000000001" customHeight="1" x14ac:dyDescent="0.2">
      <c r="A36" s="8" t="s">
        <v>233</v>
      </c>
      <c r="B36" s="9">
        <v>127</v>
      </c>
      <c r="C36" s="9">
        <v>167</v>
      </c>
      <c r="D36" s="9">
        <v>294</v>
      </c>
      <c r="E36" s="9">
        <v>0</v>
      </c>
      <c r="F36" s="9">
        <v>0</v>
      </c>
      <c r="G36" s="9">
        <v>0</v>
      </c>
      <c r="H36" s="9">
        <f>SUM(B36,E36)</f>
        <v>127</v>
      </c>
      <c r="I36" s="9">
        <f>SUM(C36,F36)</f>
        <v>167</v>
      </c>
      <c r="J36" s="9">
        <f>SUM(G36,D36)</f>
        <v>294</v>
      </c>
      <c r="K36" s="339" t="s">
        <v>234</v>
      </c>
    </row>
    <row r="37" spans="1:11" ht="20.100000000000001" customHeight="1" x14ac:dyDescent="0.2">
      <c r="A37" s="8" t="s">
        <v>235</v>
      </c>
      <c r="B37" s="9">
        <v>187</v>
      </c>
      <c r="C37" s="9">
        <v>198</v>
      </c>
      <c r="D37" s="9">
        <v>385</v>
      </c>
      <c r="E37" s="9">
        <v>0</v>
      </c>
      <c r="F37" s="9">
        <v>0</v>
      </c>
      <c r="G37" s="9">
        <v>0</v>
      </c>
      <c r="H37" s="9">
        <f t="shared" ref="H37:I41" si="2">SUM(B37,E37)</f>
        <v>187</v>
      </c>
      <c r="I37" s="9">
        <f t="shared" si="2"/>
        <v>198</v>
      </c>
      <c r="J37" s="9">
        <f>SUM(G37,D37)</f>
        <v>385</v>
      </c>
      <c r="K37" s="339" t="s">
        <v>236</v>
      </c>
    </row>
    <row r="38" spans="1:11" ht="20.100000000000001" customHeight="1" x14ac:dyDescent="0.2">
      <c r="A38" s="8" t="s">
        <v>463</v>
      </c>
      <c r="B38" s="9">
        <v>12</v>
      </c>
      <c r="C38" s="9">
        <v>18</v>
      </c>
      <c r="D38" s="9">
        <v>30</v>
      </c>
      <c r="E38" s="9">
        <v>0</v>
      </c>
      <c r="F38" s="9">
        <v>0</v>
      </c>
      <c r="G38" s="9">
        <v>0</v>
      </c>
      <c r="H38" s="9">
        <f t="shared" si="2"/>
        <v>12</v>
      </c>
      <c r="I38" s="9">
        <f t="shared" si="2"/>
        <v>18</v>
      </c>
      <c r="J38" s="9">
        <f t="shared" ref="J38:J57" si="3">SUM(G38,D38)</f>
        <v>30</v>
      </c>
      <c r="K38" s="339" t="s">
        <v>700</v>
      </c>
    </row>
    <row r="39" spans="1:11" ht="20.100000000000001" customHeight="1" x14ac:dyDescent="0.2">
      <c r="A39" s="8" t="s">
        <v>239</v>
      </c>
      <c r="B39" s="9">
        <v>116</v>
      </c>
      <c r="C39" s="9">
        <v>113</v>
      </c>
      <c r="D39" s="9">
        <v>229</v>
      </c>
      <c r="E39" s="9">
        <v>0</v>
      </c>
      <c r="F39" s="9">
        <v>0</v>
      </c>
      <c r="G39" s="9">
        <v>0</v>
      </c>
      <c r="H39" s="9">
        <f t="shared" si="2"/>
        <v>116</v>
      </c>
      <c r="I39" s="9">
        <f t="shared" si="2"/>
        <v>113</v>
      </c>
      <c r="J39" s="9">
        <f t="shared" si="3"/>
        <v>229</v>
      </c>
      <c r="K39" s="339" t="s">
        <v>240</v>
      </c>
    </row>
    <row r="40" spans="1:11" ht="20.100000000000001" customHeight="1" x14ac:dyDescent="0.2">
      <c r="A40" s="8" t="s">
        <v>241</v>
      </c>
      <c r="B40" s="9">
        <v>65</v>
      </c>
      <c r="C40" s="9">
        <v>27</v>
      </c>
      <c r="D40" s="9">
        <v>92</v>
      </c>
      <c r="E40" s="9">
        <v>0</v>
      </c>
      <c r="F40" s="9">
        <v>0</v>
      </c>
      <c r="G40" s="9">
        <v>0</v>
      </c>
      <c r="H40" s="9">
        <f t="shared" si="2"/>
        <v>65</v>
      </c>
      <c r="I40" s="9">
        <f t="shared" si="2"/>
        <v>27</v>
      </c>
      <c r="J40" s="9">
        <f t="shared" si="3"/>
        <v>92</v>
      </c>
      <c r="K40" s="339" t="s">
        <v>242</v>
      </c>
    </row>
    <row r="41" spans="1:11" ht="20.100000000000001" customHeight="1" x14ac:dyDescent="0.2">
      <c r="A41" s="8" t="s">
        <v>701</v>
      </c>
      <c r="B41" s="9">
        <v>46</v>
      </c>
      <c r="C41" s="9">
        <v>86</v>
      </c>
      <c r="D41" s="9">
        <v>132</v>
      </c>
      <c r="E41" s="9">
        <v>0</v>
      </c>
      <c r="F41" s="9">
        <v>0</v>
      </c>
      <c r="G41" s="9">
        <v>0</v>
      </c>
      <c r="H41" s="9">
        <f t="shared" si="2"/>
        <v>46</v>
      </c>
      <c r="I41" s="9">
        <f t="shared" si="2"/>
        <v>86</v>
      </c>
      <c r="J41" s="9">
        <f t="shared" si="3"/>
        <v>132</v>
      </c>
      <c r="K41" s="339" t="s">
        <v>702</v>
      </c>
    </row>
    <row r="42" spans="1:11" ht="20.100000000000001" customHeight="1" x14ac:dyDescent="0.2">
      <c r="A42" s="8" t="s">
        <v>90</v>
      </c>
      <c r="B42" s="9">
        <f t="shared" ref="B42:J42" si="4">SUM(B36:B41,B9:B23)</f>
        <v>2893</v>
      </c>
      <c r="C42" s="9">
        <f t="shared" si="4"/>
        <v>4412</v>
      </c>
      <c r="D42" s="9">
        <f t="shared" si="4"/>
        <v>7305</v>
      </c>
      <c r="E42" s="9">
        <f t="shared" si="4"/>
        <v>0</v>
      </c>
      <c r="F42" s="9">
        <f t="shared" si="4"/>
        <v>1</v>
      </c>
      <c r="G42" s="9">
        <f t="shared" si="4"/>
        <v>1</v>
      </c>
      <c r="H42" s="9">
        <f t="shared" si="4"/>
        <v>2893</v>
      </c>
      <c r="I42" s="9">
        <f t="shared" si="4"/>
        <v>4413</v>
      </c>
      <c r="J42" s="9">
        <f t="shared" si="4"/>
        <v>7306</v>
      </c>
      <c r="K42" s="339" t="s">
        <v>313</v>
      </c>
    </row>
    <row r="43" spans="1:11" ht="20.100000000000001" customHeight="1" x14ac:dyDescent="0.2">
      <c r="A43" s="8" t="s">
        <v>92</v>
      </c>
      <c r="B43" s="9"/>
      <c r="C43" s="9"/>
      <c r="D43" s="9"/>
      <c r="E43" s="9"/>
      <c r="F43" s="9"/>
      <c r="G43" s="9"/>
      <c r="H43" s="9"/>
      <c r="I43" s="9"/>
      <c r="J43" s="9"/>
      <c r="K43" s="339" t="s">
        <v>93</v>
      </c>
    </row>
    <row r="44" spans="1:11" ht="20.100000000000001" customHeight="1" x14ac:dyDescent="0.2">
      <c r="A44" s="8" t="s">
        <v>207</v>
      </c>
      <c r="B44" s="9">
        <v>86</v>
      </c>
      <c r="C44" s="9">
        <v>86</v>
      </c>
      <c r="D44" s="9">
        <v>172</v>
      </c>
      <c r="E44" s="9">
        <v>0</v>
      </c>
      <c r="F44" s="9">
        <v>0</v>
      </c>
      <c r="G44" s="9">
        <v>0</v>
      </c>
      <c r="H44" s="9">
        <f>SUM(B44,E44)</f>
        <v>86</v>
      </c>
      <c r="I44" s="9">
        <f>SUM(C44,F44)</f>
        <v>86</v>
      </c>
      <c r="J44" s="9">
        <f t="shared" si="3"/>
        <v>172</v>
      </c>
      <c r="K44" s="339" t="s">
        <v>208</v>
      </c>
    </row>
    <row r="45" spans="1:11" ht="20.100000000000001" customHeight="1" x14ac:dyDescent="0.2">
      <c r="A45" s="8" t="s">
        <v>209</v>
      </c>
      <c r="B45" s="9">
        <v>46</v>
      </c>
      <c r="C45" s="9">
        <v>3</v>
      </c>
      <c r="D45" s="9">
        <v>49</v>
      </c>
      <c r="E45" s="9">
        <v>0</v>
      </c>
      <c r="F45" s="9">
        <v>0</v>
      </c>
      <c r="G45" s="9">
        <v>0</v>
      </c>
      <c r="H45" s="9">
        <f t="shared" ref="H45:I57" si="5">SUM(B45,E45)</f>
        <v>46</v>
      </c>
      <c r="I45" s="9">
        <f t="shared" si="5"/>
        <v>3</v>
      </c>
      <c r="J45" s="9">
        <f t="shared" si="3"/>
        <v>49</v>
      </c>
      <c r="K45" s="339" t="s">
        <v>210</v>
      </c>
    </row>
    <row r="46" spans="1:11" ht="20.100000000000001" customHeight="1" x14ac:dyDescent="0.2">
      <c r="A46" s="8" t="s">
        <v>213</v>
      </c>
      <c r="B46" s="9">
        <v>16</v>
      </c>
      <c r="C46" s="9">
        <v>2</v>
      </c>
      <c r="D46" s="9">
        <v>18</v>
      </c>
      <c r="E46" s="9">
        <v>0</v>
      </c>
      <c r="F46" s="9">
        <v>0</v>
      </c>
      <c r="G46" s="9">
        <v>0</v>
      </c>
      <c r="H46" s="9">
        <f t="shared" si="5"/>
        <v>16</v>
      </c>
      <c r="I46" s="9">
        <f t="shared" si="5"/>
        <v>2</v>
      </c>
      <c r="J46" s="9">
        <f t="shared" si="3"/>
        <v>18</v>
      </c>
      <c r="K46" s="339" t="s">
        <v>214</v>
      </c>
    </row>
    <row r="47" spans="1:11" ht="20.100000000000001" customHeight="1" x14ac:dyDescent="0.2">
      <c r="A47" s="8" t="s">
        <v>217</v>
      </c>
      <c r="B47" s="9">
        <v>75</v>
      </c>
      <c r="C47" s="9">
        <v>51</v>
      </c>
      <c r="D47" s="9">
        <v>126</v>
      </c>
      <c r="E47" s="9">
        <v>0</v>
      </c>
      <c r="F47" s="9">
        <v>0</v>
      </c>
      <c r="G47" s="9">
        <v>0</v>
      </c>
      <c r="H47" s="9">
        <f t="shared" si="5"/>
        <v>75</v>
      </c>
      <c r="I47" s="9">
        <f t="shared" si="5"/>
        <v>51</v>
      </c>
      <c r="J47" s="9">
        <f t="shared" si="3"/>
        <v>126</v>
      </c>
      <c r="K47" s="339" t="s">
        <v>453</v>
      </c>
    </row>
    <row r="48" spans="1:11" ht="20.100000000000001" customHeight="1" x14ac:dyDescent="0.2">
      <c r="A48" s="8" t="s">
        <v>456</v>
      </c>
      <c r="B48" s="9">
        <v>17</v>
      </c>
      <c r="C48" s="9">
        <v>4</v>
      </c>
      <c r="D48" s="9">
        <v>21</v>
      </c>
      <c r="E48" s="9">
        <v>0</v>
      </c>
      <c r="F48" s="9">
        <v>0</v>
      </c>
      <c r="G48" s="9">
        <v>0</v>
      </c>
      <c r="H48" s="9">
        <f t="shared" si="5"/>
        <v>17</v>
      </c>
      <c r="I48" s="9">
        <f t="shared" si="5"/>
        <v>4</v>
      </c>
      <c r="J48" s="9">
        <f t="shared" si="3"/>
        <v>21</v>
      </c>
      <c r="K48" s="339" t="s">
        <v>457</v>
      </c>
    </row>
    <row r="49" spans="1:11" ht="20.100000000000001" customHeight="1" x14ac:dyDescent="0.2">
      <c r="A49" s="8" t="s">
        <v>221</v>
      </c>
      <c r="B49" s="9">
        <v>107</v>
      </c>
      <c r="C49" s="9">
        <v>50</v>
      </c>
      <c r="D49" s="9">
        <v>157</v>
      </c>
      <c r="E49" s="9">
        <v>0</v>
      </c>
      <c r="F49" s="9">
        <v>0</v>
      </c>
      <c r="G49" s="9">
        <v>0</v>
      </c>
      <c r="H49" s="9">
        <f t="shared" si="5"/>
        <v>107</v>
      </c>
      <c r="I49" s="9">
        <f t="shared" si="5"/>
        <v>50</v>
      </c>
      <c r="J49" s="9">
        <f t="shared" si="3"/>
        <v>157</v>
      </c>
      <c r="K49" s="339" t="s">
        <v>222</v>
      </c>
    </row>
    <row r="50" spans="1:11" ht="20.100000000000001" customHeight="1" x14ac:dyDescent="0.2">
      <c r="A50" s="8" t="s">
        <v>309</v>
      </c>
      <c r="B50" s="9">
        <v>77</v>
      </c>
      <c r="C50" s="9">
        <v>46</v>
      </c>
      <c r="D50" s="9">
        <v>123</v>
      </c>
      <c r="E50" s="9">
        <v>0</v>
      </c>
      <c r="F50" s="9">
        <v>0</v>
      </c>
      <c r="G50" s="9">
        <v>0</v>
      </c>
      <c r="H50" s="9">
        <f t="shared" si="5"/>
        <v>77</v>
      </c>
      <c r="I50" s="9">
        <f t="shared" si="5"/>
        <v>46</v>
      </c>
      <c r="J50" s="9">
        <f t="shared" si="3"/>
        <v>123</v>
      </c>
      <c r="K50" s="339" t="s">
        <v>310</v>
      </c>
    </row>
    <row r="51" spans="1:11" ht="20.100000000000001" customHeight="1" x14ac:dyDescent="0.2">
      <c r="A51" s="8" t="s">
        <v>227</v>
      </c>
      <c r="B51" s="9">
        <v>0</v>
      </c>
      <c r="C51" s="9">
        <v>152</v>
      </c>
      <c r="D51" s="9">
        <v>152</v>
      </c>
      <c r="E51" s="9">
        <v>0</v>
      </c>
      <c r="F51" s="9">
        <v>0</v>
      </c>
      <c r="G51" s="9">
        <v>0</v>
      </c>
      <c r="H51" s="9">
        <f t="shared" si="5"/>
        <v>0</v>
      </c>
      <c r="I51" s="9">
        <f t="shared" si="5"/>
        <v>152</v>
      </c>
      <c r="J51" s="9">
        <f t="shared" si="3"/>
        <v>152</v>
      </c>
      <c r="K51" s="339" t="s">
        <v>259</v>
      </c>
    </row>
    <row r="52" spans="1:11" ht="20.100000000000001" customHeight="1" x14ac:dyDescent="0.2">
      <c r="A52" s="8" t="s">
        <v>699</v>
      </c>
      <c r="B52" s="9">
        <v>7</v>
      </c>
      <c r="C52" s="9">
        <v>34</v>
      </c>
      <c r="D52" s="9">
        <v>41</v>
      </c>
      <c r="E52" s="9">
        <v>0</v>
      </c>
      <c r="F52" s="9">
        <v>0</v>
      </c>
      <c r="G52" s="9">
        <v>0</v>
      </c>
      <c r="H52" s="9">
        <f t="shared" si="5"/>
        <v>7</v>
      </c>
      <c r="I52" s="9">
        <f t="shared" si="5"/>
        <v>34</v>
      </c>
      <c r="J52" s="9">
        <f t="shared" si="3"/>
        <v>41</v>
      </c>
      <c r="K52" s="339" t="s">
        <v>312</v>
      </c>
    </row>
    <row r="53" spans="1:11" ht="20.100000000000001" customHeight="1" x14ac:dyDescent="0.2">
      <c r="A53" s="8" t="s">
        <v>229</v>
      </c>
      <c r="B53" s="9">
        <v>25</v>
      </c>
      <c r="C53" s="9">
        <v>14</v>
      </c>
      <c r="D53" s="9">
        <v>39</v>
      </c>
      <c r="E53" s="9">
        <v>0</v>
      </c>
      <c r="F53" s="9">
        <v>0</v>
      </c>
      <c r="G53" s="9">
        <v>0</v>
      </c>
      <c r="H53" s="9">
        <f t="shared" si="5"/>
        <v>25</v>
      </c>
      <c r="I53" s="9">
        <f t="shared" si="5"/>
        <v>14</v>
      </c>
      <c r="J53" s="9">
        <f t="shared" si="3"/>
        <v>39</v>
      </c>
      <c r="K53" s="339" t="s">
        <v>462</v>
      </c>
    </row>
    <row r="54" spans="1:11" ht="20.100000000000001" customHeight="1" x14ac:dyDescent="0.2">
      <c r="A54" s="17" t="s">
        <v>233</v>
      </c>
      <c r="B54" s="9">
        <v>33</v>
      </c>
      <c r="C54" s="9">
        <v>25</v>
      </c>
      <c r="D54" s="9">
        <v>58</v>
      </c>
      <c r="E54" s="9">
        <v>0</v>
      </c>
      <c r="F54" s="9">
        <v>0</v>
      </c>
      <c r="G54" s="9">
        <v>0</v>
      </c>
      <c r="H54" s="9">
        <f t="shared" si="5"/>
        <v>33</v>
      </c>
      <c r="I54" s="9">
        <f t="shared" si="5"/>
        <v>25</v>
      </c>
      <c r="J54" s="9">
        <f t="shared" si="3"/>
        <v>58</v>
      </c>
      <c r="K54" s="339" t="s">
        <v>234</v>
      </c>
    </row>
    <row r="55" spans="1:11" ht="20.100000000000001" customHeight="1" x14ac:dyDescent="0.2">
      <c r="A55" s="8" t="s">
        <v>235</v>
      </c>
      <c r="B55" s="9">
        <v>26</v>
      </c>
      <c r="C55" s="9">
        <v>23</v>
      </c>
      <c r="D55" s="9">
        <v>49</v>
      </c>
      <c r="E55" s="9">
        <v>0</v>
      </c>
      <c r="F55" s="9">
        <v>0</v>
      </c>
      <c r="G55" s="9">
        <v>0</v>
      </c>
      <c r="H55" s="9">
        <f t="shared" si="5"/>
        <v>26</v>
      </c>
      <c r="I55" s="9">
        <f t="shared" si="5"/>
        <v>23</v>
      </c>
      <c r="J55" s="9">
        <f t="shared" si="3"/>
        <v>49</v>
      </c>
      <c r="K55" s="339" t="s">
        <v>236</v>
      </c>
    </row>
    <row r="56" spans="1:11" ht="20.100000000000001" customHeight="1" x14ac:dyDescent="0.2">
      <c r="A56" s="8" t="s">
        <v>239</v>
      </c>
      <c r="B56" s="9">
        <v>26</v>
      </c>
      <c r="C56" s="9">
        <v>14</v>
      </c>
      <c r="D56" s="9">
        <v>40</v>
      </c>
      <c r="E56" s="9">
        <v>0</v>
      </c>
      <c r="F56" s="9">
        <v>0</v>
      </c>
      <c r="G56" s="9">
        <v>0</v>
      </c>
      <c r="H56" s="9">
        <f t="shared" si="5"/>
        <v>26</v>
      </c>
      <c r="I56" s="9">
        <f t="shared" si="5"/>
        <v>14</v>
      </c>
      <c r="J56" s="9">
        <f t="shared" si="3"/>
        <v>40</v>
      </c>
      <c r="K56" s="339" t="s">
        <v>240</v>
      </c>
    </row>
    <row r="57" spans="1:11" ht="20.100000000000001" customHeight="1" x14ac:dyDescent="0.2">
      <c r="A57" s="8" t="s">
        <v>241</v>
      </c>
      <c r="B57" s="9">
        <v>2</v>
      </c>
      <c r="C57" s="9">
        <v>0</v>
      </c>
      <c r="D57" s="9">
        <v>2</v>
      </c>
      <c r="E57" s="9">
        <v>0</v>
      </c>
      <c r="F57" s="9">
        <v>0</v>
      </c>
      <c r="G57" s="9">
        <v>0</v>
      </c>
      <c r="H57" s="9">
        <f t="shared" si="5"/>
        <v>2</v>
      </c>
      <c r="I57" s="9">
        <f t="shared" si="5"/>
        <v>0</v>
      </c>
      <c r="J57" s="9">
        <f t="shared" si="3"/>
        <v>2</v>
      </c>
      <c r="K57" s="339" t="s">
        <v>242</v>
      </c>
    </row>
    <row r="58" spans="1:11" ht="20.100000000000001" customHeight="1" thickBot="1" x14ac:dyDescent="0.25">
      <c r="A58" s="8" t="s">
        <v>126</v>
      </c>
      <c r="B58" s="9">
        <f>SUM(B44:B57)</f>
        <v>543</v>
      </c>
      <c r="C58" s="9">
        <f t="shared" ref="C58:J58" si="6">SUM(C44:C57)</f>
        <v>504</v>
      </c>
      <c r="D58" s="9">
        <f t="shared" si="6"/>
        <v>1047</v>
      </c>
      <c r="E58" s="9">
        <f t="shared" si="6"/>
        <v>0</v>
      </c>
      <c r="F58" s="9">
        <f t="shared" si="6"/>
        <v>0</v>
      </c>
      <c r="G58" s="9">
        <f t="shared" si="6"/>
        <v>0</v>
      </c>
      <c r="H58" s="9">
        <f t="shared" si="6"/>
        <v>543</v>
      </c>
      <c r="I58" s="9">
        <f t="shared" si="6"/>
        <v>504</v>
      </c>
      <c r="J58" s="9">
        <f t="shared" si="6"/>
        <v>1047</v>
      </c>
      <c r="K58" s="339" t="s">
        <v>251</v>
      </c>
    </row>
    <row r="59" spans="1:11" ht="20.100000000000001" customHeight="1" thickBot="1" x14ac:dyDescent="0.25">
      <c r="A59" s="23" t="s">
        <v>374</v>
      </c>
      <c r="B59" s="24">
        <f>SUM(B58,B42)</f>
        <v>3436</v>
      </c>
      <c r="C59" s="24">
        <f t="shared" ref="C59:J59" si="7">SUM(C58,C42)</f>
        <v>4916</v>
      </c>
      <c r="D59" s="24">
        <f t="shared" si="7"/>
        <v>8352</v>
      </c>
      <c r="E59" s="24">
        <f t="shared" si="7"/>
        <v>0</v>
      </c>
      <c r="F59" s="24">
        <f t="shared" si="7"/>
        <v>1</v>
      </c>
      <c r="G59" s="24">
        <f t="shared" si="7"/>
        <v>1</v>
      </c>
      <c r="H59" s="24">
        <f t="shared" si="7"/>
        <v>3436</v>
      </c>
      <c r="I59" s="24">
        <f t="shared" si="7"/>
        <v>4917</v>
      </c>
      <c r="J59" s="24">
        <f t="shared" si="7"/>
        <v>8353</v>
      </c>
      <c r="K59" s="340" t="s">
        <v>253</v>
      </c>
    </row>
    <row r="60" spans="1:11" ht="16.5" thickTop="1" x14ac:dyDescent="0.2">
      <c r="A60" s="1043" t="s">
        <v>2669</v>
      </c>
      <c r="B60" s="1043"/>
      <c r="C60" s="1043"/>
      <c r="D60" s="1043"/>
      <c r="E60" s="1043"/>
      <c r="F60" s="1043"/>
      <c r="G60" s="1043"/>
      <c r="H60" s="1043"/>
      <c r="I60" s="1043"/>
      <c r="J60" s="1043"/>
    </row>
    <row r="61" spans="1:11" ht="18.75" customHeight="1" x14ac:dyDescent="0.2"/>
    <row r="62" spans="1:11" ht="12" customHeight="1" x14ac:dyDescent="0.2"/>
    <row r="63" spans="1:11" ht="12" customHeight="1" x14ac:dyDescent="0.2"/>
    <row r="64" spans="1:11" ht="21" customHeight="1" x14ac:dyDescent="0.2">
      <c r="A64" s="995" t="s">
        <v>1998</v>
      </c>
      <c r="B64" s="995"/>
      <c r="C64" s="995"/>
      <c r="D64" s="995"/>
      <c r="E64" s="995"/>
      <c r="F64" s="995"/>
      <c r="G64" s="995"/>
      <c r="H64" s="995"/>
      <c r="I64" s="995"/>
      <c r="J64" s="995"/>
      <c r="K64" s="995"/>
    </row>
    <row r="65" spans="1:11" ht="24" customHeight="1" x14ac:dyDescent="0.2">
      <c r="A65" s="999" t="s">
        <v>1999</v>
      </c>
      <c r="B65" s="999"/>
      <c r="C65" s="999"/>
      <c r="D65" s="999"/>
      <c r="E65" s="999"/>
      <c r="F65" s="999"/>
      <c r="G65" s="999"/>
      <c r="H65" s="999"/>
      <c r="I65" s="999"/>
      <c r="J65" s="999"/>
      <c r="K65" s="999"/>
    </row>
    <row r="66" spans="1:11" ht="19.5" customHeight="1" thickBot="1" x14ac:dyDescent="0.3">
      <c r="A66" s="33" t="s">
        <v>708</v>
      </c>
      <c r="K66" s="79" t="s">
        <v>709</v>
      </c>
    </row>
    <row r="67" spans="1:11" ht="18.75" customHeight="1" thickTop="1" x14ac:dyDescent="0.25">
      <c r="A67" s="992" t="s">
        <v>196</v>
      </c>
      <c r="B67" s="1003" t="s">
        <v>1</v>
      </c>
      <c r="C67" s="1003"/>
      <c r="D67" s="1003"/>
      <c r="E67" s="1003" t="s">
        <v>2</v>
      </c>
      <c r="F67" s="1003"/>
      <c r="G67" s="1003"/>
      <c r="H67" s="1003" t="s">
        <v>4</v>
      </c>
      <c r="I67" s="1003"/>
      <c r="J67" s="1003"/>
      <c r="K67" s="992" t="s">
        <v>197</v>
      </c>
    </row>
    <row r="68" spans="1:11" ht="16.5" customHeight="1" x14ac:dyDescent="0.25">
      <c r="A68" s="993"/>
      <c r="B68" s="1004" t="s">
        <v>6</v>
      </c>
      <c r="C68" s="1004"/>
      <c r="D68" s="1004"/>
      <c r="E68" s="1004" t="s">
        <v>7</v>
      </c>
      <c r="F68" s="1004"/>
      <c r="G68" s="1004"/>
      <c r="H68" s="1004" t="s">
        <v>9</v>
      </c>
      <c r="I68" s="1004"/>
      <c r="J68" s="1004"/>
      <c r="K68" s="993"/>
    </row>
    <row r="69" spans="1:11" ht="20.25" customHeight="1" x14ac:dyDescent="0.25">
      <c r="A69" s="993"/>
      <c r="B69" s="334" t="s">
        <v>10</v>
      </c>
      <c r="C69" s="334" t="s">
        <v>112</v>
      </c>
      <c r="D69" s="334" t="s">
        <v>12</v>
      </c>
      <c r="E69" s="334" t="s">
        <v>10</v>
      </c>
      <c r="F69" s="334" t="s">
        <v>112</v>
      </c>
      <c r="G69" s="334" t="s">
        <v>12</v>
      </c>
      <c r="H69" s="334" t="s">
        <v>10</v>
      </c>
      <c r="I69" s="334" t="s">
        <v>112</v>
      </c>
      <c r="J69" s="334" t="s">
        <v>12</v>
      </c>
      <c r="K69" s="993"/>
    </row>
    <row r="70" spans="1:11" ht="17.25" customHeight="1" thickBot="1" x14ac:dyDescent="0.3">
      <c r="A70" s="994"/>
      <c r="B70" s="4" t="s">
        <v>13</v>
      </c>
      <c r="C70" s="4" t="s">
        <v>14</v>
      </c>
      <c r="D70" s="4" t="s">
        <v>9</v>
      </c>
      <c r="E70" s="4" t="s">
        <v>13</v>
      </c>
      <c r="F70" s="4" t="s">
        <v>14</v>
      </c>
      <c r="G70" s="4" t="s">
        <v>9</v>
      </c>
      <c r="H70" s="4" t="s">
        <v>13</v>
      </c>
      <c r="I70" s="4" t="s">
        <v>14</v>
      </c>
      <c r="J70" s="4" t="s">
        <v>9</v>
      </c>
      <c r="K70" s="994"/>
    </row>
    <row r="71" spans="1:11" ht="15.75" customHeight="1" x14ac:dyDescent="0.2">
      <c r="A71" s="8" t="s">
        <v>15</v>
      </c>
      <c r="K71" s="339" t="s">
        <v>198</v>
      </c>
    </row>
    <row r="72" spans="1:11" ht="19.5" customHeight="1" x14ac:dyDescent="0.2">
      <c r="A72" s="8" t="s">
        <v>2671</v>
      </c>
      <c r="B72" s="9">
        <v>526</v>
      </c>
      <c r="C72" s="9">
        <v>710</v>
      </c>
      <c r="D72" s="9">
        <v>1236</v>
      </c>
      <c r="E72" s="9">
        <v>0</v>
      </c>
      <c r="F72" s="9">
        <v>2</v>
      </c>
      <c r="G72" s="9">
        <f>SUM(E72:F72)</f>
        <v>2</v>
      </c>
      <c r="H72" s="9">
        <f>SUM(B72,E72)</f>
        <v>526</v>
      </c>
      <c r="I72" s="9">
        <f t="shared" ref="I72:J87" si="8">SUM(C72,F72)</f>
        <v>712</v>
      </c>
      <c r="J72" s="9">
        <f t="shared" si="8"/>
        <v>1238</v>
      </c>
      <c r="K72" s="339" t="s">
        <v>200</v>
      </c>
    </row>
    <row r="73" spans="1:11" ht="19.5" customHeight="1" x14ac:dyDescent="0.2">
      <c r="A73" s="8" t="s">
        <v>203</v>
      </c>
      <c r="B73" s="9">
        <v>237</v>
      </c>
      <c r="C73" s="9">
        <v>454</v>
      </c>
      <c r="D73" s="9">
        <v>691</v>
      </c>
      <c r="E73" s="9">
        <v>0</v>
      </c>
      <c r="F73" s="9">
        <v>0</v>
      </c>
      <c r="G73" s="795">
        <f t="shared" ref="G73:G92" si="9">SUM(E73:F73)</f>
        <v>0</v>
      </c>
      <c r="H73" s="9">
        <f t="shared" ref="H73:J92" si="10">SUM(B73,E73)</f>
        <v>237</v>
      </c>
      <c r="I73" s="9">
        <f t="shared" si="8"/>
        <v>454</v>
      </c>
      <c r="J73" s="9">
        <f t="shared" si="8"/>
        <v>691</v>
      </c>
      <c r="K73" s="339" t="s">
        <v>204</v>
      </c>
    </row>
    <row r="74" spans="1:11" ht="19.5" customHeight="1" x14ac:dyDescent="0.2">
      <c r="A74" s="8" t="s">
        <v>205</v>
      </c>
      <c r="B74" s="9">
        <v>361</v>
      </c>
      <c r="C74" s="9">
        <v>652</v>
      </c>
      <c r="D74" s="9">
        <v>1013</v>
      </c>
      <c r="E74" s="9">
        <v>0</v>
      </c>
      <c r="F74" s="9">
        <v>0</v>
      </c>
      <c r="G74" s="795">
        <f t="shared" si="9"/>
        <v>0</v>
      </c>
      <c r="H74" s="9">
        <f t="shared" si="10"/>
        <v>361</v>
      </c>
      <c r="I74" s="9">
        <f t="shared" si="8"/>
        <v>652</v>
      </c>
      <c r="J74" s="9">
        <f t="shared" si="8"/>
        <v>1013</v>
      </c>
      <c r="K74" s="339" t="s">
        <v>305</v>
      </c>
    </row>
    <row r="75" spans="1:11" ht="19.5" customHeight="1" x14ac:dyDescent="0.2">
      <c r="A75" s="8" t="s">
        <v>207</v>
      </c>
      <c r="B75" s="9">
        <v>99</v>
      </c>
      <c r="C75" s="9">
        <v>422</v>
      </c>
      <c r="D75" s="9">
        <v>521</v>
      </c>
      <c r="E75" s="9">
        <v>0</v>
      </c>
      <c r="F75" s="9">
        <v>0</v>
      </c>
      <c r="G75" s="795">
        <f t="shared" si="9"/>
        <v>0</v>
      </c>
      <c r="H75" s="9">
        <f t="shared" si="10"/>
        <v>99</v>
      </c>
      <c r="I75" s="9">
        <f t="shared" si="8"/>
        <v>422</v>
      </c>
      <c r="J75" s="9">
        <f t="shared" si="8"/>
        <v>521</v>
      </c>
      <c r="K75" s="339" t="s">
        <v>208</v>
      </c>
    </row>
    <row r="76" spans="1:11" ht="19.5" customHeight="1" x14ac:dyDescent="0.2">
      <c r="A76" s="8" t="s">
        <v>209</v>
      </c>
      <c r="B76" s="9">
        <v>852</v>
      </c>
      <c r="C76" s="9">
        <v>646</v>
      </c>
      <c r="D76" s="9">
        <v>1498</v>
      </c>
      <c r="E76" s="9">
        <v>0</v>
      </c>
      <c r="F76" s="9">
        <v>0</v>
      </c>
      <c r="G76" s="795">
        <f t="shared" si="9"/>
        <v>0</v>
      </c>
      <c r="H76" s="9">
        <f t="shared" si="10"/>
        <v>852</v>
      </c>
      <c r="I76" s="9">
        <f t="shared" si="8"/>
        <v>646</v>
      </c>
      <c r="J76" s="9">
        <f t="shared" si="8"/>
        <v>1498</v>
      </c>
      <c r="K76" s="339" t="s">
        <v>210</v>
      </c>
    </row>
    <row r="77" spans="1:11" ht="19.5" customHeight="1" x14ac:dyDescent="0.2">
      <c r="A77" s="8" t="s">
        <v>696</v>
      </c>
      <c r="B77" s="9">
        <v>300</v>
      </c>
      <c r="C77" s="9">
        <v>246</v>
      </c>
      <c r="D77" s="9">
        <v>546</v>
      </c>
      <c r="E77" s="9">
        <v>0</v>
      </c>
      <c r="F77" s="9">
        <v>0</v>
      </c>
      <c r="G77" s="795">
        <f t="shared" si="9"/>
        <v>0</v>
      </c>
      <c r="H77" s="9">
        <f t="shared" si="10"/>
        <v>300</v>
      </c>
      <c r="I77" s="9">
        <f t="shared" si="8"/>
        <v>246</v>
      </c>
      <c r="J77" s="9">
        <f t="shared" si="8"/>
        <v>546</v>
      </c>
      <c r="K77" s="339" t="s">
        <v>697</v>
      </c>
    </row>
    <row r="78" spans="1:11" ht="19.5" customHeight="1" x14ac:dyDescent="0.2">
      <c r="A78" s="8" t="s">
        <v>213</v>
      </c>
      <c r="B78" s="9">
        <v>319</v>
      </c>
      <c r="C78" s="9">
        <v>262</v>
      </c>
      <c r="D78" s="9">
        <v>581</v>
      </c>
      <c r="E78" s="9">
        <v>0</v>
      </c>
      <c r="F78" s="9">
        <v>0</v>
      </c>
      <c r="G78" s="795">
        <f t="shared" si="9"/>
        <v>0</v>
      </c>
      <c r="H78" s="9">
        <f t="shared" si="10"/>
        <v>319</v>
      </c>
      <c r="I78" s="9">
        <f t="shared" si="8"/>
        <v>262</v>
      </c>
      <c r="J78" s="9">
        <f t="shared" si="8"/>
        <v>581</v>
      </c>
      <c r="K78" s="339" t="s">
        <v>214</v>
      </c>
    </row>
    <row r="79" spans="1:11" ht="19.5" customHeight="1" x14ac:dyDescent="0.2">
      <c r="A79" s="8" t="s">
        <v>215</v>
      </c>
      <c r="B79" s="9">
        <v>145</v>
      </c>
      <c r="C79" s="9">
        <v>118</v>
      </c>
      <c r="D79" s="9">
        <v>263</v>
      </c>
      <c r="E79" s="9">
        <v>0</v>
      </c>
      <c r="F79" s="9">
        <v>0</v>
      </c>
      <c r="G79" s="795">
        <f t="shared" si="9"/>
        <v>0</v>
      </c>
      <c r="H79" s="9">
        <f t="shared" si="10"/>
        <v>145</v>
      </c>
      <c r="I79" s="9">
        <f t="shared" si="8"/>
        <v>118</v>
      </c>
      <c r="J79" s="9">
        <f t="shared" si="8"/>
        <v>263</v>
      </c>
      <c r="K79" s="339" t="s">
        <v>216</v>
      </c>
    </row>
    <row r="80" spans="1:11" ht="15.75" customHeight="1" x14ac:dyDescent="0.2">
      <c r="A80" s="8" t="s">
        <v>217</v>
      </c>
      <c r="B80" s="9">
        <v>920</v>
      </c>
      <c r="C80" s="9">
        <v>1281</v>
      </c>
      <c r="D80" s="9">
        <v>2201</v>
      </c>
      <c r="E80" s="9">
        <v>0</v>
      </c>
      <c r="F80" s="9">
        <v>0</v>
      </c>
      <c r="G80" s="795">
        <f t="shared" si="9"/>
        <v>0</v>
      </c>
      <c r="H80" s="9">
        <f t="shared" si="10"/>
        <v>920</v>
      </c>
      <c r="I80" s="9">
        <f t="shared" si="8"/>
        <v>1281</v>
      </c>
      <c r="J80" s="9">
        <f t="shared" si="8"/>
        <v>2201</v>
      </c>
      <c r="K80" s="339" t="s">
        <v>453</v>
      </c>
    </row>
    <row r="81" spans="1:11" ht="19.5" customHeight="1" x14ac:dyDescent="0.2">
      <c r="A81" s="8" t="s">
        <v>456</v>
      </c>
      <c r="B81" s="9">
        <v>353</v>
      </c>
      <c r="C81" s="9">
        <v>375</v>
      </c>
      <c r="D81" s="9">
        <v>728</v>
      </c>
      <c r="E81" s="9">
        <v>0</v>
      </c>
      <c r="F81" s="9">
        <v>0</v>
      </c>
      <c r="G81" s="795">
        <f t="shared" si="9"/>
        <v>0</v>
      </c>
      <c r="H81" s="9">
        <f t="shared" si="10"/>
        <v>353</v>
      </c>
      <c r="I81" s="9">
        <f t="shared" si="8"/>
        <v>375</v>
      </c>
      <c r="J81" s="9">
        <f t="shared" si="8"/>
        <v>728</v>
      </c>
      <c r="K81" s="339" t="s">
        <v>457</v>
      </c>
    </row>
    <row r="82" spans="1:11" ht="19.5" customHeight="1" x14ac:dyDescent="0.2">
      <c r="A82" s="8" t="s">
        <v>221</v>
      </c>
      <c r="B82" s="9">
        <v>1684</v>
      </c>
      <c r="C82" s="9">
        <v>942</v>
      </c>
      <c r="D82" s="9">
        <v>2626</v>
      </c>
      <c r="E82" s="9">
        <v>0</v>
      </c>
      <c r="F82" s="9">
        <v>0</v>
      </c>
      <c r="G82" s="795">
        <f t="shared" si="9"/>
        <v>0</v>
      </c>
      <c r="H82" s="9">
        <f t="shared" si="10"/>
        <v>1684</v>
      </c>
      <c r="I82" s="9">
        <f t="shared" si="8"/>
        <v>942</v>
      </c>
      <c r="J82" s="9">
        <f t="shared" si="8"/>
        <v>2626</v>
      </c>
      <c r="K82" s="339" t="s">
        <v>222</v>
      </c>
    </row>
    <row r="83" spans="1:11" ht="19.5" customHeight="1" x14ac:dyDescent="0.2">
      <c r="A83" s="8" t="s">
        <v>309</v>
      </c>
      <c r="B83" s="9">
        <v>562</v>
      </c>
      <c r="C83" s="9">
        <v>1130</v>
      </c>
      <c r="D83" s="9">
        <v>1692</v>
      </c>
      <c r="E83" s="9">
        <v>0</v>
      </c>
      <c r="F83" s="9">
        <v>0</v>
      </c>
      <c r="G83" s="795">
        <f t="shared" si="9"/>
        <v>0</v>
      </c>
      <c r="H83" s="9">
        <f t="shared" si="10"/>
        <v>562</v>
      </c>
      <c r="I83" s="9">
        <f t="shared" si="8"/>
        <v>1130</v>
      </c>
      <c r="J83" s="9">
        <f t="shared" si="8"/>
        <v>1692</v>
      </c>
      <c r="K83" s="339" t="s">
        <v>310</v>
      </c>
    </row>
    <row r="84" spans="1:11" ht="19.5" customHeight="1" x14ac:dyDescent="0.2">
      <c r="A84" s="8" t="s">
        <v>522</v>
      </c>
      <c r="B84" s="9">
        <v>0</v>
      </c>
      <c r="C84" s="9">
        <v>4316</v>
      </c>
      <c r="D84" s="9">
        <v>4316</v>
      </c>
      <c r="E84" s="9">
        <v>0</v>
      </c>
      <c r="F84" s="9">
        <v>0</v>
      </c>
      <c r="G84" s="795">
        <f t="shared" si="9"/>
        <v>0</v>
      </c>
      <c r="H84" s="9">
        <f t="shared" si="10"/>
        <v>0</v>
      </c>
      <c r="I84" s="9">
        <f t="shared" si="8"/>
        <v>4316</v>
      </c>
      <c r="J84" s="9">
        <f t="shared" si="8"/>
        <v>4316</v>
      </c>
      <c r="K84" s="339" t="s">
        <v>259</v>
      </c>
    </row>
    <row r="85" spans="1:11" ht="19.5" customHeight="1" x14ac:dyDescent="0.2">
      <c r="A85" s="8" t="s">
        <v>699</v>
      </c>
      <c r="B85" s="9">
        <v>1120</v>
      </c>
      <c r="C85" s="9">
        <v>888</v>
      </c>
      <c r="D85" s="9">
        <v>2008</v>
      </c>
      <c r="E85" s="9">
        <v>0</v>
      </c>
      <c r="F85" s="9">
        <v>0</v>
      </c>
      <c r="G85" s="795">
        <f t="shared" si="9"/>
        <v>0</v>
      </c>
      <c r="H85" s="9">
        <f t="shared" si="10"/>
        <v>1120</v>
      </c>
      <c r="I85" s="9">
        <f t="shared" si="8"/>
        <v>888</v>
      </c>
      <c r="J85" s="9">
        <f t="shared" si="8"/>
        <v>2008</v>
      </c>
      <c r="K85" s="339" t="s">
        <v>312</v>
      </c>
    </row>
    <row r="86" spans="1:11" ht="19.5" customHeight="1" x14ac:dyDescent="0.2">
      <c r="A86" s="8" t="s">
        <v>229</v>
      </c>
      <c r="B86" s="9">
        <v>245</v>
      </c>
      <c r="C86" s="9">
        <v>87</v>
      </c>
      <c r="D86" s="9">
        <v>332</v>
      </c>
      <c r="E86" s="9">
        <v>0</v>
      </c>
      <c r="F86" s="9">
        <v>0</v>
      </c>
      <c r="G86" s="795">
        <f t="shared" si="9"/>
        <v>0</v>
      </c>
      <c r="H86" s="9">
        <f t="shared" si="10"/>
        <v>245</v>
      </c>
      <c r="I86" s="9">
        <f t="shared" si="8"/>
        <v>87</v>
      </c>
      <c r="J86" s="9">
        <f t="shared" si="8"/>
        <v>332</v>
      </c>
      <c r="K86" s="339" t="s">
        <v>462</v>
      </c>
    </row>
    <row r="87" spans="1:11" ht="20.25" customHeight="1" x14ac:dyDescent="0.2">
      <c r="A87" s="8" t="s">
        <v>233</v>
      </c>
      <c r="B87" s="9">
        <v>644</v>
      </c>
      <c r="C87" s="9">
        <v>760</v>
      </c>
      <c r="D87" s="9">
        <v>1404</v>
      </c>
      <c r="E87" s="9">
        <v>0</v>
      </c>
      <c r="F87" s="9">
        <v>0</v>
      </c>
      <c r="G87" s="795">
        <f t="shared" si="9"/>
        <v>0</v>
      </c>
      <c r="H87" s="9">
        <f t="shared" si="10"/>
        <v>644</v>
      </c>
      <c r="I87" s="9">
        <f t="shared" si="8"/>
        <v>760</v>
      </c>
      <c r="J87" s="9">
        <f t="shared" si="8"/>
        <v>1404</v>
      </c>
      <c r="K87" s="339" t="s">
        <v>234</v>
      </c>
    </row>
    <row r="88" spans="1:11" ht="19.5" customHeight="1" x14ac:dyDescent="0.2">
      <c r="A88" s="8" t="s">
        <v>705</v>
      </c>
      <c r="B88" s="9">
        <v>386</v>
      </c>
      <c r="C88" s="9">
        <v>461</v>
      </c>
      <c r="D88" s="9">
        <v>847</v>
      </c>
      <c r="E88" s="9">
        <v>0</v>
      </c>
      <c r="F88" s="9">
        <v>0</v>
      </c>
      <c r="G88" s="795">
        <f t="shared" si="9"/>
        <v>0</v>
      </c>
      <c r="H88" s="9">
        <f t="shared" si="10"/>
        <v>386</v>
      </c>
      <c r="I88" s="9">
        <f t="shared" si="10"/>
        <v>461</v>
      </c>
      <c r="J88" s="9">
        <f t="shared" si="10"/>
        <v>847</v>
      </c>
      <c r="K88" s="339" t="s">
        <v>236</v>
      </c>
    </row>
    <row r="89" spans="1:11" ht="16.5" customHeight="1" x14ac:dyDescent="0.2">
      <c r="A89" s="8" t="s">
        <v>463</v>
      </c>
      <c r="B89" s="9">
        <v>64</v>
      </c>
      <c r="C89" s="9">
        <v>60</v>
      </c>
      <c r="D89" s="9">
        <v>124</v>
      </c>
      <c r="E89" s="9">
        <v>0</v>
      </c>
      <c r="F89" s="9">
        <v>0</v>
      </c>
      <c r="G89" s="795">
        <f t="shared" si="9"/>
        <v>0</v>
      </c>
      <c r="H89" s="9">
        <f t="shared" si="10"/>
        <v>64</v>
      </c>
      <c r="I89" s="9">
        <f t="shared" si="10"/>
        <v>60</v>
      </c>
      <c r="J89" s="9">
        <f t="shared" si="10"/>
        <v>124</v>
      </c>
      <c r="K89" s="339" t="s">
        <v>700</v>
      </c>
    </row>
    <row r="90" spans="1:11" ht="19.5" customHeight="1" x14ac:dyDescent="0.2">
      <c r="A90" s="8" t="s">
        <v>239</v>
      </c>
      <c r="B90" s="9">
        <v>672</v>
      </c>
      <c r="C90" s="9">
        <v>468</v>
      </c>
      <c r="D90" s="9">
        <v>1140</v>
      </c>
      <c r="E90" s="9">
        <v>0</v>
      </c>
      <c r="F90" s="9">
        <v>0</v>
      </c>
      <c r="G90" s="795">
        <f t="shared" si="9"/>
        <v>0</v>
      </c>
      <c r="H90" s="9">
        <f t="shared" si="10"/>
        <v>672</v>
      </c>
      <c r="I90" s="9">
        <f t="shared" si="10"/>
        <v>468</v>
      </c>
      <c r="J90" s="9">
        <f t="shared" si="10"/>
        <v>1140</v>
      </c>
      <c r="K90" s="339" t="s">
        <v>240</v>
      </c>
    </row>
    <row r="91" spans="1:11" ht="19.5" customHeight="1" x14ac:dyDescent="0.2">
      <c r="A91" s="8" t="s">
        <v>241</v>
      </c>
      <c r="B91" s="9">
        <v>314</v>
      </c>
      <c r="C91" s="9">
        <v>127</v>
      </c>
      <c r="D91" s="9">
        <v>441</v>
      </c>
      <c r="E91" s="9">
        <v>0</v>
      </c>
      <c r="F91" s="9">
        <v>0</v>
      </c>
      <c r="G91" s="795">
        <f t="shared" si="9"/>
        <v>0</v>
      </c>
      <c r="H91" s="9">
        <f t="shared" si="10"/>
        <v>314</v>
      </c>
      <c r="I91" s="9">
        <f t="shared" si="10"/>
        <v>127</v>
      </c>
      <c r="J91" s="9">
        <f t="shared" si="10"/>
        <v>441</v>
      </c>
      <c r="K91" s="339" t="s">
        <v>242</v>
      </c>
    </row>
    <row r="92" spans="1:11" ht="17.25" customHeight="1" x14ac:dyDescent="0.2">
      <c r="A92" s="8" t="s">
        <v>701</v>
      </c>
      <c r="B92" s="9">
        <v>326</v>
      </c>
      <c r="C92" s="9">
        <v>557</v>
      </c>
      <c r="D92" s="9">
        <v>883</v>
      </c>
      <c r="E92" s="9">
        <v>0</v>
      </c>
      <c r="F92" s="9">
        <v>0</v>
      </c>
      <c r="G92" s="795">
        <f t="shared" si="9"/>
        <v>0</v>
      </c>
      <c r="H92" s="9">
        <f t="shared" si="10"/>
        <v>326</v>
      </c>
      <c r="I92" s="9">
        <f t="shared" si="10"/>
        <v>557</v>
      </c>
      <c r="J92" s="9">
        <f t="shared" si="10"/>
        <v>883</v>
      </c>
      <c r="K92" s="339" t="s">
        <v>702</v>
      </c>
    </row>
    <row r="93" spans="1:11" ht="18.75" customHeight="1" thickBot="1" x14ac:dyDescent="0.25">
      <c r="A93" s="11" t="s">
        <v>90</v>
      </c>
      <c r="B93" s="12">
        <f>SUM(B72:B92)</f>
        <v>10129</v>
      </c>
      <c r="C93" s="12">
        <f t="shared" ref="C93:J93" si="11">SUM(C72:C92)</f>
        <v>14962</v>
      </c>
      <c r="D93" s="12">
        <f t="shared" si="11"/>
        <v>25091</v>
      </c>
      <c r="E93" s="12">
        <f t="shared" si="11"/>
        <v>0</v>
      </c>
      <c r="F93" s="12">
        <f t="shared" si="11"/>
        <v>2</v>
      </c>
      <c r="G93" s="12">
        <f>SUM(E93:F93)</f>
        <v>2</v>
      </c>
      <c r="H93" s="12">
        <f t="shared" si="11"/>
        <v>10129</v>
      </c>
      <c r="I93" s="12">
        <f t="shared" si="11"/>
        <v>14964</v>
      </c>
      <c r="J93" s="12">
        <f t="shared" si="11"/>
        <v>25093</v>
      </c>
      <c r="K93" s="13" t="s">
        <v>313</v>
      </c>
    </row>
    <row r="94" spans="1:11" ht="18.75" customHeight="1" thickTop="1" x14ac:dyDescent="0.2">
      <c r="A94" s="1043" t="s">
        <v>2670</v>
      </c>
      <c r="B94" s="1043"/>
      <c r="C94" s="1043"/>
      <c r="D94" s="1043"/>
      <c r="E94" s="1043"/>
      <c r="F94" s="1043"/>
      <c r="G94" s="1043"/>
      <c r="H94" s="1043"/>
      <c r="I94" s="1043"/>
      <c r="J94" s="1043"/>
    </row>
    <row r="95" spans="1:11" ht="11.25" customHeight="1" x14ac:dyDescent="0.2"/>
    <row r="96" spans="1:11" ht="23.25" customHeight="1" thickBot="1" x14ac:dyDescent="0.3">
      <c r="A96" s="33" t="s">
        <v>712</v>
      </c>
      <c r="K96" s="79" t="s">
        <v>2434</v>
      </c>
    </row>
    <row r="97" spans="1:11" ht="21" customHeight="1" thickTop="1" x14ac:dyDescent="0.25">
      <c r="A97" s="992" t="s">
        <v>196</v>
      </c>
      <c r="B97" s="1003" t="s">
        <v>1</v>
      </c>
      <c r="C97" s="1003"/>
      <c r="D97" s="1003"/>
      <c r="E97" s="1003" t="s">
        <v>2</v>
      </c>
      <c r="F97" s="1003"/>
      <c r="G97" s="1003"/>
      <c r="H97" s="1003" t="s">
        <v>4</v>
      </c>
      <c r="I97" s="1003"/>
      <c r="J97" s="1003"/>
      <c r="K97" s="992" t="s">
        <v>197</v>
      </c>
    </row>
    <row r="98" spans="1:11" ht="16.5" customHeight="1" x14ac:dyDescent="0.25">
      <c r="A98" s="993"/>
      <c r="B98" s="1004" t="s">
        <v>6</v>
      </c>
      <c r="C98" s="1004"/>
      <c r="D98" s="1004"/>
      <c r="E98" s="1004" t="s">
        <v>7</v>
      </c>
      <c r="F98" s="1004"/>
      <c r="G98" s="1004"/>
      <c r="H98" s="1004" t="s">
        <v>9</v>
      </c>
      <c r="I98" s="1004"/>
      <c r="J98" s="1004"/>
      <c r="K98" s="993"/>
    </row>
    <row r="99" spans="1:11" ht="23.25" customHeight="1" x14ac:dyDescent="0.25">
      <c r="A99" s="993"/>
      <c r="B99" s="334" t="s">
        <v>10</v>
      </c>
      <c r="C99" s="334" t="s">
        <v>112</v>
      </c>
      <c r="D99" s="334" t="s">
        <v>12</v>
      </c>
      <c r="E99" s="334" t="s">
        <v>10</v>
      </c>
      <c r="F99" s="334" t="s">
        <v>112</v>
      </c>
      <c r="G99" s="334" t="s">
        <v>12</v>
      </c>
      <c r="H99" s="334" t="s">
        <v>10</v>
      </c>
      <c r="I99" s="334" t="s">
        <v>112</v>
      </c>
      <c r="J99" s="334" t="s">
        <v>12</v>
      </c>
      <c r="K99" s="993"/>
    </row>
    <row r="100" spans="1:11" ht="17.25" customHeight="1" thickBot="1" x14ac:dyDescent="0.3">
      <c r="A100" s="994"/>
      <c r="B100" s="4" t="s">
        <v>13</v>
      </c>
      <c r="C100" s="4" t="s">
        <v>14</v>
      </c>
      <c r="D100" s="4" t="s">
        <v>9</v>
      </c>
      <c r="E100" s="4" t="s">
        <v>13</v>
      </c>
      <c r="F100" s="4" t="s">
        <v>14</v>
      </c>
      <c r="G100" s="4" t="s">
        <v>9</v>
      </c>
      <c r="H100" s="4" t="s">
        <v>13</v>
      </c>
      <c r="I100" s="4" t="s">
        <v>14</v>
      </c>
      <c r="J100" s="4" t="s">
        <v>9</v>
      </c>
      <c r="K100" s="994"/>
    </row>
    <row r="101" spans="1:11" ht="20.25" customHeight="1" x14ac:dyDescent="0.2">
      <c r="A101" s="8" t="s">
        <v>92</v>
      </c>
      <c r="K101" s="339" t="s">
        <v>93</v>
      </c>
    </row>
    <row r="102" spans="1:11" ht="17.25" customHeight="1" x14ac:dyDescent="0.2">
      <c r="A102" s="8" t="s">
        <v>207</v>
      </c>
      <c r="B102" s="9">
        <v>405</v>
      </c>
      <c r="C102" s="9">
        <v>254</v>
      </c>
      <c r="D102" s="9">
        <v>659</v>
      </c>
      <c r="E102" s="9">
        <v>0</v>
      </c>
      <c r="F102" s="9">
        <v>0</v>
      </c>
      <c r="G102" s="9">
        <f>SUM(E102:F102)</f>
        <v>0</v>
      </c>
      <c r="H102" s="9">
        <f t="shared" ref="H102:J115" si="12">SUM(E102,B102)</f>
        <v>405</v>
      </c>
      <c r="I102" s="9">
        <f t="shared" si="12"/>
        <v>254</v>
      </c>
      <c r="J102" s="9">
        <f t="shared" si="12"/>
        <v>659</v>
      </c>
      <c r="K102" s="339" t="s">
        <v>208</v>
      </c>
    </row>
    <row r="103" spans="1:11" ht="21" customHeight="1" x14ac:dyDescent="0.2">
      <c r="A103" s="8" t="s">
        <v>209</v>
      </c>
      <c r="B103" s="9">
        <v>263</v>
      </c>
      <c r="C103" s="9">
        <v>27</v>
      </c>
      <c r="D103" s="9">
        <v>290</v>
      </c>
      <c r="E103" s="9">
        <v>0</v>
      </c>
      <c r="F103" s="9">
        <v>0</v>
      </c>
      <c r="G103" s="795">
        <f t="shared" ref="G103:G115" si="13">SUM(E103:F103)</f>
        <v>0</v>
      </c>
      <c r="H103" s="9">
        <f t="shared" si="12"/>
        <v>263</v>
      </c>
      <c r="I103" s="9">
        <f t="shared" si="12"/>
        <v>27</v>
      </c>
      <c r="J103" s="9">
        <f t="shared" si="12"/>
        <v>290</v>
      </c>
      <c r="K103" s="339" t="s">
        <v>210</v>
      </c>
    </row>
    <row r="104" spans="1:11" ht="21" customHeight="1" x14ac:dyDescent="0.2">
      <c r="A104" s="8" t="s">
        <v>213</v>
      </c>
      <c r="B104" s="9">
        <v>83</v>
      </c>
      <c r="C104" s="9">
        <v>4</v>
      </c>
      <c r="D104" s="9">
        <v>87</v>
      </c>
      <c r="E104" s="9">
        <v>0</v>
      </c>
      <c r="F104" s="9">
        <v>0</v>
      </c>
      <c r="G104" s="795">
        <f t="shared" si="13"/>
        <v>0</v>
      </c>
      <c r="H104" s="9">
        <f t="shared" si="12"/>
        <v>83</v>
      </c>
      <c r="I104" s="9">
        <f t="shared" si="12"/>
        <v>4</v>
      </c>
      <c r="J104" s="9">
        <f t="shared" si="12"/>
        <v>87</v>
      </c>
      <c r="K104" s="339" t="s">
        <v>214</v>
      </c>
    </row>
    <row r="105" spans="1:11" ht="22.5" customHeight="1" x14ac:dyDescent="0.2">
      <c r="A105" s="8" t="s">
        <v>217</v>
      </c>
      <c r="B105" s="9">
        <v>350</v>
      </c>
      <c r="C105" s="9">
        <v>363</v>
      </c>
      <c r="D105" s="9">
        <v>713</v>
      </c>
      <c r="E105" s="9">
        <v>0</v>
      </c>
      <c r="F105" s="9">
        <v>0</v>
      </c>
      <c r="G105" s="795">
        <f t="shared" si="13"/>
        <v>0</v>
      </c>
      <c r="H105" s="9">
        <f t="shared" si="12"/>
        <v>350</v>
      </c>
      <c r="I105" s="9">
        <f t="shared" si="12"/>
        <v>363</v>
      </c>
      <c r="J105" s="9">
        <f t="shared" si="12"/>
        <v>713</v>
      </c>
      <c r="K105" s="339" t="s">
        <v>453</v>
      </c>
    </row>
    <row r="106" spans="1:11" ht="24" customHeight="1" x14ac:dyDescent="0.2">
      <c r="A106" s="8" t="s">
        <v>456</v>
      </c>
      <c r="B106" s="9">
        <v>117</v>
      </c>
      <c r="C106" s="9">
        <v>52</v>
      </c>
      <c r="D106" s="9">
        <v>169</v>
      </c>
      <c r="E106" s="9">
        <v>0</v>
      </c>
      <c r="F106" s="9">
        <v>0</v>
      </c>
      <c r="G106" s="795">
        <f t="shared" si="13"/>
        <v>0</v>
      </c>
      <c r="H106" s="9">
        <f t="shared" si="12"/>
        <v>117</v>
      </c>
      <c r="I106" s="9">
        <f t="shared" si="12"/>
        <v>52</v>
      </c>
      <c r="J106" s="9">
        <f t="shared" si="12"/>
        <v>169</v>
      </c>
      <c r="K106" s="339" t="s">
        <v>457</v>
      </c>
    </row>
    <row r="107" spans="1:11" ht="23.25" customHeight="1" x14ac:dyDescent="0.2">
      <c r="A107" s="8" t="s">
        <v>221</v>
      </c>
      <c r="B107" s="9">
        <v>700</v>
      </c>
      <c r="C107" s="9">
        <v>287</v>
      </c>
      <c r="D107" s="9">
        <v>987</v>
      </c>
      <c r="E107" s="9">
        <v>0</v>
      </c>
      <c r="F107" s="9">
        <v>0</v>
      </c>
      <c r="G107" s="795">
        <f t="shared" si="13"/>
        <v>0</v>
      </c>
      <c r="H107" s="9">
        <f t="shared" si="12"/>
        <v>700</v>
      </c>
      <c r="I107" s="9">
        <f t="shared" si="12"/>
        <v>287</v>
      </c>
      <c r="J107" s="9">
        <f t="shared" si="12"/>
        <v>987</v>
      </c>
      <c r="K107" s="339" t="s">
        <v>222</v>
      </c>
    </row>
    <row r="108" spans="1:11" ht="23.25" customHeight="1" x14ac:dyDescent="0.2">
      <c r="A108" s="8" t="s">
        <v>2672</v>
      </c>
      <c r="B108" s="9">
        <v>420</v>
      </c>
      <c r="C108" s="9">
        <v>335</v>
      </c>
      <c r="D108" s="9">
        <v>755</v>
      </c>
      <c r="E108" s="9">
        <v>2</v>
      </c>
      <c r="F108" s="9">
        <v>0</v>
      </c>
      <c r="G108" s="795">
        <f t="shared" si="13"/>
        <v>2</v>
      </c>
      <c r="H108" s="9">
        <f t="shared" si="12"/>
        <v>422</v>
      </c>
      <c r="I108" s="9">
        <f t="shared" si="12"/>
        <v>335</v>
      </c>
      <c r="J108" s="9">
        <f t="shared" si="12"/>
        <v>757</v>
      </c>
      <c r="K108" s="339" t="s">
        <v>310</v>
      </c>
    </row>
    <row r="109" spans="1:11" ht="24.75" customHeight="1" x14ac:dyDescent="0.2">
      <c r="A109" s="8" t="s">
        <v>522</v>
      </c>
      <c r="B109" s="9">
        <v>0</v>
      </c>
      <c r="C109" s="9">
        <v>541</v>
      </c>
      <c r="D109" s="9">
        <v>541</v>
      </c>
      <c r="E109" s="9">
        <v>0</v>
      </c>
      <c r="F109" s="9">
        <v>0</v>
      </c>
      <c r="G109" s="795">
        <f t="shared" si="13"/>
        <v>0</v>
      </c>
      <c r="H109" s="9">
        <f t="shared" si="12"/>
        <v>0</v>
      </c>
      <c r="I109" s="9">
        <f t="shared" si="12"/>
        <v>541</v>
      </c>
      <c r="J109" s="9">
        <f t="shared" si="12"/>
        <v>541</v>
      </c>
      <c r="K109" s="339" t="s">
        <v>432</v>
      </c>
    </row>
    <row r="110" spans="1:11" ht="23.25" customHeight="1" x14ac:dyDescent="0.2">
      <c r="A110" s="32" t="s">
        <v>699</v>
      </c>
      <c r="B110" s="9">
        <v>28</v>
      </c>
      <c r="C110" s="9">
        <v>225</v>
      </c>
      <c r="D110" s="9">
        <v>253</v>
      </c>
      <c r="E110" s="9">
        <v>0</v>
      </c>
      <c r="F110" s="9">
        <v>0</v>
      </c>
      <c r="G110" s="795">
        <f t="shared" si="13"/>
        <v>0</v>
      </c>
      <c r="H110" s="9">
        <f t="shared" si="12"/>
        <v>28</v>
      </c>
      <c r="I110" s="9">
        <f t="shared" si="12"/>
        <v>225</v>
      </c>
      <c r="J110" s="9">
        <f t="shared" si="12"/>
        <v>253</v>
      </c>
      <c r="K110" s="339" t="s">
        <v>312</v>
      </c>
    </row>
    <row r="111" spans="1:11" ht="23.25" customHeight="1" x14ac:dyDescent="0.2">
      <c r="A111" s="8" t="s">
        <v>229</v>
      </c>
      <c r="B111" s="9">
        <v>86</v>
      </c>
      <c r="C111" s="9">
        <v>25</v>
      </c>
      <c r="D111" s="9">
        <v>111</v>
      </c>
      <c r="E111" s="9">
        <v>0</v>
      </c>
      <c r="F111" s="9">
        <v>0</v>
      </c>
      <c r="G111" s="795">
        <f t="shared" si="13"/>
        <v>0</v>
      </c>
      <c r="H111" s="9">
        <f t="shared" si="12"/>
        <v>86</v>
      </c>
      <c r="I111" s="9">
        <f t="shared" si="12"/>
        <v>25</v>
      </c>
      <c r="J111" s="9">
        <f t="shared" si="12"/>
        <v>111</v>
      </c>
      <c r="K111" s="339" t="s">
        <v>462</v>
      </c>
    </row>
    <row r="112" spans="1:11" ht="24" customHeight="1" x14ac:dyDescent="0.2">
      <c r="A112" s="8" t="s">
        <v>233</v>
      </c>
      <c r="B112" s="9">
        <v>163</v>
      </c>
      <c r="C112" s="9">
        <v>159</v>
      </c>
      <c r="D112" s="9">
        <v>322</v>
      </c>
      <c r="E112" s="9">
        <v>0</v>
      </c>
      <c r="F112" s="9">
        <v>0</v>
      </c>
      <c r="G112" s="795">
        <f t="shared" si="13"/>
        <v>0</v>
      </c>
      <c r="H112" s="9">
        <f t="shared" si="12"/>
        <v>163</v>
      </c>
      <c r="I112" s="9">
        <f t="shared" si="12"/>
        <v>159</v>
      </c>
      <c r="J112" s="9">
        <f t="shared" si="12"/>
        <v>322</v>
      </c>
      <c r="K112" s="339" t="s">
        <v>234</v>
      </c>
    </row>
    <row r="113" spans="1:11" ht="24" customHeight="1" x14ac:dyDescent="0.2">
      <c r="A113" s="8" t="s">
        <v>705</v>
      </c>
      <c r="B113" s="9">
        <v>70</v>
      </c>
      <c r="C113" s="9">
        <v>72</v>
      </c>
      <c r="D113" s="9">
        <v>142</v>
      </c>
      <c r="E113" s="9">
        <v>0</v>
      </c>
      <c r="F113" s="9">
        <v>0</v>
      </c>
      <c r="G113" s="795">
        <f t="shared" si="13"/>
        <v>0</v>
      </c>
      <c r="H113" s="9">
        <f t="shared" si="12"/>
        <v>70</v>
      </c>
      <c r="I113" s="9">
        <f t="shared" si="12"/>
        <v>72</v>
      </c>
      <c r="J113" s="9">
        <f t="shared" si="12"/>
        <v>142</v>
      </c>
      <c r="K113" s="339" t="s">
        <v>236</v>
      </c>
    </row>
    <row r="114" spans="1:11" ht="22.5" customHeight="1" x14ac:dyDescent="0.2">
      <c r="A114" s="8" t="s">
        <v>239</v>
      </c>
      <c r="B114" s="9">
        <v>431</v>
      </c>
      <c r="C114" s="9">
        <v>84</v>
      </c>
      <c r="D114" s="9">
        <v>515</v>
      </c>
      <c r="E114" s="9">
        <v>0</v>
      </c>
      <c r="F114" s="9">
        <v>0</v>
      </c>
      <c r="G114" s="795">
        <f t="shared" si="13"/>
        <v>0</v>
      </c>
      <c r="H114" s="9">
        <f t="shared" si="12"/>
        <v>431</v>
      </c>
      <c r="I114" s="9">
        <f t="shared" si="12"/>
        <v>84</v>
      </c>
      <c r="J114" s="9">
        <f t="shared" si="12"/>
        <v>515</v>
      </c>
      <c r="K114" s="339" t="s">
        <v>707</v>
      </c>
    </row>
    <row r="115" spans="1:11" ht="24" customHeight="1" x14ac:dyDescent="0.2">
      <c r="A115" s="8" t="s">
        <v>241</v>
      </c>
      <c r="B115" s="9">
        <v>36</v>
      </c>
      <c r="C115" s="9">
        <v>4</v>
      </c>
      <c r="D115" s="9">
        <v>40</v>
      </c>
      <c r="E115" s="9">
        <v>0</v>
      </c>
      <c r="F115" s="9">
        <v>0</v>
      </c>
      <c r="G115" s="795">
        <f t="shared" si="13"/>
        <v>0</v>
      </c>
      <c r="H115" s="9">
        <f t="shared" si="12"/>
        <v>36</v>
      </c>
      <c r="I115" s="9">
        <f t="shared" si="12"/>
        <v>4</v>
      </c>
      <c r="J115" s="9">
        <f t="shared" si="12"/>
        <v>40</v>
      </c>
      <c r="K115" s="339" t="s">
        <v>242</v>
      </c>
    </row>
    <row r="116" spans="1:11" ht="22.5" customHeight="1" thickBot="1" x14ac:dyDescent="0.25">
      <c r="A116" s="8" t="s">
        <v>126</v>
      </c>
      <c r="B116" s="9">
        <f>SUM(B102:B115)</f>
        <v>3152</v>
      </c>
      <c r="C116" s="9">
        <f t="shared" ref="C116:J116" si="14">SUM(C102:C115)</f>
        <v>2432</v>
      </c>
      <c r="D116" s="9">
        <f t="shared" si="14"/>
        <v>5584</v>
      </c>
      <c r="E116" s="9">
        <f t="shared" si="14"/>
        <v>2</v>
      </c>
      <c r="F116" s="9">
        <f t="shared" si="14"/>
        <v>0</v>
      </c>
      <c r="G116" s="9">
        <f t="shared" si="14"/>
        <v>2</v>
      </c>
      <c r="H116" s="9">
        <f t="shared" si="14"/>
        <v>3154</v>
      </c>
      <c r="I116" s="9">
        <f t="shared" si="14"/>
        <v>2432</v>
      </c>
      <c r="J116" s="9">
        <f t="shared" si="14"/>
        <v>5586</v>
      </c>
      <c r="K116" s="339" t="s">
        <v>251</v>
      </c>
    </row>
    <row r="117" spans="1:11" ht="23.25" customHeight="1" thickBot="1" x14ac:dyDescent="0.25">
      <c r="A117" s="23" t="s">
        <v>374</v>
      </c>
      <c r="B117" s="24">
        <f>SUM(B116,B93)</f>
        <v>13281</v>
      </c>
      <c r="C117" s="24">
        <f t="shared" ref="C117:J117" si="15">SUM(C116,C93)</f>
        <v>17394</v>
      </c>
      <c r="D117" s="24">
        <f t="shared" si="15"/>
        <v>30675</v>
      </c>
      <c r="E117" s="24">
        <f t="shared" si="15"/>
        <v>2</v>
      </c>
      <c r="F117" s="24">
        <f t="shared" si="15"/>
        <v>2</v>
      </c>
      <c r="G117" s="24">
        <f t="shared" si="15"/>
        <v>4</v>
      </c>
      <c r="H117" s="24">
        <f t="shared" si="15"/>
        <v>13283</v>
      </c>
      <c r="I117" s="24">
        <f t="shared" si="15"/>
        <v>17396</v>
      </c>
      <c r="J117" s="24">
        <f t="shared" si="15"/>
        <v>30679</v>
      </c>
      <c r="K117" s="340" t="s">
        <v>253</v>
      </c>
    </row>
    <row r="118" spans="1:11" ht="24.75" customHeight="1" thickTop="1" x14ac:dyDescent="0.2">
      <c r="A118" s="1043" t="s">
        <v>2673</v>
      </c>
      <c r="B118" s="1043"/>
      <c r="C118" s="1043"/>
      <c r="D118" s="1043"/>
      <c r="E118" s="1043"/>
      <c r="F118" s="1043"/>
      <c r="G118" s="1043"/>
      <c r="H118" s="1043"/>
      <c r="I118" s="1043"/>
      <c r="J118" s="1043"/>
    </row>
    <row r="119" spans="1:11" ht="15.75" x14ac:dyDescent="0.2">
      <c r="K119" s="56"/>
    </row>
    <row r="120" spans="1:11" ht="15.75" x14ac:dyDescent="0.2">
      <c r="K120" s="56"/>
    </row>
    <row r="127" spans="1:11" ht="30.75" customHeight="1" x14ac:dyDescent="0.2">
      <c r="A127" s="995" t="s">
        <v>1996</v>
      </c>
      <c r="B127" s="995"/>
      <c r="C127" s="995"/>
      <c r="D127" s="995"/>
      <c r="E127" s="995"/>
      <c r="F127" s="995"/>
      <c r="G127" s="995"/>
      <c r="H127" s="995"/>
      <c r="I127" s="995"/>
      <c r="J127" s="995"/>
      <c r="K127" s="995"/>
    </row>
    <row r="128" spans="1:11" ht="27" customHeight="1" x14ac:dyDescent="0.2">
      <c r="A128" s="999" t="s">
        <v>1997</v>
      </c>
      <c r="B128" s="999"/>
      <c r="C128" s="999"/>
      <c r="D128" s="999"/>
      <c r="E128" s="999"/>
      <c r="F128" s="999"/>
      <c r="G128" s="999"/>
      <c r="H128" s="999"/>
      <c r="I128" s="999"/>
      <c r="J128" s="999"/>
      <c r="K128" s="999"/>
    </row>
    <row r="129" spans="1:11" ht="26.25" customHeight="1" thickBot="1" x14ac:dyDescent="0.3">
      <c r="A129" s="33" t="s">
        <v>721</v>
      </c>
      <c r="K129" s="79" t="s">
        <v>2435</v>
      </c>
    </row>
    <row r="130" spans="1:11" ht="19.5" customHeight="1" thickTop="1" x14ac:dyDescent="0.25">
      <c r="A130" s="992" t="s">
        <v>196</v>
      </c>
      <c r="B130" s="1003" t="s">
        <v>1</v>
      </c>
      <c r="C130" s="1003"/>
      <c r="D130" s="1003"/>
      <c r="E130" s="1003" t="s">
        <v>2</v>
      </c>
      <c r="F130" s="1003"/>
      <c r="G130" s="1003"/>
      <c r="H130" s="1003" t="s">
        <v>4</v>
      </c>
      <c r="I130" s="1003"/>
      <c r="J130" s="1003"/>
      <c r="K130" s="992" t="s">
        <v>197</v>
      </c>
    </row>
    <row r="131" spans="1:11" ht="18" customHeight="1" x14ac:dyDescent="0.25">
      <c r="A131" s="993"/>
      <c r="B131" s="1004" t="s">
        <v>6</v>
      </c>
      <c r="C131" s="1004"/>
      <c r="D131" s="1004"/>
      <c r="E131" s="1004" t="s">
        <v>7</v>
      </c>
      <c r="F131" s="1004"/>
      <c r="G131" s="1004"/>
      <c r="H131" s="1004" t="s">
        <v>9</v>
      </c>
      <c r="I131" s="1004"/>
      <c r="J131" s="1004"/>
      <c r="K131" s="993"/>
    </row>
    <row r="132" spans="1:11" ht="18.75" customHeight="1" x14ac:dyDescent="0.25">
      <c r="A132" s="993"/>
      <c r="B132" s="334" t="s">
        <v>10</v>
      </c>
      <c r="C132" s="334" t="s">
        <v>112</v>
      </c>
      <c r="D132" s="334" t="s">
        <v>12</v>
      </c>
      <c r="E132" s="334" t="s">
        <v>10</v>
      </c>
      <c r="F132" s="334" t="s">
        <v>112</v>
      </c>
      <c r="G132" s="334" t="s">
        <v>12</v>
      </c>
      <c r="H132" s="334" t="s">
        <v>10</v>
      </c>
      <c r="I132" s="334" t="s">
        <v>112</v>
      </c>
      <c r="J132" s="334" t="s">
        <v>12</v>
      </c>
      <c r="K132" s="993"/>
    </row>
    <row r="133" spans="1:11" ht="19.5" customHeight="1" thickBot="1" x14ac:dyDescent="0.3">
      <c r="A133" s="994"/>
      <c r="B133" s="4" t="s">
        <v>13</v>
      </c>
      <c r="C133" s="4" t="s">
        <v>14</v>
      </c>
      <c r="D133" s="4" t="s">
        <v>9</v>
      </c>
      <c r="E133" s="4" t="s">
        <v>13</v>
      </c>
      <c r="F133" s="4" t="s">
        <v>14</v>
      </c>
      <c r="G133" s="4" t="s">
        <v>9</v>
      </c>
      <c r="H133" s="4" t="s">
        <v>13</v>
      </c>
      <c r="I133" s="4" t="s">
        <v>14</v>
      </c>
      <c r="J133" s="4" t="s">
        <v>9</v>
      </c>
      <c r="K133" s="994"/>
    </row>
    <row r="134" spans="1:11" ht="20.25" customHeight="1" x14ac:dyDescent="0.2">
      <c r="A134" s="8" t="s">
        <v>15</v>
      </c>
      <c r="B134" s="9"/>
      <c r="C134" s="9"/>
      <c r="D134" s="9"/>
      <c r="E134" s="9"/>
      <c r="F134" s="9"/>
      <c r="G134" s="9"/>
      <c r="H134" s="9"/>
      <c r="I134" s="9"/>
      <c r="J134" s="9"/>
      <c r="K134" s="339" t="s">
        <v>198</v>
      </c>
    </row>
    <row r="135" spans="1:11" ht="22.5" customHeight="1" x14ac:dyDescent="0.2">
      <c r="A135" s="8" t="s">
        <v>199</v>
      </c>
      <c r="B135" s="699">
        <v>160</v>
      </c>
      <c r="C135" s="699">
        <v>73</v>
      </c>
      <c r="D135" s="699">
        <v>233</v>
      </c>
      <c r="E135" s="9">
        <v>0</v>
      </c>
      <c r="F135" s="9">
        <v>0</v>
      </c>
      <c r="G135" s="9">
        <f>SUM(E135:F135)</f>
        <v>0</v>
      </c>
      <c r="H135" s="9">
        <f>SUM(B135,E135)</f>
        <v>160</v>
      </c>
      <c r="I135" s="9">
        <f>SUM(C135,F135)</f>
        <v>73</v>
      </c>
      <c r="J135" s="9">
        <f>SUM(H135:I135)</f>
        <v>233</v>
      </c>
      <c r="K135" s="339" t="s">
        <v>200</v>
      </c>
    </row>
    <row r="136" spans="1:11" ht="22.5" customHeight="1" x14ac:dyDescent="0.2">
      <c r="A136" s="8" t="s">
        <v>203</v>
      </c>
      <c r="B136" s="699">
        <v>38</v>
      </c>
      <c r="C136" s="699">
        <v>37</v>
      </c>
      <c r="D136" s="699">
        <v>75</v>
      </c>
      <c r="E136" s="9">
        <v>0</v>
      </c>
      <c r="F136" s="9">
        <v>0</v>
      </c>
      <c r="G136" s="9">
        <f t="shared" ref="G136:G149" si="16">SUM(E136:F136)</f>
        <v>0</v>
      </c>
      <c r="H136" s="9">
        <f t="shared" ref="H136:I160" si="17">SUM(B136,E136)</f>
        <v>38</v>
      </c>
      <c r="I136" s="9">
        <f t="shared" si="17"/>
        <v>37</v>
      </c>
      <c r="J136" s="9">
        <f t="shared" ref="J136:J168" si="18">SUM(H136:I136)</f>
        <v>75</v>
      </c>
      <c r="K136" s="339" t="s">
        <v>204</v>
      </c>
    </row>
    <row r="137" spans="1:11" ht="22.5" customHeight="1" x14ac:dyDescent="0.2">
      <c r="A137" s="8" t="s">
        <v>205</v>
      </c>
      <c r="B137" s="699">
        <v>45</v>
      </c>
      <c r="C137" s="699">
        <v>54</v>
      </c>
      <c r="D137" s="699">
        <v>99</v>
      </c>
      <c r="E137" s="9">
        <v>0</v>
      </c>
      <c r="F137" s="9">
        <v>0</v>
      </c>
      <c r="G137" s="9">
        <f t="shared" si="16"/>
        <v>0</v>
      </c>
      <c r="H137" s="9">
        <f t="shared" si="17"/>
        <v>45</v>
      </c>
      <c r="I137" s="9">
        <f t="shared" si="17"/>
        <v>54</v>
      </c>
      <c r="J137" s="9">
        <f t="shared" si="18"/>
        <v>99</v>
      </c>
      <c r="K137" s="339" t="s">
        <v>305</v>
      </c>
    </row>
    <row r="138" spans="1:11" ht="22.5" customHeight="1" x14ac:dyDescent="0.2">
      <c r="A138" s="8" t="s">
        <v>207</v>
      </c>
      <c r="B138" s="699">
        <v>22</v>
      </c>
      <c r="C138" s="699">
        <v>18</v>
      </c>
      <c r="D138" s="699">
        <v>40</v>
      </c>
      <c r="E138" s="9">
        <v>0</v>
      </c>
      <c r="F138" s="9">
        <v>0</v>
      </c>
      <c r="G138" s="9">
        <f t="shared" si="16"/>
        <v>0</v>
      </c>
      <c r="H138" s="9">
        <f t="shared" si="17"/>
        <v>22</v>
      </c>
      <c r="I138" s="9">
        <f t="shared" si="17"/>
        <v>18</v>
      </c>
      <c r="J138" s="9">
        <f t="shared" si="18"/>
        <v>40</v>
      </c>
      <c r="K138" s="339" t="s">
        <v>208</v>
      </c>
    </row>
    <row r="139" spans="1:11" ht="22.5" customHeight="1" x14ac:dyDescent="0.2">
      <c r="A139" s="8" t="s">
        <v>209</v>
      </c>
      <c r="B139" s="699">
        <v>187</v>
      </c>
      <c r="C139" s="699">
        <v>48</v>
      </c>
      <c r="D139" s="699">
        <v>235</v>
      </c>
      <c r="E139" s="9">
        <v>0</v>
      </c>
      <c r="F139" s="9">
        <v>0</v>
      </c>
      <c r="G139" s="9">
        <f t="shared" si="16"/>
        <v>0</v>
      </c>
      <c r="H139" s="9">
        <f t="shared" si="17"/>
        <v>187</v>
      </c>
      <c r="I139" s="9">
        <f t="shared" si="17"/>
        <v>48</v>
      </c>
      <c r="J139" s="9">
        <f t="shared" si="18"/>
        <v>235</v>
      </c>
      <c r="K139" s="339" t="s">
        <v>210</v>
      </c>
    </row>
    <row r="140" spans="1:11" ht="22.5" customHeight="1" x14ac:dyDescent="0.2">
      <c r="A140" s="8" t="s">
        <v>696</v>
      </c>
      <c r="B140" s="699">
        <v>37</v>
      </c>
      <c r="C140" s="699">
        <v>16</v>
      </c>
      <c r="D140" s="699">
        <v>53</v>
      </c>
      <c r="E140" s="9">
        <v>0</v>
      </c>
      <c r="F140" s="9">
        <v>1</v>
      </c>
      <c r="G140" s="9">
        <f t="shared" si="16"/>
        <v>1</v>
      </c>
      <c r="H140" s="9">
        <f t="shared" si="17"/>
        <v>37</v>
      </c>
      <c r="I140" s="9">
        <f t="shared" si="17"/>
        <v>17</v>
      </c>
      <c r="J140" s="9">
        <f t="shared" si="18"/>
        <v>54</v>
      </c>
      <c r="K140" s="339" t="s">
        <v>697</v>
      </c>
    </row>
    <row r="141" spans="1:11" ht="22.5" customHeight="1" x14ac:dyDescent="0.2">
      <c r="A141" s="8" t="s">
        <v>213</v>
      </c>
      <c r="B141" s="699">
        <v>81</v>
      </c>
      <c r="C141" s="699">
        <v>21</v>
      </c>
      <c r="D141" s="699">
        <v>102</v>
      </c>
      <c r="E141" s="9">
        <v>0</v>
      </c>
      <c r="F141" s="9">
        <v>0</v>
      </c>
      <c r="G141" s="9">
        <f t="shared" si="16"/>
        <v>0</v>
      </c>
      <c r="H141" s="9">
        <f t="shared" si="17"/>
        <v>81</v>
      </c>
      <c r="I141" s="9">
        <f t="shared" si="17"/>
        <v>21</v>
      </c>
      <c r="J141" s="9">
        <f t="shared" si="18"/>
        <v>102</v>
      </c>
      <c r="K141" s="339" t="s">
        <v>214</v>
      </c>
    </row>
    <row r="142" spans="1:11" ht="22.5" customHeight="1" x14ac:dyDescent="0.2">
      <c r="A142" s="8" t="s">
        <v>215</v>
      </c>
      <c r="B142" s="699">
        <v>58</v>
      </c>
      <c r="C142" s="699">
        <v>12</v>
      </c>
      <c r="D142" s="699">
        <v>70</v>
      </c>
      <c r="E142" s="9">
        <v>0</v>
      </c>
      <c r="F142" s="9">
        <v>0</v>
      </c>
      <c r="G142" s="9">
        <f t="shared" si="16"/>
        <v>0</v>
      </c>
      <c r="H142" s="9">
        <f t="shared" si="17"/>
        <v>58</v>
      </c>
      <c r="I142" s="9">
        <f t="shared" si="17"/>
        <v>12</v>
      </c>
      <c r="J142" s="9">
        <f t="shared" si="18"/>
        <v>70</v>
      </c>
      <c r="K142" s="339" t="s">
        <v>216</v>
      </c>
    </row>
    <row r="143" spans="1:11" ht="22.5" customHeight="1" x14ac:dyDescent="0.2">
      <c r="A143" s="8" t="s">
        <v>217</v>
      </c>
      <c r="B143" s="699">
        <v>151</v>
      </c>
      <c r="C143" s="699">
        <v>102</v>
      </c>
      <c r="D143" s="699">
        <v>253</v>
      </c>
      <c r="E143" s="9">
        <v>0</v>
      </c>
      <c r="F143" s="9">
        <v>0</v>
      </c>
      <c r="G143" s="9">
        <f t="shared" si="16"/>
        <v>0</v>
      </c>
      <c r="H143" s="9">
        <f t="shared" si="17"/>
        <v>151</v>
      </c>
      <c r="I143" s="9">
        <f t="shared" si="17"/>
        <v>102</v>
      </c>
      <c r="J143" s="9">
        <f t="shared" si="18"/>
        <v>253</v>
      </c>
      <c r="K143" s="339" t="s">
        <v>453</v>
      </c>
    </row>
    <row r="144" spans="1:11" ht="22.5" customHeight="1" x14ac:dyDescent="0.2">
      <c r="A144" s="8" t="s">
        <v>456</v>
      </c>
      <c r="B144" s="699">
        <v>39</v>
      </c>
      <c r="C144" s="699">
        <v>23</v>
      </c>
      <c r="D144" s="699">
        <v>62</v>
      </c>
      <c r="E144" s="9">
        <v>0</v>
      </c>
      <c r="F144" s="9">
        <v>0</v>
      </c>
      <c r="G144" s="9">
        <f t="shared" si="16"/>
        <v>0</v>
      </c>
      <c r="H144" s="9">
        <f t="shared" si="17"/>
        <v>39</v>
      </c>
      <c r="I144" s="9">
        <f t="shared" si="17"/>
        <v>23</v>
      </c>
      <c r="J144" s="9">
        <f t="shared" si="18"/>
        <v>62</v>
      </c>
      <c r="K144" s="339" t="s">
        <v>457</v>
      </c>
    </row>
    <row r="145" spans="1:11" ht="22.5" customHeight="1" x14ac:dyDescent="0.2">
      <c r="A145" s="8" t="s">
        <v>221</v>
      </c>
      <c r="B145" s="699">
        <v>95</v>
      </c>
      <c r="C145" s="699">
        <v>27</v>
      </c>
      <c r="D145" s="699">
        <v>122</v>
      </c>
      <c r="E145" s="9">
        <v>0</v>
      </c>
      <c r="F145" s="9">
        <v>0</v>
      </c>
      <c r="G145" s="9">
        <f t="shared" si="16"/>
        <v>0</v>
      </c>
      <c r="H145" s="9">
        <f t="shared" si="17"/>
        <v>95</v>
      </c>
      <c r="I145" s="9">
        <f t="shared" si="17"/>
        <v>27</v>
      </c>
      <c r="J145" s="9">
        <f t="shared" si="18"/>
        <v>122</v>
      </c>
      <c r="K145" s="339" t="s">
        <v>222</v>
      </c>
    </row>
    <row r="146" spans="1:11" ht="25.5" customHeight="1" x14ac:dyDescent="0.2">
      <c r="A146" s="8" t="s">
        <v>309</v>
      </c>
      <c r="B146" s="699">
        <v>69</v>
      </c>
      <c r="C146" s="699">
        <v>21</v>
      </c>
      <c r="D146" s="699">
        <v>90</v>
      </c>
      <c r="E146" s="9">
        <v>0</v>
      </c>
      <c r="F146" s="9">
        <v>0</v>
      </c>
      <c r="G146" s="9">
        <f t="shared" si="16"/>
        <v>0</v>
      </c>
      <c r="H146" s="9">
        <f t="shared" si="17"/>
        <v>69</v>
      </c>
      <c r="I146" s="9">
        <f t="shared" si="17"/>
        <v>21</v>
      </c>
      <c r="J146" s="9">
        <f t="shared" si="18"/>
        <v>90</v>
      </c>
      <c r="K146" s="339" t="s">
        <v>310</v>
      </c>
    </row>
    <row r="147" spans="1:11" ht="26.25" customHeight="1" x14ac:dyDescent="0.2">
      <c r="A147" s="8" t="s">
        <v>522</v>
      </c>
      <c r="B147" s="699">
        <v>94</v>
      </c>
      <c r="C147" s="699">
        <v>189</v>
      </c>
      <c r="D147" s="699">
        <v>283</v>
      </c>
      <c r="E147" s="9">
        <v>0</v>
      </c>
      <c r="F147" s="9">
        <v>0</v>
      </c>
      <c r="G147" s="9">
        <f t="shared" si="16"/>
        <v>0</v>
      </c>
      <c r="H147" s="9">
        <f t="shared" si="17"/>
        <v>94</v>
      </c>
      <c r="I147" s="9">
        <f t="shared" si="17"/>
        <v>189</v>
      </c>
      <c r="J147" s="9">
        <f t="shared" si="18"/>
        <v>283</v>
      </c>
      <c r="K147" s="339" t="s">
        <v>432</v>
      </c>
    </row>
    <row r="148" spans="1:11" ht="22.5" customHeight="1" x14ac:dyDescent="0.2">
      <c r="A148" s="8" t="s">
        <v>710</v>
      </c>
      <c r="B148" s="699">
        <v>48</v>
      </c>
      <c r="C148" s="699">
        <v>26</v>
      </c>
      <c r="D148" s="699">
        <v>74</v>
      </c>
      <c r="E148" s="9">
        <v>0</v>
      </c>
      <c r="F148" s="9">
        <v>0</v>
      </c>
      <c r="G148" s="9">
        <f t="shared" si="16"/>
        <v>0</v>
      </c>
      <c r="H148" s="9">
        <f t="shared" si="17"/>
        <v>48</v>
      </c>
      <c r="I148" s="9">
        <f t="shared" si="17"/>
        <v>26</v>
      </c>
      <c r="J148" s="9">
        <f t="shared" si="18"/>
        <v>74</v>
      </c>
      <c r="K148" s="339" t="s">
        <v>312</v>
      </c>
    </row>
    <row r="149" spans="1:11" ht="22.5" customHeight="1" x14ac:dyDescent="0.2">
      <c r="A149" s="8" t="s">
        <v>711</v>
      </c>
      <c r="B149" s="699">
        <v>30</v>
      </c>
      <c r="C149" s="699">
        <v>2</v>
      </c>
      <c r="D149" s="699">
        <v>32</v>
      </c>
      <c r="E149" s="9">
        <v>0</v>
      </c>
      <c r="F149" s="9">
        <v>0</v>
      </c>
      <c r="G149" s="9">
        <f t="shared" si="16"/>
        <v>0</v>
      </c>
      <c r="H149" s="9">
        <f t="shared" si="17"/>
        <v>30</v>
      </c>
      <c r="I149" s="9">
        <f t="shared" si="17"/>
        <v>2</v>
      </c>
      <c r="J149" s="9">
        <f t="shared" si="18"/>
        <v>32</v>
      </c>
      <c r="K149" s="339" t="s">
        <v>462</v>
      </c>
    </row>
    <row r="150" spans="1:11" ht="22.5" customHeight="1" x14ac:dyDescent="0.2">
      <c r="A150" s="8" t="s">
        <v>233</v>
      </c>
      <c r="B150" s="699">
        <v>103</v>
      </c>
      <c r="C150" s="699">
        <v>28</v>
      </c>
      <c r="D150" s="699">
        <v>131</v>
      </c>
      <c r="E150" s="9">
        <v>0</v>
      </c>
      <c r="F150" s="9">
        <v>0</v>
      </c>
      <c r="G150" s="9">
        <v>0</v>
      </c>
      <c r="H150" s="9">
        <f t="shared" si="17"/>
        <v>103</v>
      </c>
      <c r="I150" s="9">
        <f t="shared" si="17"/>
        <v>28</v>
      </c>
      <c r="J150" s="9">
        <f t="shared" si="18"/>
        <v>131</v>
      </c>
      <c r="K150" s="339" t="s">
        <v>234</v>
      </c>
    </row>
    <row r="151" spans="1:11" ht="22.5" customHeight="1" thickBot="1" x14ac:dyDescent="0.25">
      <c r="A151" s="11" t="s">
        <v>235</v>
      </c>
      <c r="B151" s="12">
        <v>19</v>
      </c>
      <c r="C151" s="12">
        <v>5</v>
      </c>
      <c r="D151" s="12">
        <v>24</v>
      </c>
      <c r="E151" s="12">
        <v>0</v>
      </c>
      <c r="F151" s="12">
        <v>0</v>
      </c>
      <c r="G151" s="12">
        <v>0</v>
      </c>
      <c r="H151" s="12">
        <f t="shared" si="17"/>
        <v>19</v>
      </c>
      <c r="I151" s="12">
        <f t="shared" si="17"/>
        <v>5</v>
      </c>
      <c r="J151" s="12">
        <f t="shared" si="18"/>
        <v>24</v>
      </c>
      <c r="K151" s="13" t="s">
        <v>236</v>
      </c>
    </row>
    <row r="152" spans="1:11" ht="15" thickTop="1" x14ac:dyDescent="0.2"/>
    <row r="153" spans="1:11" s="799" customFormat="1" x14ac:dyDescent="0.2"/>
    <row r="155" spans="1:11" ht="26.25" customHeight="1" thickBot="1" x14ac:dyDescent="0.3">
      <c r="A155" s="33" t="s">
        <v>2436</v>
      </c>
      <c r="K155" s="35" t="s">
        <v>724</v>
      </c>
    </row>
    <row r="156" spans="1:11" ht="16.5" thickTop="1" x14ac:dyDescent="0.25">
      <c r="A156" s="992" t="s">
        <v>196</v>
      </c>
      <c r="B156" s="1003" t="s">
        <v>1</v>
      </c>
      <c r="C156" s="1003"/>
      <c r="D156" s="1003"/>
      <c r="E156" s="1003" t="s">
        <v>2</v>
      </c>
      <c r="F156" s="1003"/>
      <c r="G156" s="1003"/>
      <c r="H156" s="1003" t="s">
        <v>4</v>
      </c>
      <c r="I156" s="1003"/>
      <c r="J156" s="1003"/>
      <c r="K156" s="992" t="s">
        <v>197</v>
      </c>
    </row>
    <row r="157" spans="1:11" ht="15.75" customHeight="1" x14ac:dyDescent="0.25">
      <c r="A157" s="993"/>
      <c r="B157" s="1004" t="s">
        <v>6</v>
      </c>
      <c r="C157" s="1004"/>
      <c r="D157" s="1004"/>
      <c r="E157" s="1004" t="s">
        <v>7</v>
      </c>
      <c r="F157" s="1004"/>
      <c r="G157" s="1004"/>
      <c r="H157" s="1004" t="s">
        <v>9</v>
      </c>
      <c r="I157" s="1004"/>
      <c r="J157" s="1004"/>
      <c r="K157" s="993"/>
    </row>
    <row r="158" spans="1:11" ht="15.75" x14ac:dyDescent="0.25">
      <c r="A158" s="993"/>
      <c r="B158" s="334" t="s">
        <v>10</v>
      </c>
      <c r="C158" s="334" t="s">
        <v>112</v>
      </c>
      <c r="D158" s="334" t="s">
        <v>12</v>
      </c>
      <c r="E158" s="334" t="s">
        <v>10</v>
      </c>
      <c r="F158" s="334" t="s">
        <v>112</v>
      </c>
      <c r="G158" s="334" t="s">
        <v>12</v>
      </c>
      <c r="H158" s="334" t="s">
        <v>10</v>
      </c>
      <c r="I158" s="334" t="s">
        <v>112</v>
      </c>
      <c r="J158" s="334" t="s">
        <v>12</v>
      </c>
      <c r="K158" s="993"/>
    </row>
    <row r="159" spans="1:11" ht="16.5" customHeight="1" thickBot="1" x14ac:dyDescent="0.3">
      <c r="A159" s="994"/>
      <c r="B159" s="4" t="s">
        <v>13</v>
      </c>
      <c r="C159" s="4" t="s">
        <v>14</v>
      </c>
      <c r="D159" s="4" t="s">
        <v>9</v>
      </c>
      <c r="E159" s="4" t="s">
        <v>13</v>
      </c>
      <c r="F159" s="4" t="s">
        <v>14</v>
      </c>
      <c r="G159" s="4" t="s">
        <v>9</v>
      </c>
      <c r="H159" s="4" t="s">
        <v>13</v>
      </c>
      <c r="I159" s="4" t="s">
        <v>14</v>
      </c>
      <c r="J159" s="4" t="s">
        <v>9</v>
      </c>
      <c r="K159" s="994"/>
    </row>
    <row r="160" spans="1:11" ht="23.25" customHeight="1" x14ac:dyDescent="0.2">
      <c r="A160" s="8" t="s">
        <v>463</v>
      </c>
      <c r="B160" s="699">
        <v>14</v>
      </c>
      <c r="C160" s="699">
        <v>7</v>
      </c>
      <c r="D160" s="699">
        <v>21</v>
      </c>
      <c r="E160" s="9">
        <v>0</v>
      </c>
      <c r="F160" s="9">
        <v>0</v>
      </c>
      <c r="G160" s="9">
        <v>0</v>
      </c>
      <c r="H160" s="9">
        <f t="shared" si="17"/>
        <v>14</v>
      </c>
      <c r="I160" s="9">
        <f t="shared" si="17"/>
        <v>7</v>
      </c>
      <c r="J160" s="9">
        <f t="shared" si="18"/>
        <v>21</v>
      </c>
      <c r="K160" s="339" t="s">
        <v>713</v>
      </c>
    </row>
    <row r="161" spans="1:11" ht="20.25" customHeight="1" x14ac:dyDescent="0.2">
      <c r="A161" s="8" t="s">
        <v>239</v>
      </c>
      <c r="B161" s="699">
        <v>44</v>
      </c>
      <c r="C161" s="699">
        <v>17</v>
      </c>
      <c r="D161" s="699">
        <v>61</v>
      </c>
      <c r="E161" s="9">
        <v>0</v>
      </c>
      <c r="F161" s="9">
        <v>0</v>
      </c>
      <c r="G161" s="9">
        <v>0</v>
      </c>
      <c r="H161" s="9">
        <f t="shared" ref="H161:I168" si="19">SUM(B161,E161)</f>
        <v>44</v>
      </c>
      <c r="I161" s="9">
        <f t="shared" si="19"/>
        <v>17</v>
      </c>
      <c r="J161" s="9">
        <f t="shared" si="18"/>
        <v>61</v>
      </c>
      <c r="K161" s="339" t="s">
        <v>240</v>
      </c>
    </row>
    <row r="162" spans="1:11" ht="21" customHeight="1" x14ac:dyDescent="0.2">
      <c r="A162" s="8" t="s">
        <v>241</v>
      </c>
      <c r="B162" s="699">
        <v>19</v>
      </c>
      <c r="C162" s="699">
        <v>6</v>
      </c>
      <c r="D162" s="699">
        <v>25</v>
      </c>
      <c r="E162" s="9">
        <v>0</v>
      </c>
      <c r="F162" s="9">
        <v>0</v>
      </c>
      <c r="G162" s="9">
        <v>0</v>
      </c>
      <c r="H162" s="9">
        <f t="shared" si="19"/>
        <v>19</v>
      </c>
      <c r="I162" s="9">
        <f t="shared" si="19"/>
        <v>6</v>
      </c>
      <c r="J162" s="9">
        <f t="shared" si="18"/>
        <v>25</v>
      </c>
      <c r="K162" s="339" t="s">
        <v>242</v>
      </c>
    </row>
    <row r="163" spans="1:11" ht="22.5" customHeight="1" x14ac:dyDescent="0.2">
      <c r="A163" s="8" t="s">
        <v>701</v>
      </c>
      <c r="B163" s="699">
        <v>53</v>
      </c>
      <c r="C163" s="699">
        <v>16</v>
      </c>
      <c r="D163" s="699">
        <v>69</v>
      </c>
      <c r="E163" s="9">
        <v>0</v>
      </c>
      <c r="F163" s="9">
        <v>0</v>
      </c>
      <c r="G163" s="9">
        <v>0</v>
      </c>
      <c r="H163" s="9">
        <f t="shared" si="19"/>
        <v>53</v>
      </c>
      <c r="I163" s="9">
        <f t="shared" si="19"/>
        <v>16</v>
      </c>
      <c r="J163" s="9">
        <f t="shared" si="18"/>
        <v>69</v>
      </c>
      <c r="K163" s="339" t="s">
        <v>702</v>
      </c>
    </row>
    <row r="164" spans="1:11" ht="21" customHeight="1" x14ac:dyDescent="0.2">
      <c r="A164" s="8" t="s">
        <v>714</v>
      </c>
      <c r="B164" s="699">
        <v>10</v>
      </c>
      <c r="C164" s="699">
        <v>3</v>
      </c>
      <c r="D164" s="699">
        <v>13</v>
      </c>
      <c r="E164" s="9">
        <v>0</v>
      </c>
      <c r="F164" s="9">
        <v>0</v>
      </c>
      <c r="G164" s="9">
        <v>0</v>
      </c>
      <c r="H164" s="9">
        <f t="shared" si="19"/>
        <v>10</v>
      </c>
      <c r="I164" s="9">
        <f t="shared" si="19"/>
        <v>3</v>
      </c>
      <c r="J164" s="9">
        <f t="shared" si="18"/>
        <v>13</v>
      </c>
      <c r="K164" s="339" t="s">
        <v>715</v>
      </c>
    </row>
    <row r="165" spans="1:11" ht="22.5" customHeight="1" x14ac:dyDescent="0.2">
      <c r="A165" s="8" t="s">
        <v>716</v>
      </c>
      <c r="B165" s="699">
        <v>21</v>
      </c>
      <c r="C165" s="699">
        <v>1</v>
      </c>
      <c r="D165" s="699">
        <v>22</v>
      </c>
      <c r="E165" s="9">
        <v>0</v>
      </c>
      <c r="F165" s="9">
        <v>0</v>
      </c>
      <c r="G165" s="9">
        <v>0</v>
      </c>
      <c r="H165" s="9">
        <f t="shared" si="19"/>
        <v>21</v>
      </c>
      <c r="I165" s="9">
        <f t="shared" si="19"/>
        <v>1</v>
      </c>
      <c r="J165" s="9">
        <f t="shared" si="18"/>
        <v>22</v>
      </c>
      <c r="K165" s="339" t="s">
        <v>717</v>
      </c>
    </row>
    <row r="166" spans="1:11" ht="22.5" customHeight="1" x14ac:dyDescent="0.2">
      <c r="A166" s="8" t="s">
        <v>718</v>
      </c>
      <c r="B166" s="699">
        <v>2</v>
      </c>
      <c r="C166" s="699">
        <v>0</v>
      </c>
      <c r="D166" s="699">
        <v>2</v>
      </c>
      <c r="E166" s="9">
        <v>0</v>
      </c>
      <c r="F166" s="9">
        <v>0</v>
      </c>
      <c r="G166" s="9">
        <v>0</v>
      </c>
      <c r="H166" s="9">
        <f t="shared" si="19"/>
        <v>2</v>
      </c>
      <c r="I166" s="9">
        <f t="shared" si="19"/>
        <v>0</v>
      </c>
      <c r="J166" s="9">
        <f t="shared" si="18"/>
        <v>2</v>
      </c>
      <c r="K166" s="339" t="s">
        <v>719</v>
      </c>
    </row>
    <row r="167" spans="1:11" ht="22.5" customHeight="1" x14ac:dyDescent="0.2">
      <c r="A167" s="8" t="s">
        <v>288</v>
      </c>
      <c r="B167" s="699">
        <v>2</v>
      </c>
      <c r="C167" s="699">
        <v>0</v>
      </c>
      <c r="D167" s="699">
        <v>2</v>
      </c>
      <c r="E167" s="9">
        <v>0</v>
      </c>
      <c r="F167" s="9">
        <v>0</v>
      </c>
      <c r="G167" s="9">
        <v>0</v>
      </c>
      <c r="H167" s="9">
        <f t="shared" si="19"/>
        <v>2</v>
      </c>
      <c r="I167" s="9">
        <f t="shared" si="19"/>
        <v>0</v>
      </c>
      <c r="J167" s="9">
        <f t="shared" si="18"/>
        <v>2</v>
      </c>
      <c r="K167" s="339" t="s">
        <v>720</v>
      </c>
    </row>
    <row r="168" spans="1:11" ht="22.5" customHeight="1" x14ac:dyDescent="0.2">
      <c r="A168" s="8" t="s">
        <v>292</v>
      </c>
      <c r="B168" s="699">
        <v>11</v>
      </c>
      <c r="C168" s="699">
        <v>2</v>
      </c>
      <c r="D168" s="699">
        <v>13</v>
      </c>
      <c r="E168" s="9">
        <v>0</v>
      </c>
      <c r="F168" s="9">
        <v>0</v>
      </c>
      <c r="G168" s="9">
        <v>0</v>
      </c>
      <c r="H168" s="9">
        <f t="shared" si="19"/>
        <v>11</v>
      </c>
      <c r="I168" s="9">
        <f t="shared" si="19"/>
        <v>2</v>
      </c>
      <c r="J168" s="9">
        <f t="shared" si="18"/>
        <v>13</v>
      </c>
      <c r="K168" s="339" t="s">
        <v>293</v>
      </c>
    </row>
    <row r="169" spans="1:11" ht="20.25" customHeight="1" x14ac:dyDescent="0.2">
      <c r="A169" s="8" t="s">
        <v>90</v>
      </c>
      <c r="B169" s="9">
        <f t="shared" ref="B169:J169" si="20">SUM(B160:B168,B135:B151)</f>
        <v>1452</v>
      </c>
      <c r="C169" s="9">
        <f t="shared" si="20"/>
        <v>754</v>
      </c>
      <c r="D169" s="9">
        <f t="shared" si="20"/>
        <v>2206</v>
      </c>
      <c r="E169" s="9">
        <f t="shared" si="20"/>
        <v>0</v>
      </c>
      <c r="F169" s="9">
        <f t="shared" si="20"/>
        <v>1</v>
      </c>
      <c r="G169" s="9">
        <f t="shared" si="20"/>
        <v>1</v>
      </c>
      <c r="H169" s="9">
        <f t="shared" si="20"/>
        <v>1452</v>
      </c>
      <c r="I169" s="9">
        <f t="shared" si="20"/>
        <v>755</v>
      </c>
      <c r="J169" s="9">
        <f t="shared" si="20"/>
        <v>2207</v>
      </c>
      <c r="K169" s="339" t="s">
        <v>313</v>
      </c>
    </row>
    <row r="170" spans="1:11" ht="19.5" customHeight="1" x14ac:dyDescent="0.2">
      <c r="A170" s="8" t="s">
        <v>92</v>
      </c>
      <c r="B170" s="9"/>
      <c r="C170" s="9"/>
      <c r="D170" s="9"/>
      <c r="E170" s="9"/>
      <c r="F170" s="9"/>
      <c r="G170" s="9"/>
      <c r="H170" s="9"/>
      <c r="I170" s="9"/>
      <c r="J170" s="9"/>
      <c r="K170" s="339" t="s">
        <v>93</v>
      </c>
    </row>
    <row r="171" spans="1:11" s="691" customFormat="1" ht="19.5" customHeight="1" x14ac:dyDescent="0.2">
      <c r="A171" s="463" t="s">
        <v>207</v>
      </c>
      <c r="B171" s="699">
        <v>0</v>
      </c>
      <c r="C171" s="699">
        <v>1</v>
      </c>
      <c r="D171" s="699">
        <f>SUM(B171:C171)</f>
        <v>1</v>
      </c>
      <c r="E171" s="699">
        <v>0</v>
      </c>
      <c r="F171" s="699">
        <v>0</v>
      </c>
      <c r="G171" s="699">
        <v>0</v>
      </c>
      <c r="H171" s="699">
        <f>SUM(B171,E171)</f>
        <v>0</v>
      </c>
      <c r="I171" s="699">
        <f t="shared" ref="I171:J171" si="21">SUM(C171,F171)</f>
        <v>1</v>
      </c>
      <c r="J171" s="699">
        <f t="shared" si="21"/>
        <v>1</v>
      </c>
      <c r="K171" s="694" t="s">
        <v>208</v>
      </c>
    </row>
    <row r="172" spans="1:11" ht="21" customHeight="1" x14ac:dyDescent="0.2">
      <c r="A172" s="8" t="s">
        <v>209</v>
      </c>
      <c r="B172" s="9">
        <v>46</v>
      </c>
      <c r="C172" s="9">
        <v>4</v>
      </c>
      <c r="D172" s="699">
        <f t="shared" ref="D172:D175" si="22">SUM(B172:C172)</f>
        <v>50</v>
      </c>
      <c r="E172" s="9">
        <v>0</v>
      </c>
      <c r="F172" s="9">
        <v>0</v>
      </c>
      <c r="G172" s="9">
        <v>0</v>
      </c>
      <c r="H172" s="699">
        <f t="shared" ref="H172:H175" si="23">SUM(B172,E172)</f>
        <v>46</v>
      </c>
      <c r="I172" s="699">
        <f t="shared" ref="I172:I175" si="24">SUM(C172,F172)</f>
        <v>4</v>
      </c>
      <c r="J172" s="699">
        <f t="shared" ref="J172:J175" si="25">SUM(D172,G172)</f>
        <v>50</v>
      </c>
      <c r="K172" s="339" t="s">
        <v>210</v>
      </c>
    </row>
    <row r="173" spans="1:11" s="691" customFormat="1" ht="21" customHeight="1" x14ac:dyDescent="0.2">
      <c r="A173" s="463" t="s">
        <v>301</v>
      </c>
      <c r="B173" s="699">
        <v>1</v>
      </c>
      <c r="C173" s="699">
        <v>0</v>
      </c>
      <c r="D173" s="699">
        <f t="shared" si="22"/>
        <v>1</v>
      </c>
      <c r="E173" s="699">
        <v>0</v>
      </c>
      <c r="F173" s="699">
        <v>0</v>
      </c>
      <c r="G173" s="699">
        <v>0</v>
      </c>
      <c r="H173" s="699">
        <f t="shared" ref="H173" si="26">SUM(B173,E173)</f>
        <v>1</v>
      </c>
      <c r="I173" s="699">
        <f t="shared" ref="I173" si="27">SUM(C173,F173)</f>
        <v>0</v>
      </c>
      <c r="J173" s="699">
        <f t="shared" ref="J173" si="28">SUM(D173,G173)</f>
        <v>1</v>
      </c>
      <c r="K173" s="694" t="s">
        <v>453</v>
      </c>
    </row>
    <row r="174" spans="1:11" ht="23.25" customHeight="1" x14ac:dyDescent="0.2">
      <c r="A174" s="8" t="s">
        <v>456</v>
      </c>
      <c r="B174" s="9">
        <v>3</v>
      </c>
      <c r="C174" s="9">
        <v>5</v>
      </c>
      <c r="D174" s="699">
        <f t="shared" si="22"/>
        <v>8</v>
      </c>
      <c r="E174" s="9">
        <v>0</v>
      </c>
      <c r="F174" s="9">
        <v>0</v>
      </c>
      <c r="G174" s="9">
        <v>0</v>
      </c>
      <c r="H174" s="699">
        <f t="shared" si="23"/>
        <v>3</v>
      </c>
      <c r="I174" s="699">
        <f t="shared" si="24"/>
        <v>5</v>
      </c>
      <c r="J174" s="699">
        <f t="shared" si="25"/>
        <v>8</v>
      </c>
      <c r="K174" s="339" t="s">
        <v>457</v>
      </c>
    </row>
    <row r="175" spans="1:11" ht="23.25" customHeight="1" x14ac:dyDescent="0.2">
      <c r="A175" s="20" t="s">
        <v>241</v>
      </c>
      <c r="B175" s="21">
        <v>3</v>
      </c>
      <c r="C175" s="21">
        <v>0</v>
      </c>
      <c r="D175" s="699">
        <f t="shared" si="22"/>
        <v>3</v>
      </c>
      <c r="E175" s="9">
        <v>0</v>
      </c>
      <c r="F175" s="9">
        <v>0</v>
      </c>
      <c r="G175" s="9">
        <v>0</v>
      </c>
      <c r="H175" s="699">
        <f t="shared" si="23"/>
        <v>3</v>
      </c>
      <c r="I175" s="699">
        <f t="shared" si="24"/>
        <v>0</v>
      </c>
      <c r="J175" s="699">
        <f t="shared" si="25"/>
        <v>3</v>
      </c>
      <c r="K175" s="22" t="s">
        <v>242</v>
      </c>
    </row>
    <row r="176" spans="1:11" ht="20.25" customHeight="1" thickBot="1" x14ac:dyDescent="0.25">
      <c r="A176" s="20" t="s">
        <v>126</v>
      </c>
      <c r="B176" s="21">
        <f>SUM(B171:B175)</f>
        <v>53</v>
      </c>
      <c r="C176" s="21">
        <f t="shared" ref="C176:J176" si="29">SUM(C171:C175)</f>
        <v>10</v>
      </c>
      <c r="D176" s="21">
        <f t="shared" si="29"/>
        <v>63</v>
      </c>
      <c r="E176" s="21">
        <f t="shared" si="29"/>
        <v>0</v>
      </c>
      <c r="F176" s="21">
        <f t="shared" si="29"/>
        <v>0</v>
      </c>
      <c r="G176" s="21">
        <f t="shared" si="29"/>
        <v>0</v>
      </c>
      <c r="H176" s="21">
        <f t="shared" si="29"/>
        <v>53</v>
      </c>
      <c r="I176" s="21">
        <f t="shared" si="29"/>
        <v>10</v>
      </c>
      <c r="J176" s="21">
        <f t="shared" si="29"/>
        <v>63</v>
      </c>
      <c r="K176" s="22" t="s">
        <v>251</v>
      </c>
    </row>
    <row r="177" spans="1:11" ht="21" customHeight="1" thickBot="1" x14ac:dyDescent="0.25">
      <c r="A177" s="23" t="s">
        <v>374</v>
      </c>
      <c r="B177" s="24">
        <f>SUM(B176,B169)</f>
        <v>1505</v>
      </c>
      <c r="C177" s="24">
        <f t="shared" ref="C177:J177" si="30">SUM(C176,C169)</f>
        <v>764</v>
      </c>
      <c r="D177" s="24">
        <f t="shared" si="30"/>
        <v>2269</v>
      </c>
      <c r="E177" s="24">
        <f t="shared" si="30"/>
        <v>0</v>
      </c>
      <c r="F177" s="24">
        <f t="shared" si="30"/>
        <v>1</v>
      </c>
      <c r="G177" s="24">
        <f t="shared" si="30"/>
        <v>1</v>
      </c>
      <c r="H177" s="24">
        <f t="shared" si="30"/>
        <v>1505</v>
      </c>
      <c r="I177" s="24">
        <f t="shared" si="30"/>
        <v>765</v>
      </c>
      <c r="J177" s="24">
        <f t="shared" si="30"/>
        <v>2270</v>
      </c>
      <c r="K177" s="340" t="s">
        <v>253</v>
      </c>
    </row>
    <row r="178" spans="1:11" ht="15" thickTop="1" x14ac:dyDescent="0.2"/>
  </sheetData>
  <mergeCells count="57">
    <mergeCell ref="A60:J60"/>
    <mergeCell ref="A1:K1"/>
    <mergeCell ref="A2:K2"/>
    <mergeCell ref="A4:A7"/>
    <mergeCell ref="B4:D4"/>
    <mergeCell ref="E4:G4"/>
    <mergeCell ref="H4:J4"/>
    <mergeCell ref="K4:K7"/>
    <mergeCell ref="B5:D5"/>
    <mergeCell ref="E5:G5"/>
    <mergeCell ref="H5:J5"/>
    <mergeCell ref="A32:A35"/>
    <mergeCell ref="B32:D32"/>
    <mergeCell ref="E32:G32"/>
    <mergeCell ref="H32:J32"/>
    <mergeCell ref="K32:K35"/>
    <mergeCell ref="B33:D33"/>
    <mergeCell ref="E33:G33"/>
    <mergeCell ref="H33:J33"/>
    <mergeCell ref="K97:K100"/>
    <mergeCell ref="B98:D98"/>
    <mergeCell ref="E98:G98"/>
    <mergeCell ref="H98:J98"/>
    <mergeCell ref="A64:K64"/>
    <mergeCell ref="A65:K65"/>
    <mergeCell ref="A67:A70"/>
    <mergeCell ref="B67:D67"/>
    <mergeCell ref="E67:G67"/>
    <mergeCell ref="H67:J67"/>
    <mergeCell ref="K67:K70"/>
    <mergeCell ref="B68:D68"/>
    <mergeCell ref="E68:G68"/>
    <mergeCell ref="K156:K159"/>
    <mergeCell ref="B157:D157"/>
    <mergeCell ref="E157:G157"/>
    <mergeCell ref="H157:J157"/>
    <mergeCell ref="H68:J68"/>
    <mergeCell ref="B97:D97"/>
    <mergeCell ref="E97:G97"/>
    <mergeCell ref="H97:J97"/>
    <mergeCell ref="A118:J118"/>
    <mergeCell ref="A127:K127"/>
    <mergeCell ref="A128:K128"/>
    <mergeCell ref="A130:A133"/>
    <mergeCell ref="B130:D130"/>
    <mergeCell ref="E130:G130"/>
    <mergeCell ref="H130:J130"/>
    <mergeCell ref="K130:K133"/>
    <mergeCell ref="A94:J94"/>
    <mergeCell ref="H131:J131"/>
    <mergeCell ref="B156:D156"/>
    <mergeCell ref="E156:G156"/>
    <mergeCell ref="H156:J156"/>
    <mergeCell ref="A156:A159"/>
    <mergeCell ref="A97:A100"/>
    <mergeCell ref="B131:D131"/>
    <mergeCell ref="E131:G131"/>
  </mergeCells>
  <printOptions horizontalCentered="1"/>
  <pageMargins left="0.5" right="0.5" top="1" bottom="1" header="1" footer="1"/>
  <pageSetup paperSize="9" scale="7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5"/>
  <sheetViews>
    <sheetView rightToLeft="1" view="pageBreakPreview" zoomScale="82" zoomScaleSheetLayoutView="82" workbookViewId="0">
      <selection activeCell="R39" sqref="R39"/>
    </sheetView>
  </sheetViews>
  <sheetFormatPr defaultRowHeight="14.25" x14ac:dyDescent="0.2"/>
  <cols>
    <col min="1" max="1" width="26.5" style="335" customWidth="1"/>
    <col min="2" max="2" width="8.25" style="335" customWidth="1"/>
    <col min="3" max="3" width="8.125" style="335" customWidth="1"/>
    <col min="4" max="4" width="7.625" style="335" customWidth="1"/>
    <col min="5" max="10" width="7.125" style="335" customWidth="1"/>
    <col min="11" max="11" width="8.375" style="335" customWidth="1"/>
    <col min="12" max="12" width="7.75" style="335" customWidth="1"/>
    <col min="13" max="13" width="7.875" style="335" customWidth="1"/>
    <col min="14" max="14" width="32.375" style="335" customWidth="1"/>
    <col min="15" max="16384" width="9" style="335"/>
  </cols>
  <sheetData>
    <row r="1" spans="1:14" ht="29.25" customHeight="1" x14ac:dyDescent="0.2">
      <c r="A1" s="995" t="s">
        <v>2002</v>
      </c>
      <c r="B1" s="995"/>
      <c r="C1" s="995"/>
      <c r="D1" s="995"/>
      <c r="E1" s="995"/>
      <c r="F1" s="995"/>
      <c r="G1" s="995"/>
      <c r="H1" s="995"/>
      <c r="I1" s="995"/>
      <c r="J1" s="995"/>
      <c r="K1" s="995"/>
      <c r="L1" s="995"/>
      <c r="M1" s="995"/>
      <c r="N1" s="995"/>
    </row>
    <row r="2" spans="1:14" ht="24.75" customHeight="1" x14ac:dyDescent="0.2">
      <c r="A2" s="999" t="s">
        <v>2003</v>
      </c>
      <c r="B2" s="999"/>
      <c r="C2" s="999"/>
      <c r="D2" s="999"/>
      <c r="E2" s="999"/>
      <c r="F2" s="999"/>
      <c r="G2" s="999"/>
      <c r="H2" s="999"/>
      <c r="I2" s="999"/>
      <c r="J2" s="999"/>
      <c r="K2" s="999"/>
      <c r="L2" s="999"/>
      <c r="M2" s="999"/>
      <c r="N2" s="999"/>
    </row>
    <row r="3" spans="1:14" ht="23.25" customHeight="1" thickBot="1" x14ac:dyDescent="0.3">
      <c r="A3" s="33" t="s">
        <v>726</v>
      </c>
      <c r="B3" s="33"/>
      <c r="N3" s="79" t="s">
        <v>2437</v>
      </c>
    </row>
    <row r="4" spans="1:14" ht="23.25" customHeight="1"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23.25" customHeight="1" x14ac:dyDescent="0.25">
      <c r="A5" s="993"/>
      <c r="B5" s="1004" t="s">
        <v>131</v>
      </c>
      <c r="C5" s="1004"/>
      <c r="D5" s="1004"/>
      <c r="E5" s="1004" t="s">
        <v>132</v>
      </c>
      <c r="F5" s="1004"/>
      <c r="G5" s="1004"/>
      <c r="H5" s="1004" t="s">
        <v>133</v>
      </c>
      <c r="I5" s="1004"/>
      <c r="J5" s="1004"/>
      <c r="K5" s="1004" t="s">
        <v>9</v>
      </c>
      <c r="L5" s="1004"/>
      <c r="M5" s="1004"/>
      <c r="N5" s="993"/>
    </row>
    <row r="6" spans="1:14" ht="18.75" customHeight="1" x14ac:dyDescent="0.25">
      <c r="A6" s="993"/>
      <c r="B6" s="334" t="s">
        <v>10</v>
      </c>
      <c r="C6" s="334" t="s">
        <v>112</v>
      </c>
      <c r="D6" s="334" t="s">
        <v>12</v>
      </c>
      <c r="E6" s="334" t="s">
        <v>10</v>
      </c>
      <c r="F6" s="334" t="s">
        <v>112</v>
      </c>
      <c r="G6" s="334" t="s">
        <v>12</v>
      </c>
      <c r="H6" s="334" t="s">
        <v>10</v>
      </c>
      <c r="I6" s="334" t="s">
        <v>112</v>
      </c>
      <c r="J6" s="334" t="s">
        <v>12</v>
      </c>
      <c r="K6" s="334" t="s">
        <v>10</v>
      </c>
      <c r="L6" s="334" t="s">
        <v>112</v>
      </c>
      <c r="M6" s="334" t="s">
        <v>12</v>
      </c>
      <c r="N6" s="993"/>
    </row>
    <row r="7" spans="1:14" ht="23.25"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21" customHeight="1" x14ac:dyDescent="0.2">
      <c r="A8" s="8" t="s">
        <v>15</v>
      </c>
      <c r="B8" s="9"/>
      <c r="C8" s="9"/>
      <c r="D8" s="9"/>
      <c r="E8" s="9"/>
      <c r="F8" s="9"/>
      <c r="G8" s="9"/>
      <c r="H8" s="9"/>
      <c r="I8" s="9"/>
      <c r="J8" s="9"/>
      <c r="K8" s="339"/>
      <c r="L8" s="8"/>
      <c r="M8" s="9"/>
      <c r="N8" s="339" t="s">
        <v>198</v>
      </c>
    </row>
    <row r="9" spans="1:14" ht="21" customHeight="1" x14ac:dyDescent="0.2">
      <c r="A9" s="8" t="s">
        <v>199</v>
      </c>
      <c r="B9" s="9">
        <v>25</v>
      </c>
      <c r="C9" s="9">
        <v>32</v>
      </c>
      <c r="D9" s="9">
        <v>57</v>
      </c>
      <c r="E9" s="9">
        <v>4</v>
      </c>
      <c r="F9" s="9">
        <v>1</v>
      </c>
      <c r="G9" s="9">
        <v>5</v>
      </c>
      <c r="H9" s="9">
        <v>0</v>
      </c>
      <c r="I9" s="9">
        <v>0</v>
      </c>
      <c r="J9" s="9">
        <f>SUM(H9:I9)</f>
        <v>0</v>
      </c>
      <c r="K9" s="9">
        <f>SUM(H9,E9,B9)</f>
        <v>29</v>
      </c>
      <c r="L9" s="9">
        <f t="shared" ref="L9:M24" si="0">SUM(I9,F9,C9)</f>
        <v>33</v>
      </c>
      <c r="M9" s="9">
        <f t="shared" si="0"/>
        <v>62</v>
      </c>
      <c r="N9" s="339" t="s">
        <v>200</v>
      </c>
    </row>
    <row r="10" spans="1:14" ht="21" customHeight="1" x14ac:dyDescent="0.2">
      <c r="A10" s="8" t="s">
        <v>203</v>
      </c>
      <c r="B10" s="9">
        <v>11</v>
      </c>
      <c r="C10" s="9">
        <v>5</v>
      </c>
      <c r="D10" s="9">
        <v>16</v>
      </c>
      <c r="E10" s="9">
        <v>0</v>
      </c>
      <c r="F10" s="9">
        <v>0</v>
      </c>
      <c r="G10" s="9">
        <v>0</v>
      </c>
      <c r="H10" s="9">
        <v>0</v>
      </c>
      <c r="I10" s="9">
        <v>0</v>
      </c>
      <c r="J10" s="9">
        <f t="shared" ref="J10:J24" si="1">SUM(H10:I10)</f>
        <v>0</v>
      </c>
      <c r="K10" s="9">
        <f t="shared" ref="K10:K24" si="2">SUM(H10,E10,B10)</f>
        <v>11</v>
      </c>
      <c r="L10" s="9">
        <f t="shared" si="0"/>
        <v>5</v>
      </c>
      <c r="M10" s="9">
        <f t="shared" si="0"/>
        <v>16</v>
      </c>
      <c r="N10" s="339" t="s">
        <v>204</v>
      </c>
    </row>
    <row r="11" spans="1:14" ht="21" customHeight="1" x14ac:dyDescent="0.2">
      <c r="A11" s="8" t="s">
        <v>205</v>
      </c>
      <c r="B11" s="9">
        <v>19</v>
      </c>
      <c r="C11" s="9">
        <v>18</v>
      </c>
      <c r="D11" s="9">
        <v>37</v>
      </c>
      <c r="E11" s="9">
        <v>0</v>
      </c>
      <c r="F11" s="9">
        <v>0</v>
      </c>
      <c r="G11" s="9">
        <v>0</v>
      </c>
      <c r="H11" s="9">
        <v>0</v>
      </c>
      <c r="I11" s="9">
        <v>0</v>
      </c>
      <c r="J11" s="9">
        <f t="shared" si="1"/>
        <v>0</v>
      </c>
      <c r="K11" s="9">
        <f t="shared" si="2"/>
        <v>19</v>
      </c>
      <c r="L11" s="9">
        <f t="shared" si="0"/>
        <v>18</v>
      </c>
      <c r="M11" s="9">
        <f t="shared" si="0"/>
        <v>37</v>
      </c>
      <c r="N11" s="339" t="s">
        <v>305</v>
      </c>
    </row>
    <row r="12" spans="1:14" ht="21" customHeight="1" x14ac:dyDescent="0.2">
      <c r="A12" s="8" t="s">
        <v>207</v>
      </c>
      <c r="B12" s="9">
        <v>1</v>
      </c>
      <c r="C12" s="9">
        <v>2</v>
      </c>
      <c r="D12" s="9">
        <v>3</v>
      </c>
      <c r="E12" s="9">
        <v>2</v>
      </c>
      <c r="F12" s="9">
        <v>3</v>
      </c>
      <c r="G12" s="9">
        <v>5</v>
      </c>
      <c r="H12" s="9">
        <v>0</v>
      </c>
      <c r="I12" s="9">
        <v>0</v>
      </c>
      <c r="J12" s="9">
        <f t="shared" si="1"/>
        <v>0</v>
      </c>
      <c r="K12" s="9">
        <f t="shared" si="2"/>
        <v>3</v>
      </c>
      <c r="L12" s="9">
        <f t="shared" si="0"/>
        <v>5</v>
      </c>
      <c r="M12" s="9">
        <f t="shared" si="0"/>
        <v>8</v>
      </c>
      <c r="N12" s="339" t="s">
        <v>208</v>
      </c>
    </row>
    <row r="13" spans="1:14" ht="21" customHeight="1" x14ac:dyDescent="0.2">
      <c r="A13" s="8" t="s">
        <v>209</v>
      </c>
      <c r="B13" s="9">
        <v>122</v>
      </c>
      <c r="C13" s="9">
        <v>89</v>
      </c>
      <c r="D13" s="9">
        <v>211</v>
      </c>
      <c r="E13" s="9">
        <v>22</v>
      </c>
      <c r="F13" s="9">
        <v>13</v>
      </c>
      <c r="G13" s="9">
        <v>35</v>
      </c>
      <c r="H13" s="9">
        <v>5</v>
      </c>
      <c r="I13" s="9">
        <v>10</v>
      </c>
      <c r="J13" s="9">
        <f t="shared" si="1"/>
        <v>15</v>
      </c>
      <c r="K13" s="9">
        <f t="shared" si="2"/>
        <v>149</v>
      </c>
      <c r="L13" s="9">
        <f t="shared" si="0"/>
        <v>112</v>
      </c>
      <c r="M13" s="9">
        <f t="shared" si="0"/>
        <v>261</v>
      </c>
      <c r="N13" s="339" t="s">
        <v>210</v>
      </c>
    </row>
    <row r="14" spans="1:14" ht="21" customHeight="1" x14ac:dyDescent="0.2">
      <c r="A14" s="8" t="s">
        <v>696</v>
      </c>
      <c r="B14" s="9">
        <v>21</v>
      </c>
      <c r="C14" s="9">
        <v>14</v>
      </c>
      <c r="D14" s="9">
        <v>35</v>
      </c>
      <c r="E14" s="9">
        <v>12</v>
      </c>
      <c r="F14" s="9">
        <v>6</v>
      </c>
      <c r="G14" s="9">
        <v>18</v>
      </c>
      <c r="H14" s="9">
        <v>0</v>
      </c>
      <c r="I14" s="9">
        <v>0</v>
      </c>
      <c r="J14" s="9">
        <f t="shared" si="1"/>
        <v>0</v>
      </c>
      <c r="K14" s="9">
        <f t="shared" si="2"/>
        <v>33</v>
      </c>
      <c r="L14" s="9">
        <f t="shared" si="0"/>
        <v>20</v>
      </c>
      <c r="M14" s="9">
        <f t="shared" si="0"/>
        <v>53</v>
      </c>
      <c r="N14" s="339" t="s">
        <v>697</v>
      </c>
    </row>
    <row r="15" spans="1:14" ht="21" customHeight="1" x14ac:dyDescent="0.2">
      <c r="A15" s="8" t="s">
        <v>213</v>
      </c>
      <c r="B15" s="9">
        <v>16</v>
      </c>
      <c r="C15" s="9">
        <v>9</v>
      </c>
      <c r="D15" s="9">
        <v>25</v>
      </c>
      <c r="E15" s="9">
        <v>1</v>
      </c>
      <c r="F15" s="9">
        <v>0</v>
      </c>
      <c r="G15" s="9">
        <v>1</v>
      </c>
      <c r="H15" s="9">
        <v>0</v>
      </c>
      <c r="I15" s="9">
        <v>0</v>
      </c>
      <c r="J15" s="9">
        <f t="shared" si="1"/>
        <v>0</v>
      </c>
      <c r="K15" s="9">
        <f t="shared" si="2"/>
        <v>17</v>
      </c>
      <c r="L15" s="9">
        <f t="shared" si="0"/>
        <v>9</v>
      </c>
      <c r="M15" s="9">
        <f t="shared" si="0"/>
        <v>26</v>
      </c>
      <c r="N15" s="339" t="s">
        <v>214</v>
      </c>
    </row>
    <row r="16" spans="1:14" ht="21" customHeight="1" x14ac:dyDescent="0.2">
      <c r="A16" s="8" t="s">
        <v>722</v>
      </c>
      <c r="B16" s="9">
        <v>24</v>
      </c>
      <c r="C16" s="9">
        <v>15</v>
      </c>
      <c r="D16" s="9">
        <v>39</v>
      </c>
      <c r="E16" s="9">
        <v>5</v>
      </c>
      <c r="F16" s="9">
        <v>3</v>
      </c>
      <c r="G16" s="9">
        <v>8</v>
      </c>
      <c r="H16" s="9">
        <v>0</v>
      </c>
      <c r="I16" s="9">
        <v>0</v>
      </c>
      <c r="J16" s="9">
        <f t="shared" si="1"/>
        <v>0</v>
      </c>
      <c r="K16" s="9">
        <f t="shared" si="2"/>
        <v>29</v>
      </c>
      <c r="L16" s="9">
        <f t="shared" si="0"/>
        <v>18</v>
      </c>
      <c r="M16" s="9">
        <f t="shared" si="0"/>
        <v>47</v>
      </c>
      <c r="N16" s="339" t="s">
        <v>216</v>
      </c>
    </row>
    <row r="17" spans="1:14" ht="21" customHeight="1" x14ac:dyDescent="0.2">
      <c r="A17" s="8" t="s">
        <v>217</v>
      </c>
      <c r="B17" s="9">
        <v>49</v>
      </c>
      <c r="C17" s="9">
        <v>37</v>
      </c>
      <c r="D17" s="9">
        <v>86</v>
      </c>
      <c r="E17" s="9">
        <v>10</v>
      </c>
      <c r="F17" s="9">
        <v>12</v>
      </c>
      <c r="G17" s="9">
        <v>22</v>
      </c>
      <c r="H17" s="9">
        <v>1</v>
      </c>
      <c r="I17" s="9">
        <v>1</v>
      </c>
      <c r="J17" s="9">
        <f t="shared" si="1"/>
        <v>2</v>
      </c>
      <c r="K17" s="9">
        <f t="shared" si="2"/>
        <v>60</v>
      </c>
      <c r="L17" s="9">
        <f t="shared" si="0"/>
        <v>50</v>
      </c>
      <c r="M17" s="9">
        <f t="shared" si="0"/>
        <v>110</v>
      </c>
      <c r="N17" s="339" t="s">
        <v>453</v>
      </c>
    </row>
    <row r="18" spans="1:14" ht="21" customHeight="1" x14ac:dyDescent="0.2">
      <c r="A18" s="8" t="s">
        <v>456</v>
      </c>
      <c r="B18" s="9">
        <v>40</v>
      </c>
      <c r="C18" s="9">
        <v>18</v>
      </c>
      <c r="D18" s="9">
        <v>58</v>
      </c>
      <c r="E18" s="9">
        <v>7</v>
      </c>
      <c r="F18" s="9">
        <v>5</v>
      </c>
      <c r="G18" s="9">
        <v>12</v>
      </c>
      <c r="H18" s="9">
        <v>0</v>
      </c>
      <c r="I18" s="9">
        <v>0</v>
      </c>
      <c r="J18" s="9">
        <f t="shared" si="1"/>
        <v>0</v>
      </c>
      <c r="K18" s="9">
        <f t="shared" si="2"/>
        <v>47</v>
      </c>
      <c r="L18" s="9">
        <f t="shared" si="0"/>
        <v>23</v>
      </c>
      <c r="M18" s="9">
        <f t="shared" si="0"/>
        <v>70</v>
      </c>
      <c r="N18" s="339" t="s">
        <v>457</v>
      </c>
    </row>
    <row r="19" spans="1:14" ht="21" customHeight="1" x14ac:dyDescent="0.2">
      <c r="A19" s="8" t="s">
        <v>221</v>
      </c>
      <c r="B19" s="9">
        <v>165</v>
      </c>
      <c r="C19" s="9">
        <v>58</v>
      </c>
      <c r="D19" s="9">
        <v>223</v>
      </c>
      <c r="E19" s="9">
        <v>69</v>
      </c>
      <c r="F19" s="9">
        <v>41</v>
      </c>
      <c r="G19" s="9">
        <v>110</v>
      </c>
      <c r="H19" s="9">
        <v>81</v>
      </c>
      <c r="I19" s="9">
        <v>39</v>
      </c>
      <c r="J19" s="9">
        <f t="shared" si="1"/>
        <v>120</v>
      </c>
      <c r="K19" s="9">
        <f t="shared" si="2"/>
        <v>315</v>
      </c>
      <c r="L19" s="9">
        <f t="shared" si="0"/>
        <v>138</v>
      </c>
      <c r="M19" s="9">
        <f t="shared" si="0"/>
        <v>453</v>
      </c>
      <c r="N19" s="339" t="s">
        <v>222</v>
      </c>
    </row>
    <row r="20" spans="1:14" ht="21" customHeight="1" x14ac:dyDescent="0.2">
      <c r="A20" s="8" t="s">
        <v>309</v>
      </c>
      <c r="B20" s="9">
        <v>24</v>
      </c>
      <c r="C20" s="9">
        <v>13</v>
      </c>
      <c r="D20" s="9">
        <v>37</v>
      </c>
      <c r="E20" s="9">
        <v>1</v>
      </c>
      <c r="F20" s="9">
        <v>15</v>
      </c>
      <c r="G20" s="9">
        <v>16</v>
      </c>
      <c r="H20" s="9">
        <v>0</v>
      </c>
      <c r="I20" s="9">
        <v>4</v>
      </c>
      <c r="J20" s="9">
        <f t="shared" si="1"/>
        <v>4</v>
      </c>
      <c r="K20" s="9">
        <f t="shared" si="2"/>
        <v>25</v>
      </c>
      <c r="L20" s="9">
        <f t="shared" si="0"/>
        <v>32</v>
      </c>
      <c r="M20" s="9">
        <f t="shared" si="0"/>
        <v>57</v>
      </c>
      <c r="N20" s="339" t="s">
        <v>310</v>
      </c>
    </row>
    <row r="21" spans="1:14" ht="21" customHeight="1" x14ac:dyDescent="0.2">
      <c r="A21" s="8" t="s">
        <v>723</v>
      </c>
      <c r="B21" s="9">
        <v>0</v>
      </c>
      <c r="C21" s="9">
        <v>221</v>
      </c>
      <c r="D21" s="9">
        <v>221</v>
      </c>
      <c r="E21" s="9">
        <v>0</v>
      </c>
      <c r="F21" s="9">
        <v>68</v>
      </c>
      <c r="G21" s="9">
        <v>68</v>
      </c>
      <c r="H21" s="9">
        <v>0</v>
      </c>
      <c r="I21" s="9">
        <v>39</v>
      </c>
      <c r="J21" s="9">
        <f t="shared" si="1"/>
        <v>39</v>
      </c>
      <c r="K21" s="9">
        <f t="shared" si="2"/>
        <v>0</v>
      </c>
      <c r="L21" s="9">
        <f t="shared" si="0"/>
        <v>328</v>
      </c>
      <c r="M21" s="9">
        <f t="shared" si="0"/>
        <v>328</v>
      </c>
      <c r="N21" s="339" t="s">
        <v>259</v>
      </c>
    </row>
    <row r="22" spans="1:14" ht="21" customHeight="1" x14ac:dyDescent="0.2">
      <c r="A22" s="8" t="s">
        <v>311</v>
      </c>
      <c r="B22" s="9">
        <v>52</v>
      </c>
      <c r="C22" s="9">
        <v>29</v>
      </c>
      <c r="D22" s="9">
        <v>81</v>
      </c>
      <c r="E22" s="9">
        <v>24</v>
      </c>
      <c r="F22" s="9">
        <v>26</v>
      </c>
      <c r="G22" s="9">
        <v>50</v>
      </c>
      <c r="H22" s="9">
        <v>14</v>
      </c>
      <c r="I22" s="9">
        <v>3</v>
      </c>
      <c r="J22" s="9">
        <f t="shared" si="1"/>
        <v>17</v>
      </c>
      <c r="K22" s="9">
        <f t="shared" si="2"/>
        <v>90</v>
      </c>
      <c r="L22" s="9">
        <f t="shared" si="0"/>
        <v>58</v>
      </c>
      <c r="M22" s="9">
        <f t="shared" si="0"/>
        <v>148</v>
      </c>
      <c r="N22" s="339" t="s">
        <v>312</v>
      </c>
    </row>
    <row r="23" spans="1:14" ht="21" customHeight="1" x14ac:dyDescent="0.2">
      <c r="A23" s="8" t="s">
        <v>229</v>
      </c>
      <c r="B23" s="9">
        <v>6</v>
      </c>
      <c r="C23" s="9">
        <v>2</v>
      </c>
      <c r="D23" s="9">
        <v>8</v>
      </c>
      <c r="E23" s="9">
        <v>3</v>
      </c>
      <c r="F23" s="9">
        <v>0</v>
      </c>
      <c r="G23" s="9">
        <v>3</v>
      </c>
      <c r="H23" s="9">
        <v>3</v>
      </c>
      <c r="I23" s="9">
        <v>0</v>
      </c>
      <c r="J23" s="9">
        <f t="shared" si="1"/>
        <v>3</v>
      </c>
      <c r="K23" s="9">
        <f t="shared" si="2"/>
        <v>12</v>
      </c>
      <c r="L23" s="9">
        <f t="shared" si="0"/>
        <v>2</v>
      </c>
      <c r="M23" s="9">
        <f t="shared" si="0"/>
        <v>14</v>
      </c>
      <c r="N23" s="339" t="s">
        <v>462</v>
      </c>
    </row>
    <row r="24" spans="1:14" ht="21" customHeight="1" thickBot="1" x14ac:dyDescent="0.25">
      <c r="A24" s="11" t="s">
        <v>233</v>
      </c>
      <c r="B24" s="12">
        <v>96</v>
      </c>
      <c r="C24" s="12">
        <v>71</v>
      </c>
      <c r="D24" s="12">
        <v>167</v>
      </c>
      <c r="E24" s="12">
        <v>29</v>
      </c>
      <c r="F24" s="12">
        <v>17</v>
      </c>
      <c r="G24" s="12">
        <v>46</v>
      </c>
      <c r="H24" s="12">
        <v>5</v>
      </c>
      <c r="I24" s="12">
        <v>6</v>
      </c>
      <c r="J24" s="12">
        <f t="shared" si="1"/>
        <v>11</v>
      </c>
      <c r="K24" s="12">
        <f t="shared" si="2"/>
        <v>130</v>
      </c>
      <c r="L24" s="12">
        <f t="shared" si="0"/>
        <v>94</v>
      </c>
      <c r="M24" s="12">
        <f t="shared" si="0"/>
        <v>224</v>
      </c>
      <c r="N24" s="13" t="s">
        <v>234</v>
      </c>
    </row>
    <row r="25" spans="1:14" ht="23.25" customHeight="1" thickTop="1" x14ac:dyDescent="0.2"/>
    <row r="26" spans="1:14" ht="23.25" customHeight="1" x14ac:dyDescent="0.2"/>
    <row r="27" spans="1:14" ht="28.5" customHeight="1" thickBot="1" x14ac:dyDescent="0.3">
      <c r="A27" s="33" t="s">
        <v>2438</v>
      </c>
      <c r="B27" s="33"/>
      <c r="N27" s="35" t="s">
        <v>728</v>
      </c>
    </row>
    <row r="28" spans="1:14" ht="20.25" customHeight="1" thickTop="1" x14ac:dyDescent="0.25">
      <c r="A28" s="992" t="s">
        <v>196</v>
      </c>
      <c r="B28" s="1003" t="s">
        <v>128</v>
      </c>
      <c r="C28" s="1003"/>
      <c r="D28" s="1003"/>
      <c r="E28" s="1003" t="s">
        <v>129</v>
      </c>
      <c r="F28" s="1003"/>
      <c r="G28" s="1003"/>
      <c r="H28" s="1003" t="s">
        <v>130</v>
      </c>
      <c r="I28" s="1003"/>
      <c r="J28" s="1003"/>
      <c r="K28" s="1003" t="s">
        <v>4</v>
      </c>
      <c r="L28" s="1003"/>
      <c r="M28" s="1003"/>
      <c r="N28" s="992" t="s">
        <v>197</v>
      </c>
    </row>
    <row r="29" spans="1:14" ht="21" customHeight="1" x14ac:dyDescent="0.25">
      <c r="A29" s="993"/>
      <c r="B29" s="1004" t="s">
        <v>131</v>
      </c>
      <c r="C29" s="1004"/>
      <c r="D29" s="1004"/>
      <c r="E29" s="1004" t="s">
        <v>132</v>
      </c>
      <c r="F29" s="1004"/>
      <c r="G29" s="1004"/>
      <c r="H29" s="1004" t="s">
        <v>133</v>
      </c>
      <c r="I29" s="1004"/>
      <c r="J29" s="1004"/>
      <c r="K29" s="1004" t="s">
        <v>9</v>
      </c>
      <c r="L29" s="1004"/>
      <c r="M29" s="1004"/>
      <c r="N29" s="993"/>
    </row>
    <row r="30" spans="1:14" ht="23.25" customHeight="1" x14ac:dyDescent="0.25">
      <c r="A30" s="993"/>
      <c r="B30" s="334" t="s">
        <v>10</v>
      </c>
      <c r="C30" s="334" t="s">
        <v>112</v>
      </c>
      <c r="D30" s="334" t="s">
        <v>12</v>
      </c>
      <c r="E30" s="334" t="s">
        <v>10</v>
      </c>
      <c r="F30" s="334" t="s">
        <v>112</v>
      </c>
      <c r="G30" s="334" t="s">
        <v>12</v>
      </c>
      <c r="H30" s="334" t="s">
        <v>10</v>
      </c>
      <c r="I30" s="334" t="s">
        <v>112</v>
      </c>
      <c r="J30" s="334" t="s">
        <v>12</v>
      </c>
      <c r="K30" s="334" t="s">
        <v>10</v>
      </c>
      <c r="L30" s="334" t="s">
        <v>112</v>
      </c>
      <c r="M30" s="334" t="s">
        <v>12</v>
      </c>
      <c r="N30" s="993"/>
    </row>
    <row r="31" spans="1:14" ht="18.75" customHeight="1" thickBot="1" x14ac:dyDescent="0.3">
      <c r="A31" s="994"/>
      <c r="B31" s="4" t="s">
        <v>13</v>
      </c>
      <c r="C31" s="4" t="s">
        <v>14</v>
      </c>
      <c r="D31" s="4" t="s">
        <v>9</v>
      </c>
      <c r="E31" s="4" t="s">
        <v>13</v>
      </c>
      <c r="F31" s="4" t="s">
        <v>14</v>
      </c>
      <c r="G31" s="4" t="s">
        <v>9</v>
      </c>
      <c r="H31" s="4" t="s">
        <v>13</v>
      </c>
      <c r="I31" s="4" t="s">
        <v>14</v>
      </c>
      <c r="J31" s="4" t="s">
        <v>9</v>
      </c>
      <c r="K31" s="4" t="s">
        <v>13</v>
      </c>
      <c r="L31" s="4" t="s">
        <v>14</v>
      </c>
      <c r="M31" s="4" t="s">
        <v>9</v>
      </c>
      <c r="N31" s="994"/>
    </row>
    <row r="32" spans="1:14" ht="20.25" customHeight="1" x14ac:dyDescent="0.2">
      <c r="A32" s="8" t="s">
        <v>705</v>
      </c>
      <c r="B32" s="9">
        <v>19</v>
      </c>
      <c r="C32" s="9">
        <v>9</v>
      </c>
      <c r="D32" s="9">
        <v>28</v>
      </c>
      <c r="E32" s="9">
        <v>24</v>
      </c>
      <c r="F32" s="9">
        <v>3</v>
      </c>
      <c r="G32" s="9">
        <v>27</v>
      </c>
      <c r="H32" s="9">
        <v>0</v>
      </c>
      <c r="I32" s="9">
        <v>0</v>
      </c>
      <c r="J32" s="9">
        <v>0</v>
      </c>
      <c r="K32" s="9">
        <f>SUM(H32,E32,B32)</f>
        <v>43</v>
      </c>
      <c r="L32" s="9">
        <f>SUM(I32,F32,C32)</f>
        <v>12</v>
      </c>
      <c r="M32" s="9">
        <f>SUM(J32,G32,D32)</f>
        <v>55</v>
      </c>
      <c r="N32" s="339" t="s">
        <v>236</v>
      </c>
    </row>
    <row r="33" spans="1:14" ht="20.25" customHeight="1" x14ac:dyDescent="0.2">
      <c r="A33" s="8" t="s">
        <v>725</v>
      </c>
      <c r="B33" s="9">
        <v>6</v>
      </c>
      <c r="C33" s="9">
        <v>2</v>
      </c>
      <c r="D33" s="9">
        <v>8</v>
      </c>
      <c r="E33" s="9">
        <v>2</v>
      </c>
      <c r="F33" s="9">
        <v>2</v>
      </c>
      <c r="G33" s="9">
        <v>4</v>
      </c>
      <c r="H33" s="9">
        <v>0</v>
      </c>
      <c r="I33" s="9">
        <v>0</v>
      </c>
      <c r="J33" s="9">
        <v>0</v>
      </c>
      <c r="K33" s="9">
        <f t="shared" ref="K33:M36" si="3">SUM(H33,E33,B33)</f>
        <v>8</v>
      </c>
      <c r="L33" s="9">
        <f t="shared" si="3"/>
        <v>4</v>
      </c>
      <c r="M33" s="9">
        <f t="shared" si="3"/>
        <v>12</v>
      </c>
      <c r="N33" s="339" t="s">
        <v>700</v>
      </c>
    </row>
    <row r="34" spans="1:14" ht="20.25" customHeight="1" x14ac:dyDescent="0.2">
      <c r="A34" s="8" t="s">
        <v>239</v>
      </c>
      <c r="B34" s="9">
        <v>106</v>
      </c>
      <c r="C34" s="9">
        <v>20</v>
      </c>
      <c r="D34" s="9">
        <v>126</v>
      </c>
      <c r="E34" s="9">
        <v>28</v>
      </c>
      <c r="F34" s="9">
        <v>16</v>
      </c>
      <c r="G34" s="9">
        <v>44</v>
      </c>
      <c r="H34" s="9">
        <v>0</v>
      </c>
      <c r="I34" s="9">
        <v>0</v>
      </c>
      <c r="J34" s="9">
        <v>0</v>
      </c>
      <c r="K34" s="9">
        <f t="shared" si="3"/>
        <v>134</v>
      </c>
      <c r="L34" s="9">
        <f t="shared" si="3"/>
        <v>36</v>
      </c>
      <c r="M34" s="9">
        <f t="shared" si="3"/>
        <v>170</v>
      </c>
      <c r="N34" s="339" t="s">
        <v>240</v>
      </c>
    </row>
    <row r="35" spans="1:14" ht="20.25" customHeight="1" x14ac:dyDescent="0.2">
      <c r="A35" s="8" t="s">
        <v>241</v>
      </c>
      <c r="B35" s="9">
        <v>26</v>
      </c>
      <c r="C35" s="9">
        <v>5</v>
      </c>
      <c r="D35" s="9">
        <v>31</v>
      </c>
      <c r="E35" s="9">
        <v>5</v>
      </c>
      <c r="F35" s="9">
        <v>2</v>
      </c>
      <c r="G35" s="9">
        <v>7</v>
      </c>
      <c r="H35" s="9">
        <v>0</v>
      </c>
      <c r="I35" s="9">
        <v>0</v>
      </c>
      <c r="J35" s="9">
        <v>0</v>
      </c>
      <c r="K35" s="9">
        <f t="shared" si="3"/>
        <v>31</v>
      </c>
      <c r="L35" s="9">
        <f t="shared" si="3"/>
        <v>7</v>
      </c>
      <c r="M35" s="9">
        <f t="shared" si="3"/>
        <v>38</v>
      </c>
      <c r="N35" s="339" t="s">
        <v>242</v>
      </c>
    </row>
    <row r="36" spans="1:14" ht="20.25" customHeight="1" x14ac:dyDescent="0.2">
      <c r="A36" s="8" t="s">
        <v>701</v>
      </c>
      <c r="B36" s="9">
        <v>20</v>
      </c>
      <c r="C36" s="9">
        <v>28</v>
      </c>
      <c r="D36" s="9">
        <v>48</v>
      </c>
      <c r="E36" s="9">
        <v>8</v>
      </c>
      <c r="F36" s="9">
        <v>8</v>
      </c>
      <c r="G36" s="9">
        <v>16</v>
      </c>
      <c r="H36" s="9">
        <v>0</v>
      </c>
      <c r="I36" s="9">
        <v>0</v>
      </c>
      <c r="J36" s="9">
        <v>0</v>
      </c>
      <c r="K36" s="9">
        <f t="shared" si="3"/>
        <v>28</v>
      </c>
      <c r="L36" s="9">
        <f t="shared" si="3"/>
        <v>36</v>
      </c>
      <c r="M36" s="9">
        <f t="shared" si="3"/>
        <v>64</v>
      </c>
      <c r="N36" s="339" t="s">
        <v>702</v>
      </c>
    </row>
    <row r="37" spans="1:14" ht="20.25" customHeight="1" x14ac:dyDescent="0.2">
      <c r="A37" s="8" t="s">
        <v>90</v>
      </c>
      <c r="B37" s="9">
        <f t="shared" ref="B37:M37" si="4">SUM(B32:B36,B9:B24)</f>
        <v>848</v>
      </c>
      <c r="C37" s="9">
        <f t="shared" si="4"/>
        <v>697</v>
      </c>
      <c r="D37" s="9">
        <f t="shared" si="4"/>
        <v>1545</v>
      </c>
      <c r="E37" s="9">
        <f t="shared" si="4"/>
        <v>256</v>
      </c>
      <c r="F37" s="9">
        <f t="shared" si="4"/>
        <v>241</v>
      </c>
      <c r="G37" s="9">
        <f t="shared" si="4"/>
        <v>497</v>
      </c>
      <c r="H37" s="9">
        <f t="shared" si="4"/>
        <v>109</v>
      </c>
      <c r="I37" s="9">
        <f t="shared" si="4"/>
        <v>102</v>
      </c>
      <c r="J37" s="9">
        <f t="shared" si="4"/>
        <v>211</v>
      </c>
      <c r="K37" s="9">
        <f t="shared" si="4"/>
        <v>1213</v>
      </c>
      <c r="L37" s="9">
        <f t="shared" si="4"/>
        <v>1040</v>
      </c>
      <c r="M37" s="9">
        <f t="shared" si="4"/>
        <v>2253</v>
      </c>
      <c r="N37" s="339" t="s">
        <v>313</v>
      </c>
    </row>
    <row r="38" spans="1:14" ht="20.25" customHeight="1" x14ac:dyDescent="0.2">
      <c r="A38" s="8" t="s">
        <v>92</v>
      </c>
      <c r="B38" s="9"/>
      <c r="C38" s="9"/>
      <c r="D38" s="9"/>
      <c r="E38" s="9"/>
      <c r="F38" s="9"/>
      <c r="G38" s="9"/>
      <c r="H38" s="9"/>
      <c r="I38" s="9"/>
      <c r="J38" s="9"/>
      <c r="K38" s="9"/>
      <c r="L38" s="9"/>
      <c r="M38" s="9"/>
      <c r="N38" s="339" t="s">
        <v>93</v>
      </c>
    </row>
    <row r="39" spans="1:14" ht="20.25" customHeight="1" x14ac:dyDescent="0.2">
      <c r="A39" s="8" t="s">
        <v>207</v>
      </c>
      <c r="B39" s="9">
        <v>5</v>
      </c>
      <c r="C39" s="9">
        <v>4</v>
      </c>
      <c r="D39" s="9">
        <v>9</v>
      </c>
      <c r="E39" s="9">
        <v>0</v>
      </c>
      <c r="F39" s="9">
        <v>0</v>
      </c>
      <c r="G39" s="9">
        <v>0</v>
      </c>
      <c r="H39" s="9">
        <v>0</v>
      </c>
      <c r="I39" s="9">
        <v>0</v>
      </c>
      <c r="J39" s="9">
        <v>0</v>
      </c>
      <c r="K39" s="9">
        <f>SUM(B39,E39,H39)</f>
        <v>5</v>
      </c>
      <c r="L39" s="9">
        <f t="shared" ref="L39:M39" si="5">SUM(C39,F39,I39)</f>
        <v>4</v>
      </c>
      <c r="M39" s="9">
        <f t="shared" si="5"/>
        <v>9</v>
      </c>
      <c r="N39" s="339" t="s">
        <v>208</v>
      </c>
    </row>
    <row r="40" spans="1:14" ht="20.25" customHeight="1" x14ac:dyDescent="0.2">
      <c r="A40" s="8" t="s">
        <v>209</v>
      </c>
      <c r="B40" s="9">
        <v>96</v>
      </c>
      <c r="C40" s="9">
        <v>20</v>
      </c>
      <c r="D40" s="9">
        <v>116</v>
      </c>
      <c r="E40" s="9">
        <v>7</v>
      </c>
      <c r="F40" s="9">
        <v>0</v>
      </c>
      <c r="G40" s="9">
        <v>7</v>
      </c>
      <c r="H40" s="9">
        <v>2</v>
      </c>
      <c r="I40" s="9">
        <v>2</v>
      </c>
      <c r="J40" s="9">
        <v>4</v>
      </c>
      <c r="K40" s="9">
        <f t="shared" ref="K40:K52" si="6">SUM(B40,E40,H40)</f>
        <v>105</v>
      </c>
      <c r="L40" s="9">
        <f t="shared" ref="L40:L52" si="7">SUM(C40,F40,I40)</f>
        <v>22</v>
      </c>
      <c r="M40" s="9">
        <f t="shared" ref="M40:M52" si="8">SUM(D40,G40,J40)</f>
        <v>127</v>
      </c>
      <c r="N40" s="339" t="s">
        <v>210</v>
      </c>
    </row>
    <row r="41" spans="1:14" ht="20.25" customHeight="1" x14ac:dyDescent="0.2">
      <c r="A41" s="8" t="s">
        <v>213</v>
      </c>
      <c r="B41" s="9">
        <v>4</v>
      </c>
      <c r="C41" s="9">
        <v>0</v>
      </c>
      <c r="D41" s="9">
        <v>4</v>
      </c>
      <c r="E41" s="9">
        <v>0</v>
      </c>
      <c r="F41" s="9">
        <v>0</v>
      </c>
      <c r="G41" s="9">
        <v>0</v>
      </c>
      <c r="H41" s="9">
        <v>0</v>
      </c>
      <c r="I41" s="9">
        <v>0</v>
      </c>
      <c r="J41" s="9">
        <v>0</v>
      </c>
      <c r="K41" s="9">
        <f t="shared" si="6"/>
        <v>4</v>
      </c>
      <c r="L41" s="9">
        <f t="shared" si="7"/>
        <v>0</v>
      </c>
      <c r="M41" s="9">
        <f t="shared" si="8"/>
        <v>4</v>
      </c>
      <c r="N41" s="339" t="s">
        <v>214</v>
      </c>
    </row>
    <row r="42" spans="1:14" ht="20.25" customHeight="1" x14ac:dyDescent="0.2">
      <c r="A42" s="8" t="s">
        <v>217</v>
      </c>
      <c r="B42" s="9">
        <v>47</v>
      </c>
      <c r="C42" s="9">
        <v>19</v>
      </c>
      <c r="D42" s="9">
        <v>66</v>
      </c>
      <c r="E42" s="9">
        <v>0</v>
      </c>
      <c r="F42" s="9">
        <v>0</v>
      </c>
      <c r="G42" s="9">
        <v>0</v>
      </c>
      <c r="H42" s="9">
        <v>0</v>
      </c>
      <c r="I42" s="9">
        <v>0</v>
      </c>
      <c r="J42" s="9">
        <v>0</v>
      </c>
      <c r="K42" s="9">
        <f t="shared" si="6"/>
        <v>47</v>
      </c>
      <c r="L42" s="9">
        <f t="shared" si="7"/>
        <v>19</v>
      </c>
      <c r="M42" s="9">
        <f t="shared" si="8"/>
        <v>66</v>
      </c>
      <c r="N42" s="339" t="s">
        <v>453</v>
      </c>
    </row>
    <row r="43" spans="1:14" ht="20.25" customHeight="1" x14ac:dyDescent="0.2">
      <c r="A43" s="8" t="s">
        <v>456</v>
      </c>
      <c r="B43" s="9">
        <v>11</v>
      </c>
      <c r="C43" s="9">
        <v>6</v>
      </c>
      <c r="D43" s="9">
        <v>17</v>
      </c>
      <c r="E43" s="9">
        <v>0</v>
      </c>
      <c r="F43" s="9">
        <v>0</v>
      </c>
      <c r="G43" s="9">
        <v>0</v>
      </c>
      <c r="H43" s="9">
        <v>4</v>
      </c>
      <c r="I43" s="9">
        <v>0</v>
      </c>
      <c r="J43" s="9">
        <v>4</v>
      </c>
      <c r="K43" s="9">
        <f t="shared" si="6"/>
        <v>15</v>
      </c>
      <c r="L43" s="9">
        <f t="shared" si="7"/>
        <v>6</v>
      </c>
      <c r="M43" s="9">
        <f t="shared" si="8"/>
        <v>21</v>
      </c>
      <c r="N43" s="339" t="s">
        <v>457</v>
      </c>
    </row>
    <row r="44" spans="1:14" ht="20.25" customHeight="1" x14ac:dyDescent="0.2">
      <c r="A44" s="8" t="s">
        <v>221</v>
      </c>
      <c r="B44" s="9">
        <v>107</v>
      </c>
      <c r="C44" s="9">
        <v>48</v>
      </c>
      <c r="D44" s="9">
        <v>155</v>
      </c>
      <c r="E44" s="9">
        <v>24</v>
      </c>
      <c r="F44" s="9">
        <v>16</v>
      </c>
      <c r="G44" s="9">
        <v>40</v>
      </c>
      <c r="H44" s="9">
        <v>39</v>
      </c>
      <c r="I44" s="9">
        <v>6</v>
      </c>
      <c r="J44" s="9">
        <v>45</v>
      </c>
      <c r="K44" s="9">
        <f t="shared" si="6"/>
        <v>170</v>
      </c>
      <c r="L44" s="9">
        <f t="shared" si="7"/>
        <v>70</v>
      </c>
      <c r="M44" s="9">
        <f t="shared" si="8"/>
        <v>240</v>
      </c>
      <c r="N44" s="339" t="s">
        <v>222</v>
      </c>
    </row>
    <row r="45" spans="1:14" ht="20.25" customHeight="1" x14ac:dyDescent="0.2">
      <c r="A45" s="8" t="s">
        <v>309</v>
      </c>
      <c r="B45" s="9">
        <v>39</v>
      </c>
      <c r="C45" s="9">
        <v>26</v>
      </c>
      <c r="D45" s="9">
        <v>65</v>
      </c>
      <c r="E45" s="9">
        <v>0</v>
      </c>
      <c r="F45" s="9">
        <v>1</v>
      </c>
      <c r="G45" s="9">
        <v>1</v>
      </c>
      <c r="H45" s="9">
        <v>0</v>
      </c>
      <c r="I45" s="9">
        <v>0</v>
      </c>
      <c r="J45" s="9">
        <v>0</v>
      </c>
      <c r="K45" s="9">
        <f t="shared" si="6"/>
        <v>39</v>
      </c>
      <c r="L45" s="9">
        <f t="shared" si="7"/>
        <v>27</v>
      </c>
      <c r="M45" s="9">
        <f t="shared" si="8"/>
        <v>66</v>
      </c>
      <c r="N45" s="339" t="s">
        <v>310</v>
      </c>
    </row>
    <row r="46" spans="1:14" ht="20.25" customHeight="1" x14ac:dyDescent="0.2">
      <c r="A46" s="8" t="s">
        <v>723</v>
      </c>
      <c r="B46" s="9">
        <v>0</v>
      </c>
      <c r="C46" s="9">
        <v>40</v>
      </c>
      <c r="D46" s="9">
        <v>40</v>
      </c>
      <c r="E46" s="9">
        <v>0</v>
      </c>
      <c r="F46" s="9">
        <v>2</v>
      </c>
      <c r="G46" s="9">
        <v>2</v>
      </c>
      <c r="H46" s="9">
        <v>0</v>
      </c>
      <c r="I46" s="9">
        <v>2</v>
      </c>
      <c r="J46" s="9">
        <v>2</v>
      </c>
      <c r="K46" s="9">
        <f t="shared" si="6"/>
        <v>0</v>
      </c>
      <c r="L46" s="9">
        <f t="shared" si="7"/>
        <v>44</v>
      </c>
      <c r="M46" s="9">
        <f t="shared" si="8"/>
        <v>44</v>
      </c>
      <c r="N46" s="339" t="s">
        <v>259</v>
      </c>
    </row>
    <row r="47" spans="1:14" ht="20.25" customHeight="1" x14ac:dyDescent="0.2">
      <c r="A47" s="8" t="s">
        <v>311</v>
      </c>
      <c r="B47" s="9">
        <v>0</v>
      </c>
      <c r="C47" s="9">
        <v>9</v>
      </c>
      <c r="D47" s="9">
        <v>9</v>
      </c>
      <c r="E47" s="9">
        <v>1</v>
      </c>
      <c r="F47" s="9">
        <v>1</v>
      </c>
      <c r="G47" s="9">
        <v>2</v>
      </c>
      <c r="H47" s="9">
        <v>0</v>
      </c>
      <c r="I47" s="9">
        <v>0</v>
      </c>
      <c r="J47" s="9">
        <v>0</v>
      </c>
      <c r="K47" s="9">
        <f t="shared" si="6"/>
        <v>1</v>
      </c>
      <c r="L47" s="9">
        <f t="shared" si="7"/>
        <v>10</v>
      </c>
      <c r="M47" s="9">
        <f t="shared" si="8"/>
        <v>11</v>
      </c>
      <c r="N47" s="339" t="s">
        <v>312</v>
      </c>
    </row>
    <row r="48" spans="1:14" ht="20.25" customHeight="1" x14ac:dyDescent="0.2">
      <c r="A48" s="8" t="s">
        <v>229</v>
      </c>
      <c r="B48" s="9">
        <v>0</v>
      </c>
      <c r="C48" s="9">
        <v>0</v>
      </c>
      <c r="D48" s="9">
        <v>0</v>
      </c>
      <c r="E48" s="9">
        <v>0</v>
      </c>
      <c r="F48" s="9">
        <v>0</v>
      </c>
      <c r="G48" s="9">
        <v>0</v>
      </c>
      <c r="H48" s="9">
        <v>6</v>
      </c>
      <c r="I48" s="9">
        <v>0</v>
      </c>
      <c r="J48" s="9">
        <v>6</v>
      </c>
      <c r="K48" s="9">
        <f t="shared" si="6"/>
        <v>6</v>
      </c>
      <c r="L48" s="9">
        <f t="shared" si="7"/>
        <v>0</v>
      </c>
      <c r="M48" s="9">
        <f t="shared" si="8"/>
        <v>6</v>
      </c>
      <c r="N48" s="339" t="s">
        <v>462</v>
      </c>
    </row>
    <row r="49" spans="1:14" ht="20.25" customHeight="1" x14ac:dyDescent="0.2">
      <c r="A49" s="8" t="s">
        <v>233</v>
      </c>
      <c r="B49" s="9">
        <v>31</v>
      </c>
      <c r="C49" s="9">
        <v>21</v>
      </c>
      <c r="D49" s="9">
        <v>52</v>
      </c>
      <c r="E49" s="9">
        <v>1</v>
      </c>
      <c r="F49" s="9">
        <v>0</v>
      </c>
      <c r="G49" s="9">
        <v>1</v>
      </c>
      <c r="H49" s="9">
        <v>0</v>
      </c>
      <c r="I49" s="9">
        <v>0</v>
      </c>
      <c r="J49" s="9">
        <v>0</v>
      </c>
      <c r="K49" s="9">
        <f t="shared" si="6"/>
        <v>32</v>
      </c>
      <c r="L49" s="9">
        <f t="shared" si="7"/>
        <v>21</v>
      </c>
      <c r="M49" s="9">
        <f t="shared" si="8"/>
        <v>53</v>
      </c>
      <c r="N49" s="339" t="s">
        <v>234</v>
      </c>
    </row>
    <row r="50" spans="1:14" s="555" customFormat="1" ht="20.25" customHeight="1" x14ac:dyDescent="0.2">
      <c r="A50" s="463" t="s">
        <v>705</v>
      </c>
      <c r="B50" s="9">
        <v>1</v>
      </c>
      <c r="C50" s="9">
        <v>2</v>
      </c>
      <c r="D50" s="9">
        <v>3</v>
      </c>
      <c r="E50" s="9">
        <v>0</v>
      </c>
      <c r="F50" s="9">
        <v>0</v>
      </c>
      <c r="G50" s="9">
        <v>0</v>
      </c>
      <c r="H50" s="9">
        <v>0</v>
      </c>
      <c r="I50" s="9">
        <v>0</v>
      </c>
      <c r="J50" s="9">
        <v>0</v>
      </c>
      <c r="K50" s="9">
        <f t="shared" si="6"/>
        <v>1</v>
      </c>
      <c r="L50" s="9">
        <f t="shared" si="7"/>
        <v>2</v>
      </c>
      <c r="M50" s="9">
        <f t="shared" si="8"/>
        <v>3</v>
      </c>
      <c r="N50" s="556" t="s">
        <v>236</v>
      </c>
    </row>
    <row r="51" spans="1:14" ht="20.25" customHeight="1" x14ac:dyDescent="0.2">
      <c r="A51" s="8" t="s">
        <v>239</v>
      </c>
      <c r="B51" s="9">
        <v>163</v>
      </c>
      <c r="C51" s="9">
        <v>13</v>
      </c>
      <c r="D51" s="9">
        <v>176</v>
      </c>
      <c r="E51" s="9">
        <v>5</v>
      </c>
      <c r="F51" s="9">
        <v>3</v>
      </c>
      <c r="G51" s="9">
        <v>8</v>
      </c>
      <c r="H51" s="9">
        <v>0</v>
      </c>
      <c r="I51" s="9">
        <v>0</v>
      </c>
      <c r="J51" s="9">
        <v>0</v>
      </c>
      <c r="K51" s="9">
        <f t="shared" si="6"/>
        <v>168</v>
      </c>
      <c r="L51" s="9">
        <f t="shared" si="7"/>
        <v>16</v>
      </c>
      <c r="M51" s="9">
        <f t="shared" si="8"/>
        <v>184</v>
      </c>
      <c r="N51" s="339" t="s">
        <v>240</v>
      </c>
    </row>
    <row r="52" spans="1:14" ht="20.25" customHeight="1" x14ac:dyDescent="0.2">
      <c r="A52" s="8" t="s">
        <v>241</v>
      </c>
      <c r="B52" s="9">
        <v>5</v>
      </c>
      <c r="C52" s="9">
        <v>0</v>
      </c>
      <c r="D52" s="9">
        <v>5</v>
      </c>
      <c r="E52" s="9">
        <v>0</v>
      </c>
      <c r="F52" s="9">
        <v>0</v>
      </c>
      <c r="G52" s="9">
        <v>0</v>
      </c>
      <c r="H52" s="9">
        <v>0</v>
      </c>
      <c r="I52" s="9">
        <v>0</v>
      </c>
      <c r="J52" s="9">
        <v>0</v>
      </c>
      <c r="K52" s="9">
        <f t="shared" si="6"/>
        <v>5</v>
      </c>
      <c r="L52" s="9">
        <f t="shared" si="7"/>
        <v>0</v>
      </c>
      <c r="M52" s="9">
        <f t="shared" si="8"/>
        <v>5</v>
      </c>
      <c r="N52" s="339" t="s">
        <v>242</v>
      </c>
    </row>
    <row r="53" spans="1:14" ht="20.25" customHeight="1" thickBot="1" x14ac:dyDescent="0.25">
      <c r="A53" s="20" t="s">
        <v>126</v>
      </c>
      <c r="B53" s="21">
        <f>SUM(B49:B52,B39:B48)</f>
        <v>509</v>
      </c>
      <c r="C53" s="21">
        <f t="shared" ref="C53:M53" si="9">SUM(C49:C52,C39:C48)</f>
        <v>208</v>
      </c>
      <c r="D53" s="21">
        <f t="shared" si="9"/>
        <v>717</v>
      </c>
      <c r="E53" s="21">
        <f t="shared" si="9"/>
        <v>38</v>
      </c>
      <c r="F53" s="21">
        <f t="shared" si="9"/>
        <v>23</v>
      </c>
      <c r="G53" s="21">
        <f t="shared" si="9"/>
        <v>61</v>
      </c>
      <c r="H53" s="21">
        <f t="shared" si="9"/>
        <v>51</v>
      </c>
      <c r="I53" s="21">
        <f t="shared" si="9"/>
        <v>10</v>
      </c>
      <c r="J53" s="21">
        <f t="shared" si="9"/>
        <v>61</v>
      </c>
      <c r="K53" s="21">
        <f t="shared" si="9"/>
        <v>598</v>
      </c>
      <c r="L53" s="21">
        <f t="shared" si="9"/>
        <v>241</v>
      </c>
      <c r="M53" s="21">
        <f t="shared" si="9"/>
        <v>839</v>
      </c>
      <c r="N53" s="22" t="s">
        <v>251</v>
      </c>
    </row>
    <row r="54" spans="1:14" ht="20.25" customHeight="1" thickBot="1" x14ac:dyDescent="0.25">
      <c r="A54" s="23" t="s">
        <v>374</v>
      </c>
      <c r="B54" s="24">
        <f>SUM(B53,B37)</f>
        <v>1357</v>
      </c>
      <c r="C54" s="24">
        <f t="shared" ref="C54:M54" si="10">SUM(C53,C37)</f>
        <v>905</v>
      </c>
      <c r="D54" s="24">
        <f t="shared" si="10"/>
        <v>2262</v>
      </c>
      <c r="E54" s="24">
        <f t="shared" si="10"/>
        <v>294</v>
      </c>
      <c r="F54" s="24">
        <f t="shared" si="10"/>
        <v>264</v>
      </c>
      <c r="G54" s="24">
        <f t="shared" si="10"/>
        <v>558</v>
      </c>
      <c r="H54" s="24">
        <f t="shared" si="10"/>
        <v>160</v>
      </c>
      <c r="I54" s="24">
        <f t="shared" si="10"/>
        <v>112</v>
      </c>
      <c r="J54" s="24">
        <f t="shared" si="10"/>
        <v>272</v>
      </c>
      <c r="K54" s="24">
        <f t="shared" si="10"/>
        <v>1811</v>
      </c>
      <c r="L54" s="24">
        <f t="shared" si="10"/>
        <v>1281</v>
      </c>
      <c r="M54" s="24">
        <f t="shared" si="10"/>
        <v>3092</v>
      </c>
      <c r="N54" s="340" t="s">
        <v>253</v>
      </c>
    </row>
    <row r="55" spans="1:14" ht="15" thickTop="1" x14ac:dyDescent="0.2"/>
  </sheetData>
  <mergeCells count="22">
    <mergeCell ref="A1:N1"/>
    <mergeCell ref="A2:N2"/>
    <mergeCell ref="A4:A7"/>
    <mergeCell ref="B4:D4"/>
    <mergeCell ref="E4:G4"/>
    <mergeCell ref="H4:J4"/>
    <mergeCell ref="K4:M4"/>
    <mergeCell ref="N4:N7"/>
    <mergeCell ref="B5:D5"/>
    <mergeCell ref="E5:G5"/>
    <mergeCell ref="H5:J5"/>
    <mergeCell ref="K5:M5"/>
    <mergeCell ref="A28:A31"/>
    <mergeCell ref="B28:D28"/>
    <mergeCell ref="E28:G28"/>
    <mergeCell ref="H28:J28"/>
    <mergeCell ref="K28:M28"/>
    <mergeCell ref="N28:N31"/>
    <mergeCell ref="B29:D29"/>
    <mergeCell ref="E29:G29"/>
    <mergeCell ref="H29:J29"/>
    <mergeCell ref="K29:M29"/>
  </mergeCells>
  <printOptions horizontalCentered="1"/>
  <pageMargins left="0.25" right="0.25" top="1" bottom="1" header="1" footer="1"/>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14"/>
  <sheetViews>
    <sheetView rightToLeft="1" view="pageBreakPreview" topLeftCell="A4" zoomScale="80" zoomScaleSheetLayoutView="80" workbookViewId="0">
      <selection activeCell="Q89" sqref="Q89"/>
    </sheetView>
  </sheetViews>
  <sheetFormatPr defaultRowHeight="14.25" x14ac:dyDescent="0.2"/>
  <cols>
    <col min="1" max="1" width="28.125" style="335" customWidth="1"/>
    <col min="2" max="2" width="8.125" style="335" customWidth="1"/>
    <col min="3" max="4" width="9.5" style="335" customWidth="1"/>
    <col min="5" max="5" width="8" style="335" customWidth="1"/>
    <col min="6" max="6" width="8.625" style="335" customWidth="1"/>
    <col min="7" max="7" width="8.75" style="335" customWidth="1"/>
    <col min="8" max="8" width="10.25" style="335" customWidth="1"/>
    <col min="9" max="9" width="10.125" style="335" customWidth="1"/>
    <col min="10" max="10" width="9.625" style="335" customWidth="1"/>
    <col min="11" max="11" width="29.875" style="335" customWidth="1"/>
    <col min="12" max="16384" width="9" style="335"/>
  </cols>
  <sheetData>
    <row r="1" spans="1:11" ht="29.25" customHeight="1" x14ac:dyDescent="0.2">
      <c r="A1" s="995" t="s">
        <v>2006</v>
      </c>
      <c r="B1" s="995"/>
      <c r="C1" s="995"/>
      <c r="D1" s="995"/>
      <c r="E1" s="995"/>
      <c r="F1" s="995"/>
      <c r="G1" s="995"/>
      <c r="H1" s="995"/>
      <c r="I1" s="995"/>
      <c r="J1" s="995"/>
      <c r="K1" s="995"/>
    </row>
    <row r="2" spans="1:11" ht="36.75" customHeight="1" x14ac:dyDescent="0.25">
      <c r="A2" s="1013" t="s">
        <v>2007</v>
      </c>
      <c r="B2" s="1013"/>
      <c r="C2" s="1013"/>
      <c r="D2" s="1013"/>
      <c r="E2" s="1013"/>
      <c r="F2" s="1013"/>
      <c r="G2" s="1013"/>
      <c r="H2" s="1013"/>
      <c r="I2" s="1013"/>
      <c r="J2" s="1013"/>
      <c r="K2" s="1013"/>
    </row>
    <row r="3" spans="1:11" ht="19.5" customHeight="1" thickBot="1" x14ac:dyDescent="0.3">
      <c r="A3" s="33" t="s">
        <v>2439</v>
      </c>
      <c r="K3" s="187" t="s">
        <v>2440</v>
      </c>
    </row>
    <row r="4" spans="1:11" ht="15.75" customHeight="1" thickTop="1" x14ac:dyDescent="0.25">
      <c r="A4" s="992" t="s">
        <v>196</v>
      </c>
      <c r="B4" s="1003" t="s">
        <v>1</v>
      </c>
      <c r="C4" s="1003"/>
      <c r="D4" s="1003"/>
      <c r="E4" s="1003" t="s">
        <v>2</v>
      </c>
      <c r="F4" s="1003"/>
      <c r="G4" s="1003"/>
      <c r="H4" s="1003" t="s">
        <v>4</v>
      </c>
      <c r="I4" s="1003"/>
      <c r="J4" s="1003"/>
      <c r="K4" s="992" t="s">
        <v>197</v>
      </c>
    </row>
    <row r="5" spans="1:11" ht="18" customHeight="1" x14ac:dyDescent="0.25">
      <c r="A5" s="993"/>
      <c r="B5" s="1004" t="s">
        <v>6</v>
      </c>
      <c r="C5" s="1004"/>
      <c r="D5" s="1004"/>
      <c r="E5" s="1004" t="s">
        <v>7</v>
      </c>
      <c r="F5" s="1004"/>
      <c r="G5" s="1004"/>
      <c r="H5" s="1004" t="s">
        <v>9</v>
      </c>
      <c r="I5" s="1004"/>
      <c r="J5" s="1004"/>
      <c r="K5" s="993"/>
    </row>
    <row r="6" spans="1:11" ht="19.5" customHeight="1" x14ac:dyDescent="0.25">
      <c r="A6" s="993"/>
      <c r="B6" s="334" t="s">
        <v>10</v>
      </c>
      <c r="C6" s="334" t="s">
        <v>112</v>
      </c>
      <c r="D6" s="334" t="s">
        <v>12</v>
      </c>
      <c r="E6" s="334" t="s">
        <v>10</v>
      </c>
      <c r="F6" s="334" t="s">
        <v>112</v>
      </c>
      <c r="G6" s="334" t="s">
        <v>12</v>
      </c>
      <c r="H6" s="334" t="s">
        <v>10</v>
      </c>
      <c r="I6" s="334" t="s">
        <v>112</v>
      </c>
      <c r="J6" s="334" t="s">
        <v>12</v>
      </c>
      <c r="K6" s="993"/>
    </row>
    <row r="7" spans="1:11" ht="16.5" customHeight="1" thickBot="1" x14ac:dyDescent="0.3">
      <c r="A7" s="994"/>
      <c r="B7" s="4" t="s">
        <v>13</v>
      </c>
      <c r="C7" s="4" t="s">
        <v>14</v>
      </c>
      <c r="D7" s="4" t="s">
        <v>9</v>
      </c>
      <c r="E7" s="4" t="s">
        <v>13</v>
      </c>
      <c r="F7" s="4" t="s">
        <v>14</v>
      </c>
      <c r="G7" s="4" t="s">
        <v>9</v>
      </c>
      <c r="H7" s="4" t="s">
        <v>13</v>
      </c>
      <c r="I7" s="4" t="s">
        <v>14</v>
      </c>
      <c r="J7" s="4" t="s">
        <v>9</v>
      </c>
      <c r="K7" s="994"/>
    </row>
    <row r="8" spans="1:11" ht="22.5" customHeight="1" x14ac:dyDescent="0.25">
      <c r="A8" s="8" t="s">
        <v>15</v>
      </c>
      <c r="B8" s="94"/>
      <c r="C8" s="94"/>
      <c r="D8" s="94"/>
      <c r="E8" s="94"/>
      <c r="F8" s="94"/>
      <c r="G8" s="94"/>
      <c r="H8" s="94"/>
      <c r="I8" s="94"/>
      <c r="J8" s="94"/>
      <c r="K8" s="339" t="s">
        <v>198</v>
      </c>
    </row>
    <row r="9" spans="1:11" ht="22.5" customHeight="1" x14ac:dyDescent="0.2">
      <c r="A9" s="8" t="s">
        <v>199</v>
      </c>
      <c r="B9" s="9">
        <v>416</v>
      </c>
      <c r="C9" s="9">
        <v>551</v>
      </c>
      <c r="D9" s="9">
        <v>967</v>
      </c>
      <c r="E9" s="9">
        <v>0</v>
      </c>
      <c r="F9" s="9">
        <v>1</v>
      </c>
      <c r="G9" s="9">
        <v>1</v>
      </c>
      <c r="H9" s="9">
        <f>SUM(B9,E9)</f>
        <v>416</v>
      </c>
      <c r="I9" s="9">
        <f>SUM(C9,F9)</f>
        <v>552</v>
      </c>
      <c r="J9" s="9">
        <f>SUM(H9:I9)</f>
        <v>968</v>
      </c>
      <c r="K9" s="339" t="s">
        <v>200</v>
      </c>
    </row>
    <row r="10" spans="1:11" ht="22.5" customHeight="1" x14ac:dyDescent="0.2">
      <c r="A10" s="8" t="s">
        <v>294</v>
      </c>
      <c r="B10" s="9">
        <v>230</v>
      </c>
      <c r="C10" s="9">
        <v>405</v>
      </c>
      <c r="D10" s="9">
        <v>635</v>
      </c>
      <c r="E10" s="9">
        <v>0</v>
      </c>
      <c r="F10" s="9">
        <v>0</v>
      </c>
      <c r="G10" s="9">
        <v>0</v>
      </c>
      <c r="H10" s="9">
        <f t="shared" ref="H10:I23" si="0">SUM(B10,E10)</f>
        <v>230</v>
      </c>
      <c r="I10" s="9">
        <f t="shared" si="0"/>
        <v>405</v>
      </c>
      <c r="J10" s="9">
        <f t="shared" ref="J10:J23" si="1">SUM(H10:I10)</f>
        <v>635</v>
      </c>
      <c r="K10" s="339" t="s">
        <v>204</v>
      </c>
    </row>
    <row r="11" spans="1:11" ht="22.5" customHeight="1" x14ac:dyDescent="0.2">
      <c r="A11" s="8" t="s">
        <v>205</v>
      </c>
      <c r="B11" s="9">
        <v>353</v>
      </c>
      <c r="C11" s="9">
        <v>556</v>
      </c>
      <c r="D11" s="9">
        <v>909</v>
      </c>
      <c r="E11" s="9">
        <v>0</v>
      </c>
      <c r="F11" s="9">
        <v>0</v>
      </c>
      <c r="G11" s="9">
        <v>0</v>
      </c>
      <c r="H11" s="9">
        <f t="shared" si="0"/>
        <v>353</v>
      </c>
      <c r="I11" s="9">
        <f t="shared" si="0"/>
        <v>556</v>
      </c>
      <c r="J11" s="9">
        <f t="shared" si="1"/>
        <v>909</v>
      </c>
      <c r="K11" s="339" t="s">
        <v>305</v>
      </c>
    </row>
    <row r="12" spans="1:11" ht="22.5" customHeight="1" x14ac:dyDescent="0.2">
      <c r="A12" s="8" t="s">
        <v>207</v>
      </c>
      <c r="B12" s="9">
        <v>86</v>
      </c>
      <c r="C12" s="9">
        <v>378</v>
      </c>
      <c r="D12" s="9">
        <v>464</v>
      </c>
      <c r="E12" s="9">
        <v>0</v>
      </c>
      <c r="F12" s="9">
        <v>0</v>
      </c>
      <c r="G12" s="9">
        <v>0</v>
      </c>
      <c r="H12" s="9">
        <f t="shared" si="0"/>
        <v>86</v>
      </c>
      <c r="I12" s="9">
        <f t="shared" si="0"/>
        <v>378</v>
      </c>
      <c r="J12" s="9">
        <f t="shared" si="1"/>
        <v>464</v>
      </c>
      <c r="K12" s="339" t="s">
        <v>208</v>
      </c>
    </row>
    <row r="13" spans="1:11" ht="22.5" customHeight="1" x14ac:dyDescent="0.2">
      <c r="A13" s="8" t="s">
        <v>209</v>
      </c>
      <c r="B13" s="9">
        <v>553</v>
      </c>
      <c r="C13" s="9">
        <v>566</v>
      </c>
      <c r="D13" s="9">
        <v>1119</v>
      </c>
      <c r="E13" s="9">
        <v>0</v>
      </c>
      <c r="F13" s="9">
        <v>0</v>
      </c>
      <c r="G13" s="9">
        <v>0</v>
      </c>
      <c r="H13" s="9">
        <f t="shared" si="0"/>
        <v>553</v>
      </c>
      <c r="I13" s="9">
        <f t="shared" si="0"/>
        <v>566</v>
      </c>
      <c r="J13" s="9">
        <f t="shared" si="1"/>
        <v>1119</v>
      </c>
      <c r="K13" s="339" t="s">
        <v>210</v>
      </c>
    </row>
    <row r="14" spans="1:11" ht="22.5" customHeight="1" x14ac:dyDescent="0.2">
      <c r="A14" s="8" t="s">
        <v>696</v>
      </c>
      <c r="B14" s="9">
        <v>161</v>
      </c>
      <c r="C14" s="9">
        <v>190</v>
      </c>
      <c r="D14" s="9">
        <v>351</v>
      </c>
      <c r="E14" s="9">
        <v>0</v>
      </c>
      <c r="F14" s="9">
        <v>0</v>
      </c>
      <c r="G14" s="9">
        <v>0</v>
      </c>
      <c r="H14" s="9">
        <f t="shared" si="0"/>
        <v>161</v>
      </c>
      <c r="I14" s="9">
        <f t="shared" si="0"/>
        <v>190</v>
      </c>
      <c r="J14" s="9">
        <f t="shared" si="1"/>
        <v>351</v>
      </c>
      <c r="K14" s="339" t="s">
        <v>697</v>
      </c>
    </row>
    <row r="15" spans="1:11" ht="22.5" customHeight="1" x14ac:dyDescent="0.2">
      <c r="A15" s="8" t="s">
        <v>213</v>
      </c>
      <c r="B15" s="9">
        <v>293</v>
      </c>
      <c r="C15" s="9">
        <v>251</v>
      </c>
      <c r="D15" s="9">
        <v>544</v>
      </c>
      <c r="E15" s="9">
        <v>0</v>
      </c>
      <c r="F15" s="9">
        <v>0</v>
      </c>
      <c r="G15" s="9">
        <v>0</v>
      </c>
      <c r="H15" s="9">
        <f t="shared" si="0"/>
        <v>293</v>
      </c>
      <c r="I15" s="9">
        <f t="shared" si="0"/>
        <v>251</v>
      </c>
      <c r="J15" s="9">
        <f t="shared" si="1"/>
        <v>544</v>
      </c>
      <c r="K15" s="339" t="s">
        <v>214</v>
      </c>
    </row>
    <row r="16" spans="1:11" ht="22.5" customHeight="1" x14ac:dyDescent="0.2">
      <c r="A16" s="8" t="s">
        <v>215</v>
      </c>
      <c r="B16" s="9">
        <v>119</v>
      </c>
      <c r="C16" s="9">
        <v>94</v>
      </c>
      <c r="D16" s="9">
        <v>213</v>
      </c>
      <c r="E16" s="9">
        <v>0</v>
      </c>
      <c r="F16" s="9">
        <v>0</v>
      </c>
      <c r="G16" s="9">
        <v>0</v>
      </c>
      <c r="H16" s="9">
        <f t="shared" si="0"/>
        <v>119</v>
      </c>
      <c r="I16" s="9">
        <f t="shared" si="0"/>
        <v>94</v>
      </c>
      <c r="J16" s="9">
        <f t="shared" si="1"/>
        <v>213</v>
      </c>
      <c r="K16" s="339" t="s">
        <v>216</v>
      </c>
    </row>
    <row r="17" spans="1:11" ht="22.5" customHeight="1" x14ac:dyDescent="0.2">
      <c r="A17" s="8" t="s">
        <v>217</v>
      </c>
      <c r="B17" s="9">
        <v>816</v>
      </c>
      <c r="C17" s="9">
        <v>1033</v>
      </c>
      <c r="D17" s="9">
        <v>1849</v>
      </c>
      <c r="E17" s="9">
        <v>0</v>
      </c>
      <c r="F17" s="9">
        <v>0</v>
      </c>
      <c r="G17" s="9">
        <v>0</v>
      </c>
      <c r="H17" s="9">
        <f t="shared" si="0"/>
        <v>816</v>
      </c>
      <c r="I17" s="9">
        <f t="shared" si="0"/>
        <v>1033</v>
      </c>
      <c r="J17" s="9">
        <f t="shared" si="1"/>
        <v>1849</v>
      </c>
      <c r="K17" s="339" t="s">
        <v>453</v>
      </c>
    </row>
    <row r="18" spans="1:11" ht="22.5" customHeight="1" x14ac:dyDescent="0.2">
      <c r="A18" s="8" t="s">
        <v>456</v>
      </c>
      <c r="B18" s="9">
        <v>288</v>
      </c>
      <c r="C18" s="9">
        <v>329</v>
      </c>
      <c r="D18" s="9">
        <v>617</v>
      </c>
      <c r="E18" s="9">
        <v>0</v>
      </c>
      <c r="F18" s="9">
        <v>0</v>
      </c>
      <c r="G18" s="9">
        <v>0</v>
      </c>
      <c r="H18" s="9">
        <f t="shared" si="0"/>
        <v>288</v>
      </c>
      <c r="I18" s="9">
        <f t="shared" si="0"/>
        <v>329</v>
      </c>
      <c r="J18" s="9">
        <f t="shared" si="1"/>
        <v>617</v>
      </c>
      <c r="K18" s="339" t="s">
        <v>727</v>
      </c>
    </row>
    <row r="19" spans="1:11" ht="22.5" customHeight="1" x14ac:dyDescent="0.2">
      <c r="A19" s="8" t="s">
        <v>221</v>
      </c>
      <c r="B19" s="9">
        <v>1459</v>
      </c>
      <c r="C19" s="9">
        <v>791</v>
      </c>
      <c r="D19" s="9">
        <v>2250</v>
      </c>
      <c r="E19" s="9">
        <v>0</v>
      </c>
      <c r="F19" s="9">
        <v>0</v>
      </c>
      <c r="G19" s="9">
        <v>0</v>
      </c>
      <c r="H19" s="9">
        <f t="shared" si="0"/>
        <v>1459</v>
      </c>
      <c r="I19" s="9">
        <f t="shared" si="0"/>
        <v>791</v>
      </c>
      <c r="J19" s="9">
        <f t="shared" si="1"/>
        <v>2250</v>
      </c>
      <c r="K19" s="339" t="s">
        <v>222</v>
      </c>
    </row>
    <row r="20" spans="1:11" ht="22.5" customHeight="1" x14ac:dyDescent="0.2">
      <c r="A20" s="8" t="s">
        <v>309</v>
      </c>
      <c r="B20" s="9">
        <v>328</v>
      </c>
      <c r="C20" s="9">
        <v>914</v>
      </c>
      <c r="D20" s="9">
        <v>1242</v>
      </c>
      <c r="E20" s="9">
        <v>0</v>
      </c>
      <c r="F20" s="9">
        <v>0</v>
      </c>
      <c r="G20" s="9">
        <v>0</v>
      </c>
      <c r="H20" s="9">
        <f t="shared" si="0"/>
        <v>328</v>
      </c>
      <c r="I20" s="9">
        <f t="shared" si="0"/>
        <v>914</v>
      </c>
      <c r="J20" s="9">
        <f t="shared" si="1"/>
        <v>1242</v>
      </c>
      <c r="K20" s="339" t="s">
        <v>310</v>
      </c>
    </row>
    <row r="21" spans="1:11" ht="22.5" customHeight="1" x14ac:dyDescent="0.2">
      <c r="A21" s="8" t="s">
        <v>522</v>
      </c>
      <c r="B21" s="9">
        <v>0</v>
      </c>
      <c r="C21" s="9">
        <v>3439</v>
      </c>
      <c r="D21" s="9">
        <v>3439</v>
      </c>
      <c r="E21" s="9">
        <v>0</v>
      </c>
      <c r="F21" s="9">
        <v>0</v>
      </c>
      <c r="G21" s="9">
        <v>0</v>
      </c>
      <c r="H21" s="9">
        <f t="shared" si="0"/>
        <v>0</v>
      </c>
      <c r="I21" s="9">
        <f t="shared" si="0"/>
        <v>3439</v>
      </c>
      <c r="J21" s="9">
        <f t="shared" si="1"/>
        <v>3439</v>
      </c>
      <c r="K21" s="339" t="s">
        <v>259</v>
      </c>
    </row>
    <row r="22" spans="1:11" ht="22.5" customHeight="1" x14ac:dyDescent="0.2">
      <c r="A22" s="8" t="s">
        <v>311</v>
      </c>
      <c r="B22" s="9">
        <v>1006</v>
      </c>
      <c r="C22" s="9">
        <v>701</v>
      </c>
      <c r="D22" s="9">
        <v>1707</v>
      </c>
      <c r="E22" s="9">
        <v>0</v>
      </c>
      <c r="F22" s="9">
        <v>0</v>
      </c>
      <c r="G22" s="9">
        <v>0</v>
      </c>
      <c r="H22" s="9">
        <f t="shared" si="0"/>
        <v>1006</v>
      </c>
      <c r="I22" s="9">
        <f t="shared" si="0"/>
        <v>701</v>
      </c>
      <c r="J22" s="9">
        <f t="shared" si="1"/>
        <v>1707</v>
      </c>
      <c r="K22" s="339" t="s">
        <v>312</v>
      </c>
    </row>
    <row r="23" spans="1:11" ht="22.5" customHeight="1" thickBot="1" x14ac:dyDescent="0.25">
      <c r="A23" s="11" t="s">
        <v>229</v>
      </c>
      <c r="B23" s="12">
        <v>251</v>
      </c>
      <c r="C23" s="12">
        <v>91</v>
      </c>
      <c r="D23" s="12">
        <v>342</v>
      </c>
      <c r="E23" s="12">
        <v>0</v>
      </c>
      <c r="F23" s="12">
        <v>0</v>
      </c>
      <c r="G23" s="12">
        <v>0</v>
      </c>
      <c r="H23" s="12">
        <f t="shared" si="0"/>
        <v>251</v>
      </c>
      <c r="I23" s="12">
        <f t="shared" si="0"/>
        <v>91</v>
      </c>
      <c r="J23" s="12">
        <f t="shared" si="1"/>
        <v>342</v>
      </c>
      <c r="K23" s="13" t="s">
        <v>462</v>
      </c>
    </row>
    <row r="24" spans="1:11" ht="15" thickTop="1" x14ac:dyDescent="0.2"/>
    <row r="28" spans="1:11" ht="22.5" customHeight="1" thickBot="1" x14ac:dyDescent="0.3">
      <c r="A28" s="33" t="s">
        <v>2441</v>
      </c>
      <c r="K28" s="341" t="s">
        <v>2683</v>
      </c>
    </row>
    <row r="29" spans="1:11" ht="20.25" customHeight="1" thickTop="1" x14ac:dyDescent="0.25">
      <c r="A29" s="992" t="s">
        <v>196</v>
      </c>
      <c r="B29" s="1003" t="s">
        <v>1</v>
      </c>
      <c r="C29" s="1003"/>
      <c r="D29" s="1003"/>
      <c r="E29" s="1003" t="s">
        <v>2</v>
      </c>
      <c r="F29" s="1003"/>
      <c r="G29" s="1003"/>
      <c r="H29" s="1003" t="s">
        <v>4</v>
      </c>
      <c r="I29" s="1003"/>
      <c r="J29" s="1003"/>
      <c r="K29" s="992" t="s">
        <v>197</v>
      </c>
    </row>
    <row r="30" spans="1:11" ht="20.25" customHeight="1" x14ac:dyDescent="0.25">
      <c r="A30" s="993"/>
      <c r="B30" s="1004" t="s">
        <v>6</v>
      </c>
      <c r="C30" s="1004"/>
      <c r="D30" s="1004"/>
      <c r="E30" s="1004" t="s">
        <v>7</v>
      </c>
      <c r="F30" s="1004"/>
      <c r="G30" s="1004"/>
      <c r="H30" s="1004" t="s">
        <v>9</v>
      </c>
      <c r="I30" s="1004"/>
      <c r="J30" s="1004"/>
      <c r="K30" s="993"/>
    </row>
    <row r="31" spans="1:11" ht="20.25" customHeight="1" x14ac:dyDescent="0.25">
      <c r="A31" s="993"/>
      <c r="B31" s="334" t="s">
        <v>10</v>
      </c>
      <c r="C31" s="334" t="s">
        <v>112</v>
      </c>
      <c r="D31" s="334" t="s">
        <v>12</v>
      </c>
      <c r="E31" s="334" t="s">
        <v>10</v>
      </c>
      <c r="F31" s="334" t="s">
        <v>112</v>
      </c>
      <c r="G31" s="334" t="s">
        <v>12</v>
      </c>
      <c r="H31" s="334" t="s">
        <v>10</v>
      </c>
      <c r="I31" s="334" t="s">
        <v>112</v>
      </c>
      <c r="J31" s="334" t="s">
        <v>12</v>
      </c>
      <c r="K31" s="993"/>
    </row>
    <row r="32" spans="1:11" ht="20.25" customHeight="1" thickBot="1" x14ac:dyDescent="0.3">
      <c r="A32" s="994"/>
      <c r="B32" s="4" t="s">
        <v>13</v>
      </c>
      <c r="C32" s="4" t="s">
        <v>14</v>
      </c>
      <c r="D32" s="4" t="s">
        <v>9</v>
      </c>
      <c r="E32" s="4" t="s">
        <v>13</v>
      </c>
      <c r="F32" s="4" t="s">
        <v>14</v>
      </c>
      <c r="G32" s="4" t="s">
        <v>9</v>
      </c>
      <c r="H32" s="4" t="s">
        <v>13</v>
      </c>
      <c r="I32" s="4" t="s">
        <v>14</v>
      </c>
      <c r="J32" s="4" t="s">
        <v>9</v>
      </c>
      <c r="K32" s="994"/>
    </row>
    <row r="33" spans="1:11" ht="18.75" customHeight="1" x14ac:dyDescent="0.2">
      <c r="A33" s="8" t="s">
        <v>233</v>
      </c>
      <c r="B33" s="9">
        <v>659</v>
      </c>
      <c r="C33" s="9">
        <v>766</v>
      </c>
      <c r="D33" s="9">
        <v>1425</v>
      </c>
      <c r="E33" s="9">
        <v>0</v>
      </c>
      <c r="F33" s="9">
        <v>0</v>
      </c>
      <c r="G33" s="9">
        <v>0</v>
      </c>
      <c r="H33" s="9">
        <f>SUM(B33,E33)</f>
        <v>659</v>
      </c>
      <c r="I33" s="9">
        <f>SUM(C33,F33)</f>
        <v>766</v>
      </c>
      <c r="J33" s="9">
        <f>SUM(G33,D33)</f>
        <v>1425</v>
      </c>
      <c r="K33" s="339" t="s">
        <v>448</v>
      </c>
    </row>
    <row r="34" spans="1:11" ht="18.75" customHeight="1" x14ac:dyDescent="0.2">
      <c r="A34" s="8" t="s">
        <v>705</v>
      </c>
      <c r="B34" s="9">
        <v>203</v>
      </c>
      <c r="C34" s="9">
        <v>287</v>
      </c>
      <c r="D34" s="9">
        <v>490</v>
      </c>
      <c r="E34" s="9">
        <v>0</v>
      </c>
      <c r="F34" s="9">
        <v>0</v>
      </c>
      <c r="G34" s="9">
        <v>0</v>
      </c>
      <c r="H34" s="9">
        <f t="shared" ref="H34:I38" si="2">SUM(B34,E34)</f>
        <v>203</v>
      </c>
      <c r="I34" s="9">
        <f t="shared" si="2"/>
        <v>287</v>
      </c>
      <c r="J34" s="9">
        <f>SUM(G34,D34)</f>
        <v>490</v>
      </c>
      <c r="K34" s="339" t="s">
        <v>236</v>
      </c>
    </row>
    <row r="35" spans="1:11" ht="18.75" customHeight="1" x14ac:dyDescent="0.2">
      <c r="A35" s="8" t="s">
        <v>725</v>
      </c>
      <c r="B35" s="9">
        <v>65</v>
      </c>
      <c r="C35" s="9">
        <v>47</v>
      </c>
      <c r="D35" s="9">
        <v>112</v>
      </c>
      <c r="E35" s="9">
        <v>0</v>
      </c>
      <c r="F35" s="9">
        <v>0</v>
      </c>
      <c r="G35" s="9">
        <v>0</v>
      </c>
      <c r="H35" s="9">
        <f t="shared" si="2"/>
        <v>65</v>
      </c>
      <c r="I35" s="9">
        <f t="shared" si="2"/>
        <v>47</v>
      </c>
      <c r="J35" s="9">
        <f t="shared" ref="J35:J38" si="3">SUM(G35,D35)</f>
        <v>112</v>
      </c>
      <c r="K35" s="339" t="s">
        <v>700</v>
      </c>
    </row>
    <row r="36" spans="1:11" ht="18.75" customHeight="1" x14ac:dyDescent="0.2">
      <c r="A36" s="8" t="s">
        <v>239</v>
      </c>
      <c r="B36" s="9">
        <v>680</v>
      </c>
      <c r="C36" s="9">
        <v>403</v>
      </c>
      <c r="D36" s="9">
        <v>1083</v>
      </c>
      <c r="E36" s="9">
        <v>0</v>
      </c>
      <c r="F36" s="9">
        <v>0</v>
      </c>
      <c r="G36" s="9">
        <v>0</v>
      </c>
      <c r="H36" s="9">
        <f t="shared" si="2"/>
        <v>680</v>
      </c>
      <c r="I36" s="9">
        <f t="shared" si="2"/>
        <v>403</v>
      </c>
      <c r="J36" s="9">
        <f t="shared" si="3"/>
        <v>1083</v>
      </c>
      <c r="K36" s="339" t="s">
        <v>240</v>
      </c>
    </row>
    <row r="37" spans="1:11" ht="18.75" customHeight="1" x14ac:dyDescent="0.2">
      <c r="A37" s="8" t="s">
        <v>241</v>
      </c>
      <c r="B37" s="9">
        <v>295</v>
      </c>
      <c r="C37" s="9">
        <v>126</v>
      </c>
      <c r="D37" s="9">
        <v>421</v>
      </c>
      <c r="E37" s="9">
        <v>0</v>
      </c>
      <c r="F37" s="9">
        <v>0</v>
      </c>
      <c r="G37" s="9">
        <v>0</v>
      </c>
      <c r="H37" s="9">
        <f t="shared" si="2"/>
        <v>295</v>
      </c>
      <c r="I37" s="9">
        <f t="shared" si="2"/>
        <v>126</v>
      </c>
      <c r="J37" s="9">
        <f t="shared" si="3"/>
        <v>421</v>
      </c>
      <c r="K37" s="339" t="s">
        <v>242</v>
      </c>
    </row>
    <row r="38" spans="1:11" ht="18.75" customHeight="1" x14ac:dyDescent="0.2">
      <c r="A38" s="8" t="s">
        <v>701</v>
      </c>
      <c r="B38" s="9">
        <v>374</v>
      </c>
      <c r="C38" s="9">
        <v>590</v>
      </c>
      <c r="D38" s="9">
        <v>964</v>
      </c>
      <c r="E38" s="9">
        <v>0</v>
      </c>
      <c r="F38" s="9">
        <v>0</v>
      </c>
      <c r="G38" s="9">
        <v>0</v>
      </c>
      <c r="H38" s="9">
        <f t="shared" si="2"/>
        <v>374</v>
      </c>
      <c r="I38" s="9">
        <f t="shared" si="2"/>
        <v>590</v>
      </c>
      <c r="J38" s="9">
        <f t="shared" si="3"/>
        <v>964</v>
      </c>
      <c r="K38" s="339" t="s">
        <v>702</v>
      </c>
    </row>
    <row r="39" spans="1:11" ht="18.75" customHeight="1" x14ac:dyDescent="0.2">
      <c r="A39" s="8" t="s">
        <v>90</v>
      </c>
      <c r="B39" s="9">
        <f t="shared" ref="B39:J39" si="4">SUM(B33:B38,B9:B23)</f>
        <v>8635</v>
      </c>
      <c r="C39" s="9">
        <f t="shared" si="4"/>
        <v>12508</v>
      </c>
      <c r="D39" s="9">
        <f t="shared" si="4"/>
        <v>21143</v>
      </c>
      <c r="E39" s="9">
        <f t="shared" si="4"/>
        <v>0</v>
      </c>
      <c r="F39" s="9">
        <f t="shared" si="4"/>
        <v>1</v>
      </c>
      <c r="G39" s="9">
        <f t="shared" si="4"/>
        <v>1</v>
      </c>
      <c r="H39" s="9">
        <f t="shared" si="4"/>
        <v>8635</v>
      </c>
      <c r="I39" s="9">
        <f t="shared" si="4"/>
        <v>12509</v>
      </c>
      <c r="J39" s="9">
        <f t="shared" si="4"/>
        <v>21144</v>
      </c>
      <c r="K39" s="339" t="s">
        <v>313</v>
      </c>
    </row>
    <row r="40" spans="1:11" ht="18.75" customHeight="1" x14ac:dyDescent="0.2">
      <c r="A40" s="8" t="s">
        <v>92</v>
      </c>
      <c r="B40" s="9"/>
      <c r="C40" s="9"/>
      <c r="D40" s="9"/>
      <c r="E40" s="9"/>
      <c r="F40" s="9"/>
      <c r="G40" s="9"/>
      <c r="H40" s="9"/>
      <c r="I40" s="9"/>
      <c r="J40" s="9"/>
      <c r="K40" s="339" t="s">
        <v>466</v>
      </c>
    </row>
    <row r="41" spans="1:11" ht="18.75" customHeight="1" x14ac:dyDescent="0.2">
      <c r="A41" s="8" t="s">
        <v>729</v>
      </c>
      <c r="B41" s="9">
        <v>395</v>
      </c>
      <c r="C41" s="9">
        <v>193</v>
      </c>
      <c r="D41" s="9">
        <v>588</v>
      </c>
      <c r="E41" s="9">
        <v>0</v>
      </c>
      <c r="F41" s="9">
        <v>0</v>
      </c>
      <c r="G41" s="9">
        <f>SUM(E41:F41)</f>
        <v>0</v>
      </c>
      <c r="H41" s="9">
        <f>SUM(B41,E41)</f>
        <v>395</v>
      </c>
      <c r="I41" s="9">
        <f t="shared" ref="I41:J54" si="5">SUM(C41,F41)</f>
        <v>193</v>
      </c>
      <c r="J41" s="9">
        <f t="shared" si="5"/>
        <v>588</v>
      </c>
      <c r="K41" s="339" t="s">
        <v>208</v>
      </c>
    </row>
    <row r="42" spans="1:11" ht="18.75" customHeight="1" x14ac:dyDescent="0.2">
      <c r="A42" s="8" t="s">
        <v>209</v>
      </c>
      <c r="B42" s="9">
        <v>252</v>
      </c>
      <c r="C42" s="9">
        <v>33</v>
      </c>
      <c r="D42" s="9">
        <v>285</v>
      </c>
      <c r="E42" s="9">
        <v>0</v>
      </c>
      <c r="F42" s="9">
        <v>0</v>
      </c>
      <c r="G42" s="795">
        <f t="shared" ref="G42:G55" si="6">SUM(E42:F42)</f>
        <v>0</v>
      </c>
      <c r="H42" s="9">
        <f t="shared" ref="H42:H54" si="7">SUM(B42,E42)</f>
        <v>252</v>
      </c>
      <c r="I42" s="9">
        <f t="shared" si="5"/>
        <v>33</v>
      </c>
      <c r="J42" s="9">
        <f t="shared" si="5"/>
        <v>285</v>
      </c>
      <c r="K42" s="339" t="s">
        <v>210</v>
      </c>
    </row>
    <row r="43" spans="1:11" ht="18.75" customHeight="1" x14ac:dyDescent="0.2">
      <c r="A43" s="8" t="s">
        <v>213</v>
      </c>
      <c r="B43" s="9">
        <v>65</v>
      </c>
      <c r="C43" s="9">
        <v>2</v>
      </c>
      <c r="D43" s="9">
        <v>67</v>
      </c>
      <c r="E43" s="9">
        <v>0</v>
      </c>
      <c r="F43" s="9">
        <v>0</v>
      </c>
      <c r="G43" s="795">
        <f t="shared" si="6"/>
        <v>0</v>
      </c>
      <c r="H43" s="9">
        <f t="shared" si="7"/>
        <v>65</v>
      </c>
      <c r="I43" s="9">
        <f t="shared" si="5"/>
        <v>2</v>
      </c>
      <c r="J43" s="9">
        <f t="shared" si="5"/>
        <v>67</v>
      </c>
      <c r="K43" s="339" t="s">
        <v>214</v>
      </c>
    </row>
    <row r="44" spans="1:11" ht="18.75" customHeight="1" x14ac:dyDescent="0.2">
      <c r="A44" s="8" t="s">
        <v>217</v>
      </c>
      <c r="B44" s="18">
        <v>337</v>
      </c>
      <c r="C44" s="18">
        <v>362</v>
      </c>
      <c r="D44" s="9">
        <v>699</v>
      </c>
      <c r="E44" s="9">
        <v>0</v>
      </c>
      <c r="F44" s="9">
        <v>0</v>
      </c>
      <c r="G44" s="795">
        <f t="shared" si="6"/>
        <v>0</v>
      </c>
      <c r="H44" s="9">
        <f t="shared" si="7"/>
        <v>337</v>
      </c>
      <c r="I44" s="9">
        <f t="shared" si="5"/>
        <v>362</v>
      </c>
      <c r="J44" s="9">
        <f t="shared" si="5"/>
        <v>699</v>
      </c>
      <c r="K44" s="339" t="s">
        <v>210</v>
      </c>
    </row>
    <row r="45" spans="1:11" ht="18.75" customHeight="1" x14ac:dyDescent="0.2">
      <c r="A45" s="8" t="s">
        <v>456</v>
      </c>
      <c r="B45" s="18">
        <v>142</v>
      </c>
      <c r="C45" s="18">
        <v>60</v>
      </c>
      <c r="D45" s="9">
        <v>202</v>
      </c>
      <c r="E45" s="9">
        <v>0</v>
      </c>
      <c r="F45" s="9">
        <v>0</v>
      </c>
      <c r="G45" s="795">
        <f t="shared" si="6"/>
        <v>0</v>
      </c>
      <c r="H45" s="9">
        <f t="shared" si="7"/>
        <v>142</v>
      </c>
      <c r="I45" s="9">
        <f t="shared" si="5"/>
        <v>60</v>
      </c>
      <c r="J45" s="9">
        <f t="shared" si="5"/>
        <v>202</v>
      </c>
      <c r="K45" s="339" t="s">
        <v>727</v>
      </c>
    </row>
    <row r="46" spans="1:11" ht="18.75" customHeight="1" x14ac:dyDescent="0.2">
      <c r="A46" s="8" t="s">
        <v>221</v>
      </c>
      <c r="B46" s="18">
        <v>649</v>
      </c>
      <c r="C46" s="18">
        <v>272</v>
      </c>
      <c r="D46" s="9">
        <v>921</v>
      </c>
      <c r="E46" s="9">
        <v>0</v>
      </c>
      <c r="F46" s="9">
        <v>0</v>
      </c>
      <c r="G46" s="795">
        <f t="shared" si="6"/>
        <v>0</v>
      </c>
      <c r="H46" s="9">
        <f t="shared" si="7"/>
        <v>649</v>
      </c>
      <c r="I46" s="9">
        <f t="shared" si="5"/>
        <v>272</v>
      </c>
      <c r="J46" s="9">
        <f t="shared" si="5"/>
        <v>921</v>
      </c>
      <c r="K46" s="339" t="s">
        <v>222</v>
      </c>
    </row>
    <row r="47" spans="1:11" ht="18.75" customHeight="1" x14ac:dyDescent="0.2">
      <c r="A47" s="8" t="s">
        <v>2672</v>
      </c>
      <c r="B47" s="18">
        <v>343</v>
      </c>
      <c r="C47" s="18">
        <v>286</v>
      </c>
      <c r="D47" s="9">
        <v>629</v>
      </c>
      <c r="E47" s="18">
        <v>2</v>
      </c>
      <c r="F47" s="18">
        <v>0</v>
      </c>
      <c r="G47" s="795">
        <f t="shared" si="6"/>
        <v>2</v>
      </c>
      <c r="H47" s="9">
        <f t="shared" si="7"/>
        <v>345</v>
      </c>
      <c r="I47" s="9">
        <f t="shared" si="5"/>
        <v>286</v>
      </c>
      <c r="J47" s="9">
        <f t="shared" si="5"/>
        <v>631</v>
      </c>
      <c r="K47" s="339" t="s">
        <v>310</v>
      </c>
    </row>
    <row r="48" spans="1:11" ht="18.75" customHeight="1" x14ac:dyDescent="0.2">
      <c r="A48" s="17" t="s">
        <v>522</v>
      </c>
      <c r="B48" s="18">
        <v>0</v>
      </c>
      <c r="C48" s="18">
        <v>490</v>
      </c>
      <c r="D48" s="9">
        <v>490</v>
      </c>
      <c r="E48" s="18">
        <v>0</v>
      </c>
      <c r="F48" s="18">
        <v>0</v>
      </c>
      <c r="G48" s="795">
        <f t="shared" si="6"/>
        <v>0</v>
      </c>
      <c r="H48" s="9">
        <f t="shared" si="7"/>
        <v>0</v>
      </c>
      <c r="I48" s="9">
        <f t="shared" si="5"/>
        <v>490</v>
      </c>
      <c r="J48" s="9">
        <f t="shared" si="5"/>
        <v>490</v>
      </c>
      <c r="K48" s="19" t="s">
        <v>259</v>
      </c>
    </row>
    <row r="49" spans="1:11" ht="18.75" customHeight="1" x14ac:dyDescent="0.2">
      <c r="A49" s="8" t="s">
        <v>311</v>
      </c>
      <c r="B49" s="18">
        <v>20</v>
      </c>
      <c r="C49" s="18">
        <v>229</v>
      </c>
      <c r="D49" s="9">
        <v>249</v>
      </c>
      <c r="E49" s="9">
        <v>0</v>
      </c>
      <c r="F49" s="9">
        <v>0</v>
      </c>
      <c r="G49" s="795">
        <f t="shared" si="6"/>
        <v>0</v>
      </c>
      <c r="H49" s="9">
        <f t="shared" si="7"/>
        <v>20</v>
      </c>
      <c r="I49" s="9">
        <f t="shared" si="5"/>
        <v>229</v>
      </c>
      <c r="J49" s="9">
        <f t="shared" si="5"/>
        <v>249</v>
      </c>
      <c r="K49" s="339" t="s">
        <v>312</v>
      </c>
    </row>
    <row r="50" spans="1:11" ht="18.75" customHeight="1" x14ac:dyDescent="0.2">
      <c r="A50" s="8" t="s">
        <v>229</v>
      </c>
      <c r="B50" s="18">
        <v>61</v>
      </c>
      <c r="C50" s="18">
        <v>11</v>
      </c>
      <c r="D50" s="9">
        <v>72</v>
      </c>
      <c r="E50" s="9">
        <v>0</v>
      </c>
      <c r="F50" s="9">
        <v>0</v>
      </c>
      <c r="G50" s="795">
        <f t="shared" si="6"/>
        <v>0</v>
      </c>
      <c r="H50" s="9">
        <f t="shared" si="7"/>
        <v>61</v>
      </c>
      <c r="I50" s="9">
        <f t="shared" si="5"/>
        <v>11</v>
      </c>
      <c r="J50" s="9">
        <f t="shared" si="5"/>
        <v>72</v>
      </c>
      <c r="K50" s="339" t="s">
        <v>462</v>
      </c>
    </row>
    <row r="51" spans="1:11" ht="18.75" customHeight="1" x14ac:dyDescent="0.2">
      <c r="A51" s="8" t="s">
        <v>233</v>
      </c>
      <c r="B51" s="9">
        <v>180</v>
      </c>
      <c r="C51" s="9">
        <v>212</v>
      </c>
      <c r="D51" s="9">
        <v>392</v>
      </c>
      <c r="E51" s="9">
        <v>0</v>
      </c>
      <c r="F51" s="9">
        <v>0</v>
      </c>
      <c r="G51" s="795">
        <f t="shared" si="6"/>
        <v>0</v>
      </c>
      <c r="H51" s="9">
        <f t="shared" si="7"/>
        <v>180</v>
      </c>
      <c r="I51" s="9">
        <f t="shared" si="5"/>
        <v>212</v>
      </c>
      <c r="J51" s="9">
        <f t="shared" si="5"/>
        <v>392</v>
      </c>
      <c r="K51" s="19" t="s">
        <v>234</v>
      </c>
    </row>
    <row r="52" spans="1:11" s="555" customFormat="1" ht="18.75" customHeight="1" x14ac:dyDescent="0.2">
      <c r="A52" s="463" t="s">
        <v>705</v>
      </c>
      <c r="B52" s="9">
        <v>45</v>
      </c>
      <c r="C52" s="9">
        <v>49</v>
      </c>
      <c r="D52" s="9">
        <v>94</v>
      </c>
      <c r="E52" s="9">
        <v>0</v>
      </c>
      <c r="F52" s="9">
        <v>0</v>
      </c>
      <c r="G52" s="795">
        <f t="shared" si="6"/>
        <v>0</v>
      </c>
      <c r="H52" s="9">
        <f t="shared" ref="H52" si="8">SUM(B52,E52)</f>
        <v>45</v>
      </c>
      <c r="I52" s="9">
        <f t="shared" ref="I52" si="9">SUM(C52,F52)</f>
        <v>49</v>
      </c>
      <c r="J52" s="9">
        <f t="shared" ref="J52" si="10">SUM(D52,G52)</f>
        <v>94</v>
      </c>
      <c r="K52" s="556" t="s">
        <v>236</v>
      </c>
    </row>
    <row r="53" spans="1:11" ht="18.75" customHeight="1" x14ac:dyDescent="0.2">
      <c r="A53" s="8" t="s">
        <v>239</v>
      </c>
      <c r="B53" s="9">
        <v>561</v>
      </c>
      <c r="C53" s="9">
        <v>86</v>
      </c>
      <c r="D53" s="9">
        <v>647</v>
      </c>
      <c r="E53" s="9">
        <v>0</v>
      </c>
      <c r="F53" s="9">
        <v>0</v>
      </c>
      <c r="G53" s="795">
        <f t="shared" si="6"/>
        <v>0</v>
      </c>
      <c r="H53" s="9">
        <f t="shared" si="7"/>
        <v>561</v>
      </c>
      <c r="I53" s="9">
        <f t="shared" si="5"/>
        <v>86</v>
      </c>
      <c r="J53" s="9">
        <f t="shared" si="5"/>
        <v>647</v>
      </c>
      <c r="K53" s="339" t="s">
        <v>240</v>
      </c>
    </row>
    <row r="54" spans="1:11" ht="18.75" customHeight="1" x14ac:dyDescent="0.2">
      <c r="A54" s="8" t="s">
        <v>241</v>
      </c>
      <c r="B54" s="9">
        <v>45</v>
      </c>
      <c r="C54" s="9">
        <v>5</v>
      </c>
      <c r="D54" s="9">
        <v>50</v>
      </c>
      <c r="E54" s="9">
        <v>0</v>
      </c>
      <c r="F54" s="9">
        <v>0</v>
      </c>
      <c r="G54" s="795">
        <f t="shared" si="6"/>
        <v>0</v>
      </c>
      <c r="H54" s="9">
        <f t="shared" si="7"/>
        <v>45</v>
      </c>
      <c r="I54" s="9">
        <f t="shared" si="5"/>
        <v>5</v>
      </c>
      <c r="J54" s="9">
        <f t="shared" si="5"/>
        <v>50</v>
      </c>
      <c r="K54" s="339" t="s">
        <v>242</v>
      </c>
    </row>
    <row r="55" spans="1:11" ht="18.75" customHeight="1" thickBot="1" x14ac:dyDescent="0.25">
      <c r="A55" s="20" t="s">
        <v>126</v>
      </c>
      <c r="B55" s="21">
        <f>SUM(B41:B54)</f>
        <v>3095</v>
      </c>
      <c r="C55" s="21">
        <f t="shared" ref="C55:J55" si="11">SUM(C41:C54)</f>
        <v>2290</v>
      </c>
      <c r="D55" s="21">
        <f t="shared" si="11"/>
        <v>5385</v>
      </c>
      <c r="E55" s="21">
        <f t="shared" si="11"/>
        <v>2</v>
      </c>
      <c r="F55" s="21">
        <f t="shared" si="11"/>
        <v>0</v>
      </c>
      <c r="G55" s="795">
        <f t="shared" si="6"/>
        <v>2</v>
      </c>
      <c r="H55" s="21">
        <f t="shared" si="11"/>
        <v>3097</v>
      </c>
      <c r="I55" s="21">
        <f t="shared" si="11"/>
        <v>2290</v>
      </c>
      <c r="J55" s="21">
        <f t="shared" si="11"/>
        <v>5387</v>
      </c>
      <c r="K55" s="22" t="s">
        <v>251</v>
      </c>
    </row>
    <row r="56" spans="1:11" ht="18.75" customHeight="1" thickBot="1" x14ac:dyDescent="0.25">
      <c r="A56" s="23" t="s">
        <v>374</v>
      </c>
      <c r="B56" s="24">
        <f t="shared" ref="B56:J56" si="12">SUM(B39,B55)</f>
        <v>11730</v>
      </c>
      <c r="C56" s="24">
        <f t="shared" si="12"/>
        <v>14798</v>
      </c>
      <c r="D56" s="24">
        <f t="shared" si="12"/>
        <v>26528</v>
      </c>
      <c r="E56" s="24">
        <f t="shared" si="12"/>
        <v>2</v>
      </c>
      <c r="F56" s="24">
        <f t="shared" si="12"/>
        <v>1</v>
      </c>
      <c r="G56" s="24">
        <f t="shared" si="12"/>
        <v>3</v>
      </c>
      <c r="H56" s="24">
        <f t="shared" si="12"/>
        <v>11732</v>
      </c>
      <c r="I56" s="24">
        <f t="shared" si="12"/>
        <v>14799</v>
      </c>
      <c r="J56" s="24">
        <f t="shared" si="12"/>
        <v>26531</v>
      </c>
      <c r="K56" s="340" t="s">
        <v>253</v>
      </c>
    </row>
    <row r="57" spans="1:11" ht="17.25" customHeight="1" thickTop="1" x14ac:dyDescent="0.2">
      <c r="A57" s="1043" t="s">
        <v>2674</v>
      </c>
      <c r="B57" s="1044"/>
      <c r="C57" s="1044"/>
      <c r="D57" s="1044"/>
      <c r="E57" s="1044"/>
      <c r="F57" s="1044"/>
      <c r="G57" s="1044"/>
      <c r="H57" s="1044"/>
      <c r="I57" s="1044"/>
      <c r="J57" s="1044"/>
    </row>
    <row r="58" spans="1:11" s="799" customFormat="1" ht="16.5" customHeight="1" x14ac:dyDescent="0.2">
      <c r="A58" s="805"/>
      <c r="B58" s="805"/>
      <c r="C58" s="805"/>
      <c r="D58" s="805"/>
      <c r="E58" s="805"/>
      <c r="F58" s="805"/>
      <c r="G58" s="805"/>
      <c r="H58" s="805"/>
      <c r="I58" s="805"/>
      <c r="J58" s="805"/>
    </row>
    <row r="59" spans="1:11" s="799" customFormat="1" ht="9" customHeight="1" x14ac:dyDescent="0.2">
      <c r="A59" s="805"/>
      <c r="B59" s="805"/>
      <c r="C59" s="805"/>
      <c r="D59" s="805"/>
      <c r="E59" s="805"/>
      <c r="F59" s="805"/>
      <c r="G59" s="805"/>
      <c r="H59" s="805"/>
      <c r="I59" s="805"/>
      <c r="J59" s="805"/>
    </row>
    <row r="60" spans="1:11" ht="24" customHeight="1" x14ac:dyDescent="0.2">
      <c r="A60" s="995" t="s">
        <v>2005</v>
      </c>
      <c r="B60" s="995"/>
      <c r="C60" s="995"/>
      <c r="D60" s="995"/>
      <c r="E60" s="995"/>
      <c r="F60" s="995"/>
      <c r="G60" s="995"/>
      <c r="H60" s="995"/>
      <c r="I60" s="995"/>
      <c r="J60" s="995"/>
      <c r="K60" s="995"/>
    </row>
    <row r="61" spans="1:11" ht="36" customHeight="1" x14ac:dyDescent="0.25">
      <c r="A61" s="1013" t="s">
        <v>2004</v>
      </c>
      <c r="B61" s="1013"/>
      <c r="C61" s="1013"/>
      <c r="D61" s="1013"/>
      <c r="E61" s="1013"/>
      <c r="F61" s="1013"/>
      <c r="G61" s="1013"/>
      <c r="H61" s="1013"/>
      <c r="I61" s="1013"/>
      <c r="J61" s="1013"/>
      <c r="K61" s="1013"/>
    </row>
    <row r="62" spans="1:11" ht="21" customHeight="1" thickBot="1" x14ac:dyDescent="0.3">
      <c r="A62" s="33" t="s">
        <v>2442</v>
      </c>
      <c r="K62" s="341" t="s">
        <v>2443</v>
      </c>
    </row>
    <row r="63" spans="1:11" ht="18" customHeight="1" thickTop="1" x14ac:dyDescent="0.25">
      <c r="A63" s="992" t="s">
        <v>196</v>
      </c>
      <c r="B63" s="1003" t="s">
        <v>1</v>
      </c>
      <c r="C63" s="1003"/>
      <c r="D63" s="1003"/>
      <c r="E63" s="1003" t="s">
        <v>2</v>
      </c>
      <c r="F63" s="1003"/>
      <c r="G63" s="1003"/>
      <c r="H63" s="1003" t="s">
        <v>4</v>
      </c>
      <c r="I63" s="1003"/>
      <c r="J63" s="1003"/>
      <c r="K63" s="992" t="s">
        <v>197</v>
      </c>
    </row>
    <row r="64" spans="1:11" ht="16.5" customHeight="1" x14ac:dyDescent="0.25">
      <c r="A64" s="993"/>
      <c r="B64" s="1004" t="s">
        <v>6</v>
      </c>
      <c r="C64" s="1004"/>
      <c r="D64" s="1004"/>
      <c r="E64" s="1004" t="s">
        <v>7</v>
      </c>
      <c r="F64" s="1004"/>
      <c r="G64" s="1004"/>
      <c r="H64" s="1004" t="s">
        <v>9</v>
      </c>
      <c r="I64" s="1004"/>
      <c r="J64" s="1004"/>
      <c r="K64" s="993"/>
    </row>
    <row r="65" spans="1:11" ht="18" customHeight="1" x14ac:dyDescent="0.25">
      <c r="A65" s="993"/>
      <c r="B65" s="334" t="s">
        <v>10</v>
      </c>
      <c r="C65" s="334" t="s">
        <v>112</v>
      </c>
      <c r="D65" s="334" t="s">
        <v>12</v>
      </c>
      <c r="E65" s="334" t="s">
        <v>10</v>
      </c>
      <c r="F65" s="334" t="s">
        <v>112</v>
      </c>
      <c r="G65" s="334" t="s">
        <v>12</v>
      </c>
      <c r="H65" s="334" t="s">
        <v>10</v>
      </c>
      <c r="I65" s="334" t="s">
        <v>112</v>
      </c>
      <c r="J65" s="334" t="s">
        <v>12</v>
      </c>
      <c r="K65" s="993"/>
    </row>
    <row r="66" spans="1:11" ht="17.25" customHeight="1" thickBot="1" x14ac:dyDescent="0.3">
      <c r="A66" s="994"/>
      <c r="B66" s="4" t="s">
        <v>13</v>
      </c>
      <c r="C66" s="4" t="s">
        <v>14</v>
      </c>
      <c r="D66" s="4" t="s">
        <v>9</v>
      </c>
      <c r="E66" s="4" t="s">
        <v>13</v>
      </c>
      <c r="F66" s="4" t="s">
        <v>14</v>
      </c>
      <c r="G66" s="4" t="s">
        <v>9</v>
      </c>
      <c r="H66" s="4" t="s">
        <v>13</v>
      </c>
      <c r="I66" s="4" t="s">
        <v>14</v>
      </c>
      <c r="J66" s="4" t="s">
        <v>9</v>
      </c>
      <c r="K66" s="994"/>
    </row>
    <row r="67" spans="1:11" ht="21" customHeight="1" x14ac:dyDescent="0.2">
      <c r="A67" s="8" t="s">
        <v>15</v>
      </c>
      <c r="B67" s="9"/>
      <c r="C67" s="9"/>
      <c r="D67" s="9"/>
      <c r="E67" s="9"/>
      <c r="F67" s="9"/>
      <c r="G67" s="9"/>
      <c r="H67" s="9"/>
      <c r="I67" s="9"/>
      <c r="J67" s="9"/>
      <c r="K67" s="339" t="s">
        <v>198</v>
      </c>
    </row>
    <row r="68" spans="1:11" ht="22.5" customHeight="1" x14ac:dyDescent="0.2">
      <c r="A68" s="8" t="s">
        <v>199</v>
      </c>
      <c r="B68" s="9">
        <v>391</v>
      </c>
      <c r="C68" s="9">
        <v>519</v>
      </c>
      <c r="D68" s="9">
        <v>910</v>
      </c>
      <c r="E68" s="9">
        <v>0</v>
      </c>
      <c r="F68" s="9">
        <v>1</v>
      </c>
      <c r="G68" s="9">
        <f>SUM(E68:F68)</f>
        <v>1</v>
      </c>
      <c r="H68" s="9">
        <f t="shared" ref="H68:I85" si="13">SUM(B68,E68)</f>
        <v>391</v>
      </c>
      <c r="I68" s="9">
        <f t="shared" si="13"/>
        <v>520</v>
      </c>
      <c r="J68" s="9">
        <f>SUM(H68:I68)</f>
        <v>911</v>
      </c>
      <c r="K68" s="339" t="s">
        <v>200</v>
      </c>
    </row>
    <row r="69" spans="1:11" ht="22.5" customHeight="1" x14ac:dyDescent="0.2">
      <c r="A69" s="8" t="s">
        <v>294</v>
      </c>
      <c r="B69" s="9">
        <v>219</v>
      </c>
      <c r="C69" s="9">
        <v>400</v>
      </c>
      <c r="D69" s="9">
        <v>619</v>
      </c>
      <c r="E69" s="9">
        <v>0</v>
      </c>
      <c r="F69" s="9">
        <v>0</v>
      </c>
      <c r="G69" s="9">
        <f t="shared" ref="G69:G85" si="14">SUM(E69:F69)</f>
        <v>0</v>
      </c>
      <c r="H69" s="9">
        <f t="shared" si="13"/>
        <v>219</v>
      </c>
      <c r="I69" s="9">
        <f t="shared" si="13"/>
        <v>400</v>
      </c>
      <c r="J69" s="9">
        <f t="shared" ref="J69:J85" si="15">SUM(H69:I69)</f>
        <v>619</v>
      </c>
      <c r="K69" s="339" t="s">
        <v>204</v>
      </c>
    </row>
    <row r="70" spans="1:11" ht="22.5" customHeight="1" x14ac:dyDescent="0.2">
      <c r="A70" s="8" t="s">
        <v>205</v>
      </c>
      <c r="B70" s="9">
        <v>337</v>
      </c>
      <c r="C70" s="9">
        <v>539</v>
      </c>
      <c r="D70" s="9">
        <v>876</v>
      </c>
      <c r="E70" s="9">
        <v>0</v>
      </c>
      <c r="F70" s="9">
        <v>0</v>
      </c>
      <c r="G70" s="9">
        <f t="shared" si="14"/>
        <v>0</v>
      </c>
      <c r="H70" s="9">
        <f t="shared" si="13"/>
        <v>337</v>
      </c>
      <c r="I70" s="9">
        <f t="shared" si="13"/>
        <v>539</v>
      </c>
      <c r="J70" s="9">
        <f t="shared" si="15"/>
        <v>876</v>
      </c>
      <c r="K70" s="339" t="s">
        <v>305</v>
      </c>
    </row>
    <row r="71" spans="1:11" ht="18.75" customHeight="1" x14ac:dyDescent="0.2">
      <c r="A71" s="8" t="s">
        <v>207</v>
      </c>
      <c r="B71" s="9">
        <v>86</v>
      </c>
      <c r="C71" s="9">
        <v>377</v>
      </c>
      <c r="D71" s="9">
        <v>463</v>
      </c>
      <c r="E71" s="9">
        <v>0</v>
      </c>
      <c r="F71" s="9">
        <v>0</v>
      </c>
      <c r="G71" s="9">
        <f t="shared" si="14"/>
        <v>0</v>
      </c>
      <c r="H71" s="9">
        <f t="shared" si="13"/>
        <v>86</v>
      </c>
      <c r="I71" s="9">
        <f t="shared" si="13"/>
        <v>377</v>
      </c>
      <c r="J71" s="9">
        <f t="shared" si="15"/>
        <v>463</v>
      </c>
      <c r="K71" s="339" t="s">
        <v>208</v>
      </c>
    </row>
    <row r="72" spans="1:11" ht="19.5" customHeight="1" x14ac:dyDescent="0.2">
      <c r="A72" s="8" t="s">
        <v>209</v>
      </c>
      <c r="B72" s="9">
        <v>479</v>
      </c>
      <c r="C72" s="9">
        <v>511</v>
      </c>
      <c r="D72" s="9">
        <v>990</v>
      </c>
      <c r="E72" s="9">
        <v>0</v>
      </c>
      <c r="F72" s="9">
        <v>0</v>
      </c>
      <c r="G72" s="9">
        <v>0</v>
      </c>
      <c r="H72" s="9">
        <f t="shared" si="13"/>
        <v>479</v>
      </c>
      <c r="I72" s="9">
        <f t="shared" si="13"/>
        <v>511</v>
      </c>
      <c r="J72" s="9">
        <f>SUM(H72:I72)</f>
        <v>990</v>
      </c>
      <c r="K72" s="339" t="s">
        <v>210</v>
      </c>
    </row>
    <row r="73" spans="1:11" ht="22.5" customHeight="1" x14ac:dyDescent="0.2">
      <c r="A73" s="8" t="s">
        <v>696</v>
      </c>
      <c r="B73" s="9">
        <v>152</v>
      </c>
      <c r="C73" s="9">
        <v>183</v>
      </c>
      <c r="D73" s="9">
        <v>335</v>
      </c>
      <c r="E73" s="9">
        <v>0</v>
      </c>
      <c r="F73" s="9">
        <v>0</v>
      </c>
      <c r="G73" s="9">
        <f t="shared" si="14"/>
        <v>0</v>
      </c>
      <c r="H73" s="9">
        <f t="shared" si="13"/>
        <v>152</v>
      </c>
      <c r="I73" s="9">
        <f t="shared" si="13"/>
        <v>183</v>
      </c>
      <c r="J73" s="9">
        <f t="shared" si="15"/>
        <v>335</v>
      </c>
      <c r="K73" s="339" t="s">
        <v>697</v>
      </c>
    </row>
    <row r="74" spans="1:11" ht="22.5" customHeight="1" x14ac:dyDescent="0.2">
      <c r="A74" s="8" t="s">
        <v>213</v>
      </c>
      <c r="B74" s="9">
        <v>289</v>
      </c>
      <c r="C74" s="9">
        <v>250</v>
      </c>
      <c r="D74" s="9">
        <v>539</v>
      </c>
      <c r="E74" s="9">
        <v>0</v>
      </c>
      <c r="F74" s="9">
        <v>0</v>
      </c>
      <c r="G74" s="9">
        <f t="shared" si="14"/>
        <v>0</v>
      </c>
      <c r="H74" s="9">
        <f t="shared" si="13"/>
        <v>289</v>
      </c>
      <c r="I74" s="9">
        <f t="shared" si="13"/>
        <v>250</v>
      </c>
      <c r="J74" s="9">
        <f t="shared" si="15"/>
        <v>539</v>
      </c>
      <c r="K74" s="339" t="s">
        <v>214</v>
      </c>
    </row>
    <row r="75" spans="1:11" ht="22.5" customHeight="1" x14ac:dyDescent="0.2">
      <c r="A75" s="8" t="s">
        <v>730</v>
      </c>
      <c r="B75" s="9">
        <v>102</v>
      </c>
      <c r="C75" s="9">
        <v>89</v>
      </c>
      <c r="D75" s="9">
        <v>191</v>
      </c>
      <c r="E75" s="9">
        <v>0</v>
      </c>
      <c r="F75" s="9">
        <v>0</v>
      </c>
      <c r="G75" s="9">
        <f t="shared" si="14"/>
        <v>0</v>
      </c>
      <c r="H75" s="9">
        <f t="shared" si="13"/>
        <v>102</v>
      </c>
      <c r="I75" s="9">
        <f t="shared" si="13"/>
        <v>89</v>
      </c>
      <c r="J75" s="9">
        <f t="shared" si="15"/>
        <v>191</v>
      </c>
      <c r="K75" s="339" t="s">
        <v>216</v>
      </c>
    </row>
    <row r="76" spans="1:11" ht="22.5" customHeight="1" x14ac:dyDescent="0.2">
      <c r="A76" s="8" t="s">
        <v>217</v>
      </c>
      <c r="B76" s="9">
        <v>770</v>
      </c>
      <c r="C76" s="9">
        <v>996</v>
      </c>
      <c r="D76" s="9">
        <v>1766</v>
      </c>
      <c r="E76" s="9">
        <v>0</v>
      </c>
      <c r="F76" s="9">
        <v>0</v>
      </c>
      <c r="G76" s="9">
        <v>0</v>
      </c>
      <c r="H76" s="9">
        <f t="shared" si="13"/>
        <v>770</v>
      </c>
      <c r="I76" s="9">
        <f t="shared" si="13"/>
        <v>996</v>
      </c>
      <c r="J76" s="9">
        <f t="shared" si="15"/>
        <v>1766</v>
      </c>
      <c r="K76" s="339" t="s">
        <v>453</v>
      </c>
    </row>
    <row r="77" spans="1:11" ht="22.5" customHeight="1" x14ac:dyDescent="0.2">
      <c r="A77" s="8" t="s">
        <v>456</v>
      </c>
      <c r="B77" s="9">
        <v>249</v>
      </c>
      <c r="C77" s="9">
        <v>313</v>
      </c>
      <c r="D77" s="9">
        <v>562</v>
      </c>
      <c r="E77" s="9">
        <v>0</v>
      </c>
      <c r="F77" s="9">
        <v>0</v>
      </c>
      <c r="G77" s="9">
        <f t="shared" si="14"/>
        <v>0</v>
      </c>
      <c r="H77" s="9">
        <f t="shared" si="13"/>
        <v>249</v>
      </c>
      <c r="I77" s="9">
        <f t="shared" si="13"/>
        <v>313</v>
      </c>
      <c r="J77" s="9">
        <f t="shared" si="15"/>
        <v>562</v>
      </c>
      <c r="K77" s="339" t="s">
        <v>727</v>
      </c>
    </row>
    <row r="78" spans="1:11" ht="22.5" customHeight="1" x14ac:dyDescent="0.2">
      <c r="A78" s="8" t="s">
        <v>221</v>
      </c>
      <c r="B78" s="9">
        <v>1294</v>
      </c>
      <c r="C78" s="9">
        <v>733</v>
      </c>
      <c r="D78" s="9">
        <v>2027</v>
      </c>
      <c r="E78" s="9">
        <v>0</v>
      </c>
      <c r="F78" s="9">
        <v>0</v>
      </c>
      <c r="G78" s="9">
        <f t="shared" si="14"/>
        <v>0</v>
      </c>
      <c r="H78" s="9">
        <f t="shared" si="13"/>
        <v>1294</v>
      </c>
      <c r="I78" s="9">
        <f t="shared" si="13"/>
        <v>733</v>
      </c>
      <c r="J78" s="9">
        <f t="shared" si="15"/>
        <v>2027</v>
      </c>
      <c r="K78" s="339" t="s">
        <v>222</v>
      </c>
    </row>
    <row r="79" spans="1:11" ht="22.5" customHeight="1" x14ac:dyDescent="0.2">
      <c r="A79" s="8" t="s">
        <v>309</v>
      </c>
      <c r="B79" s="9">
        <v>307</v>
      </c>
      <c r="C79" s="9">
        <v>902</v>
      </c>
      <c r="D79" s="9">
        <v>1209</v>
      </c>
      <c r="E79" s="9">
        <v>0</v>
      </c>
      <c r="F79" s="9">
        <v>0</v>
      </c>
      <c r="G79" s="9">
        <f t="shared" si="14"/>
        <v>0</v>
      </c>
      <c r="H79" s="9">
        <f t="shared" si="13"/>
        <v>307</v>
      </c>
      <c r="I79" s="9">
        <f t="shared" si="13"/>
        <v>902</v>
      </c>
      <c r="J79" s="9">
        <f t="shared" si="15"/>
        <v>1209</v>
      </c>
      <c r="K79" s="339" t="s">
        <v>310</v>
      </c>
    </row>
    <row r="80" spans="1:11" ht="22.5" customHeight="1" x14ac:dyDescent="0.2">
      <c r="A80" s="8" t="s">
        <v>522</v>
      </c>
      <c r="B80" s="9">
        <v>0</v>
      </c>
      <c r="C80" s="9">
        <v>3374</v>
      </c>
      <c r="D80" s="9">
        <v>3374</v>
      </c>
      <c r="E80" s="9">
        <v>0</v>
      </c>
      <c r="F80" s="9">
        <v>0</v>
      </c>
      <c r="G80" s="9">
        <f t="shared" si="14"/>
        <v>0</v>
      </c>
      <c r="H80" s="9">
        <f t="shared" si="13"/>
        <v>0</v>
      </c>
      <c r="I80" s="9">
        <f t="shared" si="13"/>
        <v>3374</v>
      </c>
      <c r="J80" s="9">
        <f t="shared" si="15"/>
        <v>3374</v>
      </c>
      <c r="K80" s="339" t="s">
        <v>259</v>
      </c>
    </row>
    <row r="81" spans="1:11" ht="22.5" customHeight="1" x14ac:dyDescent="0.2">
      <c r="A81" s="8" t="s">
        <v>311</v>
      </c>
      <c r="B81" s="9">
        <v>967</v>
      </c>
      <c r="C81" s="9">
        <v>697</v>
      </c>
      <c r="D81" s="9">
        <v>1664</v>
      </c>
      <c r="E81" s="9">
        <v>0</v>
      </c>
      <c r="F81" s="9">
        <v>0</v>
      </c>
      <c r="G81" s="9">
        <f t="shared" si="14"/>
        <v>0</v>
      </c>
      <c r="H81" s="9">
        <f t="shared" si="13"/>
        <v>967</v>
      </c>
      <c r="I81" s="9">
        <f t="shared" si="13"/>
        <v>697</v>
      </c>
      <c r="J81" s="9">
        <f t="shared" si="15"/>
        <v>1664</v>
      </c>
      <c r="K81" s="339" t="s">
        <v>312</v>
      </c>
    </row>
    <row r="82" spans="1:11" ht="22.5" customHeight="1" x14ac:dyDescent="0.2">
      <c r="A82" s="8" t="s">
        <v>229</v>
      </c>
      <c r="B82" s="9">
        <v>247</v>
      </c>
      <c r="C82" s="9">
        <v>90</v>
      </c>
      <c r="D82" s="9">
        <v>337</v>
      </c>
      <c r="E82" s="9">
        <v>0</v>
      </c>
      <c r="F82" s="9">
        <v>0</v>
      </c>
      <c r="G82" s="9">
        <f t="shared" si="14"/>
        <v>0</v>
      </c>
      <c r="H82" s="9">
        <f t="shared" si="13"/>
        <v>247</v>
      </c>
      <c r="I82" s="9">
        <f t="shared" si="13"/>
        <v>90</v>
      </c>
      <c r="J82" s="9">
        <f t="shared" si="15"/>
        <v>337</v>
      </c>
      <c r="K82" s="339" t="s">
        <v>462</v>
      </c>
    </row>
    <row r="83" spans="1:11" ht="22.5" customHeight="1" x14ac:dyDescent="0.2">
      <c r="A83" s="8" t="s">
        <v>233</v>
      </c>
      <c r="B83" s="9">
        <v>613</v>
      </c>
      <c r="C83" s="9">
        <v>738</v>
      </c>
      <c r="D83" s="9">
        <v>1351</v>
      </c>
      <c r="E83" s="9">
        <v>0</v>
      </c>
      <c r="F83" s="9">
        <v>0</v>
      </c>
      <c r="G83" s="9">
        <f t="shared" si="14"/>
        <v>0</v>
      </c>
      <c r="H83" s="9">
        <f t="shared" si="13"/>
        <v>613</v>
      </c>
      <c r="I83" s="9">
        <f t="shared" si="13"/>
        <v>738</v>
      </c>
      <c r="J83" s="9">
        <f t="shared" si="15"/>
        <v>1351</v>
      </c>
      <c r="K83" s="339" t="s">
        <v>234</v>
      </c>
    </row>
    <row r="84" spans="1:11" ht="16.5" customHeight="1" x14ac:dyDescent="0.2">
      <c r="A84" s="8" t="s">
        <v>235</v>
      </c>
      <c r="B84" s="9">
        <v>185</v>
      </c>
      <c r="C84" s="9">
        <v>279</v>
      </c>
      <c r="D84" s="9">
        <v>464</v>
      </c>
      <c r="E84" s="9">
        <v>0</v>
      </c>
      <c r="F84" s="9">
        <v>0</v>
      </c>
      <c r="G84" s="9">
        <f t="shared" si="14"/>
        <v>0</v>
      </c>
      <c r="H84" s="9">
        <f t="shared" si="13"/>
        <v>185</v>
      </c>
      <c r="I84" s="9">
        <f t="shared" si="13"/>
        <v>279</v>
      </c>
      <c r="J84" s="9">
        <f t="shared" si="15"/>
        <v>464</v>
      </c>
      <c r="K84" s="339" t="s">
        <v>236</v>
      </c>
    </row>
    <row r="85" spans="1:11" ht="22.5" customHeight="1" thickBot="1" x14ac:dyDescent="0.25">
      <c r="A85" s="11" t="s">
        <v>725</v>
      </c>
      <c r="B85" s="12">
        <v>63</v>
      </c>
      <c r="C85" s="12">
        <v>46</v>
      </c>
      <c r="D85" s="12">
        <v>109</v>
      </c>
      <c r="E85" s="12">
        <v>0</v>
      </c>
      <c r="F85" s="12">
        <v>0</v>
      </c>
      <c r="G85" s="12">
        <f t="shared" si="14"/>
        <v>0</v>
      </c>
      <c r="H85" s="12">
        <f t="shared" si="13"/>
        <v>63</v>
      </c>
      <c r="I85" s="12">
        <f t="shared" si="13"/>
        <v>46</v>
      </c>
      <c r="J85" s="12">
        <f t="shared" si="15"/>
        <v>109</v>
      </c>
      <c r="K85" s="13" t="s">
        <v>700</v>
      </c>
    </row>
    <row r="86" spans="1:11" s="799" customFormat="1" ht="22.5" customHeight="1" thickTop="1" x14ac:dyDescent="0.2">
      <c r="A86" s="806"/>
      <c r="B86" s="796"/>
      <c r="C86" s="796"/>
      <c r="D86" s="796"/>
      <c r="E86" s="796"/>
      <c r="F86" s="796"/>
      <c r="G86" s="796"/>
      <c r="H86" s="796"/>
      <c r="I86" s="796"/>
      <c r="J86" s="796"/>
      <c r="K86" s="802"/>
    </row>
    <row r="87" spans="1:11" s="799" customFormat="1" ht="12" customHeight="1" x14ac:dyDescent="0.2">
      <c r="A87" s="806"/>
      <c r="B87" s="796"/>
      <c r="C87" s="796"/>
      <c r="D87" s="796"/>
      <c r="E87" s="796"/>
      <c r="F87" s="796"/>
      <c r="G87" s="796"/>
      <c r="H87" s="796"/>
      <c r="I87" s="796"/>
      <c r="J87" s="796"/>
      <c r="K87" s="802"/>
    </row>
    <row r="88" spans="1:11" ht="22.5" customHeight="1" thickBot="1" x14ac:dyDescent="0.3">
      <c r="A88" s="33" t="s">
        <v>2444</v>
      </c>
      <c r="K88" s="341" t="s">
        <v>2684</v>
      </c>
    </row>
    <row r="89" spans="1:11" ht="22.5" customHeight="1" thickTop="1" x14ac:dyDescent="0.25">
      <c r="A89" s="992" t="s">
        <v>196</v>
      </c>
      <c r="B89" s="1003" t="s">
        <v>1</v>
      </c>
      <c r="C89" s="1003"/>
      <c r="D89" s="1003"/>
      <c r="E89" s="1003" t="s">
        <v>2</v>
      </c>
      <c r="F89" s="1003"/>
      <c r="G89" s="1003"/>
      <c r="H89" s="1003" t="s">
        <v>4</v>
      </c>
      <c r="I89" s="1003"/>
      <c r="J89" s="1003"/>
      <c r="K89" s="992" t="s">
        <v>197</v>
      </c>
    </row>
    <row r="90" spans="1:11" ht="22.5" customHeight="1" x14ac:dyDescent="0.25">
      <c r="A90" s="993"/>
      <c r="B90" s="1004" t="s">
        <v>6</v>
      </c>
      <c r="C90" s="1004"/>
      <c r="D90" s="1004"/>
      <c r="E90" s="1004" t="s">
        <v>7</v>
      </c>
      <c r="F90" s="1004"/>
      <c r="G90" s="1004"/>
      <c r="H90" s="1004" t="s">
        <v>9</v>
      </c>
      <c r="I90" s="1004"/>
      <c r="J90" s="1004"/>
      <c r="K90" s="993"/>
    </row>
    <row r="91" spans="1:11" ht="22.5" customHeight="1" x14ac:dyDescent="0.25">
      <c r="A91" s="993"/>
      <c r="B91" s="334" t="s">
        <v>10</v>
      </c>
      <c r="C91" s="334" t="s">
        <v>112</v>
      </c>
      <c r="D91" s="334" t="s">
        <v>12</v>
      </c>
      <c r="E91" s="334" t="s">
        <v>10</v>
      </c>
      <c r="F91" s="334" t="s">
        <v>112</v>
      </c>
      <c r="G91" s="334" t="s">
        <v>12</v>
      </c>
      <c r="H91" s="334" t="s">
        <v>10</v>
      </c>
      <c r="I91" s="334" t="s">
        <v>112</v>
      </c>
      <c r="J91" s="334" t="s">
        <v>12</v>
      </c>
      <c r="K91" s="993"/>
    </row>
    <row r="92" spans="1:11" ht="22.5" customHeight="1" thickBot="1" x14ac:dyDescent="0.3">
      <c r="A92" s="994"/>
      <c r="B92" s="4" t="s">
        <v>13</v>
      </c>
      <c r="C92" s="4" t="s">
        <v>14</v>
      </c>
      <c r="D92" s="4" t="s">
        <v>9</v>
      </c>
      <c r="E92" s="4" t="s">
        <v>13</v>
      </c>
      <c r="F92" s="4" t="s">
        <v>14</v>
      </c>
      <c r="G92" s="4" t="s">
        <v>9</v>
      </c>
      <c r="H92" s="4" t="s">
        <v>13</v>
      </c>
      <c r="I92" s="4" t="s">
        <v>14</v>
      </c>
      <c r="J92" s="4" t="s">
        <v>9</v>
      </c>
      <c r="K92" s="994"/>
    </row>
    <row r="93" spans="1:11" ht="19.5" customHeight="1" x14ac:dyDescent="0.2">
      <c r="A93" s="8" t="s">
        <v>239</v>
      </c>
      <c r="B93" s="9">
        <v>576</v>
      </c>
      <c r="C93" s="9">
        <v>385</v>
      </c>
      <c r="D93" s="9">
        <v>961</v>
      </c>
      <c r="E93" s="9">
        <v>0</v>
      </c>
      <c r="F93" s="9">
        <v>0</v>
      </c>
      <c r="G93" s="9">
        <f>SUM(E93:F93)</f>
        <v>0</v>
      </c>
      <c r="H93" s="9">
        <f t="shared" ref="H93:I95" si="16">SUM(B93,E93)</f>
        <v>576</v>
      </c>
      <c r="I93" s="9">
        <f t="shared" si="16"/>
        <v>385</v>
      </c>
      <c r="J93" s="9">
        <f>SUM(H93:I93)</f>
        <v>961</v>
      </c>
      <c r="K93" s="339" t="s">
        <v>240</v>
      </c>
    </row>
    <row r="94" spans="1:11" ht="19.5" customHeight="1" x14ac:dyDescent="0.2">
      <c r="A94" s="8" t="s">
        <v>241</v>
      </c>
      <c r="B94" s="9">
        <v>269</v>
      </c>
      <c r="C94" s="9">
        <v>121</v>
      </c>
      <c r="D94" s="9">
        <v>390</v>
      </c>
      <c r="E94" s="9">
        <v>0</v>
      </c>
      <c r="F94" s="9">
        <v>0</v>
      </c>
      <c r="G94" s="795">
        <f t="shared" ref="G94:G95" si="17">SUM(E94:F94)</f>
        <v>0</v>
      </c>
      <c r="H94" s="9">
        <f t="shared" si="16"/>
        <v>269</v>
      </c>
      <c r="I94" s="9">
        <f t="shared" si="16"/>
        <v>121</v>
      </c>
      <c r="J94" s="9">
        <f>SUM(H94:I94)</f>
        <v>390</v>
      </c>
      <c r="K94" s="339" t="s">
        <v>242</v>
      </c>
    </row>
    <row r="95" spans="1:11" ht="19.5" customHeight="1" x14ac:dyDescent="0.2">
      <c r="A95" s="8" t="s">
        <v>701</v>
      </c>
      <c r="B95" s="9">
        <v>368</v>
      </c>
      <c r="C95" s="9">
        <v>584</v>
      </c>
      <c r="D95" s="9">
        <v>952</v>
      </c>
      <c r="E95" s="9">
        <v>0</v>
      </c>
      <c r="F95" s="9">
        <v>0</v>
      </c>
      <c r="G95" s="795">
        <f t="shared" si="17"/>
        <v>0</v>
      </c>
      <c r="H95" s="9">
        <f t="shared" si="16"/>
        <v>368</v>
      </c>
      <c r="I95" s="9">
        <f t="shared" si="16"/>
        <v>584</v>
      </c>
      <c r="J95" s="9">
        <f>SUM(H95:I95)</f>
        <v>952</v>
      </c>
      <c r="K95" s="339" t="s">
        <v>702</v>
      </c>
    </row>
    <row r="96" spans="1:11" ht="19.5" customHeight="1" x14ac:dyDescent="0.2">
      <c r="A96" s="8" t="s">
        <v>90</v>
      </c>
      <c r="B96" s="9">
        <f>SUM(B93:B95,B68:B85)</f>
        <v>7963</v>
      </c>
      <c r="C96" s="9">
        <f t="shared" ref="C96:J96" si="18">SUM(C93:C95,C68:C85)</f>
        <v>12126</v>
      </c>
      <c r="D96" s="9">
        <f t="shared" si="18"/>
        <v>20089</v>
      </c>
      <c r="E96" s="9">
        <f t="shared" si="18"/>
        <v>0</v>
      </c>
      <c r="F96" s="9">
        <f t="shared" si="18"/>
        <v>1</v>
      </c>
      <c r="G96" s="9">
        <f t="shared" si="18"/>
        <v>1</v>
      </c>
      <c r="H96" s="9">
        <f t="shared" si="18"/>
        <v>7963</v>
      </c>
      <c r="I96" s="9">
        <f t="shared" si="18"/>
        <v>12127</v>
      </c>
      <c r="J96" s="9">
        <f t="shared" si="18"/>
        <v>20090</v>
      </c>
      <c r="K96" s="339" t="s">
        <v>313</v>
      </c>
    </row>
    <row r="97" spans="1:11" ht="19.5" customHeight="1" x14ac:dyDescent="0.2">
      <c r="A97" s="8" t="s">
        <v>92</v>
      </c>
      <c r="B97" s="9"/>
      <c r="C97" s="9"/>
      <c r="D97" s="9"/>
      <c r="E97" s="9"/>
      <c r="F97" s="9"/>
      <c r="G97" s="9"/>
      <c r="H97" s="9"/>
      <c r="I97" s="9"/>
      <c r="J97" s="9"/>
      <c r="K97" s="339" t="s">
        <v>466</v>
      </c>
    </row>
    <row r="98" spans="1:11" ht="19.5" customHeight="1" x14ac:dyDescent="0.2">
      <c r="A98" s="8" t="s">
        <v>207</v>
      </c>
      <c r="B98" s="9">
        <v>393</v>
      </c>
      <c r="C98" s="9">
        <v>192</v>
      </c>
      <c r="D98" s="9">
        <v>585</v>
      </c>
      <c r="E98" s="9">
        <v>0</v>
      </c>
      <c r="F98" s="9">
        <v>0</v>
      </c>
      <c r="G98" s="9">
        <f>SUM(E98:F98)</f>
        <v>0</v>
      </c>
      <c r="H98" s="9">
        <f>SUM(B98,E98)</f>
        <v>393</v>
      </c>
      <c r="I98" s="9">
        <f t="shared" ref="I98:J111" si="19">SUM(C98,F98)</f>
        <v>192</v>
      </c>
      <c r="J98" s="9">
        <f t="shared" si="19"/>
        <v>585</v>
      </c>
      <c r="K98" s="339" t="s">
        <v>208</v>
      </c>
    </row>
    <row r="99" spans="1:11" ht="19.5" customHeight="1" x14ac:dyDescent="0.2">
      <c r="A99" s="8" t="s">
        <v>209</v>
      </c>
      <c r="B99" s="9">
        <v>193</v>
      </c>
      <c r="C99" s="9">
        <v>19</v>
      </c>
      <c r="D99" s="9">
        <v>212</v>
      </c>
      <c r="E99" s="9">
        <v>0</v>
      </c>
      <c r="F99" s="9">
        <v>0</v>
      </c>
      <c r="G99" s="9">
        <f t="shared" ref="G99:G111" si="20">SUM(E99:F99)</f>
        <v>0</v>
      </c>
      <c r="H99" s="9">
        <f t="shared" ref="H99:H111" si="21">SUM(B99,E99)</f>
        <v>193</v>
      </c>
      <c r="I99" s="9">
        <f t="shared" si="19"/>
        <v>19</v>
      </c>
      <c r="J99" s="9">
        <f t="shared" si="19"/>
        <v>212</v>
      </c>
      <c r="K99" s="339" t="s">
        <v>210</v>
      </c>
    </row>
    <row r="100" spans="1:11" ht="19.5" customHeight="1" x14ac:dyDescent="0.2">
      <c r="A100" s="8" t="s">
        <v>213</v>
      </c>
      <c r="B100" s="9">
        <v>63</v>
      </c>
      <c r="C100" s="9">
        <v>2</v>
      </c>
      <c r="D100" s="9">
        <v>65</v>
      </c>
      <c r="E100" s="9">
        <v>0</v>
      </c>
      <c r="F100" s="9">
        <v>0</v>
      </c>
      <c r="G100" s="9">
        <f t="shared" si="20"/>
        <v>0</v>
      </c>
      <c r="H100" s="9">
        <f t="shared" si="21"/>
        <v>63</v>
      </c>
      <c r="I100" s="9">
        <f t="shared" si="19"/>
        <v>2</v>
      </c>
      <c r="J100" s="9">
        <f t="shared" si="19"/>
        <v>65</v>
      </c>
      <c r="K100" s="339" t="s">
        <v>234</v>
      </c>
    </row>
    <row r="101" spans="1:11" ht="19.5" customHeight="1" x14ac:dyDescent="0.2">
      <c r="A101" s="8" t="s">
        <v>217</v>
      </c>
      <c r="B101" s="9">
        <v>290</v>
      </c>
      <c r="C101" s="9">
        <v>343</v>
      </c>
      <c r="D101" s="9">
        <v>633</v>
      </c>
      <c r="E101" s="9">
        <v>0</v>
      </c>
      <c r="F101" s="9">
        <v>0</v>
      </c>
      <c r="G101" s="9">
        <f t="shared" si="20"/>
        <v>0</v>
      </c>
      <c r="H101" s="9">
        <f t="shared" si="21"/>
        <v>290</v>
      </c>
      <c r="I101" s="9">
        <f t="shared" si="19"/>
        <v>343</v>
      </c>
      <c r="J101" s="9">
        <f t="shared" si="19"/>
        <v>633</v>
      </c>
      <c r="K101" s="339" t="s">
        <v>453</v>
      </c>
    </row>
    <row r="102" spans="1:11" ht="19.5" customHeight="1" x14ac:dyDescent="0.2">
      <c r="A102" s="8" t="s">
        <v>456</v>
      </c>
      <c r="B102" s="9">
        <v>136</v>
      </c>
      <c r="C102" s="9">
        <v>58</v>
      </c>
      <c r="D102" s="9">
        <v>194</v>
      </c>
      <c r="E102" s="9">
        <v>0</v>
      </c>
      <c r="F102" s="9">
        <v>0</v>
      </c>
      <c r="G102" s="9">
        <f t="shared" si="20"/>
        <v>0</v>
      </c>
      <c r="H102" s="9">
        <f t="shared" si="21"/>
        <v>136</v>
      </c>
      <c r="I102" s="9">
        <f t="shared" si="19"/>
        <v>58</v>
      </c>
      <c r="J102" s="9">
        <f t="shared" si="19"/>
        <v>194</v>
      </c>
      <c r="K102" s="339" t="s">
        <v>727</v>
      </c>
    </row>
    <row r="103" spans="1:11" ht="19.5" customHeight="1" x14ac:dyDescent="0.2">
      <c r="A103" s="8" t="s">
        <v>221</v>
      </c>
      <c r="B103" s="9">
        <v>543</v>
      </c>
      <c r="C103" s="9">
        <v>224</v>
      </c>
      <c r="D103" s="9">
        <v>767</v>
      </c>
      <c r="E103" s="9">
        <v>0</v>
      </c>
      <c r="F103" s="9">
        <v>0</v>
      </c>
      <c r="G103" s="9">
        <f t="shared" si="20"/>
        <v>0</v>
      </c>
      <c r="H103" s="9">
        <f t="shared" si="21"/>
        <v>543</v>
      </c>
      <c r="I103" s="9">
        <f t="shared" si="19"/>
        <v>224</v>
      </c>
      <c r="J103" s="9">
        <f t="shared" si="19"/>
        <v>767</v>
      </c>
      <c r="K103" s="29" t="s">
        <v>222</v>
      </c>
    </row>
    <row r="104" spans="1:11" ht="19.5" customHeight="1" x14ac:dyDescent="0.2">
      <c r="A104" s="8" t="s">
        <v>2672</v>
      </c>
      <c r="B104" s="9">
        <v>310</v>
      </c>
      <c r="C104" s="9">
        <v>261</v>
      </c>
      <c r="D104" s="9">
        <v>571</v>
      </c>
      <c r="E104" s="9">
        <v>2</v>
      </c>
      <c r="F104" s="9">
        <v>0</v>
      </c>
      <c r="G104" s="9">
        <f t="shared" si="20"/>
        <v>2</v>
      </c>
      <c r="H104" s="9">
        <f t="shared" si="21"/>
        <v>312</v>
      </c>
      <c r="I104" s="9">
        <f t="shared" si="19"/>
        <v>261</v>
      </c>
      <c r="J104" s="9">
        <f t="shared" si="19"/>
        <v>573</v>
      </c>
      <c r="K104" s="339" t="s">
        <v>310</v>
      </c>
    </row>
    <row r="105" spans="1:11" ht="19.5" customHeight="1" x14ac:dyDescent="0.2">
      <c r="A105" s="8" t="s">
        <v>522</v>
      </c>
      <c r="B105" s="9">
        <v>0</v>
      </c>
      <c r="C105" s="9">
        <v>475</v>
      </c>
      <c r="D105" s="9">
        <v>475</v>
      </c>
      <c r="E105" s="9">
        <v>0</v>
      </c>
      <c r="F105" s="9">
        <v>0</v>
      </c>
      <c r="G105" s="9">
        <f t="shared" si="20"/>
        <v>0</v>
      </c>
      <c r="H105" s="9">
        <f t="shared" si="21"/>
        <v>0</v>
      </c>
      <c r="I105" s="9">
        <f t="shared" si="19"/>
        <v>475</v>
      </c>
      <c r="J105" s="9">
        <f t="shared" si="19"/>
        <v>475</v>
      </c>
      <c r="K105" s="339" t="s">
        <v>259</v>
      </c>
    </row>
    <row r="106" spans="1:11" ht="19.5" customHeight="1" x14ac:dyDescent="0.2">
      <c r="A106" s="8" t="s">
        <v>311</v>
      </c>
      <c r="B106" s="9">
        <v>20</v>
      </c>
      <c r="C106" s="9">
        <v>229</v>
      </c>
      <c r="D106" s="9">
        <v>249</v>
      </c>
      <c r="E106" s="9">
        <v>0</v>
      </c>
      <c r="F106" s="9">
        <v>0</v>
      </c>
      <c r="G106" s="9">
        <f t="shared" si="20"/>
        <v>0</v>
      </c>
      <c r="H106" s="9">
        <f t="shared" si="21"/>
        <v>20</v>
      </c>
      <c r="I106" s="9">
        <f t="shared" si="19"/>
        <v>229</v>
      </c>
      <c r="J106" s="9">
        <f t="shared" si="19"/>
        <v>249</v>
      </c>
      <c r="K106" s="339" t="s">
        <v>312</v>
      </c>
    </row>
    <row r="107" spans="1:11" ht="19.5" customHeight="1" x14ac:dyDescent="0.2">
      <c r="A107" s="8" t="s">
        <v>229</v>
      </c>
      <c r="B107" s="9">
        <v>61</v>
      </c>
      <c r="C107" s="9">
        <v>11</v>
      </c>
      <c r="D107" s="9">
        <v>72</v>
      </c>
      <c r="E107" s="9">
        <v>0</v>
      </c>
      <c r="F107" s="9">
        <v>0</v>
      </c>
      <c r="G107" s="9">
        <f t="shared" si="20"/>
        <v>0</v>
      </c>
      <c r="H107" s="9">
        <f t="shared" si="21"/>
        <v>61</v>
      </c>
      <c r="I107" s="9">
        <f t="shared" si="19"/>
        <v>11</v>
      </c>
      <c r="J107" s="9">
        <f t="shared" si="19"/>
        <v>72</v>
      </c>
      <c r="K107" s="339" t="s">
        <v>462</v>
      </c>
    </row>
    <row r="108" spans="1:11" ht="19.5" customHeight="1" x14ac:dyDescent="0.2">
      <c r="A108" s="8" t="s">
        <v>233</v>
      </c>
      <c r="B108" s="9">
        <v>149</v>
      </c>
      <c r="C108" s="9">
        <v>191</v>
      </c>
      <c r="D108" s="9">
        <v>340</v>
      </c>
      <c r="E108" s="9">
        <v>0</v>
      </c>
      <c r="F108" s="9">
        <v>0</v>
      </c>
      <c r="G108" s="9">
        <f t="shared" si="20"/>
        <v>0</v>
      </c>
      <c r="H108" s="9">
        <f t="shared" si="21"/>
        <v>149</v>
      </c>
      <c r="I108" s="9">
        <f t="shared" si="19"/>
        <v>191</v>
      </c>
      <c r="J108" s="9">
        <f t="shared" si="19"/>
        <v>340</v>
      </c>
      <c r="K108" s="339" t="s">
        <v>234</v>
      </c>
    </row>
    <row r="109" spans="1:11" s="555" customFormat="1" ht="19.5" customHeight="1" x14ac:dyDescent="0.2">
      <c r="A109" s="463" t="s">
        <v>235</v>
      </c>
      <c r="B109" s="9">
        <v>44</v>
      </c>
      <c r="C109" s="9">
        <v>47</v>
      </c>
      <c r="D109" s="9">
        <v>91</v>
      </c>
      <c r="E109" s="9">
        <v>0</v>
      </c>
      <c r="F109" s="9">
        <v>0</v>
      </c>
      <c r="G109" s="9">
        <v>0</v>
      </c>
      <c r="H109" s="9">
        <f t="shared" ref="H109" si="22">SUM(B109,E109)</f>
        <v>44</v>
      </c>
      <c r="I109" s="9">
        <f t="shared" ref="I109" si="23">SUM(C109,F109)</f>
        <v>47</v>
      </c>
      <c r="J109" s="9">
        <f t="shared" ref="J109" si="24">SUM(D109,G109)</f>
        <v>91</v>
      </c>
      <c r="K109" s="556" t="s">
        <v>236</v>
      </c>
    </row>
    <row r="110" spans="1:11" ht="19.5" customHeight="1" x14ac:dyDescent="0.2">
      <c r="A110" s="8" t="s">
        <v>239</v>
      </c>
      <c r="B110" s="9">
        <v>491</v>
      </c>
      <c r="C110" s="9">
        <v>83</v>
      </c>
      <c r="D110" s="9">
        <v>574</v>
      </c>
      <c r="E110" s="9">
        <v>0</v>
      </c>
      <c r="F110" s="9">
        <v>0</v>
      </c>
      <c r="G110" s="9">
        <f t="shared" si="20"/>
        <v>0</v>
      </c>
      <c r="H110" s="9">
        <f t="shared" si="21"/>
        <v>491</v>
      </c>
      <c r="I110" s="9">
        <f t="shared" si="19"/>
        <v>83</v>
      </c>
      <c r="J110" s="9">
        <f t="shared" si="19"/>
        <v>574</v>
      </c>
      <c r="K110" s="339" t="s">
        <v>240</v>
      </c>
    </row>
    <row r="111" spans="1:11" ht="19.5" customHeight="1" x14ac:dyDescent="0.2">
      <c r="A111" s="8" t="s">
        <v>241</v>
      </c>
      <c r="B111" s="9">
        <v>40</v>
      </c>
      <c r="C111" s="9">
        <v>5</v>
      </c>
      <c r="D111" s="9">
        <v>45</v>
      </c>
      <c r="E111" s="9">
        <v>0</v>
      </c>
      <c r="F111" s="9">
        <v>0</v>
      </c>
      <c r="G111" s="9">
        <f t="shared" si="20"/>
        <v>0</v>
      </c>
      <c r="H111" s="9">
        <f t="shared" si="21"/>
        <v>40</v>
      </c>
      <c r="I111" s="9">
        <f t="shared" si="19"/>
        <v>5</v>
      </c>
      <c r="J111" s="9">
        <f t="shared" si="19"/>
        <v>45</v>
      </c>
      <c r="K111" s="339" t="s">
        <v>242</v>
      </c>
    </row>
    <row r="112" spans="1:11" ht="19.5" customHeight="1" thickBot="1" x14ac:dyDescent="0.25">
      <c r="A112" s="8" t="s">
        <v>126</v>
      </c>
      <c r="B112" s="9">
        <f>SUM(B98:B111)</f>
        <v>2733</v>
      </c>
      <c r="C112" s="9">
        <f t="shared" ref="C112:J112" si="25">SUM(C98:C111)</f>
        <v>2140</v>
      </c>
      <c r="D112" s="9">
        <f t="shared" si="25"/>
        <v>4873</v>
      </c>
      <c r="E112" s="9">
        <f t="shared" si="25"/>
        <v>2</v>
      </c>
      <c r="F112" s="9">
        <f t="shared" si="25"/>
        <v>0</v>
      </c>
      <c r="G112" s="9">
        <f t="shared" si="25"/>
        <v>2</v>
      </c>
      <c r="H112" s="9">
        <f t="shared" si="25"/>
        <v>2735</v>
      </c>
      <c r="I112" s="9">
        <f t="shared" si="25"/>
        <v>2140</v>
      </c>
      <c r="J112" s="9">
        <f t="shared" si="25"/>
        <v>4875</v>
      </c>
      <c r="K112" s="339" t="s">
        <v>251</v>
      </c>
    </row>
    <row r="113" spans="1:11" ht="19.5" customHeight="1" thickBot="1" x14ac:dyDescent="0.25">
      <c r="A113" s="23" t="s">
        <v>374</v>
      </c>
      <c r="B113" s="24">
        <f>SUM(B112,B96)</f>
        <v>10696</v>
      </c>
      <c r="C113" s="24">
        <f t="shared" ref="C113:J113" si="26">SUM(C112,C96)</f>
        <v>14266</v>
      </c>
      <c r="D113" s="24">
        <f t="shared" si="26"/>
        <v>24962</v>
      </c>
      <c r="E113" s="24">
        <f t="shared" si="26"/>
        <v>2</v>
      </c>
      <c r="F113" s="24">
        <f t="shared" si="26"/>
        <v>1</v>
      </c>
      <c r="G113" s="24">
        <f t="shared" si="26"/>
        <v>3</v>
      </c>
      <c r="H113" s="24">
        <f t="shared" si="26"/>
        <v>10698</v>
      </c>
      <c r="I113" s="24">
        <f t="shared" si="26"/>
        <v>14267</v>
      </c>
      <c r="J113" s="24">
        <f t="shared" si="26"/>
        <v>24965</v>
      </c>
      <c r="K113" s="340" t="s">
        <v>253</v>
      </c>
    </row>
    <row r="114" spans="1:11" ht="21.75" customHeight="1" thickTop="1" x14ac:dyDescent="0.2">
      <c r="A114" s="1044" t="s">
        <v>2674</v>
      </c>
      <c r="B114" s="1044"/>
      <c r="C114" s="1044"/>
      <c r="D114" s="1044"/>
      <c r="E114" s="1044"/>
      <c r="F114" s="1044"/>
      <c r="G114" s="1044"/>
      <c r="H114" s="1044"/>
      <c r="I114" s="1044"/>
      <c r="J114" s="1044"/>
    </row>
  </sheetData>
  <mergeCells count="38">
    <mergeCell ref="A1:K1"/>
    <mergeCell ref="A2:K2"/>
    <mergeCell ref="A4:A7"/>
    <mergeCell ref="B4:D4"/>
    <mergeCell ref="E4:G4"/>
    <mergeCell ref="H4:J4"/>
    <mergeCell ref="K4:K7"/>
    <mergeCell ref="B5:D5"/>
    <mergeCell ref="E5:G5"/>
    <mergeCell ref="H5:J5"/>
    <mergeCell ref="A29:A32"/>
    <mergeCell ref="B29:D29"/>
    <mergeCell ref="E29:G29"/>
    <mergeCell ref="H29:J29"/>
    <mergeCell ref="K29:K32"/>
    <mergeCell ref="B30:D30"/>
    <mergeCell ref="E30:G30"/>
    <mergeCell ref="H30:J30"/>
    <mergeCell ref="K89:K92"/>
    <mergeCell ref="B90:D90"/>
    <mergeCell ref="E90:G90"/>
    <mergeCell ref="H90:J90"/>
    <mergeCell ref="A60:K60"/>
    <mergeCell ref="A61:K61"/>
    <mergeCell ref="A63:A66"/>
    <mergeCell ref="B63:D63"/>
    <mergeCell ref="E63:G63"/>
    <mergeCell ref="H63:J63"/>
    <mergeCell ref="K63:K66"/>
    <mergeCell ref="B64:D64"/>
    <mergeCell ref="E64:G64"/>
    <mergeCell ref="A57:J57"/>
    <mergeCell ref="A114:J114"/>
    <mergeCell ref="H64:J64"/>
    <mergeCell ref="A89:A92"/>
    <mergeCell ref="B89:D89"/>
    <mergeCell ref="E89:G89"/>
    <mergeCell ref="H89:J89"/>
  </mergeCells>
  <printOptions horizontalCentered="1"/>
  <pageMargins left="0.25" right="0.25" top="1" bottom="1" header="1" footer="1"/>
  <pageSetup paperSize="9" scale="8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2"/>
  <sheetViews>
    <sheetView rightToLeft="1" view="pageBreakPreview" topLeftCell="A16" zoomScale="80" zoomScaleSheetLayoutView="80" workbookViewId="0">
      <selection activeCell="P21" sqref="P21"/>
    </sheetView>
  </sheetViews>
  <sheetFormatPr defaultRowHeight="14.25" x14ac:dyDescent="0.2"/>
  <cols>
    <col min="1" max="1" width="22.625" style="335" customWidth="1"/>
    <col min="2" max="10" width="9" style="335" customWidth="1"/>
    <col min="11" max="11" width="36" style="335" customWidth="1"/>
    <col min="12" max="16384" width="9" style="335"/>
  </cols>
  <sheetData>
    <row r="1" spans="1:11" ht="25.5" customHeight="1" x14ac:dyDescent="0.2">
      <c r="A1" s="995" t="s">
        <v>2008</v>
      </c>
      <c r="B1" s="995"/>
      <c r="C1" s="995"/>
      <c r="D1" s="995"/>
      <c r="E1" s="995"/>
      <c r="F1" s="995"/>
      <c r="G1" s="995"/>
      <c r="H1" s="995"/>
      <c r="I1" s="995"/>
      <c r="J1" s="995"/>
      <c r="K1" s="995"/>
    </row>
    <row r="2" spans="1:11" ht="35.25" customHeight="1" x14ac:dyDescent="0.25">
      <c r="A2" s="1013" t="s">
        <v>2009</v>
      </c>
      <c r="B2" s="1013"/>
      <c r="C2" s="1013"/>
      <c r="D2" s="1013"/>
      <c r="E2" s="1013"/>
      <c r="F2" s="1013"/>
      <c r="G2" s="1013"/>
      <c r="H2" s="1013"/>
      <c r="I2" s="1013"/>
      <c r="J2" s="1013"/>
      <c r="K2" s="1013"/>
    </row>
    <row r="3" spans="1:11" ht="18" customHeight="1" thickBot="1" x14ac:dyDescent="0.25">
      <c r="A3" s="5" t="s">
        <v>732</v>
      </c>
      <c r="K3" s="108" t="s">
        <v>733</v>
      </c>
    </row>
    <row r="4" spans="1:11" ht="16.5"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561</v>
      </c>
      <c r="C5" s="1004"/>
      <c r="D5" s="1004"/>
      <c r="E5" s="1004" t="s">
        <v>7</v>
      </c>
      <c r="F5" s="1004"/>
      <c r="G5" s="1004"/>
      <c r="H5" s="1004" t="s">
        <v>9</v>
      </c>
      <c r="I5" s="1004"/>
      <c r="J5" s="1004"/>
      <c r="K5" s="993"/>
    </row>
    <row r="6" spans="1:11" ht="15.75" x14ac:dyDescent="0.25">
      <c r="A6" s="993"/>
      <c r="B6" s="334" t="s">
        <v>10</v>
      </c>
      <c r="C6" s="334" t="s">
        <v>112</v>
      </c>
      <c r="D6" s="334" t="s">
        <v>12</v>
      </c>
      <c r="E6" s="334" t="s">
        <v>10</v>
      </c>
      <c r="F6" s="334" t="s">
        <v>112</v>
      </c>
      <c r="G6" s="334" t="s">
        <v>12</v>
      </c>
      <c r="H6" s="334" t="s">
        <v>10</v>
      </c>
      <c r="I6" s="334" t="s">
        <v>112</v>
      </c>
      <c r="J6" s="334" t="s">
        <v>12</v>
      </c>
      <c r="K6" s="993"/>
    </row>
    <row r="7" spans="1:11" ht="16.5" thickBot="1" x14ac:dyDescent="0.3">
      <c r="A7" s="994"/>
      <c r="B7" s="4" t="s">
        <v>13</v>
      </c>
      <c r="C7" s="4" t="s">
        <v>14</v>
      </c>
      <c r="D7" s="4" t="s">
        <v>9</v>
      </c>
      <c r="E7" s="4" t="s">
        <v>13</v>
      </c>
      <c r="F7" s="4" t="s">
        <v>14</v>
      </c>
      <c r="G7" s="4" t="s">
        <v>9</v>
      </c>
      <c r="H7" s="4" t="s">
        <v>13</v>
      </c>
      <c r="I7" s="4" t="s">
        <v>14</v>
      </c>
      <c r="J7" s="4" t="s">
        <v>9</v>
      </c>
      <c r="K7" s="994"/>
    </row>
    <row r="8" spans="1:11" ht="30" customHeight="1" x14ac:dyDescent="0.2">
      <c r="A8" s="8" t="s">
        <v>15</v>
      </c>
      <c r="B8" s="9"/>
      <c r="C8" s="9"/>
      <c r="D8" s="9"/>
      <c r="E8" s="9"/>
      <c r="F8" s="9"/>
      <c r="G8" s="9"/>
      <c r="H8" s="9"/>
      <c r="I8" s="9"/>
      <c r="J8" s="9"/>
      <c r="K8" s="339" t="s">
        <v>198</v>
      </c>
    </row>
    <row r="9" spans="1:11" ht="30" customHeight="1" x14ac:dyDescent="0.2">
      <c r="A9" s="20" t="s">
        <v>199</v>
      </c>
      <c r="B9" s="21">
        <v>115</v>
      </c>
      <c r="C9" s="21">
        <v>133</v>
      </c>
      <c r="D9" s="21">
        <v>248</v>
      </c>
      <c r="E9" s="21">
        <v>0</v>
      </c>
      <c r="F9" s="21">
        <v>0</v>
      </c>
      <c r="G9" s="21">
        <v>0</v>
      </c>
      <c r="H9" s="21">
        <f>SUM(B9,E9)</f>
        <v>115</v>
      </c>
      <c r="I9" s="21">
        <f t="shared" ref="I9:J10" si="0">SUM(C9,F9)</f>
        <v>133</v>
      </c>
      <c r="J9" s="21">
        <f t="shared" si="0"/>
        <v>248</v>
      </c>
      <c r="K9" s="22" t="s">
        <v>200</v>
      </c>
    </row>
    <row r="10" spans="1:11" ht="30" customHeight="1" thickBot="1" x14ac:dyDescent="0.25">
      <c r="A10" s="20" t="s">
        <v>205</v>
      </c>
      <c r="B10" s="21">
        <v>37</v>
      </c>
      <c r="C10" s="21">
        <v>81</v>
      </c>
      <c r="D10" s="21">
        <v>118</v>
      </c>
      <c r="E10" s="21">
        <v>0</v>
      </c>
      <c r="F10" s="21">
        <v>0</v>
      </c>
      <c r="G10" s="21">
        <v>0</v>
      </c>
      <c r="H10" s="21">
        <f>SUM(B10,E10)</f>
        <v>37</v>
      </c>
      <c r="I10" s="21">
        <f t="shared" si="0"/>
        <v>81</v>
      </c>
      <c r="J10" s="21">
        <f t="shared" si="0"/>
        <v>118</v>
      </c>
      <c r="K10" s="22" t="s">
        <v>731</v>
      </c>
    </row>
    <row r="11" spans="1:11" ht="30" customHeight="1" thickBot="1" x14ac:dyDescent="0.25">
      <c r="A11" s="23" t="s">
        <v>374</v>
      </c>
      <c r="B11" s="24">
        <f>SUM(B9:B10)</f>
        <v>152</v>
      </c>
      <c r="C11" s="24">
        <f t="shared" ref="C11:J11" si="1">SUM(C9:C10)</f>
        <v>214</v>
      </c>
      <c r="D11" s="24">
        <f t="shared" si="1"/>
        <v>366</v>
      </c>
      <c r="E11" s="24">
        <f t="shared" si="1"/>
        <v>0</v>
      </c>
      <c r="F11" s="24">
        <f t="shared" si="1"/>
        <v>0</v>
      </c>
      <c r="G11" s="24">
        <f t="shared" si="1"/>
        <v>0</v>
      </c>
      <c r="H11" s="24">
        <f t="shared" si="1"/>
        <v>152</v>
      </c>
      <c r="I11" s="24">
        <f t="shared" si="1"/>
        <v>214</v>
      </c>
      <c r="J11" s="24">
        <f t="shared" si="1"/>
        <v>366</v>
      </c>
      <c r="K11" s="340" t="s">
        <v>253</v>
      </c>
    </row>
    <row r="12" spans="1:11" s="628" customFormat="1" ht="25.5" customHeight="1" thickTop="1" x14ac:dyDescent="0.2">
      <c r="A12" s="634"/>
      <c r="B12" s="625"/>
      <c r="C12" s="625"/>
      <c r="D12" s="625"/>
      <c r="E12" s="625"/>
      <c r="F12" s="625"/>
      <c r="G12" s="625"/>
      <c r="H12" s="625"/>
      <c r="I12" s="625"/>
      <c r="J12" s="625"/>
      <c r="K12" s="632"/>
    </row>
    <row r="13" spans="1:11" s="628" customFormat="1" ht="25.5" customHeight="1" x14ac:dyDescent="0.2">
      <c r="A13" s="634"/>
      <c r="B13" s="625"/>
      <c r="C13" s="625"/>
      <c r="D13" s="625"/>
      <c r="E13" s="625"/>
      <c r="F13" s="625"/>
      <c r="G13" s="625"/>
      <c r="H13" s="625"/>
      <c r="I13" s="625"/>
      <c r="J13" s="625"/>
      <c r="K13" s="632"/>
    </row>
    <row r="14" spans="1:11" ht="20.25" customHeight="1" x14ac:dyDescent="0.2">
      <c r="A14" s="995" t="s">
        <v>2011</v>
      </c>
      <c r="B14" s="995"/>
      <c r="C14" s="995"/>
      <c r="D14" s="995"/>
      <c r="E14" s="995"/>
      <c r="F14" s="995"/>
      <c r="G14" s="995"/>
      <c r="H14" s="995"/>
      <c r="I14" s="995"/>
      <c r="J14" s="995"/>
      <c r="K14" s="995"/>
    </row>
    <row r="15" spans="1:11" s="811" customFormat="1" ht="39.75" customHeight="1" x14ac:dyDescent="0.2">
      <c r="A15" s="999" t="s">
        <v>2010</v>
      </c>
      <c r="B15" s="999"/>
      <c r="C15" s="999"/>
      <c r="D15" s="999"/>
      <c r="E15" s="999"/>
      <c r="F15" s="999"/>
      <c r="G15" s="999"/>
      <c r="H15" s="999"/>
      <c r="I15" s="999"/>
      <c r="J15" s="999"/>
      <c r="K15" s="999"/>
    </row>
    <row r="16" spans="1:11" ht="20.25" customHeight="1" thickBot="1" x14ac:dyDescent="0.25">
      <c r="A16" s="5" t="s">
        <v>734</v>
      </c>
      <c r="K16" s="108" t="s">
        <v>735</v>
      </c>
    </row>
    <row r="17" spans="1:11" ht="16.5" thickTop="1" x14ac:dyDescent="0.25">
      <c r="A17" s="992" t="s">
        <v>196</v>
      </c>
      <c r="B17" s="1003" t="s">
        <v>1</v>
      </c>
      <c r="C17" s="1003"/>
      <c r="D17" s="1003"/>
      <c r="E17" s="1003" t="s">
        <v>2</v>
      </c>
      <c r="F17" s="1003"/>
      <c r="G17" s="1003"/>
      <c r="H17" s="1003" t="s">
        <v>4</v>
      </c>
      <c r="I17" s="1003"/>
      <c r="J17" s="1003"/>
      <c r="K17" s="992" t="s">
        <v>197</v>
      </c>
    </row>
    <row r="18" spans="1:11" ht="15.75" x14ac:dyDescent="0.25">
      <c r="A18" s="993"/>
      <c r="B18" s="1004" t="s">
        <v>561</v>
      </c>
      <c r="C18" s="1004"/>
      <c r="D18" s="1004"/>
      <c r="E18" s="1004" t="s">
        <v>7</v>
      </c>
      <c r="F18" s="1004"/>
      <c r="G18" s="1004"/>
      <c r="H18" s="1004" t="s">
        <v>9</v>
      </c>
      <c r="I18" s="1004"/>
      <c r="J18" s="1004"/>
      <c r="K18" s="993"/>
    </row>
    <row r="19" spans="1:11" ht="15.75" x14ac:dyDescent="0.25">
      <c r="A19" s="993"/>
      <c r="B19" s="334" t="s">
        <v>10</v>
      </c>
      <c r="C19" s="334" t="s">
        <v>112</v>
      </c>
      <c r="D19" s="334" t="s">
        <v>12</v>
      </c>
      <c r="E19" s="334" t="s">
        <v>10</v>
      </c>
      <c r="F19" s="334" t="s">
        <v>112</v>
      </c>
      <c r="G19" s="334" t="s">
        <v>12</v>
      </c>
      <c r="H19" s="334" t="s">
        <v>10</v>
      </c>
      <c r="I19" s="334" t="s">
        <v>112</v>
      </c>
      <c r="J19" s="334" t="s">
        <v>12</v>
      </c>
      <c r="K19" s="993"/>
    </row>
    <row r="20" spans="1:11" ht="14.25" customHeight="1" thickBot="1" x14ac:dyDescent="0.3">
      <c r="A20" s="994"/>
      <c r="B20" s="4" t="s">
        <v>13</v>
      </c>
      <c r="C20" s="4" t="s">
        <v>14</v>
      </c>
      <c r="D20" s="4" t="s">
        <v>9</v>
      </c>
      <c r="E20" s="4" t="s">
        <v>13</v>
      </c>
      <c r="F20" s="4" t="s">
        <v>14</v>
      </c>
      <c r="G20" s="4" t="s">
        <v>9</v>
      </c>
      <c r="H20" s="4" t="s">
        <v>13</v>
      </c>
      <c r="I20" s="4" t="s">
        <v>14</v>
      </c>
      <c r="J20" s="4" t="s">
        <v>9</v>
      </c>
      <c r="K20" s="994"/>
    </row>
    <row r="21" spans="1:11" ht="27.75" customHeight="1" x14ac:dyDescent="0.2">
      <c r="A21" s="8" t="s">
        <v>15</v>
      </c>
      <c r="B21" s="9"/>
      <c r="C21" s="9"/>
      <c r="D21" s="9"/>
      <c r="E21" s="9"/>
      <c r="F21" s="9"/>
      <c r="G21" s="9"/>
      <c r="H21" s="9"/>
      <c r="I21" s="9"/>
      <c r="J21" s="9"/>
      <c r="K21" s="339" t="s">
        <v>198</v>
      </c>
    </row>
    <row r="22" spans="1:11" ht="25.5" customHeight="1" x14ac:dyDescent="0.2">
      <c r="A22" s="8" t="s">
        <v>199</v>
      </c>
      <c r="B22" s="9">
        <v>426</v>
      </c>
      <c r="C22" s="9">
        <v>575</v>
      </c>
      <c r="D22" s="9">
        <v>1001</v>
      </c>
      <c r="E22" s="9">
        <v>0</v>
      </c>
      <c r="F22" s="9">
        <v>0</v>
      </c>
      <c r="G22" s="9">
        <v>0</v>
      </c>
      <c r="H22" s="9">
        <f>SUM(B22,E22)</f>
        <v>426</v>
      </c>
      <c r="I22" s="9">
        <f t="shared" ref="I22:J23" si="2">SUM(C22,F22)</f>
        <v>575</v>
      </c>
      <c r="J22" s="9">
        <f t="shared" si="2"/>
        <v>1001</v>
      </c>
      <c r="K22" s="339" t="s">
        <v>200</v>
      </c>
    </row>
    <row r="23" spans="1:11" ht="25.5" customHeight="1" x14ac:dyDescent="0.2">
      <c r="A23" s="20" t="s">
        <v>205</v>
      </c>
      <c r="B23" s="9">
        <v>56</v>
      </c>
      <c r="C23" s="9">
        <v>110</v>
      </c>
      <c r="D23" s="9">
        <v>166</v>
      </c>
      <c r="E23" s="9">
        <v>0</v>
      </c>
      <c r="F23" s="9">
        <v>0</v>
      </c>
      <c r="G23" s="9">
        <v>0</v>
      </c>
      <c r="H23" s="9">
        <f>SUM(B23,E23)</f>
        <v>56</v>
      </c>
      <c r="I23" s="9">
        <f t="shared" si="2"/>
        <v>110</v>
      </c>
      <c r="J23" s="9">
        <f t="shared" si="2"/>
        <v>166</v>
      </c>
      <c r="K23" s="22" t="s">
        <v>731</v>
      </c>
    </row>
    <row r="24" spans="1:11" ht="30" customHeight="1" thickBot="1" x14ac:dyDescent="0.25">
      <c r="A24" s="11" t="s">
        <v>374</v>
      </c>
      <c r="B24" s="12">
        <f>SUM(B22:B23)</f>
        <v>482</v>
      </c>
      <c r="C24" s="12">
        <f t="shared" ref="C24:J24" si="3">SUM(C22:C23)</f>
        <v>685</v>
      </c>
      <c r="D24" s="12">
        <f t="shared" si="3"/>
        <v>1167</v>
      </c>
      <c r="E24" s="12">
        <f t="shared" si="3"/>
        <v>0</v>
      </c>
      <c r="F24" s="12">
        <f t="shared" si="3"/>
        <v>0</v>
      </c>
      <c r="G24" s="12">
        <f t="shared" si="3"/>
        <v>0</v>
      </c>
      <c r="H24" s="12">
        <f t="shared" si="3"/>
        <v>482</v>
      </c>
      <c r="I24" s="12">
        <f t="shared" si="3"/>
        <v>685</v>
      </c>
      <c r="J24" s="12">
        <f t="shared" si="3"/>
        <v>1167</v>
      </c>
      <c r="K24" s="13" t="s">
        <v>563</v>
      </c>
    </row>
    <row r="25" spans="1:11" s="628" customFormat="1" ht="30" customHeight="1" thickTop="1" x14ac:dyDescent="0.2">
      <c r="A25" s="634"/>
      <c r="B25" s="625"/>
      <c r="C25" s="625"/>
      <c r="D25" s="625"/>
      <c r="E25" s="625"/>
      <c r="F25" s="625"/>
      <c r="G25" s="625"/>
      <c r="H25" s="625"/>
      <c r="I25" s="625"/>
      <c r="J25" s="625"/>
      <c r="K25" s="632"/>
    </row>
    <row r="26" spans="1:11" ht="12.75" customHeight="1" x14ac:dyDescent="0.2">
      <c r="A26" s="14"/>
      <c r="B26" s="332"/>
      <c r="C26" s="332"/>
      <c r="D26" s="332"/>
      <c r="E26" s="332"/>
      <c r="F26" s="332"/>
      <c r="G26" s="332"/>
      <c r="H26" s="332"/>
      <c r="I26" s="332"/>
      <c r="J26" s="332"/>
      <c r="K26" s="342"/>
    </row>
    <row r="27" spans="1:11" s="628" customFormat="1" ht="12.75" customHeight="1" x14ac:dyDescent="0.2">
      <c r="A27" s="634"/>
      <c r="B27" s="625"/>
      <c r="C27" s="625"/>
      <c r="D27" s="625"/>
      <c r="E27" s="625"/>
      <c r="F27" s="625"/>
      <c r="G27" s="625"/>
      <c r="H27" s="625"/>
      <c r="I27" s="625"/>
      <c r="J27" s="625"/>
      <c r="K27" s="632"/>
    </row>
    <row r="28" spans="1:11" ht="18.75" customHeight="1" x14ac:dyDescent="0.2">
      <c r="A28" s="995" t="s">
        <v>2012</v>
      </c>
      <c r="B28" s="995"/>
      <c r="C28" s="995"/>
      <c r="D28" s="995"/>
      <c r="E28" s="995"/>
      <c r="F28" s="995"/>
      <c r="G28" s="995"/>
      <c r="H28" s="995"/>
      <c r="I28" s="995"/>
      <c r="J28" s="995"/>
      <c r="K28" s="995"/>
    </row>
    <row r="29" spans="1:11" s="811" customFormat="1" ht="44.25" customHeight="1" x14ac:dyDescent="0.2">
      <c r="A29" s="999" t="s">
        <v>2013</v>
      </c>
      <c r="B29" s="999"/>
      <c r="C29" s="999"/>
      <c r="D29" s="999"/>
      <c r="E29" s="999"/>
      <c r="F29" s="999"/>
      <c r="G29" s="999"/>
      <c r="H29" s="999"/>
      <c r="I29" s="999"/>
      <c r="J29" s="999"/>
      <c r="K29" s="999"/>
    </row>
    <row r="30" spans="1:11" ht="16.5" customHeight="1" thickBot="1" x14ac:dyDescent="0.25">
      <c r="A30" s="5" t="s">
        <v>2445</v>
      </c>
      <c r="K30" s="108" t="s">
        <v>738</v>
      </c>
    </row>
    <row r="31" spans="1:11" ht="16.5" thickTop="1" x14ac:dyDescent="0.25">
      <c r="A31" s="992" t="s">
        <v>196</v>
      </c>
      <c r="B31" s="1003" t="s">
        <v>1</v>
      </c>
      <c r="C31" s="1003"/>
      <c r="D31" s="1003"/>
      <c r="E31" s="1003" t="s">
        <v>2</v>
      </c>
      <c r="F31" s="1003"/>
      <c r="G31" s="1003"/>
      <c r="H31" s="1003" t="s">
        <v>4</v>
      </c>
      <c r="I31" s="1003"/>
      <c r="J31" s="1003"/>
      <c r="K31" s="992" t="s">
        <v>197</v>
      </c>
    </row>
    <row r="32" spans="1:11" ht="15.75" x14ac:dyDescent="0.25">
      <c r="A32" s="993"/>
      <c r="B32" s="1004" t="s">
        <v>561</v>
      </c>
      <c r="C32" s="1004"/>
      <c r="D32" s="1004"/>
      <c r="E32" s="1004" t="s">
        <v>7</v>
      </c>
      <c r="F32" s="1004"/>
      <c r="G32" s="1004"/>
      <c r="H32" s="1004" t="s">
        <v>9</v>
      </c>
      <c r="I32" s="1004"/>
      <c r="J32" s="1004"/>
      <c r="K32" s="993"/>
    </row>
    <row r="33" spans="1:11" ht="15.75" x14ac:dyDescent="0.25">
      <c r="A33" s="993"/>
      <c r="B33" s="334" t="s">
        <v>10</v>
      </c>
      <c r="C33" s="334" t="s">
        <v>112</v>
      </c>
      <c r="D33" s="334" t="s">
        <v>12</v>
      </c>
      <c r="E33" s="334" t="s">
        <v>10</v>
      </c>
      <c r="F33" s="334" t="s">
        <v>112</v>
      </c>
      <c r="G33" s="334" t="s">
        <v>12</v>
      </c>
      <c r="H33" s="334" t="s">
        <v>10</v>
      </c>
      <c r="I33" s="334" t="s">
        <v>112</v>
      </c>
      <c r="J33" s="334" t="s">
        <v>12</v>
      </c>
      <c r="K33" s="993"/>
    </row>
    <row r="34" spans="1:11" ht="16.5" thickBot="1" x14ac:dyDescent="0.3">
      <c r="A34" s="994"/>
      <c r="B34" s="4" t="s">
        <v>13</v>
      </c>
      <c r="C34" s="4" t="s">
        <v>14</v>
      </c>
      <c r="D34" s="4" t="s">
        <v>9</v>
      </c>
      <c r="E34" s="4" t="s">
        <v>13</v>
      </c>
      <c r="F34" s="4" t="s">
        <v>14</v>
      </c>
      <c r="G34" s="4" t="s">
        <v>9</v>
      </c>
      <c r="H34" s="4" t="s">
        <v>13</v>
      </c>
      <c r="I34" s="4" t="s">
        <v>14</v>
      </c>
      <c r="J34" s="4" t="s">
        <v>9</v>
      </c>
      <c r="K34" s="994"/>
    </row>
    <row r="35" spans="1:11" ht="34.5" customHeight="1" x14ac:dyDescent="0.2">
      <c r="A35" s="8" t="s">
        <v>15</v>
      </c>
      <c r="B35" s="9"/>
      <c r="C35" s="9"/>
      <c r="D35" s="9"/>
      <c r="E35" s="9"/>
      <c r="F35" s="9"/>
      <c r="G35" s="9"/>
      <c r="H35" s="9"/>
      <c r="I35" s="9"/>
      <c r="J35" s="9"/>
      <c r="K35" s="339" t="s">
        <v>198</v>
      </c>
    </row>
    <row r="36" spans="1:11" ht="34.5" customHeight="1" x14ac:dyDescent="0.2">
      <c r="A36" s="8" t="s">
        <v>426</v>
      </c>
      <c r="B36" s="699">
        <v>46</v>
      </c>
      <c r="C36" s="699">
        <v>14</v>
      </c>
      <c r="D36" s="699">
        <v>60</v>
      </c>
      <c r="E36" s="9">
        <v>0</v>
      </c>
      <c r="F36" s="9">
        <v>0</v>
      </c>
      <c r="G36" s="9">
        <v>0</v>
      </c>
      <c r="H36" s="9">
        <f t="shared" ref="H36:J40" si="4">SUM(E36,B36)</f>
        <v>46</v>
      </c>
      <c r="I36" s="9">
        <f t="shared" si="4"/>
        <v>14</v>
      </c>
      <c r="J36" s="9">
        <f t="shared" si="4"/>
        <v>60</v>
      </c>
      <c r="K36" s="339" t="s">
        <v>200</v>
      </c>
    </row>
    <row r="37" spans="1:11" ht="34.5" customHeight="1" x14ac:dyDescent="0.2">
      <c r="A37" s="8" t="s">
        <v>205</v>
      </c>
      <c r="B37" s="699">
        <v>1</v>
      </c>
      <c r="C37" s="699">
        <v>3</v>
      </c>
      <c r="D37" s="699">
        <v>4</v>
      </c>
      <c r="E37" s="9">
        <v>0</v>
      </c>
      <c r="F37" s="9">
        <v>0</v>
      </c>
      <c r="G37" s="9">
        <v>0</v>
      </c>
      <c r="H37" s="9">
        <f t="shared" si="4"/>
        <v>1</v>
      </c>
      <c r="I37" s="9">
        <f t="shared" si="4"/>
        <v>3</v>
      </c>
      <c r="J37" s="9">
        <f t="shared" si="4"/>
        <v>4</v>
      </c>
      <c r="K37" s="22" t="s">
        <v>731</v>
      </c>
    </row>
    <row r="38" spans="1:11" ht="34.5" customHeight="1" x14ac:dyDescent="0.2">
      <c r="A38" s="8" t="s">
        <v>389</v>
      </c>
      <c r="B38" s="699">
        <v>1</v>
      </c>
      <c r="C38" s="699">
        <v>0</v>
      </c>
      <c r="D38" s="699">
        <v>1</v>
      </c>
      <c r="E38" s="9">
        <v>0</v>
      </c>
      <c r="F38" s="9">
        <v>0</v>
      </c>
      <c r="G38" s="9">
        <v>0</v>
      </c>
      <c r="H38" s="9">
        <f t="shared" si="4"/>
        <v>1</v>
      </c>
      <c r="I38" s="9">
        <f t="shared" si="4"/>
        <v>0</v>
      </c>
      <c r="J38" s="9">
        <f t="shared" si="4"/>
        <v>1</v>
      </c>
      <c r="K38" s="339" t="s">
        <v>736</v>
      </c>
    </row>
    <row r="39" spans="1:11" ht="34.5" customHeight="1" x14ac:dyDescent="0.2">
      <c r="A39" s="8" t="s">
        <v>542</v>
      </c>
      <c r="B39" s="699">
        <v>1</v>
      </c>
      <c r="C39" s="699">
        <v>0</v>
      </c>
      <c r="D39" s="699">
        <v>1</v>
      </c>
      <c r="E39" s="9">
        <v>0</v>
      </c>
      <c r="F39" s="9">
        <v>0</v>
      </c>
      <c r="G39" s="9">
        <v>0</v>
      </c>
      <c r="H39" s="9">
        <f t="shared" si="4"/>
        <v>1</v>
      </c>
      <c r="I39" s="9">
        <f t="shared" si="4"/>
        <v>0</v>
      </c>
      <c r="J39" s="9">
        <f t="shared" si="4"/>
        <v>1</v>
      </c>
      <c r="K39" s="339" t="s">
        <v>543</v>
      </c>
    </row>
    <row r="40" spans="1:11" ht="34.5" customHeight="1" x14ac:dyDescent="0.2">
      <c r="A40" s="8" t="s">
        <v>292</v>
      </c>
      <c r="B40" s="699">
        <v>9</v>
      </c>
      <c r="C40" s="699">
        <v>1</v>
      </c>
      <c r="D40" s="699">
        <v>10</v>
      </c>
      <c r="E40" s="9">
        <v>0</v>
      </c>
      <c r="F40" s="9">
        <v>0</v>
      </c>
      <c r="G40" s="9">
        <v>0</v>
      </c>
      <c r="H40" s="9">
        <f t="shared" si="4"/>
        <v>9</v>
      </c>
      <c r="I40" s="9">
        <f t="shared" si="4"/>
        <v>1</v>
      </c>
      <c r="J40" s="9">
        <f t="shared" si="4"/>
        <v>10</v>
      </c>
      <c r="K40" s="339" t="s">
        <v>737</v>
      </c>
    </row>
    <row r="41" spans="1:11" ht="34.5" customHeight="1" thickBot="1" x14ac:dyDescent="0.25">
      <c r="A41" s="11" t="s">
        <v>90</v>
      </c>
      <c r="B41" s="12">
        <f>SUM(B36:B40)</f>
        <v>58</v>
      </c>
      <c r="C41" s="12">
        <f t="shared" ref="C41:J41" si="5">SUM(C36:C40)</f>
        <v>18</v>
      </c>
      <c r="D41" s="12">
        <f t="shared" si="5"/>
        <v>76</v>
      </c>
      <c r="E41" s="12">
        <f t="shared" si="5"/>
        <v>0</v>
      </c>
      <c r="F41" s="12">
        <f t="shared" si="5"/>
        <v>0</v>
      </c>
      <c r="G41" s="12">
        <f t="shared" si="5"/>
        <v>0</v>
      </c>
      <c r="H41" s="12">
        <f t="shared" si="5"/>
        <v>58</v>
      </c>
      <c r="I41" s="12">
        <f t="shared" si="5"/>
        <v>18</v>
      </c>
      <c r="J41" s="12">
        <f t="shared" si="5"/>
        <v>76</v>
      </c>
      <c r="K41" s="13" t="s">
        <v>313</v>
      </c>
    </row>
    <row r="42" spans="1:11" ht="34.5" customHeight="1" thickTop="1" x14ac:dyDescent="0.2">
      <c r="A42" s="14"/>
      <c r="B42" s="332"/>
      <c r="C42" s="332"/>
      <c r="D42" s="332"/>
      <c r="E42" s="332"/>
      <c r="F42" s="332"/>
      <c r="G42" s="332"/>
      <c r="H42" s="332"/>
      <c r="I42" s="332"/>
      <c r="J42" s="332"/>
      <c r="K42" s="342"/>
    </row>
  </sheetData>
  <mergeCells count="30">
    <mergeCell ref="A1:K1"/>
    <mergeCell ref="A2:K2"/>
    <mergeCell ref="A4:A7"/>
    <mergeCell ref="B4:D4"/>
    <mergeCell ref="E4:G4"/>
    <mergeCell ref="H4:J4"/>
    <mergeCell ref="K4:K7"/>
    <mergeCell ref="B5:D5"/>
    <mergeCell ref="E5:G5"/>
    <mergeCell ref="H5:J5"/>
    <mergeCell ref="A14:K14"/>
    <mergeCell ref="A15:K15"/>
    <mergeCell ref="A17:A20"/>
    <mergeCell ref="B17:D17"/>
    <mergeCell ref="E17:G17"/>
    <mergeCell ref="H17:J17"/>
    <mergeCell ref="K17:K20"/>
    <mergeCell ref="B18:D18"/>
    <mergeCell ref="E18:G18"/>
    <mergeCell ref="H18:J18"/>
    <mergeCell ref="A28:K28"/>
    <mergeCell ref="A29:K29"/>
    <mergeCell ref="A31:A34"/>
    <mergeCell ref="B31:D31"/>
    <mergeCell ref="E31:G31"/>
    <mergeCell ref="H31:J31"/>
    <mergeCell ref="K31:K34"/>
    <mergeCell ref="B32:D32"/>
    <mergeCell ref="E32:G32"/>
    <mergeCell ref="H32:J32"/>
  </mergeCells>
  <printOptions horizontalCentered="1"/>
  <pageMargins left="0.25" right="0.25" top="1" bottom="1" header="1" footer="1"/>
  <pageSetup paperSize="9" scale="8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13"/>
  <sheetViews>
    <sheetView rightToLeft="1" view="pageBreakPreview" zoomScale="80" zoomScaleSheetLayoutView="80" workbookViewId="0">
      <selection activeCell="N22" sqref="N22"/>
    </sheetView>
  </sheetViews>
  <sheetFormatPr defaultRowHeight="14.25" x14ac:dyDescent="0.2"/>
  <cols>
    <col min="1" max="1" width="12.375" style="335" customWidth="1"/>
    <col min="2" max="12" width="8" style="335" customWidth="1"/>
    <col min="13" max="13" width="6.75" style="335" customWidth="1"/>
    <col min="14" max="14" width="24.375" style="335" customWidth="1"/>
    <col min="15" max="16384" width="9" style="335"/>
  </cols>
  <sheetData>
    <row r="2" spans="1:14" ht="28.5" customHeight="1" x14ac:dyDescent="0.2">
      <c r="A2" s="998" t="s">
        <v>2015</v>
      </c>
      <c r="B2" s="998"/>
      <c r="C2" s="998"/>
      <c r="D2" s="998"/>
      <c r="E2" s="998"/>
      <c r="F2" s="998"/>
      <c r="G2" s="998"/>
      <c r="H2" s="998"/>
      <c r="I2" s="998"/>
      <c r="J2" s="998"/>
      <c r="K2" s="998"/>
      <c r="L2" s="998"/>
      <c r="M2" s="998"/>
      <c r="N2" s="998"/>
    </row>
    <row r="3" spans="1:14" ht="40.5" customHeight="1" x14ac:dyDescent="0.2">
      <c r="A3" s="999" t="s">
        <v>2014</v>
      </c>
      <c r="B3" s="999"/>
      <c r="C3" s="999"/>
      <c r="D3" s="999"/>
      <c r="E3" s="999"/>
      <c r="F3" s="999"/>
      <c r="G3" s="999"/>
      <c r="H3" s="999"/>
      <c r="I3" s="999"/>
      <c r="J3" s="999"/>
      <c r="K3" s="999"/>
      <c r="L3" s="999"/>
      <c r="M3" s="999"/>
      <c r="N3" s="999"/>
    </row>
    <row r="4" spans="1:14" ht="26.25" customHeight="1" thickBot="1" x14ac:dyDescent="0.25">
      <c r="A4" s="5" t="s">
        <v>2446</v>
      </c>
      <c r="N4" s="7" t="s">
        <v>739</v>
      </c>
    </row>
    <row r="5" spans="1:14" ht="21.75" customHeight="1" thickTop="1" x14ac:dyDescent="0.25">
      <c r="A5" s="992" t="s">
        <v>196</v>
      </c>
      <c r="B5" s="1003" t="s">
        <v>128</v>
      </c>
      <c r="C5" s="1003"/>
      <c r="D5" s="1003"/>
      <c r="E5" s="1003" t="s">
        <v>129</v>
      </c>
      <c r="F5" s="1003"/>
      <c r="G5" s="1003"/>
      <c r="H5" s="1003" t="s">
        <v>130</v>
      </c>
      <c r="I5" s="1003"/>
      <c r="J5" s="1003"/>
      <c r="K5" s="1003" t="s">
        <v>4</v>
      </c>
      <c r="L5" s="1003"/>
      <c r="M5" s="1003"/>
      <c r="N5" s="992" t="s">
        <v>197</v>
      </c>
    </row>
    <row r="6" spans="1:14" ht="21.75" customHeight="1" x14ac:dyDescent="0.25">
      <c r="A6" s="993"/>
      <c r="B6" s="1004" t="s">
        <v>131</v>
      </c>
      <c r="C6" s="1004"/>
      <c r="D6" s="1004"/>
      <c r="E6" s="1004" t="s">
        <v>132</v>
      </c>
      <c r="F6" s="1004"/>
      <c r="G6" s="1004"/>
      <c r="H6" s="1004" t="s">
        <v>133</v>
      </c>
      <c r="I6" s="1004"/>
      <c r="J6" s="1004"/>
      <c r="K6" s="1004" t="s">
        <v>9</v>
      </c>
      <c r="L6" s="1004"/>
      <c r="M6" s="1004"/>
      <c r="N6" s="993"/>
    </row>
    <row r="7" spans="1:14" ht="21.75" customHeight="1" x14ac:dyDescent="0.25">
      <c r="A7" s="993"/>
      <c r="B7" s="334" t="s">
        <v>10</v>
      </c>
      <c r="C7" s="334" t="s">
        <v>112</v>
      </c>
      <c r="D7" s="334" t="s">
        <v>12</v>
      </c>
      <c r="E7" s="334" t="s">
        <v>10</v>
      </c>
      <c r="F7" s="334" t="s">
        <v>112</v>
      </c>
      <c r="G7" s="334" t="s">
        <v>12</v>
      </c>
      <c r="H7" s="334" t="s">
        <v>10</v>
      </c>
      <c r="I7" s="334" t="s">
        <v>112</v>
      </c>
      <c r="J7" s="334" t="s">
        <v>12</v>
      </c>
      <c r="K7" s="334" t="s">
        <v>10</v>
      </c>
      <c r="L7" s="334" t="s">
        <v>112</v>
      </c>
      <c r="M7" s="334" t="s">
        <v>12</v>
      </c>
      <c r="N7" s="993"/>
    </row>
    <row r="8" spans="1:14" ht="21.75" customHeight="1" thickBot="1" x14ac:dyDescent="0.3">
      <c r="A8" s="994"/>
      <c r="B8" s="4" t="s">
        <v>13</v>
      </c>
      <c r="C8" s="4" t="s">
        <v>14</v>
      </c>
      <c r="D8" s="4" t="s">
        <v>9</v>
      </c>
      <c r="E8" s="4" t="s">
        <v>13</v>
      </c>
      <c r="F8" s="4" t="s">
        <v>14</v>
      </c>
      <c r="G8" s="4" t="s">
        <v>9</v>
      </c>
      <c r="H8" s="4" t="s">
        <v>13</v>
      </c>
      <c r="I8" s="4" t="s">
        <v>14</v>
      </c>
      <c r="J8" s="4" t="s">
        <v>9</v>
      </c>
      <c r="K8" s="4" t="s">
        <v>13</v>
      </c>
      <c r="L8" s="4" t="s">
        <v>14</v>
      </c>
      <c r="M8" s="4" t="s">
        <v>9</v>
      </c>
      <c r="N8" s="994"/>
    </row>
    <row r="9" spans="1:14" ht="33" customHeight="1" x14ac:dyDescent="0.2">
      <c r="A9" s="8" t="s">
        <v>15</v>
      </c>
      <c r="B9" s="9"/>
      <c r="C9" s="9"/>
      <c r="D9" s="9"/>
      <c r="E9" s="9"/>
      <c r="F9" s="9"/>
      <c r="G9" s="9"/>
      <c r="H9" s="9"/>
      <c r="I9" s="9"/>
      <c r="J9" s="9"/>
      <c r="K9" s="339"/>
      <c r="L9" s="8"/>
      <c r="M9" s="9"/>
      <c r="N9" s="339" t="s">
        <v>198</v>
      </c>
    </row>
    <row r="10" spans="1:14" ht="32.25" customHeight="1" x14ac:dyDescent="0.2">
      <c r="A10" s="20" t="s">
        <v>199</v>
      </c>
      <c r="B10" s="21">
        <v>7</v>
      </c>
      <c r="C10" s="21">
        <v>7</v>
      </c>
      <c r="D10" s="21">
        <v>14</v>
      </c>
      <c r="E10" s="21">
        <v>1</v>
      </c>
      <c r="F10" s="21">
        <v>1</v>
      </c>
      <c r="G10" s="21">
        <v>2</v>
      </c>
      <c r="H10" s="21">
        <v>0</v>
      </c>
      <c r="I10" s="21">
        <v>0</v>
      </c>
      <c r="J10" s="21">
        <v>0</v>
      </c>
      <c r="K10" s="21">
        <v>8</v>
      </c>
      <c r="L10" s="21">
        <v>8</v>
      </c>
      <c r="M10" s="21">
        <v>16</v>
      </c>
      <c r="N10" s="22" t="s">
        <v>200</v>
      </c>
    </row>
    <row r="11" spans="1:14" s="555" customFormat="1" ht="32.25" customHeight="1" thickBot="1" x14ac:dyDescent="0.25">
      <c r="A11" s="557" t="s">
        <v>205</v>
      </c>
      <c r="B11" s="554">
        <v>0</v>
      </c>
      <c r="C11" s="554">
        <v>0</v>
      </c>
      <c r="D11" s="554">
        <v>0</v>
      </c>
      <c r="E11" s="554">
        <v>2</v>
      </c>
      <c r="F11" s="554">
        <v>0</v>
      </c>
      <c r="G11" s="554">
        <v>2</v>
      </c>
      <c r="H11" s="554">
        <v>0</v>
      </c>
      <c r="I11" s="554">
        <v>0</v>
      </c>
      <c r="J11" s="554">
        <v>0</v>
      </c>
      <c r="K11" s="554">
        <v>2</v>
      </c>
      <c r="L11" s="554">
        <v>0</v>
      </c>
      <c r="M11" s="554">
        <v>2</v>
      </c>
      <c r="N11" s="22" t="s">
        <v>731</v>
      </c>
    </row>
    <row r="12" spans="1:14" ht="34.5" customHeight="1" thickBot="1" x14ac:dyDescent="0.25">
      <c r="A12" s="23" t="s">
        <v>374</v>
      </c>
      <c r="B12" s="24">
        <f>SUM(B10:B11)</f>
        <v>7</v>
      </c>
      <c r="C12" s="24">
        <f t="shared" ref="C12:M12" si="0">SUM(C10:C11)</f>
        <v>7</v>
      </c>
      <c r="D12" s="24">
        <f t="shared" si="0"/>
        <v>14</v>
      </c>
      <c r="E12" s="24">
        <f t="shared" si="0"/>
        <v>3</v>
      </c>
      <c r="F12" s="24">
        <f t="shared" si="0"/>
        <v>1</v>
      </c>
      <c r="G12" s="24">
        <f t="shared" si="0"/>
        <v>4</v>
      </c>
      <c r="H12" s="24">
        <f t="shared" si="0"/>
        <v>0</v>
      </c>
      <c r="I12" s="24">
        <f t="shared" si="0"/>
        <v>0</v>
      </c>
      <c r="J12" s="24">
        <f t="shared" si="0"/>
        <v>0</v>
      </c>
      <c r="K12" s="24">
        <f t="shared" si="0"/>
        <v>10</v>
      </c>
      <c r="L12" s="24">
        <f t="shared" si="0"/>
        <v>8</v>
      </c>
      <c r="M12" s="24">
        <f t="shared" si="0"/>
        <v>18</v>
      </c>
      <c r="N12" s="340" t="s">
        <v>253</v>
      </c>
    </row>
    <row r="13" spans="1:14" ht="15" thickTop="1" x14ac:dyDescent="0.2"/>
  </sheetData>
  <mergeCells count="12">
    <mergeCell ref="H6:J6"/>
    <mergeCell ref="K6:M6"/>
    <mergeCell ref="A2:N2"/>
    <mergeCell ref="A3:N3"/>
    <mergeCell ref="A5:A8"/>
    <mergeCell ref="B5:D5"/>
    <mergeCell ref="E5:G5"/>
    <mergeCell ref="H5:J5"/>
    <mergeCell ref="K5:M5"/>
    <mergeCell ref="N5:N8"/>
    <mergeCell ref="B6:D6"/>
    <mergeCell ref="E6:G6"/>
  </mergeCells>
  <printOptions horizontalCentered="1"/>
  <pageMargins left="0.25" right="0.25" top="1.5" bottom="1" header="1.25" footer="1"/>
  <pageSetup paperSize="9" scale="8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rightToLeft="1" view="pageBreakPreview" zoomScale="90" zoomScaleSheetLayoutView="90" workbookViewId="0">
      <selection activeCell="N6" sqref="N6"/>
    </sheetView>
  </sheetViews>
  <sheetFormatPr defaultRowHeight="14.25" x14ac:dyDescent="0.2"/>
  <cols>
    <col min="1" max="1" width="18.5" style="335" customWidth="1"/>
    <col min="2" max="10" width="9.875" style="335" customWidth="1"/>
    <col min="11" max="11" width="22.375" style="335" customWidth="1"/>
    <col min="12" max="16384" width="9" style="335"/>
  </cols>
  <sheetData>
    <row r="1" spans="1:11" ht="41.25" customHeight="1" x14ac:dyDescent="0.2">
      <c r="A1" s="998" t="s">
        <v>2018</v>
      </c>
      <c r="B1" s="998"/>
      <c r="C1" s="998"/>
      <c r="D1" s="998"/>
      <c r="E1" s="998"/>
      <c r="F1" s="998"/>
      <c r="G1" s="998"/>
      <c r="H1" s="998"/>
      <c r="I1" s="998"/>
      <c r="J1" s="998"/>
      <c r="K1" s="998"/>
    </row>
    <row r="2" spans="1:11" ht="36.75" customHeight="1" x14ac:dyDescent="0.25">
      <c r="A2" s="1013" t="s">
        <v>2019</v>
      </c>
      <c r="B2" s="1013"/>
      <c r="C2" s="1013"/>
      <c r="D2" s="1013"/>
      <c r="E2" s="1013"/>
      <c r="F2" s="1013"/>
      <c r="G2" s="1013"/>
      <c r="H2" s="1013"/>
      <c r="I2" s="1013"/>
      <c r="J2" s="1013"/>
      <c r="K2" s="1013"/>
    </row>
    <row r="3" spans="1:11" ht="16.5" thickBot="1" x14ac:dyDescent="0.3">
      <c r="A3" s="33" t="s">
        <v>740</v>
      </c>
      <c r="K3" s="79" t="s">
        <v>741</v>
      </c>
    </row>
    <row r="4" spans="1:11" ht="16.5"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561</v>
      </c>
      <c r="C5" s="1004"/>
      <c r="D5" s="1004"/>
      <c r="E5" s="1004" t="s">
        <v>7</v>
      </c>
      <c r="F5" s="1004"/>
      <c r="G5" s="1004"/>
      <c r="H5" s="1004" t="s">
        <v>9</v>
      </c>
      <c r="I5" s="1004"/>
      <c r="J5" s="1004"/>
      <c r="K5" s="993"/>
    </row>
    <row r="6" spans="1:11" ht="15.75" x14ac:dyDescent="0.25">
      <c r="A6" s="993"/>
      <c r="B6" s="334" t="s">
        <v>554</v>
      </c>
      <c r="C6" s="334" t="s">
        <v>112</v>
      </c>
      <c r="D6" s="334" t="s">
        <v>12</v>
      </c>
      <c r="E6" s="334" t="s">
        <v>554</v>
      </c>
      <c r="F6" s="334" t="s">
        <v>112</v>
      </c>
      <c r="G6" s="334" t="s">
        <v>12</v>
      </c>
      <c r="H6" s="334" t="s">
        <v>554</v>
      </c>
      <c r="I6" s="334" t="s">
        <v>112</v>
      </c>
      <c r="J6" s="334" t="s">
        <v>12</v>
      </c>
      <c r="K6" s="993"/>
    </row>
    <row r="7" spans="1:11" ht="16.5" thickBot="1" x14ac:dyDescent="0.3">
      <c r="A7" s="994"/>
      <c r="B7" s="4" t="s">
        <v>13</v>
      </c>
      <c r="C7" s="4" t="s">
        <v>14</v>
      </c>
      <c r="D7" s="4" t="s">
        <v>9</v>
      </c>
      <c r="E7" s="4" t="s">
        <v>13</v>
      </c>
      <c r="F7" s="4" t="s">
        <v>14</v>
      </c>
      <c r="G7" s="4" t="s">
        <v>9</v>
      </c>
      <c r="H7" s="4" t="s">
        <v>13</v>
      </c>
      <c r="I7" s="4" t="s">
        <v>14</v>
      </c>
      <c r="J7" s="4" t="s">
        <v>9</v>
      </c>
      <c r="K7" s="994"/>
    </row>
    <row r="8" spans="1:11" ht="25.5" customHeight="1" x14ac:dyDescent="0.2">
      <c r="A8" s="8" t="s">
        <v>15</v>
      </c>
      <c r="B8" s="9"/>
      <c r="C8" s="9"/>
      <c r="D8" s="9"/>
      <c r="E8" s="9"/>
      <c r="F8" s="9"/>
      <c r="G8" s="9"/>
      <c r="H8" s="9"/>
      <c r="I8" s="9"/>
      <c r="J8" s="9"/>
      <c r="K8" s="32" t="s">
        <v>198</v>
      </c>
    </row>
    <row r="9" spans="1:11" ht="25.5" customHeight="1" x14ac:dyDescent="0.2">
      <c r="A9" s="20" t="s">
        <v>199</v>
      </c>
      <c r="B9" s="21">
        <v>303</v>
      </c>
      <c r="C9" s="21">
        <v>420</v>
      </c>
      <c r="D9" s="21">
        <v>723</v>
      </c>
      <c r="E9" s="21">
        <v>0</v>
      </c>
      <c r="F9" s="21">
        <v>0</v>
      </c>
      <c r="G9" s="21">
        <f>SUM(E9:F9)</f>
        <v>0</v>
      </c>
      <c r="H9" s="21">
        <f>SUM(E9,B9)</f>
        <v>303</v>
      </c>
      <c r="I9" s="21">
        <f>SUM(F9,C9)</f>
        <v>420</v>
      </c>
      <c r="J9" s="21">
        <f>SUM(H9:I9)</f>
        <v>723</v>
      </c>
      <c r="K9" s="68" t="s">
        <v>200</v>
      </c>
    </row>
    <row r="10" spans="1:11" s="555" customFormat="1" ht="25.5" customHeight="1" thickBot="1" x14ac:dyDescent="0.25">
      <c r="A10" s="557" t="s">
        <v>205</v>
      </c>
      <c r="B10" s="554">
        <v>14</v>
      </c>
      <c r="C10" s="554">
        <v>31</v>
      </c>
      <c r="D10" s="554">
        <v>45</v>
      </c>
      <c r="E10" s="21">
        <v>0</v>
      </c>
      <c r="F10" s="21">
        <v>0</v>
      </c>
      <c r="G10" s="21">
        <f>SUM(E10:F10)</f>
        <v>0</v>
      </c>
      <c r="H10" s="21">
        <f>SUM(E10,B10)</f>
        <v>14</v>
      </c>
      <c r="I10" s="21">
        <f>SUM(F10,C10)</f>
        <v>31</v>
      </c>
      <c r="J10" s="21">
        <f>SUM(H10:I10)</f>
        <v>45</v>
      </c>
      <c r="K10" s="22" t="s">
        <v>731</v>
      </c>
    </row>
    <row r="11" spans="1:11" ht="25.5" customHeight="1" thickBot="1" x14ac:dyDescent="0.25">
      <c r="A11" s="23" t="s">
        <v>374</v>
      </c>
      <c r="B11" s="24">
        <f>SUM(B9:B10)</f>
        <v>317</v>
      </c>
      <c r="C11" s="24">
        <f t="shared" ref="C11:J11" si="0">SUM(C9:C10)</f>
        <v>451</v>
      </c>
      <c r="D11" s="24">
        <f t="shared" si="0"/>
        <v>768</v>
      </c>
      <c r="E11" s="24">
        <f t="shared" si="0"/>
        <v>0</v>
      </c>
      <c r="F11" s="24">
        <f t="shared" si="0"/>
        <v>0</v>
      </c>
      <c r="G11" s="24">
        <f t="shared" si="0"/>
        <v>0</v>
      </c>
      <c r="H11" s="24">
        <f t="shared" si="0"/>
        <v>317</v>
      </c>
      <c r="I11" s="24">
        <f t="shared" si="0"/>
        <v>451</v>
      </c>
      <c r="J11" s="24">
        <f t="shared" si="0"/>
        <v>768</v>
      </c>
      <c r="K11" s="71" t="s">
        <v>253</v>
      </c>
    </row>
    <row r="12" spans="1:11" ht="27.75" customHeight="1" thickTop="1" x14ac:dyDescent="0.2"/>
    <row r="13" spans="1:11" ht="27.75" customHeight="1" x14ac:dyDescent="0.2"/>
    <row r="15" spans="1:11" ht="33" customHeight="1" x14ac:dyDescent="0.2">
      <c r="A15" s="995" t="s">
        <v>2016</v>
      </c>
      <c r="B15" s="995"/>
      <c r="C15" s="995"/>
      <c r="D15" s="995"/>
      <c r="E15" s="995"/>
      <c r="F15" s="995"/>
      <c r="G15" s="995"/>
      <c r="H15" s="995"/>
      <c r="I15" s="995"/>
      <c r="J15" s="995"/>
      <c r="K15" s="995"/>
    </row>
    <row r="16" spans="1:11" ht="35.25" customHeight="1" x14ac:dyDescent="0.25">
      <c r="A16" s="1013" t="s">
        <v>2017</v>
      </c>
      <c r="B16" s="1013"/>
      <c r="C16" s="1013"/>
      <c r="D16" s="1013"/>
      <c r="E16" s="1013"/>
      <c r="F16" s="1013"/>
      <c r="G16" s="1013"/>
      <c r="H16" s="1013"/>
      <c r="I16" s="1013"/>
      <c r="J16" s="1013"/>
      <c r="K16" s="1013"/>
    </row>
    <row r="17" spans="1:11" ht="18" customHeight="1" thickBot="1" x14ac:dyDescent="0.3">
      <c r="A17" s="33" t="s">
        <v>2447</v>
      </c>
      <c r="K17" s="79" t="s">
        <v>742</v>
      </c>
    </row>
    <row r="18" spans="1:11" ht="18.75" customHeight="1" thickTop="1" x14ac:dyDescent="0.25">
      <c r="A18" s="992" t="s">
        <v>196</v>
      </c>
      <c r="B18" s="1003" t="s">
        <v>1</v>
      </c>
      <c r="C18" s="1003"/>
      <c r="D18" s="1003"/>
      <c r="E18" s="1003" t="s">
        <v>2</v>
      </c>
      <c r="F18" s="1003"/>
      <c r="G18" s="1003"/>
      <c r="H18" s="1003" t="s">
        <v>4</v>
      </c>
      <c r="I18" s="1003"/>
      <c r="J18" s="1003"/>
      <c r="K18" s="992" t="s">
        <v>197</v>
      </c>
    </row>
    <row r="19" spans="1:11" ht="15.75" x14ac:dyDescent="0.25">
      <c r="A19" s="993"/>
      <c r="B19" s="1004" t="s">
        <v>561</v>
      </c>
      <c r="C19" s="1004"/>
      <c r="D19" s="1004"/>
      <c r="E19" s="1004" t="s">
        <v>7</v>
      </c>
      <c r="F19" s="1004"/>
      <c r="G19" s="1004"/>
      <c r="H19" s="1004" t="s">
        <v>9</v>
      </c>
      <c r="I19" s="1004"/>
      <c r="J19" s="1004"/>
      <c r="K19" s="993"/>
    </row>
    <row r="20" spans="1:11" ht="15.75" x14ac:dyDescent="0.25">
      <c r="A20" s="993"/>
      <c r="B20" s="334" t="s">
        <v>554</v>
      </c>
      <c r="C20" s="334" t="s">
        <v>112</v>
      </c>
      <c r="D20" s="334" t="s">
        <v>12</v>
      </c>
      <c r="E20" s="334" t="s">
        <v>554</v>
      </c>
      <c r="F20" s="334" t="s">
        <v>112</v>
      </c>
      <c r="G20" s="334" t="s">
        <v>12</v>
      </c>
      <c r="H20" s="334" t="s">
        <v>554</v>
      </c>
      <c r="I20" s="334" t="s">
        <v>112</v>
      </c>
      <c r="J20" s="334" t="s">
        <v>12</v>
      </c>
      <c r="K20" s="993"/>
    </row>
    <row r="21" spans="1:11" ht="27" customHeight="1" thickBot="1" x14ac:dyDescent="0.3">
      <c r="A21" s="994"/>
      <c r="B21" s="4" t="s">
        <v>13</v>
      </c>
      <c r="C21" s="4" t="s">
        <v>14</v>
      </c>
      <c r="D21" s="4" t="s">
        <v>9</v>
      </c>
      <c r="E21" s="4" t="s">
        <v>13</v>
      </c>
      <c r="F21" s="4" t="s">
        <v>14</v>
      </c>
      <c r="G21" s="4" t="s">
        <v>9</v>
      </c>
      <c r="H21" s="4" t="s">
        <v>13</v>
      </c>
      <c r="I21" s="4" t="s">
        <v>14</v>
      </c>
      <c r="J21" s="4" t="s">
        <v>9</v>
      </c>
      <c r="K21" s="994"/>
    </row>
    <row r="22" spans="1:11" ht="24.75" customHeight="1" x14ac:dyDescent="0.2">
      <c r="A22" s="8" t="s">
        <v>15</v>
      </c>
      <c r="B22" s="9"/>
      <c r="C22" s="9"/>
      <c r="D22" s="9"/>
      <c r="E22" s="9"/>
      <c r="F22" s="9"/>
      <c r="G22" s="9"/>
      <c r="H22" s="9"/>
      <c r="I22" s="9"/>
      <c r="J22" s="9"/>
      <c r="K22" s="32" t="s">
        <v>198</v>
      </c>
    </row>
    <row r="23" spans="1:11" ht="24.75" customHeight="1" x14ac:dyDescent="0.2">
      <c r="A23" s="20" t="s">
        <v>199</v>
      </c>
      <c r="B23" s="21">
        <v>298</v>
      </c>
      <c r="C23" s="21">
        <v>416</v>
      </c>
      <c r="D23" s="21">
        <v>714</v>
      </c>
      <c r="E23" s="21">
        <v>0</v>
      </c>
      <c r="F23" s="21">
        <v>0</v>
      </c>
      <c r="G23" s="21">
        <f>SUM(E23:F23)</f>
        <v>0</v>
      </c>
      <c r="H23" s="21">
        <f>SUM(E23,B23)</f>
        <v>298</v>
      </c>
      <c r="I23" s="21">
        <f>SUM(F23,C23)</f>
        <v>416</v>
      </c>
      <c r="J23" s="21">
        <f>SUM(H23:I23)</f>
        <v>714</v>
      </c>
      <c r="K23" s="68" t="s">
        <v>200</v>
      </c>
    </row>
    <row r="24" spans="1:11" s="555" customFormat="1" ht="24.75" customHeight="1" thickBot="1" x14ac:dyDescent="0.25">
      <c r="A24" s="557" t="s">
        <v>205</v>
      </c>
      <c r="B24" s="554">
        <v>14</v>
      </c>
      <c r="C24" s="554">
        <v>31</v>
      </c>
      <c r="D24" s="554">
        <v>45</v>
      </c>
      <c r="E24" s="21">
        <v>0</v>
      </c>
      <c r="F24" s="21">
        <v>0</v>
      </c>
      <c r="G24" s="21">
        <f>SUM(E24:F24)</f>
        <v>0</v>
      </c>
      <c r="H24" s="21">
        <f>SUM(E24,B24)</f>
        <v>14</v>
      </c>
      <c r="I24" s="21">
        <f>SUM(F24,C24)</f>
        <v>31</v>
      </c>
      <c r="J24" s="21">
        <f>SUM(H24:I24)</f>
        <v>45</v>
      </c>
      <c r="K24" s="22" t="s">
        <v>731</v>
      </c>
    </row>
    <row r="25" spans="1:11" ht="24.75" customHeight="1" thickBot="1" x14ac:dyDescent="0.25">
      <c r="A25" s="23" t="s">
        <v>374</v>
      </c>
      <c r="B25" s="24">
        <f>SUM(B23:B24)</f>
        <v>312</v>
      </c>
      <c r="C25" s="24">
        <f t="shared" ref="C25:J25" si="1">SUM(C23:C24)</f>
        <v>447</v>
      </c>
      <c r="D25" s="24">
        <f t="shared" si="1"/>
        <v>759</v>
      </c>
      <c r="E25" s="24">
        <f t="shared" si="1"/>
        <v>0</v>
      </c>
      <c r="F25" s="24">
        <f t="shared" si="1"/>
        <v>0</v>
      </c>
      <c r="G25" s="24">
        <f t="shared" si="1"/>
        <v>0</v>
      </c>
      <c r="H25" s="24">
        <f t="shared" si="1"/>
        <v>312</v>
      </c>
      <c r="I25" s="24">
        <f t="shared" si="1"/>
        <v>447</v>
      </c>
      <c r="J25" s="24">
        <f t="shared" si="1"/>
        <v>759</v>
      </c>
      <c r="K25" s="71" t="s">
        <v>253</v>
      </c>
    </row>
    <row r="26" spans="1:11" ht="15" thickTop="1" x14ac:dyDescent="0.2"/>
  </sheetData>
  <mergeCells count="20">
    <mergeCell ref="A1:K1"/>
    <mergeCell ref="A2:K2"/>
    <mergeCell ref="A4:A7"/>
    <mergeCell ref="B4:D4"/>
    <mergeCell ref="E4:G4"/>
    <mergeCell ref="H4:J4"/>
    <mergeCell ref="K4:K7"/>
    <mergeCell ref="B5:D5"/>
    <mergeCell ref="E5:G5"/>
    <mergeCell ref="H5:J5"/>
    <mergeCell ref="A15:K15"/>
    <mergeCell ref="A16:K16"/>
    <mergeCell ref="A18:A21"/>
    <mergeCell ref="B18:D18"/>
    <mergeCell ref="E18:G18"/>
    <mergeCell ref="H18:J18"/>
    <mergeCell ref="K18:K21"/>
    <mergeCell ref="B19:D19"/>
    <mergeCell ref="E19:G19"/>
    <mergeCell ref="H19:J1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H150"/>
  <sheetViews>
    <sheetView rightToLeft="1" view="pageBreakPreview" topLeftCell="A115" zoomScale="80" zoomScaleNormal="100" zoomScaleSheetLayoutView="80" workbookViewId="0">
      <selection activeCell="CJ105" sqref="CJ105"/>
    </sheetView>
  </sheetViews>
  <sheetFormatPr defaultRowHeight="14.25" x14ac:dyDescent="0.2"/>
  <cols>
    <col min="1" max="1" width="26.375" style="335" customWidth="1"/>
    <col min="2" max="10" width="8.75" style="335" customWidth="1"/>
    <col min="11" max="11" width="31" style="335" customWidth="1"/>
    <col min="12" max="85" width="0" style="335" hidden="1" customWidth="1"/>
    <col min="86" max="16384" width="9" style="335"/>
  </cols>
  <sheetData>
    <row r="1" spans="1:11" ht="24.75" customHeight="1" x14ac:dyDescent="0.2">
      <c r="A1" s="995" t="s">
        <v>2024</v>
      </c>
      <c r="B1" s="995"/>
      <c r="C1" s="995"/>
      <c r="D1" s="995"/>
      <c r="E1" s="995"/>
      <c r="F1" s="995"/>
      <c r="G1" s="995"/>
      <c r="H1" s="995"/>
      <c r="I1" s="995"/>
      <c r="J1" s="995"/>
      <c r="K1" s="995"/>
    </row>
    <row r="2" spans="1:11" ht="38.25" customHeight="1" x14ac:dyDescent="0.25">
      <c r="A2" s="1016" t="s">
        <v>2025</v>
      </c>
      <c r="B2" s="1016"/>
      <c r="C2" s="1016"/>
      <c r="D2" s="1016"/>
      <c r="E2" s="1016"/>
      <c r="F2" s="1016"/>
      <c r="G2" s="1016"/>
      <c r="H2" s="1016"/>
      <c r="I2" s="1016"/>
      <c r="J2" s="1016"/>
      <c r="K2" s="1016"/>
    </row>
    <row r="3" spans="1:11" ht="18.75" customHeight="1" thickBot="1" x14ac:dyDescent="0.3">
      <c r="A3" s="33" t="s">
        <v>2448</v>
      </c>
      <c r="K3" s="79" t="s">
        <v>749</v>
      </c>
    </row>
    <row r="4" spans="1:11" ht="24.75" customHeight="1" thickTop="1" x14ac:dyDescent="0.25">
      <c r="A4" s="992" t="s">
        <v>196</v>
      </c>
      <c r="B4" s="1003" t="s">
        <v>1</v>
      </c>
      <c r="C4" s="1003"/>
      <c r="D4" s="1003"/>
      <c r="E4" s="1003" t="s">
        <v>2</v>
      </c>
      <c r="F4" s="1003"/>
      <c r="G4" s="1003"/>
      <c r="H4" s="1003" t="s">
        <v>4</v>
      </c>
      <c r="I4" s="1003"/>
      <c r="J4" s="1003"/>
      <c r="K4" s="992" t="s">
        <v>197</v>
      </c>
    </row>
    <row r="5" spans="1:11" ht="24.75" customHeight="1" x14ac:dyDescent="0.25">
      <c r="A5" s="993"/>
      <c r="B5" s="1004" t="s">
        <v>6</v>
      </c>
      <c r="C5" s="1004"/>
      <c r="D5" s="1004"/>
      <c r="E5" s="1004" t="s">
        <v>7</v>
      </c>
      <c r="F5" s="1004"/>
      <c r="G5" s="1004"/>
      <c r="H5" s="1004" t="s">
        <v>9</v>
      </c>
      <c r="I5" s="1004"/>
      <c r="J5" s="1004"/>
      <c r="K5" s="993"/>
    </row>
    <row r="6" spans="1:11" ht="24.75" customHeight="1" x14ac:dyDescent="0.25">
      <c r="A6" s="993"/>
      <c r="B6" s="334" t="s">
        <v>10</v>
      </c>
      <c r="C6" s="334" t="s">
        <v>112</v>
      </c>
      <c r="D6" s="334" t="s">
        <v>12</v>
      </c>
      <c r="E6" s="334" t="s">
        <v>10</v>
      </c>
      <c r="F6" s="334" t="s">
        <v>112</v>
      </c>
      <c r="G6" s="334" t="s">
        <v>12</v>
      </c>
      <c r="H6" s="334" t="s">
        <v>10</v>
      </c>
      <c r="I6" s="334" t="s">
        <v>112</v>
      </c>
      <c r="J6" s="334" t="s">
        <v>12</v>
      </c>
      <c r="K6" s="993"/>
    </row>
    <row r="7" spans="1:11" ht="24.75" customHeight="1" thickBot="1" x14ac:dyDescent="0.3">
      <c r="A7" s="994"/>
      <c r="B7" s="4" t="s">
        <v>13</v>
      </c>
      <c r="C7" s="4" t="s">
        <v>14</v>
      </c>
      <c r="D7" s="4" t="s">
        <v>9</v>
      </c>
      <c r="E7" s="4" t="s">
        <v>13</v>
      </c>
      <c r="F7" s="4" t="s">
        <v>14</v>
      </c>
      <c r="G7" s="4" t="s">
        <v>9</v>
      </c>
      <c r="H7" s="4" t="s">
        <v>13</v>
      </c>
      <c r="I7" s="4" t="s">
        <v>14</v>
      </c>
      <c r="J7" s="4" t="s">
        <v>9</v>
      </c>
      <c r="K7" s="994"/>
    </row>
    <row r="8" spans="1:11" ht="24" customHeight="1" x14ac:dyDescent="0.25">
      <c r="A8" s="8" t="s">
        <v>15</v>
      </c>
      <c r="B8" s="94"/>
      <c r="C8" s="94"/>
      <c r="D8" s="94"/>
      <c r="E8" s="94"/>
      <c r="F8" s="94"/>
      <c r="G8" s="94"/>
      <c r="H8" s="94"/>
      <c r="I8" s="94"/>
      <c r="J8" s="94"/>
      <c r="K8" s="339" t="s">
        <v>198</v>
      </c>
    </row>
    <row r="9" spans="1:11" ht="24" customHeight="1" x14ac:dyDescent="0.2">
      <c r="A9" s="8" t="s">
        <v>199</v>
      </c>
      <c r="B9" s="9">
        <v>95</v>
      </c>
      <c r="C9" s="9">
        <v>91</v>
      </c>
      <c r="D9" s="9">
        <v>186</v>
      </c>
      <c r="E9" s="9">
        <v>0</v>
      </c>
      <c r="F9" s="9">
        <v>0</v>
      </c>
      <c r="G9" s="9">
        <v>0</v>
      </c>
      <c r="H9" s="9">
        <f t="shared" ref="H9:I23" si="0">SUM(B9,E9)</f>
        <v>95</v>
      </c>
      <c r="I9" s="9">
        <f t="shared" si="0"/>
        <v>91</v>
      </c>
      <c r="J9" s="9">
        <f t="shared" ref="J9:J23" si="1">SUM(H9:I9)</f>
        <v>186</v>
      </c>
      <c r="K9" s="339" t="s">
        <v>200</v>
      </c>
    </row>
    <row r="10" spans="1:11" ht="24" customHeight="1" x14ac:dyDescent="0.2">
      <c r="A10" s="8" t="s">
        <v>203</v>
      </c>
      <c r="B10" s="9">
        <v>40</v>
      </c>
      <c r="C10" s="9">
        <v>60</v>
      </c>
      <c r="D10" s="9">
        <v>100</v>
      </c>
      <c r="E10" s="9">
        <v>0</v>
      </c>
      <c r="F10" s="9">
        <v>0</v>
      </c>
      <c r="G10" s="9">
        <v>0</v>
      </c>
      <c r="H10" s="9">
        <f t="shared" si="0"/>
        <v>40</v>
      </c>
      <c r="I10" s="9">
        <f t="shared" si="0"/>
        <v>60</v>
      </c>
      <c r="J10" s="9">
        <f t="shared" si="1"/>
        <v>100</v>
      </c>
      <c r="K10" s="339" t="s">
        <v>204</v>
      </c>
    </row>
    <row r="11" spans="1:11" ht="24" customHeight="1" x14ac:dyDescent="0.2">
      <c r="A11" s="8" t="s">
        <v>205</v>
      </c>
      <c r="B11" s="9">
        <v>79</v>
      </c>
      <c r="C11" s="9">
        <v>91</v>
      </c>
      <c r="D11" s="9">
        <v>170</v>
      </c>
      <c r="E11" s="9">
        <v>0</v>
      </c>
      <c r="F11" s="9">
        <v>0</v>
      </c>
      <c r="G11" s="9">
        <v>0</v>
      </c>
      <c r="H11" s="9">
        <f t="shared" si="0"/>
        <v>79</v>
      </c>
      <c r="I11" s="9">
        <f t="shared" si="0"/>
        <v>91</v>
      </c>
      <c r="J11" s="9">
        <f t="shared" si="1"/>
        <v>170</v>
      </c>
      <c r="K11" s="339" t="s">
        <v>300</v>
      </c>
    </row>
    <row r="12" spans="1:11" ht="24" customHeight="1" x14ac:dyDescent="0.2">
      <c r="A12" s="8" t="s">
        <v>207</v>
      </c>
      <c r="B12" s="9">
        <v>9</v>
      </c>
      <c r="C12" s="9">
        <v>88</v>
      </c>
      <c r="D12" s="9">
        <v>97</v>
      </c>
      <c r="E12" s="9">
        <v>0</v>
      </c>
      <c r="F12" s="9">
        <v>0</v>
      </c>
      <c r="G12" s="9">
        <v>0</v>
      </c>
      <c r="H12" s="9">
        <f t="shared" si="0"/>
        <v>9</v>
      </c>
      <c r="I12" s="9">
        <f t="shared" si="0"/>
        <v>88</v>
      </c>
      <c r="J12" s="9">
        <f t="shared" si="1"/>
        <v>97</v>
      </c>
      <c r="K12" s="339" t="s">
        <v>208</v>
      </c>
    </row>
    <row r="13" spans="1:11" ht="24" customHeight="1" x14ac:dyDescent="0.2">
      <c r="A13" s="8" t="s">
        <v>209</v>
      </c>
      <c r="B13" s="9">
        <v>332</v>
      </c>
      <c r="C13" s="9">
        <v>57</v>
      </c>
      <c r="D13" s="9">
        <v>389</v>
      </c>
      <c r="E13" s="9">
        <v>0</v>
      </c>
      <c r="F13" s="9">
        <v>0</v>
      </c>
      <c r="G13" s="9">
        <v>0</v>
      </c>
      <c r="H13" s="9">
        <f t="shared" si="0"/>
        <v>332</v>
      </c>
      <c r="I13" s="9">
        <f t="shared" si="0"/>
        <v>57</v>
      </c>
      <c r="J13" s="9">
        <f t="shared" si="1"/>
        <v>389</v>
      </c>
      <c r="K13" s="339" t="s">
        <v>210</v>
      </c>
    </row>
    <row r="14" spans="1:11" s="558" customFormat="1" ht="24" customHeight="1" x14ac:dyDescent="0.2">
      <c r="A14" s="463" t="s">
        <v>2056</v>
      </c>
      <c r="B14" s="9">
        <v>22</v>
      </c>
      <c r="C14" s="9">
        <v>5</v>
      </c>
      <c r="D14" s="9">
        <v>27</v>
      </c>
      <c r="E14" s="9">
        <v>0</v>
      </c>
      <c r="F14" s="9">
        <v>0</v>
      </c>
      <c r="G14" s="9">
        <v>0</v>
      </c>
      <c r="H14" s="9">
        <f t="shared" ref="H14" si="2">SUM(B14,E14)</f>
        <v>22</v>
      </c>
      <c r="I14" s="9">
        <f t="shared" ref="I14" si="3">SUM(C14,F14)</f>
        <v>5</v>
      </c>
      <c r="J14" s="9">
        <f t="shared" ref="J14" si="4">SUM(H14:I14)</f>
        <v>27</v>
      </c>
      <c r="K14" s="559" t="s">
        <v>2057</v>
      </c>
    </row>
    <row r="15" spans="1:11" ht="24" customHeight="1" x14ac:dyDescent="0.2">
      <c r="A15" s="307" t="s">
        <v>2059</v>
      </c>
      <c r="B15" s="9">
        <v>115</v>
      </c>
      <c r="C15" s="9">
        <v>11</v>
      </c>
      <c r="D15" s="9">
        <v>126</v>
      </c>
      <c r="E15" s="9">
        <v>0</v>
      </c>
      <c r="F15" s="9">
        <v>0</v>
      </c>
      <c r="G15" s="9">
        <v>0</v>
      </c>
      <c r="H15" s="9">
        <f t="shared" si="0"/>
        <v>115</v>
      </c>
      <c r="I15" s="9">
        <f t="shared" si="0"/>
        <v>11</v>
      </c>
      <c r="J15" s="9">
        <f t="shared" si="1"/>
        <v>126</v>
      </c>
      <c r="K15" s="339" t="s">
        <v>744</v>
      </c>
    </row>
    <row r="16" spans="1:11" ht="24" customHeight="1" x14ac:dyDescent="0.2">
      <c r="A16" s="8" t="s">
        <v>213</v>
      </c>
      <c r="B16" s="9">
        <v>96</v>
      </c>
      <c r="C16" s="9">
        <v>63</v>
      </c>
      <c r="D16" s="9">
        <v>159</v>
      </c>
      <c r="E16" s="9">
        <v>0</v>
      </c>
      <c r="F16" s="9">
        <v>0</v>
      </c>
      <c r="G16" s="9">
        <v>0</v>
      </c>
      <c r="H16" s="9">
        <f t="shared" si="0"/>
        <v>96</v>
      </c>
      <c r="I16" s="9">
        <f t="shared" si="0"/>
        <v>63</v>
      </c>
      <c r="J16" s="9">
        <f t="shared" si="1"/>
        <v>159</v>
      </c>
      <c r="K16" s="339" t="s">
        <v>214</v>
      </c>
    </row>
    <row r="17" spans="1:11" ht="24" customHeight="1" x14ac:dyDescent="0.2">
      <c r="A17" s="8" t="s">
        <v>215</v>
      </c>
      <c r="B17" s="9">
        <v>37</v>
      </c>
      <c r="C17" s="9">
        <v>35</v>
      </c>
      <c r="D17" s="9">
        <v>72</v>
      </c>
      <c r="E17" s="9">
        <v>0</v>
      </c>
      <c r="F17" s="9">
        <v>0</v>
      </c>
      <c r="G17" s="9">
        <v>0</v>
      </c>
      <c r="H17" s="9">
        <f t="shared" si="0"/>
        <v>37</v>
      </c>
      <c r="I17" s="9">
        <f t="shared" si="0"/>
        <v>35</v>
      </c>
      <c r="J17" s="9">
        <f t="shared" si="1"/>
        <v>72</v>
      </c>
      <c r="K17" s="339" t="s">
        <v>216</v>
      </c>
    </row>
    <row r="18" spans="1:11" ht="24" customHeight="1" x14ac:dyDescent="0.2">
      <c r="A18" s="8" t="s">
        <v>217</v>
      </c>
      <c r="B18" s="9">
        <v>124</v>
      </c>
      <c r="C18" s="9">
        <v>172</v>
      </c>
      <c r="D18" s="9">
        <v>296</v>
      </c>
      <c r="E18" s="9">
        <v>0</v>
      </c>
      <c r="F18" s="9">
        <v>0</v>
      </c>
      <c r="G18" s="9">
        <v>0</v>
      </c>
      <c r="H18" s="9">
        <f t="shared" si="0"/>
        <v>124</v>
      </c>
      <c r="I18" s="9">
        <f t="shared" si="0"/>
        <v>172</v>
      </c>
      <c r="J18" s="9">
        <f t="shared" si="1"/>
        <v>296</v>
      </c>
      <c r="K18" s="339" t="s">
        <v>453</v>
      </c>
    </row>
    <row r="19" spans="1:11" ht="24" customHeight="1" x14ac:dyDescent="0.2">
      <c r="A19" s="8" t="s">
        <v>456</v>
      </c>
      <c r="B19" s="9">
        <v>89</v>
      </c>
      <c r="C19" s="9">
        <v>56</v>
      </c>
      <c r="D19" s="9">
        <v>145</v>
      </c>
      <c r="E19" s="9">
        <v>0</v>
      </c>
      <c r="F19" s="9">
        <v>0</v>
      </c>
      <c r="G19" s="9">
        <v>0</v>
      </c>
      <c r="H19" s="9">
        <f t="shared" si="0"/>
        <v>89</v>
      </c>
      <c r="I19" s="9">
        <f t="shared" si="0"/>
        <v>56</v>
      </c>
      <c r="J19" s="9">
        <f t="shared" si="1"/>
        <v>145</v>
      </c>
      <c r="K19" s="339" t="s">
        <v>457</v>
      </c>
    </row>
    <row r="20" spans="1:11" ht="24" customHeight="1" x14ac:dyDescent="0.2">
      <c r="A20" s="8" t="s">
        <v>221</v>
      </c>
      <c r="B20" s="9">
        <v>412</v>
      </c>
      <c r="C20" s="9">
        <v>200</v>
      </c>
      <c r="D20" s="9">
        <v>612</v>
      </c>
      <c r="E20" s="9">
        <v>0</v>
      </c>
      <c r="F20" s="9">
        <v>0</v>
      </c>
      <c r="G20" s="9">
        <v>0</v>
      </c>
      <c r="H20" s="9">
        <f t="shared" si="0"/>
        <v>412</v>
      </c>
      <c r="I20" s="9">
        <f t="shared" si="0"/>
        <v>200</v>
      </c>
      <c r="J20" s="9">
        <f t="shared" si="1"/>
        <v>612</v>
      </c>
      <c r="K20" s="339" t="s">
        <v>222</v>
      </c>
    </row>
    <row r="21" spans="1:11" ht="24" customHeight="1" x14ac:dyDescent="0.2">
      <c r="A21" s="8" t="s">
        <v>458</v>
      </c>
      <c r="B21" s="9">
        <v>480</v>
      </c>
      <c r="C21" s="9">
        <v>257</v>
      </c>
      <c r="D21" s="9">
        <v>737</v>
      </c>
      <c r="E21" s="9">
        <v>0</v>
      </c>
      <c r="F21" s="9">
        <v>0</v>
      </c>
      <c r="G21" s="9">
        <v>0</v>
      </c>
      <c r="H21" s="9">
        <f t="shared" si="0"/>
        <v>480</v>
      </c>
      <c r="I21" s="9">
        <f t="shared" si="0"/>
        <v>257</v>
      </c>
      <c r="J21" s="9">
        <f t="shared" si="1"/>
        <v>737</v>
      </c>
      <c r="K21" s="339" t="s">
        <v>459</v>
      </c>
    </row>
    <row r="22" spans="1:11" ht="24" customHeight="1" x14ac:dyDescent="0.2">
      <c r="A22" s="8" t="s">
        <v>460</v>
      </c>
      <c r="B22" s="9">
        <v>768</v>
      </c>
      <c r="C22" s="9">
        <v>258</v>
      </c>
      <c r="D22" s="9">
        <v>1026</v>
      </c>
      <c r="E22" s="9">
        <v>0</v>
      </c>
      <c r="F22" s="9">
        <v>0</v>
      </c>
      <c r="G22" s="9">
        <v>0</v>
      </c>
      <c r="H22" s="9">
        <f t="shared" si="0"/>
        <v>768</v>
      </c>
      <c r="I22" s="9">
        <f t="shared" si="0"/>
        <v>258</v>
      </c>
      <c r="J22" s="9">
        <f t="shared" si="1"/>
        <v>1026</v>
      </c>
      <c r="K22" s="339" t="s">
        <v>461</v>
      </c>
    </row>
    <row r="23" spans="1:11" ht="24" customHeight="1" thickBot="1" x14ac:dyDescent="0.25">
      <c r="A23" s="11" t="s">
        <v>745</v>
      </c>
      <c r="B23" s="12">
        <v>163</v>
      </c>
      <c r="C23" s="12">
        <v>102</v>
      </c>
      <c r="D23" s="12">
        <v>265</v>
      </c>
      <c r="E23" s="12">
        <v>0</v>
      </c>
      <c r="F23" s="12">
        <v>0</v>
      </c>
      <c r="G23" s="12">
        <v>0</v>
      </c>
      <c r="H23" s="12">
        <f t="shared" si="0"/>
        <v>163</v>
      </c>
      <c r="I23" s="12">
        <f t="shared" si="0"/>
        <v>102</v>
      </c>
      <c r="J23" s="12">
        <f t="shared" si="1"/>
        <v>265</v>
      </c>
      <c r="K23" s="13" t="s">
        <v>746</v>
      </c>
    </row>
    <row r="24" spans="1:11" s="799" customFormat="1" ht="15" customHeight="1" thickTop="1" x14ac:dyDescent="0.2">
      <c r="A24" s="806"/>
      <c r="B24" s="796"/>
      <c r="C24" s="796"/>
      <c r="D24" s="796"/>
      <c r="E24" s="796"/>
      <c r="F24" s="796"/>
      <c r="G24" s="796"/>
      <c r="H24" s="796"/>
      <c r="I24" s="796"/>
      <c r="J24" s="796"/>
      <c r="K24" s="802"/>
    </row>
    <row r="25" spans="1:11" ht="18.75" customHeight="1" thickBot="1" x14ac:dyDescent="0.3">
      <c r="A25" s="33" t="s">
        <v>2449</v>
      </c>
      <c r="K25" s="79" t="s">
        <v>2450</v>
      </c>
    </row>
    <row r="26" spans="1:11" ht="20.25" customHeight="1" thickTop="1" x14ac:dyDescent="0.25">
      <c r="A26" s="992" t="s">
        <v>196</v>
      </c>
      <c r="B26" s="1003" t="s">
        <v>1</v>
      </c>
      <c r="C26" s="1003"/>
      <c r="D26" s="1003"/>
      <c r="E26" s="1003" t="s">
        <v>2</v>
      </c>
      <c r="F26" s="1003"/>
      <c r="G26" s="1003"/>
      <c r="H26" s="1003" t="s">
        <v>4</v>
      </c>
      <c r="I26" s="1003"/>
      <c r="J26" s="1003"/>
      <c r="K26" s="992" t="s">
        <v>197</v>
      </c>
    </row>
    <row r="27" spans="1:11" ht="20.25" customHeight="1" x14ac:dyDescent="0.25">
      <c r="A27" s="993"/>
      <c r="B27" s="1004" t="s">
        <v>6</v>
      </c>
      <c r="C27" s="1004"/>
      <c r="D27" s="1004"/>
      <c r="E27" s="1004" t="s">
        <v>7</v>
      </c>
      <c r="F27" s="1004"/>
      <c r="G27" s="1004"/>
      <c r="H27" s="1004" t="s">
        <v>9</v>
      </c>
      <c r="I27" s="1004"/>
      <c r="J27" s="1004"/>
      <c r="K27" s="993"/>
    </row>
    <row r="28" spans="1:11" ht="20.25" customHeight="1" x14ac:dyDescent="0.25">
      <c r="A28" s="993"/>
      <c r="B28" s="334" t="s">
        <v>10</v>
      </c>
      <c r="C28" s="334" t="s">
        <v>112</v>
      </c>
      <c r="D28" s="334" t="s">
        <v>12</v>
      </c>
      <c r="E28" s="334" t="s">
        <v>10</v>
      </c>
      <c r="F28" s="334" t="s">
        <v>112</v>
      </c>
      <c r="G28" s="334" t="s">
        <v>12</v>
      </c>
      <c r="H28" s="334" t="s">
        <v>10</v>
      </c>
      <c r="I28" s="334" t="s">
        <v>112</v>
      </c>
      <c r="J28" s="334" t="s">
        <v>12</v>
      </c>
      <c r="K28" s="993"/>
    </row>
    <row r="29" spans="1:11" ht="20.25" customHeight="1" thickBot="1" x14ac:dyDescent="0.3">
      <c r="A29" s="994"/>
      <c r="B29" s="4" t="s">
        <v>13</v>
      </c>
      <c r="C29" s="4" t="s">
        <v>14</v>
      </c>
      <c r="D29" s="4" t="s">
        <v>9</v>
      </c>
      <c r="E29" s="4" t="s">
        <v>13</v>
      </c>
      <c r="F29" s="4" t="s">
        <v>14</v>
      </c>
      <c r="G29" s="4" t="s">
        <v>9</v>
      </c>
      <c r="H29" s="4" t="s">
        <v>13</v>
      </c>
      <c r="I29" s="4" t="s">
        <v>14</v>
      </c>
      <c r="J29" s="4" t="s">
        <v>9</v>
      </c>
      <c r="K29" s="994"/>
    </row>
    <row r="30" spans="1:11" ht="18" customHeight="1" x14ac:dyDescent="0.2">
      <c r="A30" s="8" t="s">
        <v>227</v>
      </c>
      <c r="B30" s="9">
        <v>0</v>
      </c>
      <c r="C30" s="9">
        <v>674</v>
      </c>
      <c r="D30" s="9">
        <v>674</v>
      </c>
      <c r="E30" s="9">
        <v>0</v>
      </c>
      <c r="F30" s="9">
        <v>0</v>
      </c>
      <c r="G30" s="9">
        <v>0</v>
      </c>
      <c r="H30" s="9">
        <f t="shared" ref="H30:I36" si="5">SUM(B30,E30)</f>
        <v>0</v>
      </c>
      <c r="I30" s="9">
        <f t="shared" si="5"/>
        <v>674</v>
      </c>
      <c r="J30" s="9">
        <f t="shared" ref="J30:J36" si="6">SUM(H30:I30)</f>
        <v>674</v>
      </c>
      <c r="K30" s="339" t="s">
        <v>432</v>
      </c>
    </row>
    <row r="31" spans="1:11" ht="18" customHeight="1" x14ac:dyDescent="0.2">
      <c r="A31" s="8" t="s">
        <v>747</v>
      </c>
      <c r="B31" s="9">
        <v>403</v>
      </c>
      <c r="C31" s="9">
        <v>137</v>
      </c>
      <c r="D31" s="9">
        <v>540</v>
      </c>
      <c r="E31" s="9">
        <v>0</v>
      </c>
      <c r="F31" s="9">
        <v>0</v>
      </c>
      <c r="G31" s="9">
        <v>0</v>
      </c>
      <c r="H31" s="9">
        <f t="shared" si="5"/>
        <v>403</v>
      </c>
      <c r="I31" s="9">
        <f t="shared" si="5"/>
        <v>137</v>
      </c>
      <c r="J31" s="9">
        <f t="shared" si="6"/>
        <v>540</v>
      </c>
      <c r="K31" s="339" t="s">
        <v>312</v>
      </c>
    </row>
    <row r="32" spans="1:11" ht="18" customHeight="1" x14ac:dyDescent="0.2">
      <c r="A32" s="8" t="s">
        <v>229</v>
      </c>
      <c r="B32" s="9">
        <v>87</v>
      </c>
      <c r="C32" s="9">
        <v>20</v>
      </c>
      <c r="D32" s="9">
        <v>107</v>
      </c>
      <c r="E32" s="9">
        <v>0</v>
      </c>
      <c r="F32" s="9">
        <v>0</v>
      </c>
      <c r="G32" s="9">
        <v>0</v>
      </c>
      <c r="H32" s="9">
        <f t="shared" si="5"/>
        <v>87</v>
      </c>
      <c r="I32" s="9">
        <f t="shared" si="5"/>
        <v>20</v>
      </c>
      <c r="J32" s="9">
        <f t="shared" si="6"/>
        <v>107</v>
      </c>
      <c r="K32" s="339" t="s">
        <v>462</v>
      </c>
    </row>
    <row r="33" spans="1:11" ht="18" customHeight="1" x14ac:dyDescent="0.2">
      <c r="A33" s="8" t="s">
        <v>233</v>
      </c>
      <c r="B33" s="9">
        <v>285</v>
      </c>
      <c r="C33" s="9">
        <v>163</v>
      </c>
      <c r="D33" s="9">
        <v>448</v>
      </c>
      <c r="E33" s="9">
        <v>0</v>
      </c>
      <c r="F33" s="9">
        <v>0</v>
      </c>
      <c r="G33" s="9">
        <v>0</v>
      </c>
      <c r="H33" s="9">
        <f t="shared" si="5"/>
        <v>285</v>
      </c>
      <c r="I33" s="9">
        <f t="shared" si="5"/>
        <v>163</v>
      </c>
      <c r="J33" s="9">
        <f t="shared" si="6"/>
        <v>448</v>
      </c>
      <c r="K33" s="339" t="s">
        <v>234</v>
      </c>
    </row>
    <row r="34" spans="1:11" ht="18" customHeight="1" x14ac:dyDescent="0.2">
      <c r="A34" s="8" t="s">
        <v>409</v>
      </c>
      <c r="B34" s="9">
        <v>120</v>
      </c>
      <c r="C34" s="9">
        <v>86</v>
      </c>
      <c r="D34" s="9">
        <v>206</v>
      </c>
      <c r="E34" s="9">
        <v>0</v>
      </c>
      <c r="F34" s="9">
        <v>0</v>
      </c>
      <c r="G34" s="9">
        <v>0</v>
      </c>
      <c r="H34" s="9">
        <f t="shared" si="5"/>
        <v>120</v>
      </c>
      <c r="I34" s="9">
        <f t="shared" si="5"/>
        <v>86</v>
      </c>
      <c r="J34" s="9">
        <f t="shared" si="6"/>
        <v>206</v>
      </c>
      <c r="K34" s="339" t="s">
        <v>240</v>
      </c>
    </row>
    <row r="35" spans="1:11" ht="18" customHeight="1" x14ac:dyDescent="0.2">
      <c r="A35" s="8" t="s">
        <v>241</v>
      </c>
      <c r="B35" s="9">
        <v>45</v>
      </c>
      <c r="C35" s="9">
        <v>21</v>
      </c>
      <c r="D35" s="9">
        <v>66</v>
      </c>
      <c r="E35" s="9">
        <v>0</v>
      </c>
      <c r="F35" s="9">
        <v>0</v>
      </c>
      <c r="G35" s="9">
        <v>0</v>
      </c>
      <c r="H35" s="9">
        <f t="shared" si="5"/>
        <v>45</v>
      </c>
      <c r="I35" s="9">
        <f t="shared" si="5"/>
        <v>21</v>
      </c>
      <c r="J35" s="9">
        <f t="shared" si="6"/>
        <v>66</v>
      </c>
      <c r="K35" s="339" t="s">
        <v>465</v>
      </c>
    </row>
    <row r="36" spans="1:11" ht="18" customHeight="1" x14ac:dyDescent="0.2">
      <c r="A36" s="8" t="s">
        <v>435</v>
      </c>
      <c r="B36" s="9">
        <v>180</v>
      </c>
      <c r="C36" s="9">
        <v>54</v>
      </c>
      <c r="D36" s="9">
        <v>234</v>
      </c>
      <c r="E36" s="9">
        <v>0</v>
      </c>
      <c r="F36" s="9">
        <v>0</v>
      </c>
      <c r="G36" s="9">
        <v>0</v>
      </c>
      <c r="H36" s="9">
        <f t="shared" si="5"/>
        <v>180</v>
      </c>
      <c r="I36" s="9">
        <f t="shared" si="5"/>
        <v>54</v>
      </c>
      <c r="J36" s="9">
        <f t="shared" si="6"/>
        <v>234</v>
      </c>
      <c r="K36" s="339" t="s">
        <v>246</v>
      </c>
    </row>
    <row r="37" spans="1:11" ht="18" customHeight="1" x14ac:dyDescent="0.2">
      <c r="A37" s="8" t="s">
        <v>90</v>
      </c>
      <c r="B37" s="9">
        <f t="shared" ref="B37:J37" si="7">SUM(B30:B36,B9:B23)</f>
        <v>3981</v>
      </c>
      <c r="C37" s="9">
        <f t="shared" si="7"/>
        <v>2701</v>
      </c>
      <c r="D37" s="9">
        <f t="shared" si="7"/>
        <v>6682</v>
      </c>
      <c r="E37" s="9">
        <f t="shared" si="7"/>
        <v>0</v>
      </c>
      <c r="F37" s="9">
        <f t="shared" si="7"/>
        <v>0</v>
      </c>
      <c r="G37" s="9">
        <f t="shared" si="7"/>
        <v>0</v>
      </c>
      <c r="H37" s="9">
        <f t="shared" si="7"/>
        <v>3981</v>
      </c>
      <c r="I37" s="9">
        <f t="shared" si="7"/>
        <v>2701</v>
      </c>
      <c r="J37" s="9">
        <f t="shared" si="7"/>
        <v>6682</v>
      </c>
      <c r="K37" s="339" t="s">
        <v>91</v>
      </c>
    </row>
    <row r="38" spans="1:11" ht="18" customHeight="1" x14ac:dyDescent="0.2">
      <c r="A38" s="8" t="s">
        <v>92</v>
      </c>
      <c r="B38" s="9"/>
      <c r="C38" s="9"/>
      <c r="D38" s="9"/>
      <c r="E38" s="9"/>
      <c r="F38" s="9"/>
      <c r="G38" s="9"/>
      <c r="H38" s="9"/>
      <c r="I38" s="9"/>
      <c r="J38" s="9"/>
      <c r="K38" s="339" t="s">
        <v>466</v>
      </c>
    </row>
    <row r="39" spans="1:11" ht="18" customHeight="1" x14ac:dyDescent="0.2">
      <c r="A39" s="8" t="s">
        <v>209</v>
      </c>
      <c r="B39" s="9">
        <v>89</v>
      </c>
      <c r="C39" s="9">
        <v>18</v>
      </c>
      <c r="D39" s="9">
        <v>107</v>
      </c>
      <c r="E39" s="9">
        <v>0</v>
      </c>
      <c r="F39" s="9">
        <v>0</v>
      </c>
      <c r="G39" s="9">
        <v>0</v>
      </c>
      <c r="H39" s="9">
        <f t="shared" ref="H39:I53" si="8">SUM(B39,E39)</f>
        <v>89</v>
      </c>
      <c r="I39" s="9">
        <f t="shared" si="8"/>
        <v>18</v>
      </c>
      <c r="J39" s="9">
        <f>SUM(H39:I39)</f>
        <v>107</v>
      </c>
      <c r="K39" s="339" t="s">
        <v>210</v>
      </c>
    </row>
    <row r="40" spans="1:11" s="558" customFormat="1" ht="18" customHeight="1" x14ac:dyDescent="0.2">
      <c r="A40" s="307" t="s">
        <v>2058</v>
      </c>
      <c r="B40" s="9">
        <v>38</v>
      </c>
      <c r="C40" s="9"/>
      <c r="D40" s="9">
        <v>38</v>
      </c>
      <c r="E40" s="9">
        <v>0</v>
      </c>
      <c r="F40" s="9">
        <v>0</v>
      </c>
      <c r="G40" s="9">
        <v>0</v>
      </c>
      <c r="H40" s="9">
        <f t="shared" ref="H40:I42" si="9">SUM(B40,E40)</f>
        <v>38</v>
      </c>
      <c r="I40" s="9">
        <f t="shared" si="9"/>
        <v>0</v>
      </c>
      <c r="J40" s="9">
        <f>SUM(H40:I40)</f>
        <v>38</v>
      </c>
      <c r="K40" s="559" t="s">
        <v>2057</v>
      </c>
    </row>
    <row r="41" spans="1:11" ht="18" customHeight="1" x14ac:dyDescent="0.2">
      <c r="A41" s="8" t="s">
        <v>213</v>
      </c>
      <c r="B41" s="9">
        <v>29</v>
      </c>
      <c r="C41" s="9">
        <v>5</v>
      </c>
      <c r="D41" s="9">
        <v>34</v>
      </c>
      <c r="E41" s="9">
        <v>0</v>
      </c>
      <c r="F41" s="9">
        <v>0</v>
      </c>
      <c r="G41" s="9">
        <v>0</v>
      </c>
      <c r="H41" s="9">
        <f t="shared" si="9"/>
        <v>29</v>
      </c>
      <c r="I41" s="9">
        <f t="shared" si="9"/>
        <v>5</v>
      </c>
      <c r="J41" s="9">
        <f>SUM(H41:I41)</f>
        <v>34</v>
      </c>
      <c r="K41" s="339" t="s">
        <v>214</v>
      </c>
    </row>
    <row r="42" spans="1:11" ht="18" customHeight="1" x14ac:dyDescent="0.2">
      <c r="A42" s="8" t="s">
        <v>217</v>
      </c>
      <c r="B42" s="9">
        <v>127</v>
      </c>
      <c r="C42" s="9">
        <v>82</v>
      </c>
      <c r="D42" s="9">
        <v>209</v>
      </c>
      <c r="E42" s="9">
        <v>0</v>
      </c>
      <c r="F42" s="9">
        <v>0</v>
      </c>
      <c r="G42" s="9">
        <v>0</v>
      </c>
      <c r="H42" s="9">
        <f t="shared" si="9"/>
        <v>127</v>
      </c>
      <c r="I42" s="9">
        <f t="shared" si="9"/>
        <v>82</v>
      </c>
      <c r="J42" s="9">
        <f>SUM(H42:I42)</f>
        <v>209</v>
      </c>
      <c r="K42" s="339" t="s">
        <v>453</v>
      </c>
    </row>
    <row r="43" spans="1:11" ht="18" customHeight="1" x14ac:dyDescent="0.2">
      <c r="A43" s="8" t="s">
        <v>456</v>
      </c>
      <c r="B43" s="9">
        <v>6</v>
      </c>
      <c r="C43" s="9">
        <v>1</v>
      </c>
      <c r="D43" s="9">
        <v>7</v>
      </c>
      <c r="E43" s="9">
        <v>0</v>
      </c>
      <c r="F43" s="9">
        <v>0</v>
      </c>
      <c r="G43" s="9">
        <v>0</v>
      </c>
      <c r="H43" s="9">
        <f t="shared" si="8"/>
        <v>6</v>
      </c>
      <c r="I43" s="9">
        <f t="shared" si="8"/>
        <v>1</v>
      </c>
      <c r="J43" s="9">
        <f t="shared" ref="J43:J53" si="10">SUM(H43:I43)</f>
        <v>7</v>
      </c>
      <c r="K43" s="339" t="s">
        <v>457</v>
      </c>
    </row>
    <row r="44" spans="1:11" ht="18" customHeight="1" x14ac:dyDescent="0.2">
      <c r="A44" s="8" t="s">
        <v>221</v>
      </c>
      <c r="B44" s="9">
        <v>122</v>
      </c>
      <c r="C44" s="9">
        <v>44</v>
      </c>
      <c r="D44" s="9">
        <v>166</v>
      </c>
      <c r="E44" s="9">
        <v>0</v>
      </c>
      <c r="F44" s="9">
        <v>0</v>
      </c>
      <c r="G44" s="9">
        <v>0</v>
      </c>
      <c r="H44" s="9">
        <f t="shared" si="8"/>
        <v>122</v>
      </c>
      <c r="I44" s="9">
        <f t="shared" si="8"/>
        <v>44</v>
      </c>
      <c r="J44" s="9">
        <f t="shared" si="10"/>
        <v>166</v>
      </c>
      <c r="K44" s="339" t="s">
        <v>222</v>
      </c>
    </row>
    <row r="45" spans="1:11" ht="18" customHeight="1" x14ac:dyDescent="0.2">
      <c r="A45" s="8" t="s">
        <v>458</v>
      </c>
      <c r="B45" s="9">
        <v>87</v>
      </c>
      <c r="C45" s="9">
        <v>45</v>
      </c>
      <c r="D45" s="9">
        <v>132</v>
      </c>
      <c r="E45" s="9">
        <v>0</v>
      </c>
      <c r="F45" s="9">
        <v>0</v>
      </c>
      <c r="G45" s="9">
        <v>0</v>
      </c>
      <c r="H45" s="9">
        <f t="shared" si="8"/>
        <v>87</v>
      </c>
      <c r="I45" s="9">
        <f t="shared" si="8"/>
        <v>45</v>
      </c>
      <c r="J45" s="9">
        <f t="shared" si="10"/>
        <v>132</v>
      </c>
      <c r="K45" s="339" t="s">
        <v>459</v>
      </c>
    </row>
    <row r="46" spans="1:11" ht="18" customHeight="1" x14ac:dyDescent="0.2">
      <c r="A46" s="8" t="s">
        <v>460</v>
      </c>
      <c r="B46" s="9">
        <v>42</v>
      </c>
      <c r="C46" s="9">
        <v>23</v>
      </c>
      <c r="D46" s="9">
        <v>65</v>
      </c>
      <c r="E46" s="9">
        <v>0</v>
      </c>
      <c r="F46" s="9">
        <v>0</v>
      </c>
      <c r="G46" s="9">
        <v>0</v>
      </c>
      <c r="H46" s="9">
        <f t="shared" si="8"/>
        <v>42</v>
      </c>
      <c r="I46" s="9">
        <f t="shared" si="8"/>
        <v>23</v>
      </c>
      <c r="J46" s="9">
        <f t="shared" si="10"/>
        <v>65</v>
      </c>
      <c r="K46" s="339" t="s">
        <v>461</v>
      </c>
    </row>
    <row r="47" spans="1:11" ht="18" customHeight="1" x14ac:dyDescent="0.2">
      <c r="A47" s="8" t="s">
        <v>745</v>
      </c>
      <c r="B47" s="9">
        <v>5</v>
      </c>
      <c r="C47" s="9">
        <v>6</v>
      </c>
      <c r="D47" s="9">
        <v>11</v>
      </c>
      <c r="E47" s="9">
        <v>0</v>
      </c>
      <c r="F47" s="9">
        <v>0</v>
      </c>
      <c r="G47" s="9">
        <v>0</v>
      </c>
      <c r="H47" s="9">
        <f t="shared" si="8"/>
        <v>5</v>
      </c>
      <c r="I47" s="9">
        <f t="shared" si="8"/>
        <v>6</v>
      </c>
      <c r="J47" s="9">
        <f t="shared" si="10"/>
        <v>11</v>
      </c>
      <c r="K47" s="339" t="s">
        <v>746</v>
      </c>
    </row>
    <row r="48" spans="1:11" ht="18" customHeight="1" x14ac:dyDescent="0.2">
      <c r="A48" s="17" t="s">
        <v>227</v>
      </c>
      <c r="B48" s="9">
        <v>0</v>
      </c>
      <c r="C48" s="9">
        <v>27</v>
      </c>
      <c r="D48" s="9">
        <v>27</v>
      </c>
      <c r="E48" s="9">
        <v>0</v>
      </c>
      <c r="F48" s="9">
        <v>0</v>
      </c>
      <c r="G48" s="9">
        <v>0</v>
      </c>
      <c r="H48" s="9">
        <f t="shared" si="8"/>
        <v>0</v>
      </c>
      <c r="I48" s="9">
        <f t="shared" si="8"/>
        <v>27</v>
      </c>
      <c r="J48" s="9">
        <f t="shared" si="10"/>
        <v>27</v>
      </c>
      <c r="K48" s="19" t="s">
        <v>432</v>
      </c>
    </row>
    <row r="49" spans="1:11" ht="18" customHeight="1" x14ac:dyDescent="0.2">
      <c r="A49" s="8" t="s">
        <v>748</v>
      </c>
      <c r="B49" s="9">
        <v>61</v>
      </c>
      <c r="C49" s="9">
        <v>26</v>
      </c>
      <c r="D49" s="9">
        <v>87</v>
      </c>
      <c r="E49" s="9">
        <v>0</v>
      </c>
      <c r="F49" s="9">
        <v>0</v>
      </c>
      <c r="G49" s="9">
        <v>0</v>
      </c>
      <c r="H49" s="9">
        <f t="shared" si="8"/>
        <v>61</v>
      </c>
      <c r="I49" s="9">
        <f t="shared" si="8"/>
        <v>26</v>
      </c>
      <c r="J49" s="9">
        <f t="shared" si="10"/>
        <v>87</v>
      </c>
      <c r="K49" s="339" t="s">
        <v>312</v>
      </c>
    </row>
    <row r="50" spans="1:11" ht="18" customHeight="1" x14ac:dyDescent="0.2">
      <c r="A50" s="8" t="s">
        <v>229</v>
      </c>
      <c r="B50" s="9">
        <v>48</v>
      </c>
      <c r="C50" s="9">
        <v>17</v>
      </c>
      <c r="D50" s="9">
        <v>65</v>
      </c>
      <c r="E50" s="9">
        <v>0</v>
      </c>
      <c r="F50" s="9">
        <v>0</v>
      </c>
      <c r="G50" s="9">
        <v>0</v>
      </c>
      <c r="H50" s="9">
        <f t="shared" si="8"/>
        <v>48</v>
      </c>
      <c r="I50" s="9">
        <f t="shared" si="8"/>
        <v>17</v>
      </c>
      <c r="J50" s="9">
        <f t="shared" si="10"/>
        <v>65</v>
      </c>
      <c r="K50" s="339" t="s">
        <v>462</v>
      </c>
    </row>
    <row r="51" spans="1:11" ht="18" customHeight="1" x14ac:dyDescent="0.2">
      <c r="A51" s="8" t="s">
        <v>233</v>
      </c>
      <c r="B51" s="9">
        <v>53</v>
      </c>
      <c r="C51" s="9">
        <v>7</v>
      </c>
      <c r="D51" s="9">
        <v>60</v>
      </c>
      <c r="E51" s="9">
        <v>0</v>
      </c>
      <c r="F51" s="9">
        <v>0</v>
      </c>
      <c r="G51" s="9">
        <v>0</v>
      </c>
      <c r="H51" s="9">
        <f t="shared" si="8"/>
        <v>53</v>
      </c>
      <c r="I51" s="9">
        <f t="shared" si="8"/>
        <v>7</v>
      </c>
      <c r="J51" s="9">
        <f t="shared" si="10"/>
        <v>60</v>
      </c>
      <c r="K51" s="339" t="s">
        <v>234</v>
      </c>
    </row>
    <row r="52" spans="1:11" ht="18" customHeight="1" x14ac:dyDescent="0.2">
      <c r="A52" s="8" t="s">
        <v>409</v>
      </c>
      <c r="B52" s="9">
        <v>180</v>
      </c>
      <c r="C52" s="9">
        <v>25</v>
      </c>
      <c r="D52" s="9">
        <v>205</v>
      </c>
      <c r="E52" s="9">
        <v>0</v>
      </c>
      <c r="F52" s="9">
        <v>0</v>
      </c>
      <c r="G52" s="9">
        <v>0</v>
      </c>
      <c r="H52" s="9">
        <f t="shared" si="8"/>
        <v>180</v>
      </c>
      <c r="I52" s="9">
        <f t="shared" si="8"/>
        <v>25</v>
      </c>
      <c r="J52" s="9">
        <f t="shared" si="10"/>
        <v>205</v>
      </c>
      <c r="K52" s="339" t="s">
        <v>240</v>
      </c>
    </row>
    <row r="53" spans="1:11" ht="18" customHeight="1" x14ac:dyDescent="0.2">
      <c r="A53" s="8" t="s">
        <v>435</v>
      </c>
      <c r="B53" s="9">
        <v>35</v>
      </c>
      <c r="C53" s="9">
        <v>5</v>
      </c>
      <c r="D53" s="9">
        <v>40</v>
      </c>
      <c r="E53" s="9">
        <v>0</v>
      </c>
      <c r="F53" s="9">
        <v>0</v>
      </c>
      <c r="G53" s="9">
        <v>0</v>
      </c>
      <c r="H53" s="9">
        <f t="shared" si="8"/>
        <v>35</v>
      </c>
      <c r="I53" s="9">
        <f t="shared" si="8"/>
        <v>5</v>
      </c>
      <c r="J53" s="9">
        <f t="shared" si="10"/>
        <v>40</v>
      </c>
      <c r="K53" s="339" t="s">
        <v>246</v>
      </c>
    </row>
    <row r="54" spans="1:11" ht="18" customHeight="1" thickBot="1" x14ac:dyDescent="0.25">
      <c r="A54" s="8" t="s">
        <v>126</v>
      </c>
      <c r="B54" s="9">
        <f t="shared" ref="B54:J54" si="11">SUM(B39:B53)</f>
        <v>922</v>
      </c>
      <c r="C54" s="9">
        <f t="shared" si="11"/>
        <v>331</v>
      </c>
      <c r="D54" s="9">
        <f t="shared" si="11"/>
        <v>1253</v>
      </c>
      <c r="E54" s="9">
        <f t="shared" si="11"/>
        <v>0</v>
      </c>
      <c r="F54" s="9">
        <f t="shared" si="11"/>
        <v>0</v>
      </c>
      <c r="G54" s="9">
        <f t="shared" si="11"/>
        <v>0</v>
      </c>
      <c r="H54" s="9">
        <f t="shared" si="11"/>
        <v>922</v>
      </c>
      <c r="I54" s="9">
        <f t="shared" si="11"/>
        <v>331</v>
      </c>
      <c r="J54" s="9">
        <f t="shared" si="11"/>
        <v>1253</v>
      </c>
      <c r="K54" s="339" t="s">
        <v>251</v>
      </c>
    </row>
    <row r="55" spans="1:11" ht="18" customHeight="1" thickBot="1" x14ac:dyDescent="0.25">
      <c r="A55" s="23" t="s">
        <v>374</v>
      </c>
      <c r="B55" s="24">
        <f t="shared" ref="B55:J55" si="12">SUM(B54,B37)</f>
        <v>4903</v>
      </c>
      <c r="C55" s="24">
        <f t="shared" si="12"/>
        <v>3032</v>
      </c>
      <c r="D55" s="24">
        <f t="shared" si="12"/>
        <v>7935</v>
      </c>
      <c r="E55" s="24">
        <f t="shared" si="12"/>
        <v>0</v>
      </c>
      <c r="F55" s="24">
        <f t="shared" si="12"/>
        <v>0</v>
      </c>
      <c r="G55" s="24">
        <f t="shared" si="12"/>
        <v>0</v>
      </c>
      <c r="H55" s="24">
        <f t="shared" si="12"/>
        <v>4903</v>
      </c>
      <c r="I55" s="24">
        <f t="shared" si="12"/>
        <v>3032</v>
      </c>
      <c r="J55" s="24">
        <f t="shared" si="12"/>
        <v>7935</v>
      </c>
      <c r="K55" s="340" t="s">
        <v>253</v>
      </c>
    </row>
    <row r="56" spans="1:11" ht="15" thickTop="1" x14ac:dyDescent="0.2"/>
    <row r="57" spans="1:11" ht="21.75" customHeight="1" x14ac:dyDescent="0.2">
      <c r="A57" s="995" t="s">
        <v>2023</v>
      </c>
      <c r="B57" s="995"/>
      <c r="C57" s="995"/>
      <c r="D57" s="995"/>
      <c r="E57" s="995"/>
      <c r="F57" s="995"/>
      <c r="G57" s="995"/>
      <c r="H57" s="995"/>
      <c r="I57" s="995"/>
      <c r="J57" s="995"/>
      <c r="K57" s="995"/>
    </row>
    <row r="58" spans="1:11" ht="26.25" customHeight="1" x14ac:dyDescent="0.2">
      <c r="A58" s="999" t="s">
        <v>2022</v>
      </c>
      <c r="B58" s="999"/>
      <c r="C58" s="999"/>
      <c r="D58" s="999"/>
      <c r="E58" s="999"/>
      <c r="F58" s="999"/>
      <c r="G58" s="999"/>
      <c r="H58" s="999"/>
      <c r="I58" s="999"/>
      <c r="J58" s="999"/>
      <c r="K58" s="999"/>
    </row>
    <row r="59" spans="1:11" ht="18.75" customHeight="1" thickBot="1" x14ac:dyDescent="0.3">
      <c r="A59" s="33" t="s">
        <v>2451</v>
      </c>
      <c r="K59" s="79" t="s">
        <v>751</v>
      </c>
    </row>
    <row r="60" spans="1:11" s="811" customFormat="1" ht="19.5" customHeight="1" thickTop="1" x14ac:dyDescent="0.2">
      <c r="A60" s="992" t="s">
        <v>196</v>
      </c>
      <c r="B60" s="992" t="s">
        <v>1</v>
      </c>
      <c r="C60" s="992"/>
      <c r="D60" s="992"/>
      <c r="E60" s="992" t="s">
        <v>2</v>
      </c>
      <c r="F60" s="992"/>
      <c r="G60" s="992"/>
      <c r="H60" s="992" t="s">
        <v>4</v>
      </c>
      <c r="I60" s="992"/>
      <c r="J60" s="992"/>
      <c r="K60" s="992" t="s">
        <v>197</v>
      </c>
    </row>
    <row r="61" spans="1:11" s="811" customFormat="1" ht="21" customHeight="1" x14ac:dyDescent="0.2">
      <c r="A61" s="993"/>
      <c r="B61" s="993" t="s">
        <v>6</v>
      </c>
      <c r="C61" s="993"/>
      <c r="D61" s="993"/>
      <c r="E61" s="993" t="s">
        <v>7</v>
      </c>
      <c r="F61" s="993"/>
      <c r="G61" s="993"/>
      <c r="H61" s="993" t="s">
        <v>9</v>
      </c>
      <c r="I61" s="993"/>
      <c r="J61" s="993"/>
      <c r="K61" s="993"/>
    </row>
    <row r="62" spans="1:11" ht="17.25" customHeight="1" x14ac:dyDescent="0.25">
      <c r="A62" s="993"/>
      <c r="B62" s="334" t="s">
        <v>10</v>
      </c>
      <c r="C62" s="334" t="s">
        <v>112</v>
      </c>
      <c r="D62" s="334" t="s">
        <v>12</v>
      </c>
      <c r="E62" s="334" t="s">
        <v>10</v>
      </c>
      <c r="F62" s="334" t="s">
        <v>112</v>
      </c>
      <c r="G62" s="334" t="s">
        <v>12</v>
      </c>
      <c r="H62" s="334" t="s">
        <v>10</v>
      </c>
      <c r="I62" s="334" t="s">
        <v>112</v>
      </c>
      <c r="J62" s="334" t="s">
        <v>12</v>
      </c>
      <c r="K62" s="993"/>
    </row>
    <row r="63" spans="1:11" ht="21.75" customHeight="1" thickBot="1" x14ac:dyDescent="0.3">
      <c r="A63" s="994"/>
      <c r="B63" s="4" t="s">
        <v>13</v>
      </c>
      <c r="C63" s="4" t="s">
        <v>14</v>
      </c>
      <c r="D63" s="4" t="s">
        <v>9</v>
      </c>
      <c r="E63" s="4" t="s">
        <v>13</v>
      </c>
      <c r="F63" s="4" t="s">
        <v>14</v>
      </c>
      <c r="G63" s="4" t="s">
        <v>9</v>
      </c>
      <c r="H63" s="4" t="s">
        <v>13</v>
      </c>
      <c r="I63" s="4" t="s">
        <v>14</v>
      </c>
      <c r="J63" s="4" t="s">
        <v>9</v>
      </c>
      <c r="K63" s="994"/>
    </row>
    <row r="64" spans="1:11" ht="20.25" customHeight="1" x14ac:dyDescent="0.25">
      <c r="A64" s="8" t="s">
        <v>15</v>
      </c>
      <c r="B64" s="94"/>
      <c r="C64" s="94"/>
      <c r="D64" s="94"/>
      <c r="E64" s="94"/>
      <c r="F64" s="94"/>
      <c r="G64" s="94"/>
      <c r="H64" s="94"/>
      <c r="I64" s="94"/>
      <c r="J64" s="94"/>
      <c r="K64" s="339" t="s">
        <v>198</v>
      </c>
    </row>
    <row r="65" spans="1:86" ht="23.25" customHeight="1" x14ac:dyDescent="0.2">
      <c r="A65" s="8" t="s">
        <v>199</v>
      </c>
      <c r="B65" s="9">
        <v>345</v>
      </c>
      <c r="C65" s="9">
        <v>334</v>
      </c>
      <c r="D65" s="9">
        <v>679</v>
      </c>
      <c r="E65" s="9">
        <v>0</v>
      </c>
      <c r="F65" s="9">
        <v>0</v>
      </c>
      <c r="G65" s="9">
        <f>SUM(E65:F65)</f>
        <v>0</v>
      </c>
      <c r="H65" s="9">
        <f t="shared" ref="H65:I82" si="13">SUM(B65,E65)</f>
        <v>345</v>
      </c>
      <c r="I65" s="9">
        <f t="shared" si="13"/>
        <v>334</v>
      </c>
      <c r="J65" s="9">
        <f t="shared" ref="J65:J82" si="14">SUM(H65:I65)</f>
        <v>679</v>
      </c>
      <c r="K65" s="339" t="s">
        <v>200</v>
      </c>
    </row>
    <row r="66" spans="1:86" ht="23.25" customHeight="1" x14ac:dyDescent="0.2">
      <c r="A66" s="8" t="s">
        <v>203</v>
      </c>
      <c r="B66" s="9">
        <v>162</v>
      </c>
      <c r="C66" s="9">
        <v>231</v>
      </c>
      <c r="D66" s="9">
        <v>393</v>
      </c>
      <c r="E66" s="9">
        <v>0</v>
      </c>
      <c r="F66" s="9">
        <v>0</v>
      </c>
      <c r="G66" s="9">
        <f t="shared" ref="G66:G82" si="15">SUM(E66:F66)</f>
        <v>0</v>
      </c>
      <c r="H66" s="9">
        <f t="shared" si="13"/>
        <v>162</v>
      </c>
      <c r="I66" s="9">
        <f t="shared" si="13"/>
        <v>231</v>
      </c>
      <c r="J66" s="9">
        <f t="shared" si="14"/>
        <v>393</v>
      </c>
      <c r="K66" s="339" t="s">
        <v>204</v>
      </c>
    </row>
    <row r="67" spans="1:86" ht="23.25" customHeight="1" x14ac:dyDescent="0.2">
      <c r="A67" s="8" t="s">
        <v>205</v>
      </c>
      <c r="B67" s="9">
        <v>217</v>
      </c>
      <c r="C67" s="9">
        <v>284</v>
      </c>
      <c r="D67" s="9">
        <v>501</v>
      </c>
      <c r="E67" s="9">
        <v>0</v>
      </c>
      <c r="F67" s="9">
        <v>0</v>
      </c>
      <c r="G67" s="9">
        <f t="shared" si="15"/>
        <v>0</v>
      </c>
      <c r="H67" s="9">
        <f t="shared" si="13"/>
        <v>217</v>
      </c>
      <c r="I67" s="9">
        <f t="shared" si="13"/>
        <v>284</v>
      </c>
      <c r="J67" s="9">
        <f t="shared" si="14"/>
        <v>501</v>
      </c>
      <c r="K67" s="339" t="s">
        <v>300</v>
      </c>
    </row>
    <row r="68" spans="1:86" ht="23.25" customHeight="1" x14ac:dyDescent="0.2">
      <c r="A68" s="8" t="s">
        <v>207</v>
      </c>
      <c r="B68" s="9">
        <v>58</v>
      </c>
      <c r="C68" s="9">
        <v>288</v>
      </c>
      <c r="D68" s="9">
        <v>346</v>
      </c>
      <c r="E68" s="9">
        <v>0</v>
      </c>
      <c r="F68" s="9">
        <v>0</v>
      </c>
      <c r="G68" s="9">
        <f t="shared" si="15"/>
        <v>0</v>
      </c>
      <c r="H68" s="9">
        <f t="shared" si="13"/>
        <v>58</v>
      </c>
      <c r="I68" s="9">
        <f t="shared" si="13"/>
        <v>288</v>
      </c>
      <c r="J68" s="9">
        <f t="shared" si="14"/>
        <v>346</v>
      </c>
      <c r="K68" s="339" t="s">
        <v>208</v>
      </c>
      <c r="CH68" s="642"/>
    </row>
    <row r="69" spans="1:86" ht="23.25" customHeight="1" x14ac:dyDescent="0.2">
      <c r="A69" s="8" t="s">
        <v>209</v>
      </c>
      <c r="B69" s="9">
        <v>984</v>
      </c>
      <c r="C69" s="9">
        <v>293</v>
      </c>
      <c r="D69" s="9">
        <v>1277</v>
      </c>
      <c r="E69" s="9">
        <v>0</v>
      </c>
      <c r="F69" s="9">
        <v>0</v>
      </c>
      <c r="G69" s="9">
        <f t="shared" si="15"/>
        <v>0</v>
      </c>
      <c r="H69" s="9">
        <f t="shared" si="13"/>
        <v>984</v>
      </c>
      <c r="I69" s="9">
        <f t="shared" si="13"/>
        <v>293</v>
      </c>
      <c r="J69" s="9">
        <f t="shared" si="14"/>
        <v>1277</v>
      </c>
      <c r="K69" s="339" t="s">
        <v>210</v>
      </c>
      <c r="CH69" s="642"/>
    </row>
    <row r="70" spans="1:86" s="558" customFormat="1" ht="23.25" customHeight="1" x14ac:dyDescent="0.2">
      <c r="A70" s="463" t="s">
        <v>2056</v>
      </c>
      <c r="B70" s="9">
        <v>22</v>
      </c>
      <c r="C70" s="9">
        <v>5</v>
      </c>
      <c r="D70" s="9">
        <v>27</v>
      </c>
      <c r="E70" s="624">
        <v>0</v>
      </c>
      <c r="F70" s="624">
        <v>0</v>
      </c>
      <c r="G70" s="624">
        <f t="shared" ref="G70" si="16">SUM(E70:F70)</f>
        <v>0</v>
      </c>
      <c r="H70" s="9">
        <f t="shared" ref="H70" si="17">SUM(B70,E70)</f>
        <v>22</v>
      </c>
      <c r="I70" s="9">
        <f t="shared" ref="I70" si="18">SUM(C70,F70)</f>
        <v>5</v>
      </c>
      <c r="J70" s="9">
        <f t="shared" ref="J70" si="19">SUM(H70:I70)</f>
        <v>27</v>
      </c>
      <c r="K70" s="559" t="s">
        <v>2057</v>
      </c>
      <c r="CH70" s="642"/>
    </row>
    <row r="71" spans="1:86" ht="23.25" customHeight="1" x14ac:dyDescent="0.2">
      <c r="A71" s="8" t="s">
        <v>2060</v>
      </c>
      <c r="B71" s="9">
        <v>266</v>
      </c>
      <c r="C71" s="9">
        <v>65</v>
      </c>
      <c r="D71" s="9">
        <v>331</v>
      </c>
      <c r="E71" s="9">
        <v>0</v>
      </c>
      <c r="F71" s="9">
        <v>0</v>
      </c>
      <c r="G71" s="9">
        <f t="shared" si="15"/>
        <v>0</v>
      </c>
      <c r="H71" s="9">
        <f t="shared" si="13"/>
        <v>266</v>
      </c>
      <c r="I71" s="9">
        <f t="shared" si="13"/>
        <v>65</v>
      </c>
      <c r="J71" s="9">
        <f t="shared" si="14"/>
        <v>331</v>
      </c>
      <c r="K71" s="339" t="s">
        <v>744</v>
      </c>
      <c r="CH71" s="642"/>
    </row>
    <row r="72" spans="1:86" ht="23.25" customHeight="1" x14ac:dyDescent="0.2">
      <c r="A72" s="8" t="s">
        <v>213</v>
      </c>
      <c r="B72" s="9">
        <v>509</v>
      </c>
      <c r="C72" s="9">
        <v>242</v>
      </c>
      <c r="D72" s="9">
        <v>751</v>
      </c>
      <c r="E72" s="9">
        <v>0</v>
      </c>
      <c r="F72" s="9">
        <v>1</v>
      </c>
      <c r="G72" s="9">
        <f t="shared" si="15"/>
        <v>1</v>
      </c>
      <c r="H72" s="9">
        <f t="shared" si="13"/>
        <v>509</v>
      </c>
      <c r="I72" s="9">
        <f t="shared" si="13"/>
        <v>243</v>
      </c>
      <c r="J72" s="9">
        <f t="shared" si="14"/>
        <v>752</v>
      </c>
      <c r="K72" s="339" t="s">
        <v>214</v>
      </c>
      <c r="CH72" s="642"/>
    </row>
    <row r="73" spans="1:86" ht="23.25" customHeight="1" x14ac:dyDescent="0.2">
      <c r="A73" s="8" t="s">
        <v>215</v>
      </c>
      <c r="B73" s="9">
        <v>139</v>
      </c>
      <c r="C73" s="9">
        <v>114</v>
      </c>
      <c r="D73" s="9">
        <v>253</v>
      </c>
      <c r="E73" s="9">
        <v>0</v>
      </c>
      <c r="F73" s="9">
        <v>0</v>
      </c>
      <c r="G73" s="9">
        <f t="shared" si="15"/>
        <v>0</v>
      </c>
      <c r="H73" s="9">
        <f t="shared" si="13"/>
        <v>139</v>
      </c>
      <c r="I73" s="9">
        <f t="shared" si="13"/>
        <v>114</v>
      </c>
      <c r="J73" s="9">
        <f t="shared" si="14"/>
        <v>253</v>
      </c>
      <c r="K73" s="339" t="s">
        <v>216</v>
      </c>
      <c r="CH73" s="642"/>
    </row>
    <row r="74" spans="1:86" ht="18.75" customHeight="1" x14ac:dyDescent="0.2">
      <c r="A74" s="8" t="s">
        <v>217</v>
      </c>
      <c r="B74" s="9">
        <v>516</v>
      </c>
      <c r="C74" s="9">
        <v>668</v>
      </c>
      <c r="D74" s="9">
        <v>1184</v>
      </c>
      <c r="E74" s="9">
        <v>0</v>
      </c>
      <c r="F74" s="9">
        <v>1</v>
      </c>
      <c r="G74" s="9">
        <f t="shared" si="15"/>
        <v>1</v>
      </c>
      <c r="H74" s="9">
        <f t="shared" si="13"/>
        <v>516</v>
      </c>
      <c r="I74" s="9">
        <f t="shared" si="13"/>
        <v>669</v>
      </c>
      <c r="J74" s="9">
        <f t="shared" si="14"/>
        <v>1185</v>
      </c>
      <c r="K74" s="339" t="s">
        <v>453</v>
      </c>
      <c r="CH74" s="642"/>
    </row>
    <row r="75" spans="1:86" ht="23.25" customHeight="1" x14ac:dyDescent="0.2">
      <c r="A75" s="8" t="s">
        <v>519</v>
      </c>
      <c r="B75" s="9">
        <v>294</v>
      </c>
      <c r="C75" s="9">
        <v>207</v>
      </c>
      <c r="D75" s="9">
        <v>501</v>
      </c>
      <c r="E75" s="9">
        <v>0</v>
      </c>
      <c r="F75" s="9">
        <v>0</v>
      </c>
      <c r="G75" s="9">
        <f t="shared" si="15"/>
        <v>0</v>
      </c>
      <c r="H75" s="9">
        <f t="shared" si="13"/>
        <v>294</v>
      </c>
      <c r="I75" s="9">
        <f t="shared" si="13"/>
        <v>207</v>
      </c>
      <c r="J75" s="9">
        <f t="shared" si="14"/>
        <v>501</v>
      </c>
      <c r="K75" s="339" t="s">
        <v>457</v>
      </c>
      <c r="CH75" s="642"/>
    </row>
    <row r="76" spans="1:86" ht="23.25" customHeight="1" x14ac:dyDescent="0.2">
      <c r="A76" s="8" t="s">
        <v>221</v>
      </c>
      <c r="B76" s="9">
        <v>1854</v>
      </c>
      <c r="C76" s="9">
        <v>761</v>
      </c>
      <c r="D76" s="9">
        <v>2615</v>
      </c>
      <c r="E76" s="9">
        <v>0</v>
      </c>
      <c r="F76" s="9">
        <v>0</v>
      </c>
      <c r="G76" s="9">
        <f t="shared" si="15"/>
        <v>0</v>
      </c>
      <c r="H76" s="9">
        <f t="shared" si="13"/>
        <v>1854</v>
      </c>
      <c r="I76" s="9">
        <f t="shared" si="13"/>
        <v>761</v>
      </c>
      <c r="J76" s="9">
        <f t="shared" si="14"/>
        <v>2615</v>
      </c>
      <c r="K76" s="339" t="s">
        <v>222</v>
      </c>
      <c r="CH76" s="642"/>
    </row>
    <row r="77" spans="1:86" ht="20.25" customHeight="1" x14ac:dyDescent="0.2">
      <c r="A77" s="8" t="s">
        <v>458</v>
      </c>
      <c r="B77" s="9">
        <v>1867</v>
      </c>
      <c r="C77" s="9">
        <v>1290</v>
      </c>
      <c r="D77" s="9">
        <v>3157</v>
      </c>
      <c r="E77" s="9">
        <v>0</v>
      </c>
      <c r="F77" s="9">
        <v>0</v>
      </c>
      <c r="G77" s="9">
        <f t="shared" si="15"/>
        <v>0</v>
      </c>
      <c r="H77" s="9">
        <f t="shared" si="13"/>
        <v>1867</v>
      </c>
      <c r="I77" s="9">
        <f t="shared" si="13"/>
        <v>1290</v>
      </c>
      <c r="J77" s="9">
        <f t="shared" si="14"/>
        <v>3157</v>
      </c>
      <c r="K77" s="339" t="s">
        <v>459</v>
      </c>
      <c r="CH77" s="642"/>
    </row>
    <row r="78" spans="1:86" ht="20.25" customHeight="1" x14ac:dyDescent="0.2">
      <c r="A78" s="8" t="s">
        <v>460</v>
      </c>
      <c r="B78" s="9">
        <v>1849</v>
      </c>
      <c r="C78" s="9">
        <v>893</v>
      </c>
      <c r="D78" s="9">
        <v>2742</v>
      </c>
      <c r="E78" s="9">
        <v>0</v>
      </c>
      <c r="F78" s="9">
        <v>0</v>
      </c>
      <c r="G78" s="9">
        <f t="shared" si="15"/>
        <v>0</v>
      </c>
      <c r="H78" s="9">
        <f t="shared" si="13"/>
        <v>1849</v>
      </c>
      <c r="I78" s="9">
        <f t="shared" si="13"/>
        <v>893</v>
      </c>
      <c r="J78" s="9">
        <f t="shared" si="14"/>
        <v>2742</v>
      </c>
      <c r="K78" s="339" t="s">
        <v>461</v>
      </c>
      <c r="CH78" s="642"/>
    </row>
    <row r="79" spans="1:86" ht="20.25" customHeight="1" x14ac:dyDescent="0.2">
      <c r="A79" s="8" t="s">
        <v>745</v>
      </c>
      <c r="B79" s="9">
        <v>409</v>
      </c>
      <c r="C79" s="9">
        <v>470</v>
      </c>
      <c r="D79" s="9">
        <v>879</v>
      </c>
      <c r="E79" s="9">
        <v>0</v>
      </c>
      <c r="F79" s="9">
        <v>0</v>
      </c>
      <c r="G79" s="9">
        <f t="shared" si="15"/>
        <v>0</v>
      </c>
      <c r="H79" s="9">
        <f t="shared" si="13"/>
        <v>409</v>
      </c>
      <c r="I79" s="9">
        <f t="shared" si="13"/>
        <v>470</v>
      </c>
      <c r="J79" s="9">
        <f t="shared" si="14"/>
        <v>879</v>
      </c>
      <c r="K79" s="339" t="s">
        <v>746</v>
      </c>
      <c r="CH79" s="642"/>
    </row>
    <row r="80" spans="1:86" ht="20.25" customHeight="1" x14ac:dyDescent="0.2">
      <c r="A80" s="8" t="s">
        <v>227</v>
      </c>
      <c r="B80" s="9">
        <v>0</v>
      </c>
      <c r="C80" s="9">
        <v>1985</v>
      </c>
      <c r="D80" s="9">
        <v>1985</v>
      </c>
      <c r="E80" s="9">
        <v>0</v>
      </c>
      <c r="F80" s="9">
        <v>0</v>
      </c>
      <c r="G80" s="9">
        <f t="shared" si="15"/>
        <v>0</v>
      </c>
      <c r="H80" s="9">
        <f t="shared" si="13"/>
        <v>0</v>
      </c>
      <c r="I80" s="9">
        <f t="shared" si="13"/>
        <v>1985</v>
      </c>
      <c r="J80" s="9">
        <f t="shared" si="14"/>
        <v>1985</v>
      </c>
      <c r="K80" s="339" t="s">
        <v>432</v>
      </c>
      <c r="CH80" s="642"/>
    </row>
    <row r="81" spans="1:86" ht="20.25" customHeight="1" x14ac:dyDescent="0.2">
      <c r="A81" s="8" t="s">
        <v>750</v>
      </c>
      <c r="B81" s="9">
        <v>1160</v>
      </c>
      <c r="C81" s="9">
        <v>358</v>
      </c>
      <c r="D81" s="9">
        <v>1518</v>
      </c>
      <c r="E81" s="9">
        <v>0</v>
      </c>
      <c r="F81" s="9">
        <v>0</v>
      </c>
      <c r="G81" s="9">
        <f t="shared" si="15"/>
        <v>0</v>
      </c>
      <c r="H81" s="9">
        <f t="shared" si="13"/>
        <v>1160</v>
      </c>
      <c r="I81" s="9">
        <f t="shared" si="13"/>
        <v>358</v>
      </c>
      <c r="J81" s="9">
        <f t="shared" si="14"/>
        <v>1518</v>
      </c>
      <c r="K81" s="339" t="s">
        <v>312</v>
      </c>
      <c r="CH81" s="642"/>
    </row>
    <row r="82" spans="1:86" ht="19.5" customHeight="1" thickBot="1" x14ac:dyDescent="0.25">
      <c r="A82" s="11" t="s">
        <v>229</v>
      </c>
      <c r="B82" s="12">
        <v>484</v>
      </c>
      <c r="C82" s="12">
        <v>65</v>
      </c>
      <c r="D82" s="12">
        <v>549</v>
      </c>
      <c r="E82" s="12">
        <v>0</v>
      </c>
      <c r="F82" s="12">
        <v>0</v>
      </c>
      <c r="G82" s="12">
        <f t="shared" si="15"/>
        <v>0</v>
      </c>
      <c r="H82" s="12">
        <f t="shared" si="13"/>
        <v>484</v>
      </c>
      <c r="I82" s="12">
        <f t="shared" si="13"/>
        <v>65</v>
      </c>
      <c r="J82" s="12">
        <f t="shared" si="14"/>
        <v>549</v>
      </c>
      <c r="K82" s="13" t="s">
        <v>462</v>
      </c>
      <c r="CH82" s="642"/>
    </row>
    <row r="83" spans="1:86" s="810" customFormat="1" ht="19.5" customHeight="1" thickTop="1" x14ac:dyDescent="0.2">
      <c r="A83" s="813"/>
      <c r="B83" s="808"/>
      <c r="C83" s="808"/>
      <c r="D83" s="808"/>
      <c r="E83" s="808"/>
      <c r="F83" s="808"/>
      <c r="G83" s="808"/>
      <c r="H83" s="808"/>
      <c r="I83" s="808"/>
      <c r="J83" s="808"/>
      <c r="K83" s="812"/>
    </row>
    <row r="84" spans="1:86" ht="17.25" customHeight="1" thickBot="1" x14ac:dyDescent="0.3">
      <c r="A84" s="33" t="s">
        <v>2455</v>
      </c>
      <c r="B84" s="33"/>
      <c r="C84" s="33"/>
      <c r="D84" s="33"/>
      <c r="E84" s="33"/>
      <c r="F84" s="33"/>
      <c r="G84" s="33"/>
      <c r="H84" s="33"/>
      <c r="I84" s="33"/>
      <c r="J84" s="33"/>
      <c r="K84" s="79" t="s">
        <v>2452</v>
      </c>
    </row>
    <row r="85" spans="1:86" s="811" customFormat="1" ht="19.5" customHeight="1" thickTop="1" x14ac:dyDescent="0.2">
      <c r="A85" s="992" t="s">
        <v>196</v>
      </c>
      <c r="B85" s="992" t="s">
        <v>1</v>
      </c>
      <c r="C85" s="992"/>
      <c r="D85" s="992"/>
      <c r="E85" s="992" t="s">
        <v>2</v>
      </c>
      <c r="F85" s="992"/>
      <c r="G85" s="992"/>
      <c r="H85" s="992" t="s">
        <v>4</v>
      </c>
      <c r="I85" s="992"/>
      <c r="J85" s="992"/>
      <c r="K85" s="992" t="s">
        <v>197</v>
      </c>
    </row>
    <row r="86" spans="1:86" s="811" customFormat="1" ht="18.75" customHeight="1" x14ac:dyDescent="0.2">
      <c r="A86" s="993"/>
      <c r="B86" s="993" t="s">
        <v>6</v>
      </c>
      <c r="C86" s="993"/>
      <c r="D86" s="993"/>
      <c r="E86" s="993" t="s">
        <v>7</v>
      </c>
      <c r="F86" s="993"/>
      <c r="G86" s="993"/>
      <c r="H86" s="993" t="s">
        <v>9</v>
      </c>
      <c r="I86" s="993"/>
      <c r="J86" s="993"/>
      <c r="K86" s="993"/>
    </row>
    <row r="87" spans="1:86" s="811" customFormat="1" ht="15.75" customHeight="1" x14ac:dyDescent="0.2">
      <c r="A87" s="993"/>
      <c r="B87" s="808" t="s">
        <v>10</v>
      </c>
      <c r="C87" s="808" t="s">
        <v>112</v>
      </c>
      <c r="D87" s="808" t="s">
        <v>12</v>
      </c>
      <c r="E87" s="808" t="s">
        <v>10</v>
      </c>
      <c r="F87" s="808" t="s">
        <v>112</v>
      </c>
      <c r="G87" s="808" t="s">
        <v>12</v>
      </c>
      <c r="H87" s="808" t="s">
        <v>10</v>
      </c>
      <c r="I87" s="808" t="s">
        <v>112</v>
      </c>
      <c r="J87" s="808" t="s">
        <v>12</v>
      </c>
      <c r="K87" s="993"/>
    </row>
    <row r="88" spans="1:86" s="811" customFormat="1" ht="19.5" customHeight="1" thickBot="1" x14ac:dyDescent="0.25">
      <c r="A88" s="994"/>
      <c r="B88" s="809" t="s">
        <v>13</v>
      </c>
      <c r="C88" s="809" t="s">
        <v>14</v>
      </c>
      <c r="D88" s="809" t="s">
        <v>9</v>
      </c>
      <c r="E88" s="809" t="s">
        <v>13</v>
      </c>
      <c r="F88" s="809" t="s">
        <v>14</v>
      </c>
      <c r="G88" s="809" t="s">
        <v>9</v>
      </c>
      <c r="H88" s="809" t="s">
        <v>13</v>
      </c>
      <c r="I88" s="809" t="s">
        <v>14</v>
      </c>
      <c r="J88" s="809" t="s">
        <v>9</v>
      </c>
      <c r="K88" s="994"/>
    </row>
    <row r="89" spans="1:86" ht="17.25" customHeight="1" x14ac:dyDescent="0.2">
      <c r="A89" s="8" t="s">
        <v>233</v>
      </c>
      <c r="B89" s="9">
        <v>1744</v>
      </c>
      <c r="C89" s="9">
        <v>698</v>
      </c>
      <c r="D89" s="9">
        <v>2442</v>
      </c>
      <c r="E89" s="9">
        <v>0</v>
      </c>
      <c r="F89" s="9">
        <v>0</v>
      </c>
      <c r="G89" s="9">
        <f>SUM(E89:F89)</f>
        <v>0</v>
      </c>
      <c r="H89" s="9">
        <f t="shared" ref="H89:I92" si="20">SUM(B89,E89)</f>
        <v>1744</v>
      </c>
      <c r="I89" s="9">
        <f t="shared" si="20"/>
        <v>698</v>
      </c>
      <c r="J89" s="9">
        <f>SUM(H89:I89)</f>
        <v>2442</v>
      </c>
      <c r="K89" s="339" t="s">
        <v>234</v>
      </c>
    </row>
    <row r="90" spans="1:86" ht="20.25" customHeight="1" x14ac:dyDescent="0.2">
      <c r="A90" s="8" t="s">
        <v>409</v>
      </c>
      <c r="B90" s="9">
        <v>1082</v>
      </c>
      <c r="C90" s="9">
        <v>519</v>
      </c>
      <c r="D90" s="9">
        <v>1601</v>
      </c>
      <c r="E90" s="9">
        <v>1</v>
      </c>
      <c r="F90" s="9">
        <v>0</v>
      </c>
      <c r="G90" s="9">
        <f t="shared" ref="G90:G92" si="21">SUM(E90:F90)</f>
        <v>1</v>
      </c>
      <c r="H90" s="9">
        <f t="shared" si="20"/>
        <v>1083</v>
      </c>
      <c r="I90" s="9">
        <f t="shared" si="20"/>
        <v>519</v>
      </c>
      <c r="J90" s="9">
        <f>SUM(H90:I90)</f>
        <v>1602</v>
      </c>
      <c r="K90" s="339" t="s">
        <v>240</v>
      </c>
    </row>
    <row r="91" spans="1:86" ht="21" customHeight="1" x14ac:dyDescent="0.2">
      <c r="A91" s="8" t="s">
        <v>241</v>
      </c>
      <c r="B91" s="9">
        <v>176</v>
      </c>
      <c r="C91" s="9">
        <v>77</v>
      </c>
      <c r="D91" s="9">
        <v>253</v>
      </c>
      <c r="E91" s="9">
        <v>0</v>
      </c>
      <c r="F91" s="9">
        <v>0</v>
      </c>
      <c r="G91" s="9">
        <f t="shared" si="21"/>
        <v>0</v>
      </c>
      <c r="H91" s="9">
        <f t="shared" si="20"/>
        <v>176</v>
      </c>
      <c r="I91" s="9">
        <f t="shared" si="20"/>
        <v>77</v>
      </c>
      <c r="J91" s="9">
        <f>SUM(H91:I91)</f>
        <v>253</v>
      </c>
      <c r="K91" s="339" t="s">
        <v>465</v>
      </c>
    </row>
    <row r="92" spans="1:86" ht="21" customHeight="1" x14ac:dyDescent="0.2">
      <c r="A92" s="8" t="s">
        <v>435</v>
      </c>
      <c r="B92" s="9">
        <v>631</v>
      </c>
      <c r="C92" s="9">
        <v>220</v>
      </c>
      <c r="D92" s="9">
        <v>851</v>
      </c>
      <c r="E92" s="9">
        <v>0</v>
      </c>
      <c r="F92" s="9">
        <v>0</v>
      </c>
      <c r="G92" s="9">
        <f t="shared" si="21"/>
        <v>0</v>
      </c>
      <c r="H92" s="9">
        <f t="shared" si="20"/>
        <v>631</v>
      </c>
      <c r="I92" s="9">
        <f t="shared" si="20"/>
        <v>220</v>
      </c>
      <c r="J92" s="9">
        <f>SUM(H92:I92)</f>
        <v>851</v>
      </c>
      <c r="K92" s="339" t="s">
        <v>246</v>
      </c>
    </row>
    <row r="93" spans="1:86" ht="21" customHeight="1" x14ac:dyDescent="0.2">
      <c r="A93" s="8" t="s">
        <v>90</v>
      </c>
      <c r="B93" s="9">
        <f t="shared" ref="B93:J93" si="22">SUM(B89:B92,B65:B82)</f>
        <v>14768</v>
      </c>
      <c r="C93" s="9">
        <f t="shared" si="22"/>
        <v>10067</v>
      </c>
      <c r="D93" s="9">
        <f t="shared" si="22"/>
        <v>24835</v>
      </c>
      <c r="E93" s="9">
        <f t="shared" si="22"/>
        <v>1</v>
      </c>
      <c r="F93" s="9">
        <f t="shared" si="22"/>
        <v>2</v>
      </c>
      <c r="G93" s="9">
        <f t="shared" si="22"/>
        <v>3</v>
      </c>
      <c r="H93" s="9">
        <f t="shared" si="22"/>
        <v>14769</v>
      </c>
      <c r="I93" s="9">
        <f t="shared" si="22"/>
        <v>10069</v>
      </c>
      <c r="J93" s="9">
        <f t="shared" si="22"/>
        <v>24838</v>
      </c>
      <c r="K93" s="339" t="s">
        <v>91</v>
      </c>
    </row>
    <row r="94" spans="1:86" ht="15.75" customHeight="1" x14ac:dyDescent="0.2">
      <c r="A94" s="8" t="s">
        <v>92</v>
      </c>
      <c r="B94" s="9"/>
      <c r="C94" s="9"/>
      <c r="D94" s="9"/>
      <c r="E94" s="9"/>
      <c r="F94" s="9"/>
      <c r="G94" s="9"/>
      <c r="H94" s="9"/>
      <c r="I94" s="9"/>
      <c r="J94" s="9"/>
      <c r="K94" s="339" t="s">
        <v>93</v>
      </c>
    </row>
    <row r="95" spans="1:86" ht="18.75" customHeight="1" x14ac:dyDescent="0.2">
      <c r="A95" s="8" t="s">
        <v>209</v>
      </c>
      <c r="B95" s="9">
        <v>246</v>
      </c>
      <c r="C95" s="9">
        <v>37</v>
      </c>
      <c r="D95" s="9">
        <v>283</v>
      </c>
      <c r="E95" s="9">
        <v>0</v>
      </c>
      <c r="F95" s="9">
        <v>0</v>
      </c>
      <c r="G95" s="9">
        <f>SUM(E95:F95)</f>
        <v>0</v>
      </c>
      <c r="H95" s="9">
        <f>SUM(B95,E95)</f>
        <v>246</v>
      </c>
      <c r="I95" s="9">
        <f>SUM(C95,F95)</f>
        <v>37</v>
      </c>
      <c r="J95" s="9">
        <f>SUM(H95:I95)</f>
        <v>283</v>
      </c>
      <c r="K95" s="339" t="s">
        <v>210</v>
      </c>
    </row>
    <row r="96" spans="1:86" s="558" customFormat="1" ht="21" customHeight="1" x14ac:dyDescent="0.2">
      <c r="A96" s="463" t="s">
        <v>2060</v>
      </c>
      <c r="B96" s="9">
        <v>38</v>
      </c>
      <c r="C96" s="9">
        <v>2</v>
      </c>
      <c r="D96" s="9">
        <v>40</v>
      </c>
      <c r="E96" s="9">
        <v>0</v>
      </c>
      <c r="F96" s="9">
        <v>0</v>
      </c>
      <c r="G96" s="9">
        <f>SUM(E96:F96)</f>
        <v>0</v>
      </c>
      <c r="H96" s="9">
        <f>SUM(B96,E96)</f>
        <v>38</v>
      </c>
      <c r="I96" s="9">
        <f>SUM(C96,F96)</f>
        <v>2</v>
      </c>
      <c r="J96" s="9">
        <f>SUM(H96:I96)</f>
        <v>40</v>
      </c>
      <c r="K96" s="559" t="s">
        <v>744</v>
      </c>
    </row>
    <row r="97" spans="1:11" ht="21" customHeight="1" x14ac:dyDescent="0.2">
      <c r="A97" s="8" t="s">
        <v>213</v>
      </c>
      <c r="B97" s="9">
        <v>81</v>
      </c>
      <c r="C97" s="9">
        <v>11</v>
      </c>
      <c r="D97" s="9">
        <v>92</v>
      </c>
      <c r="E97" s="9">
        <v>0</v>
      </c>
      <c r="F97" s="9">
        <v>0</v>
      </c>
      <c r="G97" s="9">
        <f t="shared" ref="G97:G110" si="23">SUM(E97:F97)</f>
        <v>0</v>
      </c>
      <c r="H97" s="9">
        <f t="shared" ref="H97:J110" si="24">SUM(B97,E97)</f>
        <v>81</v>
      </c>
      <c r="I97" s="9">
        <f t="shared" si="24"/>
        <v>11</v>
      </c>
      <c r="J97" s="9">
        <f>SUM(H97:I97)</f>
        <v>92</v>
      </c>
      <c r="K97" s="339" t="s">
        <v>214</v>
      </c>
    </row>
    <row r="98" spans="1:11" ht="21" customHeight="1" x14ac:dyDescent="0.2">
      <c r="A98" s="8" t="s">
        <v>217</v>
      </c>
      <c r="B98" s="9">
        <v>294</v>
      </c>
      <c r="C98" s="9">
        <v>138</v>
      </c>
      <c r="D98" s="9">
        <v>432</v>
      </c>
      <c r="E98" s="9">
        <v>0</v>
      </c>
      <c r="F98" s="9">
        <v>1</v>
      </c>
      <c r="G98" s="9">
        <f t="shared" si="23"/>
        <v>1</v>
      </c>
      <c r="H98" s="9">
        <f t="shared" si="24"/>
        <v>294</v>
      </c>
      <c r="I98" s="9">
        <f t="shared" si="24"/>
        <v>139</v>
      </c>
      <c r="J98" s="9">
        <f>SUM(H98:I98)</f>
        <v>433</v>
      </c>
      <c r="K98" s="339" t="s">
        <v>453</v>
      </c>
    </row>
    <row r="99" spans="1:11" ht="21" customHeight="1" x14ac:dyDescent="0.2">
      <c r="A99" s="8" t="s">
        <v>456</v>
      </c>
      <c r="B99" s="9">
        <v>81</v>
      </c>
      <c r="C99" s="9">
        <v>15</v>
      </c>
      <c r="D99" s="9">
        <v>96</v>
      </c>
      <c r="E99" s="9">
        <v>0</v>
      </c>
      <c r="F99" s="9">
        <v>0</v>
      </c>
      <c r="G99" s="9">
        <f t="shared" si="23"/>
        <v>0</v>
      </c>
      <c r="H99" s="9">
        <f>SUM(B99,E99)</f>
        <v>81</v>
      </c>
      <c r="I99" s="9">
        <f t="shared" si="24"/>
        <v>15</v>
      </c>
      <c r="J99" s="9">
        <f t="shared" si="24"/>
        <v>96</v>
      </c>
      <c r="K99" s="339" t="s">
        <v>457</v>
      </c>
    </row>
    <row r="100" spans="1:11" ht="21" customHeight="1" x14ac:dyDescent="0.2">
      <c r="A100" s="8" t="s">
        <v>221</v>
      </c>
      <c r="B100" s="9">
        <v>704</v>
      </c>
      <c r="C100" s="9">
        <v>209</v>
      </c>
      <c r="D100" s="9">
        <v>913</v>
      </c>
      <c r="E100" s="9">
        <v>0</v>
      </c>
      <c r="F100" s="9">
        <v>0</v>
      </c>
      <c r="G100" s="9">
        <f t="shared" si="23"/>
        <v>0</v>
      </c>
      <c r="H100" s="9">
        <f t="shared" ref="H100:H110" si="25">SUM(B100,E100)</f>
        <v>704</v>
      </c>
      <c r="I100" s="9">
        <f t="shared" si="24"/>
        <v>209</v>
      </c>
      <c r="J100" s="9">
        <f t="shared" si="24"/>
        <v>913</v>
      </c>
      <c r="K100" s="339" t="s">
        <v>222</v>
      </c>
    </row>
    <row r="101" spans="1:11" ht="21" customHeight="1" x14ac:dyDescent="0.2">
      <c r="A101" s="8" t="s">
        <v>458</v>
      </c>
      <c r="B101" s="9">
        <v>689</v>
      </c>
      <c r="C101" s="9">
        <v>255</v>
      </c>
      <c r="D101" s="9">
        <v>944</v>
      </c>
      <c r="E101" s="9">
        <v>0</v>
      </c>
      <c r="F101" s="9">
        <v>0</v>
      </c>
      <c r="G101" s="9">
        <f t="shared" si="23"/>
        <v>0</v>
      </c>
      <c r="H101" s="9">
        <f t="shared" si="25"/>
        <v>689</v>
      </c>
      <c r="I101" s="9">
        <f t="shared" si="24"/>
        <v>255</v>
      </c>
      <c r="J101" s="9">
        <f t="shared" si="24"/>
        <v>944</v>
      </c>
      <c r="K101" s="339" t="s">
        <v>459</v>
      </c>
    </row>
    <row r="102" spans="1:11" ht="21" customHeight="1" x14ac:dyDescent="0.2">
      <c r="A102" s="8" t="s">
        <v>460</v>
      </c>
      <c r="B102" s="9">
        <v>301</v>
      </c>
      <c r="C102" s="9">
        <v>125</v>
      </c>
      <c r="D102" s="9">
        <v>426</v>
      </c>
      <c r="E102" s="9">
        <v>0</v>
      </c>
      <c r="F102" s="9">
        <v>0</v>
      </c>
      <c r="G102" s="9">
        <f t="shared" si="23"/>
        <v>0</v>
      </c>
      <c r="H102" s="9">
        <f t="shared" si="25"/>
        <v>301</v>
      </c>
      <c r="I102" s="9">
        <f t="shared" si="24"/>
        <v>125</v>
      </c>
      <c r="J102" s="9">
        <f t="shared" si="24"/>
        <v>426</v>
      </c>
      <c r="K102" s="339" t="s">
        <v>461</v>
      </c>
    </row>
    <row r="103" spans="1:11" ht="16.5" customHeight="1" x14ac:dyDescent="0.2">
      <c r="A103" s="8" t="s">
        <v>745</v>
      </c>
      <c r="B103" s="9">
        <v>41</v>
      </c>
      <c r="C103" s="9">
        <v>42</v>
      </c>
      <c r="D103" s="9">
        <v>83</v>
      </c>
      <c r="E103" s="9">
        <v>0</v>
      </c>
      <c r="F103" s="9">
        <v>0</v>
      </c>
      <c r="G103" s="9">
        <f t="shared" si="23"/>
        <v>0</v>
      </c>
      <c r="H103" s="9">
        <f t="shared" si="25"/>
        <v>41</v>
      </c>
      <c r="I103" s="9">
        <f t="shared" si="24"/>
        <v>42</v>
      </c>
      <c r="J103" s="9">
        <f t="shared" si="24"/>
        <v>83</v>
      </c>
      <c r="K103" s="339" t="s">
        <v>746</v>
      </c>
    </row>
    <row r="104" spans="1:11" ht="18" customHeight="1" x14ac:dyDescent="0.2">
      <c r="A104" s="8" t="s">
        <v>227</v>
      </c>
      <c r="B104" s="9">
        <v>0</v>
      </c>
      <c r="C104" s="9">
        <v>105</v>
      </c>
      <c r="D104" s="9">
        <v>105</v>
      </c>
      <c r="E104" s="9">
        <v>0</v>
      </c>
      <c r="F104" s="9">
        <v>0</v>
      </c>
      <c r="G104" s="9">
        <f t="shared" si="23"/>
        <v>0</v>
      </c>
      <c r="H104" s="9">
        <f t="shared" si="25"/>
        <v>0</v>
      </c>
      <c r="I104" s="9">
        <f t="shared" si="24"/>
        <v>105</v>
      </c>
      <c r="J104" s="9">
        <f t="shared" si="24"/>
        <v>105</v>
      </c>
      <c r="K104" s="339" t="s">
        <v>432</v>
      </c>
    </row>
    <row r="105" spans="1:11" ht="21" customHeight="1" x14ac:dyDescent="0.2">
      <c r="A105" s="8" t="s">
        <v>229</v>
      </c>
      <c r="B105" s="9">
        <v>234</v>
      </c>
      <c r="C105" s="9">
        <v>93</v>
      </c>
      <c r="D105" s="9">
        <v>327</v>
      </c>
      <c r="E105" s="9">
        <v>0</v>
      </c>
      <c r="F105" s="9">
        <v>0</v>
      </c>
      <c r="G105" s="9">
        <f t="shared" si="23"/>
        <v>0</v>
      </c>
      <c r="H105" s="9">
        <f t="shared" si="25"/>
        <v>234</v>
      </c>
      <c r="I105" s="9">
        <f t="shared" si="24"/>
        <v>93</v>
      </c>
      <c r="J105" s="9">
        <f t="shared" si="24"/>
        <v>327</v>
      </c>
      <c r="K105" s="339" t="s">
        <v>462</v>
      </c>
    </row>
    <row r="106" spans="1:11" ht="18" customHeight="1" x14ac:dyDescent="0.2">
      <c r="A106" s="8" t="s">
        <v>748</v>
      </c>
      <c r="B106" s="9">
        <v>257</v>
      </c>
      <c r="C106" s="9">
        <v>29</v>
      </c>
      <c r="D106" s="9">
        <v>286</v>
      </c>
      <c r="E106" s="9">
        <v>0</v>
      </c>
      <c r="F106" s="9">
        <v>0</v>
      </c>
      <c r="G106" s="9">
        <f t="shared" si="23"/>
        <v>0</v>
      </c>
      <c r="H106" s="9">
        <f t="shared" si="25"/>
        <v>257</v>
      </c>
      <c r="I106" s="9">
        <f t="shared" si="24"/>
        <v>29</v>
      </c>
      <c r="J106" s="9">
        <f t="shared" si="24"/>
        <v>286</v>
      </c>
      <c r="K106" s="339" t="s">
        <v>312</v>
      </c>
    </row>
    <row r="107" spans="1:11" ht="21" customHeight="1" x14ac:dyDescent="0.2">
      <c r="A107" s="8" t="s">
        <v>233</v>
      </c>
      <c r="B107" s="9">
        <v>372</v>
      </c>
      <c r="C107" s="9">
        <v>59</v>
      </c>
      <c r="D107" s="9">
        <v>431</v>
      </c>
      <c r="E107" s="9">
        <v>0</v>
      </c>
      <c r="F107" s="9">
        <v>0</v>
      </c>
      <c r="G107" s="9">
        <f t="shared" si="23"/>
        <v>0</v>
      </c>
      <c r="H107" s="9">
        <f t="shared" si="25"/>
        <v>372</v>
      </c>
      <c r="I107" s="9">
        <f t="shared" si="24"/>
        <v>59</v>
      </c>
      <c r="J107" s="9">
        <f t="shared" si="24"/>
        <v>431</v>
      </c>
      <c r="K107" s="339" t="s">
        <v>234</v>
      </c>
    </row>
    <row r="108" spans="1:11" ht="18.75" customHeight="1" x14ac:dyDescent="0.2">
      <c r="A108" s="8" t="s">
        <v>409</v>
      </c>
      <c r="B108" s="9">
        <v>975</v>
      </c>
      <c r="C108" s="9">
        <v>108</v>
      </c>
      <c r="D108" s="9">
        <v>1083</v>
      </c>
      <c r="E108" s="9">
        <v>0</v>
      </c>
      <c r="F108" s="9">
        <v>0</v>
      </c>
      <c r="G108" s="9">
        <f t="shared" si="23"/>
        <v>0</v>
      </c>
      <c r="H108" s="9">
        <f t="shared" si="25"/>
        <v>975</v>
      </c>
      <c r="I108" s="9">
        <f t="shared" si="24"/>
        <v>108</v>
      </c>
      <c r="J108" s="9">
        <f t="shared" si="24"/>
        <v>1083</v>
      </c>
      <c r="K108" s="339" t="s">
        <v>240</v>
      </c>
    </row>
    <row r="109" spans="1:11" ht="18" customHeight="1" x14ac:dyDescent="0.2">
      <c r="A109" s="8" t="s">
        <v>241</v>
      </c>
      <c r="B109" s="9">
        <v>1</v>
      </c>
      <c r="C109" s="9">
        <v>0</v>
      </c>
      <c r="D109" s="9">
        <v>1</v>
      </c>
      <c r="E109" s="9">
        <v>0</v>
      </c>
      <c r="F109" s="9">
        <v>0</v>
      </c>
      <c r="G109" s="9">
        <f t="shared" si="23"/>
        <v>0</v>
      </c>
      <c r="H109" s="9">
        <f t="shared" si="25"/>
        <v>1</v>
      </c>
      <c r="I109" s="9">
        <f t="shared" si="24"/>
        <v>0</v>
      </c>
      <c r="J109" s="9">
        <f t="shared" si="24"/>
        <v>1</v>
      </c>
      <c r="K109" s="339" t="s">
        <v>465</v>
      </c>
    </row>
    <row r="110" spans="1:11" ht="17.25" customHeight="1" x14ac:dyDescent="0.2">
      <c r="A110" s="8" t="s">
        <v>435</v>
      </c>
      <c r="B110" s="9">
        <v>176</v>
      </c>
      <c r="C110" s="9">
        <v>44</v>
      </c>
      <c r="D110" s="9">
        <v>220</v>
      </c>
      <c r="E110" s="9">
        <v>0</v>
      </c>
      <c r="F110" s="9">
        <v>0</v>
      </c>
      <c r="G110" s="9">
        <f t="shared" si="23"/>
        <v>0</v>
      </c>
      <c r="H110" s="9">
        <f t="shared" si="25"/>
        <v>176</v>
      </c>
      <c r="I110" s="9">
        <f t="shared" si="24"/>
        <v>44</v>
      </c>
      <c r="J110" s="9">
        <f t="shared" si="24"/>
        <v>220</v>
      </c>
      <c r="K110" s="339" t="s">
        <v>246</v>
      </c>
    </row>
    <row r="111" spans="1:11" ht="21" customHeight="1" thickBot="1" x14ac:dyDescent="0.25">
      <c r="A111" s="8" t="s">
        <v>126</v>
      </c>
      <c r="B111" s="9">
        <f>SUM(B95:B110)</f>
        <v>4490</v>
      </c>
      <c r="C111" s="9">
        <f t="shared" ref="C111:J111" si="26">SUM(C95:C110)</f>
        <v>1272</v>
      </c>
      <c r="D111" s="9">
        <f t="shared" si="26"/>
        <v>5762</v>
      </c>
      <c r="E111" s="9">
        <f t="shared" si="26"/>
        <v>0</v>
      </c>
      <c r="F111" s="9">
        <f t="shared" si="26"/>
        <v>1</v>
      </c>
      <c r="G111" s="9">
        <f t="shared" si="26"/>
        <v>1</v>
      </c>
      <c r="H111" s="9">
        <f t="shared" si="26"/>
        <v>4490</v>
      </c>
      <c r="I111" s="9">
        <f t="shared" si="26"/>
        <v>1273</v>
      </c>
      <c r="J111" s="9">
        <f t="shared" si="26"/>
        <v>5763</v>
      </c>
      <c r="K111" s="339" t="s">
        <v>251</v>
      </c>
    </row>
    <row r="112" spans="1:11" ht="18.75" customHeight="1" thickBot="1" x14ac:dyDescent="0.25">
      <c r="A112" s="23" t="s">
        <v>374</v>
      </c>
      <c r="B112" s="24">
        <f>SUM(B111,B93)</f>
        <v>19258</v>
      </c>
      <c r="C112" s="24">
        <f t="shared" ref="C112:J112" si="27">SUM(C111,C93)</f>
        <v>11339</v>
      </c>
      <c r="D112" s="24">
        <f t="shared" si="27"/>
        <v>30597</v>
      </c>
      <c r="E112" s="24">
        <f t="shared" si="27"/>
        <v>1</v>
      </c>
      <c r="F112" s="24">
        <f t="shared" si="27"/>
        <v>3</v>
      </c>
      <c r="G112" s="24">
        <f t="shared" si="27"/>
        <v>4</v>
      </c>
      <c r="H112" s="24">
        <f t="shared" si="27"/>
        <v>19259</v>
      </c>
      <c r="I112" s="24">
        <f t="shared" si="27"/>
        <v>11342</v>
      </c>
      <c r="J112" s="24">
        <f t="shared" si="27"/>
        <v>30601</v>
      </c>
      <c r="K112" s="340" t="s">
        <v>253</v>
      </c>
    </row>
    <row r="113" spans="1:11" s="827" customFormat="1" ht="18.75" customHeight="1" thickTop="1" x14ac:dyDescent="0.2">
      <c r="A113" s="833"/>
      <c r="B113" s="825"/>
      <c r="C113" s="825"/>
      <c r="D113" s="825"/>
      <c r="E113" s="825"/>
      <c r="F113" s="825"/>
      <c r="G113" s="825"/>
      <c r="H113" s="825"/>
      <c r="I113" s="825"/>
      <c r="J113" s="825"/>
      <c r="K113" s="829"/>
    </row>
    <row r="114" spans="1:11" ht="23.25" customHeight="1" x14ac:dyDescent="0.2">
      <c r="A114" s="995" t="s">
        <v>2020</v>
      </c>
      <c r="B114" s="995"/>
      <c r="C114" s="995"/>
      <c r="D114" s="995"/>
      <c r="E114" s="995"/>
      <c r="F114" s="995"/>
      <c r="G114" s="995"/>
      <c r="H114" s="995"/>
      <c r="I114" s="995"/>
      <c r="J114" s="995"/>
      <c r="K114" s="995"/>
    </row>
    <row r="115" spans="1:11" ht="19.5" customHeight="1" x14ac:dyDescent="0.2">
      <c r="A115" s="999" t="s">
        <v>2021</v>
      </c>
      <c r="B115" s="999"/>
      <c r="C115" s="999"/>
      <c r="D115" s="999"/>
      <c r="E115" s="999"/>
      <c r="F115" s="999"/>
      <c r="G115" s="999"/>
      <c r="H115" s="999"/>
      <c r="I115" s="999"/>
      <c r="J115" s="999"/>
      <c r="K115" s="999"/>
    </row>
    <row r="116" spans="1:11" ht="15.75" customHeight="1" thickBot="1" x14ac:dyDescent="0.25">
      <c r="A116" s="5" t="s">
        <v>2454</v>
      </c>
      <c r="B116" s="5"/>
      <c r="C116" s="5"/>
      <c r="D116" s="5"/>
      <c r="E116" s="5"/>
      <c r="F116" s="5"/>
      <c r="G116" s="5"/>
      <c r="H116" s="5"/>
      <c r="I116" s="5"/>
      <c r="J116" s="5"/>
      <c r="K116" s="7" t="s">
        <v>2453</v>
      </c>
    </row>
    <row r="117" spans="1:11" ht="18.75" customHeight="1" thickTop="1" x14ac:dyDescent="0.2">
      <c r="A117" s="992" t="s">
        <v>196</v>
      </c>
      <c r="B117" s="992" t="s">
        <v>1</v>
      </c>
      <c r="C117" s="992"/>
      <c r="D117" s="992"/>
      <c r="E117" s="992" t="s">
        <v>2</v>
      </c>
      <c r="F117" s="992"/>
      <c r="G117" s="992"/>
      <c r="H117" s="992" t="s">
        <v>4</v>
      </c>
      <c r="I117" s="992"/>
      <c r="J117" s="992"/>
      <c r="K117" s="992" t="s">
        <v>197</v>
      </c>
    </row>
    <row r="118" spans="1:11" ht="18.75" customHeight="1" x14ac:dyDescent="0.2">
      <c r="A118" s="993"/>
      <c r="B118" s="993" t="s">
        <v>6</v>
      </c>
      <c r="C118" s="993"/>
      <c r="D118" s="993"/>
      <c r="E118" s="993" t="s">
        <v>7</v>
      </c>
      <c r="F118" s="993"/>
      <c r="G118" s="993"/>
      <c r="H118" s="993" t="s">
        <v>9</v>
      </c>
      <c r="I118" s="993"/>
      <c r="J118" s="993"/>
      <c r="K118" s="993"/>
    </row>
    <row r="119" spans="1:11" ht="18.75" customHeight="1" x14ac:dyDescent="0.2">
      <c r="A119" s="993"/>
      <c r="B119" s="332" t="s">
        <v>10</v>
      </c>
      <c r="C119" s="332" t="s">
        <v>112</v>
      </c>
      <c r="D119" s="332" t="s">
        <v>12</v>
      </c>
      <c r="E119" s="332" t="s">
        <v>10</v>
      </c>
      <c r="F119" s="332" t="s">
        <v>112</v>
      </c>
      <c r="G119" s="332" t="s">
        <v>12</v>
      </c>
      <c r="H119" s="332" t="s">
        <v>10</v>
      </c>
      <c r="I119" s="332" t="s">
        <v>112</v>
      </c>
      <c r="J119" s="332" t="s">
        <v>12</v>
      </c>
      <c r="K119" s="993"/>
    </row>
    <row r="120" spans="1:11" ht="18.75" customHeight="1" thickBot="1" x14ac:dyDescent="0.25">
      <c r="A120" s="994"/>
      <c r="B120" s="333" t="s">
        <v>13</v>
      </c>
      <c r="C120" s="333" t="s">
        <v>14</v>
      </c>
      <c r="D120" s="333" t="s">
        <v>9</v>
      </c>
      <c r="E120" s="333" t="s">
        <v>13</v>
      </c>
      <c r="F120" s="333" t="s">
        <v>14</v>
      </c>
      <c r="G120" s="333" t="s">
        <v>9</v>
      </c>
      <c r="H120" s="333" t="s">
        <v>13</v>
      </c>
      <c r="I120" s="333" t="s">
        <v>14</v>
      </c>
      <c r="J120" s="333" t="s">
        <v>9</v>
      </c>
      <c r="K120" s="994"/>
    </row>
    <row r="121" spans="1:11" ht="15" customHeight="1" x14ac:dyDescent="0.25">
      <c r="A121" s="8" t="s">
        <v>15</v>
      </c>
      <c r="B121" s="94"/>
      <c r="C121" s="94"/>
      <c r="D121" s="94"/>
      <c r="E121" s="94"/>
      <c r="F121" s="94"/>
      <c r="G121" s="94"/>
      <c r="H121" s="94"/>
      <c r="I121" s="94"/>
      <c r="J121" s="94"/>
      <c r="K121" s="339" t="s">
        <v>198</v>
      </c>
    </row>
    <row r="122" spans="1:11" ht="15" customHeight="1" x14ac:dyDescent="0.2">
      <c r="A122" s="8" t="s">
        <v>199</v>
      </c>
      <c r="B122" s="699">
        <v>104</v>
      </c>
      <c r="C122" s="699">
        <v>38</v>
      </c>
      <c r="D122" s="699">
        <v>142</v>
      </c>
      <c r="E122" s="9">
        <v>0</v>
      </c>
      <c r="F122" s="9">
        <v>0</v>
      </c>
      <c r="G122" s="9">
        <f>SUM(E122:F122)</f>
        <v>0</v>
      </c>
      <c r="H122" s="9">
        <f>SUM(E122,B122)</f>
        <v>104</v>
      </c>
      <c r="I122" s="9">
        <f t="shared" ref="I122:J125" si="28">SUM(F122,C122)</f>
        <v>38</v>
      </c>
      <c r="J122" s="9">
        <f t="shared" si="28"/>
        <v>142</v>
      </c>
      <c r="K122" s="339" t="s">
        <v>200</v>
      </c>
    </row>
    <row r="123" spans="1:11" ht="15" customHeight="1" x14ac:dyDescent="0.2">
      <c r="A123" s="8" t="s">
        <v>203</v>
      </c>
      <c r="B123" s="699">
        <v>29</v>
      </c>
      <c r="C123" s="699">
        <v>25</v>
      </c>
      <c r="D123" s="699">
        <v>54</v>
      </c>
      <c r="E123" s="9">
        <v>0</v>
      </c>
      <c r="F123" s="9">
        <v>0</v>
      </c>
      <c r="G123" s="9">
        <f t="shared" ref="G123:G144" si="29">SUM(E123:F123)</f>
        <v>0</v>
      </c>
      <c r="H123" s="9">
        <f>SUM(E123,B123)</f>
        <v>29</v>
      </c>
      <c r="I123" s="9">
        <f t="shared" si="28"/>
        <v>25</v>
      </c>
      <c r="J123" s="9">
        <f t="shared" si="28"/>
        <v>54</v>
      </c>
      <c r="K123" s="339" t="s">
        <v>204</v>
      </c>
    </row>
    <row r="124" spans="1:11" ht="15" customHeight="1" x14ac:dyDescent="0.2">
      <c r="A124" s="8" t="s">
        <v>205</v>
      </c>
      <c r="B124" s="699">
        <v>30</v>
      </c>
      <c r="C124" s="699">
        <v>16</v>
      </c>
      <c r="D124" s="699">
        <v>46</v>
      </c>
      <c r="E124" s="9">
        <v>0</v>
      </c>
      <c r="F124" s="9">
        <v>0</v>
      </c>
      <c r="G124" s="9">
        <f t="shared" si="29"/>
        <v>0</v>
      </c>
      <c r="H124" s="9">
        <f>SUM(E124,B124)</f>
        <v>30</v>
      </c>
      <c r="I124" s="9">
        <f t="shared" si="28"/>
        <v>16</v>
      </c>
      <c r="J124" s="9">
        <f t="shared" si="28"/>
        <v>46</v>
      </c>
      <c r="K124" s="339" t="s">
        <v>300</v>
      </c>
    </row>
    <row r="125" spans="1:11" ht="15" customHeight="1" x14ac:dyDescent="0.2">
      <c r="A125" s="8" t="s">
        <v>207</v>
      </c>
      <c r="B125" s="699">
        <v>5</v>
      </c>
      <c r="C125" s="699">
        <v>3</v>
      </c>
      <c r="D125" s="699">
        <v>8</v>
      </c>
      <c r="E125" s="9">
        <v>0</v>
      </c>
      <c r="F125" s="9">
        <v>0</v>
      </c>
      <c r="G125" s="9">
        <f t="shared" si="29"/>
        <v>0</v>
      </c>
      <c r="H125" s="9">
        <f>SUM(E125,B125)</f>
        <v>5</v>
      </c>
      <c r="I125" s="9">
        <f t="shared" si="28"/>
        <v>3</v>
      </c>
      <c r="J125" s="9">
        <f t="shared" si="28"/>
        <v>8</v>
      </c>
      <c r="K125" s="339" t="s">
        <v>208</v>
      </c>
    </row>
    <row r="126" spans="1:11" ht="15" customHeight="1" x14ac:dyDescent="0.2">
      <c r="A126" s="8" t="s">
        <v>209</v>
      </c>
      <c r="B126" s="699">
        <v>147</v>
      </c>
      <c r="C126" s="699">
        <v>33</v>
      </c>
      <c r="D126" s="699">
        <v>180</v>
      </c>
      <c r="E126" s="9">
        <v>0</v>
      </c>
      <c r="F126" s="9">
        <v>0</v>
      </c>
      <c r="G126" s="9">
        <f t="shared" si="29"/>
        <v>0</v>
      </c>
      <c r="H126" s="9">
        <f t="shared" ref="H126:I136" si="30">SUM(B126,E126)</f>
        <v>147</v>
      </c>
      <c r="I126" s="9">
        <f t="shared" si="30"/>
        <v>33</v>
      </c>
      <c r="J126" s="9">
        <f t="shared" ref="J126:J136" si="31">SUM(H126:I126)</f>
        <v>180</v>
      </c>
      <c r="K126" s="339" t="s">
        <v>210</v>
      </c>
    </row>
    <row r="127" spans="1:11" s="691" customFormat="1" ht="15" customHeight="1" x14ac:dyDescent="0.2">
      <c r="A127" s="463" t="s">
        <v>2056</v>
      </c>
      <c r="B127" s="699">
        <v>14</v>
      </c>
      <c r="C127" s="699"/>
      <c r="D127" s="699">
        <v>14</v>
      </c>
      <c r="E127" s="699">
        <v>0</v>
      </c>
      <c r="F127" s="699">
        <v>0</v>
      </c>
      <c r="G127" s="699">
        <f t="shared" ref="G127" si="32">SUM(E127:F127)</f>
        <v>0</v>
      </c>
      <c r="H127" s="699">
        <f t="shared" ref="H127" si="33">SUM(B127,E127)</f>
        <v>14</v>
      </c>
      <c r="I127" s="699">
        <f t="shared" ref="I127" si="34">SUM(C127,F127)</f>
        <v>0</v>
      </c>
      <c r="J127" s="699">
        <f t="shared" ref="J127" si="35">SUM(H127:I127)</f>
        <v>14</v>
      </c>
      <c r="K127" s="694" t="s">
        <v>2057</v>
      </c>
    </row>
    <row r="128" spans="1:11" ht="15" customHeight="1" x14ac:dyDescent="0.2">
      <c r="A128" s="8" t="s">
        <v>743</v>
      </c>
      <c r="B128" s="699">
        <v>34</v>
      </c>
      <c r="C128" s="699">
        <v>3</v>
      </c>
      <c r="D128" s="699">
        <v>37</v>
      </c>
      <c r="E128" s="9">
        <v>0</v>
      </c>
      <c r="F128" s="9">
        <v>0</v>
      </c>
      <c r="G128" s="9">
        <f t="shared" si="29"/>
        <v>0</v>
      </c>
      <c r="H128" s="9">
        <f t="shared" si="30"/>
        <v>34</v>
      </c>
      <c r="I128" s="9">
        <f t="shared" si="30"/>
        <v>3</v>
      </c>
      <c r="J128" s="9">
        <f t="shared" si="31"/>
        <v>37</v>
      </c>
      <c r="K128" s="339" t="s">
        <v>744</v>
      </c>
    </row>
    <row r="129" spans="1:11" ht="15" customHeight="1" x14ac:dyDescent="0.2">
      <c r="A129" s="8" t="s">
        <v>213</v>
      </c>
      <c r="B129" s="699">
        <v>159</v>
      </c>
      <c r="C129" s="699">
        <v>32</v>
      </c>
      <c r="D129" s="699">
        <v>191</v>
      </c>
      <c r="E129" s="9">
        <v>0</v>
      </c>
      <c r="F129" s="9">
        <v>0</v>
      </c>
      <c r="G129" s="9">
        <f t="shared" si="29"/>
        <v>0</v>
      </c>
      <c r="H129" s="9">
        <f t="shared" si="30"/>
        <v>159</v>
      </c>
      <c r="I129" s="9">
        <f t="shared" si="30"/>
        <v>32</v>
      </c>
      <c r="J129" s="9">
        <f t="shared" si="31"/>
        <v>191</v>
      </c>
      <c r="K129" s="339" t="s">
        <v>214</v>
      </c>
    </row>
    <row r="130" spans="1:11" ht="15" customHeight="1" x14ac:dyDescent="0.2">
      <c r="A130" s="8" t="s">
        <v>215</v>
      </c>
      <c r="B130" s="699">
        <v>36</v>
      </c>
      <c r="C130" s="699">
        <v>11</v>
      </c>
      <c r="D130" s="699">
        <v>47</v>
      </c>
      <c r="E130" s="9">
        <v>0</v>
      </c>
      <c r="F130" s="9">
        <v>1</v>
      </c>
      <c r="G130" s="9">
        <f t="shared" si="29"/>
        <v>1</v>
      </c>
      <c r="H130" s="9">
        <f t="shared" si="30"/>
        <v>36</v>
      </c>
      <c r="I130" s="9">
        <f t="shared" si="30"/>
        <v>12</v>
      </c>
      <c r="J130" s="9">
        <f t="shared" si="31"/>
        <v>48</v>
      </c>
      <c r="K130" s="339" t="s">
        <v>216</v>
      </c>
    </row>
    <row r="131" spans="1:11" ht="15" customHeight="1" x14ac:dyDescent="0.2">
      <c r="A131" s="8" t="s">
        <v>217</v>
      </c>
      <c r="B131" s="699">
        <v>102</v>
      </c>
      <c r="C131" s="699">
        <v>63</v>
      </c>
      <c r="D131" s="699">
        <v>165</v>
      </c>
      <c r="E131" s="9">
        <v>0</v>
      </c>
      <c r="F131" s="9">
        <v>0</v>
      </c>
      <c r="G131" s="9">
        <f t="shared" si="29"/>
        <v>0</v>
      </c>
      <c r="H131" s="9">
        <f t="shared" si="30"/>
        <v>102</v>
      </c>
      <c r="I131" s="9">
        <f t="shared" si="30"/>
        <v>63</v>
      </c>
      <c r="J131" s="9">
        <f t="shared" si="31"/>
        <v>165</v>
      </c>
      <c r="K131" s="339" t="s">
        <v>752</v>
      </c>
    </row>
    <row r="132" spans="1:11" ht="15" customHeight="1" x14ac:dyDescent="0.2">
      <c r="A132" s="8" t="s">
        <v>456</v>
      </c>
      <c r="B132" s="699">
        <v>38</v>
      </c>
      <c r="C132" s="699">
        <v>12</v>
      </c>
      <c r="D132" s="699">
        <v>50</v>
      </c>
      <c r="E132" s="9">
        <v>0</v>
      </c>
      <c r="F132" s="9">
        <v>0</v>
      </c>
      <c r="G132" s="9">
        <f t="shared" si="29"/>
        <v>0</v>
      </c>
      <c r="H132" s="9">
        <f t="shared" si="30"/>
        <v>38</v>
      </c>
      <c r="I132" s="9">
        <f t="shared" si="30"/>
        <v>12</v>
      </c>
      <c r="J132" s="9">
        <f t="shared" si="31"/>
        <v>50</v>
      </c>
      <c r="K132" s="29" t="s">
        <v>457</v>
      </c>
    </row>
    <row r="133" spans="1:11" ht="15" customHeight="1" x14ac:dyDescent="0.2">
      <c r="A133" s="8" t="s">
        <v>221</v>
      </c>
      <c r="B133" s="699">
        <v>114</v>
      </c>
      <c r="C133" s="699">
        <v>12</v>
      </c>
      <c r="D133" s="699">
        <v>126</v>
      </c>
      <c r="E133" s="9">
        <v>0</v>
      </c>
      <c r="F133" s="9">
        <v>0</v>
      </c>
      <c r="G133" s="9">
        <f t="shared" si="29"/>
        <v>0</v>
      </c>
      <c r="H133" s="9">
        <f t="shared" si="30"/>
        <v>114</v>
      </c>
      <c r="I133" s="9">
        <f t="shared" si="30"/>
        <v>12</v>
      </c>
      <c r="J133" s="9">
        <f t="shared" si="31"/>
        <v>126</v>
      </c>
      <c r="K133" s="339" t="s">
        <v>222</v>
      </c>
    </row>
    <row r="134" spans="1:11" ht="15" customHeight="1" x14ac:dyDescent="0.2">
      <c r="A134" s="8" t="s">
        <v>458</v>
      </c>
      <c r="B134" s="699">
        <v>189</v>
      </c>
      <c r="C134" s="699">
        <v>56</v>
      </c>
      <c r="D134" s="699">
        <v>245</v>
      </c>
      <c r="E134" s="9">
        <v>2</v>
      </c>
      <c r="F134" s="9">
        <v>0</v>
      </c>
      <c r="G134" s="9">
        <f t="shared" si="29"/>
        <v>2</v>
      </c>
      <c r="H134" s="9">
        <f t="shared" si="30"/>
        <v>191</v>
      </c>
      <c r="I134" s="9">
        <f t="shared" si="30"/>
        <v>56</v>
      </c>
      <c r="J134" s="9">
        <f t="shared" si="31"/>
        <v>247</v>
      </c>
      <c r="K134" s="339" t="s">
        <v>459</v>
      </c>
    </row>
    <row r="135" spans="1:11" ht="15" customHeight="1" x14ac:dyDescent="0.2">
      <c r="A135" s="8" t="s">
        <v>460</v>
      </c>
      <c r="B135" s="699">
        <v>71</v>
      </c>
      <c r="C135" s="699">
        <v>46</v>
      </c>
      <c r="D135" s="699">
        <v>117</v>
      </c>
      <c r="E135" s="9">
        <v>0</v>
      </c>
      <c r="F135" s="9">
        <v>0</v>
      </c>
      <c r="G135" s="9">
        <f t="shared" si="29"/>
        <v>0</v>
      </c>
      <c r="H135" s="9">
        <f t="shared" si="30"/>
        <v>71</v>
      </c>
      <c r="I135" s="9">
        <f t="shared" si="30"/>
        <v>46</v>
      </c>
      <c r="J135" s="9">
        <f t="shared" si="31"/>
        <v>117</v>
      </c>
      <c r="K135" s="339" t="s">
        <v>461</v>
      </c>
    </row>
    <row r="136" spans="1:11" ht="15" customHeight="1" x14ac:dyDescent="0.2">
      <c r="A136" s="20" t="s">
        <v>753</v>
      </c>
      <c r="B136" s="699">
        <v>17</v>
      </c>
      <c r="C136" s="699">
        <v>7</v>
      </c>
      <c r="D136" s="699">
        <v>24</v>
      </c>
      <c r="E136" s="9">
        <v>0</v>
      </c>
      <c r="F136" s="9">
        <v>0</v>
      </c>
      <c r="G136" s="9">
        <f t="shared" si="29"/>
        <v>0</v>
      </c>
      <c r="H136" s="21">
        <f t="shared" si="30"/>
        <v>17</v>
      </c>
      <c r="I136" s="21">
        <f t="shared" si="30"/>
        <v>7</v>
      </c>
      <c r="J136" s="21">
        <f t="shared" si="31"/>
        <v>24</v>
      </c>
      <c r="K136" s="22" t="s">
        <v>746</v>
      </c>
    </row>
    <row r="137" spans="1:11" ht="15" customHeight="1" x14ac:dyDescent="0.2">
      <c r="A137" s="8" t="s">
        <v>227</v>
      </c>
      <c r="B137" s="699">
        <v>83</v>
      </c>
      <c r="C137" s="699">
        <v>74</v>
      </c>
      <c r="D137" s="699">
        <v>157</v>
      </c>
      <c r="E137" s="9">
        <v>0</v>
      </c>
      <c r="F137" s="9">
        <v>0</v>
      </c>
      <c r="G137" s="9">
        <f t="shared" si="29"/>
        <v>0</v>
      </c>
      <c r="H137" s="9">
        <f>SUM(E137,B137)</f>
        <v>83</v>
      </c>
      <c r="I137" s="9">
        <f t="shared" ref="I137:J144" si="36">SUM(F137,C137)</f>
        <v>74</v>
      </c>
      <c r="J137" s="9">
        <f t="shared" si="36"/>
        <v>157</v>
      </c>
      <c r="K137" s="339" t="s">
        <v>432</v>
      </c>
    </row>
    <row r="138" spans="1:11" ht="15" customHeight="1" x14ac:dyDescent="0.2">
      <c r="A138" s="8" t="s">
        <v>748</v>
      </c>
      <c r="B138" s="699">
        <v>38</v>
      </c>
      <c r="C138" s="699">
        <v>2</v>
      </c>
      <c r="D138" s="699">
        <v>40</v>
      </c>
      <c r="E138" s="9">
        <v>0</v>
      </c>
      <c r="F138" s="9">
        <v>0</v>
      </c>
      <c r="G138" s="9">
        <f t="shared" si="29"/>
        <v>0</v>
      </c>
      <c r="H138" s="9">
        <f t="shared" ref="H138:H144" si="37">SUM(E138,B138)</f>
        <v>38</v>
      </c>
      <c r="I138" s="9">
        <f t="shared" si="36"/>
        <v>2</v>
      </c>
      <c r="J138" s="9">
        <f t="shared" si="36"/>
        <v>40</v>
      </c>
      <c r="K138" s="339" t="s">
        <v>312</v>
      </c>
    </row>
    <row r="139" spans="1:11" ht="15" customHeight="1" x14ac:dyDescent="0.2">
      <c r="A139" s="8" t="s">
        <v>229</v>
      </c>
      <c r="B139" s="699">
        <v>29</v>
      </c>
      <c r="C139" s="699">
        <v>5</v>
      </c>
      <c r="D139" s="699">
        <v>34</v>
      </c>
      <c r="E139" s="9">
        <v>0</v>
      </c>
      <c r="F139" s="9">
        <v>0</v>
      </c>
      <c r="G139" s="9">
        <f t="shared" si="29"/>
        <v>0</v>
      </c>
      <c r="H139" s="9">
        <f t="shared" si="37"/>
        <v>29</v>
      </c>
      <c r="I139" s="9">
        <f t="shared" si="36"/>
        <v>5</v>
      </c>
      <c r="J139" s="9">
        <f t="shared" si="36"/>
        <v>34</v>
      </c>
      <c r="K139" s="339" t="s">
        <v>462</v>
      </c>
    </row>
    <row r="140" spans="1:11" ht="15" customHeight="1" x14ac:dyDescent="0.2">
      <c r="A140" s="8" t="s">
        <v>233</v>
      </c>
      <c r="B140" s="699">
        <v>141</v>
      </c>
      <c r="C140" s="699">
        <v>34</v>
      </c>
      <c r="D140" s="699">
        <v>175</v>
      </c>
      <c r="E140" s="9">
        <v>0</v>
      </c>
      <c r="F140" s="9">
        <v>0</v>
      </c>
      <c r="G140" s="9">
        <f t="shared" si="29"/>
        <v>0</v>
      </c>
      <c r="H140" s="9">
        <f t="shared" si="37"/>
        <v>141</v>
      </c>
      <c r="I140" s="9">
        <f t="shared" si="36"/>
        <v>34</v>
      </c>
      <c r="J140" s="9">
        <f t="shared" si="36"/>
        <v>175</v>
      </c>
      <c r="K140" s="339" t="s">
        <v>234</v>
      </c>
    </row>
    <row r="141" spans="1:11" ht="15" customHeight="1" x14ac:dyDescent="0.2">
      <c r="A141" s="8" t="s">
        <v>409</v>
      </c>
      <c r="B141" s="699">
        <v>67</v>
      </c>
      <c r="C141" s="699">
        <v>10</v>
      </c>
      <c r="D141" s="699">
        <v>77</v>
      </c>
      <c r="E141" s="9">
        <v>0</v>
      </c>
      <c r="F141" s="9">
        <v>0</v>
      </c>
      <c r="G141" s="9">
        <f t="shared" si="29"/>
        <v>0</v>
      </c>
      <c r="H141" s="9">
        <f t="shared" si="37"/>
        <v>67</v>
      </c>
      <c r="I141" s="9">
        <f t="shared" si="36"/>
        <v>10</v>
      </c>
      <c r="J141" s="9">
        <f t="shared" si="36"/>
        <v>77</v>
      </c>
      <c r="K141" s="339" t="s">
        <v>240</v>
      </c>
    </row>
    <row r="142" spans="1:11" ht="15" customHeight="1" x14ac:dyDescent="0.2">
      <c r="A142" s="8" t="s">
        <v>241</v>
      </c>
      <c r="B142" s="699">
        <v>32</v>
      </c>
      <c r="C142" s="699">
        <v>2</v>
      </c>
      <c r="D142" s="699">
        <v>34</v>
      </c>
      <c r="E142" s="9">
        <v>0</v>
      </c>
      <c r="F142" s="9">
        <v>0</v>
      </c>
      <c r="G142" s="9">
        <f t="shared" si="29"/>
        <v>0</v>
      </c>
      <c r="H142" s="9">
        <f t="shared" si="37"/>
        <v>32</v>
      </c>
      <c r="I142" s="9">
        <f t="shared" si="36"/>
        <v>2</v>
      </c>
      <c r="J142" s="9">
        <f t="shared" si="36"/>
        <v>34</v>
      </c>
      <c r="K142" s="339" t="s">
        <v>465</v>
      </c>
    </row>
    <row r="143" spans="1:11" ht="15" customHeight="1" x14ac:dyDescent="0.2">
      <c r="A143" s="8" t="s">
        <v>435</v>
      </c>
      <c r="B143" s="699">
        <v>70</v>
      </c>
      <c r="C143" s="699">
        <v>12</v>
      </c>
      <c r="D143" s="699">
        <v>82</v>
      </c>
      <c r="E143" s="9">
        <v>0</v>
      </c>
      <c r="F143" s="9">
        <v>0</v>
      </c>
      <c r="G143" s="9">
        <f t="shared" si="29"/>
        <v>0</v>
      </c>
      <c r="H143" s="9">
        <f t="shared" si="37"/>
        <v>70</v>
      </c>
      <c r="I143" s="9">
        <f t="shared" si="36"/>
        <v>12</v>
      </c>
      <c r="J143" s="9">
        <f t="shared" si="36"/>
        <v>82</v>
      </c>
      <c r="K143" s="339" t="s">
        <v>246</v>
      </c>
    </row>
    <row r="144" spans="1:11" ht="15" customHeight="1" x14ac:dyDescent="0.2">
      <c r="A144" s="8" t="s">
        <v>292</v>
      </c>
      <c r="B144" s="699">
        <v>12</v>
      </c>
      <c r="C144" s="699">
        <v>5</v>
      </c>
      <c r="D144" s="699">
        <v>17</v>
      </c>
      <c r="E144" s="9">
        <v>0</v>
      </c>
      <c r="F144" s="9">
        <v>0</v>
      </c>
      <c r="G144" s="9">
        <f t="shared" si="29"/>
        <v>0</v>
      </c>
      <c r="H144" s="9">
        <f t="shared" si="37"/>
        <v>12</v>
      </c>
      <c r="I144" s="9">
        <f t="shared" si="36"/>
        <v>5</v>
      </c>
      <c r="J144" s="9">
        <f t="shared" si="36"/>
        <v>17</v>
      </c>
      <c r="K144" s="339" t="s">
        <v>293</v>
      </c>
    </row>
    <row r="145" spans="1:11" ht="15" customHeight="1" x14ac:dyDescent="0.2">
      <c r="A145" s="20" t="s">
        <v>498</v>
      </c>
      <c r="B145" s="21">
        <f>SUM(B122:B144)</f>
        <v>1561</v>
      </c>
      <c r="C145" s="21">
        <f t="shared" ref="C145:J145" si="38">SUM(C122:C144)</f>
        <v>501</v>
      </c>
      <c r="D145" s="21">
        <f t="shared" si="38"/>
        <v>2062</v>
      </c>
      <c r="E145" s="21">
        <f t="shared" si="38"/>
        <v>2</v>
      </c>
      <c r="F145" s="21">
        <f t="shared" si="38"/>
        <v>1</v>
      </c>
      <c r="G145" s="21">
        <f t="shared" si="38"/>
        <v>3</v>
      </c>
      <c r="H145" s="21">
        <f t="shared" si="38"/>
        <v>1563</v>
      </c>
      <c r="I145" s="21">
        <f t="shared" si="38"/>
        <v>502</v>
      </c>
      <c r="J145" s="21">
        <f t="shared" si="38"/>
        <v>2065</v>
      </c>
      <c r="K145" s="22" t="s">
        <v>91</v>
      </c>
    </row>
    <row r="146" spans="1:11" ht="15" customHeight="1" x14ac:dyDescent="0.2">
      <c r="A146" s="8" t="s">
        <v>92</v>
      </c>
      <c r="B146" s="9"/>
      <c r="C146" s="9"/>
      <c r="D146" s="9"/>
      <c r="E146" s="9"/>
      <c r="F146" s="9"/>
      <c r="G146" s="9"/>
      <c r="H146" s="9"/>
      <c r="I146" s="9"/>
      <c r="J146" s="9"/>
      <c r="K146" s="339" t="s">
        <v>93</v>
      </c>
    </row>
    <row r="147" spans="1:11" ht="15" customHeight="1" x14ac:dyDescent="0.2">
      <c r="A147" s="20" t="s">
        <v>209</v>
      </c>
      <c r="B147" s="9">
        <v>1</v>
      </c>
      <c r="C147" s="9">
        <v>0</v>
      </c>
      <c r="D147" s="9">
        <v>1</v>
      </c>
      <c r="E147" s="9">
        <v>0</v>
      </c>
      <c r="F147" s="9">
        <v>0</v>
      </c>
      <c r="G147" s="9">
        <f>SUM(E147:F147)</f>
        <v>0</v>
      </c>
      <c r="H147" s="9">
        <f>SUM(B147,E147)</f>
        <v>1</v>
      </c>
      <c r="I147" s="9">
        <f t="shared" ref="I147:J147" si="39">SUM(C147,F147)</f>
        <v>0</v>
      </c>
      <c r="J147" s="9">
        <f t="shared" si="39"/>
        <v>1</v>
      </c>
      <c r="K147" s="339" t="s">
        <v>210</v>
      </c>
    </row>
    <row r="148" spans="1:11" ht="15" customHeight="1" thickBot="1" x14ac:dyDescent="0.25">
      <c r="A148" s="8" t="s">
        <v>126</v>
      </c>
      <c r="B148" s="9">
        <f t="shared" ref="B148:J148" si="40">SUM(B147:B147)</f>
        <v>1</v>
      </c>
      <c r="C148" s="9">
        <f t="shared" si="40"/>
        <v>0</v>
      </c>
      <c r="D148" s="9">
        <f t="shared" si="40"/>
        <v>1</v>
      </c>
      <c r="E148" s="9">
        <f t="shared" si="40"/>
        <v>0</v>
      </c>
      <c r="F148" s="9">
        <f t="shared" si="40"/>
        <v>0</v>
      </c>
      <c r="G148" s="9">
        <f t="shared" si="40"/>
        <v>0</v>
      </c>
      <c r="H148" s="9">
        <f t="shared" si="40"/>
        <v>1</v>
      </c>
      <c r="I148" s="9">
        <f t="shared" si="40"/>
        <v>0</v>
      </c>
      <c r="J148" s="9">
        <f t="shared" si="40"/>
        <v>1</v>
      </c>
      <c r="K148" s="339" t="s">
        <v>251</v>
      </c>
    </row>
    <row r="149" spans="1:11" ht="15" customHeight="1" thickBot="1" x14ac:dyDescent="0.25">
      <c r="A149" s="23" t="s">
        <v>374</v>
      </c>
      <c r="B149" s="24">
        <f t="shared" ref="B149:J149" si="41">SUM(B148,B145)</f>
        <v>1562</v>
      </c>
      <c r="C149" s="24">
        <f t="shared" si="41"/>
        <v>501</v>
      </c>
      <c r="D149" s="24">
        <f t="shared" si="41"/>
        <v>2063</v>
      </c>
      <c r="E149" s="24">
        <f t="shared" si="41"/>
        <v>2</v>
      </c>
      <c r="F149" s="24">
        <f t="shared" si="41"/>
        <v>1</v>
      </c>
      <c r="G149" s="24">
        <f t="shared" si="41"/>
        <v>3</v>
      </c>
      <c r="H149" s="24">
        <f t="shared" si="41"/>
        <v>1564</v>
      </c>
      <c r="I149" s="24">
        <f t="shared" si="41"/>
        <v>502</v>
      </c>
      <c r="J149" s="24">
        <f t="shared" si="41"/>
        <v>2066</v>
      </c>
      <c r="K149" s="340" t="s">
        <v>253</v>
      </c>
    </row>
    <row r="150" spans="1:11" ht="15" thickTop="1" x14ac:dyDescent="0.2"/>
  </sheetData>
  <mergeCells count="46">
    <mergeCell ref="A1:K1"/>
    <mergeCell ref="A2:K2"/>
    <mergeCell ref="A4:A7"/>
    <mergeCell ref="B4:D4"/>
    <mergeCell ref="E4:G4"/>
    <mergeCell ref="H4:J4"/>
    <mergeCell ref="K4:K7"/>
    <mergeCell ref="B5:D5"/>
    <mergeCell ref="E5:G5"/>
    <mergeCell ref="H5:J5"/>
    <mergeCell ref="A26:A29"/>
    <mergeCell ref="B26:D26"/>
    <mergeCell ref="E26:G26"/>
    <mergeCell ref="H26:J26"/>
    <mergeCell ref="K26:K29"/>
    <mergeCell ref="B27:D27"/>
    <mergeCell ref="E27:G27"/>
    <mergeCell ref="H27:J27"/>
    <mergeCell ref="A57:K57"/>
    <mergeCell ref="A58:K58"/>
    <mergeCell ref="A60:A63"/>
    <mergeCell ref="B60:D60"/>
    <mergeCell ref="E60:G60"/>
    <mergeCell ref="H60:J60"/>
    <mergeCell ref="K60:K63"/>
    <mergeCell ref="B61:D61"/>
    <mergeCell ref="E61:G61"/>
    <mergeCell ref="H61:J61"/>
    <mergeCell ref="A85:A88"/>
    <mergeCell ref="B85:D85"/>
    <mergeCell ref="E85:G85"/>
    <mergeCell ref="H85:J85"/>
    <mergeCell ref="K85:K88"/>
    <mergeCell ref="B86:D86"/>
    <mergeCell ref="E86:G86"/>
    <mergeCell ref="H86:J86"/>
    <mergeCell ref="A114:K114"/>
    <mergeCell ref="A115:K115"/>
    <mergeCell ref="A117:A120"/>
    <mergeCell ref="B117:D117"/>
    <mergeCell ref="E117:G117"/>
    <mergeCell ref="H117:J117"/>
    <mergeCell ref="K117:K120"/>
    <mergeCell ref="B118:D118"/>
    <mergeCell ref="E118:G118"/>
    <mergeCell ref="H118:J118"/>
  </mergeCells>
  <printOptions horizontalCentered="1"/>
  <pageMargins left="0.25" right="0.25" top="1" bottom="1" header="1" footer="1"/>
  <pageSetup paperSize="9" scale="8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62"/>
  <sheetViews>
    <sheetView rightToLeft="1" view="pageBreakPreview" topLeftCell="A43" zoomScale="80" zoomScaleSheetLayoutView="80" workbookViewId="0">
      <selection activeCell="N33" sqref="N33"/>
    </sheetView>
  </sheetViews>
  <sheetFormatPr defaultRowHeight="14.25" x14ac:dyDescent="0.2"/>
  <cols>
    <col min="1" max="1" width="26.25" style="335" customWidth="1"/>
    <col min="2" max="2" width="6.75" style="335" customWidth="1"/>
    <col min="3" max="3" width="9.125" style="335" customWidth="1"/>
    <col min="4" max="4" width="7.75" style="335" customWidth="1"/>
    <col min="5" max="5" width="6.875" style="335" customWidth="1"/>
    <col min="6" max="6" width="9.625" style="335" customWidth="1"/>
    <col min="7" max="7" width="7.75" style="335" customWidth="1"/>
    <col min="8" max="8" width="7.125" style="335" customWidth="1"/>
    <col min="9" max="9" width="10" style="335" customWidth="1"/>
    <col min="10" max="10" width="7.25" style="335" customWidth="1"/>
    <col min="11" max="11" width="6.75" style="335" customWidth="1"/>
    <col min="12" max="12" width="10" style="335" customWidth="1"/>
    <col min="13" max="13" width="7.625" style="335" customWidth="1"/>
    <col min="14" max="14" width="31.125" style="335" customWidth="1"/>
    <col min="15" max="16384" width="9" style="335"/>
  </cols>
  <sheetData>
    <row r="1" spans="1:14" ht="24.75" customHeight="1" x14ac:dyDescent="0.2">
      <c r="A1" s="995" t="s">
        <v>2026</v>
      </c>
      <c r="B1" s="995"/>
      <c r="C1" s="995"/>
      <c r="D1" s="995"/>
      <c r="E1" s="995"/>
      <c r="F1" s="995"/>
      <c r="G1" s="995"/>
      <c r="H1" s="995"/>
      <c r="I1" s="995"/>
      <c r="J1" s="995"/>
      <c r="K1" s="995"/>
      <c r="L1" s="995"/>
      <c r="M1" s="995"/>
      <c r="N1" s="995"/>
    </row>
    <row r="2" spans="1:14" ht="24" customHeight="1" x14ac:dyDescent="0.2">
      <c r="A2" s="999" t="s">
        <v>2027</v>
      </c>
      <c r="B2" s="999"/>
      <c r="C2" s="999"/>
      <c r="D2" s="999"/>
      <c r="E2" s="999"/>
      <c r="F2" s="999"/>
      <c r="G2" s="999"/>
      <c r="H2" s="999"/>
      <c r="I2" s="999"/>
      <c r="J2" s="999"/>
      <c r="K2" s="999"/>
      <c r="L2" s="999"/>
      <c r="M2" s="999"/>
      <c r="N2" s="999"/>
    </row>
    <row r="3" spans="1:14" ht="23.25" customHeight="1" thickBot="1" x14ac:dyDescent="0.3">
      <c r="A3" s="33" t="s">
        <v>2456</v>
      </c>
      <c r="B3" s="33"/>
      <c r="C3" s="33"/>
      <c r="D3" s="33"/>
      <c r="E3" s="33"/>
      <c r="F3" s="33"/>
      <c r="G3" s="33"/>
      <c r="H3" s="33"/>
      <c r="I3" s="33"/>
      <c r="J3" s="33"/>
      <c r="N3" s="341" t="s">
        <v>2457</v>
      </c>
    </row>
    <row r="4" spans="1:14" ht="22.5" customHeight="1"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22.5" customHeight="1" x14ac:dyDescent="0.25">
      <c r="A5" s="993"/>
      <c r="B5" s="1004" t="s">
        <v>131</v>
      </c>
      <c r="C5" s="1004"/>
      <c r="D5" s="1004"/>
      <c r="E5" s="1004" t="s">
        <v>132</v>
      </c>
      <c r="F5" s="1004"/>
      <c r="G5" s="1004"/>
      <c r="H5" s="1004" t="s">
        <v>133</v>
      </c>
      <c r="I5" s="1004"/>
      <c r="J5" s="1004"/>
      <c r="K5" s="1004" t="s">
        <v>9</v>
      </c>
      <c r="L5" s="1004"/>
      <c r="M5" s="1004"/>
      <c r="N5" s="993"/>
    </row>
    <row r="6" spans="1:14" ht="22.5" customHeight="1" x14ac:dyDescent="0.25">
      <c r="A6" s="993"/>
      <c r="B6" s="334" t="s">
        <v>10</v>
      </c>
      <c r="C6" s="334" t="s">
        <v>112</v>
      </c>
      <c r="D6" s="334" t="s">
        <v>12</v>
      </c>
      <c r="E6" s="334" t="s">
        <v>10</v>
      </c>
      <c r="F6" s="334" t="s">
        <v>112</v>
      </c>
      <c r="G6" s="334" t="s">
        <v>12</v>
      </c>
      <c r="H6" s="334" t="s">
        <v>10</v>
      </c>
      <c r="I6" s="334" t="s">
        <v>112</v>
      </c>
      <c r="J6" s="334" t="s">
        <v>12</v>
      </c>
      <c r="K6" s="334" t="s">
        <v>10</v>
      </c>
      <c r="L6" s="334" t="s">
        <v>112</v>
      </c>
      <c r="M6" s="334" t="s">
        <v>12</v>
      </c>
      <c r="N6" s="993"/>
    </row>
    <row r="7" spans="1:14" ht="22.5"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23.25" customHeight="1" x14ac:dyDescent="0.2">
      <c r="A8" s="8" t="s">
        <v>15</v>
      </c>
      <c r="B8" s="9"/>
      <c r="C8" s="9"/>
      <c r="D8" s="9"/>
      <c r="E8" s="9"/>
      <c r="F8" s="9"/>
      <c r="G8" s="9"/>
      <c r="H8" s="9"/>
      <c r="I8" s="9"/>
      <c r="J8" s="9"/>
      <c r="K8" s="339"/>
      <c r="L8" s="8"/>
      <c r="M8" s="9"/>
      <c r="N8" s="339" t="s">
        <v>198</v>
      </c>
    </row>
    <row r="9" spans="1:14" ht="23.25" customHeight="1" x14ac:dyDescent="0.2">
      <c r="A9" s="8" t="s">
        <v>199</v>
      </c>
      <c r="B9" s="9">
        <v>3</v>
      </c>
      <c r="C9" s="9">
        <v>3</v>
      </c>
      <c r="D9" s="9">
        <v>6</v>
      </c>
      <c r="E9" s="9">
        <v>2</v>
      </c>
      <c r="F9" s="9">
        <v>1</v>
      </c>
      <c r="G9" s="9">
        <v>3</v>
      </c>
      <c r="H9" s="9">
        <v>0</v>
      </c>
      <c r="I9" s="9">
        <v>2</v>
      </c>
      <c r="J9" s="9">
        <v>2</v>
      </c>
      <c r="K9" s="9">
        <f>SUM(B9,E9,H9)</f>
        <v>5</v>
      </c>
      <c r="L9" s="9">
        <f t="shared" ref="L9:M23" si="0">SUM(C9,F9,I9)</f>
        <v>6</v>
      </c>
      <c r="M9" s="9">
        <f t="shared" si="0"/>
        <v>11</v>
      </c>
      <c r="N9" s="339" t="s">
        <v>200</v>
      </c>
    </row>
    <row r="10" spans="1:14" ht="23.25" customHeight="1" x14ac:dyDescent="0.2">
      <c r="A10" s="8" t="s">
        <v>203</v>
      </c>
      <c r="B10" s="9">
        <v>2</v>
      </c>
      <c r="C10" s="9">
        <v>1</v>
      </c>
      <c r="D10" s="9">
        <v>3</v>
      </c>
      <c r="E10" s="9">
        <v>0</v>
      </c>
      <c r="F10" s="9">
        <v>0</v>
      </c>
      <c r="G10" s="9">
        <v>0</v>
      </c>
      <c r="H10" s="9">
        <v>1</v>
      </c>
      <c r="I10" s="9">
        <v>0</v>
      </c>
      <c r="J10" s="9">
        <v>1</v>
      </c>
      <c r="K10" s="9">
        <f t="shared" ref="K10:K23" si="1">SUM(B10,E10,H10)</f>
        <v>3</v>
      </c>
      <c r="L10" s="9">
        <f t="shared" si="0"/>
        <v>1</v>
      </c>
      <c r="M10" s="9">
        <f t="shared" si="0"/>
        <v>4</v>
      </c>
      <c r="N10" s="339" t="s">
        <v>204</v>
      </c>
    </row>
    <row r="11" spans="1:14" ht="23.25" customHeight="1" x14ac:dyDescent="0.2">
      <c r="A11" s="8" t="s">
        <v>205</v>
      </c>
      <c r="B11" s="9">
        <v>5</v>
      </c>
      <c r="C11" s="9">
        <v>5</v>
      </c>
      <c r="D11" s="9">
        <v>10</v>
      </c>
      <c r="E11" s="9">
        <v>2</v>
      </c>
      <c r="F11" s="9">
        <v>0</v>
      </c>
      <c r="G11" s="9">
        <v>2</v>
      </c>
      <c r="H11" s="9">
        <v>0</v>
      </c>
      <c r="I11" s="9">
        <v>0</v>
      </c>
      <c r="J11" s="9">
        <v>0</v>
      </c>
      <c r="K11" s="9">
        <f t="shared" si="1"/>
        <v>7</v>
      </c>
      <c r="L11" s="9">
        <f t="shared" si="0"/>
        <v>5</v>
      </c>
      <c r="M11" s="9">
        <f t="shared" si="0"/>
        <v>12</v>
      </c>
      <c r="N11" s="339" t="s">
        <v>300</v>
      </c>
    </row>
    <row r="12" spans="1:14" ht="23.25" customHeight="1" x14ac:dyDescent="0.2">
      <c r="A12" s="8" t="s">
        <v>207</v>
      </c>
      <c r="B12" s="9">
        <v>0</v>
      </c>
      <c r="C12" s="9">
        <v>3</v>
      </c>
      <c r="D12" s="9">
        <v>3</v>
      </c>
      <c r="E12" s="9">
        <v>5</v>
      </c>
      <c r="F12" s="9">
        <v>17</v>
      </c>
      <c r="G12" s="9">
        <v>22</v>
      </c>
      <c r="H12" s="9">
        <v>0</v>
      </c>
      <c r="I12" s="9">
        <v>0</v>
      </c>
      <c r="J12" s="9">
        <v>0</v>
      </c>
      <c r="K12" s="9">
        <f t="shared" si="1"/>
        <v>5</v>
      </c>
      <c r="L12" s="9">
        <f t="shared" si="0"/>
        <v>20</v>
      </c>
      <c r="M12" s="9">
        <f t="shared" si="0"/>
        <v>25</v>
      </c>
      <c r="N12" s="339" t="s">
        <v>208</v>
      </c>
    </row>
    <row r="13" spans="1:14" ht="23.25" customHeight="1" x14ac:dyDescent="0.2">
      <c r="A13" s="8" t="s">
        <v>209</v>
      </c>
      <c r="B13" s="9">
        <v>172</v>
      </c>
      <c r="C13" s="9">
        <v>39</v>
      </c>
      <c r="D13" s="9">
        <v>211</v>
      </c>
      <c r="E13" s="9">
        <v>76</v>
      </c>
      <c r="F13" s="9">
        <v>36</v>
      </c>
      <c r="G13" s="9">
        <v>112</v>
      </c>
      <c r="H13" s="9">
        <v>35</v>
      </c>
      <c r="I13" s="9">
        <v>1</v>
      </c>
      <c r="J13" s="9">
        <v>36</v>
      </c>
      <c r="K13" s="9">
        <f t="shared" si="1"/>
        <v>283</v>
      </c>
      <c r="L13" s="9">
        <f t="shared" si="0"/>
        <v>76</v>
      </c>
      <c r="M13" s="9">
        <f t="shared" si="0"/>
        <v>359</v>
      </c>
      <c r="N13" s="339" t="s">
        <v>210</v>
      </c>
    </row>
    <row r="14" spans="1:14" ht="23.25" customHeight="1" x14ac:dyDescent="0.2">
      <c r="A14" s="8" t="s">
        <v>2061</v>
      </c>
      <c r="B14" s="9">
        <v>9</v>
      </c>
      <c r="C14" s="9">
        <v>3</v>
      </c>
      <c r="D14" s="9">
        <v>12</v>
      </c>
      <c r="E14" s="9">
        <v>9</v>
      </c>
      <c r="F14" s="9">
        <v>0</v>
      </c>
      <c r="G14" s="9">
        <v>9</v>
      </c>
      <c r="H14" s="9">
        <v>0</v>
      </c>
      <c r="I14" s="9">
        <v>0</v>
      </c>
      <c r="J14" s="9">
        <v>0</v>
      </c>
      <c r="K14" s="9">
        <f t="shared" si="1"/>
        <v>18</v>
      </c>
      <c r="L14" s="9">
        <f t="shared" si="0"/>
        <v>3</v>
      </c>
      <c r="M14" s="9">
        <f t="shared" si="0"/>
        <v>21</v>
      </c>
      <c r="N14" s="339" t="s">
        <v>744</v>
      </c>
    </row>
    <row r="15" spans="1:14" ht="23.25" customHeight="1" x14ac:dyDescent="0.2">
      <c r="A15" s="8" t="s">
        <v>213</v>
      </c>
      <c r="B15" s="9">
        <v>22</v>
      </c>
      <c r="C15" s="9">
        <v>9</v>
      </c>
      <c r="D15" s="9">
        <v>31</v>
      </c>
      <c r="E15" s="9">
        <v>29</v>
      </c>
      <c r="F15" s="9">
        <v>11</v>
      </c>
      <c r="G15" s="9">
        <v>40</v>
      </c>
      <c r="H15" s="9">
        <v>0</v>
      </c>
      <c r="I15" s="9">
        <v>0</v>
      </c>
      <c r="J15" s="9">
        <v>0</v>
      </c>
      <c r="K15" s="9">
        <f t="shared" si="1"/>
        <v>51</v>
      </c>
      <c r="L15" s="9">
        <f t="shared" si="0"/>
        <v>20</v>
      </c>
      <c r="M15" s="9">
        <f t="shared" si="0"/>
        <v>71</v>
      </c>
      <c r="N15" s="339" t="s">
        <v>214</v>
      </c>
    </row>
    <row r="16" spans="1:14" ht="23.25" customHeight="1" x14ac:dyDescent="0.2">
      <c r="A16" s="8" t="s">
        <v>215</v>
      </c>
      <c r="B16" s="9">
        <v>41</v>
      </c>
      <c r="C16" s="9">
        <v>19</v>
      </c>
      <c r="D16" s="9">
        <v>60</v>
      </c>
      <c r="E16" s="9">
        <v>8</v>
      </c>
      <c r="F16" s="9">
        <v>8</v>
      </c>
      <c r="G16" s="9">
        <v>16</v>
      </c>
      <c r="H16" s="9">
        <v>0</v>
      </c>
      <c r="I16" s="9">
        <v>0</v>
      </c>
      <c r="J16" s="9">
        <v>0</v>
      </c>
      <c r="K16" s="9">
        <f t="shared" si="1"/>
        <v>49</v>
      </c>
      <c r="L16" s="9">
        <f t="shared" si="0"/>
        <v>27</v>
      </c>
      <c r="M16" s="9">
        <f t="shared" si="0"/>
        <v>76</v>
      </c>
      <c r="N16" s="339" t="s">
        <v>216</v>
      </c>
    </row>
    <row r="17" spans="1:14" ht="23.25" customHeight="1" x14ac:dyDescent="0.2">
      <c r="A17" s="8" t="s">
        <v>217</v>
      </c>
      <c r="B17" s="9">
        <v>55</v>
      </c>
      <c r="C17" s="9">
        <v>38</v>
      </c>
      <c r="D17" s="9">
        <v>93</v>
      </c>
      <c r="E17" s="9">
        <v>31</v>
      </c>
      <c r="F17" s="9">
        <v>20</v>
      </c>
      <c r="G17" s="9">
        <v>51</v>
      </c>
      <c r="H17" s="9">
        <v>3</v>
      </c>
      <c r="I17" s="9">
        <v>2</v>
      </c>
      <c r="J17" s="9">
        <v>5</v>
      </c>
      <c r="K17" s="9">
        <f t="shared" si="1"/>
        <v>89</v>
      </c>
      <c r="L17" s="9">
        <f t="shared" si="0"/>
        <v>60</v>
      </c>
      <c r="M17" s="9">
        <f t="shared" si="0"/>
        <v>149</v>
      </c>
      <c r="N17" s="339" t="s">
        <v>752</v>
      </c>
    </row>
    <row r="18" spans="1:14" ht="36" customHeight="1" x14ac:dyDescent="0.2">
      <c r="A18" s="8" t="s">
        <v>456</v>
      </c>
      <c r="B18" s="9">
        <v>0</v>
      </c>
      <c r="C18" s="9">
        <v>0</v>
      </c>
      <c r="D18" s="9">
        <v>0</v>
      </c>
      <c r="E18" s="9">
        <v>24</v>
      </c>
      <c r="F18" s="9">
        <v>6</v>
      </c>
      <c r="G18" s="9">
        <v>30</v>
      </c>
      <c r="H18" s="9">
        <v>0</v>
      </c>
      <c r="I18" s="9">
        <v>0</v>
      </c>
      <c r="J18" s="9">
        <v>0</v>
      </c>
      <c r="K18" s="9">
        <f t="shared" si="1"/>
        <v>24</v>
      </c>
      <c r="L18" s="9">
        <f t="shared" si="0"/>
        <v>6</v>
      </c>
      <c r="M18" s="9">
        <f t="shared" si="0"/>
        <v>30</v>
      </c>
      <c r="N18" s="29" t="s">
        <v>367</v>
      </c>
    </row>
    <row r="19" spans="1:14" ht="23.25" customHeight="1" x14ac:dyDescent="0.2">
      <c r="A19" s="8" t="s">
        <v>221</v>
      </c>
      <c r="B19" s="9">
        <v>197</v>
      </c>
      <c r="C19" s="9">
        <v>58</v>
      </c>
      <c r="D19" s="9">
        <v>255</v>
      </c>
      <c r="E19" s="9">
        <v>96</v>
      </c>
      <c r="F19" s="9">
        <v>37</v>
      </c>
      <c r="G19" s="9">
        <v>133</v>
      </c>
      <c r="H19" s="9">
        <v>22</v>
      </c>
      <c r="I19" s="9">
        <v>11</v>
      </c>
      <c r="J19" s="9">
        <v>33</v>
      </c>
      <c r="K19" s="9">
        <f t="shared" si="1"/>
        <v>315</v>
      </c>
      <c r="L19" s="9">
        <f t="shared" si="0"/>
        <v>106</v>
      </c>
      <c r="M19" s="9">
        <f t="shared" si="0"/>
        <v>421</v>
      </c>
      <c r="N19" s="339" t="s">
        <v>222</v>
      </c>
    </row>
    <row r="20" spans="1:14" ht="23.25" customHeight="1" x14ac:dyDescent="0.2">
      <c r="A20" s="8" t="s">
        <v>458</v>
      </c>
      <c r="B20" s="9">
        <v>288</v>
      </c>
      <c r="C20" s="9">
        <v>77</v>
      </c>
      <c r="D20" s="9">
        <v>365</v>
      </c>
      <c r="E20" s="9">
        <v>68</v>
      </c>
      <c r="F20" s="9">
        <v>41</v>
      </c>
      <c r="G20" s="9">
        <v>109</v>
      </c>
      <c r="H20" s="9">
        <v>13</v>
      </c>
      <c r="I20" s="9">
        <v>7</v>
      </c>
      <c r="J20" s="9">
        <v>20</v>
      </c>
      <c r="K20" s="9">
        <f t="shared" si="1"/>
        <v>369</v>
      </c>
      <c r="L20" s="9">
        <f t="shared" si="0"/>
        <v>125</v>
      </c>
      <c r="M20" s="9">
        <f t="shared" si="0"/>
        <v>494</v>
      </c>
      <c r="N20" s="339" t="s">
        <v>459</v>
      </c>
    </row>
    <row r="21" spans="1:14" ht="23.25" customHeight="1" x14ac:dyDescent="0.2">
      <c r="A21" s="8" t="s">
        <v>460</v>
      </c>
      <c r="B21" s="9">
        <v>96</v>
      </c>
      <c r="C21" s="9">
        <v>37</v>
      </c>
      <c r="D21" s="9">
        <v>133</v>
      </c>
      <c r="E21" s="9">
        <v>51</v>
      </c>
      <c r="F21" s="9">
        <v>16</v>
      </c>
      <c r="G21" s="9">
        <v>67</v>
      </c>
      <c r="H21" s="9">
        <v>24</v>
      </c>
      <c r="I21" s="9">
        <v>8</v>
      </c>
      <c r="J21" s="9">
        <v>32</v>
      </c>
      <c r="K21" s="9">
        <f t="shared" si="1"/>
        <v>171</v>
      </c>
      <c r="L21" s="9">
        <f t="shared" si="0"/>
        <v>61</v>
      </c>
      <c r="M21" s="9">
        <f t="shared" si="0"/>
        <v>232</v>
      </c>
      <c r="N21" s="339" t="s">
        <v>461</v>
      </c>
    </row>
    <row r="22" spans="1:14" ht="23.25" customHeight="1" x14ac:dyDescent="0.2">
      <c r="A22" s="8" t="s">
        <v>745</v>
      </c>
      <c r="B22" s="9">
        <v>17</v>
      </c>
      <c r="C22" s="9">
        <v>12</v>
      </c>
      <c r="D22" s="9">
        <v>29</v>
      </c>
      <c r="E22" s="9">
        <v>21</v>
      </c>
      <c r="F22" s="9">
        <v>20</v>
      </c>
      <c r="G22" s="9">
        <v>41</v>
      </c>
      <c r="H22" s="9">
        <v>0</v>
      </c>
      <c r="I22" s="9">
        <v>0</v>
      </c>
      <c r="J22" s="9">
        <v>0</v>
      </c>
      <c r="K22" s="9">
        <f t="shared" si="1"/>
        <v>38</v>
      </c>
      <c r="L22" s="9">
        <f t="shared" si="0"/>
        <v>32</v>
      </c>
      <c r="M22" s="9">
        <f t="shared" si="0"/>
        <v>70</v>
      </c>
      <c r="N22" s="339" t="s">
        <v>754</v>
      </c>
    </row>
    <row r="23" spans="1:14" ht="23.25" customHeight="1" thickBot="1" x14ac:dyDescent="0.25">
      <c r="A23" s="11" t="s">
        <v>227</v>
      </c>
      <c r="B23" s="12">
        <v>0</v>
      </c>
      <c r="C23" s="12">
        <v>234</v>
      </c>
      <c r="D23" s="12">
        <v>234</v>
      </c>
      <c r="E23" s="12">
        <v>0</v>
      </c>
      <c r="F23" s="12">
        <v>180</v>
      </c>
      <c r="G23" s="12">
        <v>180</v>
      </c>
      <c r="H23" s="12">
        <v>0</v>
      </c>
      <c r="I23" s="12">
        <v>4</v>
      </c>
      <c r="J23" s="12">
        <v>4</v>
      </c>
      <c r="K23" s="12">
        <f t="shared" si="1"/>
        <v>0</v>
      </c>
      <c r="L23" s="12">
        <f t="shared" si="0"/>
        <v>418</v>
      </c>
      <c r="M23" s="12">
        <f t="shared" si="0"/>
        <v>418</v>
      </c>
      <c r="N23" s="13" t="s">
        <v>432</v>
      </c>
    </row>
    <row r="24" spans="1:14" ht="15" thickTop="1" x14ac:dyDescent="0.2"/>
    <row r="29" spans="1:14" ht="21.75" customHeight="1" x14ac:dyDescent="0.2"/>
    <row r="30" spans="1:14" ht="21.75" customHeight="1" x14ac:dyDescent="0.25">
      <c r="A30" s="33"/>
      <c r="B30" s="33"/>
      <c r="C30" s="33"/>
      <c r="D30" s="33"/>
      <c r="E30" s="33"/>
      <c r="F30" s="33"/>
      <c r="G30" s="33"/>
      <c r="H30" s="33"/>
      <c r="I30" s="33"/>
      <c r="J30" s="33"/>
      <c r="N30" s="79"/>
    </row>
    <row r="31" spans="1:14" ht="21.75" customHeight="1" x14ac:dyDescent="0.25">
      <c r="A31" s="33"/>
      <c r="B31" s="33"/>
      <c r="C31" s="33"/>
      <c r="D31" s="33"/>
      <c r="E31" s="33"/>
      <c r="F31" s="33"/>
      <c r="G31" s="33"/>
      <c r="H31" s="33"/>
      <c r="I31" s="33"/>
      <c r="J31" s="33"/>
      <c r="N31" s="79"/>
    </row>
    <row r="32" spans="1:14" ht="12" customHeight="1" x14ac:dyDescent="0.25">
      <c r="A32" s="33"/>
      <c r="B32" s="33"/>
      <c r="C32" s="33"/>
      <c r="D32" s="33"/>
      <c r="E32" s="33"/>
      <c r="F32" s="33"/>
      <c r="G32" s="33"/>
      <c r="H32" s="33"/>
      <c r="I32" s="33"/>
      <c r="J32" s="33"/>
      <c r="N32" s="79"/>
    </row>
    <row r="33" spans="1:14" ht="21.75" customHeight="1" thickBot="1" x14ac:dyDescent="0.3">
      <c r="A33" s="33" t="s">
        <v>2458</v>
      </c>
      <c r="B33" s="33"/>
      <c r="C33" s="33"/>
      <c r="D33" s="33"/>
      <c r="E33" s="33"/>
      <c r="F33" s="33"/>
      <c r="G33" s="33"/>
      <c r="H33" s="33"/>
      <c r="I33" s="33"/>
      <c r="J33" s="33"/>
      <c r="N33" s="79" t="s">
        <v>759</v>
      </c>
    </row>
    <row r="34" spans="1:14" ht="21.75" customHeight="1" thickTop="1" x14ac:dyDescent="0.25">
      <c r="A34" s="992" t="s">
        <v>196</v>
      </c>
      <c r="B34" s="1003" t="s">
        <v>128</v>
      </c>
      <c r="C34" s="1003"/>
      <c r="D34" s="1003"/>
      <c r="E34" s="1003" t="s">
        <v>129</v>
      </c>
      <c r="F34" s="1003"/>
      <c r="G34" s="1003"/>
      <c r="H34" s="1003" t="s">
        <v>130</v>
      </c>
      <c r="I34" s="1003"/>
      <c r="J34" s="1003"/>
      <c r="K34" s="1003" t="s">
        <v>4</v>
      </c>
      <c r="L34" s="1003"/>
      <c r="M34" s="1003"/>
      <c r="N34" s="992" t="s">
        <v>197</v>
      </c>
    </row>
    <row r="35" spans="1:14" ht="21.75" customHeight="1" x14ac:dyDescent="0.25">
      <c r="A35" s="993"/>
      <c r="B35" s="1004" t="s">
        <v>131</v>
      </c>
      <c r="C35" s="1004"/>
      <c r="D35" s="1004"/>
      <c r="E35" s="1004" t="s">
        <v>132</v>
      </c>
      <c r="F35" s="1004"/>
      <c r="G35" s="1004"/>
      <c r="H35" s="1004" t="s">
        <v>133</v>
      </c>
      <c r="I35" s="1004"/>
      <c r="J35" s="1004"/>
      <c r="K35" s="1004" t="s">
        <v>9</v>
      </c>
      <c r="L35" s="1004"/>
      <c r="M35" s="1004"/>
      <c r="N35" s="993"/>
    </row>
    <row r="36" spans="1:14" ht="21.75" customHeight="1" x14ac:dyDescent="0.25">
      <c r="A36" s="993"/>
      <c r="B36" s="334" t="s">
        <v>10</v>
      </c>
      <c r="C36" s="334" t="s">
        <v>112</v>
      </c>
      <c r="D36" s="334" t="s">
        <v>12</v>
      </c>
      <c r="E36" s="334" t="s">
        <v>10</v>
      </c>
      <c r="F36" s="334" t="s">
        <v>112</v>
      </c>
      <c r="G36" s="334" t="s">
        <v>12</v>
      </c>
      <c r="H36" s="334" t="s">
        <v>10</v>
      </c>
      <c r="I36" s="334" t="s">
        <v>112</v>
      </c>
      <c r="J36" s="334" t="s">
        <v>12</v>
      </c>
      <c r="K36" s="334" t="s">
        <v>10</v>
      </c>
      <c r="L36" s="334" t="s">
        <v>112</v>
      </c>
      <c r="M36" s="334" t="s">
        <v>12</v>
      </c>
      <c r="N36" s="993"/>
    </row>
    <row r="37" spans="1:14" ht="21.75" customHeight="1" thickBot="1" x14ac:dyDescent="0.3">
      <c r="A37" s="994"/>
      <c r="B37" s="4" t="s">
        <v>13</v>
      </c>
      <c r="C37" s="4" t="s">
        <v>14</v>
      </c>
      <c r="D37" s="4" t="s">
        <v>9</v>
      </c>
      <c r="E37" s="4" t="s">
        <v>13</v>
      </c>
      <c r="F37" s="4" t="s">
        <v>14</v>
      </c>
      <c r="G37" s="4" t="s">
        <v>9</v>
      </c>
      <c r="H37" s="4" t="s">
        <v>13</v>
      </c>
      <c r="I37" s="4" t="s">
        <v>14</v>
      </c>
      <c r="J37" s="4" t="s">
        <v>9</v>
      </c>
      <c r="K37" s="4" t="s">
        <v>13</v>
      </c>
      <c r="L37" s="4" t="s">
        <v>14</v>
      </c>
      <c r="M37" s="4" t="s">
        <v>9</v>
      </c>
      <c r="N37" s="994"/>
    </row>
    <row r="38" spans="1:14" ht="22.5" customHeight="1" x14ac:dyDescent="0.2">
      <c r="A38" s="8" t="s">
        <v>748</v>
      </c>
      <c r="B38" s="9">
        <v>25</v>
      </c>
      <c r="C38" s="9">
        <v>5</v>
      </c>
      <c r="D38" s="9">
        <v>30</v>
      </c>
      <c r="E38" s="9">
        <v>29</v>
      </c>
      <c r="F38" s="9">
        <v>7</v>
      </c>
      <c r="G38" s="9">
        <v>36</v>
      </c>
      <c r="H38" s="9">
        <v>0</v>
      </c>
      <c r="I38" s="9">
        <v>0</v>
      </c>
      <c r="J38" s="9">
        <f>SUM(H38:I38)</f>
        <v>0</v>
      </c>
      <c r="K38" s="9">
        <f t="shared" ref="K38:M43" si="2">SUM(B38,E38,H38)</f>
        <v>54</v>
      </c>
      <c r="L38" s="9">
        <f t="shared" si="2"/>
        <v>12</v>
      </c>
      <c r="M38" s="9">
        <f t="shared" si="2"/>
        <v>66</v>
      </c>
      <c r="N38" s="339" t="s">
        <v>755</v>
      </c>
    </row>
    <row r="39" spans="1:14" ht="22.5" customHeight="1" x14ac:dyDescent="0.2">
      <c r="A39" s="8" t="s">
        <v>229</v>
      </c>
      <c r="B39" s="9">
        <v>20</v>
      </c>
      <c r="C39" s="9">
        <v>0</v>
      </c>
      <c r="D39" s="9">
        <v>20</v>
      </c>
      <c r="E39" s="9">
        <v>9</v>
      </c>
      <c r="F39" s="9">
        <v>1</v>
      </c>
      <c r="G39" s="9">
        <v>10</v>
      </c>
      <c r="H39" s="9">
        <v>0</v>
      </c>
      <c r="I39" s="9">
        <v>0</v>
      </c>
      <c r="J39" s="9">
        <f t="shared" ref="J39:J43" si="3">SUM(H39:I39)</f>
        <v>0</v>
      </c>
      <c r="K39" s="9">
        <f t="shared" si="2"/>
        <v>29</v>
      </c>
      <c r="L39" s="9">
        <f t="shared" si="2"/>
        <v>1</v>
      </c>
      <c r="M39" s="9">
        <f t="shared" si="2"/>
        <v>30</v>
      </c>
      <c r="N39" s="339" t="s">
        <v>462</v>
      </c>
    </row>
    <row r="40" spans="1:14" ht="22.5" customHeight="1" x14ac:dyDescent="0.2">
      <c r="A40" s="8" t="s">
        <v>233</v>
      </c>
      <c r="B40" s="9">
        <v>176</v>
      </c>
      <c r="C40" s="9">
        <v>57</v>
      </c>
      <c r="D40" s="9">
        <v>233</v>
      </c>
      <c r="E40" s="9">
        <v>47</v>
      </c>
      <c r="F40" s="9">
        <v>13</v>
      </c>
      <c r="G40" s="9">
        <v>60</v>
      </c>
      <c r="H40" s="9">
        <v>18</v>
      </c>
      <c r="I40" s="9">
        <v>3</v>
      </c>
      <c r="J40" s="9">
        <f t="shared" si="3"/>
        <v>21</v>
      </c>
      <c r="K40" s="9">
        <f t="shared" si="2"/>
        <v>241</v>
      </c>
      <c r="L40" s="9">
        <f t="shared" si="2"/>
        <v>73</v>
      </c>
      <c r="M40" s="9">
        <f t="shared" si="2"/>
        <v>314</v>
      </c>
      <c r="N40" s="339" t="s">
        <v>234</v>
      </c>
    </row>
    <row r="41" spans="1:14" ht="22.5" customHeight="1" x14ac:dyDescent="0.2">
      <c r="A41" s="8" t="s">
        <v>409</v>
      </c>
      <c r="B41" s="9">
        <v>42</v>
      </c>
      <c r="C41" s="9">
        <v>16</v>
      </c>
      <c r="D41" s="9">
        <v>58</v>
      </c>
      <c r="E41" s="9">
        <v>29</v>
      </c>
      <c r="F41" s="9">
        <v>25</v>
      </c>
      <c r="G41" s="9">
        <v>54</v>
      </c>
      <c r="H41" s="9">
        <v>0</v>
      </c>
      <c r="I41" s="9">
        <v>0</v>
      </c>
      <c r="J41" s="9">
        <f t="shared" si="3"/>
        <v>0</v>
      </c>
      <c r="K41" s="9">
        <f t="shared" si="2"/>
        <v>71</v>
      </c>
      <c r="L41" s="9">
        <f t="shared" si="2"/>
        <v>41</v>
      </c>
      <c r="M41" s="9">
        <f t="shared" si="2"/>
        <v>112</v>
      </c>
      <c r="N41" s="29" t="s">
        <v>240</v>
      </c>
    </row>
    <row r="42" spans="1:14" ht="22.5" customHeight="1" x14ac:dyDescent="0.2">
      <c r="A42" s="8" t="s">
        <v>241</v>
      </c>
      <c r="B42" s="9">
        <v>14</v>
      </c>
      <c r="C42" s="9">
        <v>6</v>
      </c>
      <c r="D42" s="9">
        <v>20</v>
      </c>
      <c r="E42" s="9">
        <v>9</v>
      </c>
      <c r="F42" s="9">
        <v>5</v>
      </c>
      <c r="G42" s="9">
        <v>14</v>
      </c>
      <c r="H42" s="9">
        <v>5</v>
      </c>
      <c r="I42" s="9">
        <v>0</v>
      </c>
      <c r="J42" s="9">
        <f t="shared" si="3"/>
        <v>5</v>
      </c>
      <c r="K42" s="9">
        <f t="shared" si="2"/>
        <v>28</v>
      </c>
      <c r="L42" s="9">
        <f t="shared" si="2"/>
        <v>11</v>
      </c>
      <c r="M42" s="9">
        <f t="shared" si="2"/>
        <v>39</v>
      </c>
      <c r="N42" s="339" t="s">
        <v>465</v>
      </c>
    </row>
    <row r="43" spans="1:14" ht="22.5" customHeight="1" x14ac:dyDescent="0.2">
      <c r="A43" s="8" t="s">
        <v>435</v>
      </c>
      <c r="B43" s="9">
        <v>13</v>
      </c>
      <c r="C43" s="9">
        <v>7</v>
      </c>
      <c r="D43" s="9">
        <v>20</v>
      </c>
      <c r="E43" s="9">
        <v>13</v>
      </c>
      <c r="F43" s="9">
        <v>4</v>
      </c>
      <c r="G43" s="9">
        <v>17</v>
      </c>
      <c r="H43" s="9">
        <v>1</v>
      </c>
      <c r="I43" s="9">
        <v>0</v>
      </c>
      <c r="J43" s="9">
        <f t="shared" si="3"/>
        <v>1</v>
      </c>
      <c r="K43" s="9">
        <f t="shared" si="2"/>
        <v>27</v>
      </c>
      <c r="L43" s="9">
        <f t="shared" si="2"/>
        <v>11</v>
      </c>
      <c r="M43" s="9">
        <f t="shared" si="2"/>
        <v>38</v>
      </c>
      <c r="N43" s="339" t="s">
        <v>246</v>
      </c>
    </row>
    <row r="44" spans="1:14" ht="22.5" customHeight="1" x14ac:dyDescent="0.2">
      <c r="A44" s="8" t="s">
        <v>90</v>
      </c>
      <c r="B44" s="9">
        <f>SUM(B38:B43,B9:B23)</f>
        <v>1197</v>
      </c>
      <c r="C44" s="9">
        <f t="shared" ref="C44:M44" si="4">SUM(C38:C43,C9:C23)</f>
        <v>629</v>
      </c>
      <c r="D44" s="9">
        <f t="shared" si="4"/>
        <v>1826</v>
      </c>
      <c r="E44" s="9">
        <f t="shared" si="4"/>
        <v>558</v>
      </c>
      <c r="F44" s="9">
        <f t="shared" si="4"/>
        <v>448</v>
      </c>
      <c r="G44" s="9">
        <f t="shared" si="4"/>
        <v>1006</v>
      </c>
      <c r="H44" s="9">
        <f t="shared" si="4"/>
        <v>122</v>
      </c>
      <c r="I44" s="9">
        <f t="shared" si="4"/>
        <v>38</v>
      </c>
      <c r="J44" s="9">
        <f t="shared" si="4"/>
        <v>160</v>
      </c>
      <c r="K44" s="9">
        <f t="shared" si="4"/>
        <v>1877</v>
      </c>
      <c r="L44" s="9">
        <f t="shared" si="4"/>
        <v>1115</v>
      </c>
      <c r="M44" s="9">
        <f t="shared" si="4"/>
        <v>2992</v>
      </c>
      <c r="N44" s="339" t="s">
        <v>91</v>
      </c>
    </row>
    <row r="45" spans="1:14" ht="22.5" customHeight="1" x14ac:dyDescent="0.2">
      <c r="A45" s="8" t="s">
        <v>92</v>
      </c>
      <c r="B45" s="9"/>
      <c r="C45" s="9"/>
      <c r="D45" s="9"/>
      <c r="E45" s="9"/>
      <c r="F45" s="9"/>
      <c r="G45" s="9"/>
      <c r="H45" s="9"/>
      <c r="I45" s="9"/>
      <c r="J45" s="9"/>
      <c r="K45" s="9"/>
      <c r="L45" s="9"/>
      <c r="M45" s="9"/>
      <c r="N45" s="29" t="s">
        <v>93</v>
      </c>
    </row>
    <row r="46" spans="1:14" ht="22.5" customHeight="1" x14ac:dyDescent="0.2">
      <c r="A46" s="8" t="s">
        <v>209</v>
      </c>
      <c r="B46" s="9">
        <v>53</v>
      </c>
      <c r="C46" s="9">
        <v>0</v>
      </c>
      <c r="D46" s="9">
        <v>53</v>
      </c>
      <c r="E46" s="9">
        <v>8</v>
      </c>
      <c r="F46" s="9">
        <v>0</v>
      </c>
      <c r="G46" s="9">
        <v>8</v>
      </c>
      <c r="H46" s="9">
        <v>4</v>
      </c>
      <c r="I46" s="9">
        <v>0</v>
      </c>
      <c r="J46" s="9">
        <v>4</v>
      </c>
      <c r="K46" s="9">
        <f>SUM(B46,E46,H46)</f>
        <v>65</v>
      </c>
      <c r="L46" s="9">
        <f t="shared" ref="L46:M56" si="5">SUM(C46,F46,I46)</f>
        <v>0</v>
      </c>
      <c r="M46" s="9">
        <f t="shared" si="5"/>
        <v>65</v>
      </c>
      <c r="N46" s="339" t="s">
        <v>210</v>
      </c>
    </row>
    <row r="47" spans="1:14" s="558" customFormat="1" ht="22.5" customHeight="1" x14ac:dyDescent="0.2">
      <c r="A47" s="463" t="s">
        <v>2062</v>
      </c>
      <c r="B47" s="9">
        <v>2</v>
      </c>
      <c r="C47" s="9">
        <v>0</v>
      </c>
      <c r="D47" s="9">
        <v>2</v>
      </c>
      <c r="E47" s="9">
        <v>0</v>
      </c>
      <c r="F47" s="9">
        <v>0</v>
      </c>
      <c r="G47" s="9">
        <v>0</v>
      </c>
      <c r="H47" s="9">
        <v>0</v>
      </c>
      <c r="I47" s="9">
        <v>0</v>
      </c>
      <c r="J47" s="9">
        <v>0</v>
      </c>
      <c r="K47" s="9">
        <f>SUM(B47,E47,H47)</f>
        <v>2</v>
      </c>
      <c r="L47" s="9">
        <f t="shared" ref="L47" si="6">SUM(C47,F47,I47)</f>
        <v>0</v>
      </c>
      <c r="M47" s="9">
        <f t="shared" ref="M47" si="7">SUM(D47,G47,J47)</f>
        <v>2</v>
      </c>
      <c r="N47" s="559" t="s">
        <v>214</v>
      </c>
    </row>
    <row r="48" spans="1:14" ht="22.5" customHeight="1" x14ac:dyDescent="0.2">
      <c r="A48" s="8" t="s">
        <v>217</v>
      </c>
      <c r="B48" s="9">
        <v>8</v>
      </c>
      <c r="C48" s="9">
        <v>2</v>
      </c>
      <c r="D48" s="9">
        <v>10</v>
      </c>
      <c r="E48" s="9">
        <v>0</v>
      </c>
      <c r="F48" s="9">
        <v>0</v>
      </c>
      <c r="G48" s="9">
        <v>0</v>
      </c>
      <c r="H48" s="9">
        <v>0</v>
      </c>
      <c r="I48" s="9">
        <v>0</v>
      </c>
      <c r="J48" s="9">
        <v>0</v>
      </c>
      <c r="K48" s="9">
        <f t="shared" ref="K48:K56" si="8">SUM(B48,E48,H48)</f>
        <v>8</v>
      </c>
      <c r="L48" s="9">
        <f t="shared" si="5"/>
        <v>2</v>
      </c>
      <c r="M48" s="9">
        <f t="shared" si="5"/>
        <v>10</v>
      </c>
      <c r="N48" s="339" t="s">
        <v>752</v>
      </c>
    </row>
    <row r="49" spans="1:14" ht="22.5" customHeight="1" x14ac:dyDescent="0.2">
      <c r="A49" s="8" t="s">
        <v>221</v>
      </c>
      <c r="B49" s="9">
        <v>111</v>
      </c>
      <c r="C49" s="9">
        <v>44</v>
      </c>
      <c r="D49" s="9">
        <v>155</v>
      </c>
      <c r="E49" s="9">
        <v>46</v>
      </c>
      <c r="F49" s="9">
        <v>17</v>
      </c>
      <c r="G49" s="9">
        <v>63</v>
      </c>
      <c r="H49" s="9">
        <v>16</v>
      </c>
      <c r="I49" s="9">
        <v>10</v>
      </c>
      <c r="J49" s="9">
        <v>26</v>
      </c>
      <c r="K49" s="9">
        <f t="shared" si="8"/>
        <v>173</v>
      </c>
      <c r="L49" s="9">
        <f t="shared" si="5"/>
        <v>71</v>
      </c>
      <c r="M49" s="9">
        <f t="shared" si="5"/>
        <v>244</v>
      </c>
      <c r="N49" s="339" t="s">
        <v>222</v>
      </c>
    </row>
    <row r="50" spans="1:14" ht="22.5" customHeight="1" x14ac:dyDescent="0.2">
      <c r="A50" s="8" t="s">
        <v>458</v>
      </c>
      <c r="B50" s="9">
        <v>98</v>
      </c>
      <c r="C50" s="9">
        <v>17</v>
      </c>
      <c r="D50" s="9">
        <v>115</v>
      </c>
      <c r="E50" s="9">
        <v>9</v>
      </c>
      <c r="F50" s="9">
        <v>3</v>
      </c>
      <c r="G50" s="9">
        <v>12</v>
      </c>
      <c r="H50" s="9">
        <v>32</v>
      </c>
      <c r="I50" s="9">
        <v>8</v>
      </c>
      <c r="J50" s="9">
        <v>40</v>
      </c>
      <c r="K50" s="9">
        <f t="shared" si="8"/>
        <v>139</v>
      </c>
      <c r="L50" s="9">
        <f t="shared" si="5"/>
        <v>28</v>
      </c>
      <c r="M50" s="9">
        <f t="shared" si="5"/>
        <v>167</v>
      </c>
      <c r="N50" s="339" t="s">
        <v>459</v>
      </c>
    </row>
    <row r="51" spans="1:14" ht="22.5" customHeight="1" x14ac:dyDescent="0.2">
      <c r="A51" s="8" t="s">
        <v>460</v>
      </c>
      <c r="B51" s="9">
        <v>53</v>
      </c>
      <c r="C51" s="9">
        <v>22</v>
      </c>
      <c r="D51" s="9">
        <v>75</v>
      </c>
      <c r="E51" s="9">
        <v>0</v>
      </c>
      <c r="F51" s="9">
        <v>0</v>
      </c>
      <c r="G51" s="9">
        <v>0</v>
      </c>
      <c r="H51" s="9">
        <v>2</v>
      </c>
      <c r="I51" s="9">
        <v>1</v>
      </c>
      <c r="J51" s="9">
        <v>3</v>
      </c>
      <c r="K51" s="9">
        <f t="shared" si="8"/>
        <v>55</v>
      </c>
      <c r="L51" s="9">
        <f t="shared" si="5"/>
        <v>23</v>
      </c>
      <c r="M51" s="9">
        <f t="shared" si="5"/>
        <v>78</v>
      </c>
      <c r="N51" s="29" t="s">
        <v>461</v>
      </c>
    </row>
    <row r="52" spans="1:14" ht="22.5" customHeight="1" x14ac:dyDescent="0.2">
      <c r="A52" s="8" t="s">
        <v>745</v>
      </c>
      <c r="B52" s="9">
        <v>3</v>
      </c>
      <c r="C52" s="9">
        <v>0</v>
      </c>
      <c r="D52" s="9">
        <v>3</v>
      </c>
      <c r="E52" s="9">
        <v>0</v>
      </c>
      <c r="F52" s="9">
        <v>0</v>
      </c>
      <c r="G52" s="9">
        <v>0</v>
      </c>
      <c r="H52" s="9">
        <v>0</v>
      </c>
      <c r="I52" s="9">
        <v>0</v>
      </c>
      <c r="J52" s="9">
        <v>0</v>
      </c>
      <c r="K52" s="9">
        <f t="shared" si="8"/>
        <v>3</v>
      </c>
      <c r="L52" s="9">
        <f t="shared" si="5"/>
        <v>0</v>
      </c>
      <c r="M52" s="9">
        <f t="shared" si="5"/>
        <v>3</v>
      </c>
      <c r="N52" s="339" t="s">
        <v>754</v>
      </c>
    </row>
    <row r="53" spans="1:14" ht="22.5" customHeight="1" x14ac:dyDescent="0.2">
      <c r="A53" s="8" t="s">
        <v>227</v>
      </c>
      <c r="B53" s="9">
        <v>0</v>
      </c>
      <c r="C53" s="9">
        <v>6</v>
      </c>
      <c r="D53" s="9">
        <v>6</v>
      </c>
      <c r="E53" s="9">
        <v>0</v>
      </c>
      <c r="F53" s="9">
        <v>4</v>
      </c>
      <c r="G53" s="9">
        <v>4</v>
      </c>
      <c r="H53" s="9">
        <v>0</v>
      </c>
      <c r="I53" s="9">
        <v>1</v>
      </c>
      <c r="J53" s="9">
        <v>1</v>
      </c>
      <c r="K53" s="9">
        <f t="shared" si="8"/>
        <v>0</v>
      </c>
      <c r="L53" s="9">
        <f t="shared" si="5"/>
        <v>11</v>
      </c>
      <c r="M53" s="9">
        <f t="shared" si="5"/>
        <v>11</v>
      </c>
      <c r="N53" s="339" t="s">
        <v>432</v>
      </c>
    </row>
    <row r="54" spans="1:14" ht="22.5" customHeight="1" x14ac:dyDescent="0.2">
      <c r="A54" s="8" t="s">
        <v>229</v>
      </c>
      <c r="B54" s="9">
        <v>32</v>
      </c>
      <c r="C54" s="9">
        <v>4</v>
      </c>
      <c r="D54" s="9">
        <v>36</v>
      </c>
      <c r="E54" s="9">
        <v>0</v>
      </c>
      <c r="F54" s="9">
        <v>0</v>
      </c>
      <c r="G54" s="9">
        <v>0</v>
      </c>
      <c r="H54" s="9">
        <v>0</v>
      </c>
      <c r="I54" s="9">
        <v>0</v>
      </c>
      <c r="J54" s="9">
        <f t="shared" ref="J54:J56" si="9">SUM(H54:I54)</f>
        <v>0</v>
      </c>
      <c r="K54" s="9">
        <f t="shared" si="8"/>
        <v>32</v>
      </c>
      <c r="L54" s="9">
        <f t="shared" si="5"/>
        <v>4</v>
      </c>
      <c r="M54" s="9">
        <f t="shared" si="5"/>
        <v>36</v>
      </c>
      <c r="N54" s="339" t="s">
        <v>462</v>
      </c>
    </row>
    <row r="55" spans="1:14" ht="22.5" customHeight="1" x14ac:dyDescent="0.2">
      <c r="A55" s="8" t="s">
        <v>233</v>
      </c>
      <c r="B55" s="9">
        <v>46</v>
      </c>
      <c r="C55" s="9">
        <v>10</v>
      </c>
      <c r="D55" s="9">
        <v>56</v>
      </c>
      <c r="E55" s="9">
        <v>2</v>
      </c>
      <c r="F55" s="9">
        <v>0</v>
      </c>
      <c r="G55" s="9">
        <v>2</v>
      </c>
      <c r="H55" s="9">
        <v>12</v>
      </c>
      <c r="I55" s="9">
        <v>1</v>
      </c>
      <c r="J55" s="9">
        <f t="shared" si="9"/>
        <v>13</v>
      </c>
      <c r="K55" s="9">
        <f t="shared" si="8"/>
        <v>60</v>
      </c>
      <c r="L55" s="9">
        <f t="shared" si="5"/>
        <v>11</v>
      </c>
      <c r="M55" s="9">
        <f t="shared" si="5"/>
        <v>71</v>
      </c>
      <c r="N55" s="339" t="s">
        <v>234</v>
      </c>
    </row>
    <row r="56" spans="1:14" ht="22.5" customHeight="1" x14ac:dyDescent="0.2">
      <c r="A56" s="8" t="s">
        <v>409</v>
      </c>
      <c r="B56" s="9">
        <v>337</v>
      </c>
      <c r="C56" s="9">
        <v>36</v>
      </c>
      <c r="D56" s="9">
        <v>373</v>
      </c>
      <c r="E56" s="9">
        <v>3</v>
      </c>
      <c r="F56" s="9">
        <v>1</v>
      </c>
      <c r="G56" s="9">
        <v>4</v>
      </c>
      <c r="H56" s="9">
        <v>0</v>
      </c>
      <c r="I56" s="9">
        <v>0</v>
      </c>
      <c r="J56" s="9">
        <f t="shared" si="9"/>
        <v>0</v>
      </c>
      <c r="K56" s="9">
        <f t="shared" si="8"/>
        <v>340</v>
      </c>
      <c r="L56" s="9">
        <f t="shared" si="5"/>
        <v>37</v>
      </c>
      <c r="M56" s="9">
        <f t="shared" si="5"/>
        <v>377</v>
      </c>
      <c r="N56" s="29" t="s">
        <v>240</v>
      </c>
    </row>
    <row r="57" spans="1:14" ht="22.5" customHeight="1" thickBot="1" x14ac:dyDescent="0.25">
      <c r="A57" s="20" t="s">
        <v>126</v>
      </c>
      <c r="B57" s="9">
        <f t="shared" ref="B57:M57" si="10">SUM(B46:B56)</f>
        <v>743</v>
      </c>
      <c r="C57" s="9">
        <f t="shared" si="10"/>
        <v>141</v>
      </c>
      <c r="D57" s="9">
        <f t="shared" si="10"/>
        <v>884</v>
      </c>
      <c r="E57" s="9">
        <f t="shared" si="10"/>
        <v>68</v>
      </c>
      <c r="F57" s="9">
        <f t="shared" si="10"/>
        <v>25</v>
      </c>
      <c r="G57" s="9">
        <f t="shared" si="10"/>
        <v>93</v>
      </c>
      <c r="H57" s="9">
        <f t="shared" si="10"/>
        <v>66</v>
      </c>
      <c r="I57" s="9">
        <f t="shared" si="10"/>
        <v>21</v>
      </c>
      <c r="J57" s="9">
        <f t="shared" si="10"/>
        <v>87</v>
      </c>
      <c r="K57" s="9">
        <f t="shared" si="10"/>
        <v>877</v>
      </c>
      <c r="L57" s="9">
        <f t="shared" si="10"/>
        <v>187</v>
      </c>
      <c r="M57" s="9">
        <f t="shared" si="10"/>
        <v>1064</v>
      </c>
      <c r="N57" s="22" t="s">
        <v>251</v>
      </c>
    </row>
    <row r="58" spans="1:14" ht="22.5" customHeight="1" thickBot="1" x14ac:dyDescent="0.25">
      <c r="A58" s="23" t="s">
        <v>374</v>
      </c>
      <c r="B58" s="24">
        <f t="shared" ref="B58:M58" si="11">SUM(B57,B44)</f>
        <v>1940</v>
      </c>
      <c r="C58" s="24">
        <f t="shared" si="11"/>
        <v>770</v>
      </c>
      <c r="D58" s="24">
        <f t="shared" si="11"/>
        <v>2710</v>
      </c>
      <c r="E58" s="24">
        <f t="shared" si="11"/>
        <v>626</v>
      </c>
      <c r="F58" s="24">
        <f t="shared" si="11"/>
        <v>473</v>
      </c>
      <c r="G58" s="24">
        <f t="shared" si="11"/>
        <v>1099</v>
      </c>
      <c r="H58" s="24">
        <f t="shared" si="11"/>
        <v>188</v>
      </c>
      <c r="I58" s="24">
        <f t="shared" si="11"/>
        <v>59</v>
      </c>
      <c r="J58" s="24">
        <f t="shared" si="11"/>
        <v>247</v>
      </c>
      <c r="K58" s="24">
        <f t="shared" si="11"/>
        <v>2754</v>
      </c>
      <c r="L58" s="24">
        <f t="shared" si="11"/>
        <v>1302</v>
      </c>
      <c r="M58" s="24">
        <f t="shared" si="11"/>
        <v>4056</v>
      </c>
      <c r="N58" s="289" t="s">
        <v>253</v>
      </c>
    </row>
    <row r="59" spans="1:14" ht="15" thickTop="1" x14ac:dyDescent="0.2"/>
    <row r="62" spans="1:14" x14ac:dyDescent="0.2">
      <c r="D62" s="335" t="s">
        <v>575</v>
      </c>
    </row>
  </sheetData>
  <mergeCells count="22">
    <mergeCell ref="A1:N1"/>
    <mergeCell ref="A2:N2"/>
    <mergeCell ref="A4:A7"/>
    <mergeCell ref="B4:D4"/>
    <mergeCell ref="E4:G4"/>
    <mergeCell ref="H4:J4"/>
    <mergeCell ref="K4:M4"/>
    <mergeCell ref="N4:N7"/>
    <mergeCell ref="B5:D5"/>
    <mergeCell ref="E5:G5"/>
    <mergeCell ref="H5:J5"/>
    <mergeCell ref="K5:M5"/>
    <mergeCell ref="A34:A37"/>
    <mergeCell ref="B34:D34"/>
    <mergeCell ref="E34:G34"/>
    <mergeCell ref="H34:J34"/>
    <mergeCell ref="K34:M34"/>
    <mergeCell ref="N34:N37"/>
    <mergeCell ref="B35:D35"/>
    <mergeCell ref="E35:G35"/>
    <mergeCell ref="H35:J35"/>
    <mergeCell ref="K35:M3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6"/>
  <sheetViews>
    <sheetView rightToLeft="1" view="pageBreakPreview" topLeftCell="A112" zoomScale="80" zoomScaleSheetLayoutView="80" workbookViewId="0">
      <selection activeCell="L71" sqref="A71:XFD74"/>
    </sheetView>
  </sheetViews>
  <sheetFormatPr defaultRowHeight="14.25" x14ac:dyDescent="0.2"/>
  <cols>
    <col min="1" max="1" width="26.25" style="335" bestFit="1" customWidth="1"/>
    <col min="2" max="10" width="9.75" style="335" customWidth="1"/>
    <col min="11" max="11" width="30.125" style="335" customWidth="1"/>
    <col min="12" max="16384" width="9" style="335"/>
  </cols>
  <sheetData>
    <row r="1" spans="1:11" ht="29.25" customHeight="1" x14ac:dyDescent="0.2">
      <c r="A1" s="995" t="s">
        <v>2030</v>
      </c>
      <c r="B1" s="995"/>
      <c r="C1" s="995"/>
      <c r="D1" s="995"/>
      <c r="E1" s="995"/>
      <c r="F1" s="995"/>
      <c r="G1" s="995"/>
      <c r="H1" s="995"/>
      <c r="I1" s="995"/>
      <c r="J1" s="995"/>
      <c r="K1" s="995"/>
    </row>
    <row r="2" spans="1:11" ht="36.75" customHeight="1" x14ac:dyDescent="0.25">
      <c r="A2" s="1013" t="s">
        <v>2031</v>
      </c>
      <c r="B2" s="1013"/>
      <c r="C2" s="1013"/>
      <c r="D2" s="1013"/>
      <c r="E2" s="1013"/>
      <c r="F2" s="1013"/>
      <c r="G2" s="1013"/>
      <c r="H2" s="1013"/>
      <c r="I2" s="1013"/>
      <c r="J2" s="1013"/>
      <c r="K2" s="1013"/>
    </row>
    <row r="3" spans="1:11" ht="22.5" customHeight="1" thickBot="1" x14ac:dyDescent="0.3">
      <c r="A3" s="33" t="s">
        <v>2459</v>
      </c>
      <c r="B3" s="33"/>
      <c r="C3" s="33"/>
      <c r="D3" s="33"/>
      <c r="E3" s="33"/>
      <c r="F3" s="33"/>
      <c r="G3" s="33"/>
      <c r="H3" s="33"/>
      <c r="I3" s="33"/>
      <c r="J3" s="33"/>
      <c r="K3" s="79" t="s">
        <v>760</v>
      </c>
    </row>
    <row r="4" spans="1:11" ht="17.25" customHeight="1" thickTop="1" x14ac:dyDescent="0.25">
      <c r="A4" s="992" t="s">
        <v>196</v>
      </c>
      <c r="B4" s="1003" t="s">
        <v>1</v>
      </c>
      <c r="C4" s="1003"/>
      <c r="D4" s="1003"/>
      <c r="E4" s="1003" t="s">
        <v>2</v>
      </c>
      <c r="F4" s="1003"/>
      <c r="G4" s="1003"/>
      <c r="H4" s="1003" t="s">
        <v>4</v>
      </c>
      <c r="I4" s="1003"/>
      <c r="J4" s="1003"/>
      <c r="K4" s="992" t="s">
        <v>197</v>
      </c>
    </row>
    <row r="5" spans="1:11" ht="17.25" customHeight="1" x14ac:dyDescent="0.25">
      <c r="A5" s="993"/>
      <c r="B5" s="1004" t="s">
        <v>6</v>
      </c>
      <c r="C5" s="1004"/>
      <c r="D5" s="1004"/>
      <c r="E5" s="1004" t="s">
        <v>7</v>
      </c>
      <c r="F5" s="1004"/>
      <c r="G5" s="1004"/>
      <c r="H5" s="1004" t="s">
        <v>9</v>
      </c>
      <c r="I5" s="1004"/>
      <c r="J5" s="1004"/>
      <c r="K5" s="993"/>
    </row>
    <row r="6" spans="1:11" ht="19.5" customHeight="1" x14ac:dyDescent="0.25">
      <c r="A6" s="993"/>
      <c r="B6" s="334" t="s">
        <v>10</v>
      </c>
      <c r="C6" s="334" t="s">
        <v>112</v>
      </c>
      <c r="D6" s="334" t="s">
        <v>12</v>
      </c>
      <c r="E6" s="334" t="s">
        <v>10</v>
      </c>
      <c r="F6" s="334" t="s">
        <v>112</v>
      </c>
      <c r="G6" s="334" t="s">
        <v>12</v>
      </c>
      <c r="H6" s="334" t="s">
        <v>10</v>
      </c>
      <c r="I6" s="334" t="s">
        <v>112</v>
      </c>
      <c r="J6" s="334" t="s">
        <v>12</v>
      </c>
      <c r="K6" s="993"/>
    </row>
    <row r="7" spans="1:11" ht="19.5" customHeight="1" thickBot="1" x14ac:dyDescent="0.3">
      <c r="A7" s="994"/>
      <c r="B7" s="4" t="s">
        <v>13</v>
      </c>
      <c r="C7" s="4" t="s">
        <v>14</v>
      </c>
      <c r="D7" s="4" t="s">
        <v>9</v>
      </c>
      <c r="E7" s="4" t="s">
        <v>13</v>
      </c>
      <c r="F7" s="4" t="s">
        <v>14</v>
      </c>
      <c r="G7" s="4" t="s">
        <v>9</v>
      </c>
      <c r="H7" s="4" t="s">
        <v>13</v>
      </c>
      <c r="I7" s="4" t="s">
        <v>14</v>
      </c>
      <c r="J7" s="4" t="s">
        <v>9</v>
      </c>
      <c r="K7" s="994"/>
    </row>
    <row r="8" spans="1:11" ht="18.75" customHeight="1" x14ac:dyDescent="0.2">
      <c r="A8" s="8" t="s">
        <v>15</v>
      </c>
      <c r="B8" s="9"/>
      <c r="C8" s="9"/>
      <c r="D8" s="9"/>
      <c r="E8" s="9"/>
      <c r="F8" s="9"/>
      <c r="G8" s="9"/>
      <c r="H8" s="9"/>
      <c r="I8" s="9"/>
      <c r="J8" s="9"/>
      <c r="K8" s="339" t="s">
        <v>198</v>
      </c>
    </row>
    <row r="9" spans="1:11" ht="18.75" customHeight="1" x14ac:dyDescent="0.2">
      <c r="A9" s="8" t="s">
        <v>199</v>
      </c>
      <c r="B9" s="9">
        <v>276</v>
      </c>
      <c r="C9" s="9">
        <v>328</v>
      </c>
      <c r="D9" s="9">
        <v>604</v>
      </c>
      <c r="E9" s="9">
        <v>0</v>
      </c>
      <c r="F9" s="9">
        <v>0</v>
      </c>
      <c r="G9" s="9">
        <f>SUM(E9:F9)</f>
        <v>0</v>
      </c>
      <c r="H9" s="9">
        <f>SUM(B9,E9)</f>
        <v>276</v>
      </c>
      <c r="I9" s="9">
        <f t="shared" ref="I9:J24" si="0">SUM(C9,F9)</f>
        <v>328</v>
      </c>
      <c r="J9" s="9">
        <f t="shared" si="0"/>
        <v>604</v>
      </c>
      <c r="K9" s="339" t="s">
        <v>200</v>
      </c>
    </row>
    <row r="10" spans="1:11" ht="18.75" customHeight="1" x14ac:dyDescent="0.2">
      <c r="A10" s="8" t="s">
        <v>203</v>
      </c>
      <c r="B10" s="9">
        <v>172</v>
      </c>
      <c r="C10" s="9">
        <v>211</v>
      </c>
      <c r="D10" s="9">
        <v>383</v>
      </c>
      <c r="E10" s="9">
        <v>0</v>
      </c>
      <c r="F10" s="9">
        <v>0</v>
      </c>
      <c r="G10" s="9">
        <f t="shared" ref="G10:G29" si="1">SUM(E10:F10)</f>
        <v>0</v>
      </c>
      <c r="H10" s="9">
        <f t="shared" ref="H10:J29" si="2">SUM(B10,E10)</f>
        <v>172</v>
      </c>
      <c r="I10" s="9">
        <f t="shared" si="0"/>
        <v>211</v>
      </c>
      <c r="J10" s="9">
        <f t="shared" si="0"/>
        <v>383</v>
      </c>
      <c r="K10" s="339" t="s">
        <v>204</v>
      </c>
    </row>
    <row r="11" spans="1:11" ht="18.75" customHeight="1" x14ac:dyDescent="0.2">
      <c r="A11" s="8" t="s">
        <v>205</v>
      </c>
      <c r="B11" s="9">
        <v>173</v>
      </c>
      <c r="C11" s="9">
        <v>248</v>
      </c>
      <c r="D11" s="9">
        <v>421</v>
      </c>
      <c r="E11" s="9">
        <v>0</v>
      </c>
      <c r="F11" s="9">
        <v>0</v>
      </c>
      <c r="G11" s="9">
        <f t="shared" si="1"/>
        <v>0</v>
      </c>
      <c r="H11" s="9">
        <f t="shared" si="2"/>
        <v>173</v>
      </c>
      <c r="I11" s="9">
        <f t="shared" si="0"/>
        <v>248</v>
      </c>
      <c r="J11" s="9">
        <f t="shared" si="0"/>
        <v>421</v>
      </c>
      <c r="K11" s="339" t="s">
        <v>300</v>
      </c>
    </row>
    <row r="12" spans="1:11" ht="18.75" customHeight="1" x14ac:dyDescent="0.2">
      <c r="A12" s="8" t="s">
        <v>207</v>
      </c>
      <c r="B12" s="9">
        <v>73</v>
      </c>
      <c r="C12" s="9">
        <v>392</v>
      </c>
      <c r="D12" s="9">
        <v>465</v>
      </c>
      <c r="E12" s="9">
        <v>0</v>
      </c>
      <c r="F12" s="9">
        <v>0</v>
      </c>
      <c r="G12" s="9">
        <f t="shared" si="1"/>
        <v>0</v>
      </c>
      <c r="H12" s="9">
        <f t="shared" si="2"/>
        <v>73</v>
      </c>
      <c r="I12" s="9">
        <f t="shared" si="0"/>
        <v>392</v>
      </c>
      <c r="J12" s="9">
        <f t="shared" si="0"/>
        <v>465</v>
      </c>
      <c r="K12" s="339" t="s">
        <v>208</v>
      </c>
    </row>
    <row r="13" spans="1:11" ht="18.75" customHeight="1" x14ac:dyDescent="0.2">
      <c r="A13" s="8" t="s">
        <v>209</v>
      </c>
      <c r="B13" s="9">
        <v>888</v>
      </c>
      <c r="C13" s="9">
        <v>438</v>
      </c>
      <c r="D13" s="9">
        <v>1326</v>
      </c>
      <c r="E13" s="9">
        <v>0</v>
      </c>
      <c r="F13" s="9">
        <v>0</v>
      </c>
      <c r="G13" s="9">
        <f t="shared" si="1"/>
        <v>0</v>
      </c>
      <c r="H13" s="9">
        <f t="shared" si="2"/>
        <v>888</v>
      </c>
      <c r="I13" s="9">
        <f t="shared" si="0"/>
        <v>438</v>
      </c>
      <c r="J13" s="9">
        <f t="shared" si="0"/>
        <v>1326</v>
      </c>
      <c r="K13" s="339" t="s">
        <v>210</v>
      </c>
    </row>
    <row r="14" spans="1:11" ht="18.75" customHeight="1" x14ac:dyDescent="0.2">
      <c r="A14" s="8" t="s">
        <v>2058</v>
      </c>
      <c r="B14" s="9">
        <v>192</v>
      </c>
      <c r="C14" s="9">
        <v>82</v>
      </c>
      <c r="D14" s="9">
        <v>274</v>
      </c>
      <c r="E14" s="9">
        <v>0</v>
      </c>
      <c r="F14" s="9">
        <v>0</v>
      </c>
      <c r="G14" s="9">
        <f t="shared" si="1"/>
        <v>0</v>
      </c>
      <c r="H14" s="9">
        <f t="shared" si="2"/>
        <v>192</v>
      </c>
      <c r="I14" s="9">
        <f t="shared" si="0"/>
        <v>82</v>
      </c>
      <c r="J14" s="9">
        <f t="shared" si="0"/>
        <v>274</v>
      </c>
      <c r="K14" s="339" t="s">
        <v>744</v>
      </c>
    </row>
    <row r="15" spans="1:11" ht="18.75" customHeight="1" x14ac:dyDescent="0.2">
      <c r="A15" s="8" t="s">
        <v>213</v>
      </c>
      <c r="B15" s="9">
        <v>477</v>
      </c>
      <c r="C15" s="9">
        <v>231</v>
      </c>
      <c r="D15" s="9">
        <v>708</v>
      </c>
      <c r="E15" s="9">
        <v>0</v>
      </c>
      <c r="F15" s="9">
        <v>1</v>
      </c>
      <c r="G15" s="9">
        <f t="shared" si="1"/>
        <v>1</v>
      </c>
      <c r="H15" s="9">
        <f t="shared" si="2"/>
        <v>477</v>
      </c>
      <c r="I15" s="9">
        <f t="shared" si="0"/>
        <v>232</v>
      </c>
      <c r="J15" s="9">
        <f t="shared" si="0"/>
        <v>709</v>
      </c>
      <c r="K15" s="339" t="s">
        <v>214</v>
      </c>
    </row>
    <row r="16" spans="1:11" ht="18.75" customHeight="1" x14ac:dyDescent="0.2">
      <c r="A16" s="8" t="s">
        <v>215</v>
      </c>
      <c r="B16" s="9">
        <v>151</v>
      </c>
      <c r="C16" s="9">
        <v>97</v>
      </c>
      <c r="D16" s="9">
        <v>248</v>
      </c>
      <c r="E16" s="9">
        <v>0</v>
      </c>
      <c r="F16" s="9">
        <v>0</v>
      </c>
      <c r="G16" s="9">
        <f t="shared" si="1"/>
        <v>0</v>
      </c>
      <c r="H16" s="9">
        <f t="shared" si="2"/>
        <v>151</v>
      </c>
      <c r="I16" s="9">
        <f t="shared" si="0"/>
        <v>97</v>
      </c>
      <c r="J16" s="9">
        <f t="shared" si="0"/>
        <v>248</v>
      </c>
      <c r="K16" s="339" t="s">
        <v>216</v>
      </c>
    </row>
    <row r="17" spans="1:14" ht="18.75" customHeight="1" x14ac:dyDescent="0.2">
      <c r="A17" s="8" t="s">
        <v>217</v>
      </c>
      <c r="B17" s="9">
        <v>548</v>
      </c>
      <c r="C17" s="9">
        <v>585</v>
      </c>
      <c r="D17" s="9">
        <v>1133</v>
      </c>
      <c r="E17" s="9">
        <v>0</v>
      </c>
      <c r="F17" s="9">
        <v>1</v>
      </c>
      <c r="G17" s="9">
        <f t="shared" si="1"/>
        <v>1</v>
      </c>
      <c r="H17" s="9">
        <f t="shared" si="2"/>
        <v>548</v>
      </c>
      <c r="I17" s="9">
        <f t="shared" si="0"/>
        <v>586</v>
      </c>
      <c r="J17" s="9">
        <f t="shared" si="0"/>
        <v>1134</v>
      </c>
      <c r="K17" s="339" t="s">
        <v>752</v>
      </c>
    </row>
    <row r="18" spans="1:14" ht="33.75" customHeight="1" x14ac:dyDescent="0.2">
      <c r="A18" s="8" t="s">
        <v>456</v>
      </c>
      <c r="B18" s="9">
        <v>297</v>
      </c>
      <c r="C18" s="9">
        <v>178</v>
      </c>
      <c r="D18" s="9">
        <v>475</v>
      </c>
      <c r="E18" s="9">
        <v>0</v>
      </c>
      <c r="F18" s="9">
        <v>0</v>
      </c>
      <c r="G18" s="9">
        <f t="shared" si="1"/>
        <v>0</v>
      </c>
      <c r="H18" s="9">
        <f t="shared" si="2"/>
        <v>297</v>
      </c>
      <c r="I18" s="9">
        <f t="shared" si="0"/>
        <v>178</v>
      </c>
      <c r="J18" s="9">
        <f t="shared" si="0"/>
        <v>475</v>
      </c>
      <c r="K18" s="29" t="s">
        <v>367</v>
      </c>
    </row>
    <row r="19" spans="1:14" ht="18.75" customHeight="1" x14ac:dyDescent="0.2">
      <c r="A19" s="8" t="s">
        <v>221</v>
      </c>
      <c r="B19" s="9">
        <v>1715</v>
      </c>
      <c r="C19" s="9">
        <v>879</v>
      </c>
      <c r="D19" s="9">
        <v>2594</v>
      </c>
      <c r="E19" s="9">
        <v>0</v>
      </c>
      <c r="F19" s="9">
        <v>0</v>
      </c>
      <c r="G19" s="9">
        <f t="shared" si="1"/>
        <v>0</v>
      </c>
      <c r="H19" s="9">
        <f t="shared" si="2"/>
        <v>1715</v>
      </c>
      <c r="I19" s="9">
        <f t="shared" si="0"/>
        <v>879</v>
      </c>
      <c r="J19" s="9">
        <f t="shared" si="0"/>
        <v>2594</v>
      </c>
      <c r="K19" s="339" t="s">
        <v>222</v>
      </c>
    </row>
    <row r="20" spans="1:14" ht="18.75" customHeight="1" x14ac:dyDescent="0.2">
      <c r="A20" s="8" t="s">
        <v>458</v>
      </c>
      <c r="B20" s="9">
        <v>1866</v>
      </c>
      <c r="C20" s="9">
        <v>1291</v>
      </c>
      <c r="D20" s="9">
        <v>3157</v>
      </c>
      <c r="E20" s="9">
        <v>0</v>
      </c>
      <c r="F20" s="9">
        <v>0</v>
      </c>
      <c r="G20" s="9">
        <f t="shared" si="1"/>
        <v>0</v>
      </c>
      <c r="H20" s="9">
        <f t="shared" si="2"/>
        <v>1866</v>
      </c>
      <c r="I20" s="9">
        <f t="shared" si="0"/>
        <v>1291</v>
      </c>
      <c r="J20" s="9">
        <f t="shared" si="0"/>
        <v>3157</v>
      </c>
      <c r="K20" s="339" t="s">
        <v>459</v>
      </c>
    </row>
    <row r="21" spans="1:14" ht="18.75" customHeight="1" x14ac:dyDescent="0.2">
      <c r="A21" s="8" t="s">
        <v>460</v>
      </c>
      <c r="B21" s="9">
        <v>1415</v>
      </c>
      <c r="C21" s="9">
        <v>704</v>
      </c>
      <c r="D21" s="9">
        <v>2119</v>
      </c>
      <c r="E21" s="9">
        <v>0</v>
      </c>
      <c r="F21" s="9">
        <v>0</v>
      </c>
      <c r="G21" s="9">
        <f t="shared" si="1"/>
        <v>0</v>
      </c>
      <c r="H21" s="9">
        <f t="shared" si="2"/>
        <v>1415</v>
      </c>
      <c r="I21" s="9">
        <f t="shared" si="0"/>
        <v>704</v>
      </c>
      <c r="J21" s="9">
        <f t="shared" si="0"/>
        <v>2119</v>
      </c>
      <c r="K21" s="339" t="s">
        <v>461</v>
      </c>
    </row>
    <row r="22" spans="1:14" ht="18.75" customHeight="1" x14ac:dyDescent="0.2">
      <c r="A22" s="8" t="s">
        <v>756</v>
      </c>
      <c r="B22" s="9">
        <v>278</v>
      </c>
      <c r="C22" s="9">
        <v>433</v>
      </c>
      <c r="D22" s="9">
        <v>711</v>
      </c>
      <c r="E22" s="9">
        <v>0</v>
      </c>
      <c r="F22" s="9">
        <v>0</v>
      </c>
      <c r="G22" s="9">
        <f t="shared" si="1"/>
        <v>0</v>
      </c>
      <c r="H22" s="9">
        <f t="shared" si="2"/>
        <v>278</v>
      </c>
      <c r="I22" s="9">
        <f t="shared" si="0"/>
        <v>433</v>
      </c>
      <c r="J22" s="9">
        <f t="shared" si="0"/>
        <v>711</v>
      </c>
      <c r="K22" s="339" t="s">
        <v>754</v>
      </c>
    </row>
    <row r="23" spans="1:14" ht="18.75" customHeight="1" x14ac:dyDescent="0.2">
      <c r="A23" s="8" t="s">
        <v>757</v>
      </c>
      <c r="B23" s="9">
        <v>0</v>
      </c>
      <c r="C23" s="9">
        <v>2072</v>
      </c>
      <c r="D23" s="9">
        <v>2072</v>
      </c>
      <c r="E23" s="9">
        <v>0</v>
      </c>
      <c r="F23" s="9">
        <v>0</v>
      </c>
      <c r="G23" s="9">
        <f t="shared" si="1"/>
        <v>0</v>
      </c>
      <c r="H23" s="9">
        <f t="shared" si="2"/>
        <v>0</v>
      </c>
      <c r="I23" s="9">
        <f t="shared" si="0"/>
        <v>2072</v>
      </c>
      <c r="J23" s="9">
        <f t="shared" si="0"/>
        <v>2072</v>
      </c>
      <c r="K23" s="339" t="s">
        <v>432</v>
      </c>
    </row>
    <row r="24" spans="1:14" ht="18.75" customHeight="1" x14ac:dyDescent="0.2">
      <c r="A24" s="8" t="s">
        <v>748</v>
      </c>
      <c r="B24" s="9">
        <v>831</v>
      </c>
      <c r="C24" s="9">
        <v>234</v>
      </c>
      <c r="D24" s="9">
        <v>1065</v>
      </c>
      <c r="E24" s="9">
        <v>0</v>
      </c>
      <c r="F24" s="9">
        <v>0</v>
      </c>
      <c r="G24" s="9">
        <f t="shared" si="1"/>
        <v>0</v>
      </c>
      <c r="H24" s="9">
        <f t="shared" si="2"/>
        <v>831</v>
      </c>
      <c r="I24" s="9">
        <f t="shared" si="0"/>
        <v>234</v>
      </c>
      <c r="J24" s="9">
        <f t="shared" si="0"/>
        <v>1065</v>
      </c>
      <c r="K24" s="339" t="s">
        <v>755</v>
      </c>
    </row>
    <row r="25" spans="1:14" ht="18.75" customHeight="1" x14ac:dyDescent="0.2">
      <c r="A25" s="8" t="s">
        <v>229</v>
      </c>
      <c r="B25" s="9">
        <v>536</v>
      </c>
      <c r="C25" s="9">
        <v>61</v>
      </c>
      <c r="D25" s="9">
        <v>597</v>
      </c>
      <c r="E25" s="9">
        <v>0</v>
      </c>
      <c r="F25" s="9">
        <v>0</v>
      </c>
      <c r="G25" s="9">
        <f t="shared" si="1"/>
        <v>0</v>
      </c>
      <c r="H25" s="9">
        <f t="shared" si="2"/>
        <v>536</v>
      </c>
      <c r="I25" s="9">
        <f t="shared" si="2"/>
        <v>61</v>
      </c>
      <c r="J25" s="9">
        <f t="shared" si="2"/>
        <v>597</v>
      </c>
      <c r="K25" s="339" t="s">
        <v>462</v>
      </c>
      <c r="N25" s="335">
        <v>0</v>
      </c>
    </row>
    <row r="26" spans="1:14" ht="18.75" customHeight="1" x14ac:dyDescent="0.2">
      <c r="A26" s="8" t="s">
        <v>758</v>
      </c>
      <c r="B26" s="9">
        <v>1607</v>
      </c>
      <c r="C26" s="9">
        <v>585</v>
      </c>
      <c r="D26" s="9">
        <v>2192</v>
      </c>
      <c r="E26" s="9">
        <v>0</v>
      </c>
      <c r="F26" s="9">
        <v>0</v>
      </c>
      <c r="G26" s="9">
        <f t="shared" si="1"/>
        <v>0</v>
      </c>
      <c r="H26" s="9">
        <f t="shared" si="2"/>
        <v>1607</v>
      </c>
      <c r="I26" s="9">
        <f t="shared" si="2"/>
        <v>585</v>
      </c>
      <c r="J26" s="9">
        <f t="shared" si="2"/>
        <v>2192</v>
      </c>
      <c r="K26" s="339" t="s">
        <v>234</v>
      </c>
    </row>
    <row r="27" spans="1:14" ht="18.75" customHeight="1" x14ac:dyDescent="0.2">
      <c r="A27" s="8" t="s">
        <v>409</v>
      </c>
      <c r="B27" s="9">
        <v>1294</v>
      </c>
      <c r="C27" s="9">
        <v>632</v>
      </c>
      <c r="D27" s="9">
        <v>1926</v>
      </c>
      <c r="E27" s="9">
        <v>2</v>
      </c>
      <c r="F27" s="9">
        <v>0</v>
      </c>
      <c r="G27" s="9">
        <f t="shared" si="1"/>
        <v>2</v>
      </c>
      <c r="H27" s="9">
        <f t="shared" si="2"/>
        <v>1296</v>
      </c>
      <c r="I27" s="9">
        <f t="shared" si="2"/>
        <v>632</v>
      </c>
      <c r="J27" s="9">
        <f t="shared" si="2"/>
        <v>1928</v>
      </c>
      <c r="K27" s="339" t="s">
        <v>240</v>
      </c>
    </row>
    <row r="28" spans="1:14" ht="18.75" customHeight="1" x14ac:dyDescent="0.2">
      <c r="A28" s="8" t="s">
        <v>241</v>
      </c>
      <c r="B28" s="9">
        <v>154</v>
      </c>
      <c r="C28" s="9">
        <v>67</v>
      </c>
      <c r="D28" s="9">
        <v>221</v>
      </c>
      <c r="E28" s="9">
        <v>0</v>
      </c>
      <c r="F28" s="9">
        <v>0</v>
      </c>
      <c r="G28" s="9">
        <f t="shared" si="1"/>
        <v>0</v>
      </c>
      <c r="H28" s="9">
        <f t="shared" si="2"/>
        <v>154</v>
      </c>
      <c r="I28" s="9">
        <f t="shared" si="2"/>
        <v>67</v>
      </c>
      <c r="J28" s="9">
        <f t="shared" si="2"/>
        <v>221</v>
      </c>
      <c r="K28" s="339" t="s">
        <v>465</v>
      </c>
    </row>
    <row r="29" spans="1:14" ht="18.75" customHeight="1" x14ac:dyDescent="0.2">
      <c r="A29" s="8" t="s">
        <v>435</v>
      </c>
      <c r="B29" s="9">
        <v>581</v>
      </c>
      <c r="C29" s="9">
        <v>239</v>
      </c>
      <c r="D29" s="9">
        <v>820</v>
      </c>
      <c r="E29" s="9">
        <v>0</v>
      </c>
      <c r="F29" s="9">
        <v>0</v>
      </c>
      <c r="G29" s="9">
        <f t="shared" si="1"/>
        <v>0</v>
      </c>
      <c r="H29" s="9">
        <f t="shared" si="2"/>
        <v>581</v>
      </c>
      <c r="I29" s="9">
        <f t="shared" si="2"/>
        <v>239</v>
      </c>
      <c r="J29" s="9">
        <f t="shared" si="2"/>
        <v>820</v>
      </c>
      <c r="K29" s="339" t="s">
        <v>246</v>
      </c>
    </row>
    <row r="30" spans="1:14" ht="18.75" customHeight="1" thickBot="1" x14ac:dyDescent="0.25">
      <c r="A30" s="11" t="s">
        <v>90</v>
      </c>
      <c r="B30" s="12">
        <f>SUM(B9:B29)</f>
        <v>13524</v>
      </c>
      <c r="C30" s="12">
        <f t="shared" ref="C30:J30" si="3">SUM(C9:C29)</f>
        <v>9987</v>
      </c>
      <c r="D30" s="12">
        <f t="shared" si="3"/>
        <v>23511</v>
      </c>
      <c r="E30" s="12">
        <f t="shared" si="3"/>
        <v>2</v>
      </c>
      <c r="F30" s="12">
        <f t="shared" si="3"/>
        <v>2</v>
      </c>
      <c r="G30" s="12">
        <f t="shared" si="3"/>
        <v>4</v>
      </c>
      <c r="H30" s="12">
        <f t="shared" si="3"/>
        <v>13526</v>
      </c>
      <c r="I30" s="12">
        <f t="shared" si="3"/>
        <v>9989</v>
      </c>
      <c r="J30" s="12">
        <f t="shared" si="3"/>
        <v>23515</v>
      </c>
      <c r="K30" s="13" t="s">
        <v>313</v>
      </c>
    </row>
    <row r="31" spans="1:14" ht="15" thickTop="1" x14ac:dyDescent="0.2">
      <c r="A31" s="1015"/>
      <c r="B31" s="1015"/>
      <c r="C31" s="1015"/>
      <c r="D31" s="1015"/>
      <c r="E31" s="1015"/>
      <c r="F31" s="1015"/>
      <c r="G31" s="1015"/>
      <c r="H31" s="1015"/>
      <c r="I31" s="1015"/>
      <c r="J31" s="1015"/>
    </row>
    <row r="38" spans="1:11" ht="24" customHeight="1" thickBot="1" x14ac:dyDescent="0.3">
      <c r="A38" s="33" t="s">
        <v>2460</v>
      </c>
      <c r="B38" s="33"/>
      <c r="C38" s="33"/>
      <c r="D38" s="33"/>
      <c r="E38" s="33"/>
      <c r="F38" s="33"/>
      <c r="G38" s="33"/>
      <c r="H38" s="33"/>
      <c r="I38" s="33"/>
      <c r="J38" s="33"/>
      <c r="K38" s="79" t="s">
        <v>761</v>
      </c>
    </row>
    <row r="39" spans="1:11" ht="21" customHeight="1" thickTop="1" x14ac:dyDescent="0.25">
      <c r="A39" s="992" t="s">
        <v>196</v>
      </c>
      <c r="B39" s="1003" t="s">
        <v>1</v>
      </c>
      <c r="C39" s="1003"/>
      <c r="D39" s="1003"/>
      <c r="E39" s="1003" t="s">
        <v>2</v>
      </c>
      <c r="F39" s="1003"/>
      <c r="G39" s="1003"/>
      <c r="H39" s="1003" t="s">
        <v>4</v>
      </c>
      <c r="I39" s="1003"/>
      <c r="J39" s="1003"/>
      <c r="K39" s="992" t="s">
        <v>197</v>
      </c>
    </row>
    <row r="40" spans="1:11" ht="18" customHeight="1" x14ac:dyDescent="0.25">
      <c r="A40" s="993"/>
      <c r="B40" s="1004" t="s">
        <v>6</v>
      </c>
      <c r="C40" s="1004"/>
      <c r="D40" s="1004"/>
      <c r="E40" s="1004" t="s">
        <v>7</v>
      </c>
      <c r="F40" s="1004"/>
      <c r="G40" s="1004"/>
      <c r="H40" s="1004" t="s">
        <v>9</v>
      </c>
      <c r="I40" s="1004"/>
      <c r="J40" s="1004"/>
      <c r="K40" s="993"/>
    </row>
    <row r="41" spans="1:11" ht="24" customHeight="1" x14ac:dyDescent="0.25">
      <c r="A41" s="993"/>
      <c r="B41" s="334" t="s">
        <v>10</v>
      </c>
      <c r="C41" s="334" t="s">
        <v>112</v>
      </c>
      <c r="D41" s="334" t="s">
        <v>12</v>
      </c>
      <c r="E41" s="334" t="s">
        <v>10</v>
      </c>
      <c r="F41" s="334" t="s">
        <v>112</v>
      </c>
      <c r="G41" s="334" t="s">
        <v>12</v>
      </c>
      <c r="H41" s="334" t="s">
        <v>10</v>
      </c>
      <c r="I41" s="334" t="s">
        <v>112</v>
      </c>
      <c r="J41" s="334" t="s">
        <v>12</v>
      </c>
      <c r="K41" s="993"/>
    </row>
    <row r="42" spans="1:11" ht="24" customHeight="1" thickBot="1" x14ac:dyDescent="0.3">
      <c r="A42" s="994"/>
      <c r="B42" s="4" t="s">
        <v>13</v>
      </c>
      <c r="C42" s="4" t="s">
        <v>14</v>
      </c>
      <c r="D42" s="4" t="s">
        <v>9</v>
      </c>
      <c r="E42" s="4" t="s">
        <v>13</v>
      </c>
      <c r="F42" s="4" t="s">
        <v>14</v>
      </c>
      <c r="G42" s="4" t="s">
        <v>9</v>
      </c>
      <c r="H42" s="4" t="s">
        <v>13</v>
      </c>
      <c r="I42" s="4" t="s">
        <v>14</v>
      </c>
      <c r="J42" s="4" t="s">
        <v>9</v>
      </c>
      <c r="K42" s="994"/>
    </row>
    <row r="43" spans="1:11" ht="27.75" customHeight="1" x14ac:dyDescent="0.2">
      <c r="A43" s="8" t="s">
        <v>92</v>
      </c>
      <c r="B43" s="9"/>
      <c r="C43" s="9"/>
      <c r="D43" s="9"/>
      <c r="E43" s="9"/>
      <c r="F43" s="9"/>
      <c r="G43" s="9"/>
      <c r="H43" s="9"/>
      <c r="I43" s="9"/>
      <c r="J43" s="9"/>
      <c r="K43" s="339" t="s">
        <v>93</v>
      </c>
    </row>
    <row r="44" spans="1:11" ht="27.75" customHeight="1" x14ac:dyDescent="0.2">
      <c r="A44" s="8" t="s">
        <v>209</v>
      </c>
      <c r="B44" s="9">
        <v>142</v>
      </c>
      <c r="C44" s="9">
        <v>11</v>
      </c>
      <c r="D44" s="9">
        <v>153</v>
      </c>
      <c r="E44" s="9">
        <v>0</v>
      </c>
      <c r="F44" s="9">
        <v>0</v>
      </c>
      <c r="G44" s="9">
        <f>SUM(E44:F44)</f>
        <v>0</v>
      </c>
      <c r="H44" s="9">
        <f>SUM(B44,E44)</f>
        <v>142</v>
      </c>
      <c r="I44" s="9">
        <f t="shared" ref="I44:J58" si="4">SUM(C44,F44)</f>
        <v>11</v>
      </c>
      <c r="J44" s="9">
        <f t="shared" si="4"/>
        <v>153</v>
      </c>
      <c r="K44" s="339" t="s">
        <v>210</v>
      </c>
    </row>
    <row r="45" spans="1:11" ht="27.75" customHeight="1" x14ac:dyDescent="0.2">
      <c r="A45" s="8" t="s">
        <v>213</v>
      </c>
      <c r="B45" s="9">
        <v>81</v>
      </c>
      <c r="C45" s="9">
        <v>11</v>
      </c>
      <c r="D45" s="9">
        <v>92</v>
      </c>
      <c r="E45" s="9"/>
      <c r="F45" s="9">
        <v>0</v>
      </c>
      <c r="G45" s="9">
        <f t="shared" ref="G45:G58" si="5">SUM(E45:F45)</f>
        <v>0</v>
      </c>
      <c r="H45" s="9">
        <f t="shared" ref="H45:H58" si="6">SUM(B45,E45)</f>
        <v>81</v>
      </c>
      <c r="I45" s="9">
        <f t="shared" si="4"/>
        <v>11</v>
      </c>
      <c r="J45" s="9">
        <f t="shared" si="4"/>
        <v>92</v>
      </c>
      <c r="K45" s="339" t="s">
        <v>214</v>
      </c>
    </row>
    <row r="46" spans="1:11" ht="27.75" customHeight="1" x14ac:dyDescent="0.2">
      <c r="A46" s="8" t="s">
        <v>217</v>
      </c>
      <c r="B46" s="9">
        <v>167</v>
      </c>
      <c r="C46" s="9">
        <v>56</v>
      </c>
      <c r="D46" s="9">
        <v>223</v>
      </c>
      <c r="E46" s="9">
        <v>0</v>
      </c>
      <c r="F46" s="9">
        <v>1</v>
      </c>
      <c r="G46" s="9">
        <f t="shared" si="5"/>
        <v>1</v>
      </c>
      <c r="H46" s="9">
        <f t="shared" si="6"/>
        <v>167</v>
      </c>
      <c r="I46" s="9">
        <f t="shared" si="4"/>
        <v>57</v>
      </c>
      <c r="J46" s="9">
        <f t="shared" si="4"/>
        <v>224</v>
      </c>
      <c r="K46" s="339" t="s">
        <v>752</v>
      </c>
    </row>
    <row r="47" spans="1:11" ht="35.25" customHeight="1" x14ac:dyDescent="0.2">
      <c r="A47" s="8" t="s">
        <v>456</v>
      </c>
      <c r="B47" s="9">
        <v>81</v>
      </c>
      <c r="C47" s="9">
        <v>15</v>
      </c>
      <c r="D47" s="9">
        <v>96</v>
      </c>
      <c r="E47" s="9">
        <v>0</v>
      </c>
      <c r="F47" s="9">
        <v>0</v>
      </c>
      <c r="G47" s="9">
        <f t="shared" si="5"/>
        <v>0</v>
      </c>
      <c r="H47" s="9">
        <f t="shared" si="6"/>
        <v>81</v>
      </c>
      <c r="I47" s="9">
        <f t="shared" si="4"/>
        <v>15</v>
      </c>
      <c r="J47" s="9">
        <f t="shared" si="4"/>
        <v>96</v>
      </c>
      <c r="K47" s="29" t="s">
        <v>367</v>
      </c>
    </row>
    <row r="48" spans="1:11" ht="27.75" customHeight="1" x14ac:dyDescent="0.2">
      <c r="A48" s="8" t="s">
        <v>221</v>
      </c>
      <c r="B48" s="9">
        <v>722</v>
      </c>
      <c r="C48" s="9">
        <v>232</v>
      </c>
      <c r="D48" s="9">
        <v>954</v>
      </c>
      <c r="E48" s="9">
        <v>0</v>
      </c>
      <c r="F48" s="9">
        <v>0</v>
      </c>
      <c r="G48" s="9">
        <f t="shared" si="5"/>
        <v>0</v>
      </c>
      <c r="H48" s="9">
        <f t="shared" si="6"/>
        <v>722</v>
      </c>
      <c r="I48" s="9">
        <f t="shared" si="4"/>
        <v>232</v>
      </c>
      <c r="J48" s="9">
        <f t="shared" si="4"/>
        <v>954</v>
      </c>
      <c r="K48" s="339" t="s">
        <v>222</v>
      </c>
    </row>
    <row r="49" spans="1:11" ht="27.75" customHeight="1" x14ac:dyDescent="0.2">
      <c r="A49" s="8" t="s">
        <v>458</v>
      </c>
      <c r="B49" s="9">
        <v>689</v>
      </c>
      <c r="C49" s="9">
        <v>255</v>
      </c>
      <c r="D49" s="9">
        <v>944</v>
      </c>
      <c r="E49" s="9">
        <v>0</v>
      </c>
      <c r="F49" s="9">
        <v>0</v>
      </c>
      <c r="G49" s="9">
        <f t="shared" si="5"/>
        <v>0</v>
      </c>
      <c r="H49" s="9">
        <f t="shared" si="6"/>
        <v>689</v>
      </c>
      <c r="I49" s="9">
        <f t="shared" si="4"/>
        <v>255</v>
      </c>
      <c r="J49" s="9">
        <f t="shared" si="4"/>
        <v>944</v>
      </c>
      <c r="K49" s="339" t="s">
        <v>459</v>
      </c>
    </row>
    <row r="50" spans="1:11" ht="27.75" customHeight="1" x14ac:dyDescent="0.2">
      <c r="A50" s="8" t="s">
        <v>460</v>
      </c>
      <c r="B50" s="9">
        <v>429</v>
      </c>
      <c r="C50" s="9">
        <v>153</v>
      </c>
      <c r="D50" s="9">
        <v>582</v>
      </c>
      <c r="E50" s="9">
        <v>0</v>
      </c>
      <c r="F50" s="9">
        <v>0</v>
      </c>
      <c r="G50" s="9">
        <f t="shared" si="5"/>
        <v>0</v>
      </c>
      <c r="H50" s="9">
        <f t="shared" si="6"/>
        <v>429</v>
      </c>
      <c r="I50" s="9">
        <f t="shared" si="4"/>
        <v>153</v>
      </c>
      <c r="J50" s="9">
        <f t="shared" si="4"/>
        <v>582</v>
      </c>
      <c r="K50" s="339" t="s">
        <v>461</v>
      </c>
    </row>
    <row r="51" spans="1:11" ht="27.75" customHeight="1" x14ac:dyDescent="0.2">
      <c r="A51" s="8" t="s">
        <v>756</v>
      </c>
      <c r="B51" s="9">
        <v>35</v>
      </c>
      <c r="C51" s="9">
        <v>33</v>
      </c>
      <c r="D51" s="9">
        <v>68</v>
      </c>
      <c r="E51" s="9">
        <v>0</v>
      </c>
      <c r="F51" s="9">
        <v>0</v>
      </c>
      <c r="G51" s="9">
        <f t="shared" si="5"/>
        <v>0</v>
      </c>
      <c r="H51" s="9">
        <f t="shared" si="6"/>
        <v>35</v>
      </c>
      <c r="I51" s="9">
        <f t="shared" si="4"/>
        <v>33</v>
      </c>
      <c r="J51" s="9">
        <f t="shared" si="4"/>
        <v>68</v>
      </c>
      <c r="K51" s="339" t="s">
        <v>754</v>
      </c>
    </row>
    <row r="52" spans="1:11" ht="27.75" customHeight="1" x14ac:dyDescent="0.2">
      <c r="A52" s="8" t="s">
        <v>757</v>
      </c>
      <c r="B52" s="9">
        <v>0</v>
      </c>
      <c r="C52" s="9">
        <v>114</v>
      </c>
      <c r="D52" s="9">
        <v>114</v>
      </c>
      <c r="E52" s="9">
        <v>0</v>
      </c>
      <c r="F52" s="9">
        <v>0</v>
      </c>
      <c r="G52" s="9">
        <f t="shared" si="5"/>
        <v>0</v>
      </c>
      <c r="H52" s="9">
        <f t="shared" si="6"/>
        <v>0</v>
      </c>
      <c r="I52" s="9">
        <f t="shared" si="4"/>
        <v>114</v>
      </c>
      <c r="J52" s="9">
        <f t="shared" si="4"/>
        <v>114</v>
      </c>
      <c r="K52" s="339" t="s">
        <v>432</v>
      </c>
    </row>
    <row r="53" spans="1:11" ht="27.75" customHeight="1" x14ac:dyDescent="0.2">
      <c r="A53" s="8" t="s">
        <v>748</v>
      </c>
      <c r="B53" s="9">
        <v>141</v>
      </c>
      <c r="C53" s="9">
        <v>48</v>
      </c>
      <c r="D53" s="9">
        <v>189</v>
      </c>
      <c r="E53" s="9">
        <v>0</v>
      </c>
      <c r="F53" s="9">
        <v>0</v>
      </c>
      <c r="G53" s="9">
        <f t="shared" si="5"/>
        <v>0</v>
      </c>
      <c r="H53" s="9">
        <f t="shared" si="6"/>
        <v>141</v>
      </c>
      <c r="I53" s="9">
        <f t="shared" si="4"/>
        <v>48</v>
      </c>
      <c r="J53" s="9">
        <f t="shared" si="4"/>
        <v>189</v>
      </c>
      <c r="K53" s="339" t="s">
        <v>755</v>
      </c>
    </row>
    <row r="54" spans="1:11" ht="27.75" customHeight="1" x14ac:dyDescent="0.2">
      <c r="A54" s="8" t="s">
        <v>229</v>
      </c>
      <c r="B54" s="9">
        <v>314</v>
      </c>
      <c r="C54" s="9">
        <v>22</v>
      </c>
      <c r="D54" s="9">
        <v>336</v>
      </c>
      <c r="E54" s="9">
        <v>0</v>
      </c>
      <c r="F54" s="9">
        <v>0</v>
      </c>
      <c r="G54" s="9">
        <f t="shared" si="5"/>
        <v>0</v>
      </c>
      <c r="H54" s="9">
        <f t="shared" si="6"/>
        <v>314</v>
      </c>
      <c r="I54" s="9">
        <f t="shared" si="4"/>
        <v>22</v>
      </c>
      <c r="J54" s="9">
        <f t="shared" si="4"/>
        <v>336</v>
      </c>
      <c r="K54" s="339" t="s">
        <v>462</v>
      </c>
    </row>
    <row r="55" spans="1:11" ht="27.75" customHeight="1" x14ac:dyDescent="0.2">
      <c r="A55" s="8" t="s">
        <v>233</v>
      </c>
      <c r="B55" s="9">
        <v>354</v>
      </c>
      <c r="C55" s="9">
        <v>38</v>
      </c>
      <c r="D55" s="9">
        <v>392</v>
      </c>
      <c r="E55" s="9">
        <v>0</v>
      </c>
      <c r="F55" s="9">
        <v>0</v>
      </c>
      <c r="G55" s="9">
        <f t="shared" si="5"/>
        <v>0</v>
      </c>
      <c r="H55" s="9">
        <f t="shared" si="6"/>
        <v>354</v>
      </c>
      <c r="I55" s="9">
        <f t="shared" si="4"/>
        <v>38</v>
      </c>
      <c r="J55" s="9">
        <f t="shared" si="4"/>
        <v>392</v>
      </c>
      <c r="K55" s="339" t="s">
        <v>234</v>
      </c>
    </row>
    <row r="56" spans="1:11" ht="27.75" customHeight="1" x14ac:dyDescent="0.2">
      <c r="A56" s="8" t="s">
        <v>409</v>
      </c>
      <c r="B56" s="9">
        <v>1099</v>
      </c>
      <c r="C56" s="9">
        <v>127</v>
      </c>
      <c r="D56" s="9">
        <v>1226</v>
      </c>
      <c r="E56" s="9">
        <v>0</v>
      </c>
      <c r="F56" s="9">
        <v>0</v>
      </c>
      <c r="G56" s="9">
        <f t="shared" si="5"/>
        <v>0</v>
      </c>
      <c r="H56" s="9">
        <f t="shared" si="6"/>
        <v>1099</v>
      </c>
      <c r="I56" s="9">
        <f t="shared" si="4"/>
        <v>127</v>
      </c>
      <c r="J56" s="9">
        <f t="shared" si="4"/>
        <v>1226</v>
      </c>
      <c r="K56" s="339" t="s">
        <v>240</v>
      </c>
    </row>
    <row r="57" spans="1:11" ht="27.75" customHeight="1" x14ac:dyDescent="0.2">
      <c r="A57" s="8" t="s">
        <v>241</v>
      </c>
      <c r="B57" s="9">
        <v>16</v>
      </c>
      <c r="C57" s="9">
        <v>1</v>
      </c>
      <c r="D57" s="9">
        <v>17</v>
      </c>
      <c r="E57" s="9">
        <v>0</v>
      </c>
      <c r="F57" s="9">
        <v>0</v>
      </c>
      <c r="G57" s="9">
        <f t="shared" si="5"/>
        <v>0</v>
      </c>
      <c r="H57" s="9">
        <f t="shared" si="6"/>
        <v>16</v>
      </c>
      <c r="I57" s="9">
        <f t="shared" si="4"/>
        <v>1</v>
      </c>
      <c r="J57" s="9">
        <f t="shared" si="4"/>
        <v>17</v>
      </c>
      <c r="K57" s="339" t="s">
        <v>465</v>
      </c>
    </row>
    <row r="58" spans="1:11" ht="27.75" customHeight="1" x14ac:dyDescent="0.2">
      <c r="A58" s="8" t="s">
        <v>435</v>
      </c>
      <c r="B58" s="9">
        <v>182</v>
      </c>
      <c r="C58" s="9">
        <v>51</v>
      </c>
      <c r="D58" s="9">
        <v>233</v>
      </c>
      <c r="E58" s="9">
        <v>0</v>
      </c>
      <c r="F58" s="9">
        <v>0</v>
      </c>
      <c r="G58" s="9">
        <f t="shared" si="5"/>
        <v>0</v>
      </c>
      <c r="H58" s="9">
        <f t="shared" si="6"/>
        <v>182</v>
      </c>
      <c r="I58" s="9">
        <f t="shared" si="4"/>
        <v>51</v>
      </c>
      <c r="J58" s="9">
        <f t="shared" si="4"/>
        <v>233</v>
      </c>
      <c r="K58" s="339" t="s">
        <v>246</v>
      </c>
    </row>
    <row r="59" spans="1:11" ht="27.75" customHeight="1" thickBot="1" x14ac:dyDescent="0.25">
      <c r="A59" s="20" t="s">
        <v>126</v>
      </c>
      <c r="B59" s="21">
        <f>SUM(B44:B58)</f>
        <v>4452</v>
      </c>
      <c r="C59" s="21">
        <f t="shared" ref="C59:J59" si="7">SUM(C44:C58)</f>
        <v>1167</v>
      </c>
      <c r="D59" s="21">
        <f t="shared" si="7"/>
        <v>5619</v>
      </c>
      <c r="E59" s="21">
        <f t="shared" si="7"/>
        <v>0</v>
      </c>
      <c r="F59" s="21">
        <f t="shared" si="7"/>
        <v>1</v>
      </c>
      <c r="G59" s="21">
        <f t="shared" si="7"/>
        <v>1</v>
      </c>
      <c r="H59" s="21">
        <f t="shared" si="7"/>
        <v>4452</v>
      </c>
      <c r="I59" s="21">
        <f t="shared" si="7"/>
        <v>1168</v>
      </c>
      <c r="J59" s="21">
        <f t="shared" si="7"/>
        <v>5620</v>
      </c>
      <c r="K59" s="22" t="s">
        <v>251</v>
      </c>
    </row>
    <row r="60" spans="1:11" ht="27.75" customHeight="1" thickBot="1" x14ac:dyDescent="0.25">
      <c r="A60" s="23" t="s">
        <v>374</v>
      </c>
      <c r="B60" s="24">
        <f>SUM(B59,B30)</f>
        <v>17976</v>
      </c>
      <c r="C60" s="24">
        <f t="shared" ref="C60:J60" si="8">SUM(C59,C30)</f>
        <v>11154</v>
      </c>
      <c r="D60" s="24">
        <f t="shared" si="8"/>
        <v>29130</v>
      </c>
      <c r="E60" s="24">
        <f t="shared" si="8"/>
        <v>2</v>
      </c>
      <c r="F60" s="24">
        <f t="shared" si="8"/>
        <v>3</v>
      </c>
      <c r="G60" s="24">
        <f t="shared" si="8"/>
        <v>5</v>
      </c>
      <c r="H60" s="24">
        <f t="shared" si="8"/>
        <v>17978</v>
      </c>
      <c r="I60" s="24">
        <f t="shared" si="8"/>
        <v>11157</v>
      </c>
      <c r="J60" s="24">
        <f t="shared" si="8"/>
        <v>29135</v>
      </c>
      <c r="K60" s="340" t="s">
        <v>253</v>
      </c>
    </row>
    <row r="61" spans="1:11" ht="27.75" customHeight="1" thickTop="1" x14ac:dyDescent="0.2"/>
    <row r="68" spans="1:11" ht="20.25" customHeight="1" x14ac:dyDescent="0.2">
      <c r="A68" s="995" t="s">
        <v>2029</v>
      </c>
      <c r="B68" s="995"/>
      <c r="C68" s="995"/>
      <c r="D68" s="995"/>
      <c r="E68" s="995"/>
      <c r="F68" s="995"/>
      <c r="G68" s="995"/>
      <c r="H68" s="995"/>
      <c r="I68" s="995"/>
      <c r="J68" s="995"/>
      <c r="K68" s="995"/>
    </row>
    <row r="69" spans="1:11" ht="23.25" customHeight="1" x14ac:dyDescent="0.2">
      <c r="A69" s="999" t="s">
        <v>2028</v>
      </c>
      <c r="B69" s="999"/>
      <c r="C69" s="999"/>
      <c r="D69" s="999"/>
      <c r="E69" s="999"/>
      <c r="F69" s="999"/>
      <c r="G69" s="999"/>
      <c r="H69" s="999"/>
      <c r="I69" s="999"/>
      <c r="J69" s="999"/>
      <c r="K69" s="999"/>
    </row>
    <row r="70" spans="1:11" ht="20.25" customHeight="1" thickBot="1" x14ac:dyDescent="0.3">
      <c r="A70" s="33" t="s">
        <v>2461</v>
      </c>
      <c r="B70" s="33"/>
      <c r="C70" s="33"/>
      <c r="D70" s="33"/>
      <c r="E70" s="33"/>
      <c r="F70" s="33"/>
      <c r="G70" s="33"/>
      <c r="H70" s="33"/>
      <c r="I70" s="33"/>
      <c r="J70" s="33"/>
      <c r="K70" s="79" t="s">
        <v>2462</v>
      </c>
    </row>
    <row r="71" spans="1:11" s="828" customFormat="1" ht="20.25" customHeight="1" thickTop="1" x14ac:dyDescent="0.2">
      <c r="A71" s="992" t="s">
        <v>196</v>
      </c>
      <c r="B71" s="992" t="s">
        <v>1</v>
      </c>
      <c r="C71" s="992"/>
      <c r="D71" s="992"/>
      <c r="E71" s="992" t="s">
        <v>2</v>
      </c>
      <c r="F71" s="992"/>
      <c r="G71" s="992"/>
      <c r="H71" s="992" t="s">
        <v>4</v>
      </c>
      <c r="I71" s="992"/>
      <c r="J71" s="992"/>
      <c r="K71" s="992" t="s">
        <v>197</v>
      </c>
    </row>
    <row r="72" spans="1:11" s="828" customFormat="1" ht="20.25" customHeight="1" x14ac:dyDescent="0.2">
      <c r="A72" s="993"/>
      <c r="B72" s="993" t="s">
        <v>6</v>
      </c>
      <c r="C72" s="993"/>
      <c r="D72" s="993"/>
      <c r="E72" s="993" t="s">
        <v>7</v>
      </c>
      <c r="F72" s="993"/>
      <c r="G72" s="993"/>
      <c r="H72" s="993" t="s">
        <v>9</v>
      </c>
      <c r="I72" s="993"/>
      <c r="J72" s="993"/>
      <c r="K72" s="993"/>
    </row>
    <row r="73" spans="1:11" s="828" customFormat="1" ht="20.25" customHeight="1" x14ac:dyDescent="0.2">
      <c r="A73" s="993"/>
      <c r="B73" s="825" t="s">
        <v>10</v>
      </c>
      <c r="C73" s="825" t="s">
        <v>112</v>
      </c>
      <c r="D73" s="825" t="s">
        <v>12</v>
      </c>
      <c r="E73" s="825" t="s">
        <v>10</v>
      </c>
      <c r="F73" s="825" t="s">
        <v>112</v>
      </c>
      <c r="G73" s="825" t="s">
        <v>12</v>
      </c>
      <c r="H73" s="825" t="s">
        <v>10</v>
      </c>
      <c r="I73" s="825" t="s">
        <v>112</v>
      </c>
      <c r="J73" s="825" t="s">
        <v>12</v>
      </c>
      <c r="K73" s="993"/>
    </row>
    <row r="74" spans="1:11" s="828" customFormat="1" ht="20.25" customHeight="1" thickBot="1" x14ac:dyDescent="0.25">
      <c r="A74" s="994"/>
      <c r="B74" s="826" t="s">
        <v>13</v>
      </c>
      <c r="C74" s="826" t="s">
        <v>14</v>
      </c>
      <c r="D74" s="826" t="s">
        <v>9</v>
      </c>
      <c r="E74" s="826" t="s">
        <v>13</v>
      </c>
      <c r="F74" s="826" t="s">
        <v>14</v>
      </c>
      <c r="G74" s="826" t="s">
        <v>9</v>
      </c>
      <c r="H74" s="826" t="s">
        <v>13</v>
      </c>
      <c r="I74" s="826" t="s">
        <v>14</v>
      </c>
      <c r="J74" s="826" t="s">
        <v>9</v>
      </c>
      <c r="K74" s="994"/>
    </row>
    <row r="75" spans="1:11" ht="17.25" customHeight="1" x14ac:dyDescent="0.2">
      <c r="A75" s="8" t="s">
        <v>15</v>
      </c>
      <c r="B75" s="9"/>
      <c r="C75" s="9"/>
      <c r="D75" s="9"/>
      <c r="E75" s="9"/>
      <c r="F75" s="9"/>
      <c r="G75" s="9"/>
      <c r="H75" s="9"/>
      <c r="I75" s="9"/>
      <c r="J75" s="9"/>
      <c r="K75" s="339" t="s">
        <v>198</v>
      </c>
    </row>
    <row r="76" spans="1:11" ht="19.5" customHeight="1" x14ac:dyDescent="0.2">
      <c r="A76" s="8" t="s">
        <v>199</v>
      </c>
      <c r="B76" s="9">
        <v>273</v>
      </c>
      <c r="C76" s="9">
        <v>325</v>
      </c>
      <c r="D76" s="9">
        <v>598</v>
      </c>
      <c r="E76" s="9">
        <v>0</v>
      </c>
      <c r="F76" s="9">
        <v>0</v>
      </c>
      <c r="G76" s="9">
        <f>SUM(E76:F76)</f>
        <v>0</v>
      </c>
      <c r="H76" s="9">
        <f>SUM(B76,E76)</f>
        <v>273</v>
      </c>
      <c r="I76" s="9">
        <f>SUM(C76,F76)</f>
        <v>325</v>
      </c>
      <c r="J76" s="9">
        <f>SUM(H76:I76)</f>
        <v>598</v>
      </c>
      <c r="K76" s="339" t="s">
        <v>200</v>
      </c>
    </row>
    <row r="77" spans="1:11" ht="19.5" customHeight="1" x14ac:dyDescent="0.2">
      <c r="A77" s="8" t="s">
        <v>203</v>
      </c>
      <c r="B77" s="9">
        <v>170</v>
      </c>
      <c r="C77" s="9">
        <v>210</v>
      </c>
      <c r="D77" s="9">
        <v>380</v>
      </c>
      <c r="E77" s="9">
        <v>0</v>
      </c>
      <c r="F77" s="9">
        <v>0</v>
      </c>
      <c r="G77" s="9">
        <f t="shared" ref="G77:G96" si="9">SUM(E77:F77)</f>
        <v>0</v>
      </c>
      <c r="H77" s="9">
        <f t="shared" ref="H77:I96" si="10">SUM(B77,E77)</f>
        <v>170</v>
      </c>
      <c r="I77" s="9">
        <f t="shared" si="10"/>
        <v>210</v>
      </c>
      <c r="J77" s="9">
        <f t="shared" ref="J77:J96" si="11">SUM(H77:I77)</f>
        <v>380</v>
      </c>
      <c r="K77" s="339" t="s">
        <v>204</v>
      </c>
    </row>
    <row r="78" spans="1:11" ht="19.5" customHeight="1" x14ac:dyDescent="0.2">
      <c r="A78" s="8" t="s">
        <v>205</v>
      </c>
      <c r="B78" s="9">
        <v>170</v>
      </c>
      <c r="C78" s="9">
        <v>245</v>
      </c>
      <c r="D78" s="9">
        <v>415</v>
      </c>
      <c r="E78" s="9">
        <v>0</v>
      </c>
      <c r="F78" s="9">
        <v>0</v>
      </c>
      <c r="G78" s="9">
        <f t="shared" si="9"/>
        <v>0</v>
      </c>
      <c r="H78" s="9">
        <f t="shared" si="10"/>
        <v>170</v>
      </c>
      <c r="I78" s="9">
        <f t="shared" si="10"/>
        <v>245</v>
      </c>
      <c r="J78" s="9">
        <f t="shared" si="11"/>
        <v>415</v>
      </c>
      <c r="K78" s="339" t="s">
        <v>300</v>
      </c>
    </row>
    <row r="79" spans="1:11" ht="19.5" customHeight="1" x14ac:dyDescent="0.2">
      <c r="A79" s="8" t="s">
        <v>207</v>
      </c>
      <c r="B79" s="9">
        <v>73</v>
      </c>
      <c r="C79" s="9">
        <v>391</v>
      </c>
      <c r="D79" s="9">
        <v>464</v>
      </c>
      <c r="E79" s="9">
        <v>0</v>
      </c>
      <c r="F79" s="9">
        <v>0</v>
      </c>
      <c r="G79" s="9">
        <f t="shared" si="9"/>
        <v>0</v>
      </c>
      <c r="H79" s="9">
        <f t="shared" si="10"/>
        <v>73</v>
      </c>
      <c r="I79" s="9">
        <f t="shared" si="10"/>
        <v>391</v>
      </c>
      <c r="J79" s="9">
        <f t="shared" si="11"/>
        <v>464</v>
      </c>
      <c r="K79" s="339" t="s">
        <v>208</v>
      </c>
    </row>
    <row r="80" spans="1:11" ht="19.5" customHeight="1" x14ac:dyDescent="0.2">
      <c r="A80" s="8" t="s">
        <v>209</v>
      </c>
      <c r="B80" s="9">
        <v>731</v>
      </c>
      <c r="C80" s="9">
        <v>399</v>
      </c>
      <c r="D80" s="9">
        <v>1130</v>
      </c>
      <c r="E80" s="9">
        <v>0</v>
      </c>
      <c r="F80" s="9">
        <v>0</v>
      </c>
      <c r="G80" s="9">
        <f t="shared" si="9"/>
        <v>0</v>
      </c>
      <c r="H80" s="9">
        <f t="shared" si="10"/>
        <v>731</v>
      </c>
      <c r="I80" s="9">
        <f t="shared" si="10"/>
        <v>399</v>
      </c>
      <c r="J80" s="9">
        <f t="shared" si="11"/>
        <v>1130</v>
      </c>
      <c r="K80" s="339" t="s">
        <v>210</v>
      </c>
    </row>
    <row r="81" spans="1:11" ht="19.5" customHeight="1" x14ac:dyDescent="0.2">
      <c r="A81" s="8" t="s">
        <v>2058</v>
      </c>
      <c r="B81" s="9">
        <v>187</v>
      </c>
      <c r="C81" s="9">
        <v>80</v>
      </c>
      <c r="D81" s="9">
        <v>267</v>
      </c>
      <c r="E81" s="9">
        <v>0</v>
      </c>
      <c r="F81" s="9">
        <v>0</v>
      </c>
      <c r="G81" s="9">
        <f t="shared" si="9"/>
        <v>0</v>
      </c>
      <c r="H81" s="9">
        <f t="shared" si="10"/>
        <v>187</v>
      </c>
      <c r="I81" s="9">
        <f t="shared" si="10"/>
        <v>80</v>
      </c>
      <c r="J81" s="9">
        <f t="shared" si="11"/>
        <v>267</v>
      </c>
      <c r="K81" s="339" t="s">
        <v>744</v>
      </c>
    </row>
    <row r="82" spans="1:11" ht="19.5" customHeight="1" x14ac:dyDescent="0.2">
      <c r="A82" s="8" t="s">
        <v>213</v>
      </c>
      <c r="B82" s="9">
        <v>455</v>
      </c>
      <c r="C82" s="9">
        <v>222</v>
      </c>
      <c r="D82" s="9">
        <v>677</v>
      </c>
      <c r="E82" s="9">
        <v>0</v>
      </c>
      <c r="F82" s="9">
        <v>1</v>
      </c>
      <c r="G82" s="9">
        <f t="shared" si="9"/>
        <v>1</v>
      </c>
      <c r="H82" s="9">
        <f t="shared" si="10"/>
        <v>455</v>
      </c>
      <c r="I82" s="9">
        <f t="shared" si="10"/>
        <v>223</v>
      </c>
      <c r="J82" s="9">
        <f t="shared" si="11"/>
        <v>678</v>
      </c>
      <c r="K82" s="339" t="s">
        <v>214</v>
      </c>
    </row>
    <row r="83" spans="1:11" ht="19.5" customHeight="1" x14ac:dyDescent="0.2">
      <c r="A83" s="8" t="s">
        <v>215</v>
      </c>
      <c r="B83" s="9">
        <v>124</v>
      </c>
      <c r="C83" s="9">
        <v>82</v>
      </c>
      <c r="D83" s="9">
        <v>206</v>
      </c>
      <c r="E83" s="9">
        <v>0</v>
      </c>
      <c r="F83" s="9">
        <v>0</v>
      </c>
      <c r="G83" s="9">
        <f t="shared" si="9"/>
        <v>0</v>
      </c>
      <c r="H83" s="9">
        <f t="shared" si="10"/>
        <v>124</v>
      </c>
      <c r="I83" s="9">
        <f t="shared" si="10"/>
        <v>82</v>
      </c>
      <c r="J83" s="9">
        <f t="shared" si="11"/>
        <v>206</v>
      </c>
      <c r="K83" s="339" t="s">
        <v>216</v>
      </c>
    </row>
    <row r="84" spans="1:11" ht="19.5" customHeight="1" x14ac:dyDescent="0.2">
      <c r="A84" s="8" t="s">
        <v>217</v>
      </c>
      <c r="B84" s="9">
        <v>493</v>
      </c>
      <c r="C84" s="9">
        <v>547</v>
      </c>
      <c r="D84" s="9">
        <v>1040</v>
      </c>
      <c r="E84" s="9">
        <v>0</v>
      </c>
      <c r="F84" s="9">
        <v>1</v>
      </c>
      <c r="G84" s="9">
        <f t="shared" si="9"/>
        <v>1</v>
      </c>
      <c r="H84" s="9">
        <f t="shared" si="10"/>
        <v>493</v>
      </c>
      <c r="I84" s="9">
        <f t="shared" si="10"/>
        <v>548</v>
      </c>
      <c r="J84" s="9">
        <f t="shared" si="11"/>
        <v>1041</v>
      </c>
      <c r="K84" s="339" t="s">
        <v>752</v>
      </c>
    </row>
    <row r="85" spans="1:11" ht="34.5" customHeight="1" x14ac:dyDescent="0.2">
      <c r="A85" s="8" t="s">
        <v>456</v>
      </c>
      <c r="B85" s="9">
        <v>297</v>
      </c>
      <c r="C85" s="9">
        <v>178</v>
      </c>
      <c r="D85" s="9">
        <v>475</v>
      </c>
      <c r="E85" s="9">
        <v>0</v>
      </c>
      <c r="F85" s="9">
        <v>0</v>
      </c>
      <c r="G85" s="9">
        <f t="shared" si="9"/>
        <v>0</v>
      </c>
      <c r="H85" s="9">
        <f t="shared" si="10"/>
        <v>297</v>
      </c>
      <c r="I85" s="9">
        <f t="shared" si="10"/>
        <v>178</v>
      </c>
      <c r="J85" s="9">
        <f t="shared" si="11"/>
        <v>475</v>
      </c>
      <c r="K85" s="29" t="s">
        <v>367</v>
      </c>
    </row>
    <row r="86" spans="1:11" ht="21" customHeight="1" x14ac:dyDescent="0.2">
      <c r="A86" s="8" t="s">
        <v>221</v>
      </c>
      <c r="B86" s="9">
        <v>1556</v>
      </c>
      <c r="C86" s="9">
        <v>826</v>
      </c>
      <c r="D86" s="9">
        <v>2382</v>
      </c>
      <c r="E86" s="9">
        <v>0</v>
      </c>
      <c r="F86" s="9">
        <v>0</v>
      </c>
      <c r="G86" s="9">
        <f t="shared" si="9"/>
        <v>0</v>
      </c>
      <c r="H86" s="9">
        <f t="shared" si="10"/>
        <v>1556</v>
      </c>
      <c r="I86" s="9">
        <f t="shared" si="10"/>
        <v>826</v>
      </c>
      <c r="J86" s="9">
        <f t="shared" si="11"/>
        <v>2382</v>
      </c>
      <c r="K86" s="339" t="s">
        <v>222</v>
      </c>
    </row>
    <row r="87" spans="1:11" ht="21" customHeight="1" x14ac:dyDescent="0.2">
      <c r="A87" s="8" t="s">
        <v>458</v>
      </c>
      <c r="B87" s="9">
        <v>1639</v>
      </c>
      <c r="C87" s="9">
        <v>1238</v>
      </c>
      <c r="D87" s="9">
        <v>2877</v>
      </c>
      <c r="E87" s="9">
        <v>0</v>
      </c>
      <c r="F87" s="9">
        <v>0</v>
      </c>
      <c r="G87" s="9">
        <f t="shared" si="9"/>
        <v>0</v>
      </c>
      <c r="H87" s="9">
        <f t="shared" si="10"/>
        <v>1639</v>
      </c>
      <c r="I87" s="9">
        <f t="shared" si="10"/>
        <v>1238</v>
      </c>
      <c r="J87" s="9">
        <f t="shared" si="11"/>
        <v>2877</v>
      </c>
      <c r="K87" s="339" t="s">
        <v>459</v>
      </c>
    </row>
    <row r="88" spans="1:11" ht="21" customHeight="1" x14ac:dyDescent="0.2">
      <c r="A88" s="8" t="s">
        <v>460</v>
      </c>
      <c r="B88" s="9">
        <v>1328</v>
      </c>
      <c r="C88" s="9">
        <v>671</v>
      </c>
      <c r="D88" s="9">
        <v>1999</v>
      </c>
      <c r="E88" s="9">
        <v>0</v>
      </c>
      <c r="F88" s="9">
        <v>0</v>
      </c>
      <c r="G88" s="9">
        <f t="shared" si="9"/>
        <v>0</v>
      </c>
      <c r="H88" s="9">
        <f t="shared" si="10"/>
        <v>1328</v>
      </c>
      <c r="I88" s="9">
        <f t="shared" si="10"/>
        <v>671</v>
      </c>
      <c r="J88" s="9">
        <f t="shared" si="11"/>
        <v>1999</v>
      </c>
      <c r="K88" s="339" t="s">
        <v>461</v>
      </c>
    </row>
    <row r="89" spans="1:11" ht="21" customHeight="1" x14ac:dyDescent="0.2">
      <c r="A89" s="8" t="s">
        <v>756</v>
      </c>
      <c r="B89" s="9">
        <v>259</v>
      </c>
      <c r="C89" s="9">
        <v>426</v>
      </c>
      <c r="D89" s="9">
        <v>685</v>
      </c>
      <c r="E89" s="9">
        <v>0</v>
      </c>
      <c r="F89" s="9">
        <v>0</v>
      </c>
      <c r="G89" s="9">
        <f t="shared" si="9"/>
        <v>0</v>
      </c>
      <c r="H89" s="9">
        <f t="shared" si="10"/>
        <v>259</v>
      </c>
      <c r="I89" s="9">
        <f t="shared" si="10"/>
        <v>426</v>
      </c>
      <c r="J89" s="9">
        <f t="shared" si="11"/>
        <v>685</v>
      </c>
      <c r="K89" s="339" t="s">
        <v>754</v>
      </c>
    </row>
    <row r="90" spans="1:11" ht="21" customHeight="1" x14ac:dyDescent="0.2">
      <c r="A90" s="8" t="s">
        <v>757</v>
      </c>
      <c r="B90" s="9">
        <v>0</v>
      </c>
      <c r="C90" s="9">
        <v>1875</v>
      </c>
      <c r="D90" s="9">
        <v>1875</v>
      </c>
      <c r="E90" s="9">
        <v>0</v>
      </c>
      <c r="F90" s="9">
        <v>0</v>
      </c>
      <c r="G90" s="9">
        <f t="shared" si="9"/>
        <v>0</v>
      </c>
      <c r="H90" s="9">
        <f t="shared" si="10"/>
        <v>0</v>
      </c>
      <c r="I90" s="9">
        <f t="shared" si="10"/>
        <v>1875</v>
      </c>
      <c r="J90" s="9">
        <f t="shared" si="11"/>
        <v>1875</v>
      </c>
      <c r="K90" s="339" t="s">
        <v>432</v>
      </c>
    </row>
    <row r="91" spans="1:11" ht="21" customHeight="1" x14ac:dyDescent="0.2">
      <c r="A91" s="8" t="s">
        <v>748</v>
      </c>
      <c r="B91" s="9">
        <v>807</v>
      </c>
      <c r="C91" s="9">
        <v>229</v>
      </c>
      <c r="D91" s="9">
        <v>1036</v>
      </c>
      <c r="E91" s="9">
        <v>0</v>
      </c>
      <c r="F91" s="9">
        <v>0</v>
      </c>
      <c r="G91" s="9">
        <f t="shared" si="9"/>
        <v>0</v>
      </c>
      <c r="H91" s="9">
        <f t="shared" si="10"/>
        <v>807</v>
      </c>
      <c r="I91" s="9">
        <f t="shared" si="10"/>
        <v>229</v>
      </c>
      <c r="J91" s="9">
        <f t="shared" si="11"/>
        <v>1036</v>
      </c>
      <c r="K91" s="339" t="s">
        <v>755</v>
      </c>
    </row>
    <row r="92" spans="1:11" ht="21" customHeight="1" x14ac:dyDescent="0.2">
      <c r="A92" s="8" t="s">
        <v>229</v>
      </c>
      <c r="B92" s="9">
        <v>516</v>
      </c>
      <c r="C92" s="9">
        <v>61</v>
      </c>
      <c r="D92" s="9">
        <v>577</v>
      </c>
      <c r="E92" s="9">
        <v>0</v>
      </c>
      <c r="F92" s="9">
        <v>0</v>
      </c>
      <c r="G92" s="9">
        <f t="shared" si="9"/>
        <v>0</v>
      </c>
      <c r="H92" s="9">
        <f t="shared" si="10"/>
        <v>516</v>
      </c>
      <c r="I92" s="9">
        <f t="shared" si="10"/>
        <v>61</v>
      </c>
      <c r="J92" s="9">
        <f t="shared" si="11"/>
        <v>577</v>
      </c>
      <c r="K92" s="339" t="s">
        <v>462</v>
      </c>
    </row>
    <row r="93" spans="1:11" ht="21" customHeight="1" x14ac:dyDescent="0.2">
      <c r="A93" s="8" t="s">
        <v>758</v>
      </c>
      <c r="B93" s="9">
        <v>1530</v>
      </c>
      <c r="C93" s="9">
        <v>562</v>
      </c>
      <c r="D93" s="9">
        <v>2092</v>
      </c>
      <c r="E93" s="9">
        <v>0</v>
      </c>
      <c r="F93" s="9">
        <v>0</v>
      </c>
      <c r="G93" s="9">
        <f t="shared" si="9"/>
        <v>0</v>
      </c>
      <c r="H93" s="9">
        <f t="shared" si="10"/>
        <v>1530</v>
      </c>
      <c r="I93" s="9">
        <f t="shared" si="10"/>
        <v>562</v>
      </c>
      <c r="J93" s="9">
        <f t="shared" si="11"/>
        <v>2092</v>
      </c>
      <c r="K93" s="339" t="s">
        <v>234</v>
      </c>
    </row>
    <row r="94" spans="1:11" ht="21" customHeight="1" x14ac:dyDescent="0.2">
      <c r="A94" s="8" t="s">
        <v>409</v>
      </c>
      <c r="B94" s="9">
        <v>1289</v>
      </c>
      <c r="C94" s="9">
        <v>631</v>
      </c>
      <c r="D94" s="9">
        <v>1920</v>
      </c>
      <c r="E94" s="9">
        <v>2</v>
      </c>
      <c r="F94" s="9">
        <v>0</v>
      </c>
      <c r="G94" s="9">
        <f t="shared" si="9"/>
        <v>2</v>
      </c>
      <c r="H94" s="9">
        <f t="shared" si="10"/>
        <v>1291</v>
      </c>
      <c r="I94" s="9">
        <f t="shared" si="10"/>
        <v>631</v>
      </c>
      <c r="J94" s="9">
        <f t="shared" si="11"/>
        <v>1922</v>
      </c>
      <c r="K94" s="339" t="s">
        <v>240</v>
      </c>
    </row>
    <row r="95" spans="1:11" ht="21" customHeight="1" x14ac:dyDescent="0.2">
      <c r="A95" s="8" t="s">
        <v>241</v>
      </c>
      <c r="B95" s="9">
        <v>148</v>
      </c>
      <c r="C95" s="9">
        <v>66</v>
      </c>
      <c r="D95" s="9">
        <v>214</v>
      </c>
      <c r="E95" s="9">
        <v>0</v>
      </c>
      <c r="F95" s="9">
        <v>0</v>
      </c>
      <c r="G95" s="9">
        <f t="shared" si="9"/>
        <v>0</v>
      </c>
      <c r="H95" s="9">
        <f t="shared" si="10"/>
        <v>148</v>
      </c>
      <c r="I95" s="9">
        <f t="shared" si="10"/>
        <v>66</v>
      </c>
      <c r="J95" s="9">
        <f t="shared" si="11"/>
        <v>214</v>
      </c>
      <c r="K95" s="339" t="s">
        <v>465</v>
      </c>
    </row>
    <row r="96" spans="1:11" ht="21" customHeight="1" x14ac:dyDescent="0.2">
      <c r="A96" s="20" t="s">
        <v>435</v>
      </c>
      <c r="B96" s="21">
        <v>573</v>
      </c>
      <c r="C96" s="21">
        <v>233</v>
      </c>
      <c r="D96" s="21">
        <v>806</v>
      </c>
      <c r="E96" s="21">
        <v>0</v>
      </c>
      <c r="F96" s="21">
        <v>0</v>
      </c>
      <c r="G96" s="21">
        <f t="shared" si="9"/>
        <v>0</v>
      </c>
      <c r="H96" s="21">
        <f t="shared" si="10"/>
        <v>573</v>
      </c>
      <c r="I96" s="21">
        <f t="shared" si="10"/>
        <v>233</v>
      </c>
      <c r="J96" s="21">
        <f t="shared" si="11"/>
        <v>806</v>
      </c>
      <c r="K96" s="22" t="s">
        <v>246</v>
      </c>
    </row>
    <row r="97" spans="1:11" ht="18.95" customHeight="1" thickBot="1" x14ac:dyDescent="0.25">
      <c r="A97" s="11" t="s">
        <v>90</v>
      </c>
      <c r="B97" s="12">
        <f>SUM(B76:B96)</f>
        <v>12618</v>
      </c>
      <c r="C97" s="12">
        <f t="shared" ref="C97:J97" si="12">SUM(C76:C96)</f>
        <v>9497</v>
      </c>
      <c r="D97" s="12">
        <f t="shared" si="12"/>
        <v>22115</v>
      </c>
      <c r="E97" s="12">
        <f t="shared" si="12"/>
        <v>2</v>
      </c>
      <c r="F97" s="12">
        <f t="shared" si="12"/>
        <v>2</v>
      </c>
      <c r="G97" s="12">
        <f t="shared" si="12"/>
        <v>4</v>
      </c>
      <c r="H97" s="12">
        <f t="shared" si="12"/>
        <v>12620</v>
      </c>
      <c r="I97" s="12">
        <f t="shared" si="12"/>
        <v>9499</v>
      </c>
      <c r="J97" s="12">
        <f t="shared" si="12"/>
        <v>22119</v>
      </c>
      <c r="K97" s="13" t="s">
        <v>313</v>
      </c>
    </row>
    <row r="98" spans="1:11" ht="20.25" customHeight="1" thickTop="1" x14ac:dyDescent="0.2"/>
    <row r="99" spans="1:11" ht="20.25" customHeight="1" x14ac:dyDescent="0.2"/>
    <row r="100" spans="1:11" ht="19.5" customHeight="1" x14ac:dyDescent="0.2"/>
    <row r="101" spans="1:11" ht="20.25" hidden="1" customHeight="1" x14ac:dyDescent="0.2"/>
    <row r="102" spans="1:11" ht="25.5" customHeight="1" thickBot="1" x14ac:dyDescent="0.3">
      <c r="A102" s="33" t="s">
        <v>2464</v>
      </c>
      <c r="B102" s="33"/>
      <c r="K102" s="79" t="s">
        <v>2463</v>
      </c>
    </row>
    <row r="103" spans="1:11" s="828" customFormat="1" ht="25.5" customHeight="1" thickTop="1" x14ac:dyDescent="0.2">
      <c r="A103" s="992" t="s">
        <v>196</v>
      </c>
      <c r="B103" s="992" t="s">
        <v>1</v>
      </c>
      <c r="C103" s="992"/>
      <c r="D103" s="992"/>
      <c r="E103" s="992" t="s">
        <v>2</v>
      </c>
      <c r="F103" s="992"/>
      <c r="G103" s="992"/>
      <c r="H103" s="992" t="s">
        <v>4</v>
      </c>
      <c r="I103" s="992"/>
      <c r="J103" s="992"/>
      <c r="K103" s="992" t="s">
        <v>197</v>
      </c>
    </row>
    <row r="104" spans="1:11" s="828" customFormat="1" ht="25.5" customHeight="1" x14ac:dyDescent="0.2">
      <c r="A104" s="993"/>
      <c r="B104" s="993" t="s">
        <v>6</v>
      </c>
      <c r="C104" s="993"/>
      <c r="D104" s="993"/>
      <c r="E104" s="993" t="s">
        <v>7</v>
      </c>
      <c r="F104" s="993"/>
      <c r="G104" s="993"/>
      <c r="H104" s="993" t="s">
        <v>9</v>
      </c>
      <c r="I104" s="993"/>
      <c r="J104" s="993"/>
      <c r="K104" s="993"/>
    </row>
    <row r="105" spans="1:11" s="828" customFormat="1" ht="25.5" customHeight="1" x14ac:dyDescent="0.2">
      <c r="A105" s="993"/>
      <c r="B105" s="825" t="s">
        <v>10</v>
      </c>
      <c r="C105" s="825" t="s">
        <v>112</v>
      </c>
      <c r="D105" s="825" t="s">
        <v>12</v>
      </c>
      <c r="E105" s="825" t="s">
        <v>10</v>
      </c>
      <c r="F105" s="825" t="s">
        <v>112</v>
      </c>
      <c r="G105" s="825" t="s">
        <v>12</v>
      </c>
      <c r="H105" s="825" t="s">
        <v>10</v>
      </c>
      <c r="I105" s="825" t="s">
        <v>112</v>
      </c>
      <c r="J105" s="825" t="s">
        <v>12</v>
      </c>
      <c r="K105" s="993"/>
    </row>
    <row r="106" spans="1:11" s="828" customFormat="1" ht="25.5" customHeight="1" thickBot="1" x14ac:dyDescent="0.25">
      <c r="A106" s="994"/>
      <c r="B106" s="826" t="s">
        <v>13</v>
      </c>
      <c r="C106" s="826" t="s">
        <v>14</v>
      </c>
      <c r="D106" s="826" t="s">
        <v>9</v>
      </c>
      <c r="E106" s="826" t="s">
        <v>13</v>
      </c>
      <c r="F106" s="826" t="s">
        <v>14</v>
      </c>
      <c r="G106" s="826" t="s">
        <v>9</v>
      </c>
      <c r="H106" s="826" t="s">
        <v>13</v>
      </c>
      <c r="I106" s="826" t="s">
        <v>14</v>
      </c>
      <c r="J106" s="826" t="s">
        <v>9</v>
      </c>
      <c r="K106" s="994"/>
    </row>
    <row r="107" spans="1:11" ht="24.75" customHeight="1" x14ac:dyDescent="0.2">
      <c r="A107" s="8" t="s">
        <v>92</v>
      </c>
      <c r="B107" s="9"/>
      <c r="C107" s="9"/>
      <c r="D107" s="9"/>
      <c r="E107" s="9"/>
      <c r="F107" s="9"/>
      <c r="G107" s="9"/>
      <c r="H107" s="9"/>
      <c r="I107" s="9"/>
      <c r="J107" s="9"/>
      <c r="K107" s="339" t="s">
        <v>93</v>
      </c>
    </row>
    <row r="108" spans="1:11" ht="24.75" customHeight="1" x14ac:dyDescent="0.2">
      <c r="A108" s="8" t="s">
        <v>209</v>
      </c>
      <c r="B108" s="9">
        <v>124</v>
      </c>
      <c r="C108" s="9">
        <v>11</v>
      </c>
      <c r="D108" s="9">
        <v>135</v>
      </c>
      <c r="E108" s="9">
        <v>0</v>
      </c>
      <c r="F108" s="9">
        <v>0</v>
      </c>
      <c r="G108" s="9">
        <f>SUM(E108:F108)</f>
        <v>0</v>
      </c>
      <c r="H108" s="9">
        <f>SUM(B108,E108)</f>
        <v>124</v>
      </c>
      <c r="I108" s="9">
        <f t="shared" ref="I108:J122" si="13">SUM(C108,F108)</f>
        <v>11</v>
      </c>
      <c r="J108" s="9">
        <f t="shared" si="13"/>
        <v>135</v>
      </c>
      <c r="K108" s="339" t="s">
        <v>210</v>
      </c>
    </row>
    <row r="109" spans="1:11" ht="24.75" customHeight="1" x14ac:dyDescent="0.2">
      <c r="A109" s="8" t="s">
        <v>213</v>
      </c>
      <c r="B109" s="9">
        <v>79</v>
      </c>
      <c r="C109" s="9">
        <v>11</v>
      </c>
      <c r="D109" s="9">
        <v>90</v>
      </c>
      <c r="E109" s="9">
        <v>0</v>
      </c>
      <c r="F109" s="9">
        <v>0</v>
      </c>
      <c r="G109" s="9">
        <f t="shared" ref="G109:G122" si="14">SUM(E109:F109)</f>
        <v>0</v>
      </c>
      <c r="H109" s="9">
        <f t="shared" ref="H109:H122" si="15">SUM(B109,E109)</f>
        <v>79</v>
      </c>
      <c r="I109" s="9">
        <f t="shared" si="13"/>
        <v>11</v>
      </c>
      <c r="J109" s="9">
        <f t="shared" si="13"/>
        <v>90</v>
      </c>
      <c r="K109" s="339" t="s">
        <v>214</v>
      </c>
    </row>
    <row r="110" spans="1:11" ht="24.75" customHeight="1" x14ac:dyDescent="0.2">
      <c r="A110" s="8" t="s">
        <v>217</v>
      </c>
      <c r="B110" s="9">
        <v>159</v>
      </c>
      <c r="C110" s="9">
        <v>54</v>
      </c>
      <c r="D110" s="9">
        <v>213</v>
      </c>
      <c r="E110" s="9">
        <v>0</v>
      </c>
      <c r="F110" s="9">
        <v>1</v>
      </c>
      <c r="G110" s="9">
        <f t="shared" si="14"/>
        <v>1</v>
      </c>
      <c r="H110" s="9">
        <f t="shared" si="15"/>
        <v>159</v>
      </c>
      <c r="I110" s="9">
        <f t="shared" si="13"/>
        <v>55</v>
      </c>
      <c r="J110" s="9">
        <f t="shared" si="13"/>
        <v>214</v>
      </c>
      <c r="K110" s="339" t="s">
        <v>752</v>
      </c>
    </row>
    <row r="111" spans="1:11" ht="36.75" customHeight="1" x14ac:dyDescent="0.2">
      <c r="A111" s="8" t="s">
        <v>456</v>
      </c>
      <c r="B111" s="9">
        <v>81</v>
      </c>
      <c r="C111" s="9">
        <v>15</v>
      </c>
      <c r="D111" s="9">
        <v>96</v>
      </c>
      <c r="E111" s="9">
        <v>0</v>
      </c>
      <c r="F111" s="9">
        <v>0</v>
      </c>
      <c r="G111" s="9">
        <f t="shared" si="14"/>
        <v>0</v>
      </c>
      <c r="H111" s="9">
        <f t="shared" si="15"/>
        <v>81</v>
      </c>
      <c r="I111" s="9">
        <f t="shared" si="13"/>
        <v>15</v>
      </c>
      <c r="J111" s="9">
        <f t="shared" si="13"/>
        <v>96</v>
      </c>
      <c r="K111" s="29" t="s">
        <v>367</v>
      </c>
    </row>
    <row r="112" spans="1:11" ht="24.75" customHeight="1" x14ac:dyDescent="0.2">
      <c r="A112" s="8" t="s">
        <v>221</v>
      </c>
      <c r="B112" s="9">
        <v>617</v>
      </c>
      <c r="C112" s="9">
        <v>193</v>
      </c>
      <c r="D112" s="9">
        <v>810</v>
      </c>
      <c r="E112" s="9">
        <v>0</v>
      </c>
      <c r="F112" s="9">
        <v>0</v>
      </c>
      <c r="G112" s="9">
        <f t="shared" si="14"/>
        <v>0</v>
      </c>
      <c r="H112" s="9">
        <f t="shared" si="15"/>
        <v>617</v>
      </c>
      <c r="I112" s="9">
        <f t="shared" si="13"/>
        <v>193</v>
      </c>
      <c r="J112" s="9">
        <f t="shared" si="13"/>
        <v>810</v>
      </c>
      <c r="K112" s="339" t="s">
        <v>222</v>
      </c>
    </row>
    <row r="113" spans="1:11" ht="24.75" customHeight="1" x14ac:dyDescent="0.2">
      <c r="A113" s="8" t="s">
        <v>458</v>
      </c>
      <c r="B113" s="9">
        <v>661</v>
      </c>
      <c r="C113" s="9">
        <v>246</v>
      </c>
      <c r="D113" s="9">
        <v>907</v>
      </c>
      <c r="E113" s="9">
        <v>0</v>
      </c>
      <c r="F113" s="9">
        <v>0</v>
      </c>
      <c r="G113" s="9">
        <f t="shared" si="14"/>
        <v>0</v>
      </c>
      <c r="H113" s="9">
        <f t="shared" si="15"/>
        <v>661</v>
      </c>
      <c r="I113" s="9">
        <f t="shared" si="13"/>
        <v>246</v>
      </c>
      <c r="J113" s="9">
        <f t="shared" si="13"/>
        <v>907</v>
      </c>
      <c r="K113" s="339" t="s">
        <v>459</v>
      </c>
    </row>
    <row r="114" spans="1:11" ht="24.75" customHeight="1" x14ac:dyDescent="0.2">
      <c r="A114" s="8" t="s">
        <v>460</v>
      </c>
      <c r="B114" s="9">
        <v>380</v>
      </c>
      <c r="C114" s="9">
        <v>136</v>
      </c>
      <c r="D114" s="9">
        <v>516</v>
      </c>
      <c r="E114" s="9">
        <v>0</v>
      </c>
      <c r="F114" s="9">
        <v>0</v>
      </c>
      <c r="G114" s="9">
        <f t="shared" si="14"/>
        <v>0</v>
      </c>
      <c r="H114" s="9">
        <f t="shared" si="15"/>
        <v>380</v>
      </c>
      <c r="I114" s="9">
        <f t="shared" si="13"/>
        <v>136</v>
      </c>
      <c r="J114" s="9">
        <f t="shared" si="13"/>
        <v>516</v>
      </c>
      <c r="K114" s="339" t="s">
        <v>461</v>
      </c>
    </row>
    <row r="115" spans="1:11" ht="24.75" customHeight="1" x14ac:dyDescent="0.2">
      <c r="A115" s="8" t="s">
        <v>756</v>
      </c>
      <c r="B115" s="9">
        <v>35</v>
      </c>
      <c r="C115" s="9">
        <v>33</v>
      </c>
      <c r="D115" s="9">
        <v>68</v>
      </c>
      <c r="E115" s="9">
        <v>0</v>
      </c>
      <c r="F115" s="9">
        <v>0</v>
      </c>
      <c r="G115" s="9">
        <f t="shared" si="14"/>
        <v>0</v>
      </c>
      <c r="H115" s="9">
        <f t="shared" si="15"/>
        <v>35</v>
      </c>
      <c r="I115" s="9">
        <f t="shared" si="13"/>
        <v>33</v>
      </c>
      <c r="J115" s="9">
        <f t="shared" si="13"/>
        <v>68</v>
      </c>
      <c r="K115" s="339" t="s">
        <v>754</v>
      </c>
    </row>
    <row r="116" spans="1:11" ht="24.75" customHeight="1" x14ac:dyDescent="0.2">
      <c r="A116" s="8" t="s">
        <v>757</v>
      </c>
      <c r="B116" s="9">
        <v>0</v>
      </c>
      <c r="C116" s="9">
        <v>111</v>
      </c>
      <c r="D116" s="9">
        <v>111</v>
      </c>
      <c r="E116" s="9">
        <v>0</v>
      </c>
      <c r="F116" s="9">
        <v>0</v>
      </c>
      <c r="G116" s="9">
        <f t="shared" si="14"/>
        <v>0</v>
      </c>
      <c r="H116" s="9">
        <f t="shared" si="15"/>
        <v>0</v>
      </c>
      <c r="I116" s="9">
        <f t="shared" si="13"/>
        <v>111</v>
      </c>
      <c r="J116" s="9">
        <f t="shared" si="13"/>
        <v>111</v>
      </c>
      <c r="K116" s="339" t="s">
        <v>432</v>
      </c>
    </row>
    <row r="117" spans="1:11" ht="24.75" customHeight="1" x14ac:dyDescent="0.2">
      <c r="A117" s="8" t="s">
        <v>748</v>
      </c>
      <c r="B117" s="9">
        <v>141</v>
      </c>
      <c r="C117" s="9">
        <v>48</v>
      </c>
      <c r="D117" s="9">
        <v>189</v>
      </c>
      <c r="E117" s="9">
        <v>0</v>
      </c>
      <c r="F117" s="9">
        <v>0</v>
      </c>
      <c r="G117" s="9">
        <f t="shared" si="14"/>
        <v>0</v>
      </c>
      <c r="H117" s="9">
        <f t="shared" si="15"/>
        <v>141</v>
      </c>
      <c r="I117" s="9">
        <f t="shared" si="13"/>
        <v>48</v>
      </c>
      <c r="J117" s="9">
        <f t="shared" si="13"/>
        <v>189</v>
      </c>
      <c r="K117" s="339" t="s">
        <v>755</v>
      </c>
    </row>
    <row r="118" spans="1:11" ht="24.75" customHeight="1" x14ac:dyDescent="0.2">
      <c r="A118" s="8" t="s">
        <v>229</v>
      </c>
      <c r="B118" s="9">
        <v>285</v>
      </c>
      <c r="C118" s="9">
        <v>19</v>
      </c>
      <c r="D118" s="9">
        <v>304</v>
      </c>
      <c r="E118" s="9">
        <v>0</v>
      </c>
      <c r="F118" s="9">
        <v>0</v>
      </c>
      <c r="G118" s="9">
        <f t="shared" si="14"/>
        <v>0</v>
      </c>
      <c r="H118" s="9">
        <f t="shared" si="15"/>
        <v>285</v>
      </c>
      <c r="I118" s="9">
        <f t="shared" si="13"/>
        <v>19</v>
      </c>
      <c r="J118" s="9">
        <f t="shared" si="13"/>
        <v>304</v>
      </c>
      <c r="K118" s="339" t="s">
        <v>462</v>
      </c>
    </row>
    <row r="119" spans="1:11" ht="24.75" customHeight="1" x14ac:dyDescent="0.2">
      <c r="A119" s="8" t="s">
        <v>233</v>
      </c>
      <c r="B119" s="9">
        <v>336</v>
      </c>
      <c r="C119" s="9">
        <v>29</v>
      </c>
      <c r="D119" s="9">
        <v>365</v>
      </c>
      <c r="E119" s="9">
        <v>0</v>
      </c>
      <c r="F119" s="9">
        <v>0</v>
      </c>
      <c r="G119" s="9">
        <f t="shared" si="14"/>
        <v>0</v>
      </c>
      <c r="H119" s="9">
        <f t="shared" si="15"/>
        <v>336</v>
      </c>
      <c r="I119" s="9">
        <f t="shared" si="13"/>
        <v>29</v>
      </c>
      <c r="J119" s="9">
        <f t="shared" si="13"/>
        <v>365</v>
      </c>
      <c r="K119" s="339" t="s">
        <v>234</v>
      </c>
    </row>
    <row r="120" spans="1:11" ht="24.75" customHeight="1" x14ac:dyDescent="0.2">
      <c r="A120" s="8" t="s">
        <v>409</v>
      </c>
      <c r="B120" s="9">
        <v>1090</v>
      </c>
      <c r="C120" s="9">
        <v>122</v>
      </c>
      <c r="D120" s="9">
        <v>1212</v>
      </c>
      <c r="E120" s="9">
        <v>0</v>
      </c>
      <c r="F120" s="9">
        <v>0</v>
      </c>
      <c r="G120" s="9">
        <f t="shared" si="14"/>
        <v>0</v>
      </c>
      <c r="H120" s="9">
        <f t="shared" si="15"/>
        <v>1090</v>
      </c>
      <c r="I120" s="9">
        <f t="shared" si="13"/>
        <v>122</v>
      </c>
      <c r="J120" s="9">
        <f t="shared" si="13"/>
        <v>1212</v>
      </c>
      <c r="K120" s="339" t="s">
        <v>240</v>
      </c>
    </row>
    <row r="121" spans="1:11" ht="24.75" customHeight="1" x14ac:dyDescent="0.2">
      <c r="A121" s="8" t="s">
        <v>241</v>
      </c>
      <c r="B121" s="9">
        <v>16</v>
      </c>
      <c r="C121" s="9">
        <v>1</v>
      </c>
      <c r="D121" s="9">
        <v>17</v>
      </c>
      <c r="E121" s="9">
        <v>0</v>
      </c>
      <c r="F121" s="9">
        <v>0</v>
      </c>
      <c r="G121" s="9">
        <f t="shared" si="14"/>
        <v>0</v>
      </c>
      <c r="H121" s="9">
        <f t="shared" si="15"/>
        <v>16</v>
      </c>
      <c r="I121" s="9">
        <f t="shared" si="13"/>
        <v>1</v>
      </c>
      <c r="J121" s="9">
        <f t="shared" si="13"/>
        <v>17</v>
      </c>
      <c r="K121" s="339" t="s">
        <v>465</v>
      </c>
    </row>
    <row r="122" spans="1:11" ht="24.75" customHeight="1" x14ac:dyDescent="0.2">
      <c r="A122" s="8" t="s">
        <v>435</v>
      </c>
      <c r="B122" s="9">
        <v>182</v>
      </c>
      <c r="C122" s="9">
        <v>51</v>
      </c>
      <c r="D122" s="9">
        <v>233</v>
      </c>
      <c r="E122" s="9">
        <v>0</v>
      </c>
      <c r="F122" s="9">
        <v>0</v>
      </c>
      <c r="G122" s="9">
        <f t="shared" si="14"/>
        <v>0</v>
      </c>
      <c r="H122" s="9">
        <f t="shared" si="15"/>
        <v>182</v>
      </c>
      <c r="I122" s="9">
        <f t="shared" si="13"/>
        <v>51</v>
      </c>
      <c r="J122" s="9">
        <f t="shared" si="13"/>
        <v>233</v>
      </c>
      <c r="K122" s="339" t="s">
        <v>246</v>
      </c>
    </row>
    <row r="123" spans="1:11" ht="24.75" customHeight="1" thickBot="1" x14ac:dyDescent="0.25">
      <c r="A123" s="20" t="s">
        <v>126</v>
      </c>
      <c r="B123" s="21">
        <f>SUM(B108:B122)</f>
        <v>4186</v>
      </c>
      <c r="C123" s="21">
        <f t="shared" ref="C123:J123" si="16">SUM(C108:C122)</f>
        <v>1080</v>
      </c>
      <c r="D123" s="21">
        <f t="shared" si="16"/>
        <v>5266</v>
      </c>
      <c r="E123" s="21">
        <f t="shared" si="16"/>
        <v>0</v>
      </c>
      <c r="F123" s="21">
        <f t="shared" si="16"/>
        <v>1</v>
      </c>
      <c r="G123" s="21">
        <f t="shared" si="16"/>
        <v>1</v>
      </c>
      <c r="H123" s="21">
        <f t="shared" si="16"/>
        <v>4186</v>
      </c>
      <c r="I123" s="21">
        <f t="shared" si="16"/>
        <v>1081</v>
      </c>
      <c r="J123" s="21">
        <f t="shared" si="16"/>
        <v>5267</v>
      </c>
      <c r="K123" s="22" t="s">
        <v>251</v>
      </c>
    </row>
    <row r="124" spans="1:11" ht="24.75" customHeight="1" thickBot="1" x14ac:dyDescent="0.25">
      <c r="A124" s="23" t="s">
        <v>374</v>
      </c>
      <c r="B124" s="24">
        <f>SUM(B123,B97)</f>
        <v>16804</v>
      </c>
      <c r="C124" s="24">
        <f t="shared" ref="C124:J124" si="17">SUM(C123,C97)</f>
        <v>10577</v>
      </c>
      <c r="D124" s="24">
        <f t="shared" si="17"/>
        <v>27381</v>
      </c>
      <c r="E124" s="24">
        <f t="shared" si="17"/>
        <v>2</v>
      </c>
      <c r="F124" s="24">
        <f t="shared" si="17"/>
        <v>3</v>
      </c>
      <c r="G124" s="24">
        <f t="shared" si="17"/>
        <v>5</v>
      </c>
      <c r="H124" s="24">
        <f t="shared" si="17"/>
        <v>16806</v>
      </c>
      <c r="I124" s="24">
        <f t="shared" si="17"/>
        <v>10580</v>
      </c>
      <c r="J124" s="24">
        <f t="shared" si="17"/>
        <v>27386</v>
      </c>
      <c r="K124" s="340" t="s">
        <v>253</v>
      </c>
    </row>
    <row r="125" spans="1:11" ht="15" thickTop="1" x14ac:dyDescent="0.2"/>
    <row r="143" spans="1:11" x14ac:dyDescent="0.2">
      <c r="A143" s="1015"/>
      <c r="B143" s="1015"/>
      <c r="C143" s="1015"/>
      <c r="D143" s="1015"/>
      <c r="E143" s="1015"/>
      <c r="F143" s="1015"/>
      <c r="G143" s="1015"/>
      <c r="H143" s="1015"/>
      <c r="I143" s="1015"/>
      <c r="J143" s="1015"/>
      <c r="K143" s="1015"/>
    </row>
    <row r="144" spans="1:11" x14ac:dyDescent="0.2">
      <c r="A144" s="1015"/>
      <c r="B144" s="1015"/>
      <c r="C144" s="1015"/>
      <c r="D144" s="1015"/>
      <c r="E144" s="1015"/>
      <c r="F144" s="1015"/>
      <c r="G144" s="1015"/>
      <c r="H144" s="1015"/>
      <c r="I144" s="1015"/>
      <c r="J144" s="1015"/>
      <c r="K144" s="1015"/>
    </row>
    <row r="145" spans="1:11" x14ac:dyDescent="0.2">
      <c r="A145" s="1015"/>
      <c r="K145" s="1015"/>
    </row>
    <row r="146" spans="1:11" x14ac:dyDescent="0.2">
      <c r="A146" s="1015"/>
      <c r="K146" s="1015"/>
    </row>
  </sheetData>
  <mergeCells count="45">
    <mergeCell ref="A31:J31"/>
    <mergeCell ref="A39:A42"/>
    <mergeCell ref="A1:K1"/>
    <mergeCell ref="A2:K2"/>
    <mergeCell ref="A4:A7"/>
    <mergeCell ref="B4:D4"/>
    <mergeCell ref="E4:G4"/>
    <mergeCell ref="H4:J4"/>
    <mergeCell ref="K4:K7"/>
    <mergeCell ref="B5:D5"/>
    <mergeCell ref="E5:G5"/>
    <mergeCell ref="H5:J5"/>
    <mergeCell ref="B39:D39"/>
    <mergeCell ref="E39:G39"/>
    <mergeCell ref="H39:J39"/>
    <mergeCell ref="A68:K68"/>
    <mergeCell ref="A69:K69"/>
    <mergeCell ref="K39:K42"/>
    <mergeCell ref="B40:D40"/>
    <mergeCell ref="E40:G40"/>
    <mergeCell ref="H40:J40"/>
    <mergeCell ref="A71:A74"/>
    <mergeCell ref="B71:D71"/>
    <mergeCell ref="E71:G71"/>
    <mergeCell ref="H71:J71"/>
    <mergeCell ref="K71:K74"/>
    <mergeCell ref="B72:D72"/>
    <mergeCell ref="E72:G72"/>
    <mergeCell ref="H72:J72"/>
    <mergeCell ref="A103:A106"/>
    <mergeCell ref="B103:D103"/>
    <mergeCell ref="E103:G103"/>
    <mergeCell ref="H103:J103"/>
    <mergeCell ref="K103:K106"/>
    <mergeCell ref="B104:D104"/>
    <mergeCell ref="E104:G104"/>
    <mergeCell ref="H104:J104"/>
    <mergeCell ref="A143:A146"/>
    <mergeCell ref="B143:D143"/>
    <mergeCell ref="E143:G143"/>
    <mergeCell ref="H143:J143"/>
    <mergeCell ref="K143:K146"/>
    <mergeCell ref="B144:D144"/>
    <mergeCell ref="E144:G144"/>
    <mergeCell ref="H144:J144"/>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72"/>
  <sheetViews>
    <sheetView rightToLeft="1" view="pageBreakPreview" topLeftCell="A61" zoomScale="80" zoomScaleSheetLayoutView="80" workbookViewId="0">
      <selection activeCell="D68" sqref="D68"/>
    </sheetView>
  </sheetViews>
  <sheetFormatPr defaultRowHeight="14.25" x14ac:dyDescent="0.2"/>
  <cols>
    <col min="1" max="1" width="25.875" style="174" customWidth="1"/>
    <col min="2" max="10" width="10.125" style="174" customWidth="1"/>
    <col min="11" max="11" width="32" style="174" customWidth="1"/>
    <col min="12" max="16384" width="9" style="174"/>
  </cols>
  <sheetData>
    <row r="2" spans="1:11" ht="24" customHeight="1" x14ac:dyDescent="0.2">
      <c r="A2" s="1032" t="s">
        <v>2032</v>
      </c>
      <c r="B2" s="1032"/>
      <c r="C2" s="1032"/>
      <c r="D2" s="1032"/>
      <c r="E2" s="1032"/>
      <c r="F2" s="1032"/>
      <c r="G2" s="1032"/>
      <c r="H2" s="1032"/>
      <c r="I2" s="1032"/>
      <c r="J2" s="1032"/>
      <c r="K2" s="1032"/>
    </row>
    <row r="3" spans="1:11" ht="29.25" customHeight="1" x14ac:dyDescent="0.2">
      <c r="A3" s="1033" t="s">
        <v>2033</v>
      </c>
      <c r="B3" s="1033"/>
      <c r="C3" s="1033"/>
      <c r="D3" s="1033"/>
      <c r="E3" s="1033"/>
      <c r="F3" s="1033"/>
      <c r="G3" s="1033"/>
      <c r="H3" s="1033"/>
      <c r="I3" s="1033"/>
      <c r="J3" s="1033"/>
      <c r="K3" s="1033"/>
    </row>
    <row r="4" spans="1:11" s="163" customFormat="1" ht="21.75" customHeight="1" thickBot="1" x14ac:dyDescent="0.3">
      <c r="A4" s="162" t="s">
        <v>765</v>
      </c>
      <c r="B4" s="162"/>
      <c r="K4" s="184" t="s">
        <v>766</v>
      </c>
    </row>
    <row r="5" spans="1:11" ht="16.5" customHeight="1" thickTop="1" x14ac:dyDescent="0.25">
      <c r="A5" s="1034" t="s">
        <v>196</v>
      </c>
      <c r="B5" s="1046" t="s">
        <v>1</v>
      </c>
      <c r="C5" s="1046"/>
      <c r="D5" s="1046"/>
      <c r="E5" s="1046" t="s">
        <v>2</v>
      </c>
      <c r="F5" s="1046"/>
      <c r="G5" s="1046"/>
      <c r="H5" s="1046" t="s">
        <v>4</v>
      </c>
      <c r="I5" s="1046"/>
      <c r="J5" s="1046"/>
      <c r="K5" s="1034" t="s">
        <v>197</v>
      </c>
    </row>
    <row r="6" spans="1:11" ht="18" customHeight="1" x14ac:dyDescent="0.25">
      <c r="A6" s="1035"/>
      <c r="B6" s="1047" t="s">
        <v>6</v>
      </c>
      <c r="C6" s="1047"/>
      <c r="D6" s="1047"/>
      <c r="E6" s="1047" t="s">
        <v>7</v>
      </c>
      <c r="F6" s="1047"/>
      <c r="G6" s="1047"/>
      <c r="H6" s="1047" t="s">
        <v>9</v>
      </c>
      <c r="I6" s="1047"/>
      <c r="J6" s="1047"/>
      <c r="K6" s="1035"/>
    </row>
    <row r="7" spans="1:11" ht="15.75" customHeight="1" x14ac:dyDescent="0.25">
      <c r="A7" s="1035"/>
      <c r="B7" s="338" t="s">
        <v>10</v>
      </c>
      <c r="C7" s="338" t="s">
        <v>112</v>
      </c>
      <c r="D7" s="338" t="s">
        <v>12</v>
      </c>
      <c r="E7" s="338" t="s">
        <v>10</v>
      </c>
      <c r="F7" s="338" t="s">
        <v>112</v>
      </c>
      <c r="G7" s="338" t="s">
        <v>12</v>
      </c>
      <c r="H7" s="338" t="s">
        <v>10</v>
      </c>
      <c r="I7" s="338" t="s">
        <v>112</v>
      </c>
      <c r="J7" s="338" t="s">
        <v>12</v>
      </c>
      <c r="K7" s="1035"/>
    </row>
    <row r="8" spans="1:11" ht="17.25" customHeight="1" thickBot="1" x14ac:dyDescent="0.3">
      <c r="A8" s="1036"/>
      <c r="B8" s="164" t="s">
        <v>13</v>
      </c>
      <c r="C8" s="164" t="s">
        <v>14</v>
      </c>
      <c r="D8" s="164" t="s">
        <v>9</v>
      </c>
      <c r="E8" s="164" t="s">
        <v>13</v>
      </c>
      <c r="F8" s="164" t="s">
        <v>14</v>
      </c>
      <c r="G8" s="164" t="s">
        <v>9</v>
      </c>
      <c r="H8" s="164" t="s">
        <v>13</v>
      </c>
      <c r="I8" s="164" t="s">
        <v>14</v>
      </c>
      <c r="J8" s="164" t="s">
        <v>9</v>
      </c>
      <c r="K8" s="1036"/>
    </row>
    <row r="9" spans="1:11" ht="24.75" customHeight="1" x14ac:dyDescent="0.2">
      <c r="A9" s="165" t="s">
        <v>15</v>
      </c>
      <c r="B9" s="167"/>
      <c r="C9" s="167"/>
      <c r="D9" s="167"/>
      <c r="E9" s="167"/>
      <c r="F9" s="167"/>
      <c r="G9" s="167"/>
      <c r="H9" s="167"/>
      <c r="I9" s="167"/>
      <c r="J9" s="167"/>
      <c r="K9" s="168" t="s">
        <v>198</v>
      </c>
    </row>
    <row r="10" spans="1:11" ht="24.75" customHeight="1" x14ac:dyDescent="0.2">
      <c r="A10" s="165" t="s">
        <v>255</v>
      </c>
      <c r="B10" s="167">
        <v>78</v>
      </c>
      <c r="C10" s="167">
        <v>31</v>
      </c>
      <c r="D10" s="167">
        <v>109</v>
      </c>
      <c r="E10" s="167">
        <v>0</v>
      </c>
      <c r="F10" s="167">
        <v>0</v>
      </c>
      <c r="G10" s="167">
        <v>0</v>
      </c>
      <c r="H10" s="167">
        <f t="shared" ref="H10:J16" si="0">SUM(B10,E10)</f>
        <v>78</v>
      </c>
      <c r="I10" s="167">
        <f t="shared" si="0"/>
        <v>31</v>
      </c>
      <c r="J10" s="167">
        <f t="shared" si="0"/>
        <v>109</v>
      </c>
      <c r="K10" s="168" t="s">
        <v>210</v>
      </c>
    </row>
    <row r="11" spans="1:11" ht="24.75" customHeight="1" x14ac:dyDescent="0.2">
      <c r="A11" s="165" t="s">
        <v>762</v>
      </c>
      <c r="B11" s="167">
        <v>54</v>
      </c>
      <c r="C11" s="167">
        <v>85</v>
      </c>
      <c r="D11" s="167">
        <v>139</v>
      </c>
      <c r="E11" s="167">
        <v>0</v>
      </c>
      <c r="F11" s="167">
        <v>0</v>
      </c>
      <c r="G11" s="167">
        <v>0</v>
      </c>
      <c r="H11" s="167">
        <f t="shared" si="0"/>
        <v>54</v>
      </c>
      <c r="I11" s="167">
        <f t="shared" si="0"/>
        <v>85</v>
      </c>
      <c r="J11" s="167">
        <f t="shared" si="0"/>
        <v>139</v>
      </c>
      <c r="K11" s="168" t="s">
        <v>365</v>
      </c>
    </row>
    <row r="12" spans="1:11" ht="24.75" customHeight="1" x14ac:dyDescent="0.2">
      <c r="A12" s="165" t="s">
        <v>309</v>
      </c>
      <c r="B12" s="167">
        <v>733</v>
      </c>
      <c r="C12" s="167">
        <v>273</v>
      </c>
      <c r="D12" s="167">
        <v>1006</v>
      </c>
      <c r="E12" s="167">
        <v>0</v>
      </c>
      <c r="F12" s="167">
        <v>0</v>
      </c>
      <c r="G12" s="167">
        <v>0</v>
      </c>
      <c r="H12" s="167">
        <f t="shared" si="0"/>
        <v>733</v>
      </c>
      <c r="I12" s="167">
        <f t="shared" si="0"/>
        <v>273</v>
      </c>
      <c r="J12" s="167">
        <f t="shared" si="0"/>
        <v>1006</v>
      </c>
      <c r="K12" s="168" t="s">
        <v>763</v>
      </c>
    </row>
    <row r="13" spans="1:11" ht="24.75" customHeight="1" x14ac:dyDescent="0.2">
      <c r="A13" s="165" t="s">
        <v>229</v>
      </c>
      <c r="B13" s="167">
        <v>14</v>
      </c>
      <c r="C13" s="167">
        <v>0</v>
      </c>
      <c r="D13" s="167">
        <v>14</v>
      </c>
      <c r="E13" s="167">
        <v>0</v>
      </c>
      <c r="F13" s="167">
        <v>0</v>
      </c>
      <c r="G13" s="167">
        <v>0</v>
      </c>
      <c r="H13" s="167">
        <f t="shared" si="0"/>
        <v>14</v>
      </c>
      <c r="I13" s="167">
        <f t="shared" si="0"/>
        <v>0</v>
      </c>
      <c r="J13" s="167">
        <f t="shared" si="0"/>
        <v>14</v>
      </c>
      <c r="K13" s="168" t="s">
        <v>297</v>
      </c>
    </row>
    <row r="14" spans="1:11" ht="24.75" customHeight="1" x14ac:dyDescent="0.2">
      <c r="A14" s="165" t="s">
        <v>233</v>
      </c>
      <c r="B14" s="167">
        <v>16</v>
      </c>
      <c r="C14" s="167">
        <v>15</v>
      </c>
      <c r="D14" s="167">
        <v>31</v>
      </c>
      <c r="E14" s="167">
        <v>0</v>
      </c>
      <c r="F14" s="167">
        <v>0</v>
      </c>
      <c r="G14" s="167">
        <v>0</v>
      </c>
      <c r="H14" s="167">
        <f t="shared" si="0"/>
        <v>16</v>
      </c>
      <c r="I14" s="167">
        <f t="shared" si="0"/>
        <v>15</v>
      </c>
      <c r="J14" s="167">
        <f t="shared" si="0"/>
        <v>31</v>
      </c>
      <c r="K14" s="339" t="s">
        <v>234</v>
      </c>
    </row>
    <row r="15" spans="1:11" ht="24.75" customHeight="1" x14ac:dyDescent="0.2">
      <c r="A15" s="165" t="s">
        <v>463</v>
      </c>
      <c r="B15" s="167">
        <v>14</v>
      </c>
      <c r="C15" s="167">
        <v>12</v>
      </c>
      <c r="D15" s="167">
        <v>26</v>
      </c>
      <c r="E15" s="167">
        <v>0</v>
      </c>
      <c r="F15" s="167">
        <v>0</v>
      </c>
      <c r="G15" s="167">
        <v>0</v>
      </c>
      <c r="H15" s="167">
        <f t="shared" si="0"/>
        <v>14</v>
      </c>
      <c r="I15" s="167">
        <f t="shared" si="0"/>
        <v>12</v>
      </c>
      <c r="J15" s="167">
        <f t="shared" si="0"/>
        <v>26</v>
      </c>
      <c r="K15" s="168" t="s">
        <v>764</v>
      </c>
    </row>
    <row r="16" spans="1:11" ht="24.75" customHeight="1" x14ac:dyDescent="0.2">
      <c r="A16" s="165" t="s">
        <v>435</v>
      </c>
      <c r="B16" s="167">
        <v>84</v>
      </c>
      <c r="C16" s="167">
        <v>43</v>
      </c>
      <c r="D16" s="167">
        <v>127</v>
      </c>
      <c r="E16" s="167">
        <v>0</v>
      </c>
      <c r="F16" s="167">
        <v>0</v>
      </c>
      <c r="G16" s="167">
        <v>0</v>
      </c>
      <c r="H16" s="167">
        <f t="shared" si="0"/>
        <v>84</v>
      </c>
      <c r="I16" s="167">
        <f t="shared" si="0"/>
        <v>43</v>
      </c>
      <c r="J16" s="167">
        <f t="shared" si="0"/>
        <v>127</v>
      </c>
      <c r="K16" s="168" t="s">
        <v>246</v>
      </c>
    </row>
    <row r="17" spans="1:11" ht="24.75" customHeight="1" x14ac:dyDescent="0.2">
      <c r="A17" s="165" t="s">
        <v>498</v>
      </c>
      <c r="B17" s="167">
        <f>SUM(B10:B16)</f>
        <v>993</v>
      </c>
      <c r="C17" s="167">
        <f t="shared" ref="C17:J17" si="1">SUM(C10:C16)</f>
        <v>459</v>
      </c>
      <c r="D17" s="167">
        <f t="shared" si="1"/>
        <v>1452</v>
      </c>
      <c r="E17" s="167">
        <f t="shared" si="1"/>
        <v>0</v>
      </c>
      <c r="F17" s="167">
        <f t="shared" si="1"/>
        <v>0</v>
      </c>
      <c r="G17" s="167">
        <f t="shared" si="1"/>
        <v>0</v>
      </c>
      <c r="H17" s="167">
        <f t="shared" si="1"/>
        <v>993</v>
      </c>
      <c r="I17" s="167">
        <f t="shared" si="1"/>
        <v>459</v>
      </c>
      <c r="J17" s="167">
        <f t="shared" si="1"/>
        <v>1452</v>
      </c>
      <c r="K17" s="168" t="s">
        <v>91</v>
      </c>
    </row>
    <row r="18" spans="1:11" ht="24.75" customHeight="1" x14ac:dyDescent="0.2">
      <c r="A18" s="165" t="s">
        <v>92</v>
      </c>
      <c r="B18" s="167"/>
      <c r="C18" s="167"/>
      <c r="D18" s="167"/>
      <c r="E18" s="167"/>
      <c r="F18" s="167"/>
      <c r="G18" s="167"/>
      <c r="H18" s="167"/>
      <c r="I18" s="167"/>
      <c r="J18" s="167"/>
      <c r="K18" s="168" t="s">
        <v>93</v>
      </c>
    </row>
    <row r="19" spans="1:11" ht="24.75" customHeight="1" x14ac:dyDescent="0.2">
      <c r="A19" s="165" t="s">
        <v>762</v>
      </c>
      <c r="B19" s="167">
        <v>21</v>
      </c>
      <c r="C19" s="167">
        <v>37</v>
      </c>
      <c r="D19" s="167">
        <v>58</v>
      </c>
      <c r="E19" s="167">
        <v>0</v>
      </c>
      <c r="F19" s="167">
        <v>0</v>
      </c>
      <c r="G19" s="167">
        <v>0</v>
      </c>
      <c r="H19" s="167">
        <f>SUM(B19,E19)</f>
        <v>21</v>
      </c>
      <c r="I19" s="167">
        <f t="shared" ref="I19:J23" si="2">SUM(C19,F19)</f>
        <v>37</v>
      </c>
      <c r="J19" s="167">
        <f t="shared" si="2"/>
        <v>58</v>
      </c>
      <c r="K19" s="168" t="s">
        <v>365</v>
      </c>
    </row>
    <row r="20" spans="1:11" ht="24.75" customHeight="1" x14ac:dyDescent="0.2">
      <c r="A20" s="165" t="s">
        <v>309</v>
      </c>
      <c r="B20" s="167">
        <v>60</v>
      </c>
      <c r="C20" s="167">
        <v>49</v>
      </c>
      <c r="D20" s="167">
        <v>109</v>
      </c>
      <c r="E20" s="167">
        <v>0</v>
      </c>
      <c r="F20" s="167">
        <v>0</v>
      </c>
      <c r="G20" s="167">
        <v>0</v>
      </c>
      <c r="H20" s="167">
        <f>SUM(B20,E20)</f>
        <v>60</v>
      </c>
      <c r="I20" s="167">
        <f t="shared" si="2"/>
        <v>49</v>
      </c>
      <c r="J20" s="167">
        <f t="shared" si="2"/>
        <v>109</v>
      </c>
      <c r="K20" s="168" t="s">
        <v>763</v>
      </c>
    </row>
    <row r="21" spans="1:11" ht="24.75" customHeight="1" x14ac:dyDescent="0.2">
      <c r="A21" s="165" t="s">
        <v>229</v>
      </c>
      <c r="B21" s="167">
        <v>11</v>
      </c>
      <c r="C21" s="167">
        <v>0</v>
      </c>
      <c r="D21" s="167">
        <v>11</v>
      </c>
      <c r="E21" s="167">
        <v>0</v>
      </c>
      <c r="F21" s="167">
        <v>0</v>
      </c>
      <c r="G21" s="167">
        <v>0</v>
      </c>
      <c r="H21" s="167">
        <f>SUM(B21,E21)</f>
        <v>11</v>
      </c>
      <c r="I21" s="167">
        <f t="shared" si="2"/>
        <v>0</v>
      </c>
      <c r="J21" s="167">
        <f t="shared" si="2"/>
        <v>11</v>
      </c>
      <c r="K21" s="168" t="s">
        <v>230</v>
      </c>
    </row>
    <row r="22" spans="1:11" ht="24.75" customHeight="1" x14ac:dyDescent="0.2">
      <c r="A22" s="165" t="s">
        <v>463</v>
      </c>
      <c r="B22" s="167">
        <v>6</v>
      </c>
      <c r="C22" s="167">
        <v>4</v>
      </c>
      <c r="D22" s="167">
        <v>10</v>
      </c>
      <c r="E22" s="167">
        <v>0</v>
      </c>
      <c r="F22" s="167">
        <v>0</v>
      </c>
      <c r="G22" s="167">
        <v>0</v>
      </c>
      <c r="H22" s="167">
        <f>SUM(B22,E22)</f>
        <v>6</v>
      </c>
      <c r="I22" s="167">
        <f t="shared" ref="I22" si="3">SUM(C22,F22)</f>
        <v>4</v>
      </c>
      <c r="J22" s="167">
        <f t="shared" ref="J22" si="4">SUM(D22,G22)</f>
        <v>10</v>
      </c>
      <c r="K22" s="168" t="s">
        <v>764</v>
      </c>
    </row>
    <row r="23" spans="1:11" ht="24.75" customHeight="1" x14ac:dyDescent="0.2">
      <c r="A23" s="165" t="s">
        <v>435</v>
      </c>
      <c r="B23" s="167">
        <v>19</v>
      </c>
      <c r="C23" s="167">
        <v>3</v>
      </c>
      <c r="D23" s="167">
        <v>22</v>
      </c>
      <c r="E23" s="167">
        <v>0</v>
      </c>
      <c r="F23" s="167">
        <v>0</v>
      </c>
      <c r="G23" s="167">
        <v>0</v>
      </c>
      <c r="H23" s="167">
        <f>SUM(B23,E23)</f>
        <v>19</v>
      </c>
      <c r="I23" s="167">
        <f t="shared" si="2"/>
        <v>3</v>
      </c>
      <c r="J23" s="167">
        <f t="shared" si="2"/>
        <v>22</v>
      </c>
      <c r="K23" s="168" t="s">
        <v>246</v>
      </c>
    </row>
    <row r="24" spans="1:11" ht="24.75" customHeight="1" thickBot="1" x14ac:dyDescent="0.25">
      <c r="A24" s="165" t="s">
        <v>126</v>
      </c>
      <c r="B24" s="167">
        <f>SUM(B19:B23)</f>
        <v>117</v>
      </c>
      <c r="C24" s="167">
        <f t="shared" ref="C24:J24" si="5">SUM(C19:C23)</f>
        <v>93</v>
      </c>
      <c r="D24" s="167">
        <f t="shared" si="5"/>
        <v>210</v>
      </c>
      <c r="E24" s="167">
        <f t="shared" si="5"/>
        <v>0</v>
      </c>
      <c r="F24" s="167">
        <f t="shared" si="5"/>
        <v>0</v>
      </c>
      <c r="G24" s="167">
        <f t="shared" si="5"/>
        <v>0</v>
      </c>
      <c r="H24" s="167">
        <f t="shared" si="5"/>
        <v>117</v>
      </c>
      <c r="I24" s="167">
        <f t="shared" si="5"/>
        <v>93</v>
      </c>
      <c r="J24" s="167">
        <f t="shared" si="5"/>
        <v>210</v>
      </c>
      <c r="K24" s="168" t="s">
        <v>251</v>
      </c>
    </row>
    <row r="25" spans="1:11" ht="24.75" customHeight="1" thickBot="1" x14ac:dyDescent="0.25">
      <c r="A25" s="180" t="s">
        <v>374</v>
      </c>
      <c r="B25" s="181">
        <f>SUM(B24,B17)</f>
        <v>1110</v>
      </c>
      <c r="C25" s="181">
        <f t="shared" ref="C25:J25" si="6">SUM(C24,C17)</f>
        <v>552</v>
      </c>
      <c r="D25" s="181">
        <f t="shared" si="6"/>
        <v>1662</v>
      </c>
      <c r="E25" s="181">
        <f t="shared" si="6"/>
        <v>0</v>
      </c>
      <c r="F25" s="181">
        <f t="shared" si="6"/>
        <v>0</v>
      </c>
      <c r="G25" s="181">
        <f t="shared" si="6"/>
        <v>0</v>
      </c>
      <c r="H25" s="181">
        <f t="shared" si="6"/>
        <v>1110</v>
      </c>
      <c r="I25" s="181">
        <f t="shared" si="6"/>
        <v>552</v>
      </c>
      <c r="J25" s="181">
        <f t="shared" si="6"/>
        <v>1662</v>
      </c>
      <c r="K25" s="182" t="s">
        <v>253</v>
      </c>
    </row>
    <row r="26" spans="1:11" ht="25.5" customHeight="1" thickTop="1" x14ac:dyDescent="0.2"/>
    <row r="27" spans="1:11" ht="27.75" customHeight="1" x14ac:dyDescent="0.2">
      <c r="A27" s="1032" t="s">
        <v>2035</v>
      </c>
      <c r="B27" s="1032"/>
      <c r="C27" s="1032"/>
      <c r="D27" s="1032"/>
      <c r="E27" s="1032"/>
      <c r="F27" s="1032"/>
      <c r="G27" s="1032"/>
      <c r="H27" s="1032"/>
      <c r="I27" s="1032"/>
      <c r="J27" s="1032"/>
      <c r="K27" s="1032"/>
    </row>
    <row r="28" spans="1:11" ht="24.75" customHeight="1" x14ac:dyDescent="0.2">
      <c r="A28" s="1033" t="s">
        <v>2034</v>
      </c>
      <c r="B28" s="1033"/>
      <c r="C28" s="1033"/>
      <c r="D28" s="1033"/>
      <c r="E28" s="1033"/>
      <c r="F28" s="1033"/>
      <c r="G28" s="1033"/>
      <c r="H28" s="1033"/>
      <c r="I28" s="1033"/>
      <c r="J28" s="1033"/>
      <c r="K28" s="1033"/>
    </row>
    <row r="29" spans="1:11" s="176" customFormat="1" ht="24.75" customHeight="1" thickBot="1" x14ac:dyDescent="0.25">
      <c r="A29" s="175" t="s">
        <v>2465</v>
      </c>
      <c r="B29" s="175"/>
      <c r="K29" s="290" t="s">
        <v>768</v>
      </c>
    </row>
    <row r="30" spans="1:11" ht="20.25" customHeight="1" thickTop="1" x14ac:dyDescent="0.25">
      <c r="A30" s="1034" t="s">
        <v>196</v>
      </c>
      <c r="B30" s="1046" t="s">
        <v>1</v>
      </c>
      <c r="C30" s="1046"/>
      <c r="D30" s="1046"/>
      <c r="E30" s="1046" t="s">
        <v>2</v>
      </c>
      <c r="F30" s="1046"/>
      <c r="G30" s="1046"/>
      <c r="H30" s="1046" t="s">
        <v>4</v>
      </c>
      <c r="I30" s="1046"/>
      <c r="J30" s="1046"/>
      <c r="K30" s="1034" t="s">
        <v>197</v>
      </c>
    </row>
    <row r="31" spans="1:11" ht="20.25" customHeight="1" x14ac:dyDescent="0.25">
      <c r="A31" s="1035"/>
      <c r="B31" s="1047" t="s">
        <v>6</v>
      </c>
      <c r="C31" s="1047"/>
      <c r="D31" s="1047"/>
      <c r="E31" s="1047" t="s">
        <v>7</v>
      </c>
      <c r="F31" s="1047"/>
      <c r="G31" s="1047"/>
      <c r="H31" s="1047" t="s">
        <v>9</v>
      </c>
      <c r="I31" s="1047"/>
      <c r="J31" s="1047"/>
      <c r="K31" s="1035"/>
    </row>
    <row r="32" spans="1:11" ht="20.25" customHeight="1" x14ac:dyDescent="0.25">
      <c r="A32" s="1035"/>
      <c r="B32" s="338" t="s">
        <v>10</v>
      </c>
      <c r="C32" s="338" t="s">
        <v>112</v>
      </c>
      <c r="D32" s="338" t="s">
        <v>12</v>
      </c>
      <c r="E32" s="338" t="s">
        <v>10</v>
      </c>
      <c r="F32" s="338" t="s">
        <v>112</v>
      </c>
      <c r="G32" s="338" t="s">
        <v>12</v>
      </c>
      <c r="H32" s="338" t="s">
        <v>10</v>
      </c>
      <c r="I32" s="338" t="s">
        <v>112</v>
      </c>
      <c r="J32" s="338" t="s">
        <v>12</v>
      </c>
      <c r="K32" s="1035"/>
    </row>
    <row r="33" spans="1:11" ht="20.25" customHeight="1" thickBot="1" x14ac:dyDescent="0.3">
      <c r="A33" s="1036"/>
      <c r="B33" s="164" t="s">
        <v>13</v>
      </c>
      <c r="C33" s="164" t="s">
        <v>14</v>
      </c>
      <c r="D33" s="164" t="s">
        <v>9</v>
      </c>
      <c r="E33" s="164" t="s">
        <v>13</v>
      </c>
      <c r="F33" s="164" t="s">
        <v>14</v>
      </c>
      <c r="G33" s="164" t="s">
        <v>9</v>
      </c>
      <c r="H33" s="164" t="s">
        <v>13</v>
      </c>
      <c r="I33" s="164" t="s">
        <v>14</v>
      </c>
      <c r="J33" s="164" t="s">
        <v>9</v>
      </c>
      <c r="K33" s="1036"/>
    </row>
    <row r="34" spans="1:11" ht="25.5" customHeight="1" x14ac:dyDescent="0.2">
      <c r="A34" s="165" t="s">
        <v>15</v>
      </c>
      <c r="B34" s="167"/>
      <c r="C34" s="167"/>
      <c r="D34" s="167"/>
      <c r="E34" s="167"/>
      <c r="F34" s="167"/>
      <c r="G34" s="167"/>
      <c r="H34" s="167"/>
      <c r="I34" s="167"/>
      <c r="J34" s="167"/>
      <c r="K34" s="168" t="s">
        <v>198</v>
      </c>
    </row>
    <row r="35" spans="1:11" ht="25.5" customHeight="1" x14ac:dyDescent="0.2">
      <c r="A35" s="165" t="s">
        <v>255</v>
      </c>
      <c r="B35" s="167">
        <v>160</v>
      </c>
      <c r="C35" s="167">
        <v>107</v>
      </c>
      <c r="D35" s="167">
        <v>267</v>
      </c>
      <c r="E35" s="167">
        <v>0</v>
      </c>
      <c r="F35" s="167">
        <v>0</v>
      </c>
      <c r="G35" s="167">
        <v>0</v>
      </c>
      <c r="H35" s="167">
        <f t="shared" ref="H35:J41" si="7">SUM(B35,E35)</f>
        <v>160</v>
      </c>
      <c r="I35" s="167">
        <f t="shared" si="7"/>
        <v>107</v>
      </c>
      <c r="J35" s="167">
        <f t="shared" si="7"/>
        <v>267</v>
      </c>
      <c r="K35" s="168" t="s">
        <v>210</v>
      </c>
    </row>
    <row r="36" spans="1:11" ht="25.5" customHeight="1" x14ac:dyDescent="0.2">
      <c r="A36" s="165" t="s">
        <v>762</v>
      </c>
      <c r="B36" s="167">
        <v>148</v>
      </c>
      <c r="C36" s="167">
        <v>220</v>
      </c>
      <c r="D36" s="167">
        <v>368</v>
      </c>
      <c r="E36" s="167">
        <v>0</v>
      </c>
      <c r="F36" s="167">
        <v>0</v>
      </c>
      <c r="G36" s="167">
        <v>0</v>
      </c>
      <c r="H36" s="167">
        <f t="shared" si="7"/>
        <v>148</v>
      </c>
      <c r="I36" s="167">
        <f t="shared" si="7"/>
        <v>220</v>
      </c>
      <c r="J36" s="167">
        <f t="shared" si="7"/>
        <v>368</v>
      </c>
      <c r="K36" s="168" t="s">
        <v>365</v>
      </c>
    </row>
    <row r="37" spans="1:11" ht="25.5" customHeight="1" x14ac:dyDescent="0.2">
      <c r="A37" s="165" t="s">
        <v>309</v>
      </c>
      <c r="B37" s="167">
        <v>1882</v>
      </c>
      <c r="C37" s="167">
        <v>1327</v>
      </c>
      <c r="D37" s="167">
        <v>3209</v>
      </c>
      <c r="E37" s="167">
        <v>0</v>
      </c>
      <c r="F37" s="167">
        <v>0</v>
      </c>
      <c r="G37" s="167">
        <v>0</v>
      </c>
      <c r="H37" s="167">
        <f t="shared" si="7"/>
        <v>1882</v>
      </c>
      <c r="I37" s="167">
        <f t="shared" si="7"/>
        <v>1327</v>
      </c>
      <c r="J37" s="167">
        <f t="shared" si="7"/>
        <v>3209</v>
      </c>
      <c r="K37" s="168" t="s">
        <v>763</v>
      </c>
    </row>
    <row r="38" spans="1:11" ht="25.5" customHeight="1" x14ac:dyDescent="0.2">
      <c r="A38" s="165" t="s">
        <v>229</v>
      </c>
      <c r="B38" s="167">
        <v>85</v>
      </c>
      <c r="C38" s="167">
        <v>0</v>
      </c>
      <c r="D38" s="167">
        <v>85</v>
      </c>
      <c r="E38" s="167">
        <v>0</v>
      </c>
      <c r="F38" s="167">
        <v>0</v>
      </c>
      <c r="G38" s="167">
        <v>0</v>
      </c>
      <c r="H38" s="167">
        <f t="shared" si="7"/>
        <v>85</v>
      </c>
      <c r="I38" s="167">
        <f t="shared" si="7"/>
        <v>0</v>
      </c>
      <c r="J38" s="167">
        <f t="shared" si="7"/>
        <v>85</v>
      </c>
      <c r="K38" s="168" t="s">
        <v>297</v>
      </c>
    </row>
    <row r="39" spans="1:11" ht="25.5" customHeight="1" x14ac:dyDescent="0.2">
      <c r="A39" s="165" t="s">
        <v>233</v>
      </c>
      <c r="B39" s="167">
        <v>17</v>
      </c>
      <c r="C39" s="167">
        <v>25</v>
      </c>
      <c r="D39" s="167">
        <v>42</v>
      </c>
      <c r="E39" s="167">
        <v>0</v>
      </c>
      <c r="F39" s="167">
        <v>0</v>
      </c>
      <c r="G39" s="167">
        <v>0</v>
      </c>
      <c r="H39" s="167">
        <f t="shared" si="7"/>
        <v>17</v>
      </c>
      <c r="I39" s="167">
        <f t="shared" si="7"/>
        <v>25</v>
      </c>
      <c r="J39" s="167">
        <f t="shared" si="7"/>
        <v>42</v>
      </c>
      <c r="K39" s="339" t="s">
        <v>234</v>
      </c>
    </row>
    <row r="40" spans="1:11" ht="25.5" customHeight="1" x14ac:dyDescent="0.2">
      <c r="A40" s="165" t="s">
        <v>463</v>
      </c>
      <c r="B40" s="167">
        <v>138</v>
      </c>
      <c r="C40" s="167">
        <v>75</v>
      </c>
      <c r="D40" s="167">
        <v>213</v>
      </c>
      <c r="E40" s="167">
        <v>0</v>
      </c>
      <c r="F40" s="167">
        <v>0</v>
      </c>
      <c r="G40" s="167">
        <v>0</v>
      </c>
      <c r="H40" s="167">
        <f t="shared" si="7"/>
        <v>138</v>
      </c>
      <c r="I40" s="167">
        <f t="shared" si="7"/>
        <v>75</v>
      </c>
      <c r="J40" s="167">
        <f t="shared" si="7"/>
        <v>213</v>
      </c>
      <c r="K40" s="168" t="s">
        <v>764</v>
      </c>
    </row>
    <row r="41" spans="1:11" ht="25.5" customHeight="1" x14ac:dyDescent="0.2">
      <c r="A41" s="165" t="s">
        <v>435</v>
      </c>
      <c r="B41" s="167">
        <v>272</v>
      </c>
      <c r="C41" s="167">
        <v>193</v>
      </c>
      <c r="D41" s="167">
        <v>465</v>
      </c>
      <c r="E41" s="167">
        <v>0</v>
      </c>
      <c r="F41" s="167">
        <v>0</v>
      </c>
      <c r="G41" s="167">
        <v>0</v>
      </c>
      <c r="H41" s="167">
        <f t="shared" si="7"/>
        <v>272</v>
      </c>
      <c r="I41" s="167">
        <f t="shared" si="7"/>
        <v>193</v>
      </c>
      <c r="J41" s="167">
        <f t="shared" si="7"/>
        <v>465</v>
      </c>
      <c r="K41" s="168" t="s">
        <v>246</v>
      </c>
    </row>
    <row r="42" spans="1:11" ht="25.5" customHeight="1" x14ac:dyDescent="0.2">
      <c r="A42" s="165" t="s">
        <v>498</v>
      </c>
      <c r="B42" s="167">
        <f>SUM(B35:B41)</f>
        <v>2702</v>
      </c>
      <c r="C42" s="167">
        <f t="shared" ref="C42:J42" si="8">SUM(C35:C41)</f>
        <v>1947</v>
      </c>
      <c r="D42" s="167">
        <f t="shared" si="8"/>
        <v>4649</v>
      </c>
      <c r="E42" s="167">
        <f t="shared" si="8"/>
        <v>0</v>
      </c>
      <c r="F42" s="167">
        <f t="shared" si="8"/>
        <v>0</v>
      </c>
      <c r="G42" s="167">
        <f t="shared" si="8"/>
        <v>0</v>
      </c>
      <c r="H42" s="167">
        <f t="shared" si="8"/>
        <v>2702</v>
      </c>
      <c r="I42" s="167">
        <f t="shared" si="8"/>
        <v>1947</v>
      </c>
      <c r="J42" s="167">
        <f t="shared" si="8"/>
        <v>4649</v>
      </c>
      <c r="K42" s="168" t="s">
        <v>91</v>
      </c>
    </row>
    <row r="43" spans="1:11" ht="25.5" customHeight="1" x14ac:dyDescent="0.2">
      <c r="A43" s="165" t="s">
        <v>767</v>
      </c>
      <c r="B43" s="167"/>
      <c r="C43" s="167"/>
      <c r="D43" s="167"/>
      <c r="E43" s="167"/>
      <c r="F43" s="167"/>
      <c r="G43" s="167"/>
      <c r="H43" s="167"/>
      <c r="I43" s="167"/>
      <c r="J43" s="167"/>
      <c r="K43" s="168" t="s">
        <v>93</v>
      </c>
    </row>
    <row r="44" spans="1:11" ht="25.5" customHeight="1" x14ac:dyDescent="0.2">
      <c r="A44" s="165" t="s">
        <v>762</v>
      </c>
      <c r="B44" s="167">
        <v>164</v>
      </c>
      <c r="C44" s="167">
        <v>155</v>
      </c>
      <c r="D44" s="167">
        <v>319</v>
      </c>
      <c r="E44" s="167">
        <v>0</v>
      </c>
      <c r="F44" s="167">
        <v>0</v>
      </c>
      <c r="G44" s="167">
        <v>0</v>
      </c>
      <c r="H44" s="167">
        <f>SUM(B44,E44)</f>
        <v>164</v>
      </c>
      <c r="I44" s="167">
        <f t="shared" ref="I44:J48" si="9">SUM(C44,F44)</f>
        <v>155</v>
      </c>
      <c r="J44" s="167">
        <f t="shared" si="9"/>
        <v>319</v>
      </c>
      <c r="K44" s="168" t="s">
        <v>365</v>
      </c>
    </row>
    <row r="45" spans="1:11" ht="25.5" customHeight="1" x14ac:dyDescent="0.2">
      <c r="A45" s="165" t="s">
        <v>309</v>
      </c>
      <c r="B45" s="167">
        <v>301</v>
      </c>
      <c r="C45" s="167">
        <v>245</v>
      </c>
      <c r="D45" s="167">
        <v>546</v>
      </c>
      <c r="E45" s="167">
        <v>0</v>
      </c>
      <c r="F45" s="167">
        <v>0</v>
      </c>
      <c r="G45" s="167">
        <v>0</v>
      </c>
      <c r="H45" s="167">
        <f>SUM(B45,E45)</f>
        <v>301</v>
      </c>
      <c r="I45" s="167">
        <f t="shared" si="9"/>
        <v>245</v>
      </c>
      <c r="J45" s="167">
        <f t="shared" si="9"/>
        <v>546</v>
      </c>
      <c r="K45" s="168" t="s">
        <v>763</v>
      </c>
    </row>
    <row r="46" spans="1:11" ht="25.5" customHeight="1" x14ac:dyDescent="0.2">
      <c r="A46" s="165" t="s">
        <v>229</v>
      </c>
      <c r="B46" s="167">
        <v>65</v>
      </c>
      <c r="C46" s="167">
        <v>0</v>
      </c>
      <c r="D46" s="167">
        <v>65</v>
      </c>
      <c r="E46" s="167">
        <v>0</v>
      </c>
      <c r="F46" s="167">
        <v>0</v>
      </c>
      <c r="G46" s="167">
        <v>0</v>
      </c>
      <c r="H46" s="167">
        <f>SUM(B46,E46)</f>
        <v>65</v>
      </c>
      <c r="I46" s="167">
        <f t="shared" si="9"/>
        <v>0</v>
      </c>
      <c r="J46" s="167">
        <f t="shared" si="9"/>
        <v>65</v>
      </c>
      <c r="K46" s="168" t="s">
        <v>230</v>
      </c>
    </row>
    <row r="47" spans="1:11" ht="25.5" customHeight="1" x14ac:dyDescent="0.2">
      <c r="A47" s="165" t="s">
        <v>463</v>
      </c>
      <c r="B47" s="167">
        <v>18</v>
      </c>
      <c r="C47" s="167">
        <v>8</v>
      </c>
      <c r="D47" s="167">
        <v>26</v>
      </c>
      <c r="E47" s="167">
        <v>0</v>
      </c>
      <c r="F47" s="167">
        <v>0</v>
      </c>
      <c r="G47" s="167">
        <v>0</v>
      </c>
      <c r="H47" s="167">
        <f>SUM(B47,E47)</f>
        <v>18</v>
      </c>
      <c r="I47" s="167">
        <f t="shared" si="9"/>
        <v>8</v>
      </c>
      <c r="J47" s="167">
        <f t="shared" si="9"/>
        <v>26</v>
      </c>
      <c r="K47" s="168" t="s">
        <v>764</v>
      </c>
    </row>
    <row r="48" spans="1:11" ht="25.5" customHeight="1" x14ac:dyDescent="0.2">
      <c r="A48" s="165" t="s">
        <v>435</v>
      </c>
      <c r="B48" s="167">
        <v>83</v>
      </c>
      <c r="C48" s="167">
        <v>27</v>
      </c>
      <c r="D48" s="167">
        <v>110</v>
      </c>
      <c r="E48" s="167">
        <v>0</v>
      </c>
      <c r="F48" s="167">
        <v>0</v>
      </c>
      <c r="G48" s="167">
        <v>0</v>
      </c>
      <c r="H48" s="167">
        <f>SUM(B48,E48)</f>
        <v>83</v>
      </c>
      <c r="I48" s="167">
        <f t="shared" si="9"/>
        <v>27</v>
      </c>
      <c r="J48" s="167">
        <f t="shared" si="9"/>
        <v>110</v>
      </c>
      <c r="K48" s="168" t="s">
        <v>246</v>
      </c>
    </row>
    <row r="49" spans="1:11" ht="25.5" customHeight="1" thickBot="1" x14ac:dyDescent="0.25">
      <c r="A49" s="165" t="s">
        <v>126</v>
      </c>
      <c r="B49" s="167">
        <f>SUM(B44:B48)</f>
        <v>631</v>
      </c>
      <c r="C49" s="167">
        <f t="shared" ref="C49:J49" si="10">SUM(C44:C48)</f>
        <v>435</v>
      </c>
      <c r="D49" s="167">
        <f t="shared" si="10"/>
        <v>1066</v>
      </c>
      <c r="E49" s="167">
        <f t="shared" si="10"/>
        <v>0</v>
      </c>
      <c r="F49" s="167">
        <f t="shared" si="10"/>
        <v>0</v>
      </c>
      <c r="G49" s="167">
        <f t="shared" si="10"/>
        <v>0</v>
      </c>
      <c r="H49" s="167">
        <f t="shared" si="10"/>
        <v>631</v>
      </c>
      <c r="I49" s="167">
        <f t="shared" si="10"/>
        <v>435</v>
      </c>
      <c r="J49" s="167">
        <f t="shared" si="10"/>
        <v>1066</v>
      </c>
      <c r="K49" s="168" t="s">
        <v>251</v>
      </c>
    </row>
    <row r="50" spans="1:11" ht="25.5" customHeight="1" thickBot="1" x14ac:dyDescent="0.25">
      <c r="A50" s="180" t="s">
        <v>374</v>
      </c>
      <c r="B50" s="181">
        <f>SUM(B49,B42)</f>
        <v>3333</v>
      </c>
      <c r="C50" s="181">
        <f t="shared" ref="C50:J50" si="11">SUM(C49,C42)</f>
        <v>2382</v>
      </c>
      <c r="D50" s="181">
        <f t="shared" si="11"/>
        <v>5715</v>
      </c>
      <c r="E50" s="181">
        <f t="shared" si="11"/>
        <v>0</v>
      </c>
      <c r="F50" s="181">
        <f t="shared" si="11"/>
        <v>0</v>
      </c>
      <c r="G50" s="181">
        <f t="shared" si="11"/>
        <v>0</v>
      </c>
      <c r="H50" s="181">
        <f t="shared" si="11"/>
        <v>3333</v>
      </c>
      <c r="I50" s="181">
        <f t="shared" si="11"/>
        <v>2382</v>
      </c>
      <c r="J50" s="181">
        <f t="shared" si="11"/>
        <v>5715</v>
      </c>
      <c r="K50" s="182" t="s">
        <v>253</v>
      </c>
    </row>
    <row r="51" spans="1:11" ht="29.25" customHeight="1" thickTop="1" x14ac:dyDescent="0.2">
      <c r="A51" s="1032" t="s">
        <v>2036</v>
      </c>
      <c r="B51" s="1032"/>
      <c r="C51" s="1032"/>
      <c r="D51" s="1032"/>
      <c r="E51" s="1032"/>
      <c r="F51" s="1032"/>
      <c r="G51" s="1032"/>
      <c r="H51" s="1032"/>
      <c r="I51" s="1032"/>
      <c r="J51" s="1032"/>
      <c r="K51" s="1032"/>
    </row>
    <row r="52" spans="1:11" ht="31.5" customHeight="1" x14ac:dyDescent="0.2">
      <c r="A52" s="1045" t="s">
        <v>2037</v>
      </c>
      <c r="B52" s="1045"/>
      <c r="C52" s="1045"/>
      <c r="D52" s="1045"/>
      <c r="E52" s="1045"/>
      <c r="F52" s="1045"/>
      <c r="G52" s="1045"/>
      <c r="H52" s="1045"/>
      <c r="I52" s="1045"/>
      <c r="J52" s="1045"/>
      <c r="K52" s="1045"/>
    </row>
    <row r="53" spans="1:11" s="163" customFormat="1" ht="30" customHeight="1" thickBot="1" x14ac:dyDescent="0.3">
      <c r="A53" s="175" t="s">
        <v>2466</v>
      </c>
      <c r="B53" s="175"/>
      <c r="C53" s="176"/>
      <c r="D53" s="176"/>
      <c r="E53" s="176"/>
      <c r="F53" s="176"/>
      <c r="G53" s="176"/>
      <c r="H53" s="176"/>
      <c r="I53" s="176"/>
      <c r="J53" s="176"/>
      <c r="K53" s="290" t="s">
        <v>771</v>
      </c>
    </row>
    <row r="54" spans="1:11" ht="23.25" customHeight="1" thickTop="1" x14ac:dyDescent="0.25">
      <c r="A54" s="1034" t="s">
        <v>196</v>
      </c>
      <c r="B54" s="1046" t="s">
        <v>1</v>
      </c>
      <c r="C54" s="1046"/>
      <c r="D54" s="1046"/>
      <c r="E54" s="1046" t="s">
        <v>2</v>
      </c>
      <c r="F54" s="1046"/>
      <c r="G54" s="1046"/>
      <c r="H54" s="1046" t="s">
        <v>4</v>
      </c>
      <c r="I54" s="1046"/>
      <c r="J54" s="1046"/>
      <c r="K54" s="1034" t="s">
        <v>197</v>
      </c>
    </row>
    <row r="55" spans="1:11" ht="23.25" customHeight="1" x14ac:dyDescent="0.25">
      <c r="A55" s="1035"/>
      <c r="B55" s="1047" t="s">
        <v>6</v>
      </c>
      <c r="C55" s="1047"/>
      <c r="D55" s="1047"/>
      <c r="E55" s="1047" t="s">
        <v>7</v>
      </c>
      <c r="F55" s="1047"/>
      <c r="G55" s="1047"/>
      <c r="H55" s="1047" t="s">
        <v>9</v>
      </c>
      <c r="I55" s="1047"/>
      <c r="J55" s="1047"/>
      <c r="K55" s="1035"/>
    </row>
    <row r="56" spans="1:11" ht="23.25" customHeight="1" x14ac:dyDescent="0.25">
      <c r="A56" s="1035"/>
      <c r="B56" s="338" t="s">
        <v>10</v>
      </c>
      <c r="C56" s="338" t="s">
        <v>112</v>
      </c>
      <c r="D56" s="338" t="s">
        <v>12</v>
      </c>
      <c r="E56" s="338" t="s">
        <v>10</v>
      </c>
      <c r="F56" s="338" t="s">
        <v>112</v>
      </c>
      <c r="G56" s="338" t="s">
        <v>12</v>
      </c>
      <c r="H56" s="338" t="s">
        <v>10</v>
      </c>
      <c r="I56" s="338" t="s">
        <v>112</v>
      </c>
      <c r="J56" s="338" t="s">
        <v>12</v>
      </c>
      <c r="K56" s="1035"/>
    </row>
    <row r="57" spans="1:11" ht="23.25" customHeight="1" thickBot="1" x14ac:dyDescent="0.3">
      <c r="A57" s="1036"/>
      <c r="B57" s="164" t="s">
        <v>13</v>
      </c>
      <c r="C57" s="164" t="s">
        <v>14</v>
      </c>
      <c r="D57" s="164" t="s">
        <v>9</v>
      </c>
      <c r="E57" s="164" t="s">
        <v>13</v>
      </c>
      <c r="F57" s="164" t="s">
        <v>14</v>
      </c>
      <c r="G57" s="164" t="s">
        <v>9</v>
      </c>
      <c r="H57" s="164" t="s">
        <v>13</v>
      </c>
      <c r="I57" s="164" t="s">
        <v>14</v>
      </c>
      <c r="J57" s="164" t="s">
        <v>9</v>
      </c>
      <c r="K57" s="1036"/>
    </row>
    <row r="58" spans="1:11" ht="20.25" customHeight="1" x14ac:dyDescent="0.2">
      <c r="A58" s="165" t="s">
        <v>15</v>
      </c>
      <c r="B58" s="167"/>
      <c r="C58" s="167"/>
      <c r="D58" s="167"/>
      <c r="E58" s="167"/>
      <c r="F58" s="167"/>
      <c r="G58" s="167"/>
      <c r="H58" s="167"/>
      <c r="I58" s="167"/>
      <c r="J58" s="167"/>
      <c r="K58" s="168" t="s">
        <v>198</v>
      </c>
    </row>
    <row r="59" spans="1:11" ht="20.25" customHeight="1" x14ac:dyDescent="0.2">
      <c r="A59" s="165" t="s">
        <v>255</v>
      </c>
      <c r="B59" s="167">
        <v>33</v>
      </c>
      <c r="C59" s="167">
        <v>9</v>
      </c>
      <c r="D59" s="167">
        <v>42</v>
      </c>
      <c r="E59" s="167">
        <v>0</v>
      </c>
      <c r="F59" s="167">
        <v>0</v>
      </c>
      <c r="G59" s="167">
        <f>SUM(E59:F59)</f>
        <v>0</v>
      </c>
      <c r="H59" s="167">
        <f>SUM(E59,B59)</f>
        <v>33</v>
      </c>
      <c r="I59" s="167">
        <f t="shared" ref="I59:J67" si="12">SUM(F59,C59)</f>
        <v>9</v>
      </c>
      <c r="J59" s="167">
        <f t="shared" si="12"/>
        <v>42</v>
      </c>
      <c r="K59" s="168" t="s">
        <v>210</v>
      </c>
    </row>
    <row r="60" spans="1:11" ht="20.25" customHeight="1" x14ac:dyDescent="0.2">
      <c r="A60" s="165" t="s">
        <v>762</v>
      </c>
      <c r="B60" s="167">
        <v>29</v>
      </c>
      <c r="C60" s="167">
        <v>21</v>
      </c>
      <c r="D60" s="167">
        <v>50</v>
      </c>
      <c r="E60" s="167">
        <v>0</v>
      </c>
      <c r="F60" s="167">
        <v>0</v>
      </c>
      <c r="G60" s="167">
        <f t="shared" ref="G60:G66" si="13">SUM(E60:F60)</f>
        <v>0</v>
      </c>
      <c r="H60" s="167">
        <f t="shared" ref="H60:H67" si="14">SUM(E60,B60)</f>
        <v>29</v>
      </c>
      <c r="I60" s="167">
        <f t="shared" si="12"/>
        <v>21</v>
      </c>
      <c r="J60" s="167">
        <f t="shared" si="12"/>
        <v>50</v>
      </c>
      <c r="K60" s="168" t="s">
        <v>365</v>
      </c>
    </row>
    <row r="61" spans="1:11" ht="20.25" customHeight="1" x14ac:dyDescent="0.2">
      <c r="A61" s="165" t="s">
        <v>309</v>
      </c>
      <c r="B61" s="167">
        <v>108</v>
      </c>
      <c r="C61" s="167">
        <v>60</v>
      </c>
      <c r="D61" s="167">
        <v>168</v>
      </c>
      <c r="E61" s="167">
        <v>0</v>
      </c>
      <c r="F61" s="167">
        <v>0</v>
      </c>
      <c r="G61" s="167">
        <f t="shared" si="13"/>
        <v>0</v>
      </c>
      <c r="H61" s="167">
        <f t="shared" si="14"/>
        <v>108</v>
      </c>
      <c r="I61" s="167">
        <f t="shared" si="12"/>
        <v>60</v>
      </c>
      <c r="J61" s="167">
        <f t="shared" si="12"/>
        <v>168</v>
      </c>
      <c r="K61" s="168" t="s">
        <v>310</v>
      </c>
    </row>
    <row r="62" spans="1:11" ht="20.25" customHeight="1" x14ac:dyDescent="0.2">
      <c r="A62" s="165" t="s">
        <v>229</v>
      </c>
      <c r="B62" s="167">
        <v>11</v>
      </c>
      <c r="C62" s="167">
        <v>0</v>
      </c>
      <c r="D62" s="167">
        <v>11</v>
      </c>
      <c r="E62" s="167">
        <v>0</v>
      </c>
      <c r="F62" s="167">
        <v>0</v>
      </c>
      <c r="G62" s="167">
        <f t="shared" si="13"/>
        <v>0</v>
      </c>
      <c r="H62" s="167">
        <f t="shared" si="14"/>
        <v>11</v>
      </c>
      <c r="I62" s="167">
        <f t="shared" si="12"/>
        <v>0</v>
      </c>
      <c r="J62" s="167">
        <f t="shared" si="12"/>
        <v>11</v>
      </c>
      <c r="K62" s="168" t="s">
        <v>297</v>
      </c>
    </row>
    <row r="63" spans="1:11" ht="20.25" customHeight="1" x14ac:dyDescent="0.2">
      <c r="A63" s="165" t="s">
        <v>233</v>
      </c>
      <c r="B63" s="167">
        <v>11</v>
      </c>
      <c r="C63" s="167">
        <v>6</v>
      </c>
      <c r="D63" s="167">
        <v>17</v>
      </c>
      <c r="E63" s="167">
        <v>0</v>
      </c>
      <c r="F63" s="167">
        <v>0</v>
      </c>
      <c r="G63" s="167">
        <f t="shared" si="13"/>
        <v>0</v>
      </c>
      <c r="H63" s="167">
        <f t="shared" si="14"/>
        <v>11</v>
      </c>
      <c r="I63" s="167">
        <f t="shared" si="12"/>
        <v>6</v>
      </c>
      <c r="J63" s="167">
        <f t="shared" si="12"/>
        <v>17</v>
      </c>
      <c r="K63" s="339" t="s">
        <v>234</v>
      </c>
    </row>
    <row r="64" spans="1:11" ht="20.25" customHeight="1" x14ac:dyDescent="0.2">
      <c r="A64" s="165" t="s">
        <v>463</v>
      </c>
      <c r="B64" s="167">
        <v>26</v>
      </c>
      <c r="C64" s="167">
        <v>2</v>
      </c>
      <c r="D64" s="167">
        <v>28</v>
      </c>
      <c r="E64" s="167">
        <v>0</v>
      </c>
      <c r="F64" s="167">
        <v>0</v>
      </c>
      <c r="G64" s="167">
        <f t="shared" si="13"/>
        <v>0</v>
      </c>
      <c r="H64" s="167">
        <f t="shared" si="14"/>
        <v>26</v>
      </c>
      <c r="I64" s="167">
        <f t="shared" si="12"/>
        <v>2</v>
      </c>
      <c r="J64" s="167">
        <f t="shared" si="12"/>
        <v>28</v>
      </c>
      <c r="K64" s="168" t="s">
        <v>764</v>
      </c>
    </row>
    <row r="65" spans="1:11" ht="20.25" customHeight="1" x14ac:dyDescent="0.2">
      <c r="A65" s="165" t="s">
        <v>435</v>
      </c>
      <c r="B65" s="167">
        <v>26</v>
      </c>
      <c r="C65" s="167">
        <v>1</v>
      </c>
      <c r="D65" s="167">
        <v>27</v>
      </c>
      <c r="E65" s="167">
        <v>0</v>
      </c>
      <c r="F65" s="167">
        <v>0</v>
      </c>
      <c r="G65" s="167">
        <f t="shared" si="13"/>
        <v>0</v>
      </c>
      <c r="H65" s="167">
        <f t="shared" si="14"/>
        <v>26</v>
      </c>
      <c r="I65" s="167">
        <f t="shared" si="12"/>
        <v>1</v>
      </c>
      <c r="J65" s="167">
        <f t="shared" si="12"/>
        <v>27</v>
      </c>
      <c r="K65" s="168" t="s">
        <v>246</v>
      </c>
    </row>
    <row r="66" spans="1:11" ht="20.25" customHeight="1" x14ac:dyDescent="0.2">
      <c r="A66" s="165" t="s">
        <v>769</v>
      </c>
      <c r="B66" s="167">
        <v>3</v>
      </c>
      <c r="C66" s="167">
        <v>1</v>
      </c>
      <c r="D66" s="167">
        <v>4</v>
      </c>
      <c r="E66" s="167">
        <v>0</v>
      </c>
      <c r="F66" s="167">
        <v>0</v>
      </c>
      <c r="G66" s="167">
        <f t="shared" si="13"/>
        <v>0</v>
      </c>
      <c r="H66" s="167">
        <f t="shared" si="14"/>
        <v>3</v>
      </c>
      <c r="I66" s="167">
        <f t="shared" si="12"/>
        <v>1</v>
      </c>
      <c r="J66" s="167">
        <f t="shared" si="12"/>
        <v>4</v>
      </c>
      <c r="K66" s="168" t="s">
        <v>770</v>
      </c>
    </row>
    <row r="67" spans="1:11" ht="20.25" customHeight="1" x14ac:dyDescent="0.2">
      <c r="A67" s="165" t="s">
        <v>498</v>
      </c>
      <c r="B67" s="167">
        <f>SUM(B59:B66)</f>
        <v>247</v>
      </c>
      <c r="C67" s="167">
        <f>SUM(C59:C66)</f>
        <v>100</v>
      </c>
      <c r="D67" s="167">
        <f>SUM(D59:D66)</f>
        <v>347</v>
      </c>
      <c r="E67" s="167">
        <f>SUM(E59:E66)</f>
        <v>0</v>
      </c>
      <c r="F67" s="167">
        <f>SUM(F59:F66)</f>
        <v>0</v>
      </c>
      <c r="G67" s="167">
        <f t="shared" ref="G67" si="15">SUM(E67:F67)</f>
        <v>0</v>
      </c>
      <c r="H67" s="167">
        <f t="shared" si="14"/>
        <v>247</v>
      </c>
      <c r="I67" s="167">
        <f t="shared" si="12"/>
        <v>100</v>
      </c>
      <c r="J67" s="167">
        <f t="shared" si="12"/>
        <v>347</v>
      </c>
      <c r="K67" s="271" t="s">
        <v>91</v>
      </c>
    </row>
    <row r="68" spans="1:11" ht="20.25" customHeight="1" x14ac:dyDescent="0.2">
      <c r="A68" s="347" t="s">
        <v>92</v>
      </c>
      <c r="B68" s="336"/>
      <c r="C68" s="336"/>
      <c r="D68" s="336"/>
      <c r="E68" s="336"/>
      <c r="F68" s="336"/>
      <c r="G68" s="336"/>
      <c r="H68" s="336"/>
      <c r="I68" s="336"/>
      <c r="J68" s="336"/>
      <c r="K68" s="168" t="s">
        <v>93</v>
      </c>
    </row>
    <row r="69" spans="1:11" ht="20.25" customHeight="1" x14ac:dyDescent="0.2">
      <c r="A69" s="165" t="s">
        <v>435</v>
      </c>
      <c r="B69" s="167">
        <v>0</v>
      </c>
      <c r="C69" s="167">
        <v>2</v>
      </c>
      <c r="D69" s="167">
        <f>SUM(B69:C69)</f>
        <v>2</v>
      </c>
      <c r="E69" s="167">
        <v>0</v>
      </c>
      <c r="F69" s="167">
        <v>0</v>
      </c>
      <c r="G69" s="167">
        <f>SUM(E69:F69)</f>
        <v>0</v>
      </c>
      <c r="H69" s="167">
        <f>SUM(B69,E69)</f>
        <v>0</v>
      </c>
      <c r="I69" s="167">
        <f t="shared" ref="I69:J69" si="16">SUM(C69,F69)</f>
        <v>2</v>
      </c>
      <c r="J69" s="167">
        <f t="shared" si="16"/>
        <v>2</v>
      </c>
      <c r="K69" s="168" t="s">
        <v>246</v>
      </c>
    </row>
    <row r="70" spans="1:11" ht="16.5" thickBot="1" x14ac:dyDescent="0.25">
      <c r="A70" s="270" t="s">
        <v>126</v>
      </c>
      <c r="B70" s="166">
        <f>SUM(B69)</f>
        <v>0</v>
      </c>
      <c r="C70" s="166">
        <f t="shared" ref="C70:J70" si="17">SUM(C69)</f>
        <v>2</v>
      </c>
      <c r="D70" s="166">
        <f t="shared" si="17"/>
        <v>2</v>
      </c>
      <c r="E70" s="166">
        <f t="shared" si="17"/>
        <v>0</v>
      </c>
      <c r="F70" s="166">
        <f t="shared" si="17"/>
        <v>0</v>
      </c>
      <c r="G70" s="166">
        <f t="shared" si="17"/>
        <v>0</v>
      </c>
      <c r="H70" s="166">
        <f t="shared" si="17"/>
        <v>0</v>
      </c>
      <c r="I70" s="166">
        <f t="shared" si="17"/>
        <v>2</v>
      </c>
      <c r="J70" s="166">
        <f t="shared" si="17"/>
        <v>2</v>
      </c>
      <c r="K70" s="271" t="s">
        <v>251</v>
      </c>
    </row>
    <row r="71" spans="1:11" ht="16.5" thickBot="1" x14ac:dyDescent="0.25">
      <c r="A71" s="180" t="s">
        <v>374</v>
      </c>
      <c r="B71" s="181">
        <f>SUM(B70,B67)</f>
        <v>247</v>
      </c>
      <c r="C71" s="181">
        <f t="shared" ref="C71:J71" si="18">SUM(C70,C67)</f>
        <v>102</v>
      </c>
      <c r="D71" s="181">
        <f t="shared" si="18"/>
        <v>349</v>
      </c>
      <c r="E71" s="181">
        <f t="shared" si="18"/>
        <v>0</v>
      </c>
      <c r="F71" s="181">
        <f t="shared" si="18"/>
        <v>0</v>
      </c>
      <c r="G71" s="181">
        <f t="shared" si="18"/>
        <v>0</v>
      </c>
      <c r="H71" s="181">
        <f t="shared" si="18"/>
        <v>247</v>
      </c>
      <c r="I71" s="181">
        <f t="shared" si="18"/>
        <v>102</v>
      </c>
      <c r="J71" s="181">
        <f t="shared" si="18"/>
        <v>349</v>
      </c>
      <c r="K71" s="182" t="s">
        <v>253</v>
      </c>
    </row>
    <row r="72" spans="1:11" ht="15" thickTop="1" x14ac:dyDescent="0.2"/>
  </sheetData>
  <mergeCells count="30">
    <mergeCell ref="A2:K2"/>
    <mergeCell ref="A3:K3"/>
    <mergeCell ref="A5:A8"/>
    <mergeCell ref="B5:D5"/>
    <mergeCell ref="E5:G5"/>
    <mergeCell ref="H5:J5"/>
    <mergeCell ref="K5:K8"/>
    <mergeCell ref="B6:D6"/>
    <mergeCell ref="E6:G6"/>
    <mergeCell ref="H6:J6"/>
    <mergeCell ref="A27:K27"/>
    <mergeCell ref="A28:K28"/>
    <mergeCell ref="A30:A33"/>
    <mergeCell ref="B30:D30"/>
    <mergeCell ref="E30:G30"/>
    <mergeCell ref="H30:J30"/>
    <mergeCell ref="K30:K33"/>
    <mergeCell ref="B31:D31"/>
    <mergeCell ref="E31:G31"/>
    <mergeCell ref="H31:J31"/>
    <mergeCell ref="A51:K51"/>
    <mergeCell ref="A52:K52"/>
    <mergeCell ref="A54:A57"/>
    <mergeCell ref="B54:D54"/>
    <mergeCell ref="E54:G54"/>
    <mergeCell ref="H54:J54"/>
    <mergeCell ref="K54:K57"/>
    <mergeCell ref="B55:D55"/>
    <mergeCell ref="E55:G55"/>
    <mergeCell ref="H55:J55"/>
  </mergeCells>
  <printOptions horizontalCentered="1"/>
  <pageMargins left="0.25" right="0.25" top="1" bottom="1" header="1" footer="1"/>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91"/>
  <sheetViews>
    <sheetView rightToLeft="1" view="pageBreakPreview" topLeftCell="A28" zoomScale="89" zoomScaleNormal="80" zoomScaleSheetLayoutView="89" workbookViewId="0">
      <selection activeCell="A55" sqref="A55:N55"/>
    </sheetView>
  </sheetViews>
  <sheetFormatPr defaultRowHeight="14.25" x14ac:dyDescent="0.2"/>
  <cols>
    <col min="1" max="1" width="23.625" customWidth="1"/>
    <col min="2" max="4" width="8.875" customWidth="1"/>
    <col min="5" max="5" width="6.75" customWidth="1"/>
    <col min="6" max="6" width="8.375" customWidth="1"/>
    <col min="7" max="8" width="7.5" customWidth="1"/>
    <col min="9" max="9" width="8.875" customWidth="1"/>
    <col min="10" max="10" width="7.5" customWidth="1"/>
    <col min="11" max="13" width="8.875" customWidth="1"/>
    <col min="14" max="14" width="34.875" customWidth="1"/>
    <col min="228" max="228" width="22.625" customWidth="1"/>
    <col min="229" max="231" width="10.875" customWidth="1"/>
    <col min="232" max="233" width="7.625" customWidth="1"/>
    <col min="234" max="234" width="8.75" customWidth="1"/>
    <col min="235" max="237" width="10.25" customWidth="1"/>
    <col min="238" max="238" width="27.75" customWidth="1"/>
    <col min="484" max="484" width="22.625" customWidth="1"/>
    <col min="485" max="487" width="10.875" customWidth="1"/>
    <col min="488" max="489" width="7.625" customWidth="1"/>
    <col min="490" max="490" width="8.75" customWidth="1"/>
    <col min="491" max="493" width="10.25" customWidth="1"/>
    <col min="494" max="494" width="27.75" customWidth="1"/>
    <col min="740" max="740" width="22.625" customWidth="1"/>
    <col min="741" max="743" width="10.875" customWidth="1"/>
    <col min="744" max="745" width="7.625" customWidth="1"/>
    <col min="746" max="746" width="8.75" customWidth="1"/>
    <col min="747" max="749" width="10.25" customWidth="1"/>
    <col min="750" max="750" width="27.75" customWidth="1"/>
    <col min="996" max="996" width="22.625" customWidth="1"/>
    <col min="997" max="999" width="10.875" customWidth="1"/>
    <col min="1000" max="1001" width="7.625" customWidth="1"/>
    <col min="1002" max="1002" width="8.75" customWidth="1"/>
    <col min="1003" max="1005" width="10.25" customWidth="1"/>
    <col min="1006" max="1006" width="27.75" customWidth="1"/>
    <col min="1252" max="1252" width="22.625" customWidth="1"/>
    <col min="1253" max="1255" width="10.875" customWidth="1"/>
    <col min="1256" max="1257" width="7.625" customWidth="1"/>
    <col min="1258" max="1258" width="8.75" customWidth="1"/>
    <col min="1259" max="1261" width="10.25" customWidth="1"/>
    <col min="1262" max="1262" width="27.75" customWidth="1"/>
    <col min="1508" max="1508" width="22.625" customWidth="1"/>
    <col min="1509" max="1511" width="10.875" customWidth="1"/>
    <col min="1512" max="1513" width="7.625" customWidth="1"/>
    <col min="1514" max="1514" width="8.75" customWidth="1"/>
    <col min="1515" max="1517" width="10.25" customWidth="1"/>
    <col min="1518" max="1518" width="27.75" customWidth="1"/>
    <col min="1764" max="1764" width="22.625" customWidth="1"/>
    <col min="1765" max="1767" width="10.875" customWidth="1"/>
    <col min="1768" max="1769" width="7.625" customWidth="1"/>
    <col min="1770" max="1770" width="8.75" customWidth="1"/>
    <col min="1771" max="1773" width="10.25" customWidth="1"/>
    <col min="1774" max="1774" width="27.75" customWidth="1"/>
    <col min="2020" max="2020" width="22.625" customWidth="1"/>
    <col min="2021" max="2023" width="10.875" customWidth="1"/>
    <col min="2024" max="2025" width="7.625" customWidth="1"/>
    <col min="2026" max="2026" width="8.75" customWidth="1"/>
    <col min="2027" max="2029" width="10.25" customWidth="1"/>
    <col min="2030" max="2030" width="27.75" customWidth="1"/>
    <col min="2276" max="2276" width="22.625" customWidth="1"/>
    <col min="2277" max="2279" width="10.875" customWidth="1"/>
    <col min="2280" max="2281" width="7.625" customWidth="1"/>
    <col min="2282" max="2282" width="8.75" customWidth="1"/>
    <col min="2283" max="2285" width="10.25" customWidth="1"/>
    <col min="2286" max="2286" width="27.75" customWidth="1"/>
    <col min="2532" max="2532" width="22.625" customWidth="1"/>
    <col min="2533" max="2535" width="10.875" customWidth="1"/>
    <col min="2536" max="2537" width="7.625" customWidth="1"/>
    <col min="2538" max="2538" width="8.75" customWidth="1"/>
    <col min="2539" max="2541" width="10.25" customWidth="1"/>
    <col min="2542" max="2542" width="27.75" customWidth="1"/>
    <col min="2788" max="2788" width="22.625" customWidth="1"/>
    <col min="2789" max="2791" width="10.875" customWidth="1"/>
    <col min="2792" max="2793" width="7.625" customWidth="1"/>
    <col min="2794" max="2794" width="8.75" customWidth="1"/>
    <col min="2795" max="2797" width="10.25" customWidth="1"/>
    <col min="2798" max="2798" width="27.75" customWidth="1"/>
    <col min="3044" max="3044" width="22.625" customWidth="1"/>
    <col min="3045" max="3047" width="10.875" customWidth="1"/>
    <col min="3048" max="3049" width="7.625" customWidth="1"/>
    <col min="3050" max="3050" width="8.75" customWidth="1"/>
    <col min="3051" max="3053" width="10.25" customWidth="1"/>
    <col min="3054" max="3054" width="27.75" customWidth="1"/>
    <col min="3300" max="3300" width="22.625" customWidth="1"/>
    <col min="3301" max="3303" width="10.875" customWidth="1"/>
    <col min="3304" max="3305" width="7.625" customWidth="1"/>
    <col min="3306" max="3306" width="8.75" customWidth="1"/>
    <col min="3307" max="3309" width="10.25" customWidth="1"/>
    <col min="3310" max="3310" width="27.75" customWidth="1"/>
    <col min="3556" max="3556" width="22.625" customWidth="1"/>
    <col min="3557" max="3559" width="10.875" customWidth="1"/>
    <col min="3560" max="3561" width="7.625" customWidth="1"/>
    <col min="3562" max="3562" width="8.75" customWidth="1"/>
    <col min="3563" max="3565" width="10.25" customWidth="1"/>
    <col min="3566" max="3566" width="27.75" customWidth="1"/>
    <col min="3812" max="3812" width="22.625" customWidth="1"/>
    <col min="3813" max="3815" width="10.875" customWidth="1"/>
    <col min="3816" max="3817" width="7.625" customWidth="1"/>
    <col min="3818" max="3818" width="8.75" customWidth="1"/>
    <col min="3819" max="3821" width="10.25" customWidth="1"/>
    <col min="3822" max="3822" width="27.75" customWidth="1"/>
    <col min="4068" max="4068" width="22.625" customWidth="1"/>
    <col min="4069" max="4071" width="10.875" customWidth="1"/>
    <col min="4072" max="4073" width="7.625" customWidth="1"/>
    <col min="4074" max="4074" width="8.75" customWidth="1"/>
    <col min="4075" max="4077" width="10.25" customWidth="1"/>
    <col min="4078" max="4078" width="27.75" customWidth="1"/>
    <col min="4324" max="4324" width="22.625" customWidth="1"/>
    <col min="4325" max="4327" width="10.875" customWidth="1"/>
    <col min="4328" max="4329" width="7.625" customWidth="1"/>
    <col min="4330" max="4330" width="8.75" customWidth="1"/>
    <col min="4331" max="4333" width="10.25" customWidth="1"/>
    <col min="4334" max="4334" width="27.75" customWidth="1"/>
    <col min="4580" max="4580" width="22.625" customWidth="1"/>
    <col min="4581" max="4583" width="10.875" customWidth="1"/>
    <col min="4584" max="4585" width="7.625" customWidth="1"/>
    <col min="4586" max="4586" width="8.75" customWidth="1"/>
    <col min="4587" max="4589" width="10.25" customWidth="1"/>
    <col min="4590" max="4590" width="27.75" customWidth="1"/>
    <col min="4836" max="4836" width="22.625" customWidth="1"/>
    <col min="4837" max="4839" width="10.875" customWidth="1"/>
    <col min="4840" max="4841" width="7.625" customWidth="1"/>
    <col min="4842" max="4842" width="8.75" customWidth="1"/>
    <col min="4843" max="4845" width="10.25" customWidth="1"/>
    <col min="4846" max="4846" width="27.75" customWidth="1"/>
    <col min="5092" max="5092" width="22.625" customWidth="1"/>
    <col min="5093" max="5095" width="10.875" customWidth="1"/>
    <col min="5096" max="5097" width="7.625" customWidth="1"/>
    <col min="5098" max="5098" width="8.75" customWidth="1"/>
    <col min="5099" max="5101" width="10.25" customWidth="1"/>
    <col min="5102" max="5102" width="27.75" customWidth="1"/>
    <col min="5348" max="5348" width="22.625" customWidth="1"/>
    <col min="5349" max="5351" width="10.875" customWidth="1"/>
    <col min="5352" max="5353" width="7.625" customWidth="1"/>
    <col min="5354" max="5354" width="8.75" customWidth="1"/>
    <col min="5355" max="5357" width="10.25" customWidth="1"/>
    <col min="5358" max="5358" width="27.75" customWidth="1"/>
    <col min="5604" max="5604" width="22.625" customWidth="1"/>
    <col min="5605" max="5607" width="10.875" customWidth="1"/>
    <col min="5608" max="5609" width="7.625" customWidth="1"/>
    <col min="5610" max="5610" width="8.75" customWidth="1"/>
    <col min="5611" max="5613" width="10.25" customWidth="1"/>
    <col min="5614" max="5614" width="27.75" customWidth="1"/>
    <col min="5860" max="5860" width="22.625" customWidth="1"/>
    <col min="5861" max="5863" width="10.875" customWidth="1"/>
    <col min="5864" max="5865" width="7.625" customWidth="1"/>
    <col min="5866" max="5866" width="8.75" customWidth="1"/>
    <col min="5867" max="5869" width="10.25" customWidth="1"/>
    <col min="5870" max="5870" width="27.75" customWidth="1"/>
    <col min="6116" max="6116" width="22.625" customWidth="1"/>
    <col min="6117" max="6119" width="10.875" customWidth="1"/>
    <col min="6120" max="6121" width="7.625" customWidth="1"/>
    <col min="6122" max="6122" width="8.75" customWidth="1"/>
    <col min="6123" max="6125" width="10.25" customWidth="1"/>
    <col min="6126" max="6126" width="27.75" customWidth="1"/>
    <col min="6372" max="6372" width="22.625" customWidth="1"/>
    <col min="6373" max="6375" width="10.875" customWidth="1"/>
    <col min="6376" max="6377" width="7.625" customWidth="1"/>
    <col min="6378" max="6378" width="8.75" customWidth="1"/>
    <col min="6379" max="6381" width="10.25" customWidth="1"/>
    <col min="6382" max="6382" width="27.75" customWidth="1"/>
    <col min="6628" max="6628" width="22.625" customWidth="1"/>
    <col min="6629" max="6631" width="10.875" customWidth="1"/>
    <col min="6632" max="6633" width="7.625" customWidth="1"/>
    <col min="6634" max="6634" width="8.75" customWidth="1"/>
    <col min="6635" max="6637" width="10.25" customWidth="1"/>
    <col min="6638" max="6638" width="27.75" customWidth="1"/>
    <col min="6884" max="6884" width="22.625" customWidth="1"/>
    <col min="6885" max="6887" width="10.875" customWidth="1"/>
    <col min="6888" max="6889" width="7.625" customWidth="1"/>
    <col min="6890" max="6890" width="8.75" customWidth="1"/>
    <col min="6891" max="6893" width="10.25" customWidth="1"/>
    <col min="6894" max="6894" width="27.75" customWidth="1"/>
    <col min="7140" max="7140" width="22.625" customWidth="1"/>
    <col min="7141" max="7143" width="10.875" customWidth="1"/>
    <col min="7144" max="7145" width="7.625" customWidth="1"/>
    <col min="7146" max="7146" width="8.75" customWidth="1"/>
    <col min="7147" max="7149" width="10.25" customWidth="1"/>
    <col min="7150" max="7150" width="27.75" customWidth="1"/>
    <col min="7396" max="7396" width="22.625" customWidth="1"/>
    <col min="7397" max="7399" width="10.875" customWidth="1"/>
    <col min="7400" max="7401" width="7.625" customWidth="1"/>
    <col min="7402" max="7402" width="8.75" customWidth="1"/>
    <col min="7403" max="7405" width="10.25" customWidth="1"/>
    <col min="7406" max="7406" width="27.75" customWidth="1"/>
    <col min="7652" max="7652" width="22.625" customWidth="1"/>
    <col min="7653" max="7655" width="10.875" customWidth="1"/>
    <col min="7656" max="7657" width="7.625" customWidth="1"/>
    <col min="7658" max="7658" width="8.75" customWidth="1"/>
    <col min="7659" max="7661" width="10.25" customWidth="1"/>
    <col min="7662" max="7662" width="27.75" customWidth="1"/>
    <col min="7908" max="7908" width="22.625" customWidth="1"/>
    <col min="7909" max="7911" width="10.875" customWidth="1"/>
    <col min="7912" max="7913" width="7.625" customWidth="1"/>
    <col min="7914" max="7914" width="8.75" customWidth="1"/>
    <col min="7915" max="7917" width="10.25" customWidth="1"/>
    <col min="7918" max="7918" width="27.75" customWidth="1"/>
    <col min="8164" max="8164" width="22.625" customWidth="1"/>
    <col min="8165" max="8167" width="10.875" customWidth="1"/>
    <col min="8168" max="8169" width="7.625" customWidth="1"/>
    <col min="8170" max="8170" width="8.75" customWidth="1"/>
    <col min="8171" max="8173" width="10.25" customWidth="1"/>
    <col min="8174" max="8174" width="27.75" customWidth="1"/>
    <col min="8420" max="8420" width="22.625" customWidth="1"/>
    <col min="8421" max="8423" width="10.875" customWidth="1"/>
    <col min="8424" max="8425" width="7.625" customWidth="1"/>
    <col min="8426" max="8426" width="8.75" customWidth="1"/>
    <col min="8427" max="8429" width="10.25" customWidth="1"/>
    <col min="8430" max="8430" width="27.75" customWidth="1"/>
    <col min="8676" max="8676" width="22.625" customWidth="1"/>
    <col min="8677" max="8679" width="10.875" customWidth="1"/>
    <col min="8680" max="8681" width="7.625" customWidth="1"/>
    <col min="8682" max="8682" width="8.75" customWidth="1"/>
    <col min="8683" max="8685" width="10.25" customWidth="1"/>
    <col min="8686" max="8686" width="27.75" customWidth="1"/>
    <col min="8932" max="8932" width="22.625" customWidth="1"/>
    <col min="8933" max="8935" width="10.875" customWidth="1"/>
    <col min="8936" max="8937" width="7.625" customWidth="1"/>
    <col min="8938" max="8938" width="8.75" customWidth="1"/>
    <col min="8939" max="8941" width="10.25" customWidth="1"/>
    <col min="8942" max="8942" width="27.75" customWidth="1"/>
    <col min="9188" max="9188" width="22.625" customWidth="1"/>
    <col min="9189" max="9191" width="10.875" customWidth="1"/>
    <col min="9192" max="9193" width="7.625" customWidth="1"/>
    <col min="9194" max="9194" width="8.75" customWidth="1"/>
    <col min="9195" max="9197" width="10.25" customWidth="1"/>
    <col min="9198" max="9198" width="27.75" customWidth="1"/>
    <col min="9444" max="9444" width="22.625" customWidth="1"/>
    <col min="9445" max="9447" width="10.875" customWidth="1"/>
    <col min="9448" max="9449" width="7.625" customWidth="1"/>
    <col min="9450" max="9450" width="8.75" customWidth="1"/>
    <col min="9451" max="9453" width="10.25" customWidth="1"/>
    <col min="9454" max="9454" width="27.75" customWidth="1"/>
    <col min="9700" max="9700" width="22.625" customWidth="1"/>
    <col min="9701" max="9703" width="10.875" customWidth="1"/>
    <col min="9704" max="9705" width="7.625" customWidth="1"/>
    <col min="9706" max="9706" width="8.75" customWidth="1"/>
    <col min="9707" max="9709" width="10.25" customWidth="1"/>
    <col min="9710" max="9710" width="27.75" customWidth="1"/>
    <col min="9956" max="9956" width="22.625" customWidth="1"/>
    <col min="9957" max="9959" width="10.875" customWidth="1"/>
    <col min="9960" max="9961" width="7.625" customWidth="1"/>
    <col min="9962" max="9962" width="8.75" customWidth="1"/>
    <col min="9963" max="9965" width="10.25" customWidth="1"/>
    <col min="9966" max="9966" width="27.75" customWidth="1"/>
    <col min="10212" max="10212" width="22.625" customWidth="1"/>
    <col min="10213" max="10215" width="10.875" customWidth="1"/>
    <col min="10216" max="10217" width="7.625" customWidth="1"/>
    <col min="10218" max="10218" width="8.75" customWidth="1"/>
    <col min="10219" max="10221" width="10.25" customWidth="1"/>
    <col min="10222" max="10222" width="27.75" customWidth="1"/>
    <col min="10468" max="10468" width="22.625" customWidth="1"/>
    <col min="10469" max="10471" width="10.875" customWidth="1"/>
    <col min="10472" max="10473" width="7.625" customWidth="1"/>
    <col min="10474" max="10474" width="8.75" customWidth="1"/>
    <col min="10475" max="10477" width="10.25" customWidth="1"/>
    <col min="10478" max="10478" width="27.75" customWidth="1"/>
    <col min="10724" max="10724" width="22.625" customWidth="1"/>
    <col min="10725" max="10727" width="10.875" customWidth="1"/>
    <col min="10728" max="10729" width="7.625" customWidth="1"/>
    <col min="10730" max="10730" width="8.75" customWidth="1"/>
    <col min="10731" max="10733" width="10.25" customWidth="1"/>
    <col min="10734" max="10734" width="27.75" customWidth="1"/>
    <col min="10980" max="10980" width="22.625" customWidth="1"/>
    <col min="10981" max="10983" width="10.875" customWidth="1"/>
    <col min="10984" max="10985" width="7.625" customWidth="1"/>
    <col min="10986" max="10986" width="8.75" customWidth="1"/>
    <col min="10987" max="10989" width="10.25" customWidth="1"/>
    <col min="10990" max="10990" width="27.75" customWidth="1"/>
    <col min="11236" max="11236" width="22.625" customWidth="1"/>
    <col min="11237" max="11239" width="10.875" customWidth="1"/>
    <col min="11240" max="11241" width="7.625" customWidth="1"/>
    <col min="11242" max="11242" width="8.75" customWidth="1"/>
    <col min="11243" max="11245" width="10.25" customWidth="1"/>
    <col min="11246" max="11246" width="27.75" customWidth="1"/>
    <col min="11492" max="11492" width="22.625" customWidth="1"/>
    <col min="11493" max="11495" width="10.875" customWidth="1"/>
    <col min="11496" max="11497" width="7.625" customWidth="1"/>
    <col min="11498" max="11498" width="8.75" customWidth="1"/>
    <col min="11499" max="11501" width="10.25" customWidth="1"/>
    <col min="11502" max="11502" width="27.75" customWidth="1"/>
    <col min="11748" max="11748" width="22.625" customWidth="1"/>
    <col min="11749" max="11751" width="10.875" customWidth="1"/>
    <col min="11752" max="11753" width="7.625" customWidth="1"/>
    <col min="11754" max="11754" width="8.75" customWidth="1"/>
    <col min="11755" max="11757" width="10.25" customWidth="1"/>
    <col min="11758" max="11758" width="27.75" customWidth="1"/>
    <col min="12004" max="12004" width="22.625" customWidth="1"/>
    <col min="12005" max="12007" width="10.875" customWidth="1"/>
    <col min="12008" max="12009" width="7.625" customWidth="1"/>
    <col min="12010" max="12010" width="8.75" customWidth="1"/>
    <col min="12011" max="12013" width="10.25" customWidth="1"/>
    <col min="12014" max="12014" width="27.75" customWidth="1"/>
    <col min="12260" max="12260" width="22.625" customWidth="1"/>
    <col min="12261" max="12263" width="10.875" customWidth="1"/>
    <col min="12264" max="12265" width="7.625" customWidth="1"/>
    <col min="12266" max="12266" width="8.75" customWidth="1"/>
    <col min="12267" max="12269" width="10.25" customWidth="1"/>
    <col min="12270" max="12270" width="27.75" customWidth="1"/>
    <col min="12516" max="12516" width="22.625" customWidth="1"/>
    <col min="12517" max="12519" width="10.875" customWidth="1"/>
    <col min="12520" max="12521" width="7.625" customWidth="1"/>
    <col min="12522" max="12522" width="8.75" customWidth="1"/>
    <col min="12523" max="12525" width="10.25" customWidth="1"/>
    <col min="12526" max="12526" width="27.75" customWidth="1"/>
    <col min="12772" max="12772" width="22.625" customWidth="1"/>
    <col min="12773" max="12775" width="10.875" customWidth="1"/>
    <col min="12776" max="12777" width="7.625" customWidth="1"/>
    <col min="12778" max="12778" width="8.75" customWidth="1"/>
    <col min="12779" max="12781" width="10.25" customWidth="1"/>
    <col min="12782" max="12782" width="27.75" customWidth="1"/>
    <col min="13028" max="13028" width="22.625" customWidth="1"/>
    <col min="13029" max="13031" width="10.875" customWidth="1"/>
    <col min="13032" max="13033" width="7.625" customWidth="1"/>
    <col min="13034" max="13034" width="8.75" customWidth="1"/>
    <col min="13035" max="13037" width="10.25" customWidth="1"/>
    <col min="13038" max="13038" width="27.75" customWidth="1"/>
    <col min="13284" max="13284" width="22.625" customWidth="1"/>
    <col min="13285" max="13287" width="10.875" customWidth="1"/>
    <col min="13288" max="13289" width="7.625" customWidth="1"/>
    <col min="13290" max="13290" width="8.75" customWidth="1"/>
    <col min="13291" max="13293" width="10.25" customWidth="1"/>
    <col min="13294" max="13294" width="27.75" customWidth="1"/>
    <col min="13540" max="13540" width="22.625" customWidth="1"/>
    <col min="13541" max="13543" width="10.875" customWidth="1"/>
    <col min="13544" max="13545" width="7.625" customWidth="1"/>
    <col min="13546" max="13546" width="8.75" customWidth="1"/>
    <col min="13547" max="13549" width="10.25" customWidth="1"/>
    <col min="13550" max="13550" width="27.75" customWidth="1"/>
    <col min="13796" max="13796" width="22.625" customWidth="1"/>
    <col min="13797" max="13799" width="10.875" customWidth="1"/>
    <col min="13800" max="13801" width="7.625" customWidth="1"/>
    <col min="13802" max="13802" width="8.75" customWidth="1"/>
    <col min="13803" max="13805" width="10.25" customWidth="1"/>
    <col min="13806" max="13806" width="27.75" customWidth="1"/>
    <col min="14052" max="14052" width="22.625" customWidth="1"/>
    <col min="14053" max="14055" width="10.875" customWidth="1"/>
    <col min="14056" max="14057" width="7.625" customWidth="1"/>
    <col min="14058" max="14058" width="8.75" customWidth="1"/>
    <col min="14059" max="14061" width="10.25" customWidth="1"/>
    <col min="14062" max="14062" width="27.75" customWidth="1"/>
    <col min="14308" max="14308" width="22.625" customWidth="1"/>
    <col min="14309" max="14311" width="10.875" customWidth="1"/>
    <col min="14312" max="14313" width="7.625" customWidth="1"/>
    <col min="14314" max="14314" width="8.75" customWidth="1"/>
    <col min="14315" max="14317" width="10.25" customWidth="1"/>
    <col min="14318" max="14318" width="27.75" customWidth="1"/>
    <col min="14564" max="14564" width="22.625" customWidth="1"/>
    <col min="14565" max="14567" width="10.875" customWidth="1"/>
    <col min="14568" max="14569" width="7.625" customWidth="1"/>
    <col min="14570" max="14570" width="8.75" customWidth="1"/>
    <col min="14571" max="14573" width="10.25" customWidth="1"/>
    <col min="14574" max="14574" width="27.75" customWidth="1"/>
    <col min="14820" max="14820" width="22.625" customWidth="1"/>
    <col min="14821" max="14823" width="10.875" customWidth="1"/>
    <col min="14824" max="14825" width="7.625" customWidth="1"/>
    <col min="14826" max="14826" width="8.75" customWidth="1"/>
    <col min="14827" max="14829" width="10.25" customWidth="1"/>
    <col min="14830" max="14830" width="27.75" customWidth="1"/>
    <col min="15076" max="15076" width="22.625" customWidth="1"/>
    <col min="15077" max="15079" width="10.875" customWidth="1"/>
    <col min="15080" max="15081" width="7.625" customWidth="1"/>
    <col min="15082" max="15082" width="8.75" customWidth="1"/>
    <col min="15083" max="15085" width="10.25" customWidth="1"/>
    <col min="15086" max="15086" width="27.75" customWidth="1"/>
    <col min="15332" max="15332" width="22.625" customWidth="1"/>
    <col min="15333" max="15335" width="10.875" customWidth="1"/>
    <col min="15336" max="15337" width="7.625" customWidth="1"/>
    <col min="15338" max="15338" width="8.75" customWidth="1"/>
    <col min="15339" max="15341" width="10.25" customWidth="1"/>
    <col min="15342" max="15342" width="27.75" customWidth="1"/>
    <col min="15588" max="15588" width="22.625" customWidth="1"/>
    <col min="15589" max="15591" width="10.875" customWidth="1"/>
    <col min="15592" max="15593" width="7.625" customWidth="1"/>
    <col min="15594" max="15594" width="8.75" customWidth="1"/>
    <col min="15595" max="15597" width="10.25" customWidth="1"/>
    <col min="15598" max="15598" width="27.75" customWidth="1"/>
    <col min="15844" max="15844" width="22.625" customWidth="1"/>
    <col min="15845" max="15847" width="10.875" customWidth="1"/>
    <col min="15848" max="15849" width="7.625" customWidth="1"/>
    <col min="15850" max="15850" width="8.75" customWidth="1"/>
    <col min="15851" max="15853" width="10.25" customWidth="1"/>
    <col min="15854" max="15854" width="27.75" customWidth="1"/>
    <col min="16100" max="16100" width="22.625" customWidth="1"/>
    <col min="16101" max="16103" width="10.875" customWidth="1"/>
    <col min="16104" max="16105" width="7.625" customWidth="1"/>
    <col min="16106" max="16106" width="8.75" customWidth="1"/>
    <col min="16107" max="16109" width="10.25" customWidth="1"/>
    <col min="16110" max="16110" width="27.75" customWidth="1"/>
  </cols>
  <sheetData>
    <row r="1" spans="1:14" ht="28.5" customHeight="1" x14ac:dyDescent="0.2">
      <c r="A1" s="995" t="s">
        <v>2349</v>
      </c>
      <c r="B1" s="995"/>
      <c r="C1" s="995"/>
      <c r="D1" s="995"/>
      <c r="E1" s="995"/>
      <c r="F1" s="995"/>
      <c r="G1" s="995"/>
      <c r="H1" s="995"/>
      <c r="I1" s="995"/>
      <c r="J1" s="995"/>
      <c r="K1" s="995"/>
      <c r="L1" s="995"/>
      <c r="M1" s="995"/>
      <c r="N1" s="995"/>
    </row>
    <row r="2" spans="1:14" ht="35.25" customHeight="1" x14ac:dyDescent="0.2">
      <c r="A2" s="998" t="s">
        <v>2350</v>
      </c>
      <c r="B2" s="998"/>
      <c r="C2" s="998"/>
      <c r="D2" s="998"/>
      <c r="E2" s="998"/>
      <c r="F2" s="998"/>
      <c r="G2" s="998"/>
      <c r="H2" s="998"/>
      <c r="I2" s="998"/>
      <c r="J2" s="998"/>
      <c r="K2" s="998"/>
      <c r="L2" s="998"/>
      <c r="M2" s="998"/>
      <c r="N2" s="998"/>
    </row>
    <row r="3" spans="1:14" ht="20.25" customHeight="1" thickBot="1" x14ac:dyDescent="0.3">
      <c r="A3" s="1" t="s">
        <v>140</v>
      </c>
      <c r="B3" s="31"/>
      <c r="C3" s="31"/>
      <c r="D3" s="31"/>
      <c r="E3" s="31"/>
      <c r="F3" s="31"/>
      <c r="G3" s="31"/>
      <c r="H3" s="31"/>
      <c r="I3" s="31"/>
      <c r="J3" s="31"/>
      <c r="K3" s="31"/>
      <c r="L3" s="31"/>
      <c r="M3" s="31"/>
      <c r="N3" s="2" t="s">
        <v>141</v>
      </c>
    </row>
    <row r="4" spans="1:14" s="524" customFormat="1" ht="20.100000000000001" customHeight="1" thickTop="1" x14ac:dyDescent="0.25">
      <c r="A4" s="992" t="s">
        <v>0</v>
      </c>
      <c r="B4" s="1003" t="s">
        <v>1</v>
      </c>
      <c r="C4" s="1003"/>
      <c r="D4" s="1003"/>
      <c r="E4" s="1003" t="s">
        <v>2</v>
      </c>
      <c r="F4" s="1003"/>
      <c r="G4" s="1003"/>
      <c r="H4" s="1003" t="s">
        <v>3</v>
      </c>
      <c r="I4" s="1003"/>
      <c r="J4" s="1003"/>
      <c r="K4" s="1003" t="s">
        <v>4</v>
      </c>
      <c r="L4" s="1003"/>
      <c r="M4" s="1003"/>
      <c r="N4" s="992" t="s">
        <v>5</v>
      </c>
    </row>
    <row r="5" spans="1:14" s="524" customFormat="1" ht="20.100000000000001" customHeight="1" x14ac:dyDescent="0.25">
      <c r="A5" s="993"/>
      <c r="B5" s="1004" t="s">
        <v>6</v>
      </c>
      <c r="C5" s="1004"/>
      <c r="D5" s="1004"/>
      <c r="E5" s="1004" t="s">
        <v>7</v>
      </c>
      <c r="F5" s="1004"/>
      <c r="G5" s="1004"/>
      <c r="H5" s="1004" t="s">
        <v>8</v>
      </c>
      <c r="I5" s="1004"/>
      <c r="J5" s="1004"/>
      <c r="K5" s="1004" t="s">
        <v>9</v>
      </c>
      <c r="L5" s="1004"/>
      <c r="M5" s="1004"/>
      <c r="N5" s="993"/>
    </row>
    <row r="6" spans="1:14" s="524" customFormat="1" ht="20.100000000000001" customHeight="1" x14ac:dyDescent="0.25">
      <c r="A6" s="993"/>
      <c r="B6" s="500" t="s">
        <v>10</v>
      </c>
      <c r="C6" s="500" t="s">
        <v>11</v>
      </c>
      <c r="D6" s="500" t="s">
        <v>12</v>
      </c>
      <c r="E6" s="500" t="s">
        <v>10</v>
      </c>
      <c r="F6" s="500" t="s">
        <v>11</v>
      </c>
      <c r="G6" s="500" t="s">
        <v>12</v>
      </c>
      <c r="H6" s="500" t="s">
        <v>10</v>
      </c>
      <c r="I6" s="500" t="s">
        <v>11</v>
      </c>
      <c r="J6" s="500" t="s">
        <v>12</v>
      </c>
      <c r="K6" s="500" t="s">
        <v>10</v>
      </c>
      <c r="L6" s="500" t="s">
        <v>11</v>
      </c>
      <c r="M6" s="500" t="s">
        <v>12</v>
      </c>
      <c r="N6" s="993"/>
    </row>
    <row r="7" spans="1:14" s="524" customFormat="1" ht="20.100000000000001"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18.95" customHeight="1" x14ac:dyDescent="0.2">
      <c r="A8" s="5" t="s">
        <v>15</v>
      </c>
      <c r="B8" s="6"/>
      <c r="C8" s="6"/>
      <c r="D8" s="6"/>
      <c r="E8" s="6"/>
      <c r="F8" s="6"/>
      <c r="G8" s="6"/>
      <c r="H8" s="6"/>
      <c r="I8" s="6"/>
      <c r="J8" s="6"/>
      <c r="K8" s="6"/>
      <c r="L8" s="6"/>
      <c r="M8" s="6"/>
      <c r="N8" s="7" t="s">
        <v>16</v>
      </c>
    </row>
    <row r="9" spans="1:14" ht="18.95" customHeight="1" x14ac:dyDescent="0.2">
      <c r="A9" s="8" t="s">
        <v>17</v>
      </c>
      <c r="B9" s="9">
        <v>17828</v>
      </c>
      <c r="C9" s="9">
        <v>27888</v>
      </c>
      <c r="D9" s="9">
        <v>45716</v>
      </c>
      <c r="E9" s="9">
        <v>5</v>
      </c>
      <c r="F9" s="9">
        <v>22</v>
      </c>
      <c r="G9" s="9">
        <v>27</v>
      </c>
      <c r="H9" s="9">
        <v>3</v>
      </c>
      <c r="I9" s="9">
        <v>2</v>
      </c>
      <c r="J9" s="9">
        <v>5</v>
      </c>
      <c r="K9" s="9">
        <f>H9+E9+B9</f>
        <v>17836</v>
      </c>
      <c r="L9" s="9">
        <f>I9+F9+C9</f>
        <v>27912</v>
      </c>
      <c r="M9" s="9">
        <f>SUM(K9:L9)</f>
        <v>45748</v>
      </c>
      <c r="N9" s="10" t="s">
        <v>18</v>
      </c>
    </row>
    <row r="10" spans="1:14" ht="18.95" customHeight="1" x14ac:dyDescent="0.2">
      <c r="A10" s="8" t="s">
        <v>19</v>
      </c>
      <c r="B10" s="9">
        <v>13663</v>
      </c>
      <c r="C10" s="9">
        <v>14270</v>
      </c>
      <c r="D10" s="9">
        <v>27933</v>
      </c>
      <c r="E10" s="9">
        <v>3</v>
      </c>
      <c r="F10" s="9">
        <v>6</v>
      </c>
      <c r="G10" s="9">
        <v>9</v>
      </c>
      <c r="H10" s="9">
        <v>0</v>
      </c>
      <c r="I10" s="9">
        <v>0</v>
      </c>
      <c r="J10" s="9">
        <v>0</v>
      </c>
      <c r="K10" s="9">
        <f t="shared" ref="K10:K32" si="0">H10+E10+B10</f>
        <v>13666</v>
      </c>
      <c r="L10" s="9">
        <f t="shared" ref="L10:L32" si="1">I10+F10+C10</f>
        <v>14276</v>
      </c>
      <c r="M10" s="9">
        <f t="shared" ref="M10:M32" si="2">SUM(K10:L10)</f>
        <v>27942</v>
      </c>
      <c r="N10" s="10" t="s">
        <v>20</v>
      </c>
    </row>
    <row r="11" spans="1:14" ht="18.95" customHeight="1" x14ac:dyDescent="0.2">
      <c r="A11" s="8" t="s">
        <v>21</v>
      </c>
      <c r="B11" s="9">
        <v>3440</v>
      </c>
      <c r="C11" s="9">
        <v>3188</v>
      </c>
      <c r="D11" s="9">
        <v>6628</v>
      </c>
      <c r="E11" s="9">
        <v>1</v>
      </c>
      <c r="F11" s="9">
        <v>6</v>
      </c>
      <c r="G11" s="9">
        <v>7</v>
      </c>
      <c r="H11" s="9">
        <v>0</v>
      </c>
      <c r="I11" s="9">
        <v>0</v>
      </c>
      <c r="J11" s="9">
        <v>0</v>
      </c>
      <c r="K11" s="9">
        <f t="shared" si="0"/>
        <v>3441</v>
      </c>
      <c r="L11" s="9">
        <f t="shared" si="1"/>
        <v>3194</v>
      </c>
      <c r="M11" s="9">
        <f t="shared" si="2"/>
        <v>6635</v>
      </c>
      <c r="N11" s="10" t="s">
        <v>22</v>
      </c>
    </row>
    <row r="12" spans="1:14" ht="18.95" customHeight="1" x14ac:dyDescent="0.2">
      <c r="A12" s="8" t="s">
        <v>23</v>
      </c>
      <c r="B12" s="9">
        <v>1354</v>
      </c>
      <c r="C12" s="9">
        <v>2314</v>
      </c>
      <c r="D12" s="9">
        <v>3668</v>
      </c>
      <c r="E12" s="9">
        <v>0</v>
      </c>
      <c r="F12" s="9">
        <v>5</v>
      </c>
      <c r="G12" s="9">
        <v>5</v>
      </c>
      <c r="H12" s="9">
        <v>0</v>
      </c>
      <c r="I12" s="9">
        <v>0</v>
      </c>
      <c r="J12" s="9">
        <v>0</v>
      </c>
      <c r="K12" s="9">
        <f t="shared" si="0"/>
        <v>1354</v>
      </c>
      <c r="L12" s="9">
        <f t="shared" si="1"/>
        <v>2319</v>
      </c>
      <c r="M12" s="9">
        <f t="shared" si="2"/>
        <v>3673</v>
      </c>
      <c r="N12" s="10" t="s">
        <v>24</v>
      </c>
    </row>
    <row r="13" spans="1:14" ht="18.95" customHeight="1" x14ac:dyDescent="0.2">
      <c r="A13" s="8" t="s">
        <v>25</v>
      </c>
      <c r="B13" s="9">
        <v>6447</v>
      </c>
      <c r="C13" s="9">
        <v>8300</v>
      </c>
      <c r="D13" s="9">
        <v>14747</v>
      </c>
      <c r="E13" s="9">
        <v>3</v>
      </c>
      <c r="F13" s="9">
        <v>7</v>
      </c>
      <c r="G13" s="9">
        <v>10</v>
      </c>
      <c r="H13" s="9">
        <v>0</v>
      </c>
      <c r="I13" s="9">
        <v>0</v>
      </c>
      <c r="J13" s="9">
        <v>0</v>
      </c>
      <c r="K13" s="9">
        <f t="shared" si="0"/>
        <v>6450</v>
      </c>
      <c r="L13" s="9">
        <f t="shared" si="1"/>
        <v>8307</v>
      </c>
      <c r="M13" s="9">
        <f t="shared" si="2"/>
        <v>14757</v>
      </c>
      <c r="N13" s="10" t="s">
        <v>26</v>
      </c>
    </row>
    <row r="14" spans="1:14" ht="18.95" customHeight="1" x14ac:dyDescent="0.2">
      <c r="A14" s="8" t="s">
        <v>27</v>
      </c>
      <c r="B14" s="9">
        <v>19167</v>
      </c>
      <c r="C14" s="9">
        <v>16665</v>
      </c>
      <c r="D14" s="9">
        <v>35832</v>
      </c>
      <c r="E14" s="9">
        <v>2</v>
      </c>
      <c r="F14" s="9">
        <v>1</v>
      </c>
      <c r="G14" s="9">
        <v>3</v>
      </c>
      <c r="H14" s="9">
        <v>0</v>
      </c>
      <c r="I14" s="9">
        <v>0</v>
      </c>
      <c r="J14" s="9">
        <v>0</v>
      </c>
      <c r="K14" s="9">
        <f t="shared" si="0"/>
        <v>19169</v>
      </c>
      <c r="L14" s="9">
        <f t="shared" si="1"/>
        <v>16666</v>
      </c>
      <c r="M14" s="9">
        <f t="shared" si="2"/>
        <v>35835</v>
      </c>
      <c r="N14" s="10" t="s">
        <v>28</v>
      </c>
    </row>
    <row r="15" spans="1:14" ht="18.95" customHeight="1" x14ac:dyDescent="0.2">
      <c r="A15" s="8" t="s">
        <v>29</v>
      </c>
      <c r="B15" s="9">
        <v>702</v>
      </c>
      <c r="C15" s="9">
        <v>817</v>
      </c>
      <c r="D15" s="9">
        <v>1519</v>
      </c>
      <c r="E15" s="9">
        <v>0</v>
      </c>
      <c r="F15" s="9">
        <v>0</v>
      </c>
      <c r="G15" s="9">
        <v>0</v>
      </c>
      <c r="H15" s="9">
        <v>0</v>
      </c>
      <c r="I15" s="9">
        <v>0</v>
      </c>
      <c r="J15" s="9">
        <v>0</v>
      </c>
      <c r="K15" s="9">
        <f t="shared" si="0"/>
        <v>702</v>
      </c>
      <c r="L15" s="9">
        <f t="shared" si="1"/>
        <v>817</v>
      </c>
      <c r="M15" s="9">
        <f t="shared" si="2"/>
        <v>1519</v>
      </c>
      <c r="N15" s="10" t="s">
        <v>30</v>
      </c>
    </row>
    <row r="16" spans="1:14" ht="18.95" customHeight="1" x14ac:dyDescent="0.2">
      <c r="A16" s="8" t="s">
        <v>94</v>
      </c>
      <c r="B16" s="9">
        <v>1718</v>
      </c>
      <c r="C16" s="9">
        <v>622</v>
      </c>
      <c r="D16" s="9">
        <v>2340</v>
      </c>
      <c r="E16" s="9">
        <v>0</v>
      </c>
      <c r="F16" s="9">
        <v>0</v>
      </c>
      <c r="G16" s="9">
        <v>0</v>
      </c>
      <c r="H16" s="9">
        <v>0</v>
      </c>
      <c r="I16" s="9">
        <v>0</v>
      </c>
      <c r="J16" s="9">
        <v>0</v>
      </c>
      <c r="K16" s="9">
        <f t="shared" si="0"/>
        <v>1718</v>
      </c>
      <c r="L16" s="9">
        <f t="shared" si="1"/>
        <v>622</v>
      </c>
      <c r="M16" s="9">
        <f t="shared" si="2"/>
        <v>2340</v>
      </c>
      <c r="N16" s="10" t="s">
        <v>32</v>
      </c>
    </row>
    <row r="17" spans="1:14" ht="18.95" customHeight="1" x14ac:dyDescent="0.2">
      <c r="A17" s="8" t="s">
        <v>106</v>
      </c>
      <c r="B17" s="9">
        <v>333</v>
      </c>
      <c r="C17" s="9">
        <v>267</v>
      </c>
      <c r="D17" s="9">
        <v>600</v>
      </c>
      <c r="E17" s="9">
        <v>0</v>
      </c>
      <c r="F17" s="9">
        <v>0</v>
      </c>
      <c r="G17" s="9">
        <v>0</v>
      </c>
      <c r="H17" s="9">
        <v>0</v>
      </c>
      <c r="I17" s="9">
        <v>0</v>
      </c>
      <c r="J17" s="9">
        <v>0</v>
      </c>
      <c r="K17" s="9">
        <f t="shared" si="0"/>
        <v>333</v>
      </c>
      <c r="L17" s="9">
        <f t="shared" si="1"/>
        <v>267</v>
      </c>
      <c r="M17" s="9">
        <f t="shared" si="2"/>
        <v>600</v>
      </c>
      <c r="N17" s="10" t="s">
        <v>34</v>
      </c>
    </row>
    <row r="18" spans="1:14" ht="18.95" customHeight="1" x14ac:dyDescent="0.2">
      <c r="A18" s="8" t="s">
        <v>35</v>
      </c>
      <c r="B18" s="9">
        <v>10260</v>
      </c>
      <c r="C18" s="9">
        <v>18543</v>
      </c>
      <c r="D18" s="9">
        <v>28803</v>
      </c>
      <c r="E18" s="9">
        <v>0</v>
      </c>
      <c r="F18" s="9">
        <v>0</v>
      </c>
      <c r="G18" s="9">
        <v>0</v>
      </c>
      <c r="H18" s="9">
        <v>0</v>
      </c>
      <c r="I18" s="9">
        <v>0</v>
      </c>
      <c r="J18" s="9">
        <v>0</v>
      </c>
      <c r="K18" s="9">
        <f t="shared" si="0"/>
        <v>10260</v>
      </c>
      <c r="L18" s="9">
        <f t="shared" si="1"/>
        <v>18543</v>
      </c>
      <c r="M18" s="9">
        <f t="shared" si="2"/>
        <v>28803</v>
      </c>
      <c r="N18" s="10" t="s">
        <v>36</v>
      </c>
    </row>
    <row r="19" spans="1:14" ht="18.95" customHeight="1" x14ac:dyDescent="0.2">
      <c r="A19" s="8" t="s">
        <v>37</v>
      </c>
      <c r="B19" s="9">
        <v>183</v>
      </c>
      <c r="C19" s="9">
        <v>174</v>
      </c>
      <c r="D19" s="9">
        <v>357</v>
      </c>
      <c r="E19" s="9">
        <v>0</v>
      </c>
      <c r="F19" s="9">
        <v>0</v>
      </c>
      <c r="G19" s="9">
        <v>0</v>
      </c>
      <c r="H19" s="9">
        <v>0</v>
      </c>
      <c r="I19" s="9">
        <v>0</v>
      </c>
      <c r="J19" s="9">
        <v>0</v>
      </c>
      <c r="K19" s="9">
        <f t="shared" si="0"/>
        <v>183</v>
      </c>
      <c r="L19" s="9">
        <f t="shared" si="1"/>
        <v>174</v>
      </c>
      <c r="M19" s="9">
        <f t="shared" si="2"/>
        <v>357</v>
      </c>
      <c r="N19" s="10" t="s">
        <v>38</v>
      </c>
    </row>
    <row r="20" spans="1:14" ht="18.95" customHeight="1" x14ac:dyDescent="0.2">
      <c r="A20" s="8" t="s">
        <v>39</v>
      </c>
      <c r="B20" s="9">
        <v>8635</v>
      </c>
      <c r="C20" s="9">
        <v>12508</v>
      </c>
      <c r="D20" s="9">
        <v>21143</v>
      </c>
      <c r="E20" s="9">
        <v>0</v>
      </c>
      <c r="F20" s="9">
        <v>1</v>
      </c>
      <c r="G20" s="9">
        <v>1</v>
      </c>
      <c r="H20" s="9">
        <v>0</v>
      </c>
      <c r="I20" s="9">
        <v>0</v>
      </c>
      <c r="J20" s="9">
        <v>0</v>
      </c>
      <c r="K20" s="9">
        <f t="shared" si="0"/>
        <v>8635</v>
      </c>
      <c r="L20" s="9">
        <f t="shared" si="1"/>
        <v>12509</v>
      </c>
      <c r="M20" s="9">
        <f t="shared" si="2"/>
        <v>21144</v>
      </c>
      <c r="N20" s="10" t="s">
        <v>40</v>
      </c>
    </row>
    <row r="21" spans="1:14" ht="18.95" customHeight="1" x14ac:dyDescent="0.2">
      <c r="A21" s="8" t="s">
        <v>41</v>
      </c>
      <c r="B21" s="9">
        <v>317</v>
      </c>
      <c r="C21" s="9">
        <v>451</v>
      </c>
      <c r="D21" s="9">
        <v>768</v>
      </c>
      <c r="E21" s="9">
        <v>0</v>
      </c>
      <c r="F21" s="9">
        <v>0</v>
      </c>
      <c r="G21" s="9">
        <v>0</v>
      </c>
      <c r="H21" s="9">
        <v>0</v>
      </c>
      <c r="I21" s="9">
        <v>0</v>
      </c>
      <c r="J21" s="9">
        <v>0</v>
      </c>
      <c r="K21" s="9">
        <f t="shared" si="0"/>
        <v>317</v>
      </c>
      <c r="L21" s="9">
        <f t="shared" si="1"/>
        <v>451</v>
      </c>
      <c r="M21" s="9">
        <f t="shared" si="2"/>
        <v>768</v>
      </c>
      <c r="N21" s="10" t="s">
        <v>42</v>
      </c>
    </row>
    <row r="22" spans="1:14" ht="18.95" customHeight="1" x14ac:dyDescent="0.2">
      <c r="A22" s="8" t="s">
        <v>43</v>
      </c>
      <c r="B22" s="9">
        <v>13524</v>
      </c>
      <c r="C22" s="9">
        <v>9987</v>
      </c>
      <c r="D22" s="9">
        <v>23511</v>
      </c>
      <c r="E22" s="9">
        <v>2</v>
      </c>
      <c r="F22" s="9">
        <v>2</v>
      </c>
      <c r="G22" s="9">
        <v>4</v>
      </c>
      <c r="H22" s="9">
        <v>0</v>
      </c>
      <c r="I22" s="9">
        <v>0</v>
      </c>
      <c r="J22" s="9">
        <v>0</v>
      </c>
      <c r="K22" s="9">
        <f t="shared" si="0"/>
        <v>13526</v>
      </c>
      <c r="L22" s="9">
        <f t="shared" si="1"/>
        <v>9989</v>
      </c>
      <c r="M22" s="9">
        <f t="shared" si="2"/>
        <v>23515</v>
      </c>
      <c r="N22" s="10" t="s">
        <v>44</v>
      </c>
    </row>
    <row r="23" spans="1:14" ht="18.95" customHeight="1" x14ac:dyDescent="0.2">
      <c r="A23" s="8" t="s">
        <v>45</v>
      </c>
      <c r="B23" s="9">
        <v>2798</v>
      </c>
      <c r="C23" s="9">
        <v>2033</v>
      </c>
      <c r="D23" s="9">
        <v>4831</v>
      </c>
      <c r="E23" s="9">
        <v>0</v>
      </c>
      <c r="F23" s="9">
        <v>0</v>
      </c>
      <c r="G23" s="9">
        <v>0</v>
      </c>
      <c r="H23" s="9">
        <v>0</v>
      </c>
      <c r="I23" s="9">
        <v>0</v>
      </c>
      <c r="J23" s="9">
        <v>0</v>
      </c>
      <c r="K23" s="9">
        <f t="shared" si="0"/>
        <v>2798</v>
      </c>
      <c r="L23" s="9">
        <f t="shared" si="1"/>
        <v>2033</v>
      </c>
      <c r="M23" s="9">
        <f t="shared" si="2"/>
        <v>4831</v>
      </c>
      <c r="N23" s="10" t="s">
        <v>46</v>
      </c>
    </row>
    <row r="24" spans="1:14" ht="18.95" customHeight="1" x14ac:dyDescent="0.2">
      <c r="A24" s="8" t="s">
        <v>47</v>
      </c>
      <c r="B24" s="9">
        <v>7505</v>
      </c>
      <c r="C24" s="9">
        <v>9473</v>
      </c>
      <c r="D24" s="9">
        <v>16978</v>
      </c>
      <c r="E24" s="9">
        <v>0</v>
      </c>
      <c r="F24" s="9">
        <v>0</v>
      </c>
      <c r="G24" s="9">
        <v>0</v>
      </c>
      <c r="H24" s="9">
        <v>0</v>
      </c>
      <c r="I24" s="9">
        <v>0</v>
      </c>
      <c r="J24" s="9">
        <v>0</v>
      </c>
      <c r="K24" s="9">
        <f t="shared" si="0"/>
        <v>7505</v>
      </c>
      <c r="L24" s="9">
        <f t="shared" si="1"/>
        <v>9473</v>
      </c>
      <c r="M24" s="9">
        <f t="shared" si="2"/>
        <v>16978</v>
      </c>
      <c r="N24" s="10" t="s">
        <v>48</v>
      </c>
    </row>
    <row r="25" spans="1:14" ht="18.95" customHeight="1" x14ac:dyDescent="0.2">
      <c r="A25" s="8" t="s">
        <v>49</v>
      </c>
      <c r="B25" s="9">
        <v>8041</v>
      </c>
      <c r="C25" s="9">
        <v>11023</v>
      </c>
      <c r="D25" s="9">
        <v>19064</v>
      </c>
      <c r="E25" s="9">
        <v>1</v>
      </c>
      <c r="F25" s="9">
        <v>5</v>
      </c>
      <c r="G25" s="9">
        <v>6</v>
      </c>
      <c r="H25" s="9">
        <v>0</v>
      </c>
      <c r="I25" s="9">
        <v>0</v>
      </c>
      <c r="J25" s="9">
        <v>0</v>
      </c>
      <c r="K25" s="9">
        <f t="shared" si="0"/>
        <v>8042</v>
      </c>
      <c r="L25" s="9">
        <f t="shared" si="1"/>
        <v>11028</v>
      </c>
      <c r="M25" s="9">
        <f t="shared" si="2"/>
        <v>19070</v>
      </c>
      <c r="N25" s="10" t="s">
        <v>50</v>
      </c>
    </row>
    <row r="26" spans="1:14" ht="18.95" customHeight="1" x14ac:dyDescent="0.2">
      <c r="A26" s="8" t="s">
        <v>96</v>
      </c>
      <c r="B26" s="9">
        <v>1878</v>
      </c>
      <c r="C26" s="9">
        <v>1117</v>
      </c>
      <c r="D26" s="9">
        <v>2995</v>
      </c>
      <c r="E26" s="9">
        <v>0</v>
      </c>
      <c r="F26" s="9">
        <v>0</v>
      </c>
      <c r="G26" s="9">
        <v>0</v>
      </c>
      <c r="H26" s="9">
        <v>0</v>
      </c>
      <c r="I26" s="9">
        <v>0</v>
      </c>
      <c r="J26" s="9">
        <v>0</v>
      </c>
      <c r="K26" s="9">
        <f t="shared" si="0"/>
        <v>1878</v>
      </c>
      <c r="L26" s="9">
        <f t="shared" si="1"/>
        <v>1117</v>
      </c>
      <c r="M26" s="9">
        <f t="shared" si="2"/>
        <v>2995</v>
      </c>
      <c r="N26" s="10" t="s">
        <v>52</v>
      </c>
    </row>
    <row r="27" spans="1:14" ht="18.95" customHeight="1" x14ac:dyDescent="0.2">
      <c r="A27" s="8" t="s">
        <v>53</v>
      </c>
      <c r="B27" s="9">
        <v>7508</v>
      </c>
      <c r="C27" s="9">
        <v>12216</v>
      </c>
      <c r="D27" s="9">
        <v>19724</v>
      </c>
      <c r="E27" s="9">
        <v>0</v>
      </c>
      <c r="F27" s="9">
        <v>0</v>
      </c>
      <c r="G27" s="9">
        <v>0</v>
      </c>
      <c r="H27" s="9">
        <v>0</v>
      </c>
      <c r="I27" s="9">
        <v>0</v>
      </c>
      <c r="J27" s="9">
        <v>0</v>
      </c>
      <c r="K27" s="9">
        <f t="shared" si="0"/>
        <v>7508</v>
      </c>
      <c r="L27" s="9">
        <f t="shared" si="1"/>
        <v>12216</v>
      </c>
      <c r="M27" s="9">
        <f t="shared" si="2"/>
        <v>19724</v>
      </c>
      <c r="N27" s="10" t="s">
        <v>54</v>
      </c>
    </row>
    <row r="28" spans="1:14" ht="18.95" customHeight="1" x14ac:dyDescent="0.2">
      <c r="A28" s="8" t="s">
        <v>107</v>
      </c>
      <c r="B28" s="9">
        <v>1104</v>
      </c>
      <c r="C28" s="9">
        <v>1296</v>
      </c>
      <c r="D28" s="9">
        <v>2400</v>
      </c>
      <c r="E28" s="9">
        <v>0</v>
      </c>
      <c r="F28" s="9">
        <v>0</v>
      </c>
      <c r="G28" s="9">
        <v>0</v>
      </c>
      <c r="H28" s="9">
        <v>0</v>
      </c>
      <c r="I28" s="9">
        <v>0</v>
      </c>
      <c r="J28" s="9">
        <v>0</v>
      </c>
      <c r="K28" s="9">
        <f t="shared" si="0"/>
        <v>1104</v>
      </c>
      <c r="L28" s="9">
        <f t="shared" si="1"/>
        <v>1296</v>
      </c>
      <c r="M28" s="9">
        <f t="shared" si="2"/>
        <v>2400</v>
      </c>
      <c r="N28" s="10" t="s">
        <v>55</v>
      </c>
    </row>
    <row r="29" spans="1:14" ht="18.95" customHeight="1" x14ac:dyDescent="0.2">
      <c r="A29" s="8" t="s">
        <v>56</v>
      </c>
      <c r="B29" s="9">
        <v>7058</v>
      </c>
      <c r="C29" s="9">
        <v>9955</v>
      </c>
      <c r="D29" s="9">
        <v>17013</v>
      </c>
      <c r="E29" s="9">
        <v>0</v>
      </c>
      <c r="F29" s="9">
        <v>0</v>
      </c>
      <c r="G29" s="9">
        <v>0</v>
      </c>
      <c r="H29" s="9">
        <v>0</v>
      </c>
      <c r="I29" s="9">
        <v>0</v>
      </c>
      <c r="J29" s="9">
        <v>0</v>
      </c>
      <c r="K29" s="9">
        <f t="shared" si="0"/>
        <v>7058</v>
      </c>
      <c r="L29" s="9">
        <f t="shared" si="1"/>
        <v>9955</v>
      </c>
      <c r="M29" s="9">
        <f t="shared" si="2"/>
        <v>17013</v>
      </c>
      <c r="N29" s="10" t="s">
        <v>57</v>
      </c>
    </row>
    <row r="30" spans="1:14" ht="18.95" customHeight="1" x14ac:dyDescent="0.2">
      <c r="A30" s="8" t="s">
        <v>58</v>
      </c>
      <c r="B30" s="9">
        <v>5815</v>
      </c>
      <c r="C30" s="9">
        <v>9036</v>
      </c>
      <c r="D30" s="9">
        <v>14851</v>
      </c>
      <c r="E30" s="9">
        <v>1</v>
      </c>
      <c r="F30" s="9">
        <v>0</v>
      </c>
      <c r="G30" s="9">
        <v>1</v>
      </c>
      <c r="H30" s="9">
        <v>0</v>
      </c>
      <c r="I30" s="9">
        <v>0</v>
      </c>
      <c r="J30" s="9">
        <v>0</v>
      </c>
      <c r="K30" s="9">
        <f t="shared" si="0"/>
        <v>5816</v>
      </c>
      <c r="L30" s="9">
        <f t="shared" si="1"/>
        <v>9036</v>
      </c>
      <c r="M30" s="9">
        <f t="shared" si="2"/>
        <v>14852</v>
      </c>
      <c r="N30" s="10" t="s">
        <v>59</v>
      </c>
    </row>
    <row r="31" spans="1:14" ht="18.95" customHeight="1" x14ac:dyDescent="0.2">
      <c r="A31" s="8" t="s">
        <v>60</v>
      </c>
      <c r="B31" s="9">
        <v>5196</v>
      </c>
      <c r="C31" s="9">
        <v>8899</v>
      </c>
      <c r="D31" s="9">
        <v>14095</v>
      </c>
      <c r="E31" s="9">
        <v>0</v>
      </c>
      <c r="F31" s="9">
        <v>0</v>
      </c>
      <c r="G31" s="9">
        <v>0</v>
      </c>
      <c r="H31" s="9">
        <v>0</v>
      </c>
      <c r="I31" s="9">
        <v>0</v>
      </c>
      <c r="J31" s="9">
        <v>0</v>
      </c>
      <c r="K31" s="9">
        <f t="shared" si="0"/>
        <v>5196</v>
      </c>
      <c r="L31" s="9">
        <f t="shared" si="1"/>
        <v>8899</v>
      </c>
      <c r="M31" s="9">
        <f t="shared" si="2"/>
        <v>14095</v>
      </c>
      <c r="N31" s="10" t="s">
        <v>61</v>
      </c>
    </row>
    <row r="32" spans="1:14" ht="18.95" customHeight="1" thickBot="1" x14ac:dyDescent="0.25">
      <c r="A32" s="11" t="s">
        <v>62</v>
      </c>
      <c r="B32" s="12">
        <v>1226</v>
      </c>
      <c r="C32" s="12">
        <v>1327</v>
      </c>
      <c r="D32" s="12">
        <v>2553</v>
      </c>
      <c r="E32" s="12">
        <v>0</v>
      </c>
      <c r="F32" s="12">
        <v>0</v>
      </c>
      <c r="G32" s="12">
        <v>0</v>
      </c>
      <c r="H32" s="12">
        <v>0</v>
      </c>
      <c r="I32" s="12">
        <v>0</v>
      </c>
      <c r="J32" s="12">
        <v>0</v>
      </c>
      <c r="K32" s="12">
        <f t="shared" si="0"/>
        <v>1226</v>
      </c>
      <c r="L32" s="12">
        <f t="shared" si="1"/>
        <v>1327</v>
      </c>
      <c r="M32" s="12">
        <f t="shared" si="2"/>
        <v>2553</v>
      </c>
      <c r="N32" s="13" t="s">
        <v>63</v>
      </c>
    </row>
    <row r="33" spans="1:14" s="353" customFormat="1" ht="18.95" customHeight="1" thickTop="1" x14ac:dyDescent="0.2">
      <c r="A33" s="14"/>
      <c r="B33" s="349"/>
      <c r="C33" s="349"/>
      <c r="D33" s="349"/>
      <c r="E33" s="349"/>
      <c r="F33" s="349"/>
      <c r="G33" s="349"/>
      <c r="H33" s="349"/>
      <c r="I33" s="349"/>
      <c r="J33" s="349"/>
      <c r="K33" s="349"/>
      <c r="L33" s="349"/>
      <c r="M33" s="349"/>
      <c r="N33" s="360"/>
    </row>
    <row r="34" spans="1:14" s="487" customFormat="1" ht="18.95" customHeight="1" x14ac:dyDescent="0.2">
      <c r="A34" s="496"/>
      <c r="B34" s="485"/>
      <c r="C34" s="485"/>
      <c r="D34" s="485"/>
      <c r="E34" s="485"/>
      <c r="F34" s="485"/>
      <c r="G34" s="485"/>
      <c r="H34" s="485"/>
      <c r="I34" s="485"/>
      <c r="J34" s="485"/>
      <c r="K34" s="485"/>
      <c r="L34" s="485"/>
      <c r="M34" s="485"/>
      <c r="N34" s="491"/>
    </row>
    <row r="35" spans="1:14" ht="19.5" customHeight="1" thickBot="1" x14ac:dyDescent="0.3">
      <c r="A35" s="1" t="s">
        <v>628</v>
      </c>
      <c r="B35" s="31"/>
      <c r="C35" s="31"/>
      <c r="D35" s="31"/>
      <c r="E35" s="31"/>
      <c r="F35" s="31"/>
      <c r="G35" s="31"/>
      <c r="H35" s="31"/>
      <c r="I35" s="31"/>
      <c r="J35" s="31"/>
      <c r="K35" s="31"/>
      <c r="L35" s="31"/>
      <c r="M35" s="31"/>
      <c r="N35" s="2" t="s">
        <v>144</v>
      </c>
    </row>
    <row r="36" spans="1:14" s="524" customFormat="1" ht="18.75" customHeight="1" thickTop="1" x14ac:dyDescent="0.25">
      <c r="A36" s="992" t="s">
        <v>0</v>
      </c>
      <c r="B36" s="1003" t="s">
        <v>1</v>
      </c>
      <c r="C36" s="1003"/>
      <c r="D36" s="1003"/>
      <c r="E36" s="1003" t="s">
        <v>2</v>
      </c>
      <c r="F36" s="1003"/>
      <c r="G36" s="1003"/>
      <c r="H36" s="1003" t="s">
        <v>3</v>
      </c>
      <c r="I36" s="1003"/>
      <c r="J36" s="1003"/>
      <c r="K36" s="1003" t="s">
        <v>4</v>
      </c>
      <c r="L36" s="1003"/>
      <c r="M36" s="1003"/>
      <c r="N36" s="992" t="s">
        <v>5</v>
      </c>
    </row>
    <row r="37" spans="1:14" s="524" customFormat="1" ht="18.75" customHeight="1" x14ac:dyDescent="0.25">
      <c r="A37" s="993"/>
      <c r="B37" s="1004" t="s">
        <v>6</v>
      </c>
      <c r="C37" s="1004"/>
      <c r="D37" s="1004"/>
      <c r="E37" s="1004" t="s">
        <v>7</v>
      </c>
      <c r="F37" s="1004"/>
      <c r="G37" s="1004"/>
      <c r="H37" s="1004" t="s">
        <v>8</v>
      </c>
      <c r="I37" s="1004"/>
      <c r="J37" s="1004"/>
      <c r="K37" s="1004" t="s">
        <v>9</v>
      </c>
      <c r="L37" s="1004"/>
      <c r="M37" s="1004"/>
      <c r="N37" s="993"/>
    </row>
    <row r="38" spans="1:14" s="524" customFormat="1" ht="18.75" customHeight="1" x14ac:dyDescent="0.25">
      <c r="A38" s="993"/>
      <c r="B38" s="500" t="s">
        <v>10</v>
      </c>
      <c r="C38" s="500" t="s">
        <v>11</v>
      </c>
      <c r="D38" s="500" t="s">
        <v>12</v>
      </c>
      <c r="E38" s="500" t="s">
        <v>10</v>
      </c>
      <c r="F38" s="500" t="s">
        <v>11</v>
      </c>
      <c r="G38" s="500" t="s">
        <v>12</v>
      </c>
      <c r="H38" s="500" t="s">
        <v>10</v>
      </c>
      <c r="I38" s="500" t="s">
        <v>11</v>
      </c>
      <c r="J38" s="500" t="s">
        <v>12</v>
      </c>
      <c r="K38" s="500" t="s">
        <v>10</v>
      </c>
      <c r="L38" s="500" t="s">
        <v>11</v>
      </c>
      <c r="M38" s="500" t="s">
        <v>12</v>
      </c>
      <c r="N38" s="993"/>
    </row>
    <row r="39" spans="1:14" s="524" customFormat="1" ht="18.75" customHeight="1" thickBot="1" x14ac:dyDescent="0.3">
      <c r="A39" s="994"/>
      <c r="B39" s="4" t="s">
        <v>13</v>
      </c>
      <c r="C39" s="4" t="s">
        <v>14</v>
      </c>
      <c r="D39" s="4" t="s">
        <v>9</v>
      </c>
      <c r="E39" s="4" t="s">
        <v>13</v>
      </c>
      <c r="F39" s="4" t="s">
        <v>14</v>
      </c>
      <c r="G39" s="4" t="s">
        <v>9</v>
      </c>
      <c r="H39" s="4" t="s">
        <v>13</v>
      </c>
      <c r="I39" s="4" t="s">
        <v>14</v>
      </c>
      <c r="J39" s="4" t="s">
        <v>9</v>
      </c>
      <c r="K39" s="4" t="s">
        <v>13</v>
      </c>
      <c r="L39" s="4" t="s">
        <v>14</v>
      </c>
      <c r="M39" s="4" t="s">
        <v>9</v>
      </c>
      <c r="N39" s="994"/>
    </row>
    <row r="40" spans="1:14" s="353" customFormat="1" ht="18.95" customHeight="1" x14ac:dyDescent="0.2">
      <c r="A40" s="8" t="s">
        <v>64</v>
      </c>
      <c r="B40" s="9">
        <v>7638</v>
      </c>
      <c r="C40" s="9">
        <v>9748</v>
      </c>
      <c r="D40" s="9">
        <v>17386</v>
      </c>
      <c r="E40" s="9">
        <v>0</v>
      </c>
      <c r="F40" s="9">
        <v>2</v>
      </c>
      <c r="G40" s="9">
        <v>2</v>
      </c>
      <c r="H40" s="9">
        <v>0</v>
      </c>
      <c r="I40" s="9">
        <v>0</v>
      </c>
      <c r="J40" s="9">
        <v>0</v>
      </c>
      <c r="K40" s="9">
        <f t="shared" ref="K40:K41" si="3">H40+E40+B40</f>
        <v>7638</v>
      </c>
      <c r="L40" s="9">
        <f t="shared" ref="L40:L41" si="4">I40+F40+C40</f>
        <v>9750</v>
      </c>
      <c r="M40" s="9">
        <f t="shared" ref="M40:M41" si="5">SUM(K40:L40)</f>
        <v>17388</v>
      </c>
      <c r="N40" s="357" t="s">
        <v>65</v>
      </c>
    </row>
    <row r="41" spans="1:14" s="353" customFormat="1" ht="18.95" customHeight="1" x14ac:dyDescent="0.2">
      <c r="A41" s="8" t="s">
        <v>66</v>
      </c>
      <c r="B41" s="9">
        <v>5922</v>
      </c>
      <c r="C41" s="9">
        <v>6964</v>
      </c>
      <c r="D41" s="9">
        <v>12886</v>
      </c>
      <c r="E41" s="9">
        <v>0</v>
      </c>
      <c r="F41" s="9">
        <v>0</v>
      </c>
      <c r="G41" s="9">
        <v>0</v>
      </c>
      <c r="H41" s="9">
        <v>0</v>
      </c>
      <c r="I41" s="9">
        <v>0</v>
      </c>
      <c r="J41" s="9">
        <v>0</v>
      </c>
      <c r="K41" s="9">
        <f t="shared" si="3"/>
        <v>5922</v>
      </c>
      <c r="L41" s="9">
        <f t="shared" si="4"/>
        <v>6964</v>
      </c>
      <c r="M41" s="9">
        <f t="shared" si="5"/>
        <v>12886</v>
      </c>
      <c r="N41" s="357" t="s">
        <v>67</v>
      </c>
    </row>
    <row r="42" spans="1:14" ht="18.95" customHeight="1" x14ac:dyDescent="0.2">
      <c r="A42" s="17" t="s">
        <v>68</v>
      </c>
      <c r="B42" s="18">
        <v>3200</v>
      </c>
      <c r="C42" s="18">
        <v>4978</v>
      </c>
      <c r="D42" s="18">
        <v>8178</v>
      </c>
      <c r="E42" s="18">
        <v>0</v>
      </c>
      <c r="F42" s="18">
        <v>0</v>
      </c>
      <c r="G42" s="18">
        <v>0</v>
      </c>
      <c r="H42" s="18">
        <v>0</v>
      </c>
      <c r="I42" s="18">
        <v>0</v>
      </c>
      <c r="J42" s="18">
        <v>0</v>
      </c>
      <c r="K42" s="18">
        <f>SUM(B42,E42,H42)</f>
        <v>3200</v>
      </c>
      <c r="L42" s="18">
        <f>SUM(C42,F42,I42)</f>
        <v>4978</v>
      </c>
      <c r="M42" s="18">
        <f>SUM(K42:L42)</f>
        <v>8178</v>
      </c>
      <c r="N42" s="19" t="s">
        <v>69</v>
      </c>
    </row>
    <row r="43" spans="1:14" ht="18.95" customHeight="1" x14ac:dyDescent="0.2">
      <c r="A43" s="8" t="s">
        <v>70</v>
      </c>
      <c r="B43" s="9">
        <v>4294</v>
      </c>
      <c r="C43" s="9">
        <v>5704</v>
      </c>
      <c r="D43" s="9">
        <v>9998</v>
      </c>
      <c r="E43" s="9">
        <v>0</v>
      </c>
      <c r="F43" s="9">
        <v>0</v>
      </c>
      <c r="G43" s="9">
        <v>0</v>
      </c>
      <c r="H43" s="9">
        <v>0</v>
      </c>
      <c r="I43" s="9">
        <v>0</v>
      </c>
      <c r="J43" s="9">
        <v>0</v>
      </c>
      <c r="K43" s="9">
        <f t="shared" ref="K43:K52" si="6">SUM(B43,E43,H43)</f>
        <v>4294</v>
      </c>
      <c r="L43" s="9">
        <f t="shared" ref="L43:L52" si="7">SUM(C43,F43,I43)</f>
        <v>5704</v>
      </c>
      <c r="M43" s="9">
        <f t="shared" ref="M43:M52" si="8">SUM(K43:L43)</f>
        <v>9998</v>
      </c>
      <c r="N43" s="10" t="s">
        <v>71</v>
      </c>
    </row>
    <row r="44" spans="1:14" ht="18.95" customHeight="1" x14ac:dyDescent="0.2">
      <c r="A44" s="8" t="s">
        <v>72</v>
      </c>
      <c r="B44" s="9">
        <v>148</v>
      </c>
      <c r="C44" s="9">
        <v>171</v>
      </c>
      <c r="D44" s="9">
        <v>319</v>
      </c>
      <c r="E44" s="9">
        <v>0</v>
      </c>
      <c r="F44" s="9">
        <v>0</v>
      </c>
      <c r="G44" s="9">
        <v>0</v>
      </c>
      <c r="H44" s="9">
        <v>0</v>
      </c>
      <c r="I44" s="9">
        <v>0</v>
      </c>
      <c r="J44" s="9">
        <v>0</v>
      </c>
      <c r="K44" s="9">
        <f t="shared" si="6"/>
        <v>148</v>
      </c>
      <c r="L44" s="9">
        <f t="shared" si="7"/>
        <v>171</v>
      </c>
      <c r="M44" s="9">
        <f t="shared" si="8"/>
        <v>319</v>
      </c>
      <c r="N44" s="10" t="s">
        <v>108</v>
      </c>
    </row>
    <row r="45" spans="1:14" ht="36.75" customHeight="1" x14ac:dyDescent="0.2">
      <c r="A45" s="30" t="s">
        <v>116</v>
      </c>
      <c r="B45" s="9">
        <v>159</v>
      </c>
      <c r="C45" s="9">
        <v>313</v>
      </c>
      <c r="D45" s="9">
        <v>472</v>
      </c>
      <c r="E45" s="9">
        <v>0</v>
      </c>
      <c r="F45" s="9">
        <v>0</v>
      </c>
      <c r="G45" s="9">
        <v>0</v>
      </c>
      <c r="H45" s="9">
        <v>0</v>
      </c>
      <c r="I45" s="9">
        <v>0</v>
      </c>
      <c r="J45" s="9">
        <v>0</v>
      </c>
      <c r="K45" s="9">
        <f t="shared" si="6"/>
        <v>159</v>
      </c>
      <c r="L45" s="9">
        <f t="shared" si="7"/>
        <v>313</v>
      </c>
      <c r="M45" s="9">
        <f t="shared" si="8"/>
        <v>472</v>
      </c>
      <c r="N45" s="29" t="s">
        <v>117</v>
      </c>
    </row>
    <row r="46" spans="1:14" ht="18.95" customHeight="1" x14ac:dyDescent="0.2">
      <c r="A46" s="8" t="s">
        <v>76</v>
      </c>
      <c r="B46" s="9">
        <v>209</v>
      </c>
      <c r="C46" s="9">
        <v>201</v>
      </c>
      <c r="D46" s="9">
        <v>410</v>
      </c>
      <c r="E46" s="9">
        <v>0</v>
      </c>
      <c r="F46" s="9">
        <v>0</v>
      </c>
      <c r="G46" s="9">
        <v>0</v>
      </c>
      <c r="H46" s="9">
        <v>0</v>
      </c>
      <c r="I46" s="9">
        <v>0</v>
      </c>
      <c r="J46" s="9">
        <v>0</v>
      </c>
      <c r="K46" s="9">
        <f t="shared" si="6"/>
        <v>209</v>
      </c>
      <c r="L46" s="9">
        <f t="shared" si="7"/>
        <v>201</v>
      </c>
      <c r="M46" s="9">
        <f t="shared" si="8"/>
        <v>410</v>
      </c>
      <c r="N46" s="10" t="s">
        <v>118</v>
      </c>
    </row>
    <row r="47" spans="1:14" ht="18.95" customHeight="1" x14ac:dyDescent="0.2">
      <c r="A47" s="8" t="s">
        <v>137</v>
      </c>
      <c r="B47" s="9">
        <f>SUM(B40:B46,B9:B32)</f>
        <v>167270</v>
      </c>
      <c r="C47" s="9">
        <f t="shared" ref="C47:M47" si="9">SUM(C40:C46,C9:C32)</f>
        <v>210448</v>
      </c>
      <c r="D47" s="9">
        <f t="shared" si="9"/>
        <v>377718</v>
      </c>
      <c r="E47" s="9">
        <f t="shared" si="9"/>
        <v>18</v>
      </c>
      <c r="F47" s="9">
        <f t="shared" si="9"/>
        <v>57</v>
      </c>
      <c r="G47" s="9">
        <f t="shared" si="9"/>
        <v>75</v>
      </c>
      <c r="H47" s="9">
        <f t="shared" si="9"/>
        <v>3</v>
      </c>
      <c r="I47" s="9">
        <f t="shared" si="9"/>
        <v>2</v>
      </c>
      <c r="J47" s="9">
        <f t="shared" si="9"/>
        <v>5</v>
      </c>
      <c r="K47" s="9">
        <f t="shared" si="9"/>
        <v>167291</v>
      </c>
      <c r="L47" s="9">
        <f t="shared" si="9"/>
        <v>210507</v>
      </c>
      <c r="M47" s="9">
        <f t="shared" si="9"/>
        <v>377798</v>
      </c>
      <c r="N47" s="10" t="s">
        <v>138</v>
      </c>
    </row>
    <row r="48" spans="1:14" ht="18.95" customHeight="1" x14ac:dyDescent="0.2">
      <c r="A48" s="8" t="s">
        <v>80</v>
      </c>
      <c r="B48" s="9">
        <v>8571</v>
      </c>
      <c r="C48" s="9">
        <v>5823</v>
      </c>
      <c r="D48" s="9">
        <v>14394</v>
      </c>
      <c r="E48" s="9">
        <v>0</v>
      </c>
      <c r="F48" s="9">
        <v>0</v>
      </c>
      <c r="G48" s="9">
        <v>0</v>
      </c>
      <c r="H48" s="9">
        <v>0</v>
      </c>
      <c r="I48" s="9">
        <v>0</v>
      </c>
      <c r="J48" s="9">
        <v>0</v>
      </c>
      <c r="K48" s="9">
        <f t="shared" si="6"/>
        <v>8571</v>
      </c>
      <c r="L48" s="9">
        <f t="shared" si="7"/>
        <v>5823</v>
      </c>
      <c r="M48" s="9">
        <f t="shared" si="8"/>
        <v>14394</v>
      </c>
      <c r="N48" s="10" t="s">
        <v>81</v>
      </c>
    </row>
    <row r="49" spans="1:14" ht="18.95" customHeight="1" x14ac:dyDescent="0.2">
      <c r="A49" s="8" t="s">
        <v>82</v>
      </c>
      <c r="B49" s="9">
        <v>12493</v>
      </c>
      <c r="C49" s="9">
        <v>10285</v>
      </c>
      <c r="D49" s="9">
        <v>22778</v>
      </c>
      <c r="E49" s="9">
        <v>7</v>
      </c>
      <c r="F49" s="9">
        <v>10</v>
      </c>
      <c r="G49" s="9">
        <v>17</v>
      </c>
      <c r="H49" s="9">
        <v>0</v>
      </c>
      <c r="I49" s="9">
        <v>0</v>
      </c>
      <c r="J49" s="9">
        <v>0</v>
      </c>
      <c r="K49" s="9">
        <f t="shared" si="6"/>
        <v>12500</v>
      </c>
      <c r="L49" s="9">
        <f t="shared" si="7"/>
        <v>10295</v>
      </c>
      <c r="M49" s="9">
        <f t="shared" si="8"/>
        <v>22795</v>
      </c>
      <c r="N49" s="10" t="s">
        <v>83</v>
      </c>
    </row>
    <row r="50" spans="1:14" ht="18.95" customHeight="1" x14ac:dyDescent="0.2">
      <c r="A50" s="8" t="s">
        <v>84</v>
      </c>
      <c r="B50" s="9">
        <v>8864</v>
      </c>
      <c r="C50" s="9">
        <v>7040</v>
      </c>
      <c r="D50" s="9">
        <v>15904</v>
      </c>
      <c r="E50" s="9">
        <v>0</v>
      </c>
      <c r="F50" s="9">
        <v>0</v>
      </c>
      <c r="G50" s="9">
        <v>0</v>
      </c>
      <c r="H50" s="9">
        <v>0</v>
      </c>
      <c r="I50" s="9">
        <v>0</v>
      </c>
      <c r="J50" s="9">
        <v>0</v>
      </c>
      <c r="K50" s="9">
        <f t="shared" si="6"/>
        <v>8864</v>
      </c>
      <c r="L50" s="9">
        <f t="shared" si="7"/>
        <v>7040</v>
      </c>
      <c r="M50" s="9">
        <f t="shared" si="8"/>
        <v>15904</v>
      </c>
      <c r="N50" s="10" t="s">
        <v>85</v>
      </c>
    </row>
    <row r="51" spans="1:14" ht="18.95" customHeight="1" x14ac:dyDescent="0.2">
      <c r="A51" s="5" t="s">
        <v>86</v>
      </c>
      <c r="B51" s="6">
        <v>6192</v>
      </c>
      <c r="C51" s="6">
        <v>5333</v>
      </c>
      <c r="D51" s="6">
        <v>11525</v>
      </c>
      <c r="E51" s="6">
        <v>0</v>
      </c>
      <c r="F51" s="6">
        <v>0</v>
      </c>
      <c r="G51" s="6">
        <v>0</v>
      </c>
      <c r="H51" s="6">
        <v>0</v>
      </c>
      <c r="I51" s="6">
        <v>0</v>
      </c>
      <c r="J51" s="6">
        <v>0</v>
      </c>
      <c r="K51" s="9">
        <f t="shared" si="6"/>
        <v>6192</v>
      </c>
      <c r="L51" s="9">
        <f t="shared" si="7"/>
        <v>5333</v>
      </c>
      <c r="M51" s="9">
        <f t="shared" si="8"/>
        <v>11525</v>
      </c>
      <c r="N51" s="7" t="s">
        <v>87</v>
      </c>
    </row>
    <row r="52" spans="1:14" ht="18.95" customHeight="1" x14ac:dyDescent="0.2">
      <c r="A52" s="8" t="s">
        <v>88</v>
      </c>
      <c r="B52" s="9">
        <v>69374</v>
      </c>
      <c r="C52" s="9">
        <v>48658</v>
      </c>
      <c r="D52" s="9">
        <v>118032</v>
      </c>
      <c r="E52" s="9">
        <v>18</v>
      </c>
      <c r="F52" s="9">
        <v>25</v>
      </c>
      <c r="G52" s="9">
        <v>43</v>
      </c>
      <c r="H52" s="9">
        <v>0</v>
      </c>
      <c r="I52" s="9">
        <v>0</v>
      </c>
      <c r="J52" s="9">
        <v>0</v>
      </c>
      <c r="K52" s="9">
        <f t="shared" si="6"/>
        <v>69392</v>
      </c>
      <c r="L52" s="9">
        <f t="shared" si="7"/>
        <v>48683</v>
      </c>
      <c r="M52" s="9">
        <f t="shared" si="8"/>
        <v>118075</v>
      </c>
      <c r="N52" s="10" t="s">
        <v>89</v>
      </c>
    </row>
    <row r="53" spans="1:14" ht="18.95" customHeight="1" x14ac:dyDescent="0.2">
      <c r="A53" s="8" t="s">
        <v>90</v>
      </c>
      <c r="B53" s="9">
        <f>SUM(B48:B52,B47)</f>
        <v>272764</v>
      </c>
      <c r="C53" s="9">
        <f t="shared" ref="C53:M53" si="10">SUM(C48:C52,C47)</f>
        <v>287587</v>
      </c>
      <c r="D53" s="9">
        <f t="shared" si="10"/>
        <v>560351</v>
      </c>
      <c r="E53" s="9">
        <f t="shared" si="10"/>
        <v>43</v>
      </c>
      <c r="F53" s="9">
        <f t="shared" si="10"/>
        <v>92</v>
      </c>
      <c r="G53" s="9">
        <f t="shared" si="10"/>
        <v>135</v>
      </c>
      <c r="H53" s="9">
        <f t="shared" si="10"/>
        <v>3</v>
      </c>
      <c r="I53" s="9">
        <f t="shared" si="10"/>
        <v>2</v>
      </c>
      <c r="J53" s="9">
        <f t="shared" si="10"/>
        <v>5</v>
      </c>
      <c r="K53" s="9">
        <f t="shared" si="10"/>
        <v>272810</v>
      </c>
      <c r="L53" s="9">
        <f t="shared" si="10"/>
        <v>287681</v>
      </c>
      <c r="M53" s="9">
        <f t="shared" si="10"/>
        <v>560491</v>
      </c>
      <c r="N53" s="10" t="s">
        <v>91</v>
      </c>
    </row>
    <row r="54" spans="1:14" ht="18.95" customHeight="1" x14ac:dyDescent="0.2">
      <c r="A54" s="8" t="s">
        <v>92</v>
      </c>
      <c r="B54" s="9"/>
      <c r="C54" s="9"/>
      <c r="D54" s="9"/>
      <c r="E54" s="9"/>
      <c r="F54" s="9"/>
      <c r="G54" s="9"/>
      <c r="H54" s="9"/>
      <c r="I54" s="9"/>
      <c r="J54" s="9"/>
      <c r="K54" s="9"/>
      <c r="L54" s="9"/>
      <c r="M54" s="9"/>
      <c r="N54" s="10" t="s">
        <v>93</v>
      </c>
    </row>
    <row r="55" spans="1:14" s="374" customFormat="1" ht="15.75" x14ac:dyDescent="0.2">
      <c r="A55" s="73" t="s">
        <v>17</v>
      </c>
      <c r="B55" s="210">
        <v>5179</v>
      </c>
      <c r="C55" s="210">
        <v>4955</v>
      </c>
      <c r="D55" s="210">
        <v>10134</v>
      </c>
      <c r="E55" s="210">
        <v>3</v>
      </c>
      <c r="F55" s="210">
        <v>8</v>
      </c>
      <c r="G55" s="210">
        <v>11</v>
      </c>
      <c r="H55" s="210">
        <v>0</v>
      </c>
      <c r="I55" s="210">
        <v>0</v>
      </c>
      <c r="J55" s="210">
        <v>0</v>
      </c>
      <c r="K55" s="210">
        <f>SUM(B55,E55,H55)</f>
        <v>5182</v>
      </c>
      <c r="L55" s="210">
        <f>SUM(C55,F55,I55)</f>
        <v>4963</v>
      </c>
      <c r="M55" s="210">
        <f>SUM(K55:L55)</f>
        <v>10145</v>
      </c>
      <c r="N55" s="211" t="s">
        <v>18</v>
      </c>
    </row>
    <row r="56" spans="1:14" ht="18.75" customHeight="1" x14ac:dyDescent="0.2">
      <c r="A56" s="8" t="s">
        <v>19</v>
      </c>
      <c r="B56" s="9">
        <v>4234</v>
      </c>
      <c r="C56" s="9">
        <v>3738</v>
      </c>
      <c r="D56" s="9">
        <v>7972</v>
      </c>
      <c r="E56" s="9">
        <v>0</v>
      </c>
      <c r="F56" s="9">
        <v>0</v>
      </c>
      <c r="G56" s="9">
        <v>0</v>
      </c>
      <c r="H56" s="9">
        <v>0</v>
      </c>
      <c r="I56" s="9">
        <v>0</v>
      </c>
      <c r="J56" s="9">
        <v>0</v>
      </c>
      <c r="K56" s="9">
        <f t="shared" ref="K56:K67" si="11">SUM(B56,E56,H56)</f>
        <v>4234</v>
      </c>
      <c r="L56" s="9">
        <f t="shared" ref="L56:L67" si="12">SUM(C56,F56,I56)</f>
        <v>3738</v>
      </c>
      <c r="M56" s="9">
        <f t="shared" ref="M56:M67" si="13">SUM(K56:L56)</f>
        <v>7972</v>
      </c>
      <c r="N56" s="10" t="s">
        <v>125</v>
      </c>
    </row>
    <row r="57" spans="1:14" ht="18.95" customHeight="1" x14ac:dyDescent="0.2">
      <c r="A57" s="8" t="s">
        <v>21</v>
      </c>
      <c r="B57" s="9">
        <v>1915</v>
      </c>
      <c r="C57" s="9">
        <v>826</v>
      </c>
      <c r="D57" s="9">
        <v>2741</v>
      </c>
      <c r="E57" s="9">
        <v>1</v>
      </c>
      <c r="F57" s="9">
        <v>0</v>
      </c>
      <c r="G57" s="9">
        <v>1</v>
      </c>
      <c r="H57" s="9">
        <v>0</v>
      </c>
      <c r="I57" s="9">
        <v>0</v>
      </c>
      <c r="J57" s="9">
        <v>0</v>
      </c>
      <c r="K57" s="9">
        <f t="shared" si="11"/>
        <v>1916</v>
      </c>
      <c r="L57" s="9">
        <f t="shared" si="12"/>
        <v>826</v>
      </c>
      <c r="M57" s="9">
        <f t="shared" si="13"/>
        <v>2742</v>
      </c>
      <c r="N57" s="10" t="s">
        <v>22</v>
      </c>
    </row>
    <row r="58" spans="1:14" ht="18.95" customHeight="1" x14ac:dyDescent="0.2">
      <c r="A58" s="8" t="s">
        <v>25</v>
      </c>
      <c r="B58" s="9">
        <v>3474</v>
      </c>
      <c r="C58" s="9">
        <v>2877</v>
      </c>
      <c r="D58" s="9">
        <v>6351</v>
      </c>
      <c r="E58" s="9">
        <v>3</v>
      </c>
      <c r="F58" s="9">
        <v>3</v>
      </c>
      <c r="G58" s="9">
        <v>6</v>
      </c>
      <c r="H58" s="9">
        <v>0</v>
      </c>
      <c r="I58" s="9">
        <v>0</v>
      </c>
      <c r="J58" s="9">
        <v>0</v>
      </c>
      <c r="K58" s="9">
        <f t="shared" si="11"/>
        <v>3477</v>
      </c>
      <c r="L58" s="9">
        <f t="shared" si="12"/>
        <v>2880</v>
      </c>
      <c r="M58" s="9">
        <f t="shared" si="13"/>
        <v>6357</v>
      </c>
      <c r="N58" s="10" t="s">
        <v>26</v>
      </c>
    </row>
    <row r="59" spans="1:14" ht="18.95" customHeight="1" x14ac:dyDescent="0.2">
      <c r="A59" s="8" t="s">
        <v>27</v>
      </c>
      <c r="B59" s="9">
        <v>4341</v>
      </c>
      <c r="C59" s="9">
        <v>1477</v>
      </c>
      <c r="D59" s="9">
        <v>5818</v>
      </c>
      <c r="E59" s="9">
        <v>0</v>
      </c>
      <c r="F59" s="9">
        <v>0</v>
      </c>
      <c r="G59" s="9">
        <v>0</v>
      </c>
      <c r="H59" s="9">
        <v>0</v>
      </c>
      <c r="I59" s="9">
        <v>0</v>
      </c>
      <c r="J59" s="9">
        <v>0</v>
      </c>
      <c r="K59" s="9">
        <f t="shared" si="11"/>
        <v>4341</v>
      </c>
      <c r="L59" s="9">
        <f t="shared" si="12"/>
        <v>1477</v>
      </c>
      <c r="M59" s="9">
        <f t="shared" si="13"/>
        <v>5818</v>
      </c>
      <c r="N59" s="10" t="s">
        <v>28</v>
      </c>
    </row>
    <row r="60" spans="1:14" s="214" customFormat="1" ht="18.95" customHeight="1" x14ac:dyDescent="0.2">
      <c r="A60" s="8" t="s">
        <v>94</v>
      </c>
      <c r="B60" s="9">
        <v>2</v>
      </c>
      <c r="C60" s="9">
        <v>3</v>
      </c>
      <c r="D60" s="9">
        <v>5</v>
      </c>
      <c r="E60" s="9">
        <v>0</v>
      </c>
      <c r="F60" s="9">
        <v>0</v>
      </c>
      <c r="G60" s="9">
        <v>0</v>
      </c>
      <c r="H60" s="9">
        <v>0</v>
      </c>
      <c r="I60" s="9">
        <v>0</v>
      </c>
      <c r="J60" s="9">
        <v>0</v>
      </c>
      <c r="K60" s="9">
        <f t="shared" si="11"/>
        <v>2</v>
      </c>
      <c r="L60" s="9">
        <f t="shared" si="12"/>
        <v>3</v>
      </c>
      <c r="M60" s="9">
        <f t="shared" si="13"/>
        <v>5</v>
      </c>
      <c r="N60" s="215" t="s">
        <v>32</v>
      </c>
    </row>
    <row r="61" spans="1:14" ht="18.95" customHeight="1" x14ac:dyDescent="0.2">
      <c r="A61" s="8" t="s">
        <v>35</v>
      </c>
      <c r="B61" s="9">
        <v>5654</v>
      </c>
      <c r="C61" s="9">
        <v>3889</v>
      </c>
      <c r="D61" s="9">
        <v>9543</v>
      </c>
      <c r="E61" s="9">
        <v>2</v>
      </c>
      <c r="F61" s="9">
        <v>0</v>
      </c>
      <c r="G61" s="9">
        <v>2</v>
      </c>
      <c r="H61" s="9">
        <v>0</v>
      </c>
      <c r="I61" s="9">
        <v>0</v>
      </c>
      <c r="J61" s="9">
        <v>0</v>
      </c>
      <c r="K61" s="9">
        <f t="shared" si="11"/>
        <v>5656</v>
      </c>
      <c r="L61" s="9">
        <f t="shared" si="12"/>
        <v>3889</v>
      </c>
      <c r="M61" s="9">
        <f t="shared" si="13"/>
        <v>9545</v>
      </c>
      <c r="N61" s="10" t="s">
        <v>36</v>
      </c>
    </row>
    <row r="62" spans="1:14" ht="18.95" customHeight="1" x14ac:dyDescent="0.2">
      <c r="A62" s="8" t="s">
        <v>39</v>
      </c>
      <c r="B62" s="9">
        <v>3095</v>
      </c>
      <c r="C62" s="9">
        <v>2290</v>
      </c>
      <c r="D62" s="9">
        <v>5385</v>
      </c>
      <c r="E62" s="9">
        <v>1</v>
      </c>
      <c r="F62" s="9">
        <v>0</v>
      </c>
      <c r="G62" s="9">
        <v>1</v>
      </c>
      <c r="H62" s="9">
        <v>1</v>
      </c>
      <c r="I62" s="9">
        <v>0</v>
      </c>
      <c r="J62" s="9">
        <v>1</v>
      </c>
      <c r="K62" s="9">
        <f t="shared" si="11"/>
        <v>3097</v>
      </c>
      <c r="L62" s="9">
        <f t="shared" si="12"/>
        <v>2290</v>
      </c>
      <c r="M62" s="9">
        <f t="shared" si="13"/>
        <v>5387</v>
      </c>
      <c r="N62" s="10" t="s">
        <v>40</v>
      </c>
    </row>
    <row r="63" spans="1:14" ht="18.95" customHeight="1" x14ac:dyDescent="0.2">
      <c r="A63" s="8" t="s">
        <v>43</v>
      </c>
      <c r="B63" s="9">
        <v>4452</v>
      </c>
      <c r="C63" s="9">
        <v>1167</v>
      </c>
      <c r="D63" s="9">
        <v>5619</v>
      </c>
      <c r="E63" s="9">
        <v>0</v>
      </c>
      <c r="F63" s="9">
        <v>1</v>
      </c>
      <c r="G63" s="9">
        <v>1</v>
      </c>
      <c r="H63" s="9">
        <v>0</v>
      </c>
      <c r="I63" s="9">
        <v>0</v>
      </c>
      <c r="J63" s="9">
        <v>0</v>
      </c>
      <c r="K63" s="9">
        <f t="shared" si="11"/>
        <v>4452</v>
      </c>
      <c r="L63" s="9">
        <f t="shared" si="12"/>
        <v>1168</v>
      </c>
      <c r="M63" s="9">
        <f t="shared" si="13"/>
        <v>5620</v>
      </c>
      <c r="N63" s="10" t="s">
        <v>44</v>
      </c>
    </row>
    <row r="64" spans="1:14" ht="18.95" customHeight="1" x14ac:dyDescent="0.2">
      <c r="A64" s="8" t="s">
        <v>45</v>
      </c>
      <c r="B64" s="9">
        <v>744</v>
      </c>
      <c r="C64" s="9">
        <v>481</v>
      </c>
      <c r="D64" s="9">
        <v>1225</v>
      </c>
      <c r="E64" s="9">
        <v>0</v>
      </c>
      <c r="F64" s="9">
        <v>0</v>
      </c>
      <c r="G64" s="9">
        <v>0</v>
      </c>
      <c r="H64" s="9">
        <v>0</v>
      </c>
      <c r="I64" s="9">
        <v>0</v>
      </c>
      <c r="J64" s="9">
        <f t="shared" ref="J64" si="14">SUM(H64:I64)</f>
        <v>0</v>
      </c>
      <c r="K64" s="9">
        <f t="shared" si="11"/>
        <v>744</v>
      </c>
      <c r="L64" s="9">
        <f t="shared" si="12"/>
        <v>481</v>
      </c>
      <c r="M64" s="9">
        <f t="shared" si="13"/>
        <v>1225</v>
      </c>
      <c r="N64" s="10" t="s">
        <v>46</v>
      </c>
    </row>
    <row r="65" spans="1:14" ht="18.95" customHeight="1" x14ac:dyDescent="0.2">
      <c r="A65" s="8" t="s">
        <v>47</v>
      </c>
      <c r="B65" s="9">
        <v>2232</v>
      </c>
      <c r="C65" s="9">
        <v>1391</v>
      </c>
      <c r="D65" s="9">
        <v>3623</v>
      </c>
      <c r="E65" s="9">
        <v>0</v>
      </c>
      <c r="F65" s="9">
        <v>0</v>
      </c>
      <c r="G65" s="9">
        <v>0</v>
      </c>
      <c r="H65" s="9">
        <v>0</v>
      </c>
      <c r="I65" s="9">
        <v>0</v>
      </c>
      <c r="J65" s="9">
        <v>0</v>
      </c>
      <c r="K65" s="9">
        <f t="shared" si="11"/>
        <v>2232</v>
      </c>
      <c r="L65" s="9">
        <f t="shared" si="12"/>
        <v>1391</v>
      </c>
      <c r="M65" s="9">
        <f t="shared" si="13"/>
        <v>3623</v>
      </c>
      <c r="N65" s="10" t="s">
        <v>48</v>
      </c>
    </row>
    <row r="66" spans="1:14" ht="18.95" customHeight="1" x14ac:dyDescent="0.2">
      <c r="A66" s="8" t="s">
        <v>49</v>
      </c>
      <c r="B66" s="9">
        <v>1585</v>
      </c>
      <c r="C66" s="9">
        <v>996</v>
      </c>
      <c r="D66" s="9">
        <v>2581</v>
      </c>
      <c r="E66" s="9">
        <v>0</v>
      </c>
      <c r="F66" s="9">
        <v>1</v>
      </c>
      <c r="G66" s="9">
        <v>1</v>
      </c>
      <c r="H66" s="9">
        <v>0</v>
      </c>
      <c r="I66" s="9">
        <v>0</v>
      </c>
      <c r="J66" s="9">
        <v>0</v>
      </c>
      <c r="K66" s="9">
        <f t="shared" si="11"/>
        <v>1585</v>
      </c>
      <c r="L66" s="9">
        <f t="shared" si="12"/>
        <v>997</v>
      </c>
      <c r="M66" s="9">
        <f t="shared" si="13"/>
        <v>2582</v>
      </c>
      <c r="N66" s="10" t="s">
        <v>50</v>
      </c>
    </row>
    <row r="67" spans="1:14" ht="18.95" customHeight="1" thickBot="1" x14ac:dyDescent="0.25">
      <c r="A67" s="11" t="s">
        <v>96</v>
      </c>
      <c r="B67" s="12">
        <v>407</v>
      </c>
      <c r="C67" s="12">
        <v>209</v>
      </c>
      <c r="D67" s="12">
        <v>616</v>
      </c>
      <c r="E67" s="12">
        <v>0</v>
      </c>
      <c r="F67" s="12">
        <v>0</v>
      </c>
      <c r="G67" s="12">
        <v>0</v>
      </c>
      <c r="H67" s="12">
        <v>0</v>
      </c>
      <c r="I67" s="12">
        <v>0</v>
      </c>
      <c r="J67" s="12">
        <v>0</v>
      </c>
      <c r="K67" s="12">
        <f t="shared" si="11"/>
        <v>407</v>
      </c>
      <c r="L67" s="12">
        <f t="shared" si="12"/>
        <v>209</v>
      </c>
      <c r="M67" s="12">
        <f t="shared" si="13"/>
        <v>616</v>
      </c>
      <c r="N67" s="13" t="s">
        <v>52</v>
      </c>
    </row>
    <row r="68" spans="1:14" s="353" customFormat="1" ht="18.95" customHeight="1" thickTop="1" x14ac:dyDescent="0.2">
      <c r="A68" s="14"/>
      <c r="B68" s="349"/>
      <c r="C68" s="349"/>
      <c r="D68" s="349"/>
      <c r="E68" s="349"/>
      <c r="F68" s="349"/>
      <c r="G68" s="349"/>
      <c r="H68" s="349"/>
      <c r="I68" s="349"/>
      <c r="J68" s="349"/>
      <c r="K68" s="349"/>
      <c r="L68" s="349"/>
      <c r="M68" s="349"/>
      <c r="N68" s="360"/>
    </row>
    <row r="69" spans="1:14" ht="22.5" customHeight="1" thickBot="1" x14ac:dyDescent="0.3">
      <c r="A69" s="1" t="s">
        <v>628</v>
      </c>
      <c r="B69" s="31"/>
      <c r="C69" s="31"/>
      <c r="D69" s="31"/>
      <c r="E69" s="31"/>
      <c r="F69" s="31"/>
      <c r="G69" s="31"/>
      <c r="H69" s="31"/>
      <c r="I69" s="31"/>
      <c r="J69" s="31"/>
      <c r="K69" s="31"/>
      <c r="L69" s="31"/>
      <c r="M69" s="31"/>
      <c r="N69" s="2" t="s">
        <v>144</v>
      </c>
    </row>
    <row r="70" spans="1:14" s="524" customFormat="1" ht="21" customHeight="1" thickTop="1" x14ac:dyDescent="0.25">
      <c r="A70" s="992" t="s">
        <v>0</v>
      </c>
      <c r="B70" s="1003" t="s">
        <v>1</v>
      </c>
      <c r="C70" s="1003"/>
      <c r="D70" s="1003"/>
      <c r="E70" s="1003" t="s">
        <v>2</v>
      </c>
      <c r="F70" s="1003"/>
      <c r="G70" s="1003"/>
      <c r="H70" s="1003" t="s">
        <v>3</v>
      </c>
      <c r="I70" s="1003"/>
      <c r="J70" s="1003"/>
      <c r="K70" s="1003" t="s">
        <v>4</v>
      </c>
      <c r="L70" s="1003"/>
      <c r="M70" s="1003"/>
      <c r="N70" s="992" t="s">
        <v>5</v>
      </c>
    </row>
    <row r="71" spans="1:14" s="524" customFormat="1" ht="21" customHeight="1" x14ac:dyDescent="0.25">
      <c r="A71" s="993"/>
      <c r="B71" s="1004" t="s">
        <v>6</v>
      </c>
      <c r="C71" s="1004"/>
      <c r="D71" s="1004"/>
      <c r="E71" s="1004" t="s">
        <v>7</v>
      </c>
      <c r="F71" s="1004"/>
      <c r="G71" s="1004"/>
      <c r="H71" s="1004" t="s">
        <v>8</v>
      </c>
      <c r="I71" s="1004"/>
      <c r="J71" s="1004"/>
      <c r="K71" s="1004" t="s">
        <v>9</v>
      </c>
      <c r="L71" s="1004"/>
      <c r="M71" s="1004"/>
      <c r="N71" s="993"/>
    </row>
    <row r="72" spans="1:14" s="524" customFormat="1" ht="21" customHeight="1" x14ac:dyDescent="0.25">
      <c r="A72" s="993"/>
      <c r="B72" s="500" t="s">
        <v>10</v>
      </c>
      <c r="C72" s="500" t="s">
        <v>11</v>
      </c>
      <c r="D72" s="500" t="s">
        <v>12</v>
      </c>
      <c r="E72" s="500" t="s">
        <v>10</v>
      </c>
      <c r="F72" s="500" t="s">
        <v>11</v>
      </c>
      <c r="G72" s="500" t="s">
        <v>12</v>
      </c>
      <c r="H72" s="500" t="s">
        <v>10</v>
      </c>
      <c r="I72" s="500" t="s">
        <v>11</v>
      </c>
      <c r="J72" s="500" t="s">
        <v>12</v>
      </c>
      <c r="K72" s="500" t="s">
        <v>10</v>
      </c>
      <c r="L72" s="500" t="s">
        <v>11</v>
      </c>
      <c r="M72" s="500" t="s">
        <v>12</v>
      </c>
      <c r="N72" s="993"/>
    </row>
    <row r="73" spans="1:14" s="524" customFormat="1" ht="21" customHeight="1" thickBot="1" x14ac:dyDescent="0.3">
      <c r="A73" s="994"/>
      <c r="B73" s="4" t="s">
        <v>13</v>
      </c>
      <c r="C73" s="4" t="s">
        <v>14</v>
      </c>
      <c r="D73" s="4" t="s">
        <v>9</v>
      </c>
      <c r="E73" s="4" t="s">
        <v>13</v>
      </c>
      <c r="F73" s="4" t="s">
        <v>14</v>
      </c>
      <c r="G73" s="4" t="s">
        <v>9</v>
      </c>
      <c r="H73" s="4" t="s">
        <v>13</v>
      </c>
      <c r="I73" s="4" t="s">
        <v>14</v>
      </c>
      <c r="J73" s="4" t="s">
        <v>9</v>
      </c>
      <c r="K73" s="4" t="s">
        <v>13</v>
      </c>
      <c r="L73" s="4" t="s">
        <v>14</v>
      </c>
      <c r="M73" s="4" t="s">
        <v>9</v>
      </c>
      <c r="N73" s="994"/>
    </row>
    <row r="74" spans="1:14" s="353" customFormat="1" ht="18.95" customHeight="1" x14ac:dyDescent="0.2">
      <c r="A74" s="8" t="s">
        <v>53</v>
      </c>
      <c r="B74" s="9">
        <v>2777</v>
      </c>
      <c r="C74" s="9">
        <v>1761</v>
      </c>
      <c r="D74" s="9">
        <v>4538</v>
      </c>
      <c r="E74" s="9">
        <v>0</v>
      </c>
      <c r="F74" s="9">
        <v>0</v>
      </c>
      <c r="G74" s="9">
        <v>0</v>
      </c>
      <c r="H74" s="9">
        <v>0</v>
      </c>
      <c r="I74" s="9">
        <v>0</v>
      </c>
      <c r="J74" s="9">
        <v>0</v>
      </c>
      <c r="K74" s="9">
        <f t="shared" ref="K74:K76" si="15">SUM(B74,E74,H74)</f>
        <v>2777</v>
      </c>
      <c r="L74" s="9">
        <f t="shared" ref="L74:L76" si="16">SUM(C74,F74,I74)</f>
        <v>1761</v>
      </c>
      <c r="M74" s="9">
        <f t="shared" ref="M74:M76" si="17">SUM(K74:L74)</f>
        <v>4538</v>
      </c>
      <c r="N74" s="357" t="s">
        <v>54</v>
      </c>
    </row>
    <row r="75" spans="1:14" s="353" customFormat="1" ht="18.95" customHeight="1" x14ac:dyDescent="0.2">
      <c r="A75" s="8" t="s">
        <v>107</v>
      </c>
      <c r="B75" s="9">
        <v>102</v>
      </c>
      <c r="C75" s="9">
        <v>43</v>
      </c>
      <c r="D75" s="9">
        <v>145</v>
      </c>
      <c r="E75" s="9">
        <v>0</v>
      </c>
      <c r="F75" s="9">
        <v>0</v>
      </c>
      <c r="G75" s="9">
        <v>0</v>
      </c>
      <c r="H75" s="9">
        <v>0</v>
      </c>
      <c r="I75" s="9">
        <v>0</v>
      </c>
      <c r="J75" s="9">
        <f t="shared" ref="J75" si="18">SUM(H75:I75)</f>
        <v>0</v>
      </c>
      <c r="K75" s="9">
        <f t="shared" si="15"/>
        <v>102</v>
      </c>
      <c r="L75" s="9">
        <f t="shared" si="16"/>
        <v>43</v>
      </c>
      <c r="M75" s="9">
        <f t="shared" si="17"/>
        <v>145</v>
      </c>
      <c r="N75" s="357" t="s">
        <v>55</v>
      </c>
    </row>
    <row r="76" spans="1:14" s="353" customFormat="1" ht="18.95" customHeight="1" x14ac:dyDescent="0.2">
      <c r="A76" s="8" t="s">
        <v>56</v>
      </c>
      <c r="B76" s="9">
        <v>3183</v>
      </c>
      <c r="C76" s="9">
        <v>1936</v>
      </c>
      <c r="D76" s="9">
        <v>5119</v>
      </c>
      <c r="E76" s="9">
        <v>0</v>
      </c>
      <c r="F76" s="9">
        <v>0</v>
      </c>
      <c r="G76" s="9">
        <v>0</v>
      </c>
      <c r="H76" s="9">
        <v>0</v>
      </c>
      <c r="I76" s="9">
        <v>0</v>
      </c>
      <c r="J76" s="9">
        <v>0</v>
      </c>
      <c r="K76" s="9">
        <f t="shared" si="15"/>
        <v>3183</v>
      </c>
      <c r="L76" s="9">
        <f t="shared" si="16"/>
        <v>1936</v>
      </c>
      <c r="M76" s="9">
        <f t="shared" si="17"/>
        <v>5119</v>
      </c>
      <c r="N76" s="357" t="s">
        <v>57</v>
      </c>
    </row>
    <row r="77" spans="1:14" ht="26.25" customHeight="1" x14ac:dyDescent="0.2">
      <c r="A77" s="17" t="s">
        <v>58</v>
      </c>
      <c r="B77" s="18">
        <v>4000</v>
      </c>
      <c r="C77" s="18">
        <v>3130</v>
      </c>
      <c r="D77" s="18">
        <v>7130</v>
      </c>
      <c r="E77" s="18">
        <v>0</v>
      </c>
      <c r="F77" s="18">
        <v>0</v>
      </c>
      <c r="G77" s="18">
        <v>0</v>
      </c>
      <c r="H77" s="18">
        <v>0</v>
      </c>
      <c r="I77" s="18">
        <v>0</v>
      </c>
      <c r="J77" s="18">
        <v>0</v>
      </c>
      <c r="K77" s="18">
        <f t="shared" ref="K77:L79" si="19">SUM(B77,E77,H77)</f>
        <v>4000</v>
      </c>
      <c r="L77" s="18">
        <f t="shared" si="19"/>
        <v>3130</v>
      </c>
      <c r="M77" s="18">
        <f>SUM(K77:L77)</f>
        <v>7130</v>
      </c>
      <c r="N77" s="19" t="s">
        <v>59</v>
      </c>
    </row>
    <row r="78" spans="1:14" ht="26.25" customHeight="1" x14ac:dyDescent="0.2">
      <c r="A78" s="8" t="s">
        <v>60</v>
      </c>
      <c r="B78" s="9">
        <v>2946</v>
      </c>
      <c r="C78" s="9">
        <v>1991</v>
      </c>
      <c r="D78" s="9">
        <v>4937</v>
      </c>
      <c r="E78" s="9">
        <v>0</v>
      </c>
      <c r="F78" s="9">
        <v>0</v>
      </c>
      <c r="G78" s="9">
        <v>0</v>
      </c>
      <c r="H78" s="9">
        <v>0</v>
      </c>
      <c r="I78" s="9">
        <v>0</v>
      </c>
      <c r="J78" s="9">
        <v>0</v>
      </c>
      <c r="K78" s="9">
        <f t="shared" si="19"/>
        <v>2946</v>
      </c>
      <c r="L78" s="9">
        <f t="shared" si="19"/>
        <v>1991</v>
      </c>
      <c r="M78" s="9">
        <f>SUM(K78:L78)</f>
        <v>4937</v>
      </c>
      <c r="N78" s="10" t="s">
        <v>61</v>
      </c>
    </row>
    <row r="79" spans="1:14" ht="26.25" customHeight="1" x14ac:dyDescent="0.2">
      <c r="A79" s="8" t="s">
        <v>62</v>
      </c>
      <c r="B79" s="9">
        <v>718</v>
      </c>
      <c r="C79" s="9">
        <v>511</v>
      </c>
      <c r="D79" s="9">
        <v>1229</v>
      </c>
      <c r="E79" s="9">
        <v>0</v>
      </c>
      <c r="F79" s="9">
        <v>0</v>
      </c>
      <c r="G79" s="9">
        <v>0</v>
      </c>
      <c r="H79" s="9">
        <v>0</v>
      </c>
      <c r="I79" s="9">
        <v>0</v>
      </c>
      <c r="J79" s="9">
        <v>0</v>
      </c>
      <c r="K79" s="9">
        <f t="shared" si="19"/>
        <v>718</v>
      </c>
      <c r="L79" s="9">
        <f t="shared" si="19"/>
        <v>511</v>
      </c>
      <c r="M79" s="9">
        <f>SUM(K79:L79)</f>
        <v>1229</v>
      </c>
      <c r="N79" s="215" t="s">
        <v>63</v>
      </c>
    </row>
    <row r="80" spans="1:14" s="539" customFormat="1" ht="26.25" customHeight="1" x14ac:dyDescent="0.2">
      <c r="A80" s="463" t="s">
        <v>64</v>
      </c>
      <c r="B80" s="9">
        <v>5296</v>
      </c>
      <c r="C80" s="9">
        <v>2727</v>
      </c>
      <c r="D80" s="9">
        <v>8023</v>
      </c>
      <c r="E80" s="9">
        <v>0</v>
      </c>
      <c r="F80" s="9">
        <v>0</v>
      </c>
      <c r="G80" s="9">
        <v>0</v>
      </c>
      <c r="H80" s="9">
        <v>0</v>
      </c>
      <c r="I80" s="9">
        <v>0</v>
      </c>
      <c r="J80" s="9">
        <v>0</v>
      </c>
      <c r="K80" s="9">
        <f t="shared" ref="K80:K82" si="20">SUM(B80,E80,H80)</f>
        <v>5296</v>
      </c>
      <c r="L80" s="9">
        <f t="shared" ref="L80:L82" si="21">SUM(C80,F80,I80)</f>
        <v>2727</v>
      </c>
      <c r="M80" s="9">
        <f t="shared" ref="M80:M82" si="22">SUM(K80:L80)</f>
        <v>8023</v>
      </c>
      <c r="N80" s="541" t="s">
        <v>65</v>
      </c>
    </row>
    <row r="81" spans="1:14" s="539" customFormat="1" ht="26.25" customHeight="1" x14ac:dyDescent="0.2">
      <c r="A81" s="463" t="s">
        <v>66</v>
      </c>
      <c r="B81" s="9">
        <v>2334</v>
      </c>
      <c r="C81" s="9">
        <v>1179</v>
      </c>
      <c r="D81" s="9">
        <v>3513</v>
      </c>
      <c r="E81" s="9">
        <v>0</v>
      </c>
      <c r="F81" s="9">
        <v>0</v>
      </c>
      <c r="G81" s="9">
        <v>0</v>
      </c>
      <c r="H81" s="9">
        <v>0</v>
      </c>
      <c r="I81" s="9">
        <v>0</v>
      </c>
      <c r="J81" s="9">
        <v>0</v>
      </c>
      <c r="K81" s="9">
        <f t="shared" si="20"/>
        <v>2334</v>
      </c>
      <c r="L81" s="9">
        <f t="shared" si="21"/>
        <v>1179</v>
      </c>
      <c r="M81" s="9">
        <f t="shared" si="22"/>
        <v>3513</v>
      </c>
      <c r="N81" s="541" t="s">
        <v>67</v>
      </c>
    </row>
    <row r="82" spans="1:14" s="539" customFormat="1" ht="26.25" customHeight="1" x14ac:dyDescent="0.2">
      <c r="A82" s="463" t="s">
        <v>68</v>
      </c>
      <c r="B82" s="9">
        <v>1905</v>
      </c>
      <c r="C82" s="9">
        <v>1681</v>
      </c>
      <c r="D82" s="9">
        <v>3586</v>
      </c>
      <c r="E82" s="9">
        <v>0</v>
      </c>
      <c r="F82" s="9">
        <v>0</v>
      </c>
      <c r="G82" s="9">
        <v>0</v>
      </c>
      <c r="H82" s="9">
        <v>0</v>
      </c>
      <c r="I82" s="9">
        <v>0</v>
      </c>
      <c r="J82" s="9">
        <v>0</v>
      </c>
      <c r="K82" s="9">
        <f t="shared" si="20"/>
        <v>1905</v>
      </c>
      <c r="L82" s="9">
        <f t="shared" si="21"/>
        <v>1681</v>
      </c>
      <c r="M82" s="9">
        <f t="shared" si="22"/>
        <v>3586</v>
      </c>
      <c r="N82" s="541" t="s">
        <v>69</v>
      </c>
    </row>
    <row r="83" spans="1:14" ht="26.25" customHeight="1" x14ac:dyDescent="0.2">
      <c r="A83" s="8" t="s">
        <v>70</v>
      </c>
      <c r="B83" s="9">
        <v>1180</v>
      </c>
      <c r="C83" s="9">
        <v>772</v>
      </c>
      <c r="D83" s="9">
        <v>1952</v>
      </c>
      <c r="E83" s="9">
        <v>0</v>
      </c>
      <c r="F83" s="9">
        <v>0</v>
      </c>
      <c r="G83" s="9">
        <v>0</v>
      </c>
      <c r="H83" s="9">
        <v>0</v>
      </c>
      <c r="I83" s="9">
        <v>0</v>
      </c>
      <c r="J83" s="9">
        <v>0</v>
      </c>
      <c r="K83" s="9">
        <f t="shared" ref="K83:K91" si="23">H83+E83+B83</f>
        <v>1180</v>
      </c>
      <c r="L83" s="9">
        <f t="shared" ref="L83:L91" si="24">I83+F83+C83</f>
        <v>772</v>
      </c>
      <c r="M83" s="9">
        <f t="shared" ref="M83:M91" si="25">SUM(K83:L83)</f>
        <v>1952</v>
      </c>
      <c r="N83" s="215" t="s">
        <v>71</v>
      </c>
    </row>
    <row r="84" spans="1:14" ht="26.25" customHeight="1" x14ac:dyDescent="0.2">
      <c r="A84" s="8" t="s">
        <v>72</v>
      </c>
      <c r="B84" s="9">
        <v>52</v>
      </c>
      <c r="C84" s="9">
        <v>24</v>
      </c>
      <c r="D84" s="9">
        <v>76</v>
      </c>
      <c r="E84" s="9">
        <v>0</v>
      </c>
      <c r="F84" s="9">
        <v>0</v>
      </c>
      <c r="G84" s="9">
        <v>0</v>
      </c>
      <c r="H84" s="9">
        <v>0</v>
      </c>
      <c r="I84" s="9">
        <v>0</v>
      </c>
      <c r="J84" s="9">
        <v>0</v>
      </c>
      <c r="K84" s="9">
        <f t="shared" si="23"/>
        <v>52</v>
      </c>
      <c r="L84" s="9">
        <f t="shared" si="24"/>
        <v>24</v>
      </c>
      <c r="M84" s="9">
        <f t="shared" si="25"/>
        <v>76</v>
      </c>
      <c r="N84" s="215" t="s">
        <v>108</v>
      </c>
    </row>
    <row r="85" spans="1:14" s="214" customFormat="1" ht="26.25" customHeight="1" x14ac:dyDescent="0.2">
      <c r="A85" s="8" t="s">
        <v>76</v>
      </c>
      <c r="B85" s="9">
        <v>56</v>
      </c>
      <c r="C85" s="9">
        <v>58</v>
      </c>
      <c r="D85" s="9">
        <v>114</v>
      </c>
      <c r="E85" s="9">
        <v>0</v>
      </c>
      <c r="F85" s="9">
        <v>0</v>
      </c>
      <c r="G85" s="9">
        <v>0</v>
      </c>
      <c r="H85" s="9">
        <v>0</v>
      </c>
      <c r="I85" s="9">
        <v>0</v>
      </c>
      <c r="J85" s="9">
        <v>0</v>
      </c>
      <c r="K85" s="9">
        <f t="shared" si="23"/>
        <v>56</v>
      </c>
      <c r="L85" s="9">
        <f t="shared" si="24"/>
        <v>58</v>
      </c>
      <c r="M85" s="9">
        <f t="shared" si="25"/>
        <v>114</v>
      </c>
      <c r="N85" s="215" t="s">
        <v>118</v>
      </c>
    </row>
    <row r="86" spans="1:14" ht="26.25" customHeight="1" x14ac:dyDescent="0.2">
      <c r="A86" s="8" t="s">
        <v>134</v>
      </c>
      <c r="B86" s="9">
        <f>SUM(B74:B85,B55:B67)</f>
        <v>61863</v>
      </c>
      <c r="C86" s="9">
        <f t="shared" ref="C86:M86" si="26">SUM(C74:C85,C55:C67)</f>
        <v>40112</v>
      </c>
      <c r="D86" s="9">
        <f t="shared" si="26"/>
        <v>101975</v>
      </c>
      <c r="E86" s="9">
        <f t="shared" si="26"/>
        <v>10</v>
      </c>
      <c r="F86" s="9">
        <f t="shared" si="26"/>
        <v>13</v>
      </c>
      <c r="G86" s="9">
        <f t="shared" si="26"/>
        <v>23</v>
      </c>
      <c r="H86" s="9">
        <f t="shared" si="26"/>
        <v>1</v>
      </c>
      <c r="I86" s="9">
        <f t="shared" si="26"/>
        <v>0</v>
      </c>
      <c r="J86" s="9">
        <f t="shared" si="26"/>
        <v>1</v>
      </c>
      <c r="K86" s="9">
        <f t="shared" si="26"/>
        <v>61874</v>
      </c>
      <c r="L86" s="9">
        <f t="shared" si="26"/>
        <v>40125</v>
      </c>
      <c r="M86" s="9">
        <f t="shared" si="26"/>
        <v>101999</v>
      </c>
      <c r="N86" s="10" t="s">
        <v>139</v>
      </c>
    </row>
    <row r="87" spans="1:14" ht="26.25" customHeight="1" x14ac:dyDescent="0.2">
      <c r="A87" s="8" t="s">
        <v>80</v>
      </c>
      <c r="B87" s="9">
        <v>2541</v>
      </c>
      <c r="C87" s="9">
        <v>911</v>
      </c>
      <c r="D87" s="9">
        <v>3452</v>
      </c>
      <c r="E87" s="9">
        <v>0</v>
      </c>
      <c r="F87" s="9">
        <v>0</v>
      </c>
      <c r="G87" s="9">
        <v>0</v>
      </c>
      <c r="H87" s="9">
        <v>0</v>
      </c>
      <c r="I87" s="9">
        <v>0</v>
      </c>
      <c r="J87" s="9">
        <v>0</v>
      </c>
      <c r="K87" s="9">
        <f t="shared" si="23"/>
        <v>2541</v>
      </c>
      <c r="L87" s="9">
        <f t="shared" si="24"/>
        <v>911</v>
      </c>
      <c r="M87" s="9">
        <f t="shared" si="25"/>
        <v>3452</v>
      </c>
      <c r="N87" s="10" t="s">
        <v>81</v>
      </c>
    </row>
    <row r="88" spans="1:14" ht="26.25" customHeight="1" x14ac:dyDescent="0.2">
      <c r="A88" s="8" t="s">
        <v>82</v>
      </c>
      <c r="B88" s="9">
        <v>4044</v>
      </c>
      <c r="C88" s="9">
        <v>3200</v>
      </c>
      <c r="D88" s="9">
        <v>7244</v>
      </c>
      <c r="E88" s="9">
        <v>0</v>
      </c>
      <c r="F88" s="9">
        <v>1</v>
      </c>
      <c r="G88" s="9">
        <v>1</v>
      </c>
      <c r="H88" s="9">
        <v>0</v>
      </c>
      <c r="I88" s="9">
        <v>0</v>
      </c>
      <c r="J88" s="9">
        <v>0</v>
      </c>
      <c r="K88" s="9">
        <f t="shared" si="23"/>
        <v>4044</v>
      </c>
      <c r="L88" s="9">
        <f t="shared" si="24"/>
        <v>3201</v>
      </c>
      <c r="M88" s="9">
        <f t="shared" si="25"/>
        <v>7245</v>
      </c>
      <c r="N88" s="10" t="s">
        <v>83</v>
      </c>
    </row>
    <row r="89" spans="1:14" ht="26.25" customHeight="1" x14ac:dyDescent="0.2">
      <c r="A89" s="8" t="s">
        <v>84</v>
      </c>
      <c r="B89" s="9">
        <v>992</v>
      </c>
      <c r="C89" s="9">
        <v>780</v>
      </c>
      <c r="D89" s="9">
        <v>1772</v>
      </c>
      <c r="E89" s="9">
        <v>0</v>
      </c>
      <c r="F89" s="9">
        <v>0</v>
      </c>
      <c r="G89" s="9">
        <v>0</v>
      </c>
      <c r="H89" s="9">
        <v>0</v>
      </c>
      <c r="I89" s="9">
        <v>0</v>
      </c>
      <c r="J89" s="9">
        <v>0</v>
      </c>
      <c r="K89" s="9">
        <f t="shared" si="23"/>
        <v>992</v>
      </c>
      <c r="L89" s="9">
        <f t="shared" si="24"/>
        <v>780</v>
      </c>
      <c r="M89" s="9">
        <f t="shared" si="25"/>
        <v>1772</v>
      </c>
      <c r="N89" s="10" t="s">
        <v>85</v>
      </c>
    </row>
    <row r="90" spans="1:14" ht="26.25" customHeight="1" x14ac:dyDescent="0.2">
      <c r="A90" s="8" t="s">
        <v>86</v>
      </c>
      <c r="B90" s="9">
        <v>1929</v>
      </c>
      <c r="C90" s="9">
        <v>960</v>
      </c>
      <c r="D90" s="9">
        <v>2889</v>
      </c>
      <c r="E90" s="9">
        <v>0</v>
      </c>
      <c r="F90" s="9">
        <v>0</v>
      </c>
      <c r="G90" s="9">
        <v>0</v>
      </c>
      <c r="H90" s="9">
        <v>0</v>
      </c>
      <c r="I90" s="9">
        <v>0</v>
      </c>
      <c r="J90" s="9">
        <v>0</v>
      </c>
      <c r="K90" s="9">
        <f t="shared" si="23"/>
        <v>1929</v>
      </c>
      <c r="L90" s="9">
        <f t="shared" si="24"/>
        <v>960</v>
      </c>
      <c r="M90" s="9">
        <f t="shared" si="25"/>
        <v>2889</v>
      </c>
      <c r="N90" s="10" t="s">
        <v>87</v>
      </c>
    </row>
    <row r="91" spans="1:14" ht="26.25" customHeight="1" x14ac:dyDescent="0.2">
      <c r="A91" s="8" t="s">
        <v>88</v>
      </c>
      <c r="B91" s="9">
        <v>38165</v>
      </c>
      <c r="C91" s="9">
        <v>11809</v>
      </c>
      <c r="D91" s="9">
        <v>49974</v>
      </c>
      <c r="E91" s="9">
        <v>14</v>
      </c>
      <c r="F91" s="9">
        <v>3</v>
      </c>
      <c r="G91" s="9">
        <v>17</v>
      </c>
      <c r="H91" s="9">
        <v>0</v>
      </c>
      <c r="I91" s="9">
        <v>0</v>
      </c>
      <c r="J91" s="9">
        <v>0</v>
      </c>
      <c r="K91" s="9">
        <f t="shared" si="23"/>
        <v>38179</v>
      </c>
      <c r="L91" s="9">
        <f t="shared" si="24"/>
        <v>11812</v>
      </c>
      <c r="M91" s="9">
        <f t="shared" si="25"/>
        <v>49991</v>
      </c>
      <c r="N91" s="10" t="s">
        <v>89</v>
      </c>
    </row>
    <row r="92" spans="1:14" ht="26.25" customHeight="1" thickBot="1" x14ac:dyDescent="0.25">
      <c r="A92" s="20" t="s">
        <v>126</v>
      </c>
      <c r="B92" s="21">
        <f>SUM(B87:B91,B86)</f>
        <v>109534</v>
      </c>
      <c r="C92" s="21">
        <f t="shared" ref="C92:M92" si="27">SUM(C87:C91,C86)</f>
        <v>57772</v>
      </c>
      <c r="D92" s="21">
        <f t="shared" si="27"/>
        <v>167306</v>
      </c>
      <c r="E92" s="21">
        <f t="shared" si="27"/>
        <v>24</v>
      </c>
      <c r="F92" s="21">
        <f t="shared" si="27"/>
        <v>17</v>
      </c>
      <c r="G92" s="21">
        <f t="shared" si="27"/>
        <v>41</v>
      </c>
      <c r="H92" s="21">
        <f t="shared" si="27"/>
        <v>1</v>
      </c>
      <c r="I92" s="21">
        <f t="shared" si="27"/>
        <v>0</v>
      </c>
      <c r="J92" s="21">
        <f t="shared" si="27"/>
        <v>1</v>
      </c>
      <c r="K92" s="21">
        <f t="shared" si="27"/>
        <v>109559</v>
      </c>
      <c r="L92" s="21">
        <f t="shared" si="27"/>
        <v>57789</v>
      </c>
      <c r="M92" s="21">
        <f t="shared" si="27"/>
        <v>167348</v>
      </c>
      <c r="N92" s="22" t="s">
        <v>103</v>
      </c>
    </row>
    <row r="93" spans="1:14" ht="24" customHeight="1" thickBot="1" x14ac:dyDescent="0.25">
      <c r="A93" s="23" t="s">
        <v>104</v>
      </c>
      <c r="B93" s="24">
        <f>SUM(B92,B53)</f>
        <v>382298</v>
      </c>
      <c r="C93" s="24">
        <f t="shared" ref="C93:M93" si="28">SUM(C92,C53)</f>
        <v>345359</v>
      </c>
      <c r="D93" s="24">
        <f t="shared" si="28"/>
        <v>727657</v>
      </c>
      <c r="E93" s="24">
        <f t="shared" si="28"/>
        <v>67</v>
      </c>
      <c r="F93" s="24">
        <f t="shared" si="28"/>
        <v>109</v>
      </c>
      <c r="G93" s="24">
        <f t="shared" si="28"/>
        <v>176</v>
      </c>
      <c r="H93" s="24">
        <f t="shared" si="28"/>
        <v>4</v>
      </c>
      <c r="I93" s="24">
        <f t="shared" si="28"/>
        <v>2</v>
      </c>
      <c r="J93" s="24">
        <f t="shared" si="28"/>
        <v>6</v>
      </c>
      <c r="K93" s="24">
        <f t="shared" si="28"/>
        <v>382369</v>
      </c>
      <c r="L93" s="24">
        <f t="shared" si="28"/>
        <v>345470</v>
      </c>
      <c r="M93" s="24">
        <f t="shared" si="28"/>
        <v>727839</v>
      </c>
      <c r="N93" s="25" t="s">
        <v>9</v>
      </c>
    </row>
    <row r="94" spans="1:14" ht="15.75" customHeight="1" thickTop="1" x14ac:dyDescent="0.2"/>
    <row r="95" spans="1:14" ht="15.75" customHeight="1" x14ac:dyDescent="0.2"/>
    <row r="96" spans="1:14" ht="29.25" customHeight="1" x14ac:dyDescent="0.25">
      <c r="A96" s="1005" t="s">
        <v>2351</v>
      </c>
      <c r="B96" s="1005"/>
      <c r="C96" s="1005"/>
      <c r="D96" s="1005"/>
      <c r="E96" s="1005"/>
      <c r="F96" s="1005"/>
      <c r="G96" s="1005"/>
      <c r="H96" s="1005"/>
      <c r="I96" s="1005"/>
      <c r="J96" s="1005"/>
      <c r="K96" s="1005"/>
      <c r="L96" s="1005"/>
      <c r="M96" s="1005"/>
      <c r="N96" s="1005"/>
    </row>
    <row r="97" spans="1:14" ht="21.75" customHeight="1" x14ac:dyDescent="0.2">
      <c r="A97" s="999" t="s">
        <v>2352</v>
      </c>
      <c r="B97" s="999"/>
      <c r="C97" s="999"/>
      <c r="D97" s="999"/>
      <c r="E97" s="999"/>
      <c r="F97" s="999"/>
      <c r="G97" s="999"/>
      <c r="H97" s="999"/>
      <c r="I97" s="999"/>
      <c r="J97" s="999"/>
      <c r="K97" s="999"/>
      <c r="L97" s="999"/>
      <c r="M97" s="999"/>
      <c r="N97" s="999"/>
    </row>
    <row r="98" spans="1:14" ht="19.5" customHeight="1" thickBot="1" x14ac:dyDescent="0.3">
      <c r="A98" s="1" t="s">
        <v>629</v>
      </c>
      <c r="B98" s="31"/>
      <c r="C98" s="31"/>
      <c r="D98" s="31"/>
      <c r="E98" s="31"/>
      <c r="F98" s="31"/>
      <c r="G98" s="31"/>
      <c r="H98" s="31"/>
      <c r="I98" s="31"/>
      <c r="J98" s="31"/>
      <c r="K98" s="31"/>
      <c r="L98" s="31"/>
      <c r="M98" s="31"/>
      <c r="N98" s="2" t="s">
        <v>147</v>
      </c>
    </row>
    <row r="99" spans="1:14" ht="14.25" customHeight="1" thickTop="1" x14ac:dyDescent="0.25">
      <c r="A99" s="1006" t="s">
        <v>0</v>
      </c>
      <c r="B99" s="1009" t="s">
        <v>1</v>
      </c>
      <c r="C99" s="1009"/>
      <c r="D99" s="1009"/>
      <c r="E99" s="1009" t="s">
        <v>2</v>
      </c>
      <c r="F99" s="1009"/>
      <c r="G99" s="1009"/>
      <c r="H99" s="1009" t="s">
        <v>3</v>
      </c>
      <c r="I99" s="1009"/>
      <c r="J99" s="1009"/>
      <c r="K99" s="1009" t="s">
        <v>4</v>
      </c>
      <c r="L99" s="1009"/>
      <c r="M99" s="1009"/>
      <c r="N99" s="1006" t="s">
        <v>5</v>
      </c>
    </row>
    <row r="100" spans="1:14" ht="14.25" customHeight="1" x14ac:dyDescent="0.25">
      <c r="A100" s="1007"/>
      <c r="B100" s="1010" t="s">
        <v>6</v>
      </c>
      <c r="C100" s="1010"/>
      <c r="D100" s="1010"/>
      <c r="E100" s="1010" t="s">
        <v>7</v>
      </c>
      <c r="F100" s="1010"/>
      <c r="G100" s="1010"/>
      <c r="H100" s="1010" t="s">
        <v>8</v>
      </c>
      <c r="I100" s="1010"/>
      <c r="J100" s="1010"/>
      <c r="K100" s="1010" t="s">
        <v>9</v>
      </c>
      <c r="L100" s="1010"/>
      <c r="M100" s="1010"/>
      <c r="N100" s="1007"/>
    </row>
    <row r="101" spans="1:14" ht="16.5" customHeight="1" x14ac:dyDescent="0.25">
      <c r="A101" s="1007"/>
      <c r="B101" s="3" t="s">
        <v>10</v>
      </c>
      <c r="C101" s="3" t="s">
        <v>11</v>
      </c>
      <c r="D101" s="3" t="s">
        <v>12</v>
      </c>
      <c r="E101" s="3" t="s">
        <v>10</v>
      </c>
      <c r="F101" s="3" t="s">
        <v>11</v>
      </c>
      <c r="G101" s="3" t="s">
        <v>12</v>
      </c>
      <c r="H101" s="3" t="s">
        <v>10</v>
      </c>
      <c r="I101" s="3" t="s">
        <v>11</v>
      </c>
      <c r="J101" s="3" t="s">
        <v>12</v>
      </c>
      <c r="K101" s="3" t="s">
        <v>10</v>
      </c>
      <c r="L101" s="3" t="s">
        <v>11</v>
      </c>
      <c r="M101" s="3" t="s">
        <v>12</v>
      </c>
      <c r="N101" s="1007"/>
    </row>
    <row r="102" spans="1:14" ht="19.5" customHeight="1" thickBot="1" x14ac:dyDescent="0.3">
      <c r="A102" s="1008"/>
      <c r="B102" s="4" t="s">
        <v>13</v>
      </c>
      <c r="C102" s="4" t="s">
        <v>14</v>
      </c>
      <c r="D102" s="4" t="s">
        <v>9</v>
      </c>
      <c r="E102" s="4" t="s">
        <v>13</v>
      </c>
      <c r="F102" s="4" t="s">
        <v>14</v>
      </c>
      <c r="G102" s="4" t="s">
        <v>9</v>
      </c>
      <c r="H102" s="4" t="s">
        <v>13</v>
      </c>
      <c r="I102" s="4" t="s">
        <v>14</v>
      </c>
      <c r="J102" s="4" t="s">
        <v>9</v>
      </c>
      <c r="K102" s="4" t="s">
        <v>13</v>
      </c>
      <c r="L102" s="4" t="s">
        <v>14</v>
      </c>
      <c r="M102" s="4" t="s">
        <v>9</v>
      </c>
      <c r="N102" s="1008"/>
    </row>
    <row r="103" spans="1:14" ht="19.5" customHeight="1" x14ac:dyDescent="0.2">
      <c r="A103" s="5" t="s">
        <v>15</v>
      </c>
      <c r="B103" s="6"/>
      <c r="C103" s="6"/>
      <c r="D103" s="6"/>
      <c r="E103" s="6"/>
      <c r="F103" s="6"/>
      <c r="G103" s="6"/>
      <c r="H103" s="6"/>
      <c r="I103" s="6"/>
      <c r="J103" s="6"/>
      <c r="K103" s="6"/>
      <c r="L103" s="6"/>
      <c r="M103" s="6"/>
      <c r="N103" s="7" t="s">
        <v>16</v>
      </c>
    </row>
    <row r="104" spans="1:14" ht="19.5" customHeight="1" x14ac:dyDescent="0.2">
      <c r="A104" s="8" t="s">
        <v>17</v>
      </c>
      <c r="B104" s="9">
        <v>15564</v>
      </c>
      <c r="C104" s="9">
        <v>26244</v>
      </c>
      <c r="D104" s="9">
        <v>41808</v>
      </c>
      <c r="E104" s="9">
        <v>5</v>
      </c>
      <c r="F104" s="9">
        <v>20</v>
      </c>
      <c r="G104" s="9">
        <v>25</v>
      </c>
      <c r="H104" s="9">
        <v>3</v>
      </c>
      <c r="I104" s="9">
        <v>2</v>
      </c>
      <c r="J104" s="9">
        <v>5</v>
      </c>
      <c r="K104" s="9">
        <f>SUM(B104,E104,H104)</f>
        <v>15572</v>
      </c>
      <c r="L104" s="9">
        <f>SUM(C104,F104,I104)</f>
        <v>26266</v>
      </c>
      <c r="M104" s="9">
        <f>SUM(K104:L104)</f>
        <v>41838</v>
      </c>
      <c r="N104" s="10" t="s">
        <v>18</v>
      </c>
    </row>
    <row r="105" spans="1:14" ht="19.5" customHeight="1" x14ac:dyDescent="0.2">
      <c r="A105" s="8" t="s">
        <v>19</v>
      </c>
      <c r="B105" s="9">
        <v>11333</v>
      </c>
      <c r="C105" s="9">
        <v>12830</v>
      </c>
      <c r="D105" s="9">
        <v>24163</v>
      </c>
      <c r="E105" s="9">
        <v>3</v>
      </c>
      <c r="F105" s="9">
        <v>6</v>
      </c>
      <c r="G105" s="9">
        <v>9</v>
      </c>
      <c r="H105" s="9">
        <v>0</v>
      </c>
      <c r="I105" s="9">
        <v>0</v>
      </c>
      <c r="J105" s="9">
        <v>0</v>
      </c>
      <c r="K105" s="9">
        <f t="shared" ref="K105:K129" si="29">SUM(B105,E105,H105)</f>
        <v>11336</v>
      </c>
      <c r="L105" s="9">
        <f t="shared" ref="L105:L129" si="30">SUM(C105,F105,I105)</f>
        <v>12836</v>
      </c>
      <c r="M105" s="9">
        <f t="shared" ref="M105:M129" si="31">SUM(K105:L105)</f>
        <v>24172</v>
      </c>
      <c r="N105" s="10" t="s">
        <v>20</v>
      </c>
    </row>
    <row r="106" spans="1:14" ht="19.5" customHeight="1" x14ac:dyDescent="0.2">
      <c r="A106" s="8" t="s">
        <v>21</v>
      </c>
      <c r="B106" s="9">
        <v>3130</v>
      </c>
      <c r="C106" s="9">
        <v>3072</v>
      </c>
      <c r="D106" s="9">
        <v>6202</v>
      </c>
      <c r="E106" s="9">
        <v>1</v>
      </c>
      <c r="F106" s="9">
        <v>6</v>
      </c>
      <c r="G106" s="9">
        <v>7</v>
      </c>
      <c r="H106" s="9">
        <v>0</v>
      </c>
      <c r="I106" s="9">
        <v>0</v>
      </c>
      <c r="J106" s="9">
        <v>0</v>
      </c>
      <c r="K106" s="9">
        <f t="shared" si="29"/>
        <v>3131</v>
      </c>
      <c r="L106" s="9">
        <f t="shared" si="30"/>
        <v>3078</v>
      </c>
      <c r="M106" s="9">
        <f t="shared" si="31"/>
        <v>6209</v>
      </c>
      <c r="N106" s="10" t="s">
        <v>22</v>
      </c>
    </row>
    <row r="107" spans="1:14" ht="19.5" customHeight="1" x14ac:dyDescent="0.2">
      <c r="A107" s="8" t="s">
        <v>23</v>
      </c>
      <c r="B107" s="9">
        <v>1269</v>
      </c>
      <c r="C107" s="9">
        <v>2243</v>
      </c>
      <c r="D107" s="9">
        <v>3512</v>
      </c>
      <c r="E107" s="9">
        <v>0</v>
      </c>
      <c r="F107" s="9">
        <v>5</v>
      </c>
      <c r="G107" s="9">
        <v>5</v>
      </c>
      <c r="H107" s="9">
        <v>0</v>
      </c>
      <c r="I107" s="9">
        <v>0</v>
      </c>
      <c r="J107" s="9">
        <v>0</v>
      </c>
      <c r="K107" s="9">
        <f t="shared" si="29"/>
        <v>1269</v>
      </c>
      <c r="L107" s="9">
        <f t="shared" si="30"/>
        <v>2248</v>
      </c>
      <c r="M107" s="9">
        <f t="shared" si="31"/>
        <v>3517</v>
      </c>
      <c r="N107" s="10" t="s">
        <v>24</v>
      </c>
    </row>
    <row r="108" spans="1:14" ht="19.5" customHeight="1" x14ac:dyDescent="0.2">
      <c r="A108" s="8" t="s">
        <v>25</v>
      </c>
      <c r="B108" s="9">
        <v>5940</v>
      </c>
      <c r="C108" s="9">
        <v>8070</v>
      </c>
      <c r="D108" s="9">
        <v>14010</v>
      </c>
      <c r="E108" s="9">
        <v>3</v>
      </c>
      <c r="F108" s="9">
        <v>7</v>
      </c>
      <c r="G108" s="9">
        <v>10</v>
      </c>
      <c r="H108" s="9">
        <v>0</v>
      </c>
      <c r="I108" s="9">
        <v>0</v>
      </c>
      <c r="J108" s="9">
        <v>0</v>
      </c>
      <c r="K108" s="9">
        <f t="shared" si="29"/>
        <v>5943</v>
      </c>
      <c r="L108" s="9">
        <f t="shared" si="30"/>
        <v>8077</v>
      </c>
      <c r="M108" s="9">
        <f t="shared" si="31"/>
        <v>14020</v>
      </c>
      <c r="N108" s="10" t="s">
        <v>26</v>
      </c>
    </row>
    <row r="109" spans="1:14" ht="19.5" customHeight="1" x14ac:dyDescent="0.2">
      <c r="A109" s="8" t="s">
        <v>27</v>
      </c>
      <c r="B109" s="9">
        <v>18106</v>
      </c>
      <c r="C109" s="9">
        <v>16057</v>
      </c>
      <c r="D109" s="9">
        <v>34163</v>
      </c>
      <c r="E109" s="9">
        <v>2</v>
      </c>
      <c r="F109" s="9">
        <v>1</v>
      </c>
      <c r="G109" s="9">
        <v>3</v>
      </c>
      <c r="H109" s="9">
        <v>0</v>
      </c>
      <c r="I109" s="9">
        <v>0</v>
      </c>
      <c r="J109" s="9">
        <v>0</v>
      </c>
      <c r="K109" s="9">
        <f t="shared" si="29"/>
        <v>18108</v>
      </c>
      <c r="L109" s="9">
        <f t="shared" si="30"/>
        <v>16058</v>
      </c>
      <c r="M109" s="9">
        <f t="shared" si="31"/>
        <v>34166</v>
      </c>
      <c r="N109" s="10" t="s">
        <v>142</v>
      </c>
    </row>
    <row r="110" spans="1:14" ht="19.5" customHeight="1" x14ac:dyDescent="0.2">
      <c r="A110" s="8" t="s">
        <v>29</v>
      </c>
      <c r="B110" s="9">
        <v>648</v>
      </c>
      <c r="C110" s="9">
        <v>775</v>
      </c>
      <c r="D110" s="9">
        <v>1423</v>
      </c>
      <c r="E110" s="9">
        <v>0</v>
      </c>
      <c r="F110" s="9">
        <v>0</v>
      </c>
      <c r="G110" s="9">
        <v>0</v>
      </c>
      <c r="H110" s="9">
        <v>0</v>
      </c>
      <c r="I110" s="9">
        <v>0</v>
      </c>
      <c r="J110" s="9">
        <v>0</v>
      </c>
      <c r="K110" s="9">
        <f t="shared" si="29"/>
        <v>648</v>
      </c>
      <c r="L110" s="9">
        <f t="shared" si="30"/>
        <v>775</v>
      </c>
      <c r="M110" s="9">
        <f t="shared" si="31"/>
        <v>1423</v>
      </c>
      <c r="N110" s="10" t="s">
        <v>30</v>
      </c>
    </row>
    <row r="111" spans="1:14" ht="19.5" customHeight="1" x14ac:dyDescent="0.2">
      <c r="A111" s="8" t="s">
        <v>94</v>
      </c>
      <c r="B111" s="9">
        <v>1681</v>
      </c>
      <c r="C111" s="9">
        <v>612</v>
      </c>
      <c r="D111" s="9">
        <v>2293</v>
      </c>
      <c r="E111" s="9">
        <v>0</v>
      </c>
      <c r="F111" s="9">
        <v>0</v>
      </c>
      <c r="G111" s="9">
        <v>0</v>
      </c>
      <c r="H111" s="9">
        <v>0</v>
      </c>
      <c r="I111" s="9">
        <v>0</v>
      </c>
      <c r="J111" s="9">
        <v>0</v>
      </c>
      <c r="K111" s="9">
        <f t="shared" si="29"/>
        <v>1681</v>
      </c>
      <c r="L111" s="9">
        <f t="shared" si="30"/>
        <v>612</v>
      </c>
      <c r="M111" s="9">
        <f t="shared" si="31"/>
        <v>2293</v>
      </c>
      <c r="N111" s="10" t="s">
        <v>32</v>
      </c>
    </row>
    <row r="112" spans="1:14" ht="19.5" customHeight="1" x14ac:dyDescent="0.2">
      <c r="A112" s="8" t="s">
        <v>106</v>
      </c>
      <c r="B112" s="9">
        <v>333</v>
      </c>
      <c r="C112" s="9">
        <v>267</v>
      </c>
      <c r="D112" s="9">
        <v>600</v>
      </c>
      <c r="E112" s="9">
        <v>0</v>
      </c>
      <c r="F112" s="9">
        <v>0</v>
      </c>
      <c r="G112" s="9">
        <v>0</v>
      </c>
      <c r="H112" s="9">
        <v>0</v>
      </c>
      <c r="I112" s="9">
        <v>0</v>
      </c>
      <c r="J112" s="9">
        <v>0</v>
      </c>
      <c r="K112" s="9">
        <f t="shared" si="29"/>
        <v>333</v>
      </c>
      <c r="L112" s="9">
        <f t="shared" si="30"/>
        <v>267</v>
      </c>
      <c r="M112" s="9">
        <f t="shared" si="31"/>
        <v>600</v>
      </c>
      <c r="N112" s="10" t="s">
        <v>34</v>
      </c>
    </row>
    <row r="113" spans="1:14" ht="18.75" customHeight="1" x14ac:dyDescent="0.2">
      <c r="A113" s="8" t="s">
        <v>35</v>
      </c>
      <c r="B113" s="9">
        <v>9114</v>
      </c>
      <c r="C113" s="9">
        <v>17248</v>
      </c>
      <c r="D113" s="9">
        <v>26362</v>
      </c>
      <c r="E113" s="9">
        <v>0</v>
      </c>
      <c r="F113" s="9">
        <v>0</v>
      </c>
      <c r="G113" s="9">
        <v>0</v>
      </c>
      <c r="H113" s="9">
        <v>0</v>
      </c>
      <c r="I113" s="9">
        <v>0</v>
      </c>
      <c r="J113" s="9">
        <v>0</v>
      </c>
      <c r="K113" s="9">
        <f t="shared" si="29"/>
        <v>9114</v>
      </c>
      <c r="L113" s="9">
        <f t="shared" si="30"/>
        <v>17248</v>
      </c>
      <c r="M113" s="9">
        <f t="shared" si="31"/>
        <v>26362</v>
      </c>
      <c r="N113" s="10" t="s">
        <v>143</v>
      </c>
    </row>
    <row r="114" spans="1:14" ht="19.5" customHeight="1" x14ac:dyDescent="0.2">
      <c r="A114" s="8" t="s">
        <v>37</v>
      </c>
      <c r="B114" s="9">
        <v>179</v>
      </c>
      <c r="C114" s="9">
        <v>173</v>
      </c>
      <c r="D114" s="9">
        <v>352</v>
      </c>
      <c r="E114" s="9">
        <v>0</v>
      </c>
      <c r="F114" s="9">
        <v>0</v>
      </c>
      <c r="G114" s="9">
        <v>0</v>
      </c>
      <c r="H114" s="9">
        <v>0</v>
      </c>
      <c r="I114" s="9">
        <v>0</v>
      </c>
      <c r="J114" s="9">
        <v>0</v>
      </c>
      <c r="K114" s="9">
        <f t="shared" si="29"/>
        <v>179</v>
      </c>
      <c r="L114" s="9">
        <f t="shared" si="30"/>
        <v>173</v>
      </c>
      <c r="M114" s="9">
        <f t="shared" si="31"/>
        <v>352</v>
      </c>
      <c r="N114" s="10" t="s">
        <v>38</v>
      </c>
    </row>
    <row r="115" spans="1:14" ht="19.5" customHeight="1" x14ac:dyDescent="0.2">
      <c r="A115" s="5" t="s">
        <v>39</v>
      </c>
      <c r="B115" s="9">
        <v>7963</v>
      </c>
      <c r="C115" s="9">
        <v>12126</v>
      </c>
      <c r="D115" s="9">
        <v>20089</v>
      </c>
      <c r="E115" s="9">
        <v>0</v>
      </c>
      <c r="F115" s="9">
        <v>1</v>
      </c>
      <c r="G115" s="9">
        <v>1</v>
      </c>
      <c r="H115" s="9">
        <v>0</v>
      </c>
      <c r="I115" s="9">
        <v>0</v>
      </c>
      <c r="J115" s="9">
        <v>0</v>
      </c>
      <c r="K115" s="9">
        <f t="shared" si="29"/>
        <v>7963</v>
      </c>
      <c r="L115" s="9">
        <f t="shared" si="30"/>
        <v>12127</v>
      </c>
      <c r="M115" s="9">
        <f t="shared" si="31"/>
        <v>20090</v>
      </c>
      <c r="N115" s="7" t="s">
        <v>40</v>
      </c>
    </row>
    <row r="116" spans="1:14" ht="19.5" customHeight="1" x14ac:dyDescent="0.2">
      <c r="A116" s="8" t="s">
        <v>41</v>
      </c>
      <c r="B116" s="9">
        <v>312</v>
      </c>
      <c r="C116" s="9">
        <v>447</v>
      </c>
      <c r="D116" s="9">
        <v>759</v>
      </c>
      <c r="E116" s="9">
        <v>0</v>
      </c>
      <c r="F116" s="9">
        <v>0</v>
      </c>
      <c r="G116" s="9">
        <v>0</v>
      </c>
      <c r="H116" s="9">
        <v>0</v>
      </c>
      <c r="I116" s="9">
        <v>0</v>
      </c>
      <c r="J116" s="9">
        <v>0</v>
      </c>
      <c r="K116" s="9">
        <f t="shared" si="29"/>
        <v>312</v>
      </c>
      <c r="L116" s="9">
        <f t="shared" si="30"/>
        <v>447</v>
      </c>
      <c r="M116" s="9">
        <f t="shared" si="31"/>
        <v>759</v>
      </c>
      <c r="N116" s="10" t="s">
        <v>42</v>
      </c>
    </row>
    <row r="117" spans="1:14" ht="19.5" customHeight="1" x14ac:dyDescent="0.2">
      <c r="A117" s="8" t="s">
        <v>43</v>
      </c>
      <c r="B117" s="9">
        <v>12618</v>
      </c>
      <c r="C117" s="9">
        <v>9497</v>
      </c>
      <c r="D117" s="9">
        <v>22115</v>
      </c>
      <c r="E117" s="9">
        <v>2</v>
      </c>
      <c r="F117" s="9">
        <v>2</v>
      </c>
      <c r="G117" s="9">
        <v>4</v>
      </c>
      <c r="H117" s="9">
        <v>0</v>
      </c>
      <c r="I117" s="9">
        <v>0</v>
      </c>
      <c r="J117" s="9">
        <v>0</v>
      </c>
      <c r="K117" s="9">
        <f t="shared" si="29"/>
        <v>12620</v>
      </c>
      <c r="L117" s="9">
        <f t="shared" si="30"/>
        <v>9499</v>
      </c>
      <c r="M117" s="9">
        <f t="shared" si="31"/>
        <v>22119</v>
      </c>
      <c r="N117" s="10" t="s">
        <v>44</v>
      </c>
    </row>
    <row r="118" spans="1:14" ht="19.5" customHeight="1" x14ac:dyDescent="0.2">
      <c r="A118" s="8" t="s">
        <v>45</v>
      </c>
      <c r="B118" s="9">
        <v>2714</v>
      </c>
      <c r="C118" s="9">
        <v>1993</v>
      </c>
      <c r="D118" s="9">
        <v>4707</v>
      </c>
      <c r="E118" s="9">
        <v>0</v>
      </c>
      <c r="F118" s="9">
        <v>0</v>
      </c>
      <c r="G118" s="9">
        <v>0</v>
      </c>
      <c r="H118" s="9">
        <v>0</v>
      </c>
      <c r="I118" s="9">
        <v>0</v>
      </c>
      <c r="J118" s="9">
        <v>0</v>
      </c>
      <c r="K118" s="9">
        <f t="shared" si="29"/>
        <v>2714</v>
      </c>
      <c r="L118" s="9">
        <f t="shared" si="30"/>
        <v>1993</v>
      </c>
      <c r="M118" s="9">
        <f t="shared" si="31"/>
        <v>4707</v>
      </c>
      <c r="N118" s="10" t="s">
        <v>46</v>
      </c>
    </row>
    <row r="119" spans="1:14" ht="19.5" customHeight="1" x14ac:dyDescent="0.2">
      <c r="A119" s="8" t="s">
        <v>47</v>
      </c>
      <c r="B119" s="9">
        <v>6938</v>
      </c>
      <c r="C119" s="9">
        <v>9214</v>
      </c>
      <c r="D119" s="9">
        <v>16152</v>
      </c>
      <c r="E119" s="9">
        <v>0</v>
      </c>
      <c r="F119" s="9">
        <v>0</v>
      </c>
      <c r="G119" s="9">
        <v>0</v>
      </c>
      <c r="H119" s="9">
        <v>0</v>
      </c>
      <c r="I119" s="9">
        <v>0</v>
      </c>
      <c r="J119" s="9">
        <v>0</v>
      </c>
      <c r="K119" s="9">
        <f t="shared" si="29"/>
        <v>6938</v>
      </c>
      <c r="L119" s="9">
        <f t="shared" si="30"/>
        <v>9214</v>
      </c>
      <c r="M119" s="9">
        <f t="shared" si="31"/>
        <v>16152</v>
      </c>
      <c r="N119" s="10" t="s">
        <v>48</v>
      </c>
    </row>
    <row r="120" spans="1:14" ht="19.5" customHeight="1" x14ac:dyDescent="0.2">
      <c r="A120" s="8" t="s">
        <v>49</v>
      </c>
      <c r="B120" s="9">
        <v>7151</v>
      </c>
      <c r="C120" s="9">
        <v>10499</v>
      </c>
      <c r="D120" s="9">
        <v>17650</v>
      </c>
      <c r="E120" s="9">
        <v>1</v>
      </c>
      <c r="F120" s="9">
        <v>5</v>
      </c>
      <c r="G120" s="9">
        <v>6</v>
      </c>
      <c r="H120" s="9">
        <v>0</v>
      </c>
      <c r="I120" s="9">
        <v>0</v>
      </c>
      <c r="J120" s="9">
        <v>0</v>
      </c>
      <c r="K120" s="9">
        <f t="shared" si="29"/>
        <v>7152</v>
      </c>
      <c r="L120" s="9">
        <f t="shared" si="30"/>
        <v>10504</v>
      </c>
      <c r="M120" s="9">
        <f t="shared" si="31"/>
        <v>17656</v>
      </c>
      <c r="N120" s="10" t="s">
        <v>50</v>
      </c>
    </row>
    <row r="121" spans="1:14" ht="19.5" customHeight="1" x14ac:dyDescent="0.2">
      <c r="A121" s="8" t="s">
        <v>96</v>
      </c>
      <c r="B121" s="9">
        <v>1662</v>
      </c>
      <c r="C121" s="9">
        <v>1068</v>
      </c>
      <c r="D121" s="9">
        <v>2730</v>
      </c>
      <c r="E121" s="9">
        <v>0</v>
      </c>
      <c r="F121" s="9">
        <v>0</v>
      </c>
      <c r="G121" s="9">
        <v>0</v>
      </c>
      <c r="H121" s="9">
        <v>0</v>
      </c>
      <c r="I121" s="9">
        <v>0</v>
      </c>
      <c r="J121" s="9">
        <v>0</v>
      </c>
      <c r="K121" s="9">
        <f t="shared" si="29"/>
        <v>1662</v>
      </c>
      <c r="L121" s="9">
        <f t="shared" si="30"/>
        <v>1068</v>
      </c>
      <c r="M121" s="9">
        <f t="shared" si="31"/>
        <v>2730</v>
      </c>
      <c r="N121" s="10" t="s">
        <v>52</v>
      </c>
    </row>
    <row r="122" spans="1:14" ht="19.5" customHeight="1" x14ac:dyDescent="0.2">
      <c r="A122" s="8" t="s">
        <v>53</v>
      </c>
      <c r="B122" s="9">
        <v>7007</v>
      </c>
      <c r="C122" s="9">
        <v>11885</v>
      </c>
      <c r="D122" s="9">
        <v>18892</v>
      </c>
      <c r="E122" s="9">
        <v>0</v>
      </c>
      <c r="F122" s="9">
        <v>0</v>
      </c>
      <c r="G122" s="9">
        <v>0</v>
      </c>
      <c r="H122" s="9">
        <v>0</v>
      </c>
      <c r="I122" s="9">
        <v>0</v>
      </c>
      <c r="J122" s="9">
        <v>0</v>
      </c>
      <c r="K122" s="9">
        <f t="shared" si="29"/>
        <v>7007</v>
      </c>
      <c r="L122" s="9">
        <f t="shared" si="30"/>
        <v>11885</v>
      </c>
      <c r="M122" s="9">
        <f t="shared" si="31"/>
        <v>18892</v>
      </c>
      <c r="N122" s="10" t="s">
        <v>54</v>
      </c>
    </row>
    <row r="123" spans="1:14" ht="19.5" customHeight="1" x14ac:dyDescent="0.2">
      <c r="A123" s="8" t="s">
        <v>107</v>
      </c>
      <c r="B123" s="9">
        <v>1050</v>
      </c>
      <c r="C123" s="9">
        <v>1262</v>
      </c>
      <c r="D123" s="9">
        <v>2312</v>
      </c>
      <c r="E123" s="9">
        <v>0</v>
      </c>
      <c r="F123" s="9">
        <v>0</v>
      </c>
      <c r="G123" s="9">
        <v>0</v>
      </c>
      <c r="H123" s="9">
        <v>0</v>
      </c>
      <c r="I123" s="9">
        <v>0</v>
      </c>
      <c r="J123" s="9">
        <v>0</v>
      </c>
      <c r="K123" s="9">
        <f t="shared" si="29"/>
        <v>1050</v>
      </c>
      <c r="L123" s="9">
        <f t="shared" si="30"/>
        <v>1262</v>
      </c>
      <c r="M123" s="9">
        <f t="shared" si="31"/>
        <v>2312</v>
      </c>
      <c r="N123" s="10" t="s">
        <v>55</v>
      </c>
    </row>
    <row r="124" spans="1:14" ht="19.5" customHeight="1" x14ac:dyDescent="0.2">
      <c r="A124" s="8" t="s">
        <v>56</v>
      </c>
      <c r="B124" s="9">
        <v>6701</v>
      </c>
      <c r="C124" s="9">
        <v>9807</v>
      </c>
      <c r="D124" s="9">
        <v>16508</v>
      </c>
      <c r="E124" s="9">
        <v>0</v>
      </c>
      <c r="F124" s="9">
        <v>0</v>
      </c>
      <c r="G124" s="9">
        <v>0</v>
      </c>
      <c r="H124" s="9">
        <v>0</v>
      </c>
      <c r="I124" s="9">
        <v>0</v>
      </c>
      <c r="J124" s="9">
        <v>0</v>
      </c>
      <c r="K124" s="9">
        <f t="shared" si="29"/>
        <v>6701</v>
      </c>
      <c r="L124" s="9">
        <f t="shared" si="30"/>
        <v>9807</v>
      </c>
      <c r="M124" s="9">
        <f t="shared" si="31"/>
        <v>16508</v>
      </c>
      <c r="N124" s="10" t="s">
        <v>57</v>
      </c>
    </row>
    <row r="125" spans="1:14" ht="19.5" customHeight="1" x14ac:dyDescent="0.2">
      <c r="A125" s="8" t="s">
        <v>58</v>
      </c>
      <c r="B125" s="9">
        <v>5314</v>
      </c>
      <c r="C125" s="9">
        <v>8535</v>
      </c>
      <c r="D125" s="9">
        <v>13849</v>
      </c>
      <c r="E125" s="9">
        <v>1</v>
      </c>
      <c r="F125" s="9">
        <v>0</v>
      </c>
      <c r="G125" s="9">
        <v>1</v>
      </c>
      <c r="H125" s="9">
        <v>0</v>
      </c>
      <c r="I125" s="9">
        <v>0</v>
      </c>
      <c r="J125" s="9">
        <v>0</v>
      </c>
      <c r="K125" s="9">
        <f t="shared" si="29"/>
        <v>5315</v>
      </c>
      <c r="L125" s="9">
        <f t="shared" si="30"/>
        <v>8535</v>
      </c>
      <c r="M125" s="9">
        <f t="shared" si="31"/>
        <v>13850</v>
      </c>
      <c r="N125" s="10" t="s">
        <v>59</v>
      </c>
    </row>
    <row r="126" spans="1:14" ht="19.5" customHeight="1" x14ac:dyDescent="0.2">
      <c r="A126" s="8" t="s">
        <v>60</v>
      </c>
      <c r="B126" s="9">
        <v>4680</v>
      </c>
      <c r="C126" s="9">
        <v>8373</v>
      </c>
      <c r="D126" s="9">
        <v>13053</v>
      </c>
      <c r="E126" s="9">
        <v>0</v>
      </c>
      <c r="F126" s="9">
        <v>0</v>
      </c>
      <c r="G126" s="9">
        <v>0</v>
      </c>
      <c r="H126" s="9">
        <v>0</v>
      </c>
      <c r="I126" s="9">
        <v>0</v>
      </c>
      <c r="J126" s="9">
        <v>0</v>
      </c>
      <c r="K126" s="9">
        <f t="shared" si="29"/>
        <v>4680</v>
      </c>
      <c r="L126" s="9">
        <f t="shared" si="30"/>
        <v>8373</v>
      </c>
      <c r="M126" s="9">
        <f t="shared" si="31"/>
        <v>13053</v>
      </c>
      <c r="N126" s="10" t="s">
        <v>61</v>
      </c>
    </row>
    <row r="127" spans="1:14" ht="19.5" customHeight="1" x14ac:dyDescent="0.2">
      <c r="A127" s="8" t="s">
        <v>62</v>
      </c>
      <c r="B127" s="9">
        <v>1208</v>
      </c>
      <c r="C127" s="9">
        <v>1317</v>
      </c>
      <c r="D127" s="9">
        <v>2525</v>
      </c>
      <c r="E127" s="9">
        <v>0</v>
      </c>
      <c r="F127" s="9">
        <v>0</v>
      </c>
      <c r="G127" s="9">
        <v>0</v>
      </c>
      <c r="H127" s="9">
        <v>0</v>
      </c>
      <c r="I127" s="9">
        <v>0</v>
      </c>
      <c r="J127" s="9">
        <v>0</v>
      </c>
      <c r="K127" s="9">
        <f t="shared" si="29"/>
        <v>1208</v>
      </c>
      <c r="L127" s="9">
        <f t="shared" si="30"/>
        <v>1317</v>
      </c>
      <c r="M127" s="9">
        <f t="shared" si="31"/>
        <v>2525</v>
      </c>
      <c r="N127" s="10" t="s">
        <v>63</v>
      </c>
    </row>
    <row r="128" spans="1:14" ht="19.5" customHeight="1" x14ac:dyDescent="0.2">
      <c r="A128" s="8" t="s">
        <v>64</v>
      </c>
      <c r="B128" s="9">
        <v>7278</v>
      </c>
      <c r="C128" s="9">
        <v>9489</v>
      </c>
      <c r="D128" s="9">
        <v>16767</v>
      </c>
      <c r="E128" s="9">
        <v>0</v>
      </c>
      <c r="F128" s="9">
        <v>2</v>
      </c>
      <c r="G128" s="9">
        <v>2</v>
      </c>
      <c r="H128" s="9">
        <v>0</v>
      </c>
      <c r="I128" s="9">
        <v>0</v>
      </c>
      <c r="J128" s="9">
        <v>0</v>
      </c>
      <c r="K128" s="9">
        <f t="shared" si="29"/>
        <v>7278</v>
      </c>
      <c r="L128" s="9">
        <f t="shared" si="30"/>
        <v>9491</v>
      </c>
      <c r="M128" s="9">
        <f t="shared" si="31"/>
        <v>16769</v>
      </c>
      <c r="N128" s="10" t="s">
        <v>65</v>
      </c>
    </row>
    <row r="129" spans="1:14" ht="19.5" customHeight="1" thickBot="1" x14ac:dyDescent="0.25">
      <c r="A129" s="11" t="s">
        <v>66</v>
      </c>
      <c r="B129" s="12">
        <v>5541</v>
      </c>
      <c r="C129" s="12">
        <v>6694</v>
      </c>
      <c r="D129" s="12">
        <v>12235</v>
      </c>
      <c r="E129" s="12">
        <v>0</v>
      </c>
      <c r="F129" s="12">
        <v>0</v>
      </c>
      <c r="G129" s="12">
        <v>0</v>
      </c>
      <c r="H129" s="12">
        <v>0</v>
      </c>
      <c r="I129" s="12">
        <v>0</v>
      </c>
      <c r="J129" s="12">
        <v>0</v>
      </c>
      <c r="K129" s="12">
        <f t="shared" si="29"/>
        <v>5541</v>
      </c>
      <c r="L129" s="12">
        <f t="shared" si="30"/>
        <v>6694</v>
      </c>
      <c r="M129" s="12">
        <f t="shared" si="31"/>
        <v>12235</v>
      </c>
      <c r="N129" s="13" t="s">
        <v>67</v>
      </c>
    </row>
    <row r="130" spans="1:14" s="487" customFormat="1" ht="19.5" customHeight="1" thickTop="1" x14ac:dyDescent="0.2">
      <c r="A130" s="496"/>
      <c r="B130" s="485"/>
      <c r="C130" s="485"/>
      <c r="D130" s="485"/>
      <c r="E130" s="485"/>
      <c r="F130" s="485"/>
      <c r="G130" s="485"/>
      <c r="H130" s="485"/>
      <c r="I130" s="485"/>
      <c r="J130" s="485"/>
      <c r="K130" s="485"/>
      <c r="L130" s="485"/>
      <c r="M130" s="485"/>
      <c r="N130" s="491"/>
    </row>
    <row r="131" spans="1:14" ht="24.75" customHeight="1" thickBot="1" x14ac:dyDescent="0.3">
      <c r="A131" s="1" t="s">
        <v>630</v>
      </c>
      <c r="B131" s="31"/>
      <c r="C131" s="31"/>
      <c r="D131" s="31"/>
      <c r="E131" s="31"/>
      <c r="F131" s="31"/>
      <c r="G131" s="31"/>
      <c r="H131" s="31"/>
      <c r="I131" s="31"/>
      <c r="J131" s="31"/>
      <c r="K131" s="31"/>
      <c r="L131" s="31"/>
      <c r="M131" s="31"/>
      <c r="N131" s="2" t="s">
        <v>170</v>
      </c>
    </row>
    <row r="132" spans="1:14" s="524" customFormat="1" ht="24.75" customHeight="1" thickTop="1" x14ac:dyDescent="0.25">
      <c r="A132" s="992" t="s">
        <v>0</v>
      </c>
      <c r="B132" s="1003" t="s">
        <v>1</v>
      </c>
      <c r="C132" s="1003"/>
      <c r="D132" s="1003"/>
      <c r="E132" s="1003" t="s">
        <v>2</v>
      </c>
      <c r="F132" s="1003"/>
      <c r="G132" s="1003"/>
      <c r="H132" s="1003" t="s">
        <v>3</v>
      </c>
      <c r="I132" s="1003"/>
      <c r="J132" s="1003"/>
      <c r="K132" s="1003" t="s">
        <v>4</v>
      </c>
      <c r="L132" s="1003"/>
      <c r="M132" s="1003"/>
      <c r="N132" s="992" t="s">
        <v>5</v>
      </c>
    </row>
    <row r="133" spans="1:14" s="524" customFormat="1" ht="24.75" customHeight="1" x14ac:dyDescent="0.25">
      <c r="A133" s="993"/>
      <c r="B133" s="1004" t="s">
        <v>6</v>
      </c>
      <c r="C133" s="1004"/>
      <c r="D133" s="1004"/>
      <c r="E133" s="1004" t="s">
        <v>7</v>
      </c>
      <c r="F133" s="1004"/>
      <c r="G133" s="1004"/>
      <c r="H133" s="1004" t="s">
        <v>8</v>
      </c>
      <c r="I133" s="1004"/>
      <c r="J133" s="1004"/>
      <c r="K133" s="1004" t="s">
        <v>9</v>
      </c>
      <c r="L133" s="1004"/>
      <c r="M133" s="1004"/>
      <c r="N133" s="993"/>
    </row>
    <row r="134" spans="1:14" s="524" customFormat="1" ht="24.75" customHeight="1" x14ac:dyDescent="0.25">
      <c r="A134" s="993"/>
      <c r="B134" s="500" t="s">
        <v>10</v>
      </c>
      <c r="C134" s="500" t="s">
        <v>11</v>
      </c>
      <c r="D134" s="500" t="s">
        <v>12</v>
      </c>
      <c r="E134" s="500" t="s">
        <v>10</v>
      </c>
      <c r="F134" s="500" t="s">
        <v>11</v>
      </c>
      <c r="G134" s="500" t="s">
        <v>12</v>
      </c>
      <c r="H134" s="500" t="s">
        <v>10</v>
      </c>
      <c r="I134" s="500" t="s">
        <v>11</v>
      </c>
      <c r="J134" s="500" t="s">
        <v>12</v>
      </c>
      <c r="K134" s="500" t="s">
        <v>10</v>
      </c>
      <c r="L134" s="500" t="s">
        <v>11</v>
      </c>
      <c r="M134" s="500" t="s">
        <v>12</v>
      </c>
      <c r="N134" s="993"/>
    </row>
    <row r="135" spans="1:14" s="524" customFormat="1" ht="24.75" customHeight="1" thickBot="1" x14ac:dyDescent="0.3">
      <c r="A135" s="994"/>
      <c r="B135" s="4" t="s">
        <v>13</v>
      </c>
      <c r="C135" s="4" t="s">
        <v>14</v>
      </c>
      <c r="D135" s="4" t="s">
        <v>9</v>
      </c>
      <c r="E135" s="4" t="s">
        <v>13</v>
      </c>
      <c r="F135" s="4" t="s">
        <v>14</v>
      </c>
      <c r="G135" s="4" t="s">
        <v>9</v>
      </c>
      <c r="H135" s="4" t="s">
        <v>13</v>
      </c>
      <c r="I135" s="4" t="s">
        <v>14</v>
      </c>
      <c r="J135" s="4" t="s">
        <v>9</v>
      </c>
      <c r="K135" s="4" t="s">
        <v>13</v>
      </c>
      <c r="L135" s="4" t="s">
        <v>14</v>
      </c>
      <c r="M135" s="4" t="s">
        <v>9</v>
      </c>
      <c r="N135" s="994"/>
    </row>
    <row r="136" spans="1:14" ht="19.5" customHeight="1" x14ac:dyDescent="0.2">
      <c r="A136" s="8" t="s">
        <v>68</v>
      </c>
      <c r="B136" s="9">
        <v>3143</v>
      </c>
      <c r="C136" s="9">
        <v>4926</v>
      </c>
      <c r="D136" s="9">
        <v>8069</v>
      </c>
      <c r="E136" s="9">
        <v>0</v>
      </c>
      <c r="F136" s="9">
        <v>0</v>
      </c>
      <c r="G136" s="9">
        <v>0</v>
      </c>
      <c r="H136" s="9">
        <v>0</v>
      </c>
      <c r="I136" s="9">
        <v>0</v>
      </c>
      <c r="J136" s="9">
        <v>0</v>
      </c>
      <c r="K136" s="9">
        <f>H136+E136+B136</f>
        <v>3143</v>
      </c>
      <c r="L136" s="9">
        <f>I136+F136+C136</f>
        <v>4926</v>
      </c>
      <c r="M136" s="9">
        <f>SUM(K136:L136)</f>
        <v>8069</v>
      </c>
      <c r="N136" s="10" t="s">
        <v>69</v>
      </c>
    </row>
    <row r="137" spans="1:14" ht="19.5" customHeight="1" x14ac:dyDescent="0.2">
      <c r="A137" s="8" t="s">
        <v>70</v>
      </c>
      <c r="B137" s="9">
        <v>4085</v>
      </c>
      <c r="C137" s="9">
        <v>5524</v>
      </c>
      <c r="D137" s="9">
        <v>9609</v>
      </c>
      <c r="E137" s="9">
        <v>0</v>
      </c>
      <c r="F137" s="9">
        <v>0</v>
      </c>
      <c r="G137" s="9">
        <v>0</v>
      </c>
      <c r="H137" s="9">
        <v>0</v>
      </c>
      <c r="I137" s="9">
        <v>0</v>
      </c>
      <c r="J137" s="9">
        <v>0</v>
      </c>
      <c r="K137" s="9">
        <f t="shared" ref="K137:K160" si="32">H137+E137+B137</f>
        <v>4085</v>
      </c>
      <c r="L137" s="9">
        <f t="shared" ref="L137:L160" si="33">I137+F137+C137</f>
        <v>5524</v>
      </c>
      <c r="M137" s="9">
        <f t="shared" ref="M137:M160" si="34">SUM(K137:L137)</f>
        <v>9609</v>
      </c>
      <c r="N137" s="10" t="s">
        <v>71</v>
      </c>
    </row>
    <row r="138" spans="1:14" ht="19.5" customHeight="1" x14ac:dyDescent="0.2">
      <c r="A138" s="8" t="s">
        <v>72</v>
      </c>
      <c r="B138" s="9">
        <v>135</v>
      </c>
      <c r="C138" s="9">
        <v>161</v>
      </c>
      <c r="D138" s="9">
        <v>296</v>
      </c>
      <c r="E138" s="9">
        <v>0</v>
      </c>
      <c r="F138" s="9">
        <v>0</v>
      </c>
      <c r="G138" s="9">
        <v>0</v>
      </c>
      <c r="H138" s="9">
        <v>0</v>
      </c>
      <c r="I138" s="9">
        <v>0</v>
      </c>
      <c r="J138" s="9">
        <v>0</v>
      </c>
      <c r="K138" s="9">
        <f t="shared" si="32"/>
        <v>135</v>
      </c>
      <c r="L138" s="9">
        <f t="shared" si="33"/>
        <v>161</v>
      </c>
      <c r="M138" s="9">
        <f t="shared" si="34"/>
        <v>296</v>
      </c>
      <c r="N138" s="10" t="s">
        <v>73</v>
      </c>
    </row>
    <row r="139" spans="1:14" ht="36" customHeight="1" x14ac:dyDescent="0.2">
      <c r="A139" s="30" t="s">
        <v>116</v>
      </c>
      <c r="B139" s="9">
        <v>157</v>
      </c>
      <c r="C139" s="9">
        <v>312</v>
      </c>
      <c r="D139" s="9">
        <v>469</v>
      </c>
      <c r="E139" s="9">
        <v>0</v>
      </c>
      <c r="F139" s="9">
        <v>0</v>
      </c>
      <c r="G139" s="9">
        <v>0</v>
      </c>
      <c r="H139" s="9">
        <v>0</v>
      </c>
      <c r="I139" s="9">
        <v>0</v>
      </c>
      <c r="J139" s="9">
        <v>0</v>
      </c>
      <c r="K139" s="9">
        <f t="shared" si="32"/>
        <v>157</v>
      </c>
      <c r="L139" s="9">
        <f t="shared" si="33"/>
        <v>312</v>
      </c>
      <c r="M139" s="9">
        <f t="shared" si="34"/>
        <v>469</v>
      </c>
      <c r="N139" s="29" t="s">
        <v>117</v>
      </c>
    </row>
    <row r="140" spans="1:14" ht="24.75" customHeight="1" x14ac:dyDescent="0.2">
      <c r="A140" s="30" t="s">
        <v>76</v>
      </c>
      <c r="B140" s="9">
        <v>196</v>
      </c>
      <c r="C140" s="9">
        <v>199</v>
      </c>
      <c r="D140" s="9">
        <v>395</v>
      </c>
      <c r="E140" s="9">
        <v>0</v>
      </c>
      <c r="F140" s="9">
        <v>0</v>
      </c>
      <c r="G140" s="9">
        <v>0</v>
      </c>
      <c r="H140" s="9">
        <v>0</v>
      </c>
      <c r="I140" s="9">
        <v>0</v>
      </c>
      <c r="J140" s="9">
        <v>0</v>
      </c>
      <c r="K140" s="9">
        <f t="shared" si="32"/>
        <v>196</v>
      </c>
      <c r="L140" s="9">
        <f t="shared" si="33"/>
        <v>199</v>
      </c>
      <c r="M140" s="9">
        <f t="shared" si="34"/>
        <v>395</v>
      </c>
      <c r="N140" s="32" t="s">
        <v>118</v>
      </c>
    </row>
    <row r="141" spans="1:14" s="214" customFormat="1" ht="24" customHeight="1" x14ac:dyDescent="0.2">
      <c r="A141" s="30" t="s">
        <v>137</v>
      </c>
      <c r="B141" s="9">
        <f>SUM(B104:B129,B136:B140)</f>
        <v>153150</v>
      </c>
      <c r="C141" s="9">
        <f>SUM(C104:C129,C136:C140)</f>
        <v>200919</v>
      </c>
      <c r="D141" s="9">
        <f t="shared" ref="D141:D147" si="35">SUM(B141:C141)</f>
        <v>354069</v>
      </c>
      <c r="E141" s="9">
        <f>SUM(E104:E129,E136:E140)</f>
        <v>18</v>
      </c>
      <c r="F141" s="9">
        <f>SUM(F104:F129,F136:F140)</f>
        <v>55</v>
      </c>
      <c r="G141" s="9">
        <f t="shared" ref="G141:G147" si="36">SUM(E141:F141)</f>
        <v>73</v>
      </c>
      <c r="H141" s="9">
        <f>SUM(H104:H129,H136:H140)</f>
        <v>3</v>
      </c>
      <c r="I141" s="9">
        <f>SUM(I104:I129,I136:I140)</f>
        <v>2</v>
      </c>
      <c r="J141" s="9">
        <f t="shared" ref="J141:J155" si="37">SUM(H141:I141)</f>
        <v>5</v>
      </c>
      <c r="K141" s="9">
        <f t="shared" si="32"/>
        <v>153171</v>
      </c>
      <c r="L141" s="9">
        <f t="shared" si="33"/>
        <v>200976</v>
      </c>
      <c r="M141" s="9">
        <f t="shared" si="34"/>
        <v>354147</v>
      </c>
      <c r="N141" s="32" t="s">
        <v>138</v>
      </c>
    </row>
    <row r="142" spans="1:14" ht="19.5" customHeight="1" x14ac:dyDescent="0.2">
      <c r="A142" s="8" t="s">
        <v>80</v>
      </c>
      <c r="B142" s="9">
        <v>8109</v>
      </c>
      <c r="C142" s="9">
        <v>5545</v>
      </c>
      <c r="D142" s="9">
        <v>13654</v>
      </c>
      <c r="E142" s="9">
        <v>0</v>
      </c>
      <c r="F142" s="9">
        <v>0</v>
      </c>
      <c r="G142" s="9">
        <v>0</v>
      </c>
      <c r="H142" s="9">
        <v>0</v>
      </c>
      <c r="I142" s="9">
        <v>0</v>
      </c>
      <c r="J142" s="9">
        <v>0</v>
      </c>
      <c r="K142" s="9">
        <f t="shared" si="32"/>
        <v>8109</v>
      </c>
      <c r="L142" s="9">
        <f t="shared" si="33"/>
        <v>5545</v>
      </c>
      <c r="M142" s="9">
        <f t="shared" si="34"/>
        <v>13654</v>
      </c>
      <c r="N142" s="32" t="s">
        <v>81</v>
      </c>
    </row>
    <row r="143" spans="1:14" ht="19.5" customHeight="1" x14ac:dyDescent="0.2">
      <c r="A143" s="8" t="s">
        <v>82</v>
      </c>
      <c r="B143" s="9">
        <v>10182</v>
      </c>
      <c r="C143" s="9">
        <v>9441</v>
      </c>
      <c r="D143" s="9">
        <v>19623</v>
      </c>
      <c r="E143" s="9">
        <v>5</v>
      </c>
      <c r="F143" s="9">
        <v>10</v>
      </c>
      <c r="G143" s="9">
        <v>15</v>
      </c>
      <c r="H143" s="9">
        <v>0</v>
      </c>
      <c r="I143" s="9">
        <v>0</v>
      </c>
      <c r="J143" s="9">
        <v>0</v>
      </c>
      <c r="K143" s="9">
        <f t="shared" si="32"/>
        <v>10187</v>
      </c>
      <c r="L143" s="9">
        <f t="shared" si="33"/>
        <v>9451</v>
      </c>
      <c r="M143" s="9">
        <f t="shared" si="34"/>
        <v>19638</v>
      </c>
      <c r="N143" s="10" t="s">
        <v>83</v>
      </c>
    </row>
    <row r="144" spans="1:14" ht="19.5" customHeight="1" x14ac:dyDescent="0.2">
      <c r="A144" s="8" t="s">
        <v>84</v>
      </c>
      <c r="B144" s="9">
        <v>7771</v>
      </c>
      <c r="C144" s="9">
        <v>6437</v>
      </c>
      <c r="D144" s="9">
        <v>14208</v>
      </c>
      <c r="E144" s="9">
        <v>0</v>
      </c>
      <c r="F144" s="9">
        <v>0</v>
      </c>
      <c r="G144" s="9">
        <v>0</v>
      </c>
      <c r="H144" s="9">
        <v>0</v>
      </c>
      <c r="I144" s="9">
        <v>0</v>
      </c>
      <c r="J144" s="9">
        <v>0</v>
      </c>
      <c r="K144" s="9">
        <f t="shared" si="32"/>
        <v>7771</v>
      </c>
      <c r="L144" s="9">
        <f t="shared" si="33"/>
        <v>6437</v>
      </c>
      <c r="M144" s="9">
        <f t="shared" si="34"/>
        <v>14208</v>
      </c>
      <c r="N144" s="10" t="s">
        <v>85</v>
      </c>
    </row>
    <row r="145" spans="1:14" ht="19.5" customHeight="1" x14ac:dyDescent="0.2">
      <c r="A145" s="8" t="s">
        <v>86</v>
      </c>
      <c r="B145" s="9">
        <v>5507</v>
      </c>
      <c r="C145" s="9">
        <v>5062</v>
      </c>
      <c r="D145" s="9">
        <v>10569</v>
      </c>
      <c r="E145" s="9">
        <v>0</v>
      </c>
      <c r="F145" s="9">
        <v>0</v>
      </c>
      <c r="G145" s="9">
        <v>0</v>
      </c>
      <c r="H145" s="9">
        <v>0</v>
      </c>
      <c r="I145" s="9">
        <v>0</v>
      </c>
      <c r="J145" s="9">
        <v>0</v>
      </c>
      <c r="K145" s="9">
        <f t="shared" si="32"/>
        <v>5507</v>
      </c>
      <c r="L145" s="9">
        <f t="shared" si="33"/>
        <v>5062</v>
      </c>
      <c r="M145" s="9">
        <f t="shared" si="34"/>
        <v>10569</v>
      </c>
      <c r="N145" s="10" t="s">
        <v>87</v>
      </c>
    </row>
    <row r="146" spans="1:14" ht="19.5" customHeight="1" x14ac:dyDescent="0.2">
      <c r="A146" s="8" t="s">
        <v>88</v>
      </c>
      <c r="B146" s="9">
        <v>66558</v>
      </c>
      <c r="C146" s="9">
        <v>47700</v>
      </c>
      <c r="D146" s="9">
        <v>114258</v>
      </c>
      <c r="E146" s="9">
        <v>18</v>
      </c>
      <c r="F146" s="9">
        <v>22</v>
      </c>
      <c r="G146" s="9">
        <v>40</v>
      </c>
      <c r="H146" s="9">
        <v>0</v>
      </c>
      <c r="I146" s="9">
        <v>0</v>
      </c>
      <c r="J146" s="9">
        <v>0</v>
      </c>
      <c r="K146" s="9">
        <f t="shared" si="32"/>
        <v>66576</v>
      </c>
      <c r="L146" s="9">
        <f t="shared" si="33"/>
        <v>47722</v>
      </c>
      <c r="M146" s="9">
        <f t="shared" si="34"/>
        <v>114298</v>
      </c>
      <c r="N146" s="10" t="s">
        <v>89</v>
      </c>
    </row>
    <row r="147" spans="1:14" ht="19.5" customHeight="1" x14ac:dyDescent="0.2">
      <c r="A147" s="8" t="s">
        <v>90</v>
      </c>
      <c r="B147" s="9">
        <f>SUM(B141,B142:B146)</f>
        <v>251277</v>
      </c>
      <c r="C147" s="9">
        <f t="shared" ref="C147:I147" si="38">SUM(C141,C142:C146)</f>
        <v>275104</v>
      </c>
      <c r="D147" s="9">
        <f t="shared" si="35"/>
        <v>526381</v>
      </c>
      <c r="E147" s="9">
        <f t="shared" si="38"/>
        <v>41</v>
      </c>
      <c r="F147" s="9">
        <f t="shared" si="38"/>
        <v>87</v>
      </c>
      <c r="G147" s="9">
        <f t="shared" si="36"/>
        <v>128</v>
      </c>
      <c r="H147" s="9">
        <f t="shared" si="38"/>
        <v>3</v>
      </c>
      <c r="I147" s="9">
        <f t="shared" si="38"/>
        <v>2</v>
      </c>
      <c r="J147" s="9">
        <f t="shared" si="37"/>
        <v>5</v>
      </c>
      <c r="K147" s="9">
        <f t="shared" si="32"/>
        <v>251321</v>
      </c>
      <c r="L147" s="9">
        <f t="shared" si="33"/>
        <v>275193</v>
      </c>
      <c r="M147" s="9">
        <f t="shared" si="34"/>
        <v>526514</v>
      </c>
      <c r="N147" s="10" t="s">
        <v>91</v>
      </c>
    </row>
    <row r="148" spans="1:14" ht="20.25" customHeight="1" x14ac:dyDescent="0.2">
      <c r="A148" s="8" t="s">
        <v>92</v>
      </c>
      <c r="B148" s="9"/>
      <c r="C148" s="9"/>
      <c r="D148" s="9" t="s">
        <v>575</v>
      </c>
      <c r="E148" s="9"/>
      <c r="F148" s="9"/>
      <c r="G148" s="9"/>
      <c r="H148" s="9"/>
      <c r="I148" s="9"/>
      <c r="J148" s="9"/>
      <c r="K148" s="9"/>
      <c r="L148" s="9"/>
      <c r="M148" s="9"/>
      <c r="N148" s="10" t="s">
        <v>93</v>
      </c>
    </row>
    <row r="149" spans="1:14" s="374" customFormat="1" ht="20.25" customHeight="1" x14ac:dyDescent="0.2">
      <c r="A149" s="73" t="s">
        <v>17</v>
      </c>
      <c r="B149" s="210">
        <v>4183</v>
      </c>
      <c r="C149" s="210">
        <v>4475</v>
      </c>
      <c r="D149" s="210">
        <v>8658</v>
      </c>
      <c r="E149" s="210">
        <v>2</v>
      </c>
      <c r="F149" s="210">
        <v>7</v>
      </c>
      <c r="G149" s="210">
        <v>9</v>
      </c>
      <c r="H149" s="210">
        <v>0</v>
      </c>
      <c r="I149" s="210">
        <v>0</v>
      </c>
      <c r="J149" s="210">
        <v>0</v>
      </c>
      <c r="K149" s="210">
        <f t="shared" si="32"/>
        <v>4185</v>
      </c>
      <c r="L149" s="210">
        <f t="shared" si="33"/>
        <v>4482</v>
      </c>
      <c r="M149" s="210">
        <f t="shared" si="34"/>
        <v>8667</v>
      </c>
      <c r="N149" s="211" t="s">
        <v>18</v>
      </c>
    </row>
    <row r="150" spans="1:14" ht="20.25" customHeight="1" x14ac:dyDescent="0.2">
      <c r="A150" s="8" t="s">
        <v>19</v>
      </c>
      <c r="B150" s="9">
        <v>3715</v>
      </c>
      <c r="C150" s="9">
        <v>3468</v>
      </c>
      <c r="D150" s="9">
        <v>7183</v>
      </c>
      <c r="E150" s="9">
        <v>0</v>
      </c>
      <c r="F150" s="9">
        <v>0</v>
      </c>
      <c r="G150" s="9">
        <v>0</v>
      </c>
      <c r="H150" s="9">
        <v>0</v>
      </c>
      <c r="I150" s="9">
        <v>0</v>
      </c>
      <c r="J150" s="9">
        <v>0</v>
      </c>
      <c r="K150" s="9">
        <f t="shared" si="32"/>
        <v>3715</v>
      </c>
      <c r="L150" s="9">
        <f t="shared" si="33"/>
        <v>3468</v>
      </c>
      <c r="M150" s="9">
        <f t="shared" si="34"/>
        <v>7183</v>
      </c>
      <c r="N150" s="10" t="s">
        <v>125</v>
      </c>
    </row>
    <row r="151" spans="1:14" ht="20.25" customHeight="1" x14ac:dyDescent="0.2">
      <c r="A151" s="8" t="s">
        <v>21</v>
      </c>
      <c r="B151" s="9">
        <v>1697</v>
      </c>
      <c r="C151" s="9">
        <v>774</v>
      </c>
      <c r="D151" s="9">
        <v>2471</v>
      </c>
      <c r="E151" s="9">
        <v>1</v>
      </c>
      <c r="F151" s="9">
        <v>0</v>
      </c>
      <c r="G151" s="9">
        <v>1</v>
      </c>
      <c r="H151" s="9">
        <v>0</v>
      </c>
      <c r="I151" s="9">
        <v>0</v>
      </c>
      <c r="J151" s="9">
        <v>0</v>
      </c>
      <c r="K151" s="9">
        <f t="shared" si="32"/>
        <v>1698</v>
      </c>
      <c r="L151" s="9">
        <f t="shared" si="33"/>
        <v>774</v>
      </c>
      <c r="M151" s="9">
        <f t="shared" si="34"/>
        <v>2472</v>
      </c>
      <c r="N151" s="10" t="s">
        <v>145</v>
      </c>
    </row>
    <row r="152" spans="1:14" ht="20.25" customHeight="1" x14ac:dyDescent="0.2">
      <c r="A152" s="8" t="s">
        <v>25</v>
      </c>
      <c r="B152" s="9">
        <v>3097</v>
      </c>
      <c r="C152" s="9">
        <v>2774</v>
      </c>
      <c r="D152" s="9">
        <v>5871</v>
      </c>
      <c r="E152" s="9">
        <v>3</v>
      </c>
      <c r="F152" s="9">
        <v>3</v>
      </c>
      <c r="G152" s="9">
        <v>6</v>
      </c>
      <c r="H152" s="9">
        <v>0</v>
      </c>
      <c r="I152" s="9">
        <v>0</v>
      </c>
      <c r="J152" s="9">
        <v>0</v>
      </c>
      <c r="K152" s="9">
        <f t="shared" si="32"/>
        <v>3100</v>
      </c>
      <c r="L152" s="9">
        <f t="shared" si="33"/>
        <v>2777</v>
      </c>
      <c r="M152" s="9">
        <f t="shared" si="34"/>
        <v>5877</v>
      </c>
      <c r="N152" s="10" t="s">
        <v>26</v>
      </c>
    </row>
    <row r="153" spans="1:14" ht="20.25" customHeight="1" x14ac:dyDescent="0.2">
      <c r="A153" s="8" t="s">
        <v>27</v>
      </c>
      <c r="B153" s="9">
        <v>4057</v>
      </c>
      <c r="C153" s="9">
        <v>1408</v>
      </c>
      <c r="D153" s="9">
        <v>5465</v>
      </c>
      <c r="E153" s="9">
        <v>0</v>
      </c>
      <c r="F153" s="9">
        <v>0</v>
      </c>
      <c r="G153" s="9">
        <v>0</v>
      </c>
      <c r="H153" s="9">
        <v>0</v>
      </c>
      <c r="I153" s="9">
        <v>0</v>
      </c>
      <c r="J153" s="9">
        <v>0</v>
      </c>
      <c r="K153" s="9">
        <f t="shared" si="32"/>
        <v>4057</v>
      </c>
      <c r="L153" s="9">
        <f t="shared" si="33"/>
        <v>1408</v>
      </c>
      <c r="M153" s="9">
        <f t="shared" si="34"/>
        <v>5465</v>
      </c>
      <c r="N153" s="10" t="s">
        <v>142</v>
      </c>
    </row>
    <row r="154" spans="1:14" s="214" customFormat="1" ht="20.25" customHeight="1" x14ac:dyDescent="0.2">
      <c r="A154" s="8" t="s">
        <v>94</v>
      </c>
      <c r="B154" s="9">
        <v>2</v>
      </c>
      <c r="C154" s="9">
        <v>3</v>
      </c>
      <c r="D154" s="9">
        <v>5</v>
      </c>
      <c r="E154" s="9">
        <v>0</v>
      </c>
      <c r="F154" s="9">
        <v>0</v>
      </c>
      <c r="G154" s="9">
        <v>0</v>
      </c>
      <c r="H154" s="9">
        <v>0</v>
      </c>
      <c r="I154" s="9">
        <v>0</v>
      </c>
      <c r="J154" s="9">
        <v>0</v>
      </c>
      <c r="K154" s="9">
        <f t="shared" si="32"/>
        <v>2</v>
      </c>
      <c r="L154" s="9">
        <f t="shared" si="33"/>
        <v>3</v>
      </c>
      <c r="M154" s="9">
        <f t="shared" si="34"/>
        <v>5</v>
      </c>
      <c r="N154" s="215" t="s">
        <v>32</v>
      </c>
    </row>
    <row r="155" spans="1:14" ht="20.25" customHeight="1" x14ac:dyDescent="0.2">
      <c r="A155" s="8" t="s">
        <v>35</v>
      </c>
      <c r="B155" s="9">
        <v>4639</v>
      </c>
      <c r="C155" s="9">
        <v>3412</v>
      </c>
      <c r="D155" s="9">
        <v>8051</v>
      </c>
      <c r="E155" s="9">
        <v>0</v>
      </c>
      <c r="F155" s="9">
        <v>0</v>
      </c>
      <c r="G155" s="9">
        <v>0</v>
      </c>
      <c r="H155" s="9">
        <v>0</v>
      </c>
      <c r="I155" s="9">
        <v>0</v>
      </c>
      <c r="J155" s="9">
        <f t="shared" si="37"/>
        <v>0</v>
      </c>
      <c r="K155" s="9">
        <f t="shared" si="32"/>
        <v>4639</v>
      </c>
      <c r="L155" s="9">
        <f t="shared" si="33"/>
        <v>3412</v>
      </c>
      <c r="M155" s="9">
        <f t="shared" si="34"/>
        <v>8051</v>
      </c>
      <c r="N155" s="10" t="s">
        <v>36</v>
      </c>
    </row>
    <row r="156" spans="1:14" ht="20.25" customHeight="1" x14ac:dyDescent="0.2">
      <c r="A156" s="8" t="s">
        <v>39</v>
      </c>
      <c r="B156" s="9">
        <v>2733</v>
      </c>
      <c r="C156" s="9">
        <v>2140</v>
      </c>
      <c r="D156" s="9">
        <v>4873</v>
      </c>
      <c r="E156" s="9">
        <v>1</v>
      </c>
      <c r="F156" s="9">
        <v>0</v>
      </c>
      <c r="G156" s="9">
        <v>1</v>
      </c>
      <c r="H156" s="9">
        <v>1</v>
      </c>
      <c r="I156" s="9">
        <v>0</v>
      </c>
      <c r="J156" s="9">
        <v>1</v>
      </c>
      <c r="K156" s="9">
        <f t="shared" si="32"/>
        <v>2735</v>
      </c>
      <c r="L156" s="9">
        <f t="shared" si="33"/>
        <v>2140</v>
      </c>
      <c r="M156" s="9">
        <f t="shared" si="34"/>
        <v>4875</v>
      </c>
      <c r="N156" s="10" t="s">
        <v>40</v>
      </c>
    </row>
    <row r="157" spans="1:14" ht="20.25" customHeight="1" x14ac:dyDescent="0.2">
      <c r="A157" s="8" t="s">
        <v>43</v>
      </c>
      <c r="B157" s="9">
        <v>4186</v>
      </c>
      <c r="C157" s="9">
        <v>1080</v>
      </c>
      <c r="D157" s="9">
        <v>5266</v>
      </c>
      <c r="E157" s="9">
        <v>0</v>
      </c>
      <c r="F157" s="9">
        <v>1</v>
      </c>
      <c r="G157" s="9">
        <v>1</v>
      </c>
      <c r="H157" s="9">
        <v>0</v>
      </c>
      <c r="I157" s="9">
        <v>0</v>
      </c>
      <c r="J157" s="9">
        <v>0</v>
      </c>
      <c r="K157" s="9">
        <f t="shared" si="32"/>
        <v>4186</v>
      </c>
      <c r="L157" s="9">
        <f t="shared" si="33"/>
        <v>1081</v>
      </c>
      <c r="M157" s="9">
        <f t="shared" si="34"/>
        <v>5267</v>
      </c>
      <c r="N157" s="10" t="s">
        <v>44</v>
      </c>
    </row>
    <row r="158" spans="1:14" ht="20.25" customHeight="1" x14ac:dyDescent="0.2">
      <c r="A158" s="8" t="s">
        <v>45</v>
      </c>
      <c r="B158" s="9">
        <v>693</v>
      </c>
      <c r="C158" s="9">
        <v>459</v>
      </c>
      <c r="D158" s="9">
        <v>1152</v>
      </c>
      <c r="E158" s="9">
        <v>0</v>
      </c>
      <c r="F158" s="9">
        <v>0</v>
      </c>
      <c r="G158" s="9">
        <v>0</v>
      </c>
      <c r="H158" s="9">
        <v>0</v>
      </c>
      <c r="I158" s="9">
        <v>0</v>
      </c>
      <c r="J158" s="9">
        <v>0</v>
      </c>
      <c r="K158" s="9">
        <f t="shared" si="32"/>
        <v>693</v>
      </c>
      <c r="L158" s="9">
        <f t="shared" si="33"/>
        <v>459</v>
      </c>
      <c r="M158" s="9">
        <f t="shared" si="34"/>
        <v>1152</v>
      </c>
      <c r="N158" s="10" t="s">
        <v>46</v>
      </c>
    </row>
    <row r="159" spans="1:14" ht="20.25" customHeight="1" x14ac:dyDescent="0.2">
      <c r="A159" s="8" t="s">
        <v>47</v>
      </c>
      <c r="B159" s="9">
        <v>1892</v>
      </c>
      <c r="C159" s="9">
        <v>1252</v>
      </c>
      <c r="D159" s="9">
        <v>3144</v>
      </c>
      <c r="E159" s="9">
        <v>0</v>
      </c>
      <c r="F159" s="9">
        <v>0</v>
      </c>
      <c r="G159" s="9">
        <v>0</v>
      </c>
      <c r="H159" s="9">
        <v>0</v>
      </c>
      <c r="I159" s="9">
        <v>0</v>
      </c>
      <c r="J159" s="9">
        <v>0</v>
      </c>
      <c r="K159" s="9">
        <f t="shared" si="32"/>
        <v>1892</v>
      </c>
      <c r="L159" s="9">
        <f t="shared" si="33"/>
        <v>1252</v>
      </c>
      <c r="M159" s="9">
        <f t="shared" si="34"/>
        <v>3144</v>
      </c>
      <c r="N159" s="10" t="s">
        <v>48</v>
      </c>
    </row>
    <row r="160" spans="1:14" ht="20.25" customHeight="1" thickBot="1" x14ac:dyDescent="0.25">
      <c r="A160" s="11" t="s">
        <v>49</v>
      </c>
      <c r="B160" s="12">
        <v>1389</v>
      </c>
      <c r="C160" s="12">
        <v>906</v>
      </c>
      <c r="D160" s="12">
        <v>2295</v>
      </c>
      <c r="E160" s="12">
        <v>0</v>
      </c>
      <c r="F160" s="12">
        <v>1</v>
      </c>
      <c r="G160" s="12">
        <v>1</v>
      </c>
      <c r="H160" s="12">
        <v>0</v>
      </c>
      <c r="I160" s="12">
        <v>0</v>
      </c>
      <c r="J160" s="12">
        <v>0</v>
      </c>
      <c r="K160" s="12">
        <f t="shared" si="32"/>
        <v>1389</v>
      </c>
      <c r="L160" s="12">
        <f t="shared" si="33"/>
        <v>907</v>
      </c>
      <c r="M160" s="12">
        <f t="shared" si="34"/>
        <v>2296</v>
      </c>
      <c r="N160" s="13" t="s">
        <v>50</v>
      </c>
    </row>
    <row r="161" spans="1:17" ht="20.25" customHeight="1" thickTop="1" x14ac:dyDescent="0.2"/>
    <row r="162" spans="1:17" ht="10.5" customHeight="1" x14ac:dyDescent="0.2"/>
    <row r="163" spans="1:17" s="214" customFormat="1" ht="10.5" customHeight="1" x14ac:dyDescent="0.2">
      <c r="A163"/>
      <c r="B163"/>
      <c r="C163"/>
      <c r="D163"/>
      <c r="E163"/>
      <c r="F163"/>
      <c r="G163"/>
      <c r="H163"/>
      <c r="I163"/>
      <c r="J163"/>
      <c r="K163"/>
      <c r="L163"/>
      <c r="M163"/>
      <c r="N163"/>
    </row>
    <row r="164" spans="1:17" ht="20.25" customHeight="1" x14ac:dyDescent="0.2"/>
    <row r="165" spans="1:17" ht="20.25" customHeight="1" thickBot="1" x14ac:dyDescent="0.3">
      <c r="A165" s="1" t="s">
        <v>630</v>
      </c>
      <c r="B165" s="31"/>
      <c r="C165" s="31"/>
      <c r="D165" s="31"/>
      <c r="E165" s="31"/>
      <c r="F165" s="31"/>
      <c r="G165" s="31"/>
      <c r="H165" s="31"/>
      <c r="I165" s="31"/>
      <c r="J165" s="31"/>
      <c r="K165" s="31"/>
      <c r="L165" s="31"/>
      <c r="M165" s="31"/>
      <c r="N165" s="2" t="s">
        <v>170</v>
      </c>
    </row>
    <row r="166" spans="1:17" s="524" customFormat="1" ht="19.5" customHeight="1" thickTop="1" x14ac:dyDescent="0.25">
      <c r="A166" s="992" t="s">
        <v>0</v>
      </c>
      <c r="B166" s="1003" t="s">
        <v>1</v>
      </c>
      <c r="C166" s="1003"/>
      <c r="D166" s="1003"/>
      <c r="E166" s="1003" t="s">
        <v>2</v>
      </c>
      <c r="F166" s="1003"/>
      <c r="G166" s="1003"/>
      <c r="H166" s="1003" t="s">
        <v>3</v>
      </c>
      <c r="I166" s="1003"/>
      <c r="J166" s="1003"/>
      <c r="K166" s="1003" t="s">
        <v>4</v>
      </c>
      <c r="L166" s="1003"/>
      <c r="M166" s="1003"/>
      <c r="N166" s="992" t="s">
        <v>5</v>
      </c>
    </row>
    <row r="167" spans="1:17" s="524" customFormat="1" ht="19.5" customHeight="1" x14ac:dyDescent="0.25">
      <c r="A167" s="993"/>
      <c r="B167" s="1004" t="s">
        <v>6</v>
      </c>
      <c r="C167" s="1004"/>
      <c r="D167" s="1004"/>
      <c r="E167" s="1004" t="s">
        <v>7</v>
      </c>
      <c r="F167" s="1004"/>
      <c r="G167" s="1004"/>
      <c r="H167" s="1004" t="s">
        <v>8</v>
      </c>
      <c r="I167" s="1004"/>
      <c r="J167" s="1004"/>
      <c r="K167" s="1004" t="s">
        <v>9</v>
      </c>
      <c r="L167" s="1004"/>
      <c r="M167" s="1004"/>
      <c r="N167" s="993"/>
      <c r="Q167" s="33"/>
    </row>
    <row r="168" spans="1:17" s="524" customFormat="1" ht="19.5" customHeight="1" x14ac:dyDescent="0.25">
      <c r="A168" s="993"/>
      <c r="B168" s="500" t="s">
        <v>10</v>
      </c>
      <c r="C168" s="500" t="s">
        <v>11</v>
      </c>
      <c r="D168" s="500" t="s">
        <v>12</v>
      </c>
      <c r="E168" s="500" t="s">
        <v>10</v>
      </c>
      <c r="F168" s="500" t="s">
        <v>11</v>
      </c>
      <c r="G168" s="500" t="s">
        <v>12</v>
      </c>
      <c r="H168" s="500" t="s">
        <v>10</v>
      </c>
      <c r="I168" s="500" t="s">
        <v>11</v>
      </c>
      <c r="J168" s="500" t="s">
        <v>12</v>
      </c>
      <c r="K168" s="500" t="s">
        <v>10</v>
      </c>
      <c r="L168" s="500" t="s">
        <v>11</v>
      </c>
      <c r="M168" s="500" t="s">
        <v>12</v>
      </c>
      <c r="N168" s="993"/>
    </row>
    <row r="169" spans="1:17" s="524" customFormat="1" ht="15.75" customHeight="1" thickBot="1" x14ac:dyDescent="0.3">
      <c r="A169" s="994"/>
      <c r="B169" s="4" t="s">
        <v>13</v>
      </c>
      <c r="C169" s="4" t="s">
        <v>14</v>
      </c>
      <c r="D169" s="4" t="s">
        <v>9</v>
      </c>
      <c r="E169" s="4" t="s">
        <v>13</v>
      </c>
      <c r="F169" s="4" t="s">
        <v>14</v>
      </c>
      <c r="G169" s="4" t="s">
        <v>9</v>
      </c>
      <c r="H169" s="4" t="s">
        <v>13</v>
      </c>
      <c r="I169" s="4" t="s">
        <v>14</v>
      </c>
      <c r="J169" s="4" t="s">
        <v>9</v>
      </c>
      <c r="K169" s="4" t="s">
        <v>13</v>
      </c>
      <c r="L169" s="4" t="s">
        <v>14</v>
      </c>
      <c r="M169" s="4" t="s">
        <v>9</v>
      </c>
      <c r="N169" s="994"/>
      <c r="O169" s="524" t="s">
        <v>575</v>
      </c>
    </row>
    <row r="170" spans="1:17" ht="22.5" customHeight="1" x14ac:dyDescent="0.2">
      <c r="A170" s="5" t="s">
        <v>96</v>
      </c>
      <c r="B170" s="6">
        <v>365</v>
      </c>
      <c r="C170" s="6">
        <v>200</v>
      </c>
      <c r="D170" s="9">
        <v>565</v>
      </c>
      <c r="E170" s="6">
        <v>0</v>
      </c>
      <c r="F170" s="6">
        <v>0</v>
      </c>
      <c r="G170" s="9">
        <v>0</v>
      </c>
      <c r="H170" s="6">
        <v>0</v>
      </c>
      <c r="I170" s="6">
        <v>0</v>
      </c>
      <c r="J170" s="9">
        <f>SUM(H170:I170)</f>
        <v>0</v>
      </c>
      <c r="K170" s="9">
        <f t="shared" ref="K170:L175" si="39">H170+E170+B170</f>
        <v>365</v>
      </c>
      <c r="L170" s="9">
        <f t="shared" si="39"/>
        <v>200</v>
      </c>
      <c r="M170" s="9">
        <f t="shared" ref="M170:M175" si="40">SUM(K170:L170)</f>
        <v>565</v>
      </c>
      <c r="N170" s="7" t="s">
        <v>52</v>
      </c>
    </row>
    <row r="171" spans="1:17" ht="18.75" customHeight="1" x14ac:dyDescent="0.2">
      <c r="A171" s="8" t="s">
        <v>53</v>
      </c>
      <c r="B171" s="9">
        <v>2536</v>
      </c>
      <c r="C171" s="9">
        <v>1670</v>
      </c>
      <c r="D171" s="9">
        <v>4206</v>
      </c>
      <c r="E171" s="9">
        <v>0</v>
      </c>
      <c r="F171" s="9">
        <v>0</v>
      </c>
      <c r="G171" s="9">
        <v>0</v>
      </c>
      <c r="H171" s="9">
        <v>0</v>
      </c>
      <c r="I171" s="9">
        <v>0</v>
      </c>
      <c r="J171" s="9">
        <v>0</v>
      </c>
      <c r="K171" s="9">
        <f t="shared" si="39"/>
        <v>2536</v>
      </c>
      <c r="L171" s="9">
        <f t="shared" si="39"/>
        <v>1670</v>
      </c>
      <c r="M171" s="9">
        <f t="shared" si="40"/>
        <v>4206</v>
      </c>
      <c r="N171" s="10" t="s">
        <v>54</v>
      </c>
    </row>
    <row r="172" spans="1:17" ht="18.75" customHeight="1" x14ac:dyDescent="0.2">
      <c r="A172" s="8" t="s">
        <v>107</v>
      </c>
      <c r="B172" s="9">
        <v>100</v>
      </c>
      <c r="C172" s="9">
        <v>43</v>
      </c>
      <c r="D172" s="9">
        <v>143</v>
      </c>
      <c r="E172" s="9">
        <v>0</v>
      </c>
      <c r="F172" s="9">
        <v>0</v>
      </c>
      <c r="G172" s="9">
        <v>0</v>
      </c>
      <c r="H172" s="9">
        <v>0</v>
      </c>
      <c r="I172" s="9">
        <v>0</v>
      </c>
      <c r="J172" s="9">
        <f>SUM(H172:I172)</f>
        <v>0</v>
      </c>
      <c r="K172" s="9">
        <f t="shared" si="39"/>
        <v>100</v>
      </c>
      <c r="L172" s="9">
        <f t="shared" si="39"/>
        <v>43</v>
      </c>
      <c r="M172" s="9">
        <f t="shared" si="40"/>
        <v>143</v>
      </c>
      <c r="N172" s="215" t="s">
        <v>55</v>
      </c>
    </row>
    <row r="173" spans="1:17" ht="18.75" customHeight="1" x14ac:dyDescent="0.2">
      <c r="A173" s="8" t="s">
        <v>56</v>
      </c>
      <c r="B173" s="9">
        <v>3006</v>
      </c>
      <c r="C173" s="9">
        <v>1878</v>
      </c>
      <c r="D173" s="9">
        <v>4884</v>
      </c>
      <c r="E173" s="9">
        <v>0</v>
      </c>
      <c r="F173" s="9">
        <v>0</v>
      </c>
      <c r="G173" s="9">
        <v>0</v>
      </c>
      <c r="H173" s="9">
        <v>0</v>
      </c>
      <c r="I173" s="9">
        <v>0</v>
      </c>
      <c r="J173" s="9">
        <f>SUM(H173:I173)</f>
        <v>0</v>
      </c>
      <c r="K173" s="9">
        <f t="shared" si="39"/>
        <v>3006</v>
      </c>
      <c r="L173" s="9">
        <f t="shared" si="39"/>
        <v>1878</v>
      </c>
      <c r="M173" s="9">
        <f t="shared" si="40"/>
        <v>4884</v>
      </c>
      <c r="N173" s="10" t="s">
        <v>57</v>
      </c>
    </row>
    <row r="174" spans="1:17" ht="18.75" customHeight="1" x14ac:dyDescent="0.2">
      <c r="A174" s="8" t="s">
        <v>58</v>
      </c>
      <c r="B174" s="9">
        <v>3501</v>
      </c>
      <c r="C174" s="9">
        <v>2888</v>
      </c>
      <c r="D174" s="9">
        <v>6389</v>
      </c>
      <c r="E174" s="9">
        <v>0</v>
      </c>
      <c r="F174" s="9">
        <v>0</v>
      </c>
      <c r="G174" s="9">
        <v>0</v>
      </c>
      <c r="H174" s="9">
        <v>0</v>
      </c>
      <c r="I174" s="9">
        <v>0</v>
      </c>
      <c r="J174" s="9">
        <v>0</v>
      </c>
      <c r="K174" s="9">
        <f t="shared" si="39"/>
        <v>3501</v>
      </c>
      <c r="L174" s="9">
        <f t="shared" si="39"/>
        <v>2888</v>
      </c>
      <c r="M174" s="9">
        <f t="shared" si="40"/>
        <v>6389</v>
      </c>
      <c r="N174" s="215" t="s">
        <v>59</v>
      </c>
    </row>
    <row r="175" spans="1:17" ht="21.75" customHeight="1" x14ac:dyDescent="0.2">
      <c r="A175" s="8" t="s">
        <v>60</v>
      </c>
      <c r="B175" s="9">
        <v>2569</v>
      </c>
      <c r="C175" s="9">
        <v>1798</v>
      </c>
      <c r="D175" s="9">
        <v>4367</v>
      </c>
      <c r="E175" s="9">
        <v>0</v>
      </c>
      <c r="F175" s="9">
        <v>0</v>
      </c>
      <c r="G175" s="9">
        <v>0</v>
      </c>
      <c r="H175" s="9">
        <v>0</v>
      </c>
      <c r="I175" s="9">
        <v>0</v>
      </c>
      <c r="J175" s="9">
        <f>SUM(H175:I175)</f>
        <v>0</v>
      </c>
      <c r="K175" s="9">
        <f t="shared" si="39"/>
        <v>2569</v>
      </c>
      <c r="L175" s="9">
        <f t="shared" si="39"/>
        <v>1798</v>
      </c>
      <c r="M175" s="9">
        <f t="shared" si="40"/>
        <v>4367</v>
      </c>
      <c r="N175" s="215" t="s">
        <v>61</v>
      </c>
    </row>
    <row r="176" spans="1:17" ht="21.75" customHeight="1" x14ac:dyDescent="0.2">
      <c r="A176" s="8" t="s">
        <v>62</v>
      </c>
      <c r="B176" s="9">
        <v>709</v>
      </c>
      <c r="C176" s="9">
        <v>503</v>
      </c>
      <c r="D176" s="9">
        <v>1212</v>
      </c>
      <c r="E176" s="9">
        <v>0</v>
      </c>
      <c r="F176" s="9">
        <v>0</v>
      </c>
      <c r="G176" s="9">
        <v>0</v>
      </c>
      <c r="H176" s="9">
        <v>0</v>
      </c>
      <c r="I176" s="9">
        <v>0</v>
      </c>
      <c r="J176" s="9">
        <f t="shared" ref="J176:J189" si="41">SUM(H176:I176)</f>
        <v>0</v>
      </c>
      <c r="K176" s="9">
        <f t="shared" ref="K176:K189" si="42">H176+E176+B176</f>
        <v>709</v>
      </c>
      <c r="L176" s="9">
        <f t="shared" ref="L176:L189" si="43">I176+F176+C176</f>
        <v>503</v>
      </c>
      <c r="M176" s="9">
        <f t="shared" ref="M176:M190" si="44">SUM(K176:L176)</f>
        <v>1212</v>
      </c>
      <c r="N176" s="10" t="s">
        <v>63</v>
      </c>
    </row>
    <row r="177" spans="1:14" ht="21.75" customHeight="1" x14ac:dyDescent="0.2">
      <c r="A177" s="8" t="s">
        <v>64</v>
      </c>
      <c r="B177" s="9">
        <v>5043</v>
      </c>
      <c r="C177" s="9">
        <v>2575</v>
      </c>
      <c r="D177" s="9">
        <v>7618</v>
      </c>
      <c r="E177" s="9">
        <v>0</v>
      </c>
      <c r="F177" s="9">
        <v>0</v>
      </c>
      <c r="G177" s="9">
        <v>0</v>
      </c>
      <c r="H177" s="9">
        <v>0</v>
      </c>
      <c r="I177" s="9">
        <v>0</v>
      </c>
      <c r="J177" s="9">
        <v>0</v>
      </c>
      <c r="K177" s="9">
        <f t="shared" si="42"/>
        <v>5043</v>
      </c>
      <c r="L177" s="9">
        <f t="shared" si="43"/>
        <v>2575</v>
      </c>
      <c r="M177" s="9">
        <f t="shared" si="44"/>
        <v>7618</v>
      </c>
      <c r="N177" s="10" t="s">
        <v>65</v>
      </c>
    </row>
    <row r="178" spans="1:14" ht="21.75" customHeight="1" x14ac:dyDescent="0.2">
      <c r="A178" s="8" t="s">
        <v>66</v>
      </c>
      <c r="B178" s="9">
        <v>2186</v>
      </c>
      <c r="C178" s="9">
        <v>1106</v>
      </c>
      <c r="D178" s="9">
        <v>3292</v>
      </c>
      <c r="E178" s="9">
        <v>0</v>
      </c>
      <c r="F178" s="9">
        <v>0</v>
      </c>
      <c r="G178" s="9">
        <v>0</v>
      </c>
      <c r="H178" s="9">
        <v>0</v>
      </c>
      <c r="I178" s="9">
        <v>0</v>
      </c>
      <c r="J178" s="9">
        <v>0</v>
      </c>
      <c r="K178" s="9">
        <f t="shared" si="42"/>
        <v>2186</v>
      </c>
      <c r="L178" s="9">
        <f t="shared" si="43"/>
        <v>1106</v>
      </c>
      <c r="M178" s="9">
        <f t="shared" si="44"/>
        <v>3292</v>
      </c>
      <c r="N178" s="10" t="s">
        <v>67</v>
      </c>
    </row>
    <row r="179" spans="1:14" ht="21.75" customHeight="1" x14ac:dyDescent="0.2">
      <c r="A179" s="8" t="s">
        <v>68</v>
      </c>
      <c r="B179" s="9">
        <v>1865</v>
      </c>
      <c r="C179" s="9">
        <v>1675</v>
      </c>
      <c r="D179" s="9">
        <v>3540</v>
      </c>
      <c r="E179" s="9">
        <v>0</v>
      </c>
      <c r="F179" s="9">
        <v>0</v>
      </c>
      <c r="G179" s="9">
        <v>0</v>
      </c>
      <c r="H179" s="9">
        <v>0</v>
      </c>
      <c r="I179" s="9">
        <v>0</v>
      </c>
      <c r="J179" s="9">
        <f t="shared" si="41"/>
        <v>0</v>
      </c>
      <c r="K179" s="9">
        <f t="shared" si="42"/>
        <v>1865</v>
      </c>
      <c r="L179" s="9">
        <f t="shared" si="43"/>
        <v>1675</v>
      </c>
      <c r="M179" s="9">
        <f t="shared" si="44"/>
        <v>3540</v>
      </c>
      <c r="N179" s="10" t="s">
        <v>69</v>
      </c>
    </row>
    <row r="180" spans="1:14" ht="21.75" customHeight="1" x14ac:dyDescent="0.2">
      <c r="A180" s="8" t="s">
        <v>70</v>
      </c>
      <c r="B180" s="9">
        <v>1108</v>
      </c>
      <c r="C180" s="9">
        <v>738</v>
      </c>
      <c r="D180" s="9">
        <v>1846</v>
      </c>
      <c r="E180" s="9">
        <v>0</v>
      </c>
      <c r="F180" s="9">
        <v>0</v>
      </c>
      <c r="G180" s="9">
        <v>0</v>
      </c>
      <c r="H180" s="9">
        <v>0</v>
      </c>
      <c r="I180" s="9">
        <v>0</v>
      </c>
      <c r="J180" s="9">
        <f t="shared" si="41"/>
        <v>0</v>
      </c>
      <c r="K180" s="9">
        <f t="shared" si="42"/>
        <v>1108</v>
      </c>
      <c r="L180" s="9">
        <f t="shared" si="43"/>
        <v>738</v>
      </c>
      <c r="M180" s="9">
        <f t="shared" si="44"/>
        <v>1846</v>
      </c>
      <c r="N180" s="10" t="s">
        <v>71</v>
      </c>
    </row>
    <row r="181" spans="1:14" ht="21.75" customHeight="1" x14ac:dyDescent="0.2">
      <c r="A181" s="8" t="s">
        <v>72</v>
      </c>
      <c r="B181" s="9">
        <v>48</v>
      </c>
      <c r="C181" s="9">
        <v>21</v>
      </c>
      <c r="D181" s="9">
        <v>69</v>
      </c>
      <c r="E181" s="9">
        <v>0</v>
      </c>
      <c r="F181" s="9">
        <v>0</v>
      </c>
      <c r="G181" s="9">
        <v>0</v>
      </c>
      <c r="H181" s="9">
        <v>0</v>
      </c>
      <c r="I181" s="9">
        <v>0</v>
      </c>
      <c r="J181" s="9">
        <v>0</v>
      </c>
      <c r="K181" s="9">
        <f t="shared" si="42"/>
        <v>48</v>
      </c>
      <c r="L181" s="9">
        <f t="shared" si="43"/>
        <v>21</v>
      </c>
      <c r="M181" s="9">
        <f t="shared" si="44"/>
        <v>69</v>
      </c>
      <c r="N181" s="10" t="s">
        <v>73</v>
      </c>
    </row>
    <row r="182" spans="1:14" s="214" customFormat="1" ht="21.75" customHeight="1" x14ac:dyDescent="0.2">
      <c r="A182" s="8" t="s">
        <v>76</v>
      </c>
      <c r="B182" s="9">
        <v>47</v>
      </c>
      <c r="C182" s="9">
        <v>53</v>
      </c>
      <c r="D182" s="9">
        <v>100</v>
      </c>
      <c r="E182" s="9">
        <v>0</v>
      </c>
      <c r="F182" s="9">
        <v>0</v>
      </c>
      <c r="G182" s="9">
        <v>0</v>
      </c>
      <c r="H182" s="9">
        <v>0</v>
      </c>
      <c r="I182" s="9">
        <v>0</v>
      </c>
      <c r="J182" s="9">
        <f t="shared" si="41"/>
        <v>0</v>
      </c>
      <c r="K182" s="9">
        <f t="shared" si="42"/>
        <v>47</v>
      </c>
      <c r="L182" s="9">
        <f t="shared" si="43"/>
        <v>53</v>
      </c>
      <c r="M182" s="9">
        <f t="shared" si="44"/>
        <v>100</v>
      </c>
      <c r="N182" s="215" t="s">
        <v>118</v>
      </c>
    </row>
    <row r="183" spans="1:14" s="214" customFormat="1" ht="21.75" customHeight="1" x14ac:dyDescent="0.2">
      <c r="A183" s="8" t="s">
        <v>574</v>
      </c>
      <c r="B183" s="9">
        <f>SUM(B170:B182,B149:B160)</f>
        <v>55366</v>
      </c>
      <c r="C183" s="9">
        <f t="shared" ref="C183:M183" si="45">SUM(C170:C182,C149:C160)</f>
        <v>37299</v>
      </c>
      <c r="D183" s="9">
        <f t="shared" si="45"/>
        <v>92665</v>
      </c>
      <c r="E183" s="9">
        <f t="shared" si="45"/>
        <v>7</v>
      </c>
      <c r="F183" s="9">
        <f t="shared" si="45"/>
        <v>12</v>
      </c>
      <c r="G183" s="9">
        <f t="shared" si="45"/>
        <v>19</v>
      </c>
      <c r="H183" s="9">
        <f t="shared" si="45"/>
        <v>1</v>
      </c>
      <c r="I183" s="9">
        <f t="shared" si="45"/>
        <v>0</v>
      </c>
      <c r="J183" s="9">
        <f t="shared" si="45"/>
        <v>1</v>
      </c>
      <c r="K183" s="9">
        <f t="shared" si="45"/>
        <v>55374</v>
      </c>
      <c r="L183" s="9">
        <f t="shared" si="45"/>
        <v>37311</v>
      </c>
      <c r="M183" s="9">
        <f t="shared" si="45"/>
        <v>92685</v>
      </c>
      <c r="N183" s="215" t="s">
        <v>573</v>
      </c>
    </row>
    <row r="184" spans="1:14" ht="21.75" customHeight="1" x14ac:dyDescent="0.2">
      <c r="A184" s="8" t="s">
        <v>80</v>
      </c>
      <c r="B184" s="9">
        <v>2484</v>
      </c>
      <c r="C184" s="9">
        <v>910</v>
      </c>
      <c r="D184" s="9">
        <v>3394</v>
      </c>
      <c r="E184" s="9">
        <v>0</v>
      </c>
      <c r="F184" s="9">
        <v>0</v>
      </c>
      <c r="G184" s="9">
        <v>0</v>
      </c>
      <c r="H184" s="9">
        <v>0</v>
      </c>
      <c r="I184" s="9">
        <v>0</v>
      </c>
      <c r="J184" s="9">
        <v>0</v>
      </c>
      <c r="K184" s="9">
        <f t="shared" si="42"/>
        <v>2484</v>
      </c>
      <c r="L184" s="9">
        <f t="shared" si="43"/>
        <v>910</v>
      </c>
      <c r="M184" s="9">
        <f t="shared" si="44"/>
        <v>3394</v>
      </c>
      <c r="N184" s="10" t="s">
        <v>81</v>
      </c>
    </row>
    <row r="185" spans="1:14" ht="21.75" customHeight="1" x14ac:dyDescent="0.2">
      <c r="A185" s="8" t="s">
        <v>82</v>
      </c>
      <c r="B185" s="9">
        <v>3462</v>
      </c>
      <c r="C185" s="9">
        <v>2948</v>
      </c>
      <c r="D185" s="9">
        <v>6410</v>
      </c>
      <c r="E185" s="9">
        <v>0</v>
      </c>
      <c r="F185" s="9">
        <v>1</v>
      </c>
      <c r="G185" s="9">
        <v>1</v>
      </c>
      <c r="H185" s="9">
        <v>0</v>
      </c>
      <c r="I185" s="9">
        <v>0</v>
      </c>
      <c r="J185" s="9">
        <v>0</v>
      </c>
      <c r="K185" s="9">
        <f t="shared" si="42"/>
        <v>3462</v>
      </c>
      <c r="L185" s="9">
        <f t="shared" si="43"/>
        <v>2949</v>
      </c>
      <c r="M185" s="9">
        <f t="shared" si="44"/>
        <v>6411</v>
      </c>
      <c r="N185" s="10" t="s">
        <v>83</v>
      </c>
    </row>
    <row r="186" spans="1:14" ht="21.75" customHeight="1" x14ac:dyDescent="0.2">
      <c r="A186" s="8" t="s">
        <v>84</v>
      </c>
      <c r="B186" s="9">
        <v>965</v>
      </c>
      <c r="C186" s="9">
        <v>775</v>
      </c>
      <c r="D186" s="9">
        <v>1740</v>
      </c>
      <c r="E186" s="9">
        <v>0</v>
      </c>
      <c r="F186" s="9">
        <v>0</v>
      </c>
      <c r="G186" s="9">
        <v>0</v>
      </c>
      <c r="H186" s="9">
        <v>0</v>
      </c>
      <c r="I186" s="9">
        <v>0</v>
      </c>
      <c r="J186" s="9">
        <v>0</v>
      </c>
      <c r="K186" s="9">
        <f t="shared" si="42"/>
        <v>965</v>
      </c>
      <c r="L186" s="9">
        <f t="shared" si="43"/>
        <v>775</v>
      </c>
      <c r="M186" s="9">
        <f t="shared" si="44"/>
        <v>1740</v>
      </c>
      <c r="N186" s="10" t="s">
        <v>85</v>
      </c>
    </row>
    <row r="187" spans="1:14" ht="21.75" customHeight="1" x14ac:dyDescent="0.2">
      <c r="A187" s="8" t="s">
        <v>86</v>
      </c>
      <c r="B187" s="9">
        <v>1857</v>
      </c>
      <c r="C187" s="9">
        <v>941</v>
      </c>
      <c r="D187" s="9">
        <v>2798</v>
      </c>
      <c r="E187" s="9">
        <v>0</v>
      </c>
      <c r="F187" s="9">
        <v>0</v>
      </c>
      <c r="G187" s="9">
        <v>0</v>
      </c>
      <c r="H187" s="9">
        <v>0</v>
      </c>
      <c r="I187" s="9">
        <v>0</v>
      </c>
      <c r="J187" s="9">
        <v>0</v>
      </c>
      <c r="K187" s="9">
        <f t="shared" si="42"/>
        <v>1857</v>
      </c>
      <c r="L187" s="9">
        <f t="shared" si="43"/>
        <v>941</v>
      </c>
      <c r="M187" s="9">
        <f t="shared" si="44"/>
        <v>2798</v>
      </c>
      <c r="N187" s="10" t="s">
        <v>146</v>
      </c>
    </row>
    <row r="188" spans="1:14" ht="21.75" customHeight="1" x14ac:dyDescent="0.2">
      <c r="A188" s="8" t="s">
        <v>88</v>
      </c>
      <c r="B188" s="9">
        <v>36227</v>
      </c>
      <c r="C188" s="9">
        <v>11355</v>
      </c>
      <c r="D188" s="9">
        <v>47582</v>
      </c>
      <c r="E188" s="9">
        <v>13</v>
      </c>
      <c r="F188" s="9">
        <v>3</v>
      </c>
      <c r="G188" s="9">
        <v>16</v>
      </c>
      <c r="H188" s="9">
        <v>0</v>
      </c>
      <c r="I188" s="9">
        <v>0</v>
      </c>
      <c r="J188" s="9">
        <v>0</v>
      </c>
      <c r="K188" s="9">
        <f t="shared" si="42"/>
        <v>36240</v>
      </c>
      <c r="L188" s="9">
        <f t="shared" si="43"/>
        <v>11358</v>
      </c>
      <c r="M188" s="9">
        <f t="shared" si="44"/>
        <v>47598</v>
      </c>
      <c r="N188" s="10" t="s">
        <v>89</v>
      </c>
    </row>
    <row r="189" spans="1:14" ht="21.75" customHeight="1" thickBot="1" x14ac:dyDescent="0.25">
      <c r="A189" s="20" t="s">
        <v>126</v>
      </c>
      <c r="B189" s="21">
        <f>SUM(B184:B188,B183)</f>
        <v>100361</v>
      </c>
      <c r="C189" s="21">
        <f t="shared" ref="C189:I189" si="46">SUM(C184:C188,C183)</f>
        <v>54228</v>
      </c>
      <c r="D189" s="745">
        <f t="shared" ref="D189:D190" si="47">SUM(B189:C189)</f>
        <v>154589</v>
      </c>
      <c r="E189" s="21">
        <f t="shared" si="46"/>
        <v>20</v>
      </c>
      <c r="F189" s="21">
        <f t="shared" si="46"/>
        <v>16</v>
      </c>
      <c r="G189" s="745">
        <f t="shared" ref="G189" si="48">SUM(E189:F189)</f>
        <v>36</v>
      </c>
      <c r="H189" s="21">
        <f t="shared" si="46"/>
        <v>1</v>
      </c>
      <c r="I189" s="21">
        <f t="shared" si="46"/>
        <v>0</v>
      </c>
      <c r="J189" s="745">
        <f t="shared" si="41"/>
        <v>1</v>
      </c>
      <c r="K189" s="745">
        <f t="shared" si="42"/>
        <v>100382</v>
      </c>
      <c r="L189" s="745">
        <f t="shared" si="43"/>
        <v>54244</v>
      </c>
      <c r="M189" s="745">
        <f t="shared" si="44"/>
        <v>154626</v>
      </c>
      <c r="N189" s="22" t="s">
        <v>103</v>
      </c>
    </row>
    <row r="190" spans="1:14" ht="23.25" customHeight="1" thickBot="1" x14ac:dyDescent="0.25">
      <c r="A190" s="23" t="s">
        <v>104</v>
      </c>
      <c r="B190" s="24">
        <f>SUM(B189,B147)</f>
        <v>351638</v>
      </c>
      <c r="C190" s="24">
        <f>SUM(C189,C147)</f>
        <v>329332</v>
      </c>
      <c r="D190" s="24">
        <f t="shared" si="47"/>
        <v>680970</v>
      </c>
      <c r="E190" s="24">
        <f t="shared" ref="E190:J190" si="49">SUM(E189,E147)</f>
        <v>61</v>
      </c>
      <c r="F190" s="24">
        <f t="shared" si="49"/>
        <v>103</v>
      </c>
      <c r="G190" s="24">
        <f t="shared" si="49"/>
        <v>164</v>
      </c>
      <c r="H190" s="24">
        <f t="shared" si="49"/>
        <v>4</v>
      </c>
      <c r="I190" s="24">
        <f t="shared" si="49"/>
        <v>2</v>
      </c>
      <c r="J190" s="24">
        <f t="shared" si="49"/>
        <v>6</v>
      </c>
      <c r="K190" s="24">
        <f>H190+E190+B190</f>
        <v>351703</v>
      </c>
      <c r="L190" s="24">
        <f>I190+F190+C190</f>
        <v>329437</v>
      </c>
      <c r="M190" s="24">
        <f t="shared" si="44"/>
        <v>681140</v>
      </c>
      <c r="N190" s="25" t="s">
        <v>9</v>
      </c>
    </row>
    <row r="191" spans="1:14" ht="15" thickTop="1" x14ac:dyDescent="0.2"/>
  </sheetData>
  <mergeCells count="64">
    <mergeCell ref="N166:N169"/>
    <mergeCell ref="B167:D167"/>
    <mergeCell ref="E167:G167"/>
    <mergeCell ref="H167:J167"/>
    <mergeCell ref="K167:M167"/>
    <mergeCell ref="N132:N135"/>
    <mergeCell ref="B133:D133"/>
    <mergeCell ref="E133:G133"/>
    <mergeCell ref="H133:J133"/>
    <mergeCell ref="K133:M133"/>
    <mergeCell ref="A166:A169"/>
    <mergeCell ref="B166:D166"/>
    <mergeCell ref="E166:G166"/>
    <mergeCell ref="H166:J166"/>
    <mergeCell ref="K166:M166"/>
    <mergeCell ref="A132:A135"/>
    <mergeCell ref="B132:D132"/>
    <mergeCell ref="E132:G132"/>
    <mergeCell ref="H132:J132"/>
    <mergeCell ref="K132:M132"/>
    <mergeCell ref="A97:N97"/>
    <mergeCell ref="A99:A102"/>
    <mergeCell ref="B99:D99"/>
    <mergeCell ref="E99:G99"/>
    <mergeCell ref="H99:J99"/>
    <mergeCell ref="K99:M99"/>
    <mergeCell ref="N99:N102"/>
    <mergeCell ref="B100:D100"/>
    <mergeCell ref="E100:G100"/>
    <mergeCell ref="H100:J100"/>
    <mergeCell ref="K100:M100"/>
    <mergeCell ref="A96:N96"/>
    <mergeCell ref="N36:N39"/>
    <mergeCell ref="B37:D37"/>
    <mergeCell ref="E37:G37"/>
    <mergeCell ref="H37:J37"/>
    <mergeCell ref="K37:M37"/>
    <mergeCell ref="A70:A73"/>
    <mergeCell ref="B70:D70"/>
    <mergeCell ref="E70:G70"/>
    <mergeCell ref="H70:J70"/>
    <mergeCell ref="K70:M70"/>
    <mergeCell ref="N70:N73"/>
    <mergeCell ref="B71:D71"/>
    <mergeCell ref="E71:G71"/>
    <mergeCell ref="H71:J71"/>
    <mergeCell ref="K71:M71"/>
    <mergeCell ref="A36:A39"/>
    <mergeCell ref="B36:D36"/>
    <mergeCell ref="E36:G36"/>
    <mergeCell ref="H36:J36"/>
    <mergeCell ref="K36:M36"/>
    <mergeCell ref="A1:N1"/>
    <mergeCell ref="A2:N2"/>
    <mergeCell ref="A4:A7"/>
    <mergeCell ref="B4:D4"/>
    <mergeCell ref="E4:G4"/>
    <mergeCell ref="H4:J4"/>
    <mergeCell ref="K4:M4"/>
    <mergeCell ref="N4:N7"/>
    <mergeCell ref="B5:D5"/>
    <mergeCell ref="E5:G5"/>
    <mergeCell ref="H5:J5"/>
    <mergeCell ref="K5:M5"/>
  </mergeCells>
  <printOptions horizontalCentered="1"/>
  <pageMargins left="1" right="1" top="1" bottom="1" header="1" footer="1"/>
  <pageSetup paperSize="9" scale="70" firstPageNumber="20" orientation="landscape" r:id="rId1"/>
  <rowBreaks count="2" manualBreakCount="2">
    <brk id="95" max="13" man="1"/>
    <brk id="160" max="1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30"/>
  <sheetViews>
    <sheetView rightToLeft="1" view="pageBreakPreview" zoomScale="80" zoomScaleSheetLayoutView="80" workbookViewId="0">
      <selection activeCell="N3" sqref="N3"/>
    </sheetView>
  </sheetViews>
  <sheetFormatPr defaultRowHeight="14.25" x14ac:dyDescent="0.2"/>
  <cols>
    <col min="1" max="1" width="21.25" style="174" customWidth="1"/>
    <col min="2" max="13" width="8.5" style="174" customWidth="1"/>
    <col min="14" max="14" width="32.5" style="174" customWidth="1"/>
    <col min="15" max="16384" width="9" style="174"/>
  </cols>
  <sheetData>
    <row r="1" spans="1:18" ht="31.5" customHeight="1" x14ac:dyDescent="0.2">
      <c r="A1" s="1032" t="s">
        <v>2038</v>
      </c>
      <c r="B1" s="1032"/>
      <c r="C1" s="1032"/>
      <c r="D1" s="1032"/>
      <c r="E1" s="1032"/>
      <c r="F1" s="1032"/>
      <c r="G1" s="1032"/>
      <c r="H1" s="1032"/>
      <c r="I1" s="1032"/>
      <c r="J1" s="1032"/>
      <c r="K1" s="1032"/>
      <c r="L1" s="1032"/>
      <c r="M1" s="1032"/>
      <c r="N1" s="1032"/>
    </row>
    <row r="2" spans="1:18" ht="24" customHeight="1" x14ac:dyDescent="0.2">
      <c r="A2" s="1033" t="s">
        <v>2039</v>
      </c>
      <c r="B2" s="1033"/>
      <c r="C2" s="1033"/>
      <c r="D2" s="1033"/>
      <c r="E2" s="1033"/>
      <c r="F2" s="1033"/>
      <c r="G2" s="1033"/>
      <c r="H2" s="1033"/>
      <c r="I2" s="1033"/>
      <c r="J2" s="1033"/>
      <c r="K2" s="1033"/>
      <c r="L2" s="1033"/>
      <c r="M2" s="1033"/>
      <c r="N2" s="1033"/>
    </row>
    <row r="3" spans="1:18" s="163" customFormat="1" ht="25.5" customHeight="1" thickBot="1" x14ac:dyDescent="0.3">
      <c r="A3" s="162" t="s">
        <v>2467</v>
      </c>
      <c r="N3" s="184" t="s">
        <v>772</v>
      </c>
    </row>
    <row r="4" spans="1:18" ht="25.5" customHeight="1" thickTop="1" x14ac:dyDescent="0.25">
      <c r="A4" s="1034" t="s">
        <v>196</v>
      </c>
      <c r="B4" s="1046" t="s">
        <v>128</v>
      </c>
      <c r="C4" s="1046"/>
      <c r="D4" s="1046"/>
      <c r="E4" s="1046" t="s">
        <v>129</v>
      </c>
      <c r="F4" s="1046"/>
      <c r="G4" s="1046"/>
      <c r="H4" s="1046" t="s">
        <v>130</v>
      </c>
      <c r="I4" s="1046"/>
      <c r="J4" s="1046"/>
      <c r="K4" s="1046" t="s">
        <v>4</v>
      </c>
      <c r="L4" s="1046"/>
      <c r="M4" s="1046"/>
      <c r="N4" s="1034" t="s">
        <v>197</v>
      </c>
    </row>
    <row r="5" spans="1:18" ht="25.5" customHeight="1" x14ac:dyDescent="0.25">
      <c r="A5" s="1035"/>
      <c r="B5" s="1047" t="s">
        <v>131</v>
      </c>
      <c r="C5" s="1047"/>
      <c r="D5" s="1047"/>
      <c r="E5" s="1047" t="s">
        <v>132</v>
      </c>
      <c r="F5" s="1047"/>
      <c r="G5" s="1047"/>
      <c r="H5" s="1047" t="s">
        <v>133</v>
      </c>
      <c r="I5" s="1047"/>
      <c r="J5" s="1047"/>
      <c r="K5" s="1047" t="s">
        <v>9</v>
      </c>
      <c r="L5" s="1047"/>
      <c r="M5" s="1047"/>
      <c r="N5" s="1035"/>
    </row>
    <row r="6" spans="1:18" ht="25.5" customHeight="1" x14ac:dyDescent="0.25">
      <c r="A6" s="1035"/>
      <c r="B6" s="338" t="s">
        <v>10</v>
      </c>
      <c r="C6" s="338" t="s">
        <v>112</v>
      </c>
      <c r="D6" s="338" t="s">
        <v>12</v>
      </c>
      <c r="E6" s="338" t="s">
        <v>10</v>
      </c>
      <c r="F6" s="338" t="s">
        <v>112</v>
      </c>
      <c r="G6" s="338" t="s">
        <v>12</v>
      </c>
      <c r="H6" s="338" t="s">
        <v>10</v>
      </c>
      <c r="I6" s="338" t="s">
        <v>112</v>
      </c>
      <c r="J6" s="338" t="s">
        <v>12</v>
      </c>
      <c r="K6" s="338" t="s">
        <v>10</v>
      </c>
      <c r="L6" s="338" t="s">
        <v>112</v>
      </c>
      <c r="M6" s="338" t="s">
        <v>12</v>
      </c>
      <c r="N6" s="1035"/>
    </row>
    <row r="7" spans="1:18" ht="25.5" customHeight="1" thickBot="1" x14ac:dyDescent="0.3">
      <c r="A7" s="1036"/>
      <c r="B7" s="164" t="s">
        <v>13</v>
      </c>
      <c r="C7" s="164" t="s">
        <v>14</v>
      </c>
      <c r="D7" s="164" t="s">
        <v>9</v>
      </c>
      <c r="E7" s="164" t="s">
        <v>13</v>
      </c>
      <c r="F7" s="164" t="s">
        <v>14</v>
      </c>
      <c r="G7" s="164" t="s">
        <v>9</v>
      </c>
      <c r="H7" s="164" t="s">
        <v>13</v>
      </c>
      <c r="I7" s="164" t="s">
        <v>14</v>
      </c>
      <c r="J7" s="164" t="s">
        <v>9</v>
      </c>
      <c r="K7" s="164" t="s">
        <v>13</v>
      </c>
      <c r="L7" s="164" t="s">
        <v>14</v>
      </c>
      <c r="M7" s="164" t="s">
        <v>9</v>
      </c>
      <c r="N7" s="1036"/>
    </row>
    <row r="8" spans="1:18" ht="23.25" customHeight="1" x14ac:dyDescent="0.2">
      <c r="A8" s="165" t="s">
        <v>15</v>
      </c>
      <c r="B8" s="167"/>
      <c r="C8" s="167"/>
      <c r="D8" s="167"/>
      <c r="E8" s="167"/>
      <c r="F8" s="167"/>
      <c r="G8" s="167"/>
      <c r="H8" s="167"/>
      <c r="I8" s="167"/>
      <c r="J8" s="167"/>
      <c r="K8" s="168"/>
      <c r="L8" s="165"/>
      <c r="M8" s="167"/>
      <c r="N8" s="168" t="s">
        <v>198</v>
      </c>
    </row>
    <row r="9" spans="1:18" ht="23.25" customHeight="1" x14ac:dyDescent="0.2">
      <c r="A9" s="165" t="s">
        <v>255</v>
      </c>
      <c r="B9" s="167">
        <v>27</v>
      </c>
      <c r="C9" s="167">
        <v>10</v>
      </c>
      <c r="D9" s="167">
        <v>37</v>
      </c>
      <c r="E9" s="167">
        <v>24</v>
      </c>
      <c r="F9" s="167">
        <v>8</v>
      </c>
      <c r="G9" s="167">
        <v>32</v>
      </c>
      <c r="H9" s="167">
        <v>4</v>
      </c>
      <c r="I9" s="167">
        <v>3</v>
      </c>
      <c r="J9" s="167">
        <v>7</v>
      </c>
      <c r="K9" s="167">
        <f>SUM(B9,E9,H9)</f>
        <v>55</v>
      </c>
      <c r="L9" s="167">
        <f>SUM(C9,F9,I9)</f>
        <v>21</v>
      </c>
      <c r="M9" s="167">
        <f>SUM(D9,G9,J9)</f>
        <v>76</v>
      </c>
      <c r="N9" s="168" t="s">
        <v>210</v>
      </c>
    </row>
    <row r="10" spans="1:18" ht="23.25" customHeight="1" x14ac:dyDescent="0.2">
      <c r="A10" s="165" t="s">
        <v>762</v>
      </c>
      <c r="B10" s="167">
        <v>15</v>
      </c>
      <c r="C10" s="167">
        <v>14</v>
      </c>
      <c r="D10" s="167">
        <v>29</v>
      </c>
      <c r="E10" s="167">
        <v>12</v>
      </c>
      <c r="F10" s="167">
        <v>7</v>
      </c>
      <c r="G10" s="167">
        <v>19</v>
      </c>
      <c r="H10" s="167">
        <v>1</v>
      </c>
      <c r="I10" s="167">
        <v>9</v>
      </c>
      <c r="J10" s="167">
        <v>10</v>
      </c>
      <c r="K10" s="167">
        <f t="shared" ref="K10:M15" si="0">SUM(B10,E10,H10)</f>
        <v>28</v>
      </c>
      <c r="L10" s="167">
        <f t="shared" si="0"/>
        <v>30</v>
      </c>
      <c r="M10" s="167">
        <f t="shared" si="0"/>
        <v>58</v>
      </c>
      <c r="N10" s="168" t="s">
        <v>365</v>
      </c>
    </row>
    <row r="11" spans="1:18" ht="23.25" customHeight="1" x14ac:dyDescent="0.2">
      <c r="A11" s="165" t="s">
        <v>309</v>
      </c>
      <c r="B11" s="167">
        <v>105</v>
      </c>
      <c r="C11" s="167">
        <v>50</v>
      </c>
      <c r="D11" s="167">
        <v>155</v>
      </c>
      <c r="E11" s="167">
        <v>171</v>
      </c>
      <c r="F11" s="167">
        <v>49</v>
      </c>
      <c r="G11" s="167">
        <v>220</v>
      </c>
      <c r="H11" s="167">
        <v>5</v>
      </c>
      <c r="I11" s="167">
        <v>3</v>
      </c>
      <c r="J11" s="167">
        <v>8</v>
      </c>
      <c r="K11" s="167">
        <f t="shared" si="0"/>
        <v>281</v>
      </c>
      <c r="L11" s="167">
        <f t="shared" si="0"/>
        <v>102</v>
      </c>
      <c r="M11" s="167">
        <f t="shared" si="0"/>
        <v>383</v>
      </c>
      <c r="N11" s="168" t="s">
        <v>310</v>
      </c>
      <c r="R11" s="291"/>
    </row>
    <row r="12" spans="1:18" ht="23.25" customHeight="1" x14ac:dyDescent="0.2">
      <c r="A12" s="165" t="s">
        <v>229</v>
      </c>
      <c r="B12" s="167">
        <v>7</v>
      </c>
      <c r="C12" s="167">
        <v>0</v>
      </c>
      <c r="D12" s="167">
        <v>7</v>
      </c>
      <c r="E12" s="167">
        <v>1</v>
      </c>
      <c r="F12" s="167">
        <v>0</v>
      </c>
      <c r="G12" s="167">
        <v>1</v>
      </c>
      <c r="H12" s="167">
        <v>0</v>
      </c>
      <c r="I12" s="167">
        <v>0</v>
      </c>
      <c r="J12" s="167">
        <v>0</v>
      </c>
      <c r="K12" s="167">
        <f t="shared" si="0"/>
        <v>8</v>
      </c>
      <c r="L12" s="167">
        <f t="shared" si="0"/>
        <v>0</v>
      </c>
      <c r="M12" s="167">
        <f t="shared" si="0"/>
        <v>8</v>
      </c>
      <c r="N12" s="168" t="s">
        <v>297</v>
      </c>
    </row>
    <row r="13" spans="1:18" ht="23.25" customHeight="1" x14ac:dyDescent="0.2">
      <c r="A13" s="165" t="s">
        <v>233</v>
      </c>
      <c r="B13" s="167">
        <v>1</v>
      </c>
      <c r="C13" s="167">
        <v>1</v>
      </c>
      <c r="D13" s="167">
        <v>2</v>
      </c>
      <c r="E13" s="167">
        <v>1</v>
      </c>
      <c r="F13" s="167">
        <v>2</v>
      </c>
      <c r="G13" s="167">
        <v>3</v>
      </c>
      <c r="H13" s="167">
        <v>0</v>
      </c>
      <c r="I13" s="167">
        <v>0</v>
      </c>
      <c r="J13" s="167">
        <v>0</v>
      </c>
      <c r="K13" s="167">
        <f t="shared" ref="K13" si="1">SUM(B13,E13,H13)</f>
        <v>2</v>
      </c>
      <c r="L13" s="167">
        <f t="shared" ref="L13" si="2">SUM(C13,F13,I13)</f>
        <v>3</v>
      </c>
      <c r="M13" s="167">
        <f t="shared" ref="M13" si="3">SUM(D13,G13,J13)</f>
        <v>5</v>
      </c>
      <c r="N13" s="559" t="s">
        <v>234</v>
      </c>
    </row>
    <row r="14" spans="1:18" ht="23.25" customHeight="1" x14ac:dyDescent="0.2">
      <c r="A14" s="165" t="s">
        <v>463</v>
      </c>
      <c r="B14" s="167">
        <v>4</v>
      </c>
      <c r="C14" s="167">
        <v>0</v>
      </c>
      <c r="D14" s="167">
        <v>4</v>
      </c>
      <c r="E14" s="167">
        <v>2</v>
      </c>
      <c r="F14" s="167">
        <v>0</v>
      </c>
      <c r="G14" s="167">
        <v>2</v>
      </c>
      <c r="H14" s="167">
        <v>0</v>
      </c>
      <c r="I14" s="167">
        <v>0</v>
      </c>
      <c r="J14" s="167">
        <v>0</v>
      </c>
      <c r="K14" s="167">
        <f t="shared" si="0"/>
        <v>6</v>
      </c>
      <c r="L14" s="167">
        <f t="shared" si="0"/>
        <v>0</v>
      </c>
      <c r="M14" s="167">
        <f t="shared" si="0"/>
        <v>6</v>
      </c>
      <c r="N14" s="168" t="s">
        <v>764</v>
      </c>
    </row>
    <row r="15" spans="1:18" ht="23.25" customHeight="1" x14ac:dyDescent="0.2">
      <c r="A15" s="165" t="s">
        <v>435</v>
      </c>
      <c r="B15" s="167">
        <v>17</v>
      </c>
      <c r="C15" s="167">
        <v>5</v>
      </c>
      <c r="D15" s="167">
        <v>22</v>
      </c>
      <c r="E15" s="167">
        <v>6</v>
      </c>
      <c r="F15" s="167">
        <v>8</v>
      </c>
      <c r="G15" s="167">
        <v>14</v>
      </c>
      <c r="H15" s="167">
        <v>3</v>
      </c>
      <c r="I15" s="167">
        <v>0</v>
      </c>
      <c r="J15" s="167">
        <v>3</v>
      </c>
      <c r="K15" s="167">
        <f t="shared" si="0"/>
        <v>26</v>
      </c>
      <c r="L15" s="167">
        <f t="shared" si="0"/>
        <v>13</v>
      </c>
      <c r="M15" s="167">
        <f t="shared" si="0"/>
        <v>39</v>
      </c>
      <c r="N15" s="168" t="s">
        <v>246</v>
      </c>
    </row>
    <row r="16" spans="1:18" ht="23.25" customHeight="1" x14ac:dyDescent="0.2">
      <c r="A16" s="165" t="s">
        <v>498</v>
      </c>
      <c r="B16" s="167">
        <f>SUM(B9:B15)</f>
        <v>176</v>
      </c>
      <c r="C16" s="167">
        <f t="shared" ref="C16:M16" si="4">SUM(C9:C15)</f>
        <v>80</v>
      </c>
      <c r="D16" s="167">
        <f t="shared" si="4"/>
        <v>256</v>
      </c>
      <c r="E16" s="167">
        <f t="shared" si="4"/>
        <v>217</v>
      </c>
      <c r="F16" s="167">
        <f t="shared" si="4"/>
        <v>74</v>
      </c>
      <c r="G16" s="167">
        <f t="shared" si="4"/>
        <v>291</v>
      </c>
      <c r="H16" s="167">
        <f t="shared" si="4"/>
        <v>13</v>
      </c>
      <c r="I16" s="167">
        <f t="shared" si="4"/>
        <v>15</v>
      </c>
      <c r="J16" s="167">
        <f t="shared" si="4"/>
        <v>28</v>
      </c>
      <c r="K16" s="167">
        <f t="shared" si="4"/>
        <v>406</v>
      </c>
      <c r="L16" s="167">
        <f t="shared" si="4"/>
        <v>169</v>
      </c>
      <c r="M16" s="167">
        <f t="shared" si="4"/>
        <v>575</v>
      </c>
      <c r="N16" s="168" t="s">
        <v>91</v>
      </c>
    </row>
    <row r="17" spans="1:16" ht="23.25" customHeight="1" x14ac:dyDescent="0.2">
      <c r="A17" s="165" t="s">
        <v>767</v>
      </c>
      <c r="B17" s="167"/>
      <c r="C17" s="167"/>
      <c r="D17" s="167"/>
      <c r="E17" s="167"/>
      <c r="F17" s="167"/>
      <c r="G17" s="167"/>
      <c r="H17" s="167"/>
      <c r="I17" s="167"/>
      <c r="J17" s="167"/>
      <c r="K17" s="167"/>
      <c r="L17" s="167"/>
      <c r="M17" s="167"/>
      <c r="N17" s="168" t="s">
        <v>93</v>
      </c>
    </row>
    <row r="18" spans="1:16" ht="23.25" customHeight="1" x14ac:dyDescent="0.2">
      <c r="A18" s="165" t="s">
        <v>762</v>
      </c>
      <c r="B18" s="167">
        <v>24</v>
      </c>
      <c r="C18" s="167">
        <v>14</v>
      </c>
      <c r="D18" s="167">
        <v>38</v>
      </c>
      <c r="E18" s="167">
        <v>1</v>
      </c>
      <c r="F18" s="167">
        <v>1</v>
      </c>
      <c r="G18" s="167">
        <v>2</v>
      </c>
      <c r="H18" s="167">
        <v>6</v>
      </c>
      <c r="I18" s="167">
        <v>2</v>
      </c>
      <c r="J18" s="167">
        <f>SUM(H18:I18)</f>
        <v>8</v>
      </c>
      <c r="K18" s="167">
        <f t="shared" ref="K18:L21" si="5">SUM(B18,E18,H18)</f>
        <v>31</v>
      </c>
      <c r="L18" s="167">
        <f t="shared" si="5"/>
        <v>17</v>
      </c>
      <c r="M18" s="167">
        <f>SUM(K18:L18)</f>
        <v>48</v>
      </c>
      <c r="N18" s="168" t="s">
        <v>365</v>
      </c>
    </row>
    <row r="19" spans="1:16" ht="23.25" customHeight="1" x14ac:dyDescent="0.2">
      <c r="A19" s="165" t="s">
        <v>309</v>
      </c>
      <c r="B19" s="167">
        <v>35</v>
      </c>
      <c r="C19" s="167">
        <v>19</v>
      </c>
      <c r="D19" s="167">
        <v>54</v>
      </c>
      <c r="E19" s="167">
        <v>9</v>
      </c>
      <c r="F19" s="167">
        <v>7</v>
      </c>
      <c r="G19" s="167">
        <v>16</v>
      </c>
      <c r="H19" s="167">
        <v>0</v>
      </c>
      <c r="I19" s="167">
        <v>2</v>
      </c>
      <c r="J19" s="167">
        <f t="shared" ref="J19:J21" si="6">SUM(H19:I19)</f>
        <v>2</v>
      </c>
      <c r="K19" s="167">
        <f t="shared" si="5"/>
        <v>44</v>
      </c>
      <c r="L19" s="167">
        <f t="shared" si="5"/>
        <v>28</v>
      </c>
      <c r="M19" s="167">
        <f t="shared" ref="M19:M22" si="7">SUM(K19:L19)</f>
        <v>72</v>
      </c>
      <c r="N19" s="168" t="s">
        <v>310</v>
      </c>
    </row>
    <row r="20" spans="1:16" ht="23.25" customHeight="1" x14ac:dyDescent="0.2">
      <c r="A20" s="165" t="s">
        <v>229</v>
      </c>
      <c r="B20" s="167">
        <v>8</v>
      </c>
      <c r="C20" s="167">
        <v>0</v>
      </c>
      <c r="D20" s="167">
        <v>8</v>
      </c>
      <c r="E20" s="167">
        <v>2</v>
      </c>
      <c r="F20" s="167">
        <v>0</v>
      </c>
      <c r="G20" s="167">
        <v>2</v>
      </c>
      <c r="H20" s="167">
        <v>0</v>
      </c>
      <c r="I20" s="167">
        <v>0</v>
      </c>
      <c r="J20" s="167">
        <f t="shared" si="6"/>
        <v>0</v>
      </c>
      <c r="K20" s="167">
        <f t="shared" si="5"/>
        <v>10</v>
      </c>
      <c r="L20" s="167">
        <f t="shared" si="5"/>
        <v>0</v>
      </c>
      <c r="M20" s="167">
        <f t="shared" si="7"/>
        <v>10</v>
      </c>
      <c r="N20" s="168" t="s">
        <v>297</v>
      </c>
    </row>
    <row r="21" spans="1:16" ht="23.25" customHeight="1" x14ac:dyDescent="0.2">
      <c r="A21" s="165" t="s">
        <v>435</v>
      </c>
      <c r="B21" s="167">
        <v>6</v>
      </c>
      <c r="C21" s="167">
        <v>1</v>
      </c>
      <c r="D21" s="167">
        <v>7</v>
      </c>
      <c r="E21" s="167">
        <v>0</v>
      </c>
      <c r="F21" s="167">
        <v>0</v>
      </c>
      <c r="G21" s="167">
        <v>0</v>
      </c>
      <c r="H21" s="167">
        <v>0</v>
      </c>
      <c r="I21" s="167">
        <v>0</v>
      </c>
      <c r="J21" s="167">
        <f t="shared" si="6"/>
        <v>0</v>
      </c>
      <c r="K21" s="167">
        <f t="shared" si="5"/>
        <v>6</v>
      </c>
      <c r="L21" s="167">
        <f t="shared" si="5"/>
        <v>1</v>
      </c>
      <c r="M21" s="167">
        <f t="shared" si="7"/>
        <v>7</v>
      </c>
      <c r="N21" s="168" t="s">
        <v>246</v>
      </c>
    </row>
    <row r="22" spans="1:16" ht="23.25" customHeight="1" thickBot="1" x14ac:dyDescent="0.25">
      <c r="A22" s="270" t="s">
        <v>126</v>
      </c>
      <c r="B22" s="167">
        <f>SUM(B18:B21)</f>
        <v>73</v>
      </c>
      <c r="C22" s="167">
        <f t="shared" ref="C22:L22" si="8">SUM(C18:C21)</f>
        <v>34</v>
      </c>
      <c r="D22" s="167">
        <f t="shared" si="8"/>
        <v>107</v>
      </c>
      <c r="E22" s="167">
        <f t="shared" si="8"/>
        <v>12</v>
      </c>
      <c r="F22" s="167">
        <f t="shared" si="8"/>
        <v>8</v>
      </c>
      <c r="G22" s="167">
        <f t="shared" si="8"/>
        <v>20</v>
      </c>
      <c r="H22" s="167">
        <f t="shared" si="8"/>
        <v>6</v>
      </c>
      <c r="I22" s="167">
        <f t="shared" si="8"/>
        <v>4</v>
      </c>
      <c r="J22" s="167">
        <f t="shared" si="8"/>
        <v>10</v>
      </c>
      <c r="K22" s="167">
        <f t="shared" si="8"/>
        <v>91</v>
      </c>
      <c r="L22" s="167">
        <f t="shared" si="8"/>
        <v>46</v>
      </c>
      <c r="M22" s="167">
        <f t="shared" si="7"/>
        <v>137</v>
      </c>
      <c r="N22" s="271" t="s">
        <v>251</v>
      </c>
    </row>
    <row r="23" spans="1:16" ht="23.25" customHeight="1" thickBot="1" x14ac:dyDescent="0.25">
      <c r="A23" s="180" t="s">
        <v>374</v>
      </c>
      <c r="B23" s="181">
        <f>SUM(B22,B16)</f>
        <v>249</v>
      </c>
      <c r="C23" s="181">
        <f t="shared" ref="C23:M23" si="9">SUM(C22,C16)</f>
        <v>114</v>
      </c>
      <c r="D23" s="181">
        <f t="shared" si="9"/>
        <v>363</v>
      </c>
      <c r="E23" s="181">
        <f t="shared" si="9"/>
        <v>229</v>
      </c>
      <c r="F23" s="181">
        <f t="shared" si="9"/>
        <v>82</v>
      </c>
      <c r="G23" s="181">
        <f t="shared" si="9"/>
        <v>311</v>
      </c>
      <c r="H23" s="181">
        <f t="shared" si="9"/>
        <v>19</v>
      </c>
      <c r="I23" s="181">
        <f t="shared" si="9"/>
        <v>19</v>
      </c>
      <c r="J23" s="181">
        <f t="shared" si="9"/>
        <v>38</v>
      </c>
      <c r="K23" s="181">
        <f t="shared" si="9"/>
        <v>497</v>
      </c>
      <c r="L23" s="181">
        <f t="shared" si="9"/>
        <v>215</v>
      </c>
      <c r="M23" s="181">
        <f t="shared" si="9"/>
        <v>712</v>
      </c>
      <c r="N23" s="182" t="s">
        <v>253</v>
      </c>
    </row>
    <row r="24" spans="1:16" ht="15" thickTop="1" x14ac:dyDescent="0.2"/>
    <row r="30" spans="1:16" x14ac:dyDescent="0.2">
      <c r="P30" s="292" t="s">
        <v>575</v>
      </c>
    </row>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25" right="0.25" top="1" bottom="1" header="1" footer="1"/>
  <pageSetup paperSize="9" scale="8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rightToLeft="1" view="pageBreakPreview" topLeftCell="A16" zoomScale="80" zoomScaleSheetLayoutView="80" workbookViewId="0">
      <selection activeCell="M43" sqref="M43"/>
    </sheetView>
  </sheetViews>
  <sheetFormatPr defaultRowHeight="14.25" x14ac:dyDescent="0.2"/>
  <cols>
    <col min="1" max="1" width="21.625" style="174" customWidth="1"/>
    <col min="2" max="2" width="9.375" style="174" customWidth="1"/>
    <col min="3" max="3" width="9" style="174" customWidth="1"/>
    <col min="4" max="4" width="8.75" style="174" customWidth="1"/>
    <col min="5" max="5" width="8.25" style="174" customWidth="1"/>
    <col min="6" max="6" width="9.25" style="174" customWidth="1"/>
    <col min="7" max="7" width="8" style="174" customWidth="1"/>
    <col min="8" max="8" width="8.25" style="174" customWidth="1"/>
    <col min="9" max="9" width="9" style="174" customWidth="1"/>
    <col min="10" max="10" width="7.5" style="174" customWidth="1"/>
    <col min="11" max="11" width="25.875" style="174" customWidth="1"/>
    <col min="12" max="16384" width="9" style="174"/>
  </cols>
  <sheetData>
    <row r="1" spans="1:11" ht="24.75" customHeight="1" x14ac:dyDescent="0.2">
      <c r="A1" s="1032" t="s">
        <v>2042</v>
      </c>
      <c r="B1" s="1032"/>
      <c r="C1" s="1032"/>
      <c r="D1" s="1032"/>
      <c r="E1" s="1032"/>
      <c r="F1" s="1032"/>
      <c r="G1" s="1032"/>
      <c r="H1" s="1032"/>
      <c r="I1" s="1032"/>
      <c r="J1" s="1032"/>
      <c r="K1" s="1032"/>
    </row>
    <row r="2" spans="1:11" ht="48.75" customHeight="1" x14ac:dyDescent="0.2">
      <c r="A2" s="1033" t="s">
        <v>2043</v>
      </c>
      <c r="B2" s="1033"/>
      <c r="C2" s="1033"/>
      <c r="D2" s="1033"/>
      <c r="E2" s="1033"/>
      <c r="F2" s="1033"/>
      <c r="G2" s="1033"/>
      <c r="H2" s="1033"/>
      <c r="I2" s="1033"/>
      <c r="J2" s="1033"/>
      <c r="K2" s="1033"/>
    </row>
    <row r="3" spans="1:11" s="176" customFormat="1" ht="25.5" customHeight="1" thickBot="1" x14ac:dyDescent="0.25">
      <c r="A3" s="175" t="s">
        <v>2468</v>
      </c>
      <c r="K3" s="290" t="s">
        <v>773</v>
      </c>
    </row>
    <row r="4" spans="1:11" ht="19.5" customHeight="1" thickTop="1" x14ac:dyDescent="0.25">
      <c r="A4" s="1034" t="s">
        <v>196</v>
      </c>
      <c r="B4" s="1046" t="s">
        <v>1</v>
      </c>
      <c r="C4" s="1046"/>
      <c r="D4" s="1046"/>
      <c r="E4" s="1046" t="s">
        <v>2</v>
      </c>
      <c r="F4" s="1046"/>
      <c r="G4" s="1046"/>
      <c r="H4" s="1046" t="s">
        <v>4</v>
      </c>
      <c r="I4" s="1046"/>
      <c r="J4" s="1046"/>
      <c r="K4" s="1034" t="s">
        <v>197</v>
      </c>
    </row>
    <row r="5" spans="1:11" ht="19.5" customHeight="1" x14ac:dyDescent="0.25">
      <c r="A5" s="1035"/>
      <c r="B5" s="1047" t="s">
        <v>6</v>
      </c>
      <c r="C5" s="1047"/>
      <c r="D5" s="1047"/>
      <c r="E5" s="1047" t="s">
        <v>7</v>
      </c>
      <c r="F5" s="1047"/>
      <c r="G5" s="1047"/>
      <c r="H5" s="1047" t="s">
        <v>9</v>
      </c>
      <c r="I5" s="1047"/>
      <c r="J5" s="1047"/>
      <c r="K5" s="1035"/>
    </row>
    <row r="6" spans="1:11" ht="19.5" customHeight="1" x14ac:dyDescent="0.25">
      <c r="A6" s="1035"/>
      <c r="B6" s="338" t="s">
        <v>10</v>
      </c>
      <c r="C6" s="338" t="s">
        <v>112</v>
      </c>
      <c r="D6" s="338" t="s">
        <v>12</v>
      </c>
      <c r="E6" s="338" t="s">
        <v>10</v>
      </c>
      <c r="F6" s="338" t="s">
        <v>112</v>
      </c>
      <c r="G6" s="338" t="s">
        <v>12</v>
      </c>
      <c r="H6" s="338" t="s">
        <v>10</v>
      </c>
      <c r="I6" s="338" t="s">
        <v>112</v>
      </c>
      <c r="J6" s="338" t="s">
        <v>12</v>
      </c>
      <c r="K6" s="1035"/>
    </row>
    <row r="7" spans="1:11" ht="19.5" customHeight="1" thickBot="1" x14ac:dyDescent="0.3">
      <c r="A7" s="1036"/>
      <c r="B7" s="164" t="s">
        <v>13</v>
      </c>
      <c r="C7" s="164" t="s">
        <v>14</v>
      </c>
      <c r="D7" s="164" t="s">
        <v>9</v>
      </c>
      <c r="E7" s="164" t="s">
        <v>13</v>
      </c>
      <c r="F7" s="164" t="s">
        <v>14</v>
      </c>
      <c r="G7" s="164" t="s">
        <v>9</v>
      </c>
      <c r="H7" s="164" t="s">
        <v>13</v>
      </c>
      <c r="I7" s="164" t="s">
        <v>14</v>
      </c>
      <c r="J7" s="164" t="s">
        <v>9</v>
      </c>
      <c r="K7" s="1036"/>
    </row>
    <row r="8" spans="1:11" ht="19.5" customHeight="1" x14ac:dyDescent="0.2">
      <c r="A8" s="165" t="s">
        <v>15</v>
      </c>
      <c r="B8" s="167"/>
      <c r="C8" s="167"/>
      <c r="D8" s="167"/>
      <c r="E8" s="167"/>
      <c r="F8" s="167"/>
      <c r="G8" s="167"/>
      <c r="H8" s="167"/>
      <c r="I8" s="167"/>
      <c r="J8" s="167"/>
      <c r="K8" s="168" t="s">
        <v>198</v>
      </c>
    </row>
    <row r="9" spans="1:11" ht="19.5" customHeight="1" x14ac:dyDescent="0.2">
      <c r="A9" s="165" t="s">
        <v>255</v>
      </c>
      <c r="B9" s="167">
        <v>138</v>
      </c>
      <c r="C9" s="167">
        <v>103</v>
      </c>
      <c r="D9" s="167">
        <v>241</v>
      </c>
      <c r="E9" s="167">
        <v>0</v>
      </c>
      <c r="F9" s="167">
        <v>0</v>
      </c>
      <c r="G9" s="167">
        <f t="shared" ref="G9:G15" si="0">SUM(E9:F9)</f>
        <v>0</v>
      </c>
      <c r="H9" s="167">
        <f>SUM(B9,E9)</f>
        <v>138</v>
      </c>
      <c r="I9" s="167">
        <f t="shared" ref="I9:J16" si="1">SUM(C9,F9)</f>
        <v>103</v>
      </c>
      <c r="J9" s="167">
        <f t="shared" si="1"/>
        <v>241</v>
      </c>
      <c r="K9" s="168" t="s">
        <v>210</v>
      </c>
    </row>
    <row r="10" spans="1:11" ht="19.5" customHeight="1" x14ac:dyDescent="0.2">
      <c r="A10" s="165" t="s">
        <v>762</v>
      </c>
      <c r="B10" s="167">
        <v>122</v>
      </c>
      <c r="C10" s="167">
        <v>196</v>
      </c>
      <c r="D10" s="167">
        <v>318</v>
      </c>
      <c r="E10" s="167">
        <v>0</v>
      </c>
      <c r="F10" s="167">
        <v>0</v>
      </c>
      <c r="G10" s="167">
        <f t="shared" si="0"/>
        <v>0</v>
      </c>
      <c r="H10" s="167">
        <f t="shared" ref="H10:H16" si="2">SUM(B10,E10)</f>
        <v>122</v>
      </c>
      <c r="I10" s="167">
        <f t="shared" si="1"/>
        <v>196</v>
      </c>
      <c r="J10" s="167">
        <f t="shared" si="1"/>
        <v>318</v>
      </c>
      <c r="K10" s="168" t="s">
        <v>365</v>
      </c>
    </row>
    <row r="11" spans="1:11" ht="19.5" customHeight="1" x14ac:dyDescent="0.2">
      <c r="A11" s="165" t="s">
        <v>309</v>
      </c>
      <c r="B11" s="167">
        <v>1956</v>
      </c>
      <c r="C11" s="167">
        <v>1481</v>
      </c>
      <c r="D11" s="167">
        <v>3437</v>
      </c>
      <c r="E11" s="167">
        <v>0</v>
      </c>
      <c r="F11" s="167">
        <v>0</v>
      </c>
      <c r="G11" s="167">
        <f t="shared" si="0"/>
        <v>0</v>
      </c>
      <c r="H11" s="167">
        <f t="shared" si="2"/>
        <v>1956</v>
      </c>
      <c r="I11" s="167">
        <f t="shared" si="1"/>
        <v>1481</v>
      </c>
      <c r="J11" s="167">
        <f t="shared" si="1"/>
        <v>3437</v>
      </c>
      <c r="K11" s="168" t="s">
        <v>763</v>
      </c>
    </row>
    <row r="12" spans="1:11" ht="19.5" customHeight="1" x14ac:dyDescent="0.2">
      <c r="A12" s="165" t="s">
        <v>229</v>
      </c>
      <c r="B12" s="167">
        <v>109</v>
      </c>
      <c r="C12" s="167">
        <v>0</v>
      </c>
      <c r="D12" s="167">
        <v>109</v>
      </c>
      <c r="E12" s="167">
        <v>0</v>
      </c>
      <c r="F12" s="167">
        <v>0</v>
      </c>
      <c r="G12" s="167">
        <f t="shared" si="0"/>
        <v>0</v>
      </c>
      <c r="H12" s="167">
        <f t="shared" si="2"/>
        <v>109</v>
      </c>
      <c r="I12" s="167">
        <f t="shared" si="1"/>
        <v>0</v>
      </c>
      <c r="J12" s="167">
        <f t="shared" si="1"/>
        <v>109</v>
      </c>
      <c r="K12" s="168" t="s">
        <v>297</v>
      </c>
    </row>
    <row r="13" spans="1:11" ht="19.5" customHeight="1" x14ac:dyDescent="0.2">
      <c r="A13" s="165" t="s">
        <v>233</v>
      </c>
      <c r="B13" s="167">
        <v>2</v>
      </c>
      <c r="C13" s="167">
        <v>9</v>
      </c>
      <c r="D13" s="167">
        <v>11</v>
      </c>
      <c r="E13" s="167">
        <v>0</v>
      </c>
      <c r="F13" s="167">
        <v>0</v>
      </c>
      <c r="G13" s="167">
        <f t="shared" ref="G13" si="3">SUM(E13:F13)</f>
        <v>0</v>
      </c>
      <c r="H13" s="167">
        <f t="shared" ref="H13" si="4">SUM(B13,E13)</f>
        <v>2</v>
      </c>
      <c r="I13" s="167">
        <f t="shared" ref="I13" si="5">SUM(C13,F13)</f>
        <v>9</v>
      </c>
      <c r="J13" s="167">
        <f t="shared" ref="J13" si="6">SUM(D13,G13)</f>
        <v>11</v>
      </c>
      <c r="K13" s="559" t="s">
        <v>234</v>
      </c>
    </row>
    <row r="14" spans="1:11" ht="19.5" customHeight="1" x14ac:dyDescent="0.2">
      <c r="A14" s="165" t="s">
        <v>463</v>
      </c>
      <c r="B14" s="167">
        <v>217</v>
      </c>
      <c r="C14" s="167">
        <v>78</v>
      </c>
      <c r="D14" s="167">
        <v>295</v>
      </c>
      <c r="E14" s="167">
        <v>0</v>
      </c>
      <c r="F14" s="167">
        <v>0</v>
      </c>
      <c r="G14" s="167">
        <f t="shared" si="0"/>
        <v>0</v>
      </c>
      <c r="H14" s="167">
        <f t="shared" si="2"/>
        <v>217</v>
      </c>
      <c r="I14" s="167">
        <f t="shared" si="1"/>
        <v>78</v>
      </c>
      <c r="J14" s="167">
        <f t="shared" si="1"/>
        <v>295</v>
      </c>
      <c r="K14" s="168" t="s">
        <v>764</v>
      </c>
    </row>
    <row r="15" spans="1:11" ht="19.5" customHeight="1" x14ac:dyDescent="0.2">
      <c r="A15" s="165" t="s">
        <v>435</v>
      </c>
      <c r="B15" s="167">
        <v>254</v>
      </c>
      <c r="C15" s="167">
        <v>166</v>
      </c>
      <c r="D15" s="167">
        <v>420</v>
      </c>
      <c r="E15" s="167">
        <v>0</v>
      </c>
      <c r="F15" s="167">
        <v>0</v>
      </c>
      <c r="G15" s="167">
        <f t="shared" si="0"/>
        <v>0</v>
      </c>
      <c r="H15" s="167">
        <f t="shared" si="2"/>
        <v>254</v>
      </c>
      <c r="I15" s="167">
        <f t="shared" si="1"/>
        <v>166</v>
      </c>
      <c r="J15" s="167">
        <f t="shared" si="1"/>
        <v>420</v>
      </c>
      <c r="K15" s="168" t="s">
        <v>246</v>
      </c>
    </row>
    <row r="16" spans="1:11" ht="19.5" customHeight="1" x14ac:dyDescent="0.2">
      <c r="A16" s="165" t="s">
        <v>498</v>
      </c>
      <c r="B16" s="167">
        <f t="shared" ref="B16:G16" si="7">SUM(B9:B15)</f>
        <v>2798</v>
      </c>
      <c r="C16" s="167">
        <f t="shared" si="7"/>
        <v>2033</v>
      </c>
      <c r="D16" s="167">
        <f t="shared" si="7"/>
        <v>4831</v>
      </c>
      <c r="E16" s="167">
        <f t="shared" si="7"/>
        <v>0</v>
      </c>
      <c r="F16" s="167">
        <f t="shared" si="7"/>
        <v>0</v>
      </c>
      <c r="G16" s="167">
        <f t="shared" si="7"/>
        <v>0</v>
      </c>
      <c r="H16" s="167">
        <f t="shared" si="2"/>
        <v>2798</v>
      </c>
      <c r="I16" s="167">
        <f t="shared" si="1"/>
        <v>2033</v>
      </c>
      <c r="J16" s="167">
        <f t="shared" si="1"/>
        <v>4831</v>
      </c>
      <c r="K16" s="168" t="s">
        <v>91</v>
      </c>
    </row>
    <row r="17" spans="1:11" ht="19.5" customHeight="1" x14ac:dyDescent="0.2">
      <c r="A17" s="165" t="s">
        <v>767</v>
      </c>
      <c r="B17" s="167"/>
      <c r="C17" s="167"/>
      <c r="D17" s="167"/>
      <c r="E17" s="167"/>
      <c r="F17" s="167"/>
      <c r="G17" s="167"/>
      <c r="H17" s="167"/>
      <c r="I17" s="167"/>
      <c r="J17" s="167"/>
      <c r="K17" s="168" t="s">
        <v>93</v>
      </c>
    </row>
    <row r="18" spans="1:11" ht="19.5" customHeight="1" x14ac:dyDescent="0.2">
      <c r="A18" s="165" t="s">
        <v>762</v>
      </c>
      <c r="B18" s="167">
        <v>178</v>
      </c>
      <c r="C18" s="167">
        <v>160</v>
      </c>
      <c r="D18" s="167">
        <v>338</v>
      </c>
      <c r="E18" s="167">
        <v>0</v>
      </c>
      <c r="F18" s="167">
        <v>0</v>
      </c>
      <c r="G18" s="167">
        <v>0</v>
      </c>
      <c r="H18" s="167">
        <f>SUM(B18,E18)</f>
        <v>178</v>
      </c>
      <c r="I18" s="167">
        <f t="shared" ref="I18:J22" si="8">SUM(C18,F18)</f>
        <v>160</v>
      </c>
      <c r="J18" s="167">
        <f t="shared" si="8"/>
        <v>338</v>
      </c>
      <c r="K18" s="168" t="s">
        <v>365</v>
      </c>
    </row>
    <row r="19" spans="1:11" ht="19.5" customHeight="1" x14ac:dyDescent="0.2">
      <c r="A19" s="165" t="s">
        <v>309</v>
      </c>
      <c r="B19" s="167">
        <v>385</v>
      </c>
      <c r="C19" s="167">
        <v>279</v>
      </c>
      <c r="D19" s="167">
        <v>664</v>
      </c>
      <c r="E19" s="167">
        <v>0</v>
      </c>
      <c r="F19" s="167">
        <v>0</v>
      </c>
      <c r="G19" s="167">
        <v>0</v>
      </c>
      <c r="H19" s="167">
        <f>SUM(B19,E19)</f>
        <v>385</v>
      </c>
      <c r="I19" s="167">
        <f t="shared" si="8"/>
        <v>279</v>
      </c>
      <c r="J19" s="167">
        <f t="shared" si="8"/>
        <v>664</v>
      </c>
      <c r="K19" s="168" t="s">
        <v>763</v>
      </c>
    </row>
    <row r="20" spans="1:11" ht="19.5" customHeight="1" x14ac:dyDescent="0.2">
      <c r="A20" s="165" t="s">
        <v>229</v>
      </c>
      <c r="B20" s="167">
        <v>69</v>
      </c>
      <c r="C20" s="167">
        <v>0</v>
      </c>
      <c r="D20" s="167">
        <v>69</v>
      </c>
      <c r="E20" s="167">
        <v>0</v>
      </c>
      <c r="F20" s="167">
        <v>0</v>
      </c>
      <c r="G20" s="167">
        <v>0</v>
      </c>
      <c r="H20" s="167">
        <f>SUM(B20,E20)</f>
        <v>69</v>
      </c>
      <c r="I20" s="167">
        <f t="shared" si="8"/>
        <v>0</v>
      </c>
      <c r="J20" s="167">
        <f t="shared" si="8"/>
        <v>69</v>
      </c>
      <c r="K20" s="168" t="s">
        <v>297</v>
      </c>
    </row>
    <row r="21" spans="1:11" ht="19.5" customHeight="1" x14ac:dyDescent="0.2">
      <c r="A21" s="165" t="s">
        <v>463</v>
      </c>
      <c r="B21" s="167">
        <v>28</v>
      </c>
      <c r="C21" s="167">
        <v>7</v>
      </c>
      <c r="D21" s="167">
        <v>35</v>
      </c>
      <c r="E21" s="167">
        <v>0</v>
      </c>
      <c r="F21" s="167">
        <v>0</v>
      </c>
      <c r="G21" s="167">
        <v>0</v>
      </c>
      <c r="H21" s="167">
        <f>SUM(B21,E21)</f>
        <v>28</v>
      </c>
      <c r="I21" s="167">
        <f t="shared" si="8"/>
        <v>7</v>
      </c>
      <c r="J21" s="167">
        <f t="shared" si="8"/>
        <v>35</v>
      </c>
      <c r="K21" s="168" t="s">
        <v>764</v>
      </c>
    </row>
    <row r="22" spans="1:11" ht="19.5" customHeight="1" x14ac:dyDescent="0.2">
      <c r="A22" s="165" t="s">
        <v>435</v>
      </c>
      <c r="B22" s="167">
        <v>84</v>
      </c>
      <c r="C22" s="167">
        <v>35</v>
      </c>
      <c r="D22" s="167">
        <v>119</v>
      </c>
      <c r="E22" s="167">
        <v>0</v>
      </c>
      <c r="F22" s="167">
        <v>0</v>
      </c>
      <c r="G22" s="167">
        <v>0</v>
      </c>
      <c r="H22" s="167">
        <f>SUM(B22,E22)</f>
        <v>84</v>
      </c>
      <c r="I22" s="167">
        <f t="shared" si="8"/>
        <v>35</v>
      </c>
      <c r="J22" s="167">
        <f t="shared" si="8"/>
        <v>119</v>
      </c>
      <c r="K22" s="168" t="s">
        <v>246</v>
      </c>
    </row>
    <row r="23" spans="1:11" ht="19.5" customHeight="1" thickBot="1" x14ac:dyDescent="0.25">
      <c r="A23" s="270" t="s">
        <v>126</v>
      </c>
      <c r="B23" s="166">
        <f>SUM(B18:B22)</f>
        <v>744</v>
      </c>
      <c r="C23" s="166">
        <f t="shared" ref="C23:J23" si="9">SUM(C18:C22)</f>
        <v>481</v>
      </c>
      <c r="D23" s="166">
        <f t="shared" si="9"/>
        <v>1225</v>
      </c>
      <c r="E23" s="166">
        <f t="shared" si="9"/>
        <v>0</v>
      </c>
      <c r="F23" s="166">
        <f t="shared" si="9"/>
        <v>0</v>
      </c>
      <c r="G23" s="166">
        <f t="shared" si="9"/>
        <v>0</v>
      </c>
      <c r="H23" s="166">
        <f t="shared" si="9"/>
        <v>744</v>
      </c>
      <c r="I23" s="166">
        <f t="shared" si="9"/>
        <v>481</v>
      </c>
      <c r="J23" s="166">
        <f t="shared" si="9"/>
        <v>1225</v>
      </c>
      <c r="K23" s="271" t="s">
        <v>251</v>
      </c>
    </row>
    <row r="24" spans="1:11" ht="19.5" customHeight="1" thickBot="1" x14ac:dyDescent="0.25">
      <c r="A24" s="180" t="s">
        <v>374</v>
      </c>
      <c r="B24" s="181">
        <f>SUM(B23,B16)</f>
        <v>3542</v>
      </c>
      <c r="C24" s="181">
        <f t="shared" ref="C24:J24" si="10">SUM(C23,C16)</f>
        <v>2514</v>
      </c>
      <c r="D24" s="181">
        <f t="shared" si="10"/>
        <v>6056</v>
      </c>
      <c r="E24" s="181">
        <f t="shared" si="10"/>
        <v>0</v>
      </c>
      <c r="F24" s="181">
        <f t="shared" si="10"/>
        <v>0</v>
      </c>
      <c r="G24" s="181">
        <f t="shared" si="10"/>
        <v>0</v>
      </c>
      <c r="H24" s="181">
        <f t="shared" si="10"/>
        <v>3542</v>
      </c>
      <c r="I24" s="181">
        <f t="shared" si="10"/>
        <v>2514</v>
      </c>
      <c r="J24" s="181">
        <f t="shared" si="10"/>
        <v>6056</v>
      </c>
      <c r="K24" s="182" t="s">
        <v>253</v>
      </c>
    </row>
    <row r="25" spans="1:11" ht="15" thickTop="1" x14ac:dyDescent="0.2"/>
    <row r="28" spans="1:11" ht="24" customHeight="1" x14ac:dyDescent="0.2">
      <c r="A28" s="1032" t="s">
        <v>2041</v>
      </c>
      <c r="B28" s="1032"/>
      <c r="C28" s="1032"/>
      <c r="D28" s="1032"/>
      <c r="E28" s="1032"/>
      <c r="F28" s="1032"/>
      <c r="G28" s="1032"/>
      <c r="H28" s="1032"/>
      <c r="I28" s="1032"/>
      <c r="J28" s="1032"/>
      <c r="K28" s="1032"/>
    </row>
    <row r="29" spans="1:11" ht="44.25" customHeight="1" x14ac:dyDescent="0.2">
      <c r="A29" s="1033" t="s">
        <v>2040</v>
      </c>
      <c r="B29" s="1033"/>
      <c r="C29" s="1033"/>
      <c r="D29" s="1033"/>
      <c r="E29" s="1033"/>
      <c r="F29" s="1033"/>
      <c r="G29" s="1033"/>
      <c r="H29" s="1033"/>
      <c r="I29" s="1033"/>
      <c r="J29" s="1033"/>
      <c r="K29" s="1033"/>
    </row>
    <row r="30" spans="1:11" s="176" customFormat="1" ht="22.5" customHeight="1" thickBot="1" x14ac:dyDescent="0.25">
      <c r="A30" s="175" t="s">
        <v>2469</v>
      </c>
      <c r="K30" s="290" t="s">
        <v>2470</v>
      </c>
    </row>
    <row r="31" spans="1:11" ht="19.5" customHeight="1" thickTop="1" x14ac:dyDescent="0.25">
      <c r="A31" s="1034" t="s">
        <v>196</v>
      </c>
      <c r="B31" s="1046" t="s">
        <v>1</v>
      </c>
      <c r="C31" s="1046"/>
      <c r="D31" s="1046"/>
      <c r="E31" s="1046" t="s">
        <v>2</v>
      </c>
      <c r="F31" s="1046"/>
      <c r="G31" s="1046"/>
      <c r="H31" s="1046" t="s">
        <v>4</v>
      </c>
      <c r="I31" s="1046"/>
      <c r="J31" s="1046"/>
      <c r="K31" s="1034" t="s">
        <v>197</v>
      </c>
    </row>
    <row r="32" spans="1:11" ht="19.5" customHeight="1" x14ac:dyDescent="0.25">
      <c r="A32" s="1035"/>
      <c r="B32" s="1047" t="s">
        <v>6</v>
      </c>
      <c r="C32" s="1047"/>
      <c r="D32" s="1047"/>
      <c r="E32" s="1047" t="s">
        <v>7</v>
      </c>
      <c r="F32" s="1047"/>
      <c r="G32" s="1047"/>
      <c r="H32" s="1047" t="s">
        <v>9</v>
      </c>
      <c r="I32" s="1047"/>
      <c r="J32" s="1047"/>
      <c r="K32" s="1035"/>
    </row>
    <row r="33" spans="1:11" ht="19.5" customHeight="1" x14ac:dyDescent="0.25">
      <c r="A33" s="1035"/>
      <c r="B33" s="338" t="s">
        <v>10</v>
      </c>
      <c r="C33" s="338" t="s">
        <v>112</v>
      </c>
      <c r="D33" s="338" t="s">
        <v>12</v>
      </c>
      <c r="E33" s="338" t="s">
        <v>10</v>
      </c>
      <c r="F33" s="338" t="s">
        <v>112</v>
      </c>
      <c r="G33" s="338" t="s">
        <v>12</v>
      </c>
      <c r="H33" s="338" t="s">
        <v>10</v>
      </c>
      <c r="I33" s="338" t="s">
        <v>112</v>
      </c>
      <c r="J33" s="338" t="s">
        <v>12</v>
      </c>
      <c r="K33" s="1035"/>
    </row>
    <row r="34" spans="1:11" ht="19.5" customHeight="1" thickBot="1" x14ac:dyDescent="0.3">
      <c r="A34" s="1036"/>
      <c r="B34" s="164" t="s">
        <v>13</v>
      </c>
      <c r="C34" s="164" t="s">
        <v>14</v>
      </c>
      <c r="D34" s="164" t="s">
        <v>9</v>
      </c>
      <c r="E34" s="164" t="s">
        <v>13</v>
      </c>
      <c r="F34" s="164" t="s">
        <v>14</v>
      </c>
      <c r="G34" s="164" t="s">
        <v>9</v>
      </c>
      <c r="H34" s="164" t="s">
        <v>13</v>
      </c>
      <c r="I34" s="164" t="s">
        <v>14</v>
      </c>
      <c r="J34" s="164" t="s">
        <v>9</v>
      </c>
      <c r="K34" s="1036"/>
    </row>
    <row r="35" spans="1:11" ht="19.5" customHeight="1" x14ac:dyDescent="0.2">
      <c r="A35" s="165" t="s">
        <v>15</v>
      </c>
      <c r="B35" s="167"/>
      <c r="C35" s="167"/>
      <c r="D35" s="167"/>
      <c r="E35" s="167"/>
      <c r="F35" s="167"/>
      <c r="G35" s="167"/>
      <c r="H35" s="167"/>
      <c r="I35" s="167"/>
      <c r="J35" s="167"/>
      <c r="K35" s="168" t="s">
        <v>198</v>
      </c>
    </row>
    <row r="36" spans="1:11" ht="19.5" customHeight="1" x14ac:dyDescent="0.2">
      <c r="A36" s="165" t="s">
        <v>255</v>
      </c>
      <c r="B36" s="167">
        <v>118</v>
      </c>
      <c r="C36" s="167">
        <v>97</v>
      </c>
      <c r="D36" s="167">
        <v>215</v>
      </c>
      <c r="E36" s="167">
        <v>0</v>
      </c>
      <c r="F36" s="167">
        <v>0</v>
      </c>
      <c r="G36" s="167">
        <v>0</v>
      </c>
      <c r="H36" s="167">
        <f t="shared" ref="H36:J42" si="11">SUM(B36,E36)</f>
        <v>118</v>
      </c>
      <c r="I36" s="167">
        <f t="shared" si="11"/>
        <v>97</v>
      </c>
      <c r="J36" s="167">
        <f t="shared" si="11"/>
        <v>215</v>
      </c>
      <c r="K36" s="168" t="s">
        <v>210</v>
      </c>
    </row>
    <row r="37" spans="1:11" ht="19.5" customHeight="1" x14ac:dyDescent="0.2">
      <c r="A37" s="165" t="s">
        <v>762</v>
      </c>
      <c r="B37" s="167">
        <v>120</v>
      </c>
      <c r="C37" s="167">
        <v>194</v>
      </c>
      <c r="D37" s="167">
        <v>314</v>
      </c>
      <c r="E37" s="167">
        <v>0</v>
      </c>
      <c r="F37" s="167">
        <v>0</v>
      </c>
      <c r="G37" s="167">
        <v>0</v>
      </c>
      <c r="H37" s="167">
        <f t="shared" si="11"/>
        <v>120</v>
      </c>
      <c r="I37" s="167">
        <f t="shared" si="11"/>
        <v>194</v>
      </c>
      <c r="J37" s="167">
        <f t="shared" si="11"/>
        <v>314</v>
      </c>
      <c r="K37" s="168" t="s">
        <v>365</v>
      </c>
    </row>
    <row r="38" spans="1:11" ht="19.5" customHeight="1" x14ac:dyDescent="0.2">
      <c r="A38" s="165" t="s">
        <v>309</v>
      </c>
      <c r="B38" s="167">
        <v>1906</v>
      </c>
      <c r="C38" s="167">
        <v>1451</v>
      </c>
      <c r="D38" s="167">
        <v>3357</v>
      </c>
      <c r="E38" s="167">
        <v>0</v>
      </c>
      <c r="F38" s="167">
        <v>0</v>
      </c>
      <c r="G38" s="167">
        <v>0</v>
      </c>
      <c r="H38" s="167">
        <f t="shared" si="11"/>
        <v>1906</v>
      </c>
      <c r="I38" s="167">
        <f t="shared" si="11"/>
        <v>1451</v>
      </c>
      <c r="J38" s="167">
        <f t="shared" si="11"/>
        <v>3357</v>
      </c>
      <c r="K38" s="168" t="s">
        <v>310</v>
      </c>
    </row>
    <row r="39" spans="1:11" ht="19.5" customHeight="1" x14ac:dyDescent="0.2">
      <c r="A39" s="165" t="s">
        <v>229</v>
      </c>
      <c r="B39" s="167">
        <v>105</v>
      </c>
      <c r="C39" s="167"/>
      <c r="D39" s="167">
        <v>105</v>
      </c>
      <c r="E39" s="167">
        <v>0</v>
      </c>
      <c r="F39" s="167">
        <v>0</v>
      </c>
      <c r="G39" s="167">
        <v>0</v>
      </c>
      <c r="H39" s="167">
        <f t="shared" si="11"/>
        <v>105</v>
      </c>
      <c r="I39" s="167">
        <f t="shared" si="11"/>
        <v>0</v>
      </c>
      <c r="J39" s="167">
        <f t="shared" si="11"/>
        <v>105</v>
      </c>
      <c r="K39" s="168" t="s">
        <v>297</v>
      </c>
    </row>
    <row r="40" spans="1:11" ht="19.5" customHeight="1" x14ac:dyDescent="0.2">
      <c r="A40" s="165" t="s">
        <v>233</v>
      </c>
      <c r="B40" s="167">
        <v>1</v>
      </c>
      <c r="C40" s="167">
        <v>8</v>
      </c>
      <c r="D40" s="167">
        <v>9</v>
      </c>
      <c r="E40" s="167"/>
      <c r="F40" s="167"/>
      <c r="G40" s="167"/>
      <c r="H40" s="167">
        <f t="shared" ref="H40" si="12">SUM(B40,E40)</f>
        <v>1</v>
      </c>
      <c r="I40" s="167">
        <f t="shared" ref="I40" si="13">SUM(C40,F40)</f>
        <v>8</v>
      </c>
      <c r="J40" s="167">
        <f t="shared" ref="J40" si="14">SUM(D40,G40)</f>
        <v>9</v>
      </c>
      <c r="K40" s="559" t="s">
        <v>234</v>
      </c>
    </row>
    <row r="41" spans="1:11" ht="19.5" customHeight="1" x14ac:dyDescent="0.2">
      <c r="A41" s="165" t="s">
        <v>774</v>
      </c>
      <c r="B41" s="167">
        <v>213</v>
      </c>
      <c r="C41" s="167">
        <v>78</v>
      </c>
      <c r="D41" s="167">
        <v>291</v>
      </c>
      <c r="E41" s="167">
        <v>0</v>
      </c>
      <c r="F41" s="167">
        <v>0</v>
      </c>
      <c r="G41" s="167">
        <v>0</v>
      </c>
      <c r="H41" s="167">
        <f t="shared" si="11"/>
        <v>213</v>
      </c>
      <c r="I41" s="167">
        <f t="shared" si="11"/>
        <v>78</v>
      </c>
      <c r="J41" s="167">
        <f t="shared" si="11"/>
        <v>291</v>
      </c>
      <c r="K41" s="168" t="s">
        <v>764</v>
      </c>
    </row>
    <row r="42" spans="1:11" ht="19.5" customHeight="1" x14ac:dyDescent="0.2">
      <c r="A42" s="165" t="s">
        <v>435</v>
      </c>
      <c r="B42" s="167">
        <v>251</v>
      </c>
      <c r="C42" s="167">
        <v>165</v>
      </c>
      <c r="D42" s="167">
        <v>416</v>
      </c>
      <c r="E42" s="167">
        <v>0</v>
      </c>
      <c r="F42" s="167">
        <v>0</v>
      </c>
      <c r="G42" s="167">
        <v>0</v>
      </c>
      <c r="H42" s="167">
        <f t="shared" si="11"/>
        <v>251</v>
      </c>
      <c r="I42" s="167">
        <f t="shared" si="11"/>
        <v>165</v>
      </c>
      <c r="J42" s="167">
        <f t="shared" si="11"/>
        <v>416</v>
      </c>
      <c r="K42" s="168" t="s">
        <v>246</v>
      </c>
    </row>
    <row r="43" spans="1:11" ht="19.5" customHeight="1" x14ac:dyDescent="0.2">
      <c r="A43" s="165" t="s">
        <v>90</v>
      </c>
      <c r="B43" s="167">
        <f>SUM(B36:B42)</f>
        <v>2714</v>
      </c>
      <c r="C43" s="167">
        <f t="shared" ref="C43:J43" si="15">SUM(C36:C42)</f>
        <v>1993</v>
      </c>
      <c r="D43" s="167">
        <f t="shared" si="15"/>
        <v>4707</v>
      </c>
      <c r="E43" s="167">
        <f t="shared" si="15"/>
        <v>0</v>
      </c>
      <c r="F43" s="167">
        <f t="shared" si="15"/>
        <v>0</v>
      </c>
      <c r="G43" s="167">
        <f t="shared" si="15"/>
        <v>0</v>
      </c>
      <c r="H43" s="167">
        <f t="shared" si="15"/>
        <v>2714</v>
      </c>
      <c r="I43" s="167">
        <f t="shared" si="15"/>
        <v>1993</v>
      </c>
      <c r="J43" s="167">
        <f t="shared" si="15"/>
        <v>4707</v>
      </c>
      <c r="K43" s="168" t="s">
        <v>91</v>
      </c>
    </row>
    <row r="44" spans="1:11" ht="19.5" customHeight="1" x14ac:dyDescent="0.2">
      <c r="A44" s="165" t="s">
        <v>92</v>
      </c>
      <c r="B44" s="167"/>
      <c r="C44" s="167"/>
      <c r="D44" s="167"/>
      <c r="E44" s="167"/>
      <c r="F44" s="167"/>
      <c r="G44" s="167"/>
      <c r="H44" s="167"/>
      <c r="I44" s="167"/>
      <c r="J44" s="167"/>
      <c r="K44" s="168" t="s">
        <v>93</v>
      </c>
    </row>
    <row r="45" spans="1:11" ht="19.5" customHeight="1" x14ac:dyDescent="0.2">
      <c r="A45" s="165" t="s">
        <v>762</v>
      </c>
      <c r="B45" s="167">
        <v>162</v>
      </c>
      <c r="C45" s="167">
        <v>151</v>
      </c>
      <c r="D45" s="167">
        <v>313</v>
      </c>
      <c r="E45" s="167">
        <v>0</v>
      </c>
      <c r="F45" s="167">
        <v>0</v>
      </c>
      <c r="G45" s="167">
        <v>0</v>
      </c>
      <c r="H45" s="167">
        <f>SUM(B45,E45)</f>
        <v>162</v>
      </c>
      <c r="I45" s="167">
        <f t="shared" ref="I45:J49" si="16">SUM(C45,F45)</f>
        <v>151</v>
      </c>
      <c r="J45" s="167">
        <f t="shared" si="16"/>
        <v>313</v>
      </c>
      <c r="K45" s="168" t="s">
        <v>365</v>
      </c>
    </row>
    <row r="46" spans="1:11" ht="19.5" customHeight="1" x14ac:dyDescent="0.2">
      <c r="A46" s="165" t="s">
        <v>309</v>
      </c>
      <c r="B46" s="167">
        <v>353</v>
      </c>
      <c r="C46" s="167">
        <v>266</v>
      </c>
      <c r="D46" s="167">
        <v>619</v>
      </c>
      <c r="E46" s="167">
        <v>0</v>
      </c>
      <c r="F46" s="167">
        <v>0</v>
      </c>
      <c r="G46" s="167">
        <v>0</v>
      </c>
      <c r="H46" s="167">
        <f>SUM(B46,E46)</f>
        <v>353</v>
      </c>
      <c r="I46" s="167">
        <f t="shared" si="16"/>
        <v>266</v>
      </c>
      <c r="J46" s="167">
        <f t="shared" si="16"/>
        <v>619</v>
      </c>
      <c r="K46" s="168" t="s">
        <v>310</v>
      </c>
    </row>
    <row r="47" spans="1:11" ht="19.5" customHeight="1" x14ac:dyDescent="0.2">
      <c r="A47" s="165" t="s">
        <v>229</v>
      </c>
      <c r="B47" s="167">
        <v>66</v>
      </c>
      <c r="C47" s="167"/>
      <c r="D47" s="167">
        <v>66</v>
      </c>
      <c r="E47" s="167">
        <v>0</v>
      </c>
      <c r="F47" s="167">
        <v>0</v>
      </c>
      <c r="G47" s="167">
        <v>0</v>
      </c>
      <c r="H47" s="167">
        <f>SUM(B47,E47)</f>
        <v>66</v>
      </c>
      <c r="I47" s="167">
        <f t="shared" si="16"/>
        <v>0</v>
      </c>
      <c r="J47" s="167">
        <f t="shared" si="16"/>
        <v>66</v>
      </c>
      <c r="K47" s="168" t="s">
        <v>297</v>
      </c>
    </row>
    <row r="48" spans="1:11" ht="19.5" customHeight="1" x14ac:dyDescent="0.2">
      <c r="A48" s="165" t="s">
        <v>774</v>
      </c>
      <c r="B48" s="167">
        <v>28</v>
      </c>
      <c r="C48" s="167">
        <v>7</v>
      </c>
      <c r="D48" s="167">
        <v>35</v>
      </c>
      <c r="E48" s="167">
        <v>0</v>
      </c>
      <c r="F48" s="167">
        <v>0</v>
      </c>
      <c r="G48" s="167">
        <v>0</v>
      </c>
      <c r="H48" s="167">
        <f>SUM(B48,E48)</f>
        <v>28</v>
      </c>
      <c r="I48" s="167">
        <f t="shared" si="16"/>
        <v>7</v>
      </c>
      <c r="J48" s="167">
        <f t="shared" si="16"/>
        <v>35</v>
      </c>
      <c r="K48" s="168" t="s">
        <v>764</v>
      </c>
    </row>
    <row r="49" spans="1:11" ht="19.5" customHeight="1" x14ac:dyDescent="0.2">
      <c r="A49" s="165" t="s">
        <v>435</v>
      </c>
      <c r="B49" s="167">
        <v>84</v>
      </c>
      <c r="C49" s="167">
        <v>35</v>
      </c>
      <c r="D49" s="167">
        <v>119</v>
      </c>
      <c r="E49" s="167">
        <v>0</v>
      </c>
      <c r="F49" s="167">
        <v>0</v>
      </c>
      <c r="G49" s="167">
        <v>0</v>
      </c>
      <c r="H49" s="167">
        <f>SUM(B49,E49)</f>
        <v>84</v>
      </c>
      <c r="I49" s="167">
        <f t="shared" si="16"/>
        <v>35</v>
      </c>
      <c r="J49" s="167">
        <f t="shared" si="16"/>
        <v>119</v>
      </c>
      <c r="K49" s="168" t="s">
        <v>246</v>
      </c>
    </row>
    <row r="50" spans="1:11" ht="19.5" customHeight="1" thickBot="1" x14ac:dyDescent="0.25">
      <c r="A50" s="165" t="s">
        <v>126</v>
      </c>
      <c r="B50" s="167">
        <f>SUM(B45:B49)</f>
        <v>693</v>
      </c>
      <c r="C50" s="167">
        <f t="shared" ref="C50:J50" si="17">SUM(C45:C49)</f>
        <v>459</v>
      </c>
      <c r="D50" s="167">
        <f t="shared" si="17"/>
        <v>1152</v>
      </c>
      <c r="E50" s="167">
        <f t="shared" si="17"/>
        <v>0</v>
      </c>
      <c r="F50" s="167">
        <f t="shared" si="17"/>
        <v>0</v>
      </c>
      <c r="G50" s="167">
        <f t="shared" si="17"/>
        <v>0</v>
      </c>
      <c r="H50" s="167">
        <f t="shared" si="17"/>
        <v>693</v>
      </c>
      <c r="I50" s="167">
        <f t="shared" si="17"/>
        <v>459</v>
      </c>
      <c r="J50" s="167">
        <f t="shared" si="17"/>
        <v>1152</v>
      </c>
      <c r="K50" s="168" t="s">
        <v>251</v>
      </c>
    </row>
    <row r="51" spans="1:11" ht="19.5" customHeight="1" thickBot="1" x14ac:dyDescent="0.25">
      <c r="A51" s="180" t="s">
        <v>374</v>
      </c>
      <c r="B51" s="181">
        <f>SUM(B50,B43)</f>
        <v>3407</v>
      </c>
      <c r="C51" s="181">
        <f t="shared" ref="C51:J51" si="18">SUM(C50,C43)</f>
        <v>2452</v>
      </c>
      <c r="D51" s="181">
        <f t="shared" si="18"/>
        <v>5859</v>
      </c>
      <c r="E51" s="181">
        <f t="shared" si="18"/>
        <v>0</v>
      </c>
      <c r="F51" s="181">
        <f t="shared" si="18"/>
        <v>0</v>
      </c>
      <c r="G51" s="181">
        <f t="shared" si="18"/>
        <v>0</v>
      </c>
      <c r="H51" s="181">
        <f t="shared" si="18"/>
        <v>3407</v>
      </c>
      <c r="I51" s="181">
        <f t="shared" si="18"/>
        <v>2452</v>
      </c>
      <c r="J51" s="181">
        <f t="shared" si="18"/>
        <v>5859</v>
      </c>
      <c r="K51" s="182" t="s">
        <v>253</v>
      </c>
    </row>
    <row r="52" spans="1:11" ht="15" thickTop="1" x14ac:dyDescent="0.2"/>
  </sheetData>
  <mergeCells count="20">
    <mergeCell ref="A1:K1"/>
    <mergeCell ref="A2:K2"/>
    <mergeCell ref="A4:A7"/>
    <mergeCell ref="B4:D4"/>
    <mergeCell ref="E4:G4"/>
    <mergeCell ref="H4:J4"/>
    <mergeCell ref="K4:K7"/>
    <mergeCell ref="B5:D5"/>
    <mergeCell ref="E5:G5"/>
    <mergeCell ref="H5:J5"/>
    <mergeCell ref="A28:K28"/>
    <mergeCell ref="A29:K29"/>
    <mergeCell ref="A31:A34"/>
    <mergeCell ref="B31:D31"/>
    <mergeCell ref="E31:G31"/>
    <mergeCell ref="H31:J31"/>
    <mergeCell ref="K31:K34"/>
    <mergeCell ref="B32:D32"/>
    <mergeCell ref="E32:G32"/>
    <mergeCell ref="H32:J32"/>
  </mergeCells>
  <printOptions horizontalCentered="1"/>
  <pageMargins left="0.5" right="0.5" top="1" bottom="1" header="1" footer="1"/>
  <pageSetup paperSize="9" scale="8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45"/>
  <sheetViews>
    <sheetView rightToLeft="1" view="pageBreakPreview" topLeftCell="A133" zoomScale="80" zoomScaleSheetLayoutView="80" workbookViewId="0">
      <selection activeCell="J155" sqref="J155"/>
    </sheetView>
  </sheetViews>
  <sheetFormatPr defaultRowHeight="14.25" x14ac:dyDescent="0.2"/>
  <cols>
    <col min="1" max="1" width="26" style="64" customWidth="1"/>
    <col min="2" max="2" width="8" style="64" customWidth="1"/>
    <col min="3" max="3" width="9.75" style="64" customWidth="1"/>
    <col min="4" max="4" width="8.25" style="64" customWidth="1"/>
    <col min="5" max="5" width="8.125" style="64" customWidth="1"/>
    <col min="6" max="6" width="9" style="64" customWidth="1"/>
    <col min="7" max="7" width="9.25" style="64" customWidth="1"/>
    <col min="8" max="8" width="9.125" style="64" customWidth="1"/>
    <col min="9" max="9" width="8.875" style="64" customWidth="1"/>
    <col min="10" max="10" width="8.625" style="64" customWidth="1"/>
    <col min="11" max="11" width="49.25" style="64" customWidth="1"/>
    <col min="12" max="16384" width="9" style="64"/>
  </cols>
  <sheetData>
    <row r="1" spans="1:11" ht="24" customHeight="1" x14ac:dyDescent="0.2">
      <c r="A1" s="995" t="s">
        <v>2048</v>
      </c>
      <c r="B1" s="995"/>
      <c r="C1" s="995"/>
      <c r="D1" s="995"/>
      <c r="E1" s="995"/>
      <c r="F1" s="995"/>
      <c r="G1" s="995"/>
      <c r="H1" s="995"/>
      <c r="I1" s="995"/>
      <c r="J1" s="995"/>
      <c r="K1" s="995"/>
    </row>
    <row r="2" spans="1:11" ht="24" customHeight="1" x14ac:dyDescent="0.2">
      <c r="A2" s="999" t="s">
        <v>2049</v>
      </c>
      <c r="B2" s="999"/>
      <c r="C2" s="999"/>
      <c r="D2" s="999"/>
      <c r="E2" s="999"/>
      <c r="F2" s="999"/>
      <c r="G2" s="999"/>
      <c r="H2" s="999"/>
      <c r="I2" s="999"/>
      <c r="J2" s="999"/>
      <c r="K2" s="999"/>
    </row>
    <row r="3" spans="1:11" ht="24" customHeight="1" thickBot="1" x14ac:dyDescent="0.25">
      <c r="A3" s="5" t="s">
        <v>782</v>
      </c>
      <c r="K3" s="7" t="s">
        <v>783</v>
      </c>
    </row>
    <row r="4" spans="1:11" ht="21.75" customHeight="1" thickTop="1" x14ac:dyDescent="0.2">
      <c r="A4" s="992" t="s">
        <v>196</v>
      </c>
      <c r="B4" s="992" t="s">
        <v>1</v>
      </c>
      <c r="C4" s="992"/>
      <c r="D4" s="992"/>
      <c r="E4" s="992" t="s">
        <v>2</v>
      </c>
      <c r="F4" s="992"/>
      <c r="G4" s="992"/>
      <c r="H4" s="992" t="s">
        <v>4</v>
      </c>
      <c r="I4" s="992"/>
      <c r="J4" s="992"/>
      <c r="K4" s="992" t="s">
        <v>197</v>
      </c>
    </row>
    <row r="5" spans="1:11" ht="21.75" customHeight="1" x14ac:dyDescent="0.2">
      <c r="A5" s="993"/>
      <c r="B5" s="993" t="s">
        <v>6</v>
      </c>
      <c r="C5" s="993"/>
      <c r="D5" s="993"/>
      <c r="E5" s="993" t="s">
        <v>7</v>
      </c>
      <c r="F5" s="993"/>
      <c r="G5" s="993"/>
      <c r="H5" s="993" t="s">
        <v>9</v>
      </c>
      <c r="I5" s="993"/>
      <c r="J5" s="993"/>
      <c r="K5" s="993"/>
    </row>
    <row r="6" spans="1:11" ht="21.75" customHeight="1" x14ac:dyDescent="0.2">
      <c r="A6" s="993"/>
      <c r="B6" s="485" t="s">
        <v>10</v>
      </c>
      <c r="C6" s="485" t="s">
        <v>112</v>
      </c>
      <c r="D6" s="485" t="s">
        <v>12</v>
      </c>
      <c r="E6" s="485" t="s">
        <v>10</v>
      </c>
      <c r="F6" s="485" t="s">
        <v>112</v>
      </c>
      <c r="G6" s="485" t="s">
        <v>12</v>
      </c>
      <c r="H6" s="485" t="s">
        <v>10</v>
      </c>
      <c r="I6" s="485" t="s">
        <v>112</v>
      </c>
      <c r="J6" s="485" t="s">
        <v>12</v>
      </c>
      <c r="K6" s="993"/>
    </row>
    <row r="7" spans="1:11" ht="21.75" customHeight="1" thickBot="1" x14ac:dyDescent="0.25">
      <c r="A7" s="994"/>
      <c r="B7" s="486" t="s">
        <v>13</v>
      </c>
      <c r="C7" s="486" t="s">
        <v>14</v>
      </c>
      <c r="D7" s="486" t="s">
        <v>9</v>
      </c>
      <c r="E7" s="486" t="s">
        <v>13</v>
      </c>
      <c r="F7" s="486" t="s">
        <v>14</v>
      </c>
      <c r="G7" s="486" t="s">
        <v>9</v>
      </c>
      <c r="H7" s="486" t="s">
        <v>13</v>
      </c>
      <c r="I7" s="486" t="s">
        <v>14</v>
      </c>
      <c r="J7" s="486" t="s">
        <v>9</v>
      </c>
      <c r="K7" s="994"/>
    </row>
    <row r="8" spans="1:11" ht="18" customHeight="1" x14ac:dyDescent="0.2">
      <c r="A8" s="463" t="s">
        <v>15</v>
      </c>
      <c r="B8" s="9"/>
      <c r="C8" s="9"/>
      <c r="D8" s="9"/>
      <c r="E8" s="9"/>
      <c r="F8" s="9"/>
      <c r="G8" s="9"/>
      <c r="H8" s="9"/>
      <c r="I8" s="9"/>
      <c r="J8" s="9"/>
      <c r="K8" s="489" t="s">
        <v>198</v>
      </c>
    </row>
    <row r="9" spans="1:11" ht="18" customHeight="1" x14ac:dyDescent="0.2">
      <c r="A9" s="463" t="s">
        <v>199</v>
      </c>
      <c r="B9" s="9">
        <v>72</v>
      </c>
      <c r="C9" s="9">
        <v>156</v>
      </c>
      <c r="D9" s="9">
        <v>228</v>
      </c>
      <c r="E9" s="9">
        <v>0</v>
      </c>
      <c r="F9" s="9">
        <v>0</v>
      </c>
      <c r="G9" s="9">
        <v>0</v>
      </c>
      <c r="H9" s="9">
        <f>SUM(B9,E9)</f>
        <v>72</v>
      </c>
      <c r="I9" s="9">
        <f>SUM(C9,F9)</f>
        <v>156</v>
      </c>
      <c r="J9" s="9">
        <f>SUM(H9:I9)</f>
        <v>228</v>
      </c>
      <c r="K9" s="489" t="s">
        <v>200</v>
      </c>
    </row>
    <row r="10" spans="1:11" ht="18" customHeight="1" x14ac:dyDescent="0.2">
      <c r="A10" s="463" t="s">
        <v>203</v>
      </c>
      <c r="B10" s="9">
        <v>35</v>
      </c>
      <c r="C10" s="9">
        <v>96</v>
      </c>
      <c r="D10" s="9">
        <v>131</v>
      </c>
      <c r="E10" s="9">
        <v>0</v>
      </c>
      <c r="F10" s="9">
        <v>0</v>
      </c>
      <c r="G10" s="9">
        <v>0</v>
      </c>
      <c r="H10" s="9">
        <f t="shared" ref="H10:I26" si="0">SUM(B10,E10)</f>
        <v>35</v>
      </c>
      <c r="I10" s="9">
        <f t="shared" si="0"/>
        <v>96</v>
      </c>
      <c r="J10" s="9">
        <f t="shared" ref="J10:J26" si="1">SUM(H10:I10)</f>
        <v>131</v>
      </c>
      <c r="K10" s="489" t="s">
        <v>204</v>
      </c>
    </row>
    <row r="11" spans="1:11" ht="18" customHeight="1" x14ac:dyDescent="0.2">
      <c r="A11" s="463" t="s">
        <v>404</v>
      </c>
      <c r="B11" s="9">
        <v>34</v>
      </c>
      <c r="C11" s="9">
        <v>104</v>
      </c>
      <c r="D11" s="9">
        <v>138</v>
      </c>
      <c r="E11" s="9">
        <v>0</v>
      </c>
      <c r="F11" s="9">
        <v>0</v>
      </c>
      <c r="G11" s="9">
        <v>0</v>
      </c>
      <c r="H11" s="9">
        <f t="shared" si="0"/>
        <v>34</v>
      </c>
      <c r="I11" s="9">
        <f t="shared" si="0"/>
        <v>104</v>
      </c>
      <c r="J11" s="9">
        <f t="shared" si="1"/>
        <v>138</v>
      </c>
      <c r="K11" s="489" t="s">
        <v>300</v>
      </c>
    </row>
    <row r="12" spans="1:11" ht="18" customHeight="1" x14ac:dyDescent="0.2">
      <c r="A12" s="463" t="s">
        <v>516</v>
      </c>
      <c r="B12" s="9">
        <v>11</v>
      </c>
      <c r="C12" s="9">
        <v>71</v>
      </c>
      <c r="D12" s="9">
        <v>82</v>
      </c>
      <c r="E12" s="9">
        <v>0</v>
      </c>
      <c r="F12" s="9">
        <v>0</v>
      </c>
      <c r="G12" s="9">
        <v>0</v>
      </c>
      <c r="H12" s="9">
        <f t="shared" si="0"/>
        <v>11</v>
      </c>
      <c r="I12" s="9">
        <f t="shared" si="0"/>
        <v>71</v>
      </c>
      <c r="J12" s="9">
        <f t="shared" si="1"/>
        <v>82</v>
      </c>
      <c r="K12" s="489" t="s">
        <v>208</v>
      </c>
    </row>
    <row r="13" spans="1:11" ht="18" customHeight="1" x14ac:dyDescent="0.2">
      <c r="A13" s="463" t="s">
        <v>209</v>
      </c>
      <c r="B13" s="9">
        <v>131</v>
      </c>
      <c r="C13" s="9">
        <v>119</v>
      </c>
      <c r="D13" s="9">
        <v>250</v>
      </c>
      <c r="E13" s="9">
        <v>0</v>
      </c>
      <c r="F13" s="9">
        <v>0</v>
      </c>
      <c r="G13" s="9">
        <v>0</v>
      </c>
      <c r="H13" s="9">
        <f t="shared" si="0"/>
        <v>131</v>
      </c>
      <c r="I13" s="9">
        <f t="shared" si="0"/>
        <v>119</v>
      </c>
      <c r="J13" s="9">
        <f t="shared" si="1"/>
        <v>250</v>
      </c>
      <c r="K13" s="489" t="s">
        <v>210</v>
      </c>
    </row>
    <row r="14" spans="1:11" ht="18" customHeight="1" x14ac:dyDescent="0.2">
      <c r="A14" s="463" t="s">
        <v>213</v>
      </c>
      <c r="B14" s="9">
        <v>45</v>
      </c>
      <c r="C14" s="9">
        <v>56</v>
      </c>
      <c r="D14" s="9">
        <v>101</v>
      </c>
      <c r="E14" s="9">
        <v>0</v>
      </c>
      <c r="F14" s="9">
        <v>0</v>
      </c>
      <c r="G14" s="9">
        <v>0</v>
      </c>
      <c r="H14" s="9">
        <f t="shared" si="0"/>
        <v>45</v>
      </c>
      <c r="I14" s="9">
        <f t="shared" si="0"/>
        <v>56</v>
      </c>
      <c r="J14" s="9">
        <f t="shared" si="1"/>
        <v>101</v>
      </c>
      <c r="K14" s="489" t="s">
        <v>214</v>
      </c>
    </row>
    <row r="15" spans="1:11" ht="18" customHeight="1" x14ac:dyDescent="0.2">
      <c r="A15" s="463" t="s">
        <v>215</v>
      </c>
      <c r="B15" s="9">
        <v>12</v>
      </c>
      <c r="C15" s="9">
        <v>3</v>
      </c>
      <c r="D15" s="9">
        <v>15</v>
      </c>
      <c r="E15" s="9">
        <v>0</v>
      </c>
      <c r="F15" s="9">
        <v>0</v>
      </c>
      <c r="G15" s="9">
        <v>0</v>
      </c>
      <c r="H15" s="9">
        <f t="shared" si="0"/>
        <v>12</v>
      </c>
      <c r="I15" s="9">
        <f t="shared" si="0"/>
        <v>3</v>
      </c>
      <c r="J15" s="9">
        <f t="shared" si="1"/>
        <v>15</v>
      </c>
      <c r="K15" s="489" t="s">
        <v>216</v>
      </c>
    </row>
    <row r="16" spans="1:11" ht="18" customHeight="1" x14ac:dyDescent="0.2">
      <c r="A16" s="463" t="s">
        <v>775</v>
      </c>
      <c r="B16" s="9">
        <v>37</v>
      </c>
      <c r="C16" s="9">
        <v>40</v>
      </c>
      <c r="D16" s="9">
        <v>77</v>
      </c>
      <c r="E16" s="9">
        <v>0</v>
      </c>
      <c r="F16" s="9">
        <v>0</v>
      </c>
      <c r="G16" s="9">
        <v>0</v>
      </c>
      <c r="H16" s="9">
        <f t="shared" si="0"/>
        <v>37</v>
      </c>
      <c r="I16" s="9">
        <f t="shared" si="0"/>
        <v>40</v>
      </c>
      <c r="J16" s="9">
        <f t="shared" si="1"/>
        <v>77</v>
      </c>
      <c r="K16" s="489" t="s">
        <v>776</v>
      </c>
    </row>
    <row r="17" spans="1:11" ht="18" customHeight="1" x14ac:dyDescent="0.2">
      <c r="A17" s="463" t="s">
        <v>217</v>
      </c>
      <c r="B17" s="9">
        <v>83</v>
      </c>
      <c r="C17" s="9">
        <v>193</v>
      </c>
      <c r="D17" s="9">
        <v>276</v>
      </c>
      <c r="E17" s="9">
        <v>0</v>
      </c>
      <c r="F17" s="9">
        <v>0</v>
      </c>
      <c r="G17" s="9">
        <v>0</v>
      </c>
      <c r="H17" s="9">
        <f t="shared" si="0"/>
        <v>83</v>
      </c>
      <c r="I17" s="9">
        <f t="shared" si="0"/>
        <v>193</v>
      </c>
      <c r="J17" s="9">
        <f t="shared" si="1"/>
        <v>276</v>
      </c>
      <c r="K17" s="489" t="s">
        <v>257</v>
      </c>
    </row>
    <row r="18" spans="1:11" ht="24.75" customHeight="1" x14ac:dyDescent="0.2">
      <c r="A18" s="463" t="s">
        <v>519</v>
      </c>
      <c r="B18" s="9">
        <v>86</v>
      </c>
      <c r="C18" s="9">
        <v>93</v>
      </c>
      <c r="D18" s="9">
        <v>179</v>
      </c>
      <c r="E18" s="9">
        <v>0</v>
      </c>
      <c r="F18" s="9">
        <v>0</v>
      </c>
      <c r="G18" s="9">
        <v>0</v>
      </c>
      <c r="H18" s="9">
        <f t="shared" si="0"/>
        <v>86</v>
      </c>
      <c r="I18" s="9">
        <f t="shared" si="0"/>
        <v>93</v>
      </c>
      <c r="J18" s="9">
        <f t="shared" si="1"/>
        <v>179</v>
      </c>
      <c r="K18" s="494" t="s">
        <v>367</v>
      </c>
    </row>
    <row r="19" spans="1:11" ht="18.75" customHeight="1" x14ac:dyDescent="0.2">
      <c r="A19" s="463" t="s">
        <v>221</v>
      </c>
      <c r="B19" s="9">
        <v>221</v>
      </c>
      <c r="C19" s="9">
        <v>241</v>
      </c>
      <c r="D19" s="9">
        <v>462</v>
      </c>
      <c r="E19" s="9">
        <v>0</v>
      </c>
      <c r="F19" s="9">
        <v>0</v>
      </c>
      <c r="G19" s="9">
        <v>0</v>
      </c>
      <c r="H19" s="9">
        <f t="shared" si="0"/>
        <v>221</v>
      </c>
      <c r="I19" s="9">
        <f t="shared" si="0"/>
        <v>241</v>
      </c>
      <c r="J19" s="9">
        <f t="shared" si="1"/>
        <v>462</v>
      </c>
      <c r="K19" s="489" t="s">
        <v>222</v>
      </c>
    </row>
    <row r="20" spans="1:11" ht="18.75" customHeight="1" x14ac:dyDescent="0.2">
      <c r="A20" s="463" t="s">
        <v>309</v>
      </c>
      <c r="B20" s="9">
        <v>421</v>
      </c>
      <c r="C20" s="9">
        <v>511</v>
      </c>
      <c r="D20" s="9">
        <v>932</v>
      </c>
      <c r="E20" s="9">
        <v>0</v>
      </c>
      <c r="F20" s="9">
        <v>0</v>
      </c>
      <c r="G20" s="9">
        <v>0</v>
      </c>
      <c r="H20" s="9">
        <f t="shared" si="0"/>
        <v>421</v>
      </c>
      <c r="I20" s="9">
        <f t="shared" si="0"/>
        <v>511</v>
      </c>
      <c r="J20" s="9">
        <f t="shared" si="1"/>
        <v>932</v>
      </c>
      <c r="K20" s="489" t="s">
        <v>310</v>
      </c>
    </row>
    <row r="21" spans="1:11" ht="18.75" customHeight="1" x14ac:dyDescent="0.2">
      <c r="A21" s="463" t="s">
        <v>522</v>
      </c>
      <c r="B21" s="9">
        <v>0</v>
      </c>
      <c r="C21" s="9">
        <v>141</v>
      </c>
      <c r="D21" s="9">
        <v>141</v>
      </c>
      <c r="E21" s="9">
        <v>0</v>
      </c>
      <c r="F21" s="9">
        <v>0</v>
      </c>
      <c r="G21" s="9">
        <v>0</v>
      </c>
      <c r="H21" s="9">
        <f t="shared" si="0"/>
        <v>0</v>
      </c>
      <c r="I21" s="9">
        <f t="shared" si="0"/>
        <v>141</v>
      </c>
      <c r="J21" s="9">
        <f t="shared" si="1"/>
        <v>141</v>
      </c>
      <c r="K21" s="489" t="s">
        <v>777</v>
      </c>
    </row>
    <row r="22" spans="1:11" ht="18.75" customHeight="1" x14ac:dyDescent="0.2">
      <c r="A22" s="463" t="s">
        <v>778</v>
      </c>
      <c r="B22" s="9">
        <v>133</v>
      </c>
      <c r="C22" s="9">
        <v>51</v>
      </c>
      <c r="D22" s="9">
        <v>184</v>
      </c>
      <c r="E22" s="9">
        <v>0</v>
      </c>
      <c r="F22" s="9">
        <v>0</v>
      </c>
      <c r="G22" s="9">
        <v>0</v>
      </c>
      <c r="H22" s="9">
        <f t="shared" si="0"/>
        <v>133</v>
      </c>
      <c r="I22" s="9">
        <f t="shared" si="0"/>
        <v>51</v>
      </c>
      <c r="J22" s="9">
        <f t="shared" si="1"/>
        <v>184</v>
      </c>
      <c r="K22" s="489" t="s">
        <v>462</v>
      </c>
    </row>
    <row r="23" spans="1:11" ht="18.75" customHeight="1" x14ac:dyDescent="0.2">
      <c r="A23" s="463" t="s">
        <v>233</v>
      </c>
      <c r="B23" s="9">
        <v>123</v>
      </c>
      <c r="C23" s="9">
        <v>146</v>
      </c>
      <c r="D23" s="9">
        <v>269</v>
      </c>
      <c r="E23" s="9">
        <v>0</v>
      </c>
      <c r="F23" s="9">
        <v>0</v>
      </c>
      <c r="G23" s="9">
        <v>0</v>
      </c>
      <c r="H23" s="9">
        <f t="shared" si="0"/>
        <v>123</v>
      </c>
      <c r="I23" s="9">
        <f t="shared" si="0"/>
        <v>146</v>
      </c>
      <c r="J23" s="9">
        <f t="shared" si="1"/>
        <v>269</v>
      </c>
      <c r="K23" s="489" t="s">
        <v>234</v>
      </c>
    </row>
    <row r="24" spans="1:11" ht="18.75" customHeight="1" x14ac:dyDescent="0.2">
      <c r="A24" s="463" t="s">
        <v>774</v>
      </c>
      <c r="B24" s="9">
        <v>10</v>
      </c>
      <c r="C24" s="9">
        <v>16</v>
      </c>
      <c r="D24" s="9">
        <v>26</v>
      </c>
      <c r="E24" s="9">
        <v>0</v>
      </c>
      <c r="F24" s="9">
        <v>0</v>
      </c>
      <c r="G24" s="9">
        <v>0</v>
      </c>
      <c r="H24" s="9">
        <f t="shared" si="0"/>
        <v>10</v>
      </c>
      <c r="I24" s="9">
        <f t="shared" si="0"/>
        <v>16</v>
      </c>
      <c r="J24" s="9">
        <f t="shared" si="1"/>
        <v>26</v>
      </c>
      <c r="K24" s="489" t="s">
        <v>464</v>
      </c>
    </row>
    <row r="25" spans="1:11" ht="18.75" customHeight="1" x14ac:dyDescent="0.2">
      <c r="A25" s="463" t="s">
        <v>239</v>
      </c>
      <c r="B25" s="9">
        <v>91</v>
      </c>
      <c r="C25" s="9">
        <v>64</v>
      </c>
      <c r="D25" s="9">
        <v>155</v>
      </c>
      <c r="E25" s="9">
        <v>0</v>
      </c>
      <c r="F25" s="9">
        <v>0</v>
      </c>
      <c r="G25" s="9">
        <v>0</v>
      </c>
      <c r="H25" s="9">
        <f t="shared" si="0"/>
        <v>91</v>
      </c>
      <c r="I25" s="9">
        <f t="shared" si="0"/>
        <v>64</v>
      </c>
      <c r="J25" s="9">
        <f t="shared" si="1"/>
        <v>155</v>
      </c>
      <c r="K25" s="489" t="s">
        <v>240</v>
      </c>
    </row>
    <row r="26" spans="1:11" ht="18.75" customHeight="1" x14ac:dyDescent="0.2">
      <c r="A26" s="463" t="s">
        <v>243</v>
      </c>
      <c r="B26" s="9">
        <v>33</v>
      </c>
      <c r="C26" s="9">
        <v>50</v>
      </c>
      <c r="D26" s="9">
        <v>83</v>
      </c>
      <c r="E26" s="9">
        <v>0</v>
      </c>
      <c r="F26" s="9">
        <v>0</v>
      </c>
      <c r="G26" s="9">
        <v>0</v>
      </c>
      <c r="H26" s="9">
        <f t="shared" si="0"/>
        <v>33</v>
      </c>
      <c r="I26" s="9">
        <f t="shared" si="0"/>
        <v>50</v>
      </c>
      <c r="J26" s="9">
        <f t="shared" si="1"/>
        <v>83</v>
      </c>
      <c r="K26" s="489" t="s">
        <v>244</v>
      </c>
    </row>
    <row r="27" spans="1:11" ht="18" customHeight="1" thickBot="1" x14ac:dyDescent="0.25">
      <c r="A27" s="11" t="s">
        <v>90</v>
      </c>
      <c r="B27" s="12">
        <f>SUM(B9:B26)</f>
        <v>1578</v>
      </c>
      <c r="C27" s="12">
        <f t="shared" ref="C27:J27" si="2">SUM(C9:C26)</f>
        <v>2151</v>
      </c>
      <c r="D27" s="12">
        <f t="shared" si="2"/>
        <v>3729</v>
      </c>
      <c r="E27" s="12">
        <f t="shared" si="2"/>
        <v>0</v>
      </c>
      <c r="F27" s="12">
        <f t="shared" si="2"/>
        <v>0</v>
      </c>
      <c r="G27" s="12">
        <f t="shared" si="2"/>
        <v>0</v>
      </c>
      <c r="H27" s="12">
        <f t="shared" si="2"/>
        <v>1578</v>
      </c>
      <c r="I27" s="12">
        <f t="shared" si="2"/>
        <v>2151</v>
      </c>
      <c r="J27" s="12">
        <f t="shared" si="2"/>
        <v>3729</v>
      </c>
      <c r="K27" s="13" t="s">
        <v>779</v>
      </c>
    </row>
    <row r="28" spans="1:11" ht="21.75" customHeight="1" thickTop="1" x14ac:dyDescent="0.2"/>
    <row r="29" spans="1:11" ht="26.25" customHeight="1" x14ac:dyDescent="0.2">
      <c r="A29" s="5"/>
      <c r="K29" s="7"/>
    </row>
    <row r="30" spans="1:11" s="828" customFormat="1" ht="26.25" customHeight="1" x14ac:dyDescent="0.2">
      <c r="A30" s="5"/>
      <c r="K30" s="7"/>
    </row>
    <row r="31" spans="1:11" ht="26.25" customHeight="1" thickBot="1" x14ac:dyDescent="0.25">
      <c r="A31" s="5" t="s">
        <v>786</v>
      </c>
      <c r="K31" s="7" t="s">
        <v>787</v>
      </c>
    </row>
    <row r="32" spans="1:11" ht="26.25" customHeight="1" thickTop="1" x14ac:dyDescent="0.2">
      <c r="A32" s="992" t="s">
        <v>196</v>
      </c>
      <c r="B32" s="992" t="s">
        <v>1</v>
      </c>
      <c r="C32" s="992"/>
      <c r="D32" s="992"/>
      <c r="E32" s="992" t="s">
        <v>2</v>
      </c>
      <c r="F32" s="992"/>
      <c r="G32" s="992"/>
      <c r="H32" s="992" t="s">
        <v>4</v>
      </c>
      <c r="I32" s="992"/>
      <c r="J32" s="992"/>
      <c r="K32" s="992" t="s">
        <v>197</v>
      </c>
    </row>
    <row r="33" spans="1:11" ht="26.25" customHeight="1" x14ac:dyDescent="0.2">
      <c r="A33" s="993"/>
      <c r="B33" s="993" t="s">
        <v>6</v>
      </c>
      <c r="C33" s="993"/>
      <c r="D33" s="993"/>
      <c r="E33" s="993" t="s">
        <v>7</v>
      </c>
      <c r="F33" s="993"/>
      <c r="G33" s="993"/>
      <c r="H33" s="993" t="s">
        <v>9</v>
      </c>
      <c r="I33" s="993"/>
      <c r="J33" s="993"/>
      <c r="K33" s="993"/>
    </row>
    <row r="34" spans="1:11" ht="26.25" customHeight="1" x14ac:dyDescent="0.2">
      <c r="A34" s="993"/>
      <c r="B34" s="485" t="s">
        <v>10</v>
      </c>
      <c r="C34" s="485" t="s">
        <v>112</v>
      </c>
      <c r="D34" s="485" t="s">
        <v>12</v>
      </c>
      <c r="E34" s="485" t="s">
        <v>10</v>
      </c>
      <c r="F34" s="485" t="s">
        <v>112</v>
      </c>
      <c r="G34" s="485" t="s">
        <v>12</v>
      </c>
      <c r="H34" s="485" t="s">
        <v>10</v>
      </c>
      <c r="I34" s="485" t="s">
        <v>112</v>
      </c>
      <c r="J34" s="485" t="s">
        <v>12</v>
      </c>
      <c r="K34" s="993"/>
    </row>
    <row r="35" spans="1:11" ht="26.25" customHeight="1" thickBot="1" x14ac:dyDescent="0.25">
      <c r="A35" s="994"/>
      <c r="B35" s="486" t="s">
        <v>13</v>
      </c>
      <c r="C35" s="486" t="s">
        <v>14</v>
      </c>
      <c r="D35" s="486" t="s">
        <v>9</v>
      </c>
      <c r="E35" s="486" t="s">
        <v>13</v>
      </c>
      <c r="F35" s="486" t="s">
        <v>14</v>
      </c>
      <c r="G35" s="486" t="s">
        <v>9</v>
      </c>
      <c r="H35" s="486" t="s">
        <v>13</v>
      </c>
      <c r="I35" s="486" t="s">
        <v>14</v>
      </c>
      <c r="J35" s="486" t="s">
        <v>9</v>
      </c>
      <c r="K35" s="994"/>
    </row>
    <row r="36" spans="1:11" ht="26.25" customHeight="1" x14ac:dyDescent="0.2">
      <c r="A36" s="463" t="s">
        <v>92</v>
      </c>
      <c r="B36" s="9"/>
      <c r="C36" s="9"/>
      <c r="D36" s="9"/>
      <c r="E36" s="9"/>
      <c r="F36" s="9"/>
      <c r="G36" s="9"/>
      <c r="H36" s="9"/>
      <c r="I36" s="9"/>
      <c r="J36" s="9"/>
      <c r="K36" s="489" t="s">
        <v>93</v>
      </c>
    </row>
    <row r="37" spans="1:11" ht="26.25" customHeight="1" x14ac:dyDescent="0.2">
      <c r="A37" s="463" t="s">
        <v>255</v>
      </c>
      <c r="B37" s="9">
        <v>60</v>
      </c>
      <c r="C37" s="9">
        <v>3</v>
      </c>
      <c r="D37" s="9">
        <v>63</v>
      </c>
      <c r="E37" s="9">
        <v>0</v>
      </c>
      <c r="F37" s="9">
        <v>0</v>
      </c>
      <c r="G37" s="9">
        <v>0</v>
      </c>
      <c r="H37" s="9">
        <f>SUM(B37,E37)</f>
        <v>60</v>
      </c>
      <c r="I37" s="9">
        <f>SUM(C37,F37)</f>
        <v>3</v>
      </c>
      <c r="J37" s="9">
        <f>SUM(H37:I37)</f>
        <v>63</v>
      </c>
      <c r="K37" s="489" t="s">
        <v>210</v>
      </c>
    </row>
    <row r="38" spans="1:11" ht="26.25" customHeight="1" x14ac:dyDescent="0.2">
      <c r="A38" s="463" t="s">
        <v>217</v>
      </c>
      <c r="B38" s="9">
        <v>29</v>
      </c>
      <c r="C38" s="9">
        <v>31</v>
      </c>
      <c r="D38" s="9">
        <v>60</v>
      </c>
      <c r="E38" s="9">
        <v>0</v>
      </c>
      <c r="F38" s="9">
        <v>0</v>
      </c>
      <c r="G38" s="9">
        <v>0</v>
      </c>
      <c r="H38" s="9">
        <f>SUM(B38)</f>
        <v>29</v>
      </c>
      <c r="I38" s="9">
        <f>SUM(C38)</f>
        <v>31</v>
      </c>
      <c r="J38" s="9">
        <f>SUM(D38)</f>
        <v>60</v>
      </c>
      <c r="K38" s="489" t="s">
        <v>257</v>
      </c>
    </row>
    <row r="39" spans="1:11" ht="45.75" customHeight="1" x14ac:dyDescent="0.2">
      <c r="A39" s="463" t="s">
        <v>780</v>
      </c>
      <c r="B39" s="9">
        <v>11</v>
      </c>
      <c r="C39" s="9">
        <v>1</v>
      </c>
      <c r="D39" s="9">
        <v>12</v>
      </c>
      <c r="E39" s="9">
        <v>0</v>
      </c>
      <c r="F39" s="9">
        <v>0</v>
      </c>
      <c r="G39" s="9">
        <v>0</v>
      </c>
      <c r="H39" s="9">
        <f t="shared" ref="H39:I43" si="3">SUM(B39,E39)</f>
        <v>11</v>
      </c>
      <c r="I39" s="9">
        <f t="shared" si="3"/>
        <v>1</v>
      </c>
      <c r="J39" s="9">
        <f>SUM(H39:I39)</f>
        <v>12</v>
      </c>
      <c r="K39" s="494" t="s">
        <v>367</v>
      </c>
    </row>
    <row r="40" spans="1:11" ht="26.25" customHeight="1" x14ac:dyDescent="0.2">
      <c r="A40" s="463" t="s">
        <v>221</v>
      </c>
      <c r="B40" s="9">
        <v>64</v>
      </c>
      <c r="C40" s="9">
        <v>30</v>
      </c>
      <c r="D40" s="9">
        <v>94</v>
      </c>
      <c r="E40" s="9">
        <v>0</v>
      </c>
      <c r="F40" s="9">
        <v>0</v>
      </c>
      <c r="G40" s="9">
        <v>0</v>
      </c>
      <c r="H40" s="9">
        <f t="shared" si="3"/>
        <v>64</v>
      </c>
      <c r="I40" s="9">
        <f t="shared" si="3"/>
        <v>30</v>
      </c>
      <c r="J40" s="9">
        <f>SUM(H40:I40)</f>
        <v>94</v>
      </c>
      <c r="K40" s="489" t="s">
        <v>222</v>
      </c>
    </row>
    <row r="41" spans="1:11" ht="26.25" customHeight="1" x14ac:dyDescent="0.2">
      <c r="A41" s="463" t="s">
        <v>309</v>
      </c>
      <c r="B41" s="9">
        <v>127</v>
      </c>
      <c r="C41" s="9">
        <v>91</v>
      </c>
      <c r="D41" s="9">
        <v>218</v>
      </c>
      <c r="E41" s="9">
        <v>0</v>
      </c>
      <c r="F41" s="9">
        <v>0</v>
      </c>
      <c r="G41" s="9">
        <v>0</v>
      </c>
      <c r="H41" s="9">
        <f>SUM(B41)</f>
        <v>127</v>
      </c>
      <c r="I41" s="9">
        <f>SUM(C41)</f>
        <v>91</v>
      </c>
      <c r="J41" s="9">
        <f>SUM(D41)</f>
        <v>218</v>
      </c>
      <c r="K41" s="489" t="s">
        <v>310</v>
      </c>
    </row>
    <row r="42" spans="1:11" ht="26.25" customHeight="1" x14ac:dyDescent="0.2">
      <c r="A42" s="463" t="s">
        <v>778</v>
      </c>
      <c r="B42" s="9">
        <v>55</v>
      </c>
      <c r="C42" s="9">
        <v>5</v>
      </c>
      <c r="D42" s="9">
        <v>60</v>
      </c>
      <c r="E42" s="9">
        <v>0</v>
      </c>
      <c r="F42" s="9">
        <v>0</v>
      </c>
      <c r="G42" s="9">
        <v>0</v>
      </c>
      <c r="H42" s="9">
        <f t="shared" si="3"/>
        <v>55</v>
      </c>
      <c r="I42" s="9">
        <f t="shared" si="3"/>
        <v>5</v>
      </c>
      <c r="J42" s="9">
        <f>SUM(H42:I42)</f>
        <v>60</v>
      </c>
      <c r="K42" s="489" t="s">
        <v>462</v>
      </c>
    </row>
    <row r="43" spans="1:11" ht="26.25" customHeight="1" x14ac:dyDescent="0.2">
      <c r="A43" s="463" t="s">
        <v>239</v>
      </c>
      <c r="B43" s="9">
        <v>105</v>
      </c>
      <c r="C43" s="9">
        <v>40</v>
      </c>
      <c r="D43" s="9">
        <v>145</v>
      </c>
      <c r="E43" s="9">
        <v>0</v>
      </c>
      <c r="F43" s="9">
        <v>0</v>
      </c>
      <c r="G43" s="9">
        <v>0</v>
      </c>
      <c r="H43" s="9">
        <f t="shared" si="3"/>
        <v>105</v>
      </c>
      <c r="I43" s="9">
        <f t="shared" si="3"/>
        <v>40</v>
      </c>
      <c r="J43" s="9">
        <f>SUM(H43:I43)</f>
        <v>145</v>
      </c>
      <c r="K43" s="489" t="s">
        <v>240</v>
      </c>
    </row>
    <row r="44" spans="1:11" ht="26.25" customHeight="1" thickBot="1" x14ac:dyDescent="0.25">
      <c r="A44" s="463" t="s">
        <v>126</v>
      </c>
      <c r="B44" s="9">
        <f>SUM(B37:B43)</f>
        <v>451</v>
      </c>
      <c r="C44" s="9">
        <f t="shared" ref="C44:J44" si="4">SUM(C37:C43)</f>
        <v>201</v>
      </c>
      <c r="D44" s="9">
        <f t="shared" si="4"/>
        <v>652</v>
      </c>
      <c r="E44" s="9">
        <f t="shared" si="4"/>
        <v>0</v>
      </c>
      <c r="F44" s="9">
        <f t="shared" si="4"/>
        <v>0</v>
      </c>
      <c r="G44" s="9">
        <f t="shared" si="4"/>
        <v>0</v>
      </c>
      <c r="H44" s="9">
        <f t="shared" si="4"/>
        <v>451</v>
      </c>
      <c r="I44" s="9">
        <f t="shared" si="4"/>
        <v>201</v>
      </c>
      <c r="J44" s="9">
        <f t="shared" si="4"/>
        <v>652</v>
      </c>
      <c r="K44" s="489" t="s">
        <v>781</v>
      </c>
    </row>
    <row r="45" spans="1:11" ht="26.25" customHeight="1" thickBot="1" x14ac:dyDescent="0.25">
      <c r="A45" s="23" t="s">
        <v>374</v>
      </c>
      <c r="B45" s="24">
        <f t="shared" ref="B45:J45" si="5">SUM(B44,B27)</f>
        <v>2029</v>
      </c>
      <c r="C45" s="24">
        <f t="shared" si="5"/>
        <v>2352</v>
      </c>
      <c r="D45" s="24">
        <f t="shared" si="5"/>
        <v>4381</v>
      </c>
      <c r="E45" s="24">
        <f t="shared" si="5"/>
        <v>0</v>
      </c>
      <c r="F45" s="24">
        <f t="shared" si="5"/>
        <v>0</v>
      </c>
      <c r="G45" s="24">
        <f t="shared" si="5"/>
        <v>0</v>
      </c>
      <c r="H45" s="24">
        <f t="shared" si="5"/>
        <v>2029</v>
      </c>
      <c r="I45" s="24">
        <f t="shared" si="5"/>
        <v>2352</v>
      </c>
      <c r="J45" s="24">
        <f t="shared" si="5"/>
        <v>4381</v>
      </c>
      <c r="K45" s="490" t="s">
        <v>253</v>
      </c>
    </row>
    <row r="46" spans="1:11" ht="15" thickTop="1" x14ac:dyDescent="0.2"/>
    <row r="54" spans="1:11" s="828" customFormat="1" x14ac:dyDescent="0.2"/>
    <row r="55" spans="1:11" s="828" customFormat="1" x14ac:dyDescent="0.2"/>
    <row r="56" spans="1:11" ht="10.5" customHeight="1" x14ac:dyDescent="0.2"/>
    <row r="58" spans="1:11" ht="25.5" customHeight="1" x14ac:dyDescent="0.2">
      <c r="A58" s="995" t="s">
        <v>2047</v>
      </c>
      <c r="B58" s="995"/>
      <c r="C58" s="995"/>
      <c r="D58" s="995"/>
      <c r="E58" s="995"/>
      <c r="F58" s="995"/>
      <c r="G58" s="995"/>
      <c r="H58" s="995"/>
      <c r="I58" s="995"/>
      <c r="J58" s="995"/>
      <c r="K58" s="995"/>
    </row>
    <row r="59" spans="1:11" ht="23.25" customHeight="1" x14ac:dyDescent="0.2">
      <c r="A59" s="999" t="s">
        <v>2046</v>
      </c>
      <c r="B59" s="999"/>
      <c r="C59" s="999"/>
      <c r="D59" s="999"/>
      <c r="E59" s="999"/>
      <c r="F59" s="999"/>
      <c r="G59" s="999"/>
      <c r="H59" s="999"/>
      <c r="I59" s="999"/>
      <c r="J59" s="999"/>
      <c r="K59" s="999"/>
    </row>
    <row r="60" spans="1:11" ht="21" customHeight="1" thickBot="1" x14ac:dyDescent="0.25">
      <c r="A60" s="5" t="s">
        <v>788</v>
      </c>
      <c r="K60" s="7" t="s">
        <v>789</v>
      </c>
    </row>
    <row r="61" spans="1:11" ht="21" customHeight="1" thickTop="1" x14ac:dyDescent="0.2">
      <c r="A61" s="992" t="s">
        <v>196</v>
      </c>
      <c r="B61" s="992" t="s">
        <v>1</v>
      </c>
      <c r="C61" s="992"/>
      <c r="D61" s="992"/>
      <c r="E61" s="992" t="s">
        <v>2</v>
      </c>
      <c r="F61" s="992"/>
      <c r="G61" s="992"/>
      <c r="H61" s="992" t="s">
        <v>4</v>
      </c>
      <c r="I61" s="992"/>
      <c r="J61" s="992"/>
      <c r="K61" s="992" t="s">
        <v>197</v>
      </c>
    </row>
    <row r="62" spans="1:11" ht="21" customHeight="1" x14ac:dyDescent="0.2">
      <c r="A62" s="993"/>
      <c r="B62" s="993" t="s">
        <v>6</v>
      </c>
      <c r="C62" s="993"/>
      <c r="D62" s="993"/>
      <c r="E62" s="993" t="s">
        <v>7</v>
      </c>
      <c r="F62" s="993"/>
      <c r="G62" s="993"/>
      <c r="H62" s="993" t="s">
        <v>9</v>
      </c>
      <c r="I62" s="993"/>
      <c r="J62" s="993"/>
      <c r="K62" s="993"/>
    </row>
    <row r="63" spans="1:11" ht="21" customHeight="1" x14ac:dyDescent="0.2">
      <c r="A63" s="993"/>
      <c r="B63" s="485" t="s">
        <v>10</v>
      </c>
      <c r="C63" s="485" t="s">
        <v>112</v>
      </c>
      <c r="D63" s="485" t="s">
        <v>12</v>
      </c>
      <c r="E63" s="485" t="s">
        <v>10</v>
      </c>
      <c r="F63" s="485" t="s">
        <v>112</v>
      </c>
      <c r="G63" s="485" t="s">
        <v>12</v>
      </c>
      <c r="H63" s="485" t="s">
        <v>10</v>
      </c>
      <c r="I63" s="485" t="s">
        <v>112</v>
      </c>
      <c r="J63" s="485" t="s">
        <v>12</v>
      </c>
      <c r="K63" s="993"/>
    </row>
    <row r="64" spans="1:11" ht="21" customHeight="1" thickBot="1" x14ac:dyDescent="0.25">
      <c r="A64" s="994"/>
      <c r="B64" s="486" t="s">
        <v>13</v>
      </c>
      <c r="C64" s="486" t="s">
        <v>14</v>
      </c>
      <c r="D64" s="486" t="s">
        <v>9</v>
      </c>
      <c r="E64" s="486" t="s">
        <v>13</v>
      </c>
      <c r="F64" s="486" t="s">
        <v>14</v>
      </c>
      <c r="G64" s="486" t="s">
        <v>9</v>
      </c>
      <c r="H64" s="486" t="s">
        <v>13</v>
      </c>
      <c r="I64" s="486" t="s">
        <v>14</v>
      </c>
      <c r="J64" s="486" t="s">
        <v>9</v>
      </c>
      <c r="K64" s="994"/>
    </row>
    <row r="65" spans="1:11" ht="20.25" customHeight="1" x14ac:dyDescent="0.2">
      <c r="A65" s="463" t="s">
        <v>15</v>
      </c>
      <c r="B65" s="9"/>
      <c r="C65" s="9"/>
      <c r="D65" s="9"/>
      <c r="E65" s="9"/>
      <c r="F65" s="9"/>
      <c r="G65" s="9"/>
      <c r="H65" s="9"/>
      <c r="I65" s="9"/>
      <c r="J65" s="9"/>
      <c r="K65" s="489" t="s">
        <v>198</v>
      </c>
    </row>
    <row r="66" spans="1:11" ht="20.25" customHeight="1" x14ac:dyDescent="0.2">
      <c r="A66" s="463" t="s">
        <v>199</v>
      </c>
      <c r="B66" s="9">
        <v>405</v>
      </c>
      <c r="C66" s="9">
        <v>731</v>
      </c>
      <c r="D66" s="9">
        <v>1136</v>
      </c>
      <c r="E66" s="9">
        <v>0</v>
      </c>
      <c r="F66" s="9">
        <v>0</v>
      </c>
      <c r="G66" s="9">
        <v>0</v>
      </c>
      <c r="H66" s="9">
        <f>SUM(B66,E66)</f>
        <v>405</v>
      </c>
      <c r="I66" s="9">
        <f>SUM(C66,F66)</f>
        <v>731</v>
      </c>
      <c r="J66" s="9">
        <f>SUM(H66:I66)</f>
        <v>1136</v>
      </c>
      <c r="K66" s="489" t="s">
        <v>200</v>
      </c>
    </row>
    <row r="67" spans="1:11" ht="20.25" customHeight="1" x14ac:dyDescent="0.2">
      <c r="A67" s="463" t="s">
        <v>203</v>
      </c>
      <c r="B67" s="9">
        <v>183</v>
      </c>
      <c r="C67" s="9">
        <v>369</v>
      </c>
      <c r="D67" s="9">
        <v>552</v>
      </c>
      <c r="E67" s="9">
        <v>0</v>
      </c>
      <c r="F67" s="9">
        <v>0</v>
      </c>
      <c r="G67" s="9">
        <v>0</v>
      </c>
      <c r="H67" s="9">
        <f t="shared" ref="H67:I83" si="6">SUM(B67,E67)</f>
        <v>183</v>
      </c>
      <c r="I67" s="9">
        <f t="shared" si="6"/>
        <v>369</v>
      </c>
      <c r="J67" s="9">
        <f t="shared" ref="J67:J83" si="7">SUM(H67:I67)</f>
        <v>552</v>
      </c>
      <c r="K67" s="489" t="s">
        <v>204</v>
      </c>
    </row>
    <row r="68" spans="1:11" ht="20.25" customHeight="1" x14ac:dyDescent="0.2">
      <c r="A68" s="463" t="s">
        <v>404</v>
      </c>
      <c r="B68" s="9">
        <v>183</v>
      </c>
      <c r="C68" s="9">
        <v>414</v>
      </c>
      <c r="D68" s="9">
        <v>597</v>
      </c>
      <c r="E68" s="9">
        <v>0</v>
      </c>
      <c r="F68" s="9">
        <v>0</v>
      </c>
      <c r="G68" s="9">
        <v>0</v>
      </c>
      <c r="H68" s="9">
        <f t="shared" si="6"/>
        <v>183</v>
      </c>
      <c r="I68" s="9">
        <f t="shared" si="6"/>
        <v>414</v>
      </c>
      <c r="J68" s="9">
        <f t="shared" si="7"/>
        <v>597</v>
      </c>
      <c r="K68" s="489" t="s">
        <v>300</v>
      </c>
    </row>
    <row r="69" spans="1:11" ht="20.25" customHeight="1" x14ac:dyDescent="0.2">
      <c r="A69" s="463" t="s">
        <v>516</v>
      </c>
      <c r="B69" s="9">
        <v>76</v>
      </c>
      <c r="C69" s="9">
        <v>396</v>
      </c>
      <c r="D69" s="9">
        <v>472</v>
      </c>
      <c r="E69" s="9">
        <v>0</v>
      </c>
      <c r="F69" s="9">
        <v>0</v>
      </c>
      <c r="G69" s="9">
        <v>0</v>
      </c>
      <c r="H69" s="9">
        <f t="shared" si="6"/>
        <v>76</v>
      </c>
      <c r="I69" s="9">
        <f t="shared" si="6"/>
        <v>396</v>
      </c>
      <c r="J69" s="9">
        <f t="shared" si="7"/>
        <v>472</v>
      </c>
      <c r="K69" s="489" t="s">
        <v>208</v>
      </c>
    </row>
    <row r="70" spans="1:11" ht="20.25" customHeight="1" x14ac:dyDescent="0.2">
      <c r="A70" s="463" t="s">
        <v>209</v>
      </c>
      <c r="B70" s="9">
        <v>370</v>
      </c>
      <c r="C70" s="9">
        <v>419</v>
      </c>
      <c r="D70" s="9">
        <v>789</v>
      </c>
      <c r="E70" s="9">
        <v>0</v>
      </c>
      <c r="F70" s="9">
        <v>0</v>
      </c>
      <c r="G70" s="9">
        <v>0</v>
      </c>
      <c r="H70" s="9">
        <f t="shared" si="6"/>
        <v>370</v>
      </c>
      <c r="I70" s="9">
        <f t="shared" si="6"/>
        <v>419</v>
      </c>
      <c r="J70" s="9">
        <f t="shared" si="7"/>
        <v>789</v>
      </c>
      <c r="K70" s="489" t="s">
        <v>210</v>
      </c>
    </row>
    <row r="71" spans="1:11" ht="20.25" customHeight="1" x14ac:dyDescent="0.2">
      <c r="A71" s="463" t="s">
        <v>213</v>
      </c>
      <c r="B71" s="9">
        <v>263</v>
      </c>
      <c r="C71" s="9">
        <v>372</v>
      </c>
      <c r="D71" s="9">
        <v>635</v>
      </c>
      <c r="E71" s="9">
        <v>0</v>
      </c>
      <c r="F71" s="9">
        <v>0</v>
      </c>
      <c r="G71" s="9">
        <v>0</v>
      </c>
      <c r="H71" s="9">
        <f t="shared" si="6"/>
        <v>263</v>
      </c>
      <c r="I71" s="9">
        <f t="shared" si="6"/>
        <v>372</v>
      </c>
      <c r="J71" s="9">
        <f t="shared" si="7"/>
        <v>635</v>
      </c>
      <c r="K71" s="489" t="s">
        <v>214</v>
      </c>
    </row>
    <row r="72" spans="1:11" ht="20.25" customHeight="1" x14ac:dyDescent="0.2">
      <c r="A72" s="463" t="s">
        <v>215</v>
      </c>
      <c r="B72" s="9">
        <v>150</v>
      </c>
      <c r="C72" s="9">
        <v>165</v>
      </c>
      <c r="D72" s="9">
        <v>315</v>
      </c>
      <c r="E72" s="9">
        <v>0</v>
      </c>
      <c r="F72" s="9">
        <v>0</v>
      </c>
      <c r="G72" s="9">
        <v>0</v>
      </c>
      <c r="H72" s="9">
        <f t="shared" si="6"/>
        <v>150</v>
      </c>
      <c r="I72" s="9">
        <f t="shared" si="6"/>
        <v>165</v>
      </c>
      <c r="J72" s="9">
        <f t="shared" si="7"/>
        <v>315</v>
      </c>
      <c r="K72" s="489" t="s">
        <v>216</v>
      </c>
    </row>
    <row r="73" spans="1:11" ht="20.25" customHeight="1" x14ac:dyDescent="0.2">
      <c r="A73" s="463" t="s">
        <v>775</v>
      </c>
      <c r="B73" s="9">
        <v>108</v>
      </c>
      <c r="C73" s="9">
        <v>218</v>
      </c>
      <c r="D73" s="9">
        <v>326</v>
      </c>
      <c r="E73" s="9">
        <v>0</v>
      </c>
      <c r="F73" s="9">
        <v>0</v>
      </c>
      <c r="G73" s="9">
        <v>0</v>
      </c>
      <c r="H73" s="9">
        <f t="shared" si="6"/>
        <v>108</v>
      </c>
      <c r="I73" s="9">
        <f t="shared" si="6"/>
        <v>218</v>
      </c>
      <c r="J73" s="9">
        <f t="shared" si="7"/>
        <v>326</v>
      </c>
      <c r="K73" s="489" t="s">
        <v>776</v>
      </c>
    </row>
    <row r="74" spans="1:11" ht="20.25" customHeight="1" x14ac:dyDescent="0.2">
      <c r="A74" s="463" t="s">
        <v>217</v>
      </c>
      <c r="B74" s="9">
        <v>256</v>
      </c>
      <c r="C74" s="9">
        <v>599</v>
      </c>
      <c r="D74" s="9">
        <v>855</v>
      </c>
      <c r="E74" s="9">
        <v>0</v>
      </c>
      <c r="F74" s="9">
        <v>0</v>
      </c>
      <c r="G74" s="9">
        <v>0</v>
      </c>
      <c r="H74" s="9">
        <f t="shared" si="6"/>
        <v>256</v>
      </c>
      <c r="I74" s="9">
        <f t="shared" si="6"/>
        <v>599</v>
      </c>
      <c r="J74" s="9">
        <f t="shared" si="7"/>
        <v>855</v>
      </c>
      <c r="K74" s="489" t="s">
        <v>257</v>
      </c>
    </row>
    <row r="75" spans="1:11" ht="23.25" customHeight="1" x14ac:dyDescent="0.2">
      <c r="A75" s="463" t="s">
        <v>519</v>
      </c>
      <c r="B75" s="9">
        <v>427</v>
      </c>
      <c r="C75" s="9">
        <v>435</v>
      </c>
      <c r="D75" s="9">
        <v>862</v>
      </c>
      <c r="E75" s="9">
        <v>0</v>
      </c>
      <c r="F75" s="9">
        <v>0</v>
      </c>
      <c r="G75" s="9">
        <v>0</v>
      </c>
      <c r="H75" s="9">
        <f t="shared" si="6"/>
        <v>427</v>
      </c>
      <c r="I75" s="9">
        <f t="shared" si="6"/>
        <v>435</v>
      </c>
      <c r="J75" s="9">
        <f t="shared" si="7"/>
        <v>862</v>
      </c>
      <c r="K75" s="494" t="s">
        <v>367</v>
      </c>
    </row>
    <row r="76" spans="1:11" ht="20.25" customHeight="1" x14ac:dyDescent="0.2">
      <c r="A76" s="463" t="s">
        <v>221</v>
      </c>
      <c r="B76" s="9">
        <v>1342</v>
      </c>
      <c r="C76" s="9">
        <v>1038</v>
      </c>
      <c r="D76" s="9">
        <v>2380</v>
      </c>
      <c r="E76" s="9">
        <v>0</v>
      </c>
      <c r="F76" s="9">
        <v>0</v>
      </c>
      <c r="G76" s="9">
        <v>0</v>
      </c>
      <c r="H76" s="9">
        <f t="shared" si="6"/>
        <v>1342</v>
      </c>
      <c r="I76" s="9">
        <f t="shared" si="6"/>
        <v>1038</v>
      </c>
      <c r="J76" s="9">
        <f t="shared" si="7"/>
        <v>2380</v>
      </c>
      <c r="K76" s="489" t="s">
        <v>222</v>
      </c>
    </row>
    <row r="77" spans="1:11" ht="20.25" customHeight="1" x14ac:dyDescent="0.2">
      <c r="A77" s="463" t="s">
        <v>784</v>
      </c>
      <c r="B77" s="9">
        <v>2219</v>
      </c>
      <c r="C77" s="9">
        <v>2937</v>
      </c>
      <c r="D77" s="9">
        <v>5156</v>
      </c>
      <c r="E77" s="9">
        <v>0</v>
      </c>
      <c r="F77" s="9">
        <v>0</v>
      </c>
      <c r="G77" s="9">
        <v>0</v>
      </c>
      <c r="H77" s="9">
        <f t="shared" si="6"/>
        <v>2219</v>
      </c>
      <c r="I77" s="9">
        <f t="shared" si="6"/>
        <v>2937</v>
      </c>
      <c r="J77" s="9">
        <f t="shared" si="7"/>
        <v>5156</v>
      </c>
      <c r="K77" s="489" t="s">
        <v>763</v>
      </c>
    </row>
    <row r="78" spans="1:11" ht="20.25" customHeight="1" x14ac:dyDescent="0.2">
      <c r="A78" s="463" t="s">
        <v>522</v>
      </c>
      <c r="B78" s="9">
        <v>0</v>
      </c>
      <c r="C78" s="9">
        <v>501</v>
      </c>
      <c r="D78" s="9">
        <v>501</v>
      </c>
      <c r="E78" s="9">
        <v>0</v>
      </c>
      <c r="F78" s="9">
        <v>0</v>
      </c>
      <c r="G78" s="9">
        <v>0</v>
      </c>
      <c r="H78" s="9">
        <f t="shared" si="6"/>
        <v>0</v>
      </c>
      <c r="I78" s="9">
        <f t="shared" si="6"/>
        <v>501</v>
      </c>
      <c r="J78" s="9">
        <f t="shared" si="7"/>
        <v>501</v>
      </c>
      <c r="K78" s="489" t="s">
        <v>785</v>
      </c>
    </row>
    <row r="79" spans="1:11" ht="20.25" customHeight="1" x14ac:dyDescent="0.2">
      <c r="A79" s="463" t="s">
        <v>778</v>
      </c>
      <c r="B79" s="9">
        <v>635</v>
      </c>
      <c r="C79" s="9">
        <v>164</v>
      </c>
      <c r="D79" s="9">
        <v>799</v>
      </c>
      <c r="E79" s="9">
        <v>0</v>
      </c>
      <c r="F79" s="9">
        <v>0</v>
      </c>
      <c r="G79" s="9">
        <v>0</v>
      </c>
      <c r="H79" s="9">
        <f t="shared" si="6"/>
        <v>635</v>
      </c>
      <c r="I79" s="9">
        <f t="shared" si="6"/>
        <v>164</v>
      </c>
      <c r="J79" s="9">
        <f t="shared" si="7"/>
        <v>799</v>
      </c>
      <c r="K79" s="489" t="s">
        <v>462</v>
      </c>
    </row>
    <row r="80" spans="1:11" ht="20.25" customHeight="1" x14ac:dyDescent="0.2">
      <c r="A80" s="463" t="s">
        <v>233</v>
      </c>
      <c r="B80" s="9">
        <v>700</v>
      </c>
      <c r="C80" s="9">
        <v>616</v>
      </c>
      <c r="D80" s="9">
        <v>1316</v>
      </c>
      <c r="E80" s="9">
        <v>0</v>
      </c>
      <c r="F80" s="9">
        <v>0</v>
      </c>
      <c r="G80" s="9">
        <v>0</v>
      </c>
      <c r="H80" s="9">
        <f t="shared" si="6"/>
        <v>700</v>
      </c>
      <c r="I80" s="9">
        <f t="shared" si="6"/>
        <v>616</v>
      </c>
      <c r="J80" s="9">
        <f t="shared" si="7"/>
        <v>1316</v>
      </c>
      <c r="K80" s="489" t="s">
        <v>234</v>
      </c>
    </row>
    <row r="81" spans="1:11" ht="20.25" customHeight="1" x14ac:dyDescent="0.2">
      <c r="A81" s="463" t="s">
        <v>774</v>
      </c>
      <c r="B81" s="9">
        <v>173</v>
      </c>
      <c r="C81" s="9">
        <v>130</v>
      </c>
      <c r="D81" s="9">
        <v>303</v>
      </c>
      <c r="E81" s="9">
        <v>0</v>
      </c>
      <c r="F81" s="9">
        <v>0</v>
      </c>
      <c r="G81" s="9">
        <v>0</v>
      </c>
      <c r="H81" s="9">
        <f t="shared" si="6"/>
        <v>173</v>
      </c>
      <c r="I81" s="9">
        <f t="shared" si="6"/>
        <v>130</v>
      </c>
      <c r="J81" s="9">
        <f t="shared" si="7"/>
        <v>303</v>
      </c>
      <c r="K81" s="489" t="s">
        <v>464</v>
      </c>
    </row>
    <row r="82" spans="1:11" ht="17.25" customHeight="1" x14ac:dyDescent="0.2">
      <c r="A82" s="463" t="s">
        <v>239</v>
      </c>
      <c r="B82" s="9">
        <v>620</v>
      </c>
      <c r="C82" s="9">
        <v>395</v>
      </c>
      <c r="D82" s="9">
        <v>1015</v>
      </c>
      <c r="E82" s="9">
        <v>0</v>
      </c>
      <c r="F82" s="9">
        <v>0</v>
      </c>
      <c r="G82" s="9">
        <v>0</v>
      </c>
      <c r="H82" s="9">
        <f t="shared" si="6"/>
        <v>620</v>
      </c>
      <c r="I82" s="9">
        <f t="shared" si="6"/>
        <v>395</v>
      </c>
      <c r="J82" s="9">
        <f t="shared" si="7"/>
        <v>1015</v>
      </c>
      <c r="K82" s="489" t="s">
        <v>240</v>
      </c>
    </row>
    <row r="83" spans="1:11" ht="20.25" customHeight="1" x14ac:dyDescent="0.2">
      <c r="A83" s="463" t="s">
        <v>243</v>
      </c>
      <c r="B83" s="9">
        <v>196</v>
      </c>
      <c r="C83" s="9">
        <v>292</v>
      </c>
      <c r="D83" s="9">
        <v>488</v>
      </c>
      <c r="E83" s="9">
        <v>0</v>
      </c>
      <c r="F83" s="9">
        <v>0</v>
      </c>
      <c r="G83" s="9">
        <v>0</v>
      </c>
      <c r="H83" s="9">
        <f t="shared" si="6"/>
        <v>196</v>
      </c>
      <c r="I83" s="9">
        <f t="shared" si="6"/>
        <v>292</v>
      </c>
      <c r="J83" s="9">
        <f t="shared" si="7"/>
        <v>488</v>
      </c>
      <c r="K83" s="489" t="s">
        <v>91</v>
      </c>
    </row>
    <row r="84" spans="1:11" ht="20.25" customHeight="1" thickBot="1" x14ac:dyDescent="0.25">
      <c r="A84" s="11" t="s">
        <v>90</v>
      </c>
      <c r="B84" s="12">
        <f>SUM(B66:B83)</f>
        <v>8306</v>
      </c>
      <c r="C84" s="12">
        <f>SUM(C66:C83)</f>
        <v>10191</v>
      </c>
      <c r="D84" s="12">
        <f>SUM(D66:D83)</f>
        <v>18497</v>
      </c>
      <c r="E84" s="12">
        <f t="shared" ref="E84:J84" si="8">SUM(E66:E83)</f>
        <v>0</v>
      </c>
      <c r="F84" s="12">
        <f t="shared" si="8"/>
        <v>0</v>
      </c>
      <c r="G84" s="12">
        <f t="shared" si="8"/>
        <v>0</v>
      </c>
      <c r="H84" s="12">
        <f t="shared" si="8"/>
        <v>8306</v>
      </c>
      <c r="I84" s="12">
        <f t="shared" si="8"/>
        <v>10191</v>
      </c>
      <c r="J84" s="12">
        <f t="shared" si="8"/>
        <v>18497</v>
      </c>
      <c r="K84" s="13" t="s">
        <v>91</v>
      </c>
    </row>
    <row r="85" spans="1:11" s="828" customFormat="1" ht="20.25" customHeight="1" thickTop="1" x14ac:dyDescent="0.2">
      <c r="A85" s="833"/>
      <c r="B85" s="825"/>
      <c r="C85" s="825"/>
      <c r="D85" s="825"/>
      <c r="E85" s="825"/>
      <c r="F85" s="825"/>
      <c r="G85" s="825"/>
      <c r="H85" s="825"/>
      <c r="I85" s="825"/>
      <c r="J85" s="825"/>
      <c r="K85" s="829"/>
    </row>
    <row r="86" spans="1:11" s="828" customFormat="1" ht="20.25" customHeight="1" x14ac:dyDescent="0.2">
      <c r="A86" s="833"/>
      <c r="B86" s="825"/>
      <c r="C86" s="825"/>
      <c r="D86" s="825"/>
      <c r="E86" s="825"/>
      <c r="F86" s="825"/>
      <c r="G86" s="825"/>
      <c r="H86" s="825"/>
      <c r="I86" s="825"/>
      <c r="J86" s="825"/>
      <c r="K86" s="829"/>
    </row>
    <row r="87" spans="1:11" ht="24.75" customHeight="1" thickBot="1" x14ac:dyDescent="0.25">
      <c r="A87" s="5" t="s">
        <v>2471</v>
      </c>
      <c r="K87" s="7" t="s">
        <v>2472</v>
      </c>
    </row>
    <row r="88" spans="1:11" ht="24.75" customHeight="1" thickTop="1" x14ac:dyDescent="0.2">
      <c r="A88" s="992" t="s">
        <v>196</v>
      </c>
      <c r="B88" s="992" t="s">
        <v>1</v>
      </c>
      <c r="C88" s="992"/>
      <c r="D88" s="992"/>
      <c r="E88" s="992" t="s">
        <v>2</v>
      </c>
      <c r="F88" s="992"/>
      <c r="G88" s="992"/>
      <c r="H88" s="992" t="s">
        <v>4</v>
      </c>
      <c r="I88" s="992"/>
      <c r="J88" s="992"/>
      <c r="K88" s="992" t="s">
        <v>197</v>
      </c>
    </row>
    <row r="89" spans="1:11" ht="24.75" customHeight="1" x14ac:dyDescent="0.2">
      <c r="A89" s="993"/>
      <c r="B89" s="993" t="s">
        <v>6</v>
      </c>
      <c r="C89" s="993"/>
      <c r="D89" s="993"/>
      <c r="E89" s="993" t="s">
        <v>7</v>
      </c>
      <c r="F89" s="993"/>
      <c r="G89" s="993"/>
      <c r="H89" s="993" t="s">
        <v>9</v>
      </c>
      <c r="I89" s="993"/>
      <c r="J89" s="993"/>
      <c r="K89" s="993"/>
    </row>
    <row r="90" spans="1:11" ht="24.75" customHeight="1" x14ac:dyDescent="0.2">
      <c r="A90" s="993"/>
      <c r="B90" s="485" t="s">
        <v>10</v>
      </c>
      <c r="C90" s="485" t="s">
        <v>112</v>
      </c>
      <c r="D90" s="485" t="s">
        <v>12</v>
      </c>
      <c r="E90" s="485" t="s">
        <v>10</v>
      </c>
      <c r="F90" s="485" t="s">
        <v>112</v>
      </c>
      <c r="G90" s="485" t="s">
        <v>12</v>
      </c>
      <c r="H90" s="485" t="s">
        <v>10</v>
      </c>
      <c r="I90" s="485" t="s">
        <v>112</v>
      </c>
      <c r="J90" s="485" t="s">
        <v>12</v>
      </c>
      <c r="K90" s="993"/>
    </row>
    <row r="91" spans="1:11" ht="24.75" customHeight="1" thickBot="1" x14ac:dyDescent="0.25">
      <c r="A91" s="994"/>
      <c r="B91" s="486" t="s">
        <v>13</v>
      </c>
      <c r="C91" s="486" t="s">
        <v>14</v>
      </c>
      <c r="D91" s="486" t="s">
        <v>9</v>
      </c>
      <c r="E91" s="486" t="s">
        <v>13</v>
      </c>
      <c r="F91" s="486" t="s">
        <v>14</v>
      </c>
      <c r="G91" s="486" t="s">
        <v>9</v>
      </c>
      <c r="H91" s="486" t="s">
        <v>13</v>
      </c>
      <c r="I91" s="486" t="s">
        <v>14</v>
      </c>
      <c r="J91" s="486" t="s">
        <v>9</v>
      </c>
      <c r="K91" s="994"/>
    </row>
    <row r="92" spans="1:11" ht="32.25" customHeight="1" x14ac:dyDescent="0.2">
      <c r="A92" s="463" t="s">
        <v>92</v>
      </c>
      <c r="B92" s="9"/>
      <c r="C92" s="9"/>
      <c r="D92" s="9"/>
      <c r="E92" s="9"/>
      <c r="F92" s="9"/>
      <c r="G92" s="9"/>
      <c r="H92" s="9"/>
      <c r="I92" s="9"/>
      <c r="J92" s="9"/>
      <c r="K92" s="489" t="s">
        <v>93</v>
      </c>
    </row>
    <row r="93" spans="1:11" ht="30" customHeight="1" x14ac:dyDescent="0.2">
      <c r="A93" s="463" t="s">
        <v>255</v>
      </c>
      <c r="B93" s="9">
        <v>263</v>
      </c>
      <c r="C93" s="9">
        <v>51</v>
      </c>
      <c r="D93" s="9">
        <v>314</v>
      </c>
      <c r="E93" s="9">
        <v>0</v>
      </c>
      <c r="F93" s="9">
        <v>0</v>
      </c>
      <c r="G93" s="9">
        <v>0</v>
      </c>
      <c r="H93" s="9">
        <f>SUM(B93,E93)</f>
        <v>263</v>
      </c>
      <c r="I93" s="9">
        <f>SUM(C93,F93)</f>
        <v>51</v>
      </c>
      <c r="J93" s="9">
        <f>SUM(H93:I93)</f>
        <v>314</v>
      </c>
      <c r="K93" s="489" t="s">
        <v>210</v>
      </c>
    </row>
    <row r="94" spans="1:11" ht="32.25" customHeight="1" x14ac:dyDescent="0.2">
      <c r="A94" s="463" t="s">
        <v>217</v>
      </c>
      <c r="B94" s="9">
        <v>191</v>
      </c>
      <c r="C94" s="9">
        <v>165</v>
      </c>
      <c r="D94" s="9">
        <v>356</v>
      </c>
      <c r="E94" s="9">
        <v>0</v>
      </c>
      <c r="F94" s="9">
        <v>0</v>
      </c>
      <c r="G94" s="9">
        <v>0</v>
      </c>
      <c r="H94" s="9">
        <f t="shared" ref="H94:I99" si="9">SUM(B94,E94)</f>
        <v>191</v>
      </c>
      <c r="I94" s="9">
        <f t="shared" si="9"/>
        <v>165</v>
      </c>
      <c r="J94" s="9">
        <f t="shared" ref="J94:J99" si="10">SUM(H94:I94)</f>
        <v>356</v>
      </c>
      <c r="K94" s="489" t="s">
        <v>257</v>
      </c>
    </row>
    <row r="95" spans="1:11" ht="32.25" customHeight="1" x14ac:dyDescent="0.2">
      <c r="A95" s="463" t="s">
        <v>519</v>
      </c>
      <c r="B95" s="9">
        <v>63</v>
      </c>
      <c r="C95" s="9">
        <v>18</v>
      </c>
      <c r="D95" s="9">
        <v>81</v>
      </c>
      <c r="E95" s="9">
        <v>0</v>
      </c>
      <c r="F95" s="9">
        <v>0</v>
      </c>
      <c r="G95" s="9">
        <v>0</v>
      </c>
      <c r="H95" s="9">
        <f t="shared" si="9"/>
        <v>63</v>
      </c>
      <c r="I95" s="9">
        <f t="shared" si="9"/>
        <v>18</v>
      </c>
      <c r="J95" s="9">
        <f t="shared" si="10"/>
        <v>81</v>
      </c>
      <c r="K95" s="494" t="s">
        <v>367</v>
      </c>
    </row>
    <row r="96" spans="1:11" ht="32.25" customHeight="1" x14ac:dyDescent="0.2">
      <c r="A96" s="463" t="s">
        <v>221</v>
      </c>
      <c r="B96" s="9">
        <v>391</v>
      </c>
      <c r="C96" s="9">
        <v>198</v>
      </c>
      <c r="D96" s="9">
        <v>589</v>
      </c>
      <c r="E96" s="9">
        <v>0</v>
      </c>
      <c r="F96" s="9">
        <v>0</v>
      </c>
      <c r="G96" s="9">
        <v>0</v>
      </c>
      <c r="H96" s="9">
        <f t="shared" si="9"/>
        <v>391</v>
      </c>
      <c r="I96" s="9">
        <f t="shared" si="9"/>
        <v>198</v>
      </c>
      <c r="J96" s="9">
        <f t="shared" si="10"/>
        <v>589</v>
      </c>
      <c r="K96" s="489" t="s">
        <v>222</v>
      </c>
    </row>
    <row r="97" spans="1:11" ht="26.25" customHeight="1" x14ac:dyDescent="0.2">
      <c r="A97" s="463" t="s">
        <v>309</v>
      </c>
      <c r="B97" s="9">
        <v>625</v>
      </c>
      <c r="C97" s="9">
        <v>590</v>
      </c>
      <c r="D97" s="9">
        <v>1215</v>
      </c>
      <c r="E97" s="9">
        <v>0</v>
      </c>
      <c r="F97" s="9">
        <v>0</v>
      </c>
      <c r="G97" s="9">
        <v>0</v>
      </c>
      <c r="H97" s="9">
        <f t="shared" si="9"/>
        <v>625</v>
      </c>
      <c r="I97" s="9">
        <f t="shared" si="9"/>
        <v>590</v>
      </c>
      <c r="J97" s="9">
        <f t="shared" si="10"/>
        <v>1215</v>
      </c>
      <c r="K97" s="489" t="s">
        <v>763</v>
      </c>
    </row>
    <row r="98" spans="1:11" ht="32.25" customHeight="1" x14ac:dyDescent="0.2">
      <c r="A98" s="463" t="s">
        <v>778</v>
      </c>
      <c r="B98" s="9">
        <v>152</v>
      </c>
      <c r="C98" s="9">
        <v>26</v>
      </c>
      <c r="D98" s="9">
        <v>178</v>
      </c>
      <c r="E98" s="9">
        <v>0</v>
      </c>
      <c r="F98" s="9">
        <v>0</v>
      </c>
      <c r="G98" s="9">
        <v>0</v>
      </c>
      <c r="H98" s="9">
        <f>SUM(B98)</f>
        <v>152</v>
      </c>
      <c r="I98" s="9">
        <f>SUM(C98)</f>
        <v>26</v>
      </c>
      <c r="J98" s="9">
        <f>SUM(D98)</f>
        <v>178</v>
      </c>
      <c r="K98" s="489" t="s">
        <v>462</v>
      </c>
    </row>
    <row r="99" spans="1:11" ht="27.75" customHeight="1" x14ac:dyDescent="0.2">
      <c r="A99" s="463" t="s">
        <v>239</v>
      </c>
      <c r="B99" s="9">
        <v>587</v>
      </c>
      <c r="C99" s="9">
        <v>266</v>
      </c>
      <c r="D99" s="9">
        <v>853</v>
      </c>
      <c r="E99" s="9">
        <v>0</v>
      </c>
      <c r="F99" s="9">
        <v>0</v>
      </c>
      <c r="G99" s="9">
        <v>0</v>
      </c>
      <c r="H99" s="9">
        <f t="shared" si="9"/>
        <v>587</v>
      </c>
      <c r="I99" s="9">
        <f t="shared" si="9"/>
        <v>266</v>
      </c>
      <c r="J99" s="9">
        <f t="shared" si="10"/>
        <v>853</v>
      </c>
      <c r="K99" s="489" t="s">
        <v>240</v>
      </c>
    </row>
    <row r="100" spans="1:11" ht="27.75" customHeight="1" thickBot="1" x14ac:dyDescent="0.25">
      <c r="A100" s="20" t="s">
        <v>126</v>
      </c>
      <c r="B100" s="21">
        <f>SUM(B93:B99)</f>
        <v>2272</v>
      </c>
      <c r="C100" s="21">
        <f t="shared" ref="C100:J100" si="11">SUM(C93:C99)</f>
        <v>1314</v>
      </c>
      <c r="D100" s="21">
        <f t="shared" si="11"/>
        <v>3586</v>
      </c>
      <c r="E100" s="21">
        <f t="shared" si="11"/>
        <v>0</v>
      </c>
      <c r="F100" s="21">
        <f t="shared" si="11"/>
        <v>0</v>
      </c>
      <c r="G100" s="21">
        <f t="shared" si="11"/>
        <v>0</v>
      </c>
      <c r="H100" s="21">
        <f t="shared" si="11"/>
        <v>2272</v>
      </c>
      <c r="I100" s="21">
        <f t="shared" si="11"/>
        <v>1314</v>
      </c>
      <c r="J100" s="21">
        <f t="shared" si="11"/>
        <v>3586</v>
      </c>
      <c r="K100" s="22" t="s">
        <v>251</v>
      </c>
    </row>
    <row r="101" spans="1:11" ht="32.25" customHeight="1" thickBot="1" x14ac:dyDescent="0.25">
      <c r="A101" s="23" t="s">
        <v>374</v>
      </c>
      <c r="B101" s="24">
        <f t="shared" ref="B101:J101" si="12">SUM(B100,B84)</f>
        <v>10578</v>
      </c>
      <c r="C101" s="24">
        <f t="shared" si="12"/>
        <v>11505</v>
      </c>
      <c r="D101" s="24">
        <f t="shared" si="12"/>
        <v>22083</v>
      </c>
      <c r="E101" s="24">
        <f t="shared" si="12"/>
        <v>0</v>
      </c>
      <c r="F101" s="24">
        <f t="shared" si="12"/>
        <v>0</v>
      </c>
      <c r="G101" s="24">
        <f t="shared" si="12"/>
        <v>0</v>
      </c>
      <c r="H101" s="24">
        <f t="shared" si="12"/>
        <v>10578</v>
      </c>
      <c r="I101" s="24">
        <f t="shared" si="12"/>
        <v>11505</v>
      </c>
      <c r="J101" s="24">
        <f t="shared" si="12"/>
        <v>22083</v>
      </c>
      <c r="K101" s="490" t="s">
        <v>253</v>
      </c>
    </row>
    <row r="102" spans="1:11" ht="15" thickTop="1" x14ac:dyDescent="0.2"/>
    <row r="112" spans="1:11" ht="9.75" customHeight="1" x14ac:dyDescent="0.2"/>
    <row r="113" spans="1:11" ht="24.75" customHeight="1" x14ac:dyDescent="0.2">
      <c r="A113" s="995" t="s">
        <v>2044</v>
      </c>
      <c r="B113" s="995"/>
      <c r="C113" s="995"/>
      <c r="D113" s="995"/>
      <c r="E113" s="995"/>
      <c r="F113" s="995"/>
      <c r="G113" s="995"/>
      <c r="H113" s="995"/>
      <c r="I113" s="995"/>
      <c r="J113" s="995"/>
      <c r="K113" s="995"/>
    </row>
    <row r="114" spans="1:11" ht="30" customHeight="1" x14ac:dyDescent="0.2">
      <c r="A114" s="999" t="s">
        <v>2045</v>
      </c>
      <c r="B114" s="999"/>
      <c r="C114" s="999"/>
      <c r="D114" s="999"/>
      <c r="E114" s="999"/>
      <c r="F114" s="999"/>
      <c r="G114" s="999"/>
      <c r="H114" s="999"/>
      <c r="I114" s="999"/>
      <c r="J114" s="999"/>
      <c r="K114" s="999"/>
    </row>
    <row r="115" spans="1:11" ht="20.25" customHeight="1" thickBot="1" x14ac:dyDescent="0.25">
      <c r="A115" s="5" t="s">
        <v>2473</v>
      </c>
      <c r="K115" s="7" t="s">
        <v>799</v>
      </c>
    </row>
    <row r="116" spans="1:11" ht="16.5" thickTop="1" x14ac:dyDescent="0.2">
      <c r="A116" s="992" t="s">
        <v>196</v>
      </c>
      <c r="B116" s="992" t="s">
        <v>1</v>
      </c>
      <c r="C116" s="992"/>
      <c r="D116" s="992"/>
      <c r="E116" s="992" t="s">
        <v>2</v>
      </c>
      <c r="F116" s="992"/>
      <c r="G116" s="992"/>
      <c r="H116" s="992" t="s">
        <v>4</v>
      </c>
      <c r="I116" s="992"/>
      <c r="J116" s="992"/>
      <c r="K116" s="992" t="s">
        <v>197</v>
      </c>
    </row>
    <row r="117" spans="1:11" ht="15.75" x14ac:dyDescent="0.2">
      <c r="A117" s="993"/>
      <c r="B117" s="993" t="s">
        <v>6</v>
      </c>
      <c r="C117" s="993"/>
      <c r="D117" s="993"/>
      <c r="E117" s="993" t="s">
        <v>7</v>
      </c>
      <c r="F117" s="993"/>
      <c r="G117" s="993"/>
      <c r="H117" s="993" t="s">
        <v>9</v>
      </c>
      <c r="I117" s="993"/>
      <c r="J117" s="993"/>
      <c r="K117" s="993"/>
    </row>
    <row r="118" spans="1:11" ht="15.75" x14ac:dyDescent="0.2">
      <c r="A118" s="993"/>
      <c r="B118" s="485" t="s">
        <v>10</v>
      </c>
      <c r="C118" s="485" t="s">
        <v>112</v>
      </c>
      <c r="D118" s="485" t="s">
        <v>12</v>
      </c>
      <c r="E118" s="485" t="s">
        <v>10</v>
      </c>
      <c r="F118" s="485" t="s">
        <v>112</v>
      </c>
      <c r="G118" s="485" t="s">
        <v>12</v>
      </c>
      <c r="H118" s="485" t="s">
        <v>10</v>
      </c>
      <c r="I118" s="485" t="s">
        <v>112</v>
      </c>
      <c r="J118" s="485" t="s">
        <v>12</v>
      </c>
      <c r="K118" s="993"/>
    </row>
    <row r="119" spans="1:11" ht="16.5" thickBot="1" x14ac:dyDescent="0.25">
      <c r="A119" s="994"/>
      <c r="B119" s="486" t="s">
        <v>13</v>
      </c>
      <c r="C119" s="486" t="s">
        <v>14</v>
      </c>
      <c r="D119" s="486" t="s">
        <v>9</v>
      </c>
      <c r="E119" s="486" t="s">
        <v>13</v>
      </c>
      <c r="F119" s="486" t="s">
        <v>14</v>
      </c>
      <c r="G119" s="486" t="s">
        <v>9</v>
      </c>
      <c r="H119" s="486" t="s">
        <v>13</v>
      </c>
      <c r="I119" s="486" t="s">
        <v>14</v>
      </c>
      <c r="J119" s="486" t="s">
        <v>9</v>
      </c>
      <c r="K119" s="994"/>
    </row>
    <row r="120" spans="1:11" ht="16.5" customHeight="1" x14ac:dyDescent="0.2">
      <c r="A120" s="463" t="s">
        <v>15</v>
      </c>
      <c r="B120" s="9"/>
      <c r="C120" s="9"/>
      <c r="D120" s="9"/>
      <c r="E120" s="9"/>
      <c r="F120" s="9"/>
      <c r="G120" s="9"/>
      <c r="H120" s="9"/>
      <c r="I120" s="9"/>
      <c r="J120" s="9"/>
      <c r="K120" s="489" t="s">
        <v>198</v>
      </c>
    </row>
    <row r="121" spans="1:11" ht="16.5" customHeight="1" x14ac:dyDescent="0.2">
      <c r="A121" s="463" t="s">
        <v>199</v>
      </c>
      <c r="B121" s="699">
        <v>76</v>
      </c>
      <c r="C121" s="699">
        <v>45</v>
      </c>
      <c r="D121" s="699">
        <v>121</v>
      </c>
      <c r="E121" s="9">
        <v>0</v>
      </c>
      <c r="F121" s="9">
        <v>0</v>
      </c>
      <c r="G121" s="9">
        <f>SUM(E121:F121)</f>
        <v>0</v>
      </c>
      <c r="H121" s="9">
        <f>SUM(E121,B121)</f>
        <v>76</v>
      </c>
      <c r="I121" s="9">
        <f>SUM(C121,F121)</f>
        <v>45</v>
      </c>
      <c r="J121" s="9">
        <f>SUM(H121:I121)</f>
        <v>121</v>
      </c>
      <c r="K121" s="489" t="s">
        <v>200</v>
      </c>
    </row>
    <row r="122" spans="1:11" ht="16.5" customHeight="1" x14ac:dyDescent="0.2">
      <c r="A122" s="463" t="s">
        <v>790</v>
      </c>
      <c r="B122" s="699">
        <v>7</v>
      </c>
      <c r="C122" s="699">
        <v>17</v>
      </c>
      <c r="D122" s="699">
        <v>24</v>
      </c>
      <c r="E122" s="9">
        <v>0</v>
      </c>
      <c r="F122" s="9">
        <v>0</v>
      </c>
      <c r="G122" s="9">
        <f t="shared" ref="G122:G138" si="13">SUM(E122:F122)</f>
        <v>0</v>
      </c>
      <c r="H122" s="9">
        <f t="shared" ref="H122:H144" si="14">SUM(E122,B122)</f>
        <v>7</v>
      </c>
      <c r="I122" s="9">
        <f t="shared" ref="I122:I144" si="15">SUM(C122,F122)</f>
        <v>17</v>
      </c>
      <c r="J122" s="9">
        <f t="shared" ref="J122:J144" si="16">SUM(H122:I122)</f>
        <v>24</v>
      </c>
      <c r="K122" s="489" t="s">
        <v>204</v>
      </c>
    </row>
    <row r="123" spans="1:11" ht="16.5" customHeight="1" x14ac:dyDescent="0.2">
      <c r="A123" s="463" t="s">
        <v>404</v>
      </c>
      <c r="B123" s="699">
        <v>17</v>
      </c>
      <c r="C123" s="699">
        <v>11</v>
      </c>
      <c r="D123" s="699">
        <v>28</v>
      </c>
      <c r="E123" s="9">
        <v>0</v>
      </c>
      <c r="F123" s="9">
        <v>0</v>
      </c>
      <c r="G123" s="9">
        <f t="shared" si="13"/>
        <v>0</v>
      </c>
      <c r="H123" s="9">
        <f t="shared" si="14"/>
        <v>17</v>
      </c>
      <c r="I123" s="9">
        <f t="shared" si="15"/>
        <v>11</v>
      </c>
      <c r="J123" s="9">
        <f t="shared" si="16"/>
        <v>28</v>
      </c>
      <c r="K123" s="489" t="s">
        <v>300</v>
      </c>
    </row>
    <row r="124" spans="1:11" ht="16.5" customHeight="1" x14ac:dyDescent="0.2">
      <c r="A124" s="463" t="s">
        <v>516</v>
      </c>
      <c r="B124" s="699">
        <v>11</v>
      </c>
      <c r="C124" s="699">
        <v>9</v>
      </c>
      <c r="D124" s="699">
        <v>20</v>
      </c>
      <c r="E124" s="9">
        <v>0</v>
      </c>
      <c r="F124" s="9">
        <v>0</v>
      </c>
      <c r="G124" s="9">
        <f t="shared" si="13"/>
        <v>0</v>
      </c>
      <c r="H124" s="9">
        <f t="shared" si="14"/>
        <v>11</v>
      </c>
      <c r="I124" s="9">
        <f t="shared" si="15"/>
        <v>9</v>
      </c>
      <c r="J124" s="9">
        <f t="shared" si="16"/>
        <v>20</v>
      </c>
      <c r="K124" s="489" t="s">
        <v>208</v>
      </c>
    </row>
    <row r="125" spans="1:11" ht="16.5" customHeight="1" x14ac:dyDescent="0.2">
      <c r="A125" s="463" t="s">
        <v>209</v>
      </c>
      <c r="B125" s="699">
        <v>114</v>
      </c>
      <c r="C125" s="699">
        <v>27</v>
      </c>
      <c r="D125" s="699">
        <v>141</v>
      </c>
      <c r="E125" s="9">
        <v>0</v>
      </c>
      <c r="F125" s="9">
        <v>0</v>
      </c>
      <c r="G125" s="9">
        <f t="shared" si="13"/>
        <v>0</v>
      </c>
      <c r="H125" s="9">
        <f t="shared" si="14"/>
        <v>114</v>
      </c>
      <c r="I125" s="9">
        <f t="shared" si="15"/>
        <v>27</v>
      </c>
      <c r="J125" s="9">
        <f t="shared" si="16"/>
        <v>141</v>
      </c>
      <c r="K125" s="489" t="s">
        <v>210</v>
      </c>
    </row>
    <row r="126" spans="1:11" ht="16.5" customHeight="1" x14ac:dyDescent="0.2">
      <c r="A126" s="463" t="s">
        <v>213</v>
      </c>
      <c r="B126" s="699">
        <v>39</v>
      </c>
      <c r="C126" s="699">
        <v>20</v>
      </c>
      <c r="D126" s="699">
        <v>59</v>
      </c>
      <c r="E126" s="9">
        <v>0</v>
      </c>
      <c r="F126" s="9">
        <v>0</v>
      </c>
      <c r="G126" s="9">
        <f t="shared" si="13"/>
        <v>0</v>
      </c>
      <c r="H126" s="9">
        <f t="shared" si="14"/>
        <v>39</v>
      </c>
      <c r="I126" s="9">
        <f t="shared" si="15"/>
        <v>20</v>
      </c>
      <c r="J126" s="9">
        <f t="shared" si="16"/>
        <v>59</v>
      </c>
      <c r="K126" s="489" t="s">
        <v>214</v>
      </c>
    </row>
    <row r="127" spans="1:11" ht="16.5" customHeight="1" x14ac:dyDescent="0.2">
      <c r="A127" s="463" t="s">
        <v>215</v>
      </c>
      <c r="B127" s="699">
        <v>66</v>
      </c>
      <c r="C127" s="699">
        <v>49</v>
      </c>
      <c r="D127" s="699">
        <v>115</v>
      </c>
      <c r="E127" s="9">
        <v>0</v>
      </c>
      <c r="F127" s="9">
        <v>0</v>
      </c>
      <c r="G127" s="9">
        <f t="shared" si="13"/>
        <v>0</v>
      </c>
      <c r="H127" s="9">
        <f t="shared" si="14"/>
        <v>66</v>
      </c>
      <c r="I127" s="9">
        <f t="shared" si="15"/>
        <v>49</v>
      </c>
      <c r="J127" s="9">
        <f t="shared" si="16"/>
        <v>115</v>
      </c>
      <c r="K127" s="489" t="s">
        <v>216</v>
      </c>
    </row>
    <row r="128" spans="1:11" ht="16.5" customHeight="1" x14ac:dyDescent="0.2">
      <c r="A128" s="463" t="s">
        <v>775</v>
      </c>
      <c r="B128" s="699">
        <v>14</v>
      </c>
      <c r="C128" s="699">
        <v>15</v>
      </c>
      <c r="D128" s="699">
        <v>29</v>
      </c>
      <c r="E128" s="9">
        <v>0</v>
      </c>
      <c r="F128" s="9">
        <v>0</v>
      </c>
      <c r="G128" s="9">
        <f t="shared" si="13"/>
        <v>0</v>
      </c>
      <c r="H128" s="9">
        <f t="shared" si="14"/>
        <v>14</v>
      </c>
      <c r="I128" s="9">
        <f t="shared" si="15"/>
        <v>15</v>
      </c>
      <c r="J128" s="9">
        <f t="shared" si="16"/>
        <v>29</v>
      </c>
      <c r="K128" s="489" t="s">
        <v>776</v>
      </c>
    </row>
    <row r="129" spans="1:13" ht="20.25" customHeight="1" x14ac:dyDescent="0.2">
      <c r="A129" s="463" t="s">
        <v>217</v>
      </c>
      <c r="B129" s="699">
        <v>55</v>
      </c>
      <c r="C129" s="699">
        <v>43</v>
      </c>
      <c r="D129" s="699">
        <v>98</v>
      </c>
      <c r="E129" s="9">
        <v>0</v>
      </c>
      <c r="F129" s="9">
        <v>0</v>
      </c>
      <c r="G129" s="9">
        <f t="shared" si="13"/>
        <v>0</v>
      </c>
      <c r="H129" s="9">
        <f t="shared" si="14"/>
        <v>55</v>
      </c>
      <c r="I129" s="9">
        <f t="shared" si="15"/>
        <v>43</v>
      </c>
      <c r="J129" s="9">
        <f t="shared" si="16"/>
        <v>98</v>
      </c>
      <c r="K129" s="489" t="s">
        <v>257</v>
      </c>
    </row>
    <row r="130" spans="1:13" ht="24.75" customHeight="1" x14ac:dyDescent="0.2">
      <c r="A130" s="463" t="s">
        <v>519</v>
      </c>
      <c r="B130" s="699">
        <v>27</v>
      </c>
      <c r="C130" s="699">
        <v>21</v>
      </c>
      <c r="D130" s="699">
        <v>48</v>
      </c>
      <c r="E130" s="9">
        <v>0</v>
      </c>
      <c r="F130" s="9">
        <v>0</v>
      </c>
      <c r="G130" s="9">
        <f t="shared" si="13"/>
        <v>0</v>
      </c>
      <c r="H130" s="9">
        <f t="shared" si="14"/>
        <v>27</v>
      </c>
      <c r="I130" s="9">
        <f t="shared" si="15"/>
        <v>21</v>
      </c>
      <c r="J130" s="9">
        <f t="shared" si="16"/>
        <v>48</v>
      </c>
      <c r="K130" s="494" t="s">
        <v>367</v>
      </c>
    </row>
    <row r="131" spans="1:13" ht="16.5" customHeight="1" x14ac:dyDescent="0.2">
      <c r="A131" s="463" t="s">
        <v>221</v>
      </c>
      <c r="B131" s="699">
        <v>87</v>
      </c>
      <c r="C131" s="699">
        <v>37</v>
      </c>
      <c r="D131" s="699">
        <v>124</v>
      </c>
      <c r="E131" s="9">
        <v>0</v>
      </c>
      <c r="F131" s="9">
        <v>1</v>
      </c>
      <c r="G131" s="9">
        <f t="shared" si="13"/>
        <v>1</v>
      </c>
      <c r="H131" s="9">
        <f t="shared" si="14"/>
        <v>87</v>
      </c>
      <c r="I131" s="9">
        <f t="shared" si="15"/>
        <v>38</v>
      </c>
      <c r="J131" s="9">
        <f t="shared" si="16"/>
        <v>125</v>
      </c>
      <c r="K131" s="489" t="s">
        <v>222</v>
      </c>
    </row>
    <row r="132" spans="1:13" ht="16.5" customHeight="1" x14ac:dyDescent="0.2">
      <c r="A132" s="463" t="s">
        <v>784</v>
      </c>
      <c r="B132" s="699">
        <v>181</v>
      </c>
      <c r="C132" s="699">
        <v>120</v>
      </c>
      <c r="D132" s="699">
        <v>301</v>
      </c>
      <c r="E132" s="9">
        <v>0</v>
      </c>
      <c r="F132" s="9">
        <v>0</v>
      </c>
      <c r="G132" s="9">
        <f t="shared" si="13"/>
        <v>0</v>
      </c>
      <c r="H132" s="9">
        <f t="shared" si="14"/>
        <v>181</v>
      </c>
      <c r="I132" s="9">
        <f t="shared" si="15"/>
        <v>120</v>
      </c>
      <c r="J132" s="9">
        <f t="shared" si="16"/>
        <v>301</v>
      </c>
      <c r="K132" s="489" t="s">
        <v>763</v>
      </c>
    </row>
    <row r="133" spans="1:13" ht="16.5" customHeight="1" x14ac:dyDescent="0.2">
      <c r="A133" s="463" t="s">
        <v>522</v>
      </c>
      <c r="B133" s="699">
        <v>9</v>
      </c>
      <c r="C133" s="699">
        <v>23</v>
      </c>
      <c r="D133" s="699">
        <v>32</v>
      </c>
      <c r="E133" s="9">
        <v>0</v>
      </c>
      <c r="F133" s="9">
        <v>0</v>
      </c>
      <c r="G133" s="9">
        <f t="shared" si="13"/>
        <v>0</v>
      </c>
      <c r="H133" s="9">
        <f t="shared" si="14"/>
        <v>9</v>
      </c>
      <c r="I133" s="9">
        <f t="shared" si="15"/>
        <v>23</v>
      </c>
      <c r="J133" s="9">
        <f t="shared" si="16"/>
        <v>32</v>
      </c>
      <c r="K133" s="489" t="s">
        <v>777</v>
      </c>
    </row>
    <row r="134" spans="1:13" ht="16.5" customHeight="1" x14ac:dyDescent="0.2">
      <c r="A134" s="463" t="s">
        <v>778</v>
      </c>
      <c r="B134" s="699">
        <v>69</v>
      </c>
      <c r="C134" s="699">
        <v>9</v>
      </c>
      <c r="D134" s="699">
        <v>78</v>
      </c>
      <c r="E134" s="9">
        <v>0</v>
      </c>
      <c r="F134" s="9">
        <v>1</v>
      </c>
      <c r="G134" s="9">
        <f t="shared" si="13"/>
        <v>1</v>
      </c>
      <c r="H134" s="9">
        <f t="shared" si="14"/>
        <v>69</v>
      </c>
      <c r="I134" s="9">
        <f t="shared" si="15"/>
        <v>10</v>
      </c>
      <c r="J134" s="9">
        <f t="shared" si="16"/>
        <v>79</v>
      </c>
      <c r="K134" s="489" t="s">
        <v>462</v>
      </c>
    </row>
    <row r="135" spans="1:13" ht="16.5" customHeight="1" x14ac:dyDescent="0.2">
      <c r="A135" s="463" t="s">
        <v>233</v>
      </c>
      <c r="B135" s="699">
        <v>64</v>
      </c>
      <c r="C135" s="699">
        <v>38</v>
      </c>
      <c r="D135" s="699">
        <v>102</v>
      </c>
      <c r="E135" s="9">
        <v>0</v>
      </c>
      <c r="F135" s="9">
        <v>0</v>
      </c>
      <c r="G135" s="9">
        <f t="shared" si="13"/>
        <v>0</v>
      </c>
      <c r="H135" s="9">
        <f t="shared" si="14"/>
        <v>64</v>
      </c>
      <c r="I135" s="9">
        <f t="shared" si="15"/>
        <v>38</v>
      </c>
      <c r="J135" s="9">
        <f t="shared" si="16"/>
        <v>102</v>
      </c>
      <c r="K135" s="489" t="s">
        <v>234</v>
      </c>
    </row>
    <row r="136" spans="1:13" ht="16.5" customHeight="1" x14ac:dyDescent="0.2">
      <c r="A136" s="463" t="s">
        <v>774</v>
      </c>
      <c r="B136" s="699">
        <v>20</v>
      </c>
      <c r="C136" s="699">
        <v>2</v>
      </c>
      <c r="D136" s="699">
        <v>22</v>
      </c>
      <c r="E136" s="9">
        <v>0</v>
      </c>
      <c r="F136" s="9">
        <v>0</v>
      </c>
      <c r="G136" s="9">
        <f t="shared" si="13"/>
        <v>0</v>
      </c>
      <c r="H136" s="9">
        <f t="shared" si="14"/>
        <v>20</v>
      </c>
      <c r="I136" s="9">
        <f t="shared" si="15"/>
        <v>2</v>
      </c>
      <c r="J136" s="9">
        <f t="shared" si="16"/>
        <v>22</v>
      </c>
      <c r="K136" s="489" t="s">
        <v>464</v>
      </c>
    </row>
    <row r="137" spans="1:13" ht="16.5" customHeight="1" x14ac:dyDescent="0.2">
      <c r="A137" s="463" t="s">
        <v>239</v>
      </c>
      <c r="B137" s="699">
        <v>32</v>
      </c>
      <c r="C137" s="699">
        <v>18</v>
      </c>
      <c r="D137" s="699">
        <v>50</v>
      </c>
      <c r="E137" s="9">
        <v>0</v>
      </c>
      <c r="F137" s="9">
        <v>0</v>
      </c>
      <c r="G137" s="9">
        <f t="shared" si="13"/>
        <v>0</v>
      </c>
      <c r="H137" s="9">
        <f t="shared" si="14"/>
        <v>32</v>
      </c>
      <c r="I137" s="9">
        <f t="shared" si="15"/>
        <v>18</v>
      </c>
      <c r="J137" s="9">
        <f t="shared" si="16"/>
        <v>50</v>
      </c>
      <c r="K137" s="489" t="s">
        <v>240</v>
      </c>
    </row>
    <row r="138" spans="1:13" ht="16.5" customHeight="1" x14ac:dyDescent="0.2">
      <c r="A138" s="463" t="s">
        <v>243</v>
      </c>
      <c r="B138" s="699">
        <v>29</v>
      </c>
      <c r="C138" s="699">
        <v>1</v>
      </c>
      <c r="D138" s="699">
        <v>30</v>
      </c>
      <c r="E138" s="9">
        <v>0</v>
      </c>
      <c r="F138" s="9">
        <v>0</v>
      </c>
      <c r="G138" s="9">
        <f t="shared" si="13"/>
        <v>0</v>
      </c>
      <c r="H138" s="9">
        <f t="shared" si="14"/>
        <v>29</v>
      </c>
      <c r="I138" s="9">
        <f t="shared" si="15"/>
        <v>1</v>
      </c>
      <c r="J138" s="9">
        <f t="shared" si="16"/>
        <v>30</v>
      </c>
      <c r="K138" s="489" t="s">
        <v>244</v>
      </c>
    </row>
    <row r="139" spans="1:13" ht="16.5" customHeight="1" x14ac:dyDescent="0.2">
      <c r="A139" s="463" t="s">
        <v>791</v>
      </c>
      <c r="B139" s="742">
        <v>3</v>
      </c>
      <c r="C139" s="742">
        <v>1</v>
      </c>
      <c r="D139" s="742">
        <v>4</v>
      </c>
      <c r="E139" s="742">
        <v>0</v>
      </c>
      <c r="F139" s="742">
        <v>0</v>
      </c>
      <c r="G139" s="742">
        <f t="shared" ref="G139:G143" si="17">SUM(E139:F139)</f>
        <v>0</v>
      </c>
      <c r="H139" s="742">
        <f t="shared" ref="H139:H143" si="18">SUM(E139,B139)</f>
        <v>3</v>
      </c>
      <c r="I139" s="742">
        <f t="shared" ref="I139:I143" si="19">SUM(C139,F139)</f>
        <v>1</v>
      </c>
      <c r="J139" s="742">
        <f t="shared" ref="J139:J143" si="20">SUM(H139:I139)</f>
        <v>4</v>
      </c>
      <c r="K139" s="489" t="s">
        <v>792</v>
      </c>
    </row>
    <row r="140" spans="1:13" ht="16.5" customHeight="1" x14ac:dyDescent="0.2">
      <c r="A140" s="463" t="s">
        <v>793</v>
      </c>
      <c r="B140" s="742">
        <v>2</v>
      </c>
      <c r="C140" s="742">
        <v>2</v>
      </c>
      <c r="D140" s="742">
        <v>4</v>
      </c>
      <c r="E140" s="742">
        <v>0</v>
      </c>
      <c r="F140" s="742">
        <v>0</v>
      </c>
      <c r="G140" s="742">
        <f t="shared" si="17"/>
        <v>0</v>
      </c>
      <c r="H140" s="742">
        <f t="shared" si="18"/>
        <v>2</v>
      </c>
      <c r="I140" s="742">
        <f t="shared" si="19"/>
        <v>2</v>
      </c>
      <c r="J140" s="742">
        <f t="shared" si="20"/>
        <v>4</v>
      </c>
      <c r="K140" s="489" t="s">
        <v>794</v>
      </c>
      <c r="L140" s="484"/>
      <c r="M140" s="484"/>
    </row>
    <row r="141" spans="1:13" ht="16.5" customHeight="1" x14ac:dyDescent="0.2">
      <c r="A141" s="463" t="s">
        <v>795</v>
      </c>
      <c r="B141" s="742">
        <v>4</v>
      </c>
      <c r="C141" s="742">
        <v>2</v>
      </c>
      <c r="D141" s="742">
        <v>6</v>
      </c>
      <c r="E141" s="742">
        <v>0</v>
      </c>
      <c r="F141" s="742">
        <v>0</v>
      </c>
      <c r="G141" s="742">
        <f t="shared" si="17"/>
        <v>0</v>
      </c>
      <c r="H141" s="742">
        <f t="shared" si="18"/>
        <v>4</v>
      </c>
      <c r="I141" s="742">
        <f t="shared" si="19"/>
        <v>2</v>
      </c>
      <c r="J141" s="742">
        <f t="shared" si="20"/>
        <v>6</v>
      </c>
      <c r="K141" s="489" t="s">
        <v>796</v>
      </c>
      <c r="L141" s="741"/>
      <c r="M141" s="484"/>
    </row>
    <row r="142" spans="1:13" ht="16.5" customHeight="1" x14ac:dyDescent="0.2">
      <c r="A142" s="463" t="s">
        <v>797</v>
      </c>
      <c r="B142" s="699">
        <v>0</v>
      </c>
      <c r="C142" s="699">
        <v>1</v>
      </c>
      <c r="D142" s="699">
        <v>1</v>
      </c>
      <c r="E142" s="742">
        <v>0</v>
      </c>
      <c r="F142" s="742">
        <v>0</v>
      </c>
      <c r="G142" s="742">
        <f t="shared" si="17"/>
        <v>0</v>
      </c>
      <c r="H142" s="742">
        <f t="shared" si="18"/>
        <v>0</v>
      </c>
      <c r="I142" s="742">
        <f t="shared" si="19"/>
        <v>1</v>
      </c>
      <c r="J142" s="742">
        <f t="shared" si="20"/>
        <v>1</v>
      </c>
      <c r="K142" s="32" t="s">
        <v>798</v>
      </c>
      <c r="L142" s="484"/>
      <c r="M142" s="741"/>
    </row>
    <row r="143" spans="1:13" ht="16.5" customHeight="1" thickBot="1" x14ac:dyDescent="0.25">
      <c r="A143" s="463" t="s">
        <v>292</v>
      </c>
      <c r="B143" s="742">
        <v>16</v>
      </c>
      <c r="C143" s="742">
        <v>17</v>
      </c>
      <c r="D143" s="742">
        <v>33</v>
      </c>
      <c r="E143" s="742">
        <v>0</v>
      </c>
      <c r="F143" s="742">
        <v>0</v>
      </c>
      <c r="G143" s="742">
        <f t="shared" si="17"/>
        <v>0</v>
      </c>
      <c r="H143" s="742">
        <f t="shared" si="18"/>
        <v>16</v>
      </c>
      <c r="I143" s="742">
        <f t="shared" si="19"/>
        <v>17</v>
      </c>
      <c r="J143" s="742">
        <f t="shared" si="20"/>
        <v>33</v>
      </c>
      <c r="K143" s="489" t="s">
        <v>293</v>
      </c>
      <c r="L143" s="484"/>
      <c r="M143" s="484"/>
    </row>
    <row r="144" spans="1:13" ht="18" customHeight="1" thickBot="1" x14ac:dyDescent="0.25">
      <c r="A144" s="23" t="s">
        <v>374</v>
      </c>
      <c r="B144" s="24">
        <f t="shared" ref="B144:G144" si="21">SUM(B121:B143)</f>
        <v>942</v>
      </c>
      <c r="C144" s="24">
        <f t="shared" si="21"/>
        <v>528</v>
      </c>
      <c r="D144" s="24">
        <f t="shared" si="21"/>
        <v>1470</v>
      </c>
      <c r="E144" s="24">
        <f t="shared" si="21"/>
        <v>0</v>
      </c>
      <c r="F144" s="24">
        <f t="shared" si="21"/>
        <v>2</v>
      </c>
      <c r="G144" s="24">
        <f t="shared" si="21"/>
        <v>2</v>
      </c>
      <c r="H144" s="24">
        <f t="shared" si="14"/>
        <v>942</v>
      </c>
      <c r="I144" s="24">
        <f t="shared" si="15"/>
        <v>530</v>
      </c>
      <c r="J144" s="24">
        <f t="shared" si="16"/>
        <v>1472</v>
      </c>
      <c r="K144" s="490" t="s">
        <v>253</v>
      </c>
    </row>
    <row r="145" ht="15" thickTop="1" x14ac:dyDescent="0.2"/>
  </sheetData>
  <mergeCells count="46">
    <mergeCell ref="A1:K1"/>
    <mergeCell ref="A2:K2"/>
    <mergeCell ref="A4:A7"/>
    <mergeCell ref="B4:D4"/>
    <mergeCell ref="E4:G4"/>
    <mergeCell ref="H4:J4"/>
    <mergeCell ref="K4:K7"/>
    <mergeCell ref="B5:D5"/>
    <mergeCell ref="E5:G5"/>
    <mergeCell ref="H5:J5"/>
    <mergeCell ref="A32:A35"/>
    <mergeCell ref="B32:D32"/>
    <mergeCell ref="E32:G32"/>
    <mergeCell ref="H32:J32"/>
    <mergeCell ref="K32:K35"/>
    <mergeCell ref="B33:D33"/>
    <mergeCell ref="E33:G33"/>
    <mergeCell ref="H33:J33"/>
    <mergeCell ref="A58:K58"/>
    <mergeCell ref="A59:K59"/>
    <mergeCell ref="A61:A64"/>
    <mergeCell ref="B61:D61"/>
    <mergeCell ref="E61:G61"/>
    <mergeCell ref="H61:J61"/>
    <mergeCell ref="K61:K64"/>
    <mergeCell ref="B62:D62"/>
    <mergeCell ref="E62:G62"/>
    <mergeCell ref="H62:J62"/>
    <mergeCell ref="A88:A91"/>
    <mergeCell ref="B88:D88"/>
    <mergeCell ref="E88:G88"/>
    <mergeCell ref="H88:J88"/>
    <mergeCell ref="K88:K91"/>
    <mergeCell ref="B89:D89"/>
    <mergeCell ref="E89:G89"/>
    <mergeCell ref="H89:J89"/>
    <mergeCell ref="A113:K113"/>
    <mergeCell ref="A114:K114"/>
    <mergeCell ref="A116:A119"/>
    <mergeCell ref="B116:D116"/>
    <mergeCell ref="E116:G116"/>
    <mergeCell ref="H116:J116"/>
    <mergeCell ref="K116:K119"/>
    <mergeCell ref="B117:D117"/>
    <mergeCell ref="E117:G117"/>
    <mergeCell ref="H117:J117"/>
  </mergeCells>
  <printOptions horizontalCentered="1"/>
  <pageMargins left="0.5" right="0.5" top="1" bottom="1" header="1" footer="1"/>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7"/>
  <sheetViews>
    <sheetView rightToLeft="1" view="pageBreakPreview" topLeftCell="A7" zoomScale="80" zoomScaleSheetLayoutView="80" workbookViewId="0">
      <selection activeCell="P32" sqref="P32"/>
    </sheetView>
  </sheetViews>
  <sheetFormatPr defaultRowHeight="14.25" x14ac:dyDescent="0.2"/>
  <cols>
    <col min="1" max="1" width="28.75" style="335" customWidth="1"/>
    <col min="2" max="2" width="6.75" style="335" customWidth="1"/>
    <col min="3" max="3" width="7.375" style="335" customWidth="1"/>
    <col min="4" max="4" width="7.625" style="335" customWidth="1"/>
    <col min="5" max="5" width="6.375" style="335" customWidth="1"/>
    <col min="6" max="6" width="8.125" style="335" customWidth="1"/>
    <col min="7" max="7" width="6.625" style="335" customWidth="1"/>
    <col min="8" max="8" width="6.375" style="335" customWidth="1"/>
    <col min="9" max="9" width="8.125" style="335" customWidth="1"/>
    <col min="10" max="10" width="6.625" style="335" customWidth="1"/>
    <col min="11" max="11" width="7.625" style="335" customWidth="1"/>
    <col min="12" max="12" width="8.625" style="335" customWidth="1"/>
    <col min="13" max="13" width="7.25" style="335" customWidth="1"/>
    <col min="14" max="14" width="52.5" style="335" customWidth="1"/>
    <col min="15" max="16384" width="9" style="335"/>
  </cols>
  <sheetData>
    <row r="1" spans="1:14" ht="21" customHeight="1" x14ac:dyDescent="0.2">
      <c r="A1" s="995" t="s">
        <v>2050</v>
      </c>
      <c r="B1" s="995"/>
      <c r="C1" s="995"/>
      <c r="D1" s="995"/>
      <c r="E1" s="995"/>
      <c r="F1" s="995"/>
      <c r="G1" s="995"/>
      <c r="H1" s="995"/>
      <c r="I1" s="995"/>
      <c r="J1" s="995"/>
      <c r="K1" s="995"/>
      <c r="L1" s="995"/>
      <c r="M1" s="995"/>
      <c r="N1" s="995"/>
    </row>
    <row r="2" spans="1:14" ht="24" customHeight="1" x14ac:dyDescent="0.2">
      <c r="A2" s="999" t="s">
        <v>2051</v>
      </c>
      <c r="B2" s="999"/>
      <c r="C2" s="999"/>
      <c r="D2" s="999"/>
      <c r="E2" s="999"/>
      <c r="F2" s="999"/>
      <c r="G2" s="999"/>
      <c r="H2" s="999"/>
      <c r="I2" s="999"/>
      <c r="J2" s="999"/>
      <c r="K2" s="999"/>
      <c r="L2" s="999"/>
      <c r="M2" s="999"/>
      <c r="N2" s="999"/>
    </row>
    <row r="3" spans="1:14" ht="18.75" customHeight="1" thickBot="1" x14ac:dyDescent="0.3">
      <c r="A3" s="33" t="s">
        <v>2474</v>
      </c>
      <c r="N3" s="79" t="s">
        <v>800</v>
      </c>
    </row>
    <row r="4" spans="1:14" ht="17.25" customHeight="1"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17.25" customHeight="1" x14ac:dyDescent="0.25">
      <c r="A5" s="993"/>
      <c r="B5" s="1004" t="s">
        <v>131</v>
      </c>
      <c r="C5" s="1004"/>
      <c r="D5" s="1004"/>
      <c r="E5" s="1004" t="s">
        <v>132</v>
      </c>
      <c r="F5" s="1004"/>
      <c r="G5" s="1004"/>
      <c r="H5" s="1004" t="s">
        <v>133</v>
      </c>
      <c r="I5" s="1004"/>
      <c r="J5" s="1004"/>
      <c r="K5" s="1004" t="s">
        <v>9</v>
      </c>
      <c r="L5" s="1004"/>
      <c r="M5" s="1004"/>
      <c r="N5" s="993"/>
    </row>
    <row r="6" spans="1:14" ht="17.25" customHeight="1" x14ac:dyDescent="0.25">
      <c r="A6" s="993"/>
      <c r="B6" s="334" t="s">
        <v>10</v>
      </c>
      <c r="C6" s="334" t="s">
        <v>112</v>
      </c>
      <c r="D6" s="334" t="s">
        <v>12</v>
      </c>
      <c r="E6" s="334" t="s">
        <v>10</v>
      </c>
      <c r="F6" s="334" t="s">
        <v>112</v>
      </c>
      <c r="G6" s="334" t="s">
        <v>12</v>
      </c>
      <c r="H6" s="334" t="s">
        <v>10</v>
      </c>
      <c r="I6" s="334" t="s">
        <v>112</v>
      </c>
      <c r="J6" s="334" t="s">
        <v>12</v>
      </c>
      <c r="K6" s="334" t="s">
        <v>10</v>
      </c>
      <c r="L6" s="334" t="s">
        <v>112</v>
      </c>
      <c r="M6" s="334" t="s">
        <v>12</v>
      </c>
      <c r="N6" s="993"/>
    </row>
    <row r="7" spans="1:14" ht="17.25"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20.25" customHeight="1" x14ac:dyDescent="0.2">
      <c r="A8" s="8" t="s">
        <v>15</v>
      </c>
      <c r="B8" s="9"/>
      <c r="C8" s="9"/>
      <c r="D8" s="9"/>
      <c r="E8" s="9"/>
      <c r="F8" s="9"/>
      <c r="G8" s="9"/>
      <c r="H8" s="9"/>
      <c r="I8" s="9"/>
      <c r="J8" s="9"/>
      <c r="K8" s="29"/>
      <c r="L8" s="8"/>
      <c r="M8" s="9"/>
      <c r="N8" s="339" t="s">
        <v>198</v>
      </c>
    </row>
    <row r="9" spans="1:14" ht="20.25" customHeight="1" x14ac:dyDescent="0.2">
      <c r="A9" s="8" t="s">
        <v>199</v>
      </c>
      <c r="B9" s="9">
        <v>15</v>
      </c>
      <c r="C9" s="9">
        <v>7</v>
      </c>
      <c r="D9" s="9">
        <v>22</v>
      </c>
      <c r="E9" s="9">
        <v>0</v>
      </c>
      <c r="F9" s="9">
        <v>0</v>
      </c>
      <c r="G9" s="9">
        <v>0</v>
      </c>
      <c r="H9" s="9">
        <v>2</v>
      </c>
      <c r="I9" s="9">
        <v>0</v>
      </c>
      <c r="J9" s="9">
        <v>2</v>
      </c>
      <c r="K9" s="9">
        <f t="shared" ref="K9:M26" si="0">SUM(B9,E9,H9)</f>
        <v>17</v>
      </c>
      <c r="L9" s="9">
        <f t="shared" si="0"/>
        <v>7</v>
      </c>
      <c r="M9" s="9">
        <f t="shared" si="0"/>
        <v>24</v>
      </c>
      <c r="N9" s="339" t="s">
        <v>200</v>
      </c>
    </row>
    <row r="10" spans="1:14" ht="16.5" customHeight="1" x14ac:dyDescent="0.2">
      <c r="A10" s="8" t="s">
        <v>790</v>
      </c>
      <c r="B10" s="9">
        <v>0</v>
      </c>
      <c r="C10" s="9">
        <v>2</v>
      </c>
      <c r="D10" s="9">
        <v>2</v>
      </c>
      <c r="E10" s="9">
        <v>0</v>
      </c>
      <c r="F10" s="9">
        <v>1</v>
      </c>
      <c r="G10" s="9">
        <v>1</v>
      </c>
      <c r="H10" s="9">
        <v>0</v>
      </c>
      <c r="I10" s="9">
        <v>0</v>
      </c>
      <c r="J10" s="9">
        <v>0</v>
      </c>
      <c r="K10" s="9">
        <f t="shared" si="0"/>
        <v>0</v>
      </c>
      <c r="L10" s="9">
        <f t="shared" si="0"/>
        <v>3</v>
      </c>
      <c r="M10" s="9">
        <f t="shared" si="0"/>
        <v>3</v>
      </c>
      <c r="N10" s="339" t="s">
        <v>204</v>
      </c>
    </row>
    <row r="11" spans="1:14" ht="16.5" customHeight="1" x14ac:dyDescent="0.2">
      <c r="A11" s="8" t="s">
        <v>404</v>
      </c>
      <c r="B11" s="9">
        <v>4</v>
      </c>
      <c r="C11" s="9">
        <v>2</v>
      </c>
      <c r="D11" s="9">
        <v>6</v>
      </c>
      <c r="E11" s="9">
        <v>2</v>
      </c>
      <c r="F11" s="9">
        <v>5</v>
      </c>
      <c r="G11" s="9">
        <v>7</v>
      </c>
      <c r="H11" s="9">
        <v>0</v>
      </c>
      <c r="I11" s="9">
        <v>0</v>
      </c>
      <c r="J11" s="9">
        <v>0</v>
      </c>
      <c r="K11" s="9">
        <f t="shared" si="0"/>
        <v>6</v>
      </c>
      <c r="L11" s="9">
        <f t="shared" si="0"/>
        <v>7</v>
      </c>
      <c r="M11" s="9">
        <f t="shared" si="0"/>
        <v>13</v>
      </c>
      <c r="N11" s="339" t="s">
        <v>300</v>
      </c>
    </row>
    <row r="12" spans="1:14" ht="16.5" customHeight="1" x14ac:dyDescent="0.2">
      <c r="A12" s="8" t="s">
        <v>207</v>
      </c>
      <c r="B12" s="9">
        <v>5</v>
      </c>
      <c r="C12" s="9">
        <v>13</v>
      </c>
      <c r="D12" s="9">
        <v>18</v>
      </c>
      <c r="E12" s="9">
        <v>0</v>
      </c>
      <c r="F12" s="9">
        <v>0</v>
      </c>
      <c r="G12" s="9">
        <v>0</v>
      </c>
      <c r="H12" s="9">
        <v>0</v>
      </c>
      <c r="I12" s="9">
        <v>0</v>
      </c>
      <c r="J12" s="9">
        <v>0</v>
      </c>
      <c r="K12" s="9">
        <f t="shared" si="0"/>
        <v>5</v>
      </c>
      <c r="L12" s="9">
        <f t="shared" si="0"/>
        <v>13</v>
      </c>
      <c r="M12" s="9">
        <f t="shared" si="0"/>
        <v>18</v>
      </c>
      <c r="N12" s="339" t="s">
        <v>208</v>
      </c>
    </row>
    <row r="13" spans="1:14" ht="16.5" customHeight="1" x14ac:dyDescent="0.2">
      <c r="A13" s="8" t="s">
        <v>209</v>
      </c>
      <c r="B13" s="9">
        <v>45</v>
      </c>
      <c r="C13" s="9">
        <v>36</v>
      </c>
      <c r="D13" s="9">
        <v>81</v>
      </c>
      <c r="E13" s="9">
        <v>10</v>
      </c>
      <c r="F13" s="9">
        <v>8</v>
      </c>
      <c r="G13" s="9">
        <v>18</v>
      </c>
      <c r="H13" s="9">
        <v>0</v>
      </c>
      <c r="I13" s="9">
        <v>0</v>
      </c>
      <c r="J13" s="9">
        <v>0</v>
      </c>
      <c r="K13" s="295">
        <f t="shared" si="0"/>
        <v>55</v>
      </c>
      <c r="L13" s="9">
        <f t="shared" si="0"/>
        <v>44</v>
      </c>
      <c r="M13" s="9">
        <f t="shared" si="0"/>
        <v>99</v>
      </c>
      <c r="N13" s="339" t="s">
        <v>210</v>
      </c>
    </row>
    <row r="14" spans="1:14" ht="16.5" customHeight="1" x14ac:dyDescent="0.2">
      <c r="A14" s="8" t="s">
        <v>213</v>
      </c>
      <c r="B14" s="9">
        <v>29</v>
      </c>
      <c r="C14" s="9">
        <v>17</v>
      </c>
      <c r="D14" s="9">
        <v>46</v>
      </c>
      <c r="E14" s="9">
        <v>5</v>
      </c>
      <c r="F14" s="9">
        <v>6</v>
      </c>
      <c r="G14" s="9">
        <v>11</v>
      </c>
      <c r="H14" s="9">
        <v>13</v>
      </c>
      <c r="I14" s="9">
        <v>11</v>
      </c>
      <c r="J14" s="9">
        <v>24</v>
      </c>
      <c r="K14" s="9">
        <f t="shared" si="0"/>
        <v>47</v>
      </c>
      <c r="L14" s="9">
        <f t="shared" si="0"/>
        <v>34</v>
      </c>
      <c r="M14" s="9">
        <f t="shared" si="0"/>
        <v>81</v>
      </c>
      <c r="N14" s="339" t="s">
        <v>214</v>
      </c>
    </row>
    <row r="15" spans="1:14" ht="16.5" customHeight="1" x14ac:dyDescent="0.2">
      <c r="A15" s="8" t="s">
        <v>215</v>
      </c>
      <c r="B15" s="9">
        <v>23</v>
      </c>
      <c r="C15" s="9">
        <v>6</v>
      </c>
      <c r="D15" s="9">
        <v>29</v>
      </c>
      <c r="E15" s="9">
        <v>8</v>
      </c>
      <c r="F15" s="9">
        <v>2</v>
      </c>
      <c r="G15" s="9">
        <v>10</v>
      </c>
      <c r="H15" s="9">
        <v>0</v>
      </c>
      <c r="I15" s="9">
        <v>0</v>
      </c>
      <c r="J15" s="9">
        <v>0</v>
      </c>
      <c r="K15" s="9">
        <f t="shared" si="0"/>
        <v>31</v>
      </c>
      <c r="L15" s="9">
        <f t="shared" si="0"/>
        <v>8</v>
      </c>
      <c r="M15" s="9">
        <f t="shared" si="0"/>
        <v>39</v>
      </c>
      <c r="N15" s="339" t="s">
        <v>216</v>
      </c>
    </row>
    <row r="16" spans="1:14" ht="16.5" customHeight="1" x14ac:dyDescent="0.2">
      <c r="A16" s="8" t="s">
        <v>775</v>
      </c>
      <c r="B16" s="9">
        <v>13</v>
      </c>
      <c r="C16" s="9">
        <v>8</v>
      </c>
      <c r="D16" s="9">
        <v>21</v>
      </c>
      <c r="E16" s="9">
        <v>5</v>
      </c>
      <c r="F16" s="9">
        <v>6</v>
      </c>
      <c r="G16" s="9">
        <v>11</v>
      </c>
      <c r="H16" s="9">
        <v>0</v>
      </c>
      <c r="I16" s="9">
        <v>0</v>
      </c>
      <c r="J16" s="9">
        <v>0</v>
      </c>
      <c r="K16" s="9">
        <f t="shared" si="0"/>
        <v>18</v>
      </c>
      <c r="L16" s="9">
        <f t="shared" si="0"/>
        <v>14</v>
      </c>
      <c r="M16" s="9">
        <f t="shared" si="0"/>
        <v>32</v>
      </c>
      <c r="N16" s="339" t="s">
        <v>776</v>
      </c>
    </row>
    <row r="17" spans="1:14" ht="16.5" customHeight="1" x14ac:dyDescent="0.2">
      <c r="A17" s="8" t="s">
        <v>217</v>
      </c>
      <c r="B17" s="9">
        <v>19</v>
      </c>
      <c r="C17" s="9">
        <v>23</v>
      </c>
      <c r="D17" s="9">
        <v>42</v>
      </c>
      <c r="E17" s="9">
        <v>1</v>
      </c>
      <c r="F17" s="9">
        <v>2</v>
      </c>
      <c r="G17" s="9">
        <v>3</v>
      </c>
      <c r="H17" s="9">
        <v>19</v>
      </c>
      <c r="I17" s="9">
        <v>15</v>
      </c>
      <c r="J17" s="9">
        <v>34</v>
      </c>
      <c r="K17" s="9">
        <f t="shared" si="0"/>
        <v>39</v>
      </c>
      <c r="L17" s="9">
        <f t="shared" si="0"/>
        <v>40</v>
      </c>
      <c r="M17" s="9">
        <f t="shared" si="0"/>
        <v>79</v>
      </c>
      <c r="N17" s="339" t="s">
        <v>257</v>
      </c>
    </row>
    <row r="18" spans="1:14" ht="24" customHeight="1" x14ac:dyDescent="0.2">
      <c r="A18" s="8" t="s">
        <v>519</v>
      </c>
      <c r="B18" s="9">
        <v>93</v>
      </c>
      <c r="C18" s="9">
        <v>47</v>
      </c>
      <c r="D18" s="9">
        <v>140</v>
      </c>
      <c r="E18" s="9">
        <v>2</v>
      </c>
      <c r="F18" s="9">
        <v>0</v>
      </c>
      <c r="G18" s="9">
        <v>2</v>
      </c>
      <c r="H18" s="9">
        <v>28</v>
      </c>
      <c r="I18" s="9">
        <v>18</v>
      </c>
      <c r="J18" s="9">
        <v>46</v>
      </c>
      <c r="K18" s="295">
        <f t="shared" si="0"/>
        <v>123</v>
      </c>
      <c r="L18" s="9">
        <f t="shared" si="0"/>
        <v>65</v>
      </c>
      <c r="M18" s="9">
        <f t="shared" si="0"/>
        <v>188</v>
      </c>
      <c r="N18" s="29" t="s">
        <v>367</v>
      </c>
    </row>
    <row r="19" spans="1:14" ht="16.5" customHeight="1" x14ac:dyDescent="0.2">
      <c r="A19" s="8" t="s">
        <v>221</v>
      </c>
      <c r="B19" s="9">
        <v>103</v>
      </c>
      <c r="C19" s="9">
        <v>63</v>
      </c>
      <c r="D19" s="9">
        <v>166</v>
      </c>
      <c r="E19" s="9">
        <v>22</v>
      </c>
      <c r="F19" s="9">
        <v>9</v>
      </c>
      <c r="G19" s="9">
        <v>31</v>
      </c>
      <c r="H19" s="9">
        <v>9</v>
      </c>
      <c r="I19" s="9">
        <v>3</v>
      </c>
      <c r="J19" s="9">
        <v>12</v>
      </c>
      <c r="K19" s="9">
        <f t="shared" si="0"/>
        <v>134</v>
      </c>
      <c r="L19" s="9">
        <f t="shared" si="0"/>
        <v>75</v>
      </c>
      <c r="M19" s="9">
        <f t="shared" si="0"/>
        <v>209</v>
      </c>
      <c r="N19" s="339" t="s">
        <v>222</v>
      </c>
    </row>
    <row r="20" spans="1:14" ht="16.5" customHeight="1" x14ac:dyDescent="0.2">
      <c r="A20" s="8" t="s">
        <v>309</v>
      </c>
      <c r="B20" s="9">
        <v>330</v>
      </c>
      <c r="C20" s="9">
        <v>198</v>
      </c>
      <c r="D20" s="9">
        <v>528</v>
      </c>
      <c r="E20" s="9">
        <v>84</v>
      </c>
      <c r="F20" s="9">
        <v>34</v>
      </c>
      <c r="G20" s="9">
        <v>118</v>
      </c>
      <c r="H20" s="9">
        <v>16</v>
      </c>
      <c r="I20" s="9">
        <v>12</v>
      </c>
      <c r="J20" s="9">
        <v>28</v>
      </c>
      <c r="K20" s="9">
        <f t="shared" si="0"/>
        <v>430</v>
      </c>
      <c r="L20" s="9">
        <f t="shared" si="0"/>
        <v>244</v>
      </c>
      <c r="M20" s="9">
        <f t="shared" si="0"/>
        <v>674</v>
      </c>
      <c r="N20" s="339" t="s">
        <v>763</v>
      </c>
    </row>
    <row r="21" spans="1:14" ht="16.5" customHeight="1" x14ac:dyDescent="0.2">
      <c r="A21" s="8" t="s">
        <v>522</v>
      </c>
      <c r="B21" s="9">
        <v>0</v>
      </c>
      <c r="C21" s="9">
        <v>24</v>
      </c>
      <c r="D21" s="9">
        <v>24</v>
      </c>
      <c r="E21" s="9">
        <v>0</v>
      </c>
      <c r="F21" s="9">
        <v>20</v>
      </c>
      <c r="G21" s="9">
        <v>20</v>
      </c>
      <c r="H21" s="9">
        <v>0</v>
      </c>
      <c r="I21" s="9">
        <v>0</v>
      </c>
      <c r="J21" s="9">
        <v>0</v>
      </c>
      <c r="K21" s="9">
        <f t="shared" si="0"/>
        <v>0</v>
      </c>
      <c r="L21" s="9">
        <f t="shared" si="0"/>
        <v>44</v>
      </c>
      <c r="M21" s="9">
        <f t="shared" si="0"/>
        <v>44</v>
      </c>
      <c r="N21" s="339" t="s">
        <v>777</v>
      </c>
    </row>
    <row r="22" spans="1:14" ht="16.5" customHeight="1" x14ac:dyDescent="0.2">
      <c r="A22" s="8" t="s">
        <v>778</v>
      </c>
      <c r="B22" s="9">
        <v>92</v>
      </c>
      <c r="C22" s="9">
        <v>7</v>
      </c>
      <c r="D22" s="9">
        <v>99</v>
      </c>
      <c r="E22" s="9">
        <v>4</v>
      </c>
      <c r="F22" s="9">
        <v>0</v>
      </c>
      <c r="G22" s="9">
        <v>4</v>
      </c>
      <c r="H22" s="9">
        <v>0</v>
      </c>
      <c r="I22" s="9">
        <v>0</v>
      </c>
      <c r="J22" s="9">
        <v>0</v>
      </c>
      <c r="K22" s="9">
        <f t="shared" si="0"/>
        <v>96</v>
      </c>
      <c r="L22" s="9">
        <f t="shared" si="0"/>
        <v>7</v>
      </c>
      <c r="M22" s="9">
        <f t="shared" si="0"/>
        <v>103</v>
      </c>
      <c r="N22" s="339" t="s">
        <v>462</v>
      </c>
    </row>
    <row r="23" spans="1:14" ht="16.5" customHeight="1" x14ac:dyDescent="0.2">
      <c r="A23" s="8" t="s">
        <v>233</v>
      </c>
      <c r="B23" s="9">
        <v>92</v>
      </c>
      <c r="C23" s="9">
        <v>48</v>
      </c>
      <c r="D23" s="9">
        <v>140</v>
      </c>
      <c r="E23" s="9">
        <v>25</v>
      </c>
      <c r="F23" s="9">
        <v>14</v>
      </c>
      <c r="G23" s="9">
        <v>39</v>
      </c>
      <c r="H23" s="9">
        <v>0</v>
      </c>
      <c r="I23" s="9">
        <v>0</v>
      </c>
      <c r="J23" s="9">
        <v>0</v>
      </c>
      <c r="K23" s="295">
        <f t="shared" si="0"/>
        <v>117</v>
      </c>
      <c r="L23" s="9">
        <f t="shared" si="0"/>
        <v>62</v>
      </c>
      <c r="M23" s="9">
        <f t="shared" si="0"/>
        <v>179</v>
      </c>
      <c r="N23" s="339" t="s">
        <v>234</v>
      </c>
    </row>
    <row r="24" spans="1:14" ht="16.5" customHeight="1" x14ac:dyDescent="0.2">
      <c r="A24" s="8" t="s">
        <v>774</v>
      </c>
      <c r="B24" s="9">
        <v>9</v>
      </c>
      <c r="C24" s="9">
        <v>4</v>
      </c>
      <c r="D24" s="9">
        <v>13</v>
      </c>
      <c r="E24" s="9">
        <v>3</v>
      </c>
      <c r="F24" s="9">
        <v>0</v>
      </c>
      <c r="G24" s="9">
        <v>3</v>
      </c>
      <c r="H24" s="9">
        <v>3</v>
      </c>
      <c r="I24" s="9">
        <v>2</v>
      </c>
      <c r="J24" s="9">
        <v>5</v>
      </c>
      <c r="K24" s="9">
        <f t="shared" si="0"/>
        <v>15</v>
      </c>
      <c r="L24" s="9">
        <f t="shared" si="0"/>
        <v>6</v>
      </c>
      <c r="M24" s="9">
        <f t="shared" si="0"/>
        <v>21</v>
      </c>
      <c r="N24" s="339" t="s">
        <v>464</v>
      </c>
    </row>
    <row r="25" spans="1:14" ht="16.5" customHeight="1" x14ac:dyDescent="0.2">
      <c r="A25" s="8" t="s">
        <v>239</v>
      </c>
      <c r="B25" s="9">
        <v>65</v>
      </c>
      <c r="C25" s="9">
        <v>15</v>
      </c>
      <c r="D25" s="9">
        <v>80</v>
      </c>
      <c r="E25" s="9">
        <v>7</v>
      </c>
      <c r="F25" s="9">
        <v>23</v>
      </c>
      <c r="G25" s="9">
        <v>30</v>
      </c>
      <c r="H25" s="9">
        <v>0</v>
      </c>
      <c r="I25" s="9">
        <v>0</v>
      </c>
      <c r="J25" s="9">
        <v>0</v>
      </c>
      <c r="K25" s="9">
        <f t="shared" si="0"/>
        <v>72</v>
      </c>
      <c r="L25" s="9">
        <f>SUM(C25,F25,I25)</f>
        <v>38</v>
      </c>
      <c r="M25" s="9">
        <f>SUM(D25,G25,J25)</f>
        <v>110</v>
      </c>
      <c r="N25" s="339" t="s">
        <v>240</v>
      </c>
    </row>
    <row r="26" spans="1:14" ht="16.5" customHeight="1" x14ac:dyDescent="0.2">
      <c r="A26" s="8" t="s">
        <v>243</v>
      </c>
      <c r="B26" s="9">
        <v>14</v>
      </c>
      <c r="C26" s="9">
        <v>11</v>
      </c>
      <c r="D26" s="9">
        <v>25</v>
      </c>
      <c r="E26" s="9">
        <v>4</v>
      </c>
      <c r="F26" s="9">
        <v>7</v>
      </c>
      <c r="G26" s="9">
        <v>11</v>
      </c>
      <c r="H26" s="9">
        <v>1</v>
      </c>
      <c r="I26" s="9">
        <v>2</v>
      </c>
      <c r="J26" s="9">
        <v>3</v>
      </c>
      <c r="K26" s="9">
        <f t="shared" si="0"/>
        <v>19</v>
      </c>
      <c r="L26" s="9">
        <f>SUM(C26,F26,I26)</f>
        <v>20</v>
      </c>
      <c r="M26" s="9">
        <f>SUM(D26,G26,J26)</f>
        <v>39</v>
      </c>
      <c r="N26" s="339" t="s">
        <v>91</v>
      </c>
    </row>
    <row r="27" spans="1:14" ht="16.5" customHeight="1" x14ac:dyDescent="0.2">
      <c r="A27" s="8" t="s">
        <v>90</v>
      </c>
      <c r="B27" s="9">
        <f>SUM(B9:B26)</f>
        <v>951</v>
      </c>
      <c r="C27" s="9">
        <f t="shared" ref="C27:M27" si="1">SUM(C9:C26)</f>
        <v>531</v>
      </c>
      <c r="D27" s="9">
        <f t="shared" si="1"/>
        <v>1482</v>
      </c>
      <c r="E27" s="9">
        <f t="shared" si="1"/>
        <v>182</v>
      </c>
      <c r="F27" s="9">
        <f t="shared" si="1"/>
        <v>137</v>
      </c>
      <c r="G27" s="9">
        <f t="shared" si="1"/>
        <v>319</v>
      </c>
      <c r="H27" s="9">
        <f t="shared" si="1"/>
        <v>91</v>
      </c>
      <c r="I27" s="9">
        <f t="shared" si="1"/>
        <v>63</v>
      </c>
      <c r="J27" s="9">
        <f t="shared" si="1"/>
        <v>154</v>
      </c>
      <c r="K27" s="9">
        <f t="shared" si="1"/>
        <v>1224</v>
      </c>
      <c r="L27" s="9">
        <f t="shared" si="1"/>
        <v>731</v>
      </c>
      <c r="M27" s="9">
        <f t="shared" si="1"/>
        <v>1955</v>
      </c>
      <c r="N27" s="339" t="s">
        <v>91</v>
      </c>
    </row>
    <row r="28" spans="1:14" ht="16.5" customHeight="1" x14ac:dyDescent="0.2">
      <c r="A28" s="8" t="s">
        <v>92</v>
      </c>
      <c r="B28" s="9"/>
      <c r="C28" s="9"/>
      <c r="D28" s="9"/>
      <c r="E28" s="9"/>
      <c r="F28" s="9"/>
      <c r="G28" s="9"/>
      <c r="H28" s="9"/>
      <c r="I28" s="9"/>
      <c r="J28" s="9"/>
      <c r="K28" s="295"/>
      <c r="L28" s="9"/>
      <c r="M28" s="9"/>
      <c r="N28" s="339" t="s">
        <v>93</v>
      </c>
    </row>
    <row r="29" spans="1:14" ht="18.75" customHeight="1" x14ac:dyDescent="0.2">
      <c r="A29" s="8" t="s">
        <v>209</v>
      </c>
      <c r="B29" s="9">
        <v>57</v>
      </c>
      <c r="C29" s="9">
        <v>13</v>
      </c>
      <c r="D29" s="9">
        <v>70</v>
      </c>
      <c r="E29" s="9">
        <v>2</v>
      </c>
      <c r="F29" s="9">
        <v>0</v>
      </c>
      <c r="G29" s="9">
        <v>2</v>
      </c>
      <c r="H29" s="9">
        <v>0</v>
      </c>
      <c r="I29" s="9">
        <v>0</v>
      </c>
      <c r="J29" s="9">
        <f>SUM(H29:I29)</f>
        <v>0</v>
      </c>
      <c r="K29" s="9">
        <f>SUM(B29,E29,H29)</f>
        <v>59</v>
      </c>
      <c r="L29" s="9">
        <f t="shared" ref="L29:M34" si="2">SUM(C29,F29,I29)</f>
        <v>13</v>
      </c>
      <c r="M29" s="9">
        <f t="shared" si="2"/>
        <v>72</v>
      </c>
      <c r="N29" s="339" t="s">
        <v>210</v>
      </c>
    </row>
    <row r="30" spans="1:14" ht="16.5" customHeight="1" x14ac:dyDescent="0.2">
      <c r="A30" s="8" t="s">
        <v>217</v>
      </c>
      <c r="B30" s="9">
        <v>13</v>
      </c>
      <c r="C30" s="9">
        <v>8</v>
      </c>
      <c r="D30" s="9">
        <v>21</v>
      </c>
      <c r="E30" s="9">
        <v>0</v>
      </c>
      <c r="F30" s="9">
        <v>0</v>
      </c>
      <c r="G30" s="9">
        <v>0</v>
      </c>
      <c r="H30" s="9">
        <v>0</v>
      </c>
      <c r="I30" s="9">
        <v>0</v>
      </c>
      <c r="J30" s="9">
        <f t="shared" ref="J30:J34" si="3">SUM(H30:I30)</f>
        <v>0</v>
      </c>
      <c r="K30" s="9">
        <f t="shared" ref="K30:K34" si="4">SUM(B30,E30,H30)</f>
        <v>13</v>
      </c>
      <c r="L30" s="9">
        <f t="shared" si="2"/>
        <v>8</v>
      </c>
      <c r="M30" s="9">
        <f t="shared" si="2"/>
        <v>21</v>
      </c>
      <c r="N30" s="339" t="s">
        <v>257</v>
      </c>
    </row>
    <row r="31" spans="1:14" ht="23.25" customHeight="1" x14ac:dyDescent="0.2">
      <c r="A31" s="8" t="s">
        <v>519</v>
      </c>
      <c r="B31" s="9">
        <v>13</v>
      </c>
      <c r="C31" s="9">
        <v>3</v>
      </c>
      <c r="D31" s="9">
        <v>16</v>
      </c>
      <c r="E31" s="9">
        <v>1</v>
      </c>
      <c r="F31" s="9">
        <v>0</v>
      </c>
      <c r="G31" s="9">
        <v>1</v>
      </c>
      <c r="H31" s="9">
        <v>0</v>
      </c>
      <c r="I31" s="9">
        <v>0</v>
      </c>
      <c r="J31" s="9">
        <f t="shared" si="3"/>
        <v>0</v>
      </c>
      <c r="K31" s="9">
        <f t="shared" si="4"/>
        <v>14</v>
      </c>
      <c r="L31" s="9">
        <f t="shared" si="2"/>
        <v>3</v>
      </c>
      <c r="M31" s="9">
        <f t="shared" si="2"/>
        <v>17</v>
      </c>
      <c r="N31" s="29" t="s">
        <v>367</v>
      </c>
    </row>
    <row r="32" spans="1:14" ht="16.5" customHeight="1" x14ac:dyDescent="0.2">
      <c r="A32" s="8" t="s">
        <v>221</v>
      </c>
      <c r="B32" s="9">
        <v>76</v>
      </c>
      <c r="C32" s="9">
        <v>36</v>
      </c>
      <c r="D32" s="9">
        <v>112</v>
      </c>
      <c r="E32" s="9">
        <v>1</v>
      </c>
      <c r="F32" s="9">
        <v>0</v>
      </c>
      <c r="G32" s="9">
        <v>1</v>
      </c>
      <c r="H32" s="9">
        <v>2</v>
      </c>
      <c r="I32" s="9">
        <v>0</v>
      </c>
      <c r="J32" s="9">
        <f t="shared" si="3"/>
        <v>2</v>
      </c>
      <c r="K32" s="9">
        <f t="shared" si="4"/>
        <v>79</v>
      </c>
      <c r="L32" s="9">
        <f t="shared" si="2"/>
        <v>36</v>
      </c>
      <c r="M32" s="9">
        <f t="shared" si="2"/>
        <v>115</v>
      </c>
      <c r="N32" s="339" t="s">
        <v>222</v>
      </c>
    </row>
    <row r="33" spans="1:14" ht="16.5" customHeight="1" x14ac:dyDescent="0.2">
      <c r="A33" s="8" t="s">
        <v>309</v>
      </c>
      <c r="B33" s="9">
        <v>70</v>
      </c>
      <c r="C33" s="9">
        <v>52</v>
      </c>
      <c r="D33" s="9">
        <v>122</v>
      </c>
      <c r="E33" s="9">
        <v>7</v>
      </c>
      <c r="F33" s="9">
        <v>8</v>
      </c>
      <c r="G33" s="9">
        <v>15</v>
      </c>
      <c r="H33" s="9">
        <v>6</v>
      </c>
      <c r="I33" s="9">
        <v>3</v>
      </c>
      <c r="J33" s="9">
        <f t="shared" si="3"/>
        <v>9</v>
      </c>
      <c r="K33" s="295">
        <f t="shared" si="4"/>
        <v>83</v>
      </c>
      <c r="L33" s="9">
        <f t="shared" si="2"/>
        <v>63</v>
      </c>
      <c r="M33" s="9">
        <f t="shared" si="2"/>
        <v>146</v>
      </c>
      <c r="N33" s="339" t="s">
        <v>763</v>
      </c>
    </row>
    <row r="34" spans="1:14" ht="16.5" customHeight="1" x14ac:dyDescent="0.2">
      <c r="A34" s="8" t="s">
        <v>239</v>
      </c>
      <c r="B34" s="9">
        <v>161</v>
      </c>
      <c r="C34" s="9">
        <v>38</v>
      </c>
      <c r="D34" s="9">
        <v>199</v>
      </c>
      <c r="E34" s="9">
        <v>0</v>
      </c>
      <c r="F34" s="9">
        <v>0</v>
      </c>
      <c r="G34" s="9">
        <v>0</v>
      </c>
      <c r="H34" s="9">
        <v>0</v>
      </c>
      <c r="I34" s="9">
        <v>0</v>
      </c>
      <c r="J34" s="9">
        <f t="shared" si="3"/>
        <v>0</v>
      </c>
      <c r="K34" s="295">
        <f t="shared" si="4"/>
        <v>161</v>
      </c>
      <c r="L34" s="9">
        <f t="shared" si="2"/>
        <v>38</v>
      </c>
      <c r="M34" s="9">
        <f t="shared" si="2"/>
        <v>199</v>
      </c>
      <c r="N34" s="339" t="s">
        <v>240</v>
      </c>
    </row>
    <row r="35" spans="1:14" ht="16.5" customHeight="1" thickBot="1" x14ac:dyDescent="0.25">
      <c r="A35" s="8" t="s">
        <v>126</v>
      </c>
      <c r="B35" s="9">
        <f t="shared" ref="B35:M35" si="5">SUM(B29:B34)</f>
        <v>390</v>
      </c>
      <c r="C35" s="9">
        <f t="shared" si="5"/>
        <v>150</v>
      </c>
      <c r="D35" s="9">
        <f t="shared" si="5"/>
        <v>540</v>
      </c>
      <c r="E35" s="9">
        <f t="shared" si="5"/>
        <v>11</v>
      </c>
      <c r="F35" s="9">
        <f t="shared" si="5"/>
        <v>8</v>
      </c>
      <c r="G35" s="9">
        <f t="shared" si="5"/>
        <v>19</v>
      </c>
      <c r="H35" s="9">
        <f t="shared" si="5"/>
        <v>8</v>
      </c>
      <c r="I35" s="9">
        <f t="shared" si="5"/>
        <v>3</v>
      </c>
      <c r="J35" s="9">
        <f t="shared" si="5"/>
        <v>11</v>
      </c>
      <c r="K35" s="9">
        <f t="shared" si="5"/>
        <v>409</v>
      </c>
      <c r="L35" s="9">
        <f t="shared" si="5"/>
        <v>161</v>
      </c>
      <c r="M35" s="9">
        <f t="shared" si="5"/>
        <v>570</v>
      </c>
      <c r="N35" s="339" t="s">
        <v>251</v>
      </c>
    </row>
    <row r="36" spans="1:14" ht="15.75" customHeight="1" thickBot="1" x14ac:dyDescent="0.25">
      <c r="A36" s="23" t="s">
        <v>374</v>
      </c>
      <c r="B36" s="24">
        <f t="shared" ref="B36:M36" si="6">SUM(B35,B27)</f>
        <v>1341</v>
      </c>
      <c r="C36" s="24">
        <f t="shared" si="6"/>
        <v>681</v>
      </c>
      <c r="D36" s="24">
        <f t="shared" si="6"/>
        <v>2022</v>
      </c>
      <c r="E36" s="24">
        <f t="shared" si="6"/>
        <v>193</v>
      </c>
      <c r="F36" s="24">
        <f t="shared" si="6"/>
        <v>145</v>
      </c>
      <c r="G36" s="24">
        <f t="shared" si="6"/>
        <v>338</v>
      </c>
      <c r="H36" s="24">
        <f t="shared" si="6"/>
        <v>99</v>
      </c>
      <c r="I36" s="24">
        <f t="shared" si="6"/>
        <v>66</v>
      </c>
      <c r="J36" s="24">
        <f t="shared" si="6"/>
        <v>165</v>
      </c>
      <c r="K36" s="24">
        <f t="shared" si="6"/>
        <v>1633</v>
      </c>
      <c r="L36" s="24">
        <f t="shared" si="6"/>
        <v>892</v>
      </c>
      <c r="M36" s="24">
        <f t="shared" si="6"/>
        <v>2525</v>
      </c>
      <c r="N36" s="340" t="s">
        <v>101</v>
      </c>
    </row>
    <row r="37"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5" right="0.5" top="0.75" bottom="1" header="0.75" footer="1"/>
  <pageSetup paperSize="9" scale="73"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8"/>
  <sheetViews>
    <sheetView rightToLeft="1" view="pageBreakPreview" topLeftCell="A58" zoomScale="80" zoomScaleSheetLayoutView="80" workbookViewId="0">
      <selection activeCell="K43" sqref="K43"/>
    </sheetView>
  </sheetViews>
  <sheetFormatPr defaultRowHeight="14.25" x14ac:dyDescent="0.2"/>
  <cols>
    <col min="1" max="1" width="27.875" style="335" customWidth="1"/>
    <col min="2" max="10" width="10.25" style="335" customWidth="1"/>
    <col min="11" max="11" width="35.125" style="335" customWidth="1"/>
    <col min="12" max="16384" width="9" style="335"/>
  </cols>
  <sheetData>
    <row r="1" spans="1:11" ht="24.75" customHeight="1" x14ac:dyDescent="0.2">
      <c r="A1" s="995" t="s">
        <v>2052</v>
      </c>
      <c r="B1" s="995"/>
      <c r="C1" s="995"/>
      <c r="D1" s="995"/>
      <c r="E1" s="995"/>
      <c r="F1" s="995"/>
      <c r="G1" s="995"/>
      <c r="H1" s="995"/>
      <c r="I1" s="995"/>
      <c r="J1" s="995"/>
      <c r="K1" s="995"/>
    </row>
    <row r="2" spans="1:11" ht="22.5" customHeight="1" x14ac:dyDescent="0.2">
      <c r="A2" s="999" t="s">
        <v>2053</v>
      </c>
      <c r="B2" s="999"/>
      <c r="C2" s="999"/>
      <c r="D2" s="999"/>
      <c r="E2" s="999"/>
      <c r="F2" s="999"/>
      <c r="G2" s="999"/>
      <c r="H2" s="999"/>
      <c r="I2" s="999"/>
      <c r="J2" s="999"/>
      <c r="K2" s="999"/>
    </row>
    <row r="3" spans="1:11" ht="16.5" thickBot="1" x14ac:dyDescent="0.3">
      <c r="A3" s="33" t="s">
        <v>2475</v>
      </c>
      <c r="K3" s="79" t="s">
        <v>803</v>
      </c>
    </row>
    <row r="4" spans="1:11" ht="16.5"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6</v>
      </c>
      <c r="C5" s="1004"/>
      <c r="D5" s="1004"/>
      <c r="E5" s="1004" t="s">
        <v>7</v>
      </c>
      <c r="F5" s="1004"/>
      <c r="G5" s="1004"/>
      <c r="H5" s="1004" t="s">
        <v>9</v>
      </c>
      <c r="I5" s="1004"/>
      <c r="J5" s="1004"/>
      <c r="K5" s="993"/>
    </row>
    <row r="6" spans="1:11" ht="15.75" x14ac:dyDescent="0.25">
      <c r="A6" s="993"/>
      <c r="B6" s="334" t="s">
        <v>10</v>
      </c>
      <c r="C6" s="334" t="s">
        <v>112</v>
      </c>
      <c r="D6" s="334" t="s">
        <v>12</v>
      </c>
      <c r="E6" s="334" t="s">
        <v>10</v>
      </c>
      <c r="F6" s="334" t="s">
        <v>112</v>
      </c>
      <c r="G6" s="334" t="s">
        <v>12</v>
      </c>
      <c r="H6" s="334" t="s">
        <v>10</v>
      </c>
      <c r="I6" s="334" t="s">
        <v>112</v>
      </c>
      <c r="J6" s="334" t="s">
        <v>12</v>
      </c>
      <c r="K6" s="993"/>
    </row>
    <row r="7" spans="1:11" ht="16.5" thickBot="1" x14ac:dyDescent="0.3">
      <c r="A7" s="994"/>
      <c r="B7" s="4" t="s">
        <v>13</v>
      </c>
      <c r="C7" s="4" t="s">
        <v>14</v>
      </c>
      <c r="D7" s="4" t="s">
        <v>9</v>
      </c>
      <c r="E7" s="4" t="s">
        <v>13</v>
      </c>
      <c r="F7" s="4" t="s">
        <v>14</v>
      </c>
      <c r="G7" s="4" t="s">
        <v>9</v>
      </c>
      <c r="H7" s="4" t="s">
        <v>13</v>
      </c>
      <c r="I7" s="4" t="s">
        <v>14</v>
      </c>
      <c r="J7" s="4" t="s">
        <v>9</v>
      </c>
      <c r="K7" s="994"/>
    </row>
    <row r="8" spans="1:11" ht="16.5" customHeight="1" x14ac:dyDescent="0.2">
      <c r="A8" s="8" t="s">
        <v>15</v>
      </c>
      <c r="B8" s="9"/>
      <c r="C8" s="9"/>
      <c r="D8" s="9"/>
      <c r="E8" s="9"/>
      <c r="F8" s="9"/>
      <c r="G8" s="9"/>
      <c r="H8" s="9"/>
      <c r="I8" s="9"/>
      <c r="J8" s="9"/>
      <c r="K8" s="339" t="s">
        <v>16</v>
      </c>
    </row>
    <row r="9" spans="1:11" ht="16.5" customHeight="1" x14ac:dyDescent="0.2">
      <c r="A9" s="8" t="s">
        <v>199</v>
      </c>
      <c r="B9" s="9">
        <v>352</v>
      </c>
      <c r="C9" s="9">
        <v>618</v>
      </c>
      <c r="D9" s="9">
        <v>970</v>
      </c>
      <c r="E9" s="9">
        <v>0</v>
      </c>
      <c r="F9" s="9">
        <v>0</v>
      </c>
      <c r="G9" s="9">
        <v>0</v>
      </c>
      <c r="H9" s="9">
        <f>SUM(B9,E9)</f>
        <v>352</v>
      </c>
      <c r="I9" s="9">
        <f>SUM(C9,F9)</f>
        <v>618</v>
      </c>
      <c r="J9" s="9">
        <f>SUM(H9:I9)</f>
        <v>970</v>
      </c>
      <c r="K9" s="339" t="s">
        <v>200</v>
      </c>
    </row>
    <row r="10" spans="1:11" ht="16.5" customHeight="1" x14ac:dyDescent="0.2">
      <c r="A10" s="8" t="s">
        <v>790</v>
      </c>
      <c r="B10" s="9">
        <v>174</v>
      </c>
      <c r="C10" s="9">
        <v>334</v>
      </c>
      <c r="D10" s="9">
        <v>508</v>
      </c>
      <c r="E10" s="9">
        <v>0</v>
      </c>
      <c r="F10" s="9">
        <v>0</v>
      </c>
      <c r="G10" s="9">
        <v>0</v>
      </c>
      <c r="H10" s="9">
        <f t="shared" ref="H10:I25" si="0">SUM(B10,E10)</f>
        <v>174</v>
      </c>
      <c r="I10" s="9">
        <f t="shared" si="0"/>
        <v>334</v>
      </c>
      <c r="J10" s="9">
        <f t="shared" ref="J10:J26" si="1">SUM(H10:I10)</f>
        <v>508</v>
      </c>
      <c r="K10" s="339" t="s">
        <v>204</v>
      </c>
    </row>
    <row r="11" spans="1:11" ht="16.5" customHeight="1" x14ac:dyDescent="0.2">
      <c r="A11" s="8" t="s">
        <v>404</v>
      </c>
      <c r="B11" s="9">
        <v>180</v>
      </c>
      <c r="C11" s="9">
        <v>351</v>
      </c>
      <c r="D11" s="9">
        <v>531</v>
      </c>
      <c r="E11" s="9">
        <v>0</v>
      </c>
      <c r="F11" s="9">
        <v>0</v>
      </c>
      <c r="G11" s="9">
        <v>0</v>
      </c>
      <c r="H11" s="9">
        <f t="shared" si="0"/>
        <v>180</v>
      </c>
      <c r="I11" s="9">
        <f t="shared" si="0"/>
        <v>351</v>
      </c>
      <c r="J11" s="9">
        <f t="shared" si="1"/>
        <v>531</v>
      </c>
      <c r="K11" s="339" t="s">
        <v>300</v>
      </c>
    </row>
    <row r="12" spans="1:11" ht="16.5" customHeight="1" x14ac:dyDescent="0.2">
      <c r="A12" s="8" t="s">
        <v>516</v>
      </c>
      <c r="B12" s="9">
        <v>60</v>
      </c>
      <c r="C12" s="9">
        <v>363</v>
      </c>
      <c r="D12" s="9">
        <v>423</v>
      </c>
      <c r="E12" s="9">
        <v>0</v>
      </c>
      <c r="F12" s="9">
        <v>0</v>
      </c>
      <c r="G12" s="9">
        <v>0</v>
      </c>
      <c r="H12" s="9">
        <f t="shared" si="0"/>
        <v>60</v>
      </c>
      <c r="I12" s="9">
        <f t="shared" si="0"/>
        <v>363</v>
      </c>
      <c r="J12" s="9">
        <f t="shared" si="1"/>
        <v>423</v>
      </c>
      <c r="K12" s="29" t="s">
        <v>208</v>
      </c>
    </row>
    <row r="13" spans="1:11" ht="16.5" customHeight="1" x14ac:dyDescent="0.2">
      <c r="A13" s="8" t="s">
        <v>209</v>
      </c>
      <c r="B13" s="9">
        <v>245</v>
      </c>
      <c r="C13" s="9">
        <v>375</v>
      </c>
      <c r="D13" s="9">
        <v>620</v>
      </c>
      <c r="E13" s="9">
        <v>0</v>
      </c>
      <c r="F13" s="9">
        <v>0</v>
      </c>
      <c r="G13" s="9">
        <v>0</v>
      </c>
      <c r="H13" s="9">
        <f t="shared" si="0"/>
        <v>245</v>
      </c>
      <c r="I13" s="9">
        <f t="shared" si="0"/>
        <v>375</v>
      </c>
      <c r="J13" s="9">
        <f t="shared" si="1"/>
        <v>620</v>
      </c>
      <c r="K13" s="339" t="s">
        <v>210</v>
      </c>
    </row>
    <row r="14" spans="1:11" ht="16.5" customHeight="1" x14ac:dyDescent="0.2">
      <c r="A14" s="8" t="s">
        <v>506</v>
      </c>
      <c r="B14" s="9">
        <v>252</v>
      </c>
      <c r="C14" s="9">
        <v>360</v>
      </c>
      <c r="D14" s="9">
        <v>612</v>
      </c>
      <c r="E14" s="9">
        <v>0</v>
      </c>
      <c r="F14" s="9">
        <v>0</v>
      </c>
      <c r="G14" s="9">
        <v>0</v>
      </c>
      <c r="H14" s="9">
        <f t="shared" si="0"/>
        <v>252</v>
      </c>
      <c r="I14" s="9">
        <f t="shared" si="0"/>
        <v>360</v>
      </c>
      <c r="J14" s="9">
        <f t="shared" si="1"/>
        <v>612</v>
      </c>
      <c r="K14" s="339" t="s">
        <v>214</v>
      </c>
    </row>
    <row r="15" spans="1:11" ht="16.5" customHeight="1" x14ac:dyDescent="0.2">
      <c r="A15" s="8" t="s">
        <v>262</v>
      </c>
      <c r="B15" s="9">
        <v>153</v>
      </c>
      <c r="C15" s="9">
        <v>186</v>
      </c>
      <c r="D15" s="9">
        <v>339</v>
      </c>
      <c r="E15" s="9">
        <v>0</v>
      </c>
      <c r="F15" s="9">
        <v>0</v>
      </c>
      <c r="G15" s="9">
        <v>0</v>
      </c>
      <c r="H15" s="9">
        <f t="shared" si="0"/>
        <v>153</v>
      </c>
      <c r="I15" s="9">
        <f t="shared" si="0"/>
        <v>186</v>
      </c>
      <c r="J15" s="9">
        <f t="shared" si="1"/>
        <v>339</v>
      </c>
      <c r="K15" s="339" t="s">
        <v>216</v>
      </c>
    </row>
    <row r="16" spans="1:11" ht="16.5" customHeight="1" x14ac:dyDescent="0.2">
      <c r="A16" s="8" t="s">
        <v>775</v>
      </c>
      <c r="B16" s="9">
        <v>84</v>
      </c>
      <c r="C16" s="9">
        <v>218</v>
      </c>
      <c r="D16" s="9">
        <v>302</v>
      </c>
      <c r="E16" s="9">
        <v>0</v>
      </c>
      <c r="F16" s="9">
        <v>0</v>
      </c>
      <c r="G16" s="9">
        <v>0</v>
      </c>
      <c r="H16" s="9">
        <f t="shared" si="0"/>
        <v>84</v>
      </c>
      <c r="I16" s="9">
        <f t="shared" si="0"/>
        <v>218</v>
      </c>
      <c r="J16" s="9">
        <f t="shared" si="1"/>
        <v>302</v>
      </c>
      <c r="K16" s="339" t="s">
        <v>801</v>
      </c>
    </row>
    <row r="17" spans="1:11" ht="16.5" customHeight="1" x14ac:dyDescent="0.2">
      <c r="A17" s="8" t="s">
        <v>217</v>
      </c>
      <c r="B17" s="9">
        <v>232</v>
      </c>
      <c r="C17" s="9">
        <v>473</v>
      </c>
      <c r="D17" s="9">
        <v>705</v>
      </c>
      <c r="E17" s="9">
        <v>0</v>
      </c>
      <c r="F17" s="9">
        <v>0</v>
      </c>
      <c r="G17" s="9">
        <v>0</v>
      </c>
      <c r="H17" s="9">
        <f t="shared" si="0"/>
        <v>232</v>
      </c>
      <c r="I17" s="9">
        <f t="shared" si="0"/>
        <v>473</v>
      </c>
      <c r="J17" s="9">
        <f t="shared" si="1"/>
        <v>705</v>
      </c>
      <c r="K17" s="339" t="s">
        <v>257</v>
      </c>
    </row>
    <row r="18" spans="1:11" ht="31.5" customHeight="1" x14ac:dyDescent="0.2">
      <c r="A18" s="8" t="s">
        <v>519</v>
      </c>
      <c r="B18" s="9">
        <v>461</v>
      </c>
      <c r="C18" s="9">
        <v>446</v>
      </c>
      <c r="D18" s="9">
        <v>907</v>
      </c>
      <c r="E18" s="9">
        <v>0</v>
      </c>
      <c r="F18" s="9">
        <v>0</v>
      </c>
      <c r="G18" s="9">
        <v>0</v>
      </c>
      <c r="H18" s="9">
        <f t="shared" si="0"/>
        <v>461</v>
      </c>
      <c r="I18" s="9">
        <f t="shared" si="0"/>
        <v>446</v>
      </c>
      <c r="J18" s="9">
        <f t="shared" si="1"/>
        <v>907</v>
      </c>
      <c r="K18" s="29" t="s">
        <v>367</v>
      </c>
    </row>
    <row r="19" spans="1:11" ht="16.5" customHeight="1" x14ac:dyDescent="0.2">
      <c r="A19" s="8" t="s">
        <v>221</v>
      </c>
      <c r="B19" s="9">
        <v>1188</v>
      </c>
      <c r="C19" s="9">
        <v>909</v>
      </c>
      <c r="D19" s="9">
        <v>2097</v>
      </c>
      <c r="E19" s="9">
        <v>0</v>
      </c>
      <c r="F19" s="9">
        <v>0</v>
      </c>
      <c r="G19" s="9">
        <v>0</v>
      </c>
      <c r="H19" s="9">
        <f t="shared" si="0"/>
        <v>1188</v>
      </c>
      <c r="I19" s="9">
        <f t="shared" si="0"/>
        <v>909</v>
      </c>
      <c r="J19" s="9">
        <f t="shared" si="1"/>
        <v>2097</v>
      </c>
      <c r="K19" s="339" t="s">
        <v>222</v>
      </c>
    </row>
    <row r="20" spans="1:11" ht="16.5" customHeight="1" x14ac:dyDescent="0.2">
      <c r="A20" s="8" t="s">
        <v>309</v>
      </c>
      <c r="B20" s="9">
        <v>1843</v>
      </c>
      <c r="C20" s="9">
        <v>2817</v>
      </c>
      <c r="D20" s="9">
        <v>4660</v>
      </c>
      <c r="E20" s="9">
        <v>0</v>
      </c>
      <c r="F20" s="9">
        <v>0</v>
      </c>
      <c r="G20" s="9">
        <v>0</v>
      </c>
      <c r="H20" s="9">
        <f t="shared" si="0"/>
        <v>1843</v>
      </c>
      <c r="I20" s="9">
        <f t="shared" si="0"/>
        <v>2817</v>
      </c>
      <c r="J20" s="9">
        <f t="shared" si="1"/>
        <v>4660</v>
      </c>
      <c r="K20" s="339" t="s">
        <v>763</v>
      </c>
    </row>
    <row r="21" spans="1:11" ht="16.5" customHeight="1" x14ac:dyDescent="0.2">
      <c r="A21" s="8" t="s">
        <v>522</v>
      </c>
      <c r="B21" s="9">
        <v>0</v>
      </c>
      <c r="C21" s="9">
        <v>460</v>
      </c>
      <c r="D21" s="9">
        <v>460</v>
      </c>
      <c r="E21" s="9">
        <v>0</v>
      </c>
      <c r="F21" s="9">
        <v>0</v>
      </c>
      <c r="G21" s="9">
        <v>0</v>
      </c>
      <c r="H21" s="9">
        <f t="shared" si="0"/>
        <v>0</v>
      </c>
      <c r="I21" s="9">
        <f t="shared" si="0"/>
        <v>460</v>
      </c>
      <c r="J21" s="9">
        <f t="shared" si="1"/>
        <v>460</v>
      </c>
      <c r="K21" s="32" t="s">
        <v>258</v>
      </c>
    </row>
    <row r="22" spans="1:11" ht="16.5" customHeight="1" x14ac:dyDescent="0.2">
      <c r="A22" s="8" t="s">
        <v>778</v>
      </c>
      <c r="B22" s="9">
        <v>669</v>
      </c>
      <c r="C22" s="9">
        <v>146</v>
      </c>
      <c r="D22" s="9">
        <v>815</v>
      </c>
      <c r="E22" s="9">
        <v>0</v>
      </c>
      <c r="F22" s="9">
        <v>0</v>
      </c>
      <c r="G22" s="9">
        <v>0</v>
      </c>
      <c r="H22" s="9">
        <f t="shared" si="0"/>
        <v>669</v>
      </c>
      <c r="I22" s="9">
        <f t="shared" si="0"/>
        <v>146</v>
      </c>
      <c r="J22" s="9">
        <f t="shared" si="1"/>
        <v>815</v>
      </c>
      <c r="K22" s="339" t="s">
        <v>462</v>
      </c>
    </row>
    <row r="23" spans="1:11" ht="16.5" customHeight="1" x14ac:dyDescent="0.2">
      <c r="A23" s="8" t="s">
        <v>233</v>
      </c>
      <c r="B23" s="9">
        <v>667</v>
      </c>
      <c r="C23" s="9">
        <v>619</v>
      </c>
      <c r="D23" s="9">
        <v>1286</v>
      </c>
      <c r="E23" s="9">
        <v>0</v>
      </c>
      <c r="F23" s="9">
        <v>0</v>
      </c>
      <c r="G23" s="9">
        <v>0</v>
      </c>
      <c r="H23" s="9">
        <f t="shared" si="0"/>
        <v>667</v>
      </c>
      <c r="I23" s="9">
        <f t="shared" si="0"/>
        <v>619</v>
      </c>
      <c r="J23" s="9">
        <f t="shared" si="1"/>
        <v>1286</v>
      </c>
      <c r="K23" s="339" t="s">
        <v>234</v>
      </c>
    </row>
    <row r="24" spans="1:11" ht="16.5" customHeight="1" x14ac:dyDescent="0.2">
      <c r="A24" s="8" t="s">
        <v>774</v>
      </c>
      <c r="B24" s="9">
        <v>182</v>
      </c>
      <c r="C24" s="9">
        <v>140</v>
      </c>
      <c r="D24" s="9">
        <v>322</v>
      </c>
      <c r="E24" s="9">
        <v>0</v>
      </c>
      <c r="F24" s="9">
        <v>0</v>
      </c>
      <c r="G24" s="9">
        <v>0</v>
      </c>
      <c r="H24" s="9">
        <f>SUM(B24,E24)</f>
        <v>182</v>
      </c>
      <c r="I24" s="9">
        <f t="shared" si="0"/>
        <v>140</v>
      </c>
      <c r="J24" s="9">
        <f t="shared" si="1"/>
        <v>322</v>
      </c>
      <c r="K24" s="29" t="s">
        <v>802</v>
      </c>
    </row>
    <row r="25" spans="1:11" ht="16.5" customHeight="1" x14ac:dyDescent="0.2">
      <c r="A25" s="8" t="s">
        <v>239</v>
      </c>
      <c r="B25" s="9">
        <v>600</v>
      </c>
      <c r="C25" s="9">
        <v>381</v>
      </c>
      <c r="D25" s="9">
        <v>981</v>
      </c>
      <c r="E25" s="9">
        <v>0</v>
      </c>
      <c r="F25" s="9">
        <v>0</v>
      </c>
      <c r="G25" s="9">
        <v>0</v>
      </c>
      <c r="H25" s="9">
        <f t="shared" si="0"/>
        <v>600</v>
      </c>
      <c r="I25" s="9">
        <f t="shared" si="0"/>
        <v>381</v>
      </c>
      <c r="J25" s="9">
        <f t="shared" si="1"/>
        <v>981</v>
      </c>
      <c r="K25" s="339" t="s">
        <v>240</v>
      </c>
    </row>
    <row r="26" spans="1:11" ht="16.5" customHeight="1" x14ac:dyDescent="0.2">
      <c r="A26" s="8" t="s">
        <v>243</v>
      </c>
      <c r="B26" s="9">
        <v>163</v>
      </c>
      <c r="C26" s="9">
        <v>277</v>
      </c>
      <c r="D26" s="9">
        <v>440</v>
      </c>
      <c r="E26" s="9">
        <v>0</v>
      </c>
      <c r="F26" s="9">
        <v>0</v>
      </c>
      <c r="G26" s="9">
        <v>0</v>
      </c>
      <c r="H26" s="9">
        <f>SUM(B26,E26)</f>
        <v>163</v>
      </c>
      <c r="I26" s="9">
        <f>SUM(C26,F26)</f>
        <v>277</v>
      </c>
      <c r="J26" s="9">
        <f t="shared" si="1"/>
        <v>440</v>
      </c>
      <c r="K26" s="339" t="s">
        <v>244</v>
      </c>
    </row>
    <row r="27" spans="1:11" ht="16.5" customHeight="1" x14ac:dyDescent="0.2">
      <c r="A27" s="8" t="s">
        <v>90</v>
      </c>
      <c r="B27" s="9">
        <f>SUM(B9:B26)</f>
        <v>7505</v>
      </c>
      <c r="C27" s="9">
        <f t="shared" ref="C27:J27" si="2">SUM(C9:C26)</f>
        <v>9473</v>
      </c>
      <c r="D27" s="9">
        <f t="shared" si="2"/>
        <v>16978</v>
      </c>
      <c r="E27" s="9">
        <f t="shared" si="2"/>
        <v>0</v>
      </c>
      <c r="F27" s="9">
        <f t="shared" si="2"/>
        <v>0</v>
      </c>
      <c r="G27" s="9">
        <f t="shared" si="2"/>
        <v>0</v>
      </c>
      <c r="H27" s="9">
        <f t="shared" si="2"/>
        <v>7505</v>
      </c>
      <c r="I27" s="9">
        <f t="shared" si="2"/>
        <v>9473</v>
      </c>
      <c r="J27" s="9">
        <f t="shared" si="2"/>
        <v>16978</v>
      </c>
      <c r="K27" s="339" t="s">
        <v>91</v>
      </c>
    </row>
    <row r="28" spans="1:11" ht="16.5" customHeight="1" x14ac:dyDescent="0.2">
      <c r="A28" s="8" t="s">
        <v>92</v>
      </c>
      <c r="B28" s="9"/>
      <c r="C28" s="9"/>
      <c r="D28" s="9"/>
      <c r="E28" s="9"/>
      <c r="F28" s="9"/>
      <c r="G28" s="9"/>
      <c r="H28" s="9"/>
      <c r="I28" s="9"/>
      <c r="J28" s="9"/>
      <c r="K28" s="339" t="s">
        <v>93</v>
      </c>
    </row>
    <row r="29" spans="1:11" ht="22.5" customHeight="1" x14ac:dyDescent="0.2">
      <c r="A29" s="8" t="s">
        <v>209</v>
      </c>
      <c r="B29" s="9">
        <v>253</v>
      </c>
      <c r="C29" s="9">
        <v>64</v>
      </c>
      <c r="D29" s="9">
        <v>317</v>
      </c>
      <c r="E29" s="9">
        <v>0</v>
      </c>
      <c r="F29" s="9">
        <v>0</v>
      </c>
      <c r="G29" s="9">
        <v>0</v>
      </c>
      <c r="H29" s="9">
        <f>SUM(B29,E29)</f>
        <v>253</v>
      </c>
      <c r="I29" s="9">
        <f>SUM(C29,F29)</f>
        <v>64</v>
      </c>
      <c r="J29" s="9">
        <f>SUM(H29:I29)</f>
        <v>317</v>
      </c>
      <c r="K29" s="339" t="s">
        <v>210</v>
      </c>
    </row>
    <row r="30" spans="1:11" ht="19.5" customHeight="1" x14ac:dyDescent="0.2">
      <c r="A30" s="8" t="s">
        <v>217</v>
      </c>
      <c r="B30" s="9">
        <v>216</v>
      </c>
      <c r="C30" s="9">
        <v>195</v>
      </c>
      <c r="D30" s="9">
        <v>411</v>
      </c>
      <c r="E30" s="9">
        <v>0</v>
      </c>
      <c r="F30" s="9">
        <v>0</v>
      </c>
      <c r="G30" s="9">
        <v>0</v>
      </c>
      <c r="H30" s="9">
        <f t="shared" ref="H30:I35" si="3">SUM(B30,E30)</f>
        <v>216</v>
      </c>
      <c r="I30" s="9">
        <f t="shared" si="3"/>
        <v>195</v>
      </c>
      <c r="J30" s="9">
        <f t="shared" ref="J30:J35" si="4">SUM(H30:I30)</f>
        <v>411</v>
      </c>
      <c r="K30" s="29" t="s">
        <v>257</v>
      </c>
    </row>
    <row r="31" spans="1:11" ht="36" customHeight="1" x14ac:dyDescent="0.2">
      <c r="A31" s="8" t="s">
        <v>519</v>
      </c>
      <c r="B31" s="9">
        <v>50</v>
      </c>
      <c r="C31" s="9">
        <v>17</v>
      </c>
      <c r="D31" s="9">
        <v>67</v>
      </c>
      <c r="E31" s="9">
        <v>0</v>
      </c>
      <c r="F31" s="9">
        <v>0</v>
      </c>
      <c r="G31" s="9">
        <v>0</v>
      </c>
      <c r="H31" s="9">
        <f t="shared" si="3"/>
        <v>50</v>
      </c>
      <c r="I31" s="9">
        <f t="shared" si="3"/>
        <v>17</v>
      </c>
      <c r="J31" s="9">
        <f t="shared" si="4"/>
        <v>67</v>
      </c>
      <c r="K31" s="29" t="s">
        <v>367</v>
      </c>
    </row>
    <row r="32" spans="1:11" ht="16.5" customHeight="1" x14ac:dyDescent="0.2">
      <c r="A32" s="8" t="s">
        <v>221</v>
      </c>
      <c r="B32" s="9">
        <v>426</v>
      </c>
      <c r="C32" s="9">
        <v>206</v>
      </c>
      <c r="D32" s="9">
        <v>632</v>
      </c>
      <c r="E32" s="9">
        <v>0</v>
      </c>
      <c r="F32" s="9">
        <v>0</v>
      </c>
      <c r="G32" s="9">
        <v>0</v>
      </c>
      <c r="H32" s="9">
        <f t="shared" si="3"/>
        <v>426</v>
      </c>
      <c r="I32" s="9">
        <f t="shared" si="3"/>
        <v>206</v>
      </c>
      <c r="J32" s="9">
        <f t="shared" si="4"/>
        <v>632</v>
      </c>
      <c r="K32" s="339" t="s">
        <v>222</v>
      </c>
    </row>
    <row r="33" spans="1:11" ht="16.5" customHeight="1" x14ac:dyDescent="0.2">
      <c r="A33" s="8" t="s">
        <v>309</v>
      </c>
      <c r="B33" s="9">
        <v>625</v>
      </c>
      <c r="C33" s="9">
        <v>648</v>
      </c>
      <c r="D33" s="9">
        <v>1273</v>
      </c>
      <c r="E33" s="9">
        <v>0</v>
      </c>
      <c r="F33" s="9">
        <v>0</v>
      </c>
      <c r="G33" s="9">
        <v>0</v>
      </c>
      <c r="H33" s="9">
        <f t="shared" si="3"/>
        <v>625</v>
      </c>
      <c r="I33" s="9">
        <f t="shared" si="3"/>
        <v>648</v>
      </c>
      <c r="J33" s="9">
        <f t="shared" si="4"/>
        <v>1273</v>
      </c>
      <c r="K33" s="339" t="s">
        <v>763</v>
      </c>
    </row>
    <row r="34" spans="1:11" ht="16.5" customHeight="1" x14ac:dyDescent="0.2">
      <c r="A34" s="8" t="s">
        <v>778</v>
      </c>
      <c r="B34" s="9">
        <v>97</v>
      </c>
      <c r="C34" s="9">
        <v>21</v>
      </c>
      <c r="D34" s="9">
        <v>118</v>
      </c>
      <c r="E34" s="9">
        <v>0</v>
      </c>
      <c r="F34" s="9">
        <v>0</v>
      </c>
      <c r="G34" s="9">
        <v>0</v>
      </c>
      <c r="H34" s="9">
        <f t="shared" si="3"/>
        <v>97</v>
      </c>
      <c r="I34" s="9">
        <f t="shared" si="3"/>
        <v>21</v>
      </c>
      <c r="J34" s="9">
        <f t="shared" si="4"/>
        <v>118</v>
      </c>
      <c r="K34" s="339" t="s">
        <v>462</v>
      </c>
    </row>
    <row r="35" spans="1:11" ht="16.5" customHeight="1" x14ac:dyDescent="0.2">
      <c r="A35" s="8" t="s">
        <v>239</v>
      </c>
      <c r="B35" s="9">
        <v>565</v>
      </c>
      <c r="C35" s="9">
        <v>240</v>
      </c>
      <c r="D35" s="9">
        <v>805</v>
      </c>
      <c r="E35" s="9">
        <v>0</v>
      </c>
      <c r="F35" s="9">
        <v>0</v>
      </c>
      <c r="G35" s="9">
        <v>0</v>
      </c>
      <c r="H35" s="9">
        <f t="shared" si="3"/>
        <v>565</v>
      </c>
      <c r="I35" s="9">
        <f t="shared" si="3"/>
        <v>240</v>
      </c>
      <c r="J35" s="9">
        <f t="shared" si="4"/>
        <v>805</v>
      </c>
      <c r="K35" s="339" t="s">
        <v>240</v>
      </c>
    </row>
    <row r="36" spans="1:11" ht="16.5" customHeight="1" thickBot="1" x14ac:dyDescent="0.25">
      <c r="A36" s="8" t="s">
        <v>126</v>
      </c>
      <c r="B36" s="9">
        <f>SUM(B29:B35)</f>
        <v>2232</v>
      </c>
      <c r="C36" s="9">
        <f t="shared" ref="C36:J36" si="5">SUM(C29:C35)</f>
        <v>1391</v>
      </c>
      <c r="D36" s="9">
        <f t="shared" si="5"/>
        <v>3623</v>
      </c>
      <c r="E36" s="9">
        <f t="shared" si="5"/>
        <v>0</v>
      </c>
      <c r="F36" s="9">
        <f t="shared" si="5"/>
        <v>0</v>
      </c>
      <c r="G36" s="9">
        <f t="shared" si="5"/>
        <v>0</v>
      </c>
      <c r="H36" s="9">
        <f t="shared" si="5"/>
        <v>2232</v>
      </c>
      <c r="I36" s="9">
        <f t="shared" si="5"/>
        <v>1391</v>
      </c>
      <c r="J36" s="9">
        <f t="shared" si="5"/>
        <v>3623</v>
      </c>
      <c r="K36" s="339" t="s">
        <v>251</v>
      </c>
    </row>
    <row r="37" spans="1:11" ht="16.5" customHeight="1" thickBot="1" x14ac:dyDescent="0.25">
      <c r="A37" s="23" t="s">
        <v>374</v>
      </c>
      <c r="B37" s="24">
        <f>SUM(B36,B27)</f>
        <v>9737</v>
      </c>
      <c r="C37" s="24">
        <f t="shared" ref="C37:J37" si="6">SUM(C36,C27)</f>
        <v>10864</v>
      </c>
      <c r="D37" s="24">
        <f t="shared" si="6"/>
        <v>20601</v>
      </c>
      <c r="E37" s="24">
        <f t="shared" si="6"/>
        <v>0</v>
      </c>
      <c r="F37" s="24">
        <f t="shared" si="6"/>
        <v>0</v>
      </c>
      <c r="G37" s="24">
        <f t="shared" si="6"/>
        <v>0</v>
      </c>
      <c r="H37" s="24">
        <f t="shared" si="6"/>
        <v>9737</v>
      </c>
      <c r="I37" s="24">
        <f t="shared" si="6"/>
        <v>10864</v>
      </c>
      <c r="J37" s="24">
        <f t="shared" si="6"/>
        <v>20601</v>
      </c>
      <c r="K37" s="340" t="s">
        <v>101</v>
      </c>
    </row>
    <row r="38" spans="1:11" ht="16.5" customHeight="1" thickTop="1" x14ac:dyDescent="0.2">
      <c r="A38" s="14"/>
      <c r="B38" s="332"/>
      <c r="C38" s="332"/>
      <c r="D38" s="332"/>
      <c r="E38" s="332"/>
      <c r="F38" s="332"/>
      <c r="G38" s="332"/>
      <c r="H38" s="332"/>
      <c r="I38" s="332"/>
      <c r="J38" s="332"/>
      <c r="K38" s="342"/>
    </row>
    <row r="39" spans="1:11" s="470" customFormat="1" ht="15.75" x14ac:dyDescent="0.2">
      <c r="A39" s="14"/>
      <c r="B39" s="469"/>
      <c r="C39" s="469"/>
      <c r="D39" s="469"/>
      <c r="E39" s="469"/>
      <c r="F39" s="469"/>
      <c r="G39" s="469"/>
      <c r="H39" s="469"/>
      <c r="I39" s="469"/>
      <c r="J39" s="469"/>
      <c r="K39" s="471"/>
    </row>
    <row r="40" spans="1:11" s="470" customFormat="1" ht="6" customHeight="1" x14ac:dyDescent="0.2">
      <c r="A40" s="14"/>
      <c r="B40" s="469"/>
      <c r="C40" s="469"/>
      <c r="D40" s="469"/>
      <c r="E40" s="469"/>
      <c r="F40" s="469"/>
      <c r="G40" s="469"/>
      <c r="H40" s="469"/>
      <c r="I40" s="469"/>
      <c r="J40" s="469"/>
      <c r="K40" s="471"/>
    </row>
    <row r="41" spans="1:11" ht="23.25" customHeight="1" x14ac:dyDescent="0.2">
      <c r="A41" s="995" t="s">
        <v>2055</v>
      </c>
      <c r="B41" s="995"/>
      <c r="C41" s="995"/>
      <c r="D41" s="995"/>
      <c r="E41" s="995"/>
      <c r="F41" s="995"/>
      <c r="G41" s="995"/>
      <c r="H41" s="995"/>
      <c r="I41" s="995"/>
      <c r="J41" s="995"/>
      <c r="K41" s="995"/>
    </row>
    <row r="42" spans="1:11" ht="29.25" customHeight="1" x14ac:dyDescent="0.2">
      <c r="A42" s="999" t="s">
        <v>2054</v>
      </c>
      <c r="B42" s="999"/>
      <c r="C42" s="999"/>
      <c r="D42" s="999"/>
      <c r="E42" s="999"/>
      <c r="F42" s="999"/>
      <c r="G42" s="999"/>
      <c r="H42" s="999"/>
      <c r="I42" s="999"/>
      <c r="J42" s="999"/>
      <c r="K42" s="999"/>
    </row>
    <row r="43" spans="1:11" ht="16.5" thickBot="1" x14ac:dyDescent="0.3">
      <c r="A43" s="33" t="s">
        <v>2476</v>
      </c>
      <c r="K43" s="79" t="s">
        <v>2477</v>
      </c>
    </row>
    <row r="44" spans="1:11" ht="16.5" thickTop="1" x14ac:dyDescent="0.25">
      <c r="A44" s="992" t="s">
        <v>196</v>
      </c>
      <c r="B44" s="1003" t="s">
        <v>1</v>
      </c>
      <c r="C44" s="1003"/>
      <c r="D44" s="1003"/>
      <c r="E44" s="1003" t="s">
        <v>2</v>
      </c>
      <c r="F44" s="1003"/>
      <c r="G44" s="1003"/>
      <c r="H44" s="1003" t="s">
        <v>4</v>
      </c>
      <c r="I44" s="1003"/>
      <c r="J44" s="1003"/>
      <c r="K44" s="992" t="s">
        <v>197</v>
      </c>
    </row>
    <row r="45" spans="1:11" ht="15.75" x14ac:dyDescent="0.25">
      <c r="A45" s="993"/>
      <c r="B45" s="1004" t="s">
        <v>6</v>
      </c>
      <c r="C45" s="1004"/>
      <c r="D45" s="1004"/>
      <c r="E45" s="1004" t="s">
        <v>7</v>
      </c>
      <c r="F45" s="1004"/>
      <c r="G45" s="1004"/>
      <c r="H45" s="1004" t="s">
        <v>9</v>
      </c>
      <c r="I45" s="1004"/>
      <c r="J45" s="1004"/>
      <c r="K45" s="993"/>
    </row>
    <row r="46" spans="1:11" ht="15.75" x14ac:dyDescent="0.25">
      <c r="A46" s="993"/>
      <c r="B46" s="334" t="s">
        <v>10</v>
      </c>
      <c r="C46" s="334" t="s">
        <v>112</v>
      </c>
      <c r="D46" s="334" t="s">
        <v>12</v>
      </c>
      <c r="E46" s="334" t="s">
        <v>10</v>
      </c>
      <c r="F46" s="334" t="s">
        <v>112</v>
      </c>
      <c r="G46" s="334" t="s">
        <v>12</v>
      </c>
      <c r="H46" s="334" t="s">
        <v>10</v>
      </c>
      <c r="I46" s="334" t="s">
        <v>112</v>
      </c>
      <c r="J46" s="334" t="s">
        <v>12</v>
      </c>
      <c r="K46" s="993"/>
    </row>
    <row r="47" spans="1:11" ht="16.5" thickBot="1" x14ac:dyDescent="0.3">
      <c r="A47" s="994"/>
      <c r="B47" s="4" t="s">
        <v>13</v>
      </c>
      <c r="C47" s="4" t="s">
        <v>14</v>
      </c>
      <c r="D47" s="4" t="s">
        <v>9</v>
      </c>
      <c r="E47" s="4" t="s">
        <v>13</v>
      </c>
      <c r="F47" s="4" t="s">
        <v>14</v>
      </c>
      <c r="G47" s="4" t="s">
        <v>9</v>
      </c>
      <c r="H47" s="4" t="s">
        <v>13</v>
      </c>
      <c r="I47" s="4" t="s">
        <v>14</v>
      </c>
      <c r="J47" s="4" t="s">
        <v>9</v>
      </c>
      <c r="K47" s="994"/>
    </row>
    <row r="48" spans="1:11" ht="17.25" customHeight="1" x14ac:dyDescent="0.2">
      <c r="A48" s="8" t="s">
        <v>15</v>
      </c>
      <c r="B48" s="9"/>
      <c r="C48" s="9"/>
      <c r="D48" s="9"/>
      <c r="E48" s="9"/>
      <c r="F48" s="9"/>
      <c r="G48" s="9"/>
      <c r="H48" s="9"/>
      <c r="I48" s="9"/>
      <c r="J48" s="9"/>
      <c r="K48" s="339" t="s">
        <v>198</v>
      </c>
    </row>
    <row r="49" spans="1:11" ht="17.25" customHeight="1" x14ac:dyDescent="0.2">
      <c r="A49" s="8" t="s">
        <v>199</v>
      </c>
      <c r="B49" s="9">
        <v>339</v>
      </c>
      <c r="C49" s="9">
        <v>611</v>
      </c>
      <c r="D49" s="9">
        <v>950</v>
      </c>
      <c r="E49" s="9">
        <v>0</v>
      </c>
      <c r="F49" s="9">
        <v>0</v>
      </c>
      <c r="G49" s="9">
        <v>0</v>
      </c>
      <c r="H49" s="9">
        <f>SUM(B49,E49)</f>
        <v>339</v>
      </c>
      <c r="I49" s="9">
        <f>SUM(C49,F49)</f>
        <v>611</v>
      </c>
      <c r="J49" s="9">
        <f>SUM(H49:I49)</f>
        <v>950</v>
      </c>
      <c r="K49" s="339" t="s">
        <v>200</v>
      </c>
    </row>
    <row r="50" spans="1:11" ht="17.25" customHeight="1" x14ac:dyDescent="0.2">
      <c r="A50" s="8" t="s">
        <v>790</v>
      </c>
      <c r="B50" s="9">
        <v>174</v>
      </c>
      <c r="C50" s="9">
        <v>334</v>
      </c>
      <c r="D50" s="9">
        <v>508</v>
      </c>
      <c r="E50" s="9">
        <v>0</v>
      </c>
      <c r="F50" s="9">
        <v>0</v>
      </c>
      <c r="G50" s="9">
        <v>0</v>
      </c>
      <c r="H50" s="9">
        <f t="shared" ref="H50:I65" si="7">SUM(B50,E50)</f>
        <v>174</v>
      </c>
      <c r="I50" s="9">
        <f t="shared" si="7"/>
        <v>334</v>
      </c>
      <c r="J50" s="9">
        <f t="shared" ref="J50:J65" si="8">SUM(H50:I50)</f>
        <v>508</v>
      </c>
      <c r="K50" s="339" t="s">
        <v>204</v>
      </c>
    </row>
    <row r="51" spans="1:11" ht="17.25" customHeight="1" x14ac:dyDescent="0.2">
      <c r="A51" s="8" t="s">
        <v>205</v>
      </c>
      <c r="B51" s="9">
        <v>176</v>
      </c>
      <c r="C51" s="9">
        <v>349</v>
      </c>
      <c r="D51" s="9">
        <v>525</v>
      </c>
      <c r="E51" s="9">
        <v>0</v>
      </c>
      <c r="F51" s="9">
        <v>0</v>
      </c>
      <c r="G51" s="9">
        <v>0</v>
      </c>
      <c r="H51" s="9">
        <f t="shared" si="7"/>
        <v>176</v>
      </c>
      <c r="I51" s="9">
        <f t="shared" si="7"/>
        <v>349</v>
      </c>
      <c r="J51" s="9">
        <f t="shared" si="8"/>
        <v>525</v>
      </c>
      <c r="K51" s="339" t="s">
        <v>300</v>
      </c>
    </row>
    <row r="52" spans="1:11" ht="17.25" customHeight="1" x14ac:dyDescent="0.2">
      <c r="A52" s="8" t="s">
        <v>207</v>
      </c>
      <c r="B52" s="9">
        <v>60</v>
      </c>
      <c r="C52" s="9">
        <v>362</v>
      </c>
      <c r="D52" s="9">
        <v>422</v>
      </c>
      <c r="E52" s="9">
        <v>0</v>
      </c>
      <c r="F52" s="9">
        <v>0</v>
      </c>
      <c r="G52" s="9">
        <v>0</v>
      </c>
      <c r="H52" s="9">
        <f t="shared" si="7"/>
        <v>60</v>
      </c>
      <c r="I52" s="9">
        <f t="shared" si="7"/>
        <v>362</v>
      </c>
      <c r="J52" s="9">
        <f t="shared" si="8"/>
        <v>422</v>
      </c>
      <c r="K52" s="339" t="s">
        <v>208</v>
      </c>
    </row>
    <row r="53" spans="1:11" ht="17.25" customHeight="1" x14ac:dyDescent="0.2">
      <c r="A53" s="8" t="s">
        <v>209</v>
      </c>
      <c r="B53" s="9">
        <v>214</v>
      </c>
      <c r="C53" s="9">
        <v>349</v>
      </c>
      <c r="D53" s="9">
        <v>563</v>
      </c>
      <c r="E53" s="9">
        <v>0</v>
      </c>
      <c r="F53" s="9">
        <v>0</v>
      </c>
      <c r="G53" s="9">
        <v>0</v>
      </c>
      <c r="H53" s="9">
        <f t="shared" si="7"/>
        <v>214</v>
      </c>
      <c r="I53" s="9">
        <f t="shared" si="7"/>
        <v>349</v>
      </c>
      <c r="J53" s="9">
        <f t="shared" si="8"/>
        <v>563</v>
      </c>
      <c r="K53" s="339" t="s">
        <v>210</v>
      </c>
    </row>
    <row r="54" spans="1:11" ht="17.25" customHeight="1" x14ac:dyDescent="0.2">
      <c r="A54" s="8" t="s">
        <v>506</v>
      </c>
      <c r="B54" s="9">
        <v>238</v>
      </c>
      <c r="C54" s="9">
        <v>356</v>
      </c>
      <c r="D54" s="9">
        <v>594</v>
      </c>
      <c r="E54" s="9">
        <v>0</v>
      </c>
      <c r="F54" s="9">
        <v>0</v>
      </c>
      <c r="G54" s="9">
        <v>0</v>
      </c>
      <c r="H54" s="9">
        <f t="shared" si="7"/>
        <v>238</v>
      </c>
      <c r="I54" s="9">
        <f t="shared" si="7"/>
        <v>356</v>
      </c>
      <c r="J54" s="9">
        <f t="shared" si="8"/>
        <v>594</v>
      </c>
      <c r="K54" s="339" t="s">
        <v>214</v>
      </c>
    </row>
    <row r="55" spans="1:11" ht="17.25" customHeight="1" x14ac:dyDescent="0.2">
      <c r="A55" s="8" t="s">
        <v>215</v>
      </c>
      <c r="B55" s="9">
        <v>142</v>
      </c>
      <c r="C55" s="9">
        <v>180</v>
      </c>
      <c r="D55" s="9">
        <v>322</v>
      </c>
      <c r="E55" s="9">
        <v>0</v>
      </c>
      <c r="F55" s="9">
        <v>0</v>
      </c>
      <c r="G55" s="9">
        <v>0</v>
      </c>
      <c r="H55" s="9">
        <f t="shared" si="7"/>
        <v>142</v>
      </c>
      <c r="I55" s="9">
        <f t="shared" si="7"/>
        <v>180</v>
      </c>
      <c r="J55" s="9">
        <f t="shared" si="8"/>
        <v>322</v>
      </c>
      <c r="K55" s="339" t="s">
        <v>216</v>
      </c>
    </row>
    <row r="56" spans="1:11" ht="17.25" customHeight="1" x14ac:dyDescent="0.2">
      <c r="A56" s="8" t="s">
        <v>775</v>
      </c>
      <c r="B56" s="9">
        <v>71</v>
      </c>
      <c r="C56" s="9">
        <v>210</v>
      </c>
      <c r="D56" s="9">
        <v>281</v>
      </c>
      <c r="E56" s="9">
        <v>0</v>
      </c>
      <c r="F56" s="9">
        <v>0</v>
      </c>
      <c r="G56" s="9">
        <v>0</v>
      </c>
      <c r="H56" s="9">
        <f t="shared" si="7"/>
        <v>71</v>
      </c>
      <c r="I56" s="9">
        <f t="shared" si="7"/>
        <v>210</v>
      </c>
      <c r="J56" s="9">
        <f t="shared" si="8"/>
        <v>281</v>
      </c>
      <c r="K56" s="339" t="s">
        <v>776</v>
      </c>
    </row>
    <row r="57" spans="1:11" ht="16.5" customHeight="1" x14ac:dyDescent="0.2">
      <c r="A57" s="8" t="s">
        <v>217</v>
      </c>
      <c r="B57" s="9">
        <v>213</v>
      </c>
      <c r="C57" s="9">
        <v>450</v>
      </c>
      <c r="D57" s="9">
        <v>663</v>
      </c>
      <c r="E57" s="9">
        <v>0</v>
      </c>
      <c r="F57" s="9">
        <v>0</v>
      </c>
      <c r="G57" s="9">
        <v>0</v>
      </c>
      <c r="H57" s="9">
        <f t="shared" si="7"/>
        <v>213</v>
      </c>
      <c r="I57" s="9">
        <f t="shared" si="7"/>
        <v>450</v>
      </c>
      <c r="J57" s="9">
        <f t="shared" si="8"/>
        <v>663</v>
      </c>
      <c r="K57" s="339" t="s">
        <v>257</v>
      </c>
    </row>
    <row r="58" spans="1:11" ht="33" customHeight="1" x14ac:dyDescent="0.2">
      <c r="A58" s="8" t="s">
        <v>519</v>
      </c>
      <c r="B58" s="9">
        <v>368</v>
      </c>
      <c r="C58" s="9">
        <v>399</v>
      </c>
      <c r="D58" s="9">
        <v>767</v>
      </c>
      <c r="E58" s="9">
        <v>0</v>
      </c>
      <c r="F58" s="9">
        <v>0</v>
      </c>
      <c r="G58" s="9">
        <v>0</v>
      </c>
      <c r="H58" s="9">
        <f t="shared" si="7"/>
        <v>368</v>
      </c>
      <c r="I58" s="9">
        <f t="shared" si="7"/>
        <v>399</v>
      </c>
      <c r="J58" s="9">
        <f t="shared" si="8"/>
        <v>767</v>
      </c>
      <c r="K58" s="29" t="s">
        <v>367</v>
      </c>
    </row>
    <row r="59" spans="1:11" ht="17.25" customHeight="1" x14ac:dyDescent="0.2">
      <c r="A59" s="8" t="s">
        <v>221</v>
      </c>
      <c r="B59" s="9">
        <v>1169</v>
      </c>
      <c r="C59" s="9">
        <v>896</v>
      </c>
      <c r="D59" s="9">
        <v>2065</v>
      </c>
      <c r="E59" s="9">
        <v>0</v>
      </c>
      <c r="F59" s="9">
        <v>0</v>
      </c>
      <c r="G59" s="9">
        <v>0</v>
      </c>
      <c r="H59" s="9">
        <f t="shared" si="7"/>
        <v>1169</v>
      </c>
      <c r="I59" s="9">
        <f t="shared" si="7"/>
        <v>896</v>
      </c>
      <c r="J59" s="9">
        <f t="shared" si="8"/>
        <v>2065</v>
      </c>
      <c r="K59" s="339" t="s">
        <v>222</v>
      </c>
    </row>
    <row r="60" spans="1:11" ht="17.25" customHeight="1" x14ac:dyDescent="0.2">
      <c r="A60" s="8" t="s">
        <v>309</v>
      </c>
      <c r="B60" s="9">
        <v>1684</v>
      </c>
      <c r="C60" s="9">
        <v>2736</v>
      </c>
      <c r="D60" s="9">
        <v>4420</v>
      </c>
      <c r="E60" s="9">
        <v>0</v>
      </c>
      <c r="F60" s="9">
        <v>0</v>
      </c>
      <c r="G60" s="9">
        <v>0</v>
      </c>
      <c r="H60" s="9">
        <f t="shared" si="7"/>
        <v>1684</v>
      </c>
      <c r="I60" s="9">
        <f t="shared" si="7"/>
        <v>2736</v>
      </c>
      <c r="J60" s="9">
        <f t="shared" si="8"/>
        <v>4420</v>
      </c>
      <c r="K60" s="339" t="s">
        <v>310</v>
      </c>
    </row>
    <row r="61" spans="1:11" ht="17.25" customHeight="1" x14ac:dyDescent="0.2">
      <c r="A61" s="8" t="s">
        <v>522</v>
      </c>
      <c r="B61" s="9">
        <v>0</v>
      </c>
      <c r="C61" s="9">
        <v>452</v>
      </c>
      <c r="D61" s="9">
        <v>452</v>
      </c>
      <c r="E61" s="9">
        <v>0</v>
      </c>
      <c r="F61" s="9">
        <v>0</v>
      </c>
      <c r="G61" s="9">
        <v>0</v>
      </c>
      <c r="H61" s="9">
        <f t="shared" si="7"/>
        <v>0</v>
      </c>
      <c r="I61" s="9">
        <f t="shared" si="7"/>
        <v>452</v>
      </c>
      <c r="J61" s="9">
        <f t="shared" si="8"/>
        <v>452</v>
      </c>
      <c r="K61" s="339" t="s">
        <v>777</v>
      </c>
    </row>
    <row r="62" spans="1:11" ht="17.25" customHeight="1" x14ac:dyDescent="0.2">
      <c r="A62" s="8" t="s">
        <v>778</v>
      </c>
      <c r="B62" s="9">
        <v>577</v>
      </c>
      <c r="C62" s="9">
        <v>139</v>
      </c>
      <c r="D62" s="9">
        <v>716</v>
      </c>
      <c r="E62" s="9">
        <v>0</v>
      </c>
      <c r="F62" s="9">
        <v>0</v>
      </c>
      <c r="G62" s="9">
        <v>0</v>
      </c>
      <c r="H62" s="9">
        <f t="shared" si="7"/>
        <v>577</v>
      </c>
      <c r="I62" s="9">
        <f t="shared" si="7"/>
        <v>139</v>
      </c>
      <c r="J62" s="9">
        <f t="shared" si="8"/>
        <v>716</v>
      </c>
      <c r="K62" s="339" t="s">
        <v>462</v>
      </c>
    </row>
    <row r="63" spans="1:11" ht="17.25" customHeight="1" x14ac:dyDescent="0.2">
      <c r="A63" s="8" t="s">
        <v>233</v>
      </c>
      <c r="B63" s="9">
        <v>637</v>
      </c>
      <c r="C63" s="9">
        <v>609</v>
      </c>
      <c r="D63" s="9">
        <v>1246</v>
      </c>
      <c r="E63" s="9">
        <v>0</v>
      </c>
      <c r="F63" s="9">
        <v>0</v>
      </c>
      <c r="G63" s="9">
        <v>0</v>
      </c>
      <c r="H63" s="9">
        <f t="shared" si="7"/>
        <v>637</v>
      </c>
      <c r="I63" s="9">
        <f t="shared" si="7"/>
        <v>609</v>
      </c>
      <c r="J63" s="9">
        <f t="shared" si="8"/>
        <v>1246</v>
      </c>
      <c r="K63" s="339" t="s">
        <v>234</v>
      </c>
    </row>
    <row r="64" spans="1:11" ht="17.25" customHeight="1" x14ac:dyDescent="0.2">
      <c r="A64" s="8" t="s">
        <v>774</v>
      </c>
      <c r="B64" s="9">
        <v>181</v>
      </c>
      <c r="C64" s="9">
        <v>140</v>
      </c>
      <c r="D64" s="9">
        <v>321</v>
      </c>
      <c r="E64" s="9">
        <v>0</v>
      </c>
      <c r="F64" s="9">
        <v>0</v>
      </c>
      <c r="G64" s="9">
        <v>0</v>
      </c>
      <c r="H64" s="9">
        <f t="shared" si="7"/>
        <v>181</v>
      </c>
      <c r="I64" s="9">
        <f t="shared" si="7"/>
        <v>140</v>
      </c>
      <c r="J64" s="9">
        <f t="shared" si="8"/>
        <v>321</v>
      </c>
      <c r="K64" s="339" t="s">
        <v>464</v>
      </c>
    </row>
    <row r="65" spans="1:11" ht="17.25" customHeight="1" x14ac:dyDescent="0.2">
      <c r="A65" s="8" t="s">
        <v>239</v>
      </c>
      <c r="B65" s="9">
        <v>535</v>
      </c>
      <c r="C65" s="9">
        <v>366</v>
      </c>
      <c r="D65" s="9">
        <v>901</v>
      </c>
      <c r="E65" s="9">
        <v>0</v>
      </c>
      <c r="F65" s="9">
        <v>0</v>
      </c>
      <c r="G65" s="9">
        <v>0</v>
      </c>
      <c r="H65" s="9">
        <f t="shared" si="7"/>
        <v>535</v>
      </c>
      <c r="I65" s="9">
        <f t="shared" si="7"/>
        <v>366</v>
      </c>
      <c r="J65" s="9">
        <f t="shared" si="8"/>
        <v>901</v>
      </c>
      <c r="K65" s="339" t="s">
        <v>240</v>
      </c>
    </row>
    <row r="66" spans="1:11" ht="17.25" customHeight="1" x14ac:dyDescent="0.2">
      <c r="A66" s="8" t="s">
        <v>243</v>
      </c>
      <c r="B66" s="9">
        <v>160</v>
      </c>
      <c r="C66" s="9">
        <v>276</v>
      </c>
      <c r="D66" s="9">
        <v>436</v>
      </c>
      <c r="E66" s="9">
        <v>0</v>
      </c>
      <c r="F66" s="9">
        <v>0</v>
      </c>
      <c r="G66" s="9">
        <v>0</v>
      </c>
      <c r="H66" s="9">
        <f>SUM(B66,E66)</f>
        <v>160</v>
      </c>
      <c r="I66" s="9">
        <f>SUM(C66,F66)</f>
        <v>276</v>
      </c>
      <c r="J66" s="9">
        <f>SUM(H66:I66)</f>
        <v>436</v>
      </c>
      <c r="K66" s="339" t="s">
        <v>244</v>
      </c>
    </row>
    <row r="67" spans="1:11" ht="17.25" customHeight="1" x14ac:dyDescent="0.2">
      <c r="A67" s="8" t="s">
        <v>90</v>
      </c>
      <c r="B67" s="9">
        <f>SUM(B49:B66)</f>
        <v>6938</v>
      </c>
      <c r="C67" s="9">
        <f t="shared" ref="C67:J67" si="9">SUM(C49:C66)</f>
        <v>9214</v>
      </c>
      <c r="D67" s="9">
        <f t="shared" si="9"/>
        <v>16152</v>
      </c>
      <c r="E67" s="9">
        <f t="shared" si="9"/>
        <v>0</v>
      </c>
      <c r="F67" s="9">
        <f t="shared" si="9"/>
        <v>0</v>
      </c>
      <c r="G67" s="9">
        <f t="shared" si="9"/>
        <v>0</v>
      </c>
      <c r="H67" s="9">
        <f t="shared" si="9"/>
        <v>6938</v>
      </c>
      <c r="I67" s="9">
        <f t="shared" si="9"/>
        <v>9214</v>
      </c>
      <c r="J67" s="9">
        <f t="shared" si="9"/>
        <v>16152</v>
      </c>
      <c r="K67" s="339" t="s">
        <v>91</v>
      </c>
    </row>
    <row r="68" spans="1:11" ht="17.25" customHeight="1" x14ac:dyDescent="0.2">
      <c r="A68" s="8" t="s">
        <v>92</v>
      </c>
      <c r="B68" s="9"/>
      <c r="C68" s="9"/>
      <c r="D68" s="9"/>
      <c r="E68" s="9"/>
      <c r="F68" s="9"/>
      <c r="G68" s="9"/>
      <c r="H68" s="9"/>
      <c r="I68" s="9"/>
      <c r="J68" s="9"/>
      <c r="K68" s="339" t="s">
        <v>93</v>
      </c>
    </row>
    <row r="69" spans="1:11" ht="16.5" customHeight="1" x14ac:dyDescent="0.2">
      <c r="A69" s="8" t="s">
        <v>209</v>
      </c>
      <c r="B69" s="9">
        <v>204</v>
      </c>
      <c r="C69" s="9">
        <v>52</v>
      </c>
      <c r="D69" s="9">
        <v>256</v>
      </c>
      <c r="E69" s="9">
        <v>0</v>
      </c>
      <c r="F69" s="9">
        <v>0</v>
      </c>
      <c r="G69" s="9">
        <v>0</v>
      </c>
      <c r="H69" s="9">
        <f>SUM(B69,E69)</f>
        <v>204</v>
      </c>
      <c r="I69" s="9">
        <f>SUM(C69,F69)</f>
        <v>52</v>
      </c>
      <c r="J69" s="9">
        <f>SUM(H69:I69)</f>
        <v>256</v>
      </c>
      <c r="K69" s="339" t="s">
        <v>210</v>
      </c>
    </row>
    <row r="70" spans="1:11" ht="18" customHeight="1" x14ac:dyDescent="0.2">
      <c r="A70" s="8" t="s">
        <v>217</v>
      </c>
      <c r="B70" s="9">
        <v>203</v>
      </c>
      <c r="C70" s="9">
        <v>187</v>
      </c>
      <c r="D70" s="9">
        <v>390</v>
      </c>
      <c r="E70" s="9">
        <v>0</v>
      </c>
      <c r="F70" s="9">
        <v>0</v>
      </c>
      <c r="G70" s="9">
        <v>0</v>
      </c>
      <c r="H70" s="9">
        <f t="shared" ref="H70:I75" si="10">SUM(B70,E70)</f>
        <v>203</v>
      </c>
      <c r="I70" s="9">
        <f t="shared" si="10"/>
        <v>187</v>
      </c>
      <c r="J70" s="9">
        <f t="shared" ref="J70:J75" si="11">SUM(H70:I70)</f>
        <v>390</v>
      </c>
      <c r="K70" s="339" t="s">
        <v>257</v>
      </c>
    </row>
    <row r="71" spans="1:11" ht="34.5" customHeight="1" x14ac:dyDescent="0.2">
      <c r="A71" s="8" t="s">
        <v>519</v>
      </c>
      <c r="B71" s="9">
        <v>37</v>
      </c>
      <c r="C71" s="9">
        <v>14</v>
      </c>
      <c r="D71" s="9">
        <v>51</v>
      </c>
      <c r="E71" s="9">
        <v>0</v>
      </c>
      <c r="F71" s="9">
        <v>0</v>
      </c>
      <c r="G71" s="9">
        <v>0</v>
      </c>
      <c r="H71" s="9">
        <f t="shared" si="10"/>
        <v>37</v>
      </c>
      <c r="I71" s="9">
        <f t="shared" si="10"/>
        <v>14</v>
      </c>
      <c r="J71" s="9">
        <f t="shared" si="11"/>
        <v>51</v>
      </c>
      <c r="K71" s="29" t="s">
        <v>367</v>
      </c>
    </row>
    <row r="72" spans="1:11" ht="17.25" customHeight="1" x14ac:dyDescent="0.2">
      <c r="A72" s="8" t="s">
        <v>221</v>
      </c>
      <c r="B72" s="9">
        <v>379</v>
      </c>
      <c r="C72" s="9">
        <v>175</v>
      </c>
      <c r="D72" s="9">
        <v>554</v>
      </c>
      <c r="E72" s="9">
        <v>0</v>
      </c>
      <c r="F72" s="9">
        <v>0</v>
      </c>
      <c r="G72" s="9">
        <v>0</v>
      </c>
      <c r="H72" s="9">
        <f t="shared" si="10"/>
        <v>379</v>
      </c>
      <c r="I72" s="9">
        <f t="shared" si="10"/>
        <v>175</v>
      </c>
      <c r="J72" s="9">
        <f t="shared" si="11"/>
        <v>554</v>
      </c>
      <c r="K72" s="339" t="s">
        <v>222</v>
      </c>
    </row>
    <row r="73" spans="1:11" ht="17.25" customHeight="1" x14ac:dyDescent="0.2">
      <c r="A73" s="8" t="s">
        <v>309</v>
      </c>
      <c r="B73" s="9">
        <v>568</v>
      </c>
      <c r="C73" s="9">
        <v>601</v>
      </c>
      <c r="D73" s="9">
        <v>1169</v>
      </c>
      <c r="E73" s="9">
        <v>0</v>
      </c>
      <c r="F73" s="9">
        <v>0</v>
      </c>
      <c r="G73" s="9">
        <v>0</v>
      </c>
      <c r="H73" s="9">
        <f t="shared" si="10"/>
        <v>568</v>
      </c>
      <c r="I73" s="9">
        <f t="shared" si="10"/>
        <v>601</v>
      </c>
      <c r="J73" s="9">
        <f t="shared" si="11"/>
        <v>1169</v>
      </c>
      <c r="K73" s="339" t="s">
        <v>310</v>
      </c>
    </row>
    <row r="74" spans="1:11" ht="17.25" customHeight="1" x14ac:dyDescent="0.2">
      <c r="A74" s="8" t="s">
        <v>778</v>
      </c>
      <c r="B74" s="9">
        <v>97</v>
      </c>
      <c r="C74" s="9">
        <v>21</v>
      </c>
      <c r="D74" s="9">
        <v>118</v>
      </c>
      <c r="E74" s="9">
        <v>0</v>
      </c>
      <c r="F74" s="9">
        <v>0</v>
      </c>
      <c r="G74" s="9">
        <v>0</v>
      </c>
      <c r="H74" s="9">
        <f t="shared" si="10"/>
        <v>97</v>
      </c>
      <c r="I74" s="9">
        <f t="shared" si="10"/>
        <v>21</v>
      </c>
      <c r="J74" s="9">
        <f t="shared" si="11"/>
        <v>118</v>
      </c>
      <c r="K74" s="339" t="s">
        <v>462</v>
      </c>
    </row>
    <row r="75" spans="1:11" ht="17.25" customHeight="1" x14ac:dyDescent="0.2">
      <c r="A75" s="8" t="s">
        <v>239</v>
      </c>
      <c r="B75" s="9">
        <v>404</v>
      </c>
      <c r="C75" s="9">
        <v>202</v>
      </c>
      <c r="D75" s="9">
        <v>606</v>
      </c>
      <c r="E75" s="9">
        <v>0</v>
      </c>
      <c r="F75" s="9">
        <v>0</v>
      </c>
      <c r="G75" s="9">
        <v>0</v>
      </c>
      <c r="H75" s="9">
        <f t="shared" si="10"/>
        <v>404</v>
      </c>
      <c r="I75" s="9">
        <f t="shared" si="10"/>
        <v>202</v>
      </c>
      <c r="J75" s="9">
        <f t="shared" si="11"/>
        <v>606</v>
      </c>
      <c r="K75" s="339" t="s">
        <v>240</v>
      </c>
    </row>
    <row r="76" spans="1:11" ht="17.25" customHeight="1" thickBot="1" x14ac:dyDescent="0.25">
      <c r="A76" s="8" t="s">
        <v>126</v>
      </c>
      <c r="B76" s="9">
        <f>SUM(B69:B75)</f>
        <v>1892</v>
      </c>
      <c r="C76" s="9">
        <f t="shared" ref="C76:J76" si="12">SUM(C69:C75)</f>
        <v>1252</v>
      </c>
      <c r="D76" s="9">
        <f t="shared" si="12"/>
        <v>3144</v>
      </c>
      <c r="E76" s="9">
        <f t="shared" si="12"/>
        <v>0</v>
      </c>
      <c r="F76" s="9">
        <f t="shared" si="12"/>
        <v>0</v>
      </c>
      <c r="G76" s="9">
        <f t="shared" si="12"/>
        <v>0</v>
      </c>
      <c r="H76" s="9">
        <f t="shared" si="12"/>
        <v>1892</v>
      </c>
      <c r="I76" s="9">
        <f t="shared" si="12"/>
        <v>1252</v>
      </c>
      <c r="J76" s="9">
        <f t="shared" si="12"/>
        <v>3144</v>
      </c>
      <c r="K76" s="339" t="s">
        <v>251</v>
      </c>
    </row>
    <row r="77" spans="1:11" ht="18" customHeight="1" thickBot="1" x14ac:dyDescent="0.25">
      <c r="A77" s="23" t="s">
        <v>374</v>
      </c>
      <c r="B77" s="24">
        <f>SUM(B76,B67)</f>
        <v>8830</v>
      </c>
      <c r="C77" s="24">
        <f t="shared" ref="C77:J77" si="13">SUM(C76,C67)</f>
        <v>10466</v>
      </c>
      <c r="D77" s="24">
        <f t="shared" si="13"/>
        <v>19296</v>
      </c>
      <c r="E77" s="24">
        <f t="shared" si="13"/>
        <v>0</v>
      </c>
      <c r="F77" s="24">
        <f t="shared" si="13"/>
        <v>0</v>
      </c>
      <c r="G77" s="24">
        <f t="shared" si="13"/>
        <v>0</v>
      </c>
      <c r="H77" s="24">
        <f t="shared" si="13"/>
        <v>8830</v>
      </c>
      <c r="I77" s="24">
        <f t="shared" si="13"/>
        <v>10466</v>
      </c>
      <c r="J77" s="24">
        <f t="shared" si="13"/>
        <v>19296</v>
      </c>
      <c r="K77" s="340" t="s">
        <v>101</v>
      </c>
    </row>
    <row r="78" spans="1:11" ht="15" thickTop="1" x14ac:dyDescent="0.2"/>
  </sheetData>
  <mergeCells count="20">
    <mergeCell ref="A1:K1"/>
    <mergeCell ref="A2:K2"/>
    <mergeCell ref="A4:A7"/>
    <mergeCell ref="B4:D4"/>
    <mergeCell ref="E4:G4"/>
    <mergeCell ref="H4:J4"/>
    <mergeCell ref="K4:K7"/>
    <mergeCell ref="B5:D5"/>
    <mergeCell ref="E5:G5"/>
    <mergeCell ref="H5:J5"/>
    <mergeCell ref="A41:K41"/>
    <mergeCell ref="A42:K42"/>
    <mergeCell ref="A44:A47"/>
    <mergeCell ref="B44:D44"/>
    <mergeCell ref="E44:G44"/>
    <mergeCell ref="H44:J44"/>
    <mergeCell ref="K44:K47"/>
    <mergeCell ref="B45:D45"/>
    <mergeCell ref="E45:G45"/>
    <mergeCell ref="H45:J4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40"/>
  <sheetViews>
    <sheetView rightToLeft="1" view="pageBreakPreview" topLeftCell="A117" zoomScale="90" zoomScaleSheetLayoutView="90" workbookViewId="0">
      <selection activeCell="M49" sqref="M49"/>
    </sheetView>
  </sheetViews>
  <sheetFormatPr defaultRowHeight="14.25" x14ac:dyDescent="0.2"/>
  <cols>
    <col min="1" max="1" width="28" style="335" customWidth="1"/>
    <col min="2" max="2" width="8.625" style="335" customWidth="1"/>
    <col min="3" max="3" width="9.5" style="335" customWidth="1"/>
    <col min="4" max="4" width="9.25" style="335" customWidth="1"/>
    <col min="5" max="5" width="8.875" style="335" customWidth="1"/>
    <col min="6" max="6" width="9.625" style="335" customWidth="1"/>
    <col min="7" max="8" width="8.875" style="335" customWidth="1"/>
    <col min="9" max="9" width="9.875" style="335" customWidth="1"/>
    <col min="10" max="10" width="9" style="335" customWidth="1"/>
    <col min="11" max="11" width="32.75" style="335" customWidth="1"/>
    <col min="12" max="16384" width="9" style="335"/>
  </cols>
  <sheetData>
    <row r="1" spans="1:11" ht="21" customHeight="1" x14ac:dyDescent="0.2">
      <c r="A1" s="995" t="s">
        <v>2067</v>
      </c>
      <c r="B1" s="995"/>
      <c r="C1" s="995"/>
      <c r="D1" s="995"/>
      <c r="E1" s="995"/>
      <c r="F1" s="995"/>
      <c r="G1" s="995"/>
      <c r="H1" s="995"/>
      <c r="I1" s="995"/>
      <c r="J1" s="995"/>
      <c r="K1" s="995"/>
    </row>
    <row r="2" spans="1:11" ht="21.75" customHeight="1" x14ac:dyDescent="0.2">
      <c r="A2" s="999" t="s">
        <v>2068</v>
      </c>
      <c r="B2" s="999"/>
      <c r="C2" s="999"/>
      <c r="D2" s="999"/>
      <c r="E2" s="999"/>
      <c r="F2" s="999"/>
      <c r="G2" s="999"/>
      <c r="H2" s="999"/>
      <c r="I2" s="999"/>
      <c r="J2" s="999"/>
      <c r="K2" s="999"/>
    </row>
    <row r="3" spans="1:11" ht="17.25" customHeight="1" thickBot="1" x14ac:dyDescent="0.25">
      <c r="A3" s="5" t="s">
        <v>2478</v>
      </c>
      <c r="K3" s="7" t="s">
        <v>2479</v>
      </c>
    </row>
    <row r="4" spans="1:11" ht="16.5"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6</v>
      </c>
      <c r="C5" s="1004"/>
      <c r="D5" s="1004"/>
      <c r="E5" s="1004" t="s">
        <v>7</v>
      </c>
      <c r="F5" s="1004"/>
      <c r="G5" s="1004"/>
      <c r="H5" s="1004" t="s">
        <v>9</v>
      </c>
      <c r="I5" s="1004"/>
      <c r="J5" s="1004"/>
      <c r="K5" s="993"/>
    </row>
    <row r="6" spans="1:11" ht="14.25" customHeight="1" x14ac:dyDescent="0.25">
      <c r="A6" s="993"/>
      <c r="B6" s="334" t="s">
        <v>10</v>
      </c>
      <c r="C6" s="334" t="s">
        <v>112</v>
      </c>
      <c r="D6" s="334" t="s">
        <v>12</v>
      </c>
      <c r="E6" s="334" t="s">
        <v>10</v>
      </c>
      <c r="F6" s="334" t="s">
        <v>112</v>
      </c>
      <c r="G6" s="334" t="s">
        <v>12</v>
      </c>
      <c r="H6" s="334" t="s">
        <v>10</v>
      </c>
      <c r="I6" s="334" t="s">
        <v>112</v>
      </c>
      <c r="J6" s="334" t="s">
        <v>12</v>
      </c>
      <c r="K6" s="993"/>
    </row>
    <row r="7" spans="1:11" ht="15" customHeight="1" thickBot="1" x14ac:dyDescent="0.3">
      <c r="A7" s="994"/>
      <c r="B7" s="4" t="s">
        <v>13</v>
      </c>
      <c r="C7" s="4" t="s">
        <v>14</v>
      </c>
      <c r="D7" s="4" t="s">
        <v>9</v>
      </c>
      <c r="E7" s="4" t="s">
        <v>13</v>
      </c>
      <c r="F7" s="4" t="s">
        <v>14</v>
      </c>
      <c r="G7" s="4" t="s">
        <v>9</v>
      </c>
      <c r="H7" s="4" t="s">
        <v>13</v>
      </c>
      <c r="I7" s="4" t="s">
        <v>14</v>
      </c>
      <c r="J7" s="4" t="s">
        <v>9</v>
      </c>
      <c r="K7" s="994"/>
    </row>
    <row r="8" spans="1:11" ht="15.95" customHeight="1" x14ac:dyDescent="0.2">
      <c r="A8" s="8" t="s">
        <v>15</v>
      </c>
      <c r="B8" s="9"/>
      <c r="C8" s="9"/>
      <c r="D8" s="9"/>
      <c r="E8" s="9"/>
      <c r="F8" s="9"/>
      <c r="G8" s="9"/>
      <c r="H8" s="9"/>
      <c r="I8" s="9"/>
      <c r="J8" s="9"/>
      <c r="K8" s="339" t="s">
        <v>198</v>
      </c>
    </row>
    <row r="9" spans="1:11" ht="15.95" customHeight="1" x14ac:dyDescent="0.2">
      <c r="A9" s="8" t="s">
        <v>199</v>
      </c>
      <c r="B9" s="9">
        <v>141</v>
      </c>
      <c r="C9" s="9">
        <v>143</v>
      </c>
      <c r="D9" s="9">
        <v>284</v>
      </c>
      <c r="E9" s="9">
        <v>0</v>
      </c>
      <c r="F9" s="9">
        <v>0</v>
      </c>
      <c r="G9" s="9">
        <f t="shared" ref="G9:G26" si="0">SUM(E9:F9)</f>
        <v>0</v>
      </c>
      <c r="H9" s="9">
        <f t="shared" ref="H9:I26" si="1">SUM(B9,E9)</f>
        <v>141</v>
      </c>
      <c r="I9" s="9">
        <f t="shared" si="1"/>
        <v>143</v>
      </c>
      <c r="J9" s="9">
        <f t="shared" ref="J9:J26" si="2">SUM(H9:I9)</f>
        <v>284</v>
      </c>
      <c r="K9" s="339" t="s">
        <v>200</v>
      </c>
    </row>
    <row r="10" spans="1:11" ht="15.95" customHeight="1" x14ac:dyDescent="0.2">
      <c r="A10" s="8" t="s">
        <v>203</v>
      </c>
      <c r="B10" s="9">
        <v>65</v>
      </c>
      <c r="C10" s="9">
        <v>69</v>
      </c>
      <c r="D10" s="9">
        <v>134</v>
      </c>
      <c r="E10" s="9">
        <v>0</v>
      </c>
      <c r="F10" s="9">
        <v>0</v>
      </c>
      <c r="G10" s="9">
        <f t="shared" si="0"/>
        <v>0</v>
      </c>
      <c r="H10" s="9">
        <f t="shared" si="1"/>
        <v>65</v>
      </c>
      <c r="I10" s="9">
        <f t="shared" si="1"/>
        <v>69</v>
      </c>
      <c r="J10" s="9">
        <f t="shared" si="2"/>
        <v>134</v>
      </c>
      <c r="K10" s="339" t="s">
        <v>204</v>
      </c>
    </row>
    <row r="11" spans="1:11" ht="15.95" customHeight="1" x14ac:dyDescent="0.2">
      <c r="A11" s="8" t="s">
        <v>404</v>
      </c>
      <c r="B11" s="9">
        <v>58</v>
      </c>
      <c r="C11" s="9">
        <v>119</v>
      </c>
      <c r="D11" s="9">
        <v>177</v>
      </c>
      <c r="E11" s="9">
        <v>0</v>
      </c>
      <c r="F11" s="9">
        <v>0</v>
      </c>
      <c r="G11" s="9">
        <f t="shared" si="0"/>
        <v>0</v>
      </c>
      <c r="H11" s="9">
        <f t="shared" si="1"/>
        <v>58</v>
      </c>
      <c r="I11" s="9">
        <f t="shared" si="1"/>
        <v>119</v>
      </c>
      <c r="J11" s="9">
        <f t="shared" si="2"/>
        <v>177</v>
      </c>
      <c r="K11" s="339" t="s">
        <v>300</v>
      </c>
    </row>
    <row r="12" spans="1:11" ht="15.95" customHeight="1" x14ac:dyDescent="0.2">
      <c r="A12" s="8" t="s">
        <v>209</v>
      </c>
      <c r="B12" s="9">
        <v>159</v>
      </c>
      <c r="C12" s="9">
        <v>66</v>
      </c>
      <c r="D12" s="9">
        <v>225</v>
      </c>
      <c r="E12" s="9">
        <v>0</v>
      </c>
      <c r="F12" s="9">
        <v>0</v>
      </c>
      <c r="G12" s="9">
        <f t="shared" si="0"/>
        <v>0</v>
      </c>
      <c r="H12" s="9">
        <f t="shared" si="1"/>
        <v>159</v>
      </c>
      <c r="I12" s="9">
        <f t="shared" si="1"/>
        <v>66</v>
      </c>
      <c r="J12" s="9">
        <f t="shared" si="2"/>
        <v>225</v>
      </c>
      <c r="K12" s="339" t="s">
        <v>210</v>
      </c>
    </row>
    <row r="13" spans="1:11" ht="15.95" customHeight="1" x14ac:dyDescent="0.2">
      <c r="A13" s="8" t="s">
        <v>213</v>
      </c>
      <c r="B13" s="9">
        <v>32</v>
      </c>
      <c r="C13" s="9">
        <v>44</v>
      </c>
      <c r="D13" s="9">
        <v>76</v>
      </c>
      <c r="E13" s="9">
        <v>0</v>
      </c>
      <c r="F13" s="9">
        <v>0</v>
      </c>
      <c r="G13" s="9">
        <f t="shared" si="0"/>
        <v>0</v>
      </c>
      <c r="H13" s="9">
        <f t="shared" si="1"/>
        <v>32</v>
      </c>
      <c r="I13" s="9">
        <f t="shared" si="1"/>
        <v>44</v>
      </c>
      <c r="J13" s="9">
        <f t="shared" si="2"/>
        <v>76</v>
      </c>
      <c r="K13" s="339" t="s">
        <v>214</v>
      </c>
    </row>
    <row r="14" spans="1:11" ht="15.95" customHeight="1" x14ac:dyDescent="0.2">
      <c r="A14" s="8" t="s">
        <v>217</v>
      </c>
      <c r="B14" s="9">
        <v>125</v>
      </c>
      <c r="C14" s="9">
        <v>299</v>
      </c>
      <c r="D14" s="9">
        <v>424</v>
      </c>
      <c r="E14" s="9">
        <v>0</v>
      </c>
      <c r="F14" s="9">
        <v>0</v>
      </c>
      <c r="G14" s="9">
        <f t="shared" si="0"/>
        <v>0</v>
      </c>
      <c r="H14" s="9">
        <f t="shared" si="1"/>
        <v>125</v>
      </c>
      <c r="I14" s="9">
        <f t="shared" si="1"/>
        <v>299</v>
      </c>
      <c r="J14" s="9">
        <f t="shared" si="2"/>
        <v>424</v>
      </c>
      <c r="K14" s="339" t="s">
        <v>453</v>
      </c>
    </row>
    <row r="15" spans="1:11" ht="15.95" customHeight="1" x14ac:dyDescent="0.2">
      <c r="A15" s="8" t="s">
        <v>804</v>
      </c>
      <c r="B15" s="9">
        <v>35</v>
      </c>
      <c r="C15" s="9">
        <v>52</v>
      </c>
      <c r="D15" s="9">
        <v>87</v>
      </c>
      <c r="E15" s="9">
        <v>0</v>
      </c>
      <c r="F15" s="9">
        <v>0</v>
      </c>
      <c r="G15" s="9">
        <f t="shared" si="0"/>
        <v>0</v>
      </c>
      <c r="H15" s="9">
        <f t="shared" si="1"/>
        <v>35</v>
      </c>
      <c r="I15" s="9">
        <f t="shared" si="1"/>
        <v>52</v>
      </c>
      <c r="J15" s="9">
        <f t="shared" si="2"/>
        <v>87</v>
      </c>
      <c r="K15" s="339" t="s">
        <v>805</v>
      </c>
    </row>
    <row r="16" spans="1:11" ht="15.95" customHeight="1" x14ac:dyDescent="0.2">
      <c r="A16" s="8" t="s">
        <v>456</v>
      </c>
      <c r="B16" s="9">
        <v>63</v>
      </c>
      <c r="C16" s="9">
        <v>94</v>
      </c>
      <c r="D16" s="9">
        <v>157</v>
      </c>
      <c r="E16" s="9">
        <v>0</v>
      </c>
      <c r="F16" s="9">
        <v>0</v>
      </c>
      <c r="G16" s="9">
        <f t="shared" si="0"/>
        <v>0</v>
      </c>
      <c r="H16" s="9">
        <f t="shared" si="1"/>
        <v>63</v>
      </c>
      <c r="I16" s="9">
        <f t="shared" si="1"/>
        <v>94</v>
      </c>
      <c r="J16" s="9">
        <f t="shared" si="2"/>
        <v>157</v>
      </c>
      <c r="K16" s="339" t="s">
        <v>457</v>
      </c>
    </row>
    <row r="17" spans="1:11" ht="15.95" customHeight="1" x14ac:dyDescent="0.2">
      <c r="A17" s="8" t="s">
        <v>221</v>
      </c>
      <c r="B17" s="9">
        <v>165</v>
      </c>
      <c r="C17" s="9">
        <v>136</v>
      </c>
      <c r="D17" s="9">
        <v>301</v>
      </c>
      <c r="E17" s="9">
        <v>0</v>
      </c>
      <c r="F17" s="9">
        <v>0</v>
      </c>
      <c r="G17" s="9">
        <f t="shared" si="0"/>
        <v>0</v>
      </c>
      <c r="H17" s="9">
        <f t="shared" si="1"/>
        <v>165</v>
      </c>
      <c r="I17" s="9">
        <f t="shared" si="1"/>
        <v>136</v>
      </c>
      <c r="J17" s="9">
        <f t="shared" si="2"/>
        <v>301</v>
      </c>
      <c r="K17" s="339" t="s">
        <v>222</v>
      </c>
    </row>
    <row r="18" spans="1:11" ht="15.95" customHeight="1" x14ac:dyDescent="0.2">
      <c r="A18" s="8" t="s">
        <v>806</v>
      </c>
      <c r="B18" s="9">
        <v>267</v>
      </c>
      <c r="C18" s="9">
        <v>259</v>
      </c>
      <c r="D18" s="9">
        <v>526</v>
      </c>
      <c r="E18" s="9">
        <v>0</v>
      </c>
      <c r="F18" s="9">
        <v>0</v>
      </c>
      <c r="G18" s="9">
        <f t="shared" si="0"/>
        <v>0</v>
      </c>
      <c r="H18" s="9">
        <f t="shared" si="1"/>
        <v>267</v>
      </c>
      <c r="I18" s="9">
        <f t="shared" si="1"/>
        <v>259</v>
      </c>
      <c r="J18" s="9">
        <f t="shared" si="2"/>
        <v>526</v>
      </c>
      <c r="K18" s="339" t="s">
        <v>807</v>
      </c>
    </row>
    <row r="19" spans="1:11" ht="15.95" customHeight="1" x14ac:dyDescent="0.2">
      <c r="A19" s="8" t="s">
        <v>808</v>
      </c>
      <c r="B19" s="9">
        <v>288</v>
      </c>
      <c r="C19" s="9">
        <v>359</v>
      </c>
      <c r="D19" s="9">
        <v>647</v>
      </c>
      <c r="E19" s="9">
        <v>0</v>
      </c>
      <c r="F19" s="9">
        <v>0</v>
      </c>
      <c r="G19" s="9">
        <f t="shared" si="0"/>
        <v>0</v>
      </c>
      <c r="H19" s="9">
        <f t="shared" si="1"/>
        <v>288</v>
      </c>
      <c r="I19" s="9">
        <f t="shared" si="1"/>
        <v>359</v>
      </c>
      <c r="J19" s="9">
        <f t="shared" si="2"/>
        <v>647</v>
      </c>
      <c r="K19" s="339" t="s">
        <v>461</v>
      </c>
    </row>
    <row r="20" spans="1:11" ht="15.95" customHeight="1" x14ac:dyDescent="0.2">
      <c r="A20" s="8" t="s">
        <v>809</v>
      </c>
      <c r="B20" s="9">
        <v>36</v>
      </c>
      <c r="C20" s="9">
        <v>49</v>
      </c>
      <c r="D20" s="9">
        <v>85</v>
      </c>
      <c r="E20" s="9">
        <v>0</v>
      </c>
      <c r="F20" s="9">
        <v>0</v>
      </c>
      <c r="G20" s="9">
        <f t="shared" si="0"/>
        <v>0</v>
      </c>
      <c r="H20" s="9">
        <f t="shared" si="1"/>
        <v>36</v>
      </c>
      <c r="I20" s="9">
        <f t="shared" si="1"/>
        <v>49</v>
      </c>
      <c r="J20" s="9">
        <f t="shared" si="2"/>
        <v>85</v>
      </c>
      <c r="K20" s="339" t="s">
        <v>810</v>
      </c>
    </row>
    <row r="21" spans="1:11" ht="15.95" customHeight="1" x14ac:dyDescent="0.2">
      <c r="A21" s="8" t="s">
        <v>227</v>
      </c>
      <c r="B21" s="9">
        <v>0</v>
      </c>
      <c r="C21" s="9">
        <v>1079</v>
      </c>
      <c r="D21" s="9">
        <v>1079</v>
      </c>
      <c r="E21" s="9">
        <v>0</v>
      </c>
      <c r="F21" s="9">
        <v>0</v>
      </c>
      <c r="G21" s="9">
        <f t="shared" si="0"/>
        <v>0</v>
      </c>
      <c r="H21" s="9">
        <f t="shared" si="1"/>
        <v>0</v>
      </c>
      <c r="I21" s="9">
        <f t="shared" si="1"/>
        <v>1079</v>
      </c>
      <c r="J21" s="9">
        <f t="shared" si="2"/>
        <v>1079</v>
      </c>
      <c r="K21" s="296" t="s">
        <v>258</v>
      </c>
    </row>
    <row r="22" spans="1:11" ht="15.95" customHeight="1" x14ac:dyDescent="0.2">
      <c r="A22" s="8" t="s">
        <v>811</v>
      </c>
      <c r="B22" s="9">
        <v>165</v>
      </c>
      <c r="C22" s="9">
        <v>156</v>
      </c>
      <c r="D22" s="9">
        <v>321</v>
      </c>
      <c r="E22" s="9">
        <v>0</v>
      </c>
      <c r="F22" s="9">
        <v>0</v>
      </c>
      <c r="G22" s="9">
        <f t="shared" si="0"/>
        <v>0</v>
      </c>
      <c r="H22" s="9">
        <f t="shared" si="1"/>
        <v>165</v>
      </c>
      <c r="I22" s="9">
        <f t="shared" si="1"/>
        <v>156</v>
      </c>
      <c r="J22" s="9">
        <f t="shared" si="2"/>
        <v>321</v>
      </c>
      <c r="K22" s="339" t="s">
        <v>812</v>
      </c>
    </row>
    <row r="23" spans="1:11" ht="15.95" customHeight="1" x14ac:dyDescent="0.2">
      <c r="A23" s="8" t="s">
        <v>778</v>
      </c>
      <c r="B23" s="9">
        <v>65</v>
      </c>
      <c r="C23" s="9">
        <v>22</v>
      </c>
      <c r="D23" s="9">
        <v>87</v>
      </c>
      <c r="E23" s="9">
        <v>0</v>
      </c>
      <c r="F23" s="9">
        <v>0</v>
      </c>
      <c r="G23" s="9">
        <f t="shared" si="0"/>
        <v>0</v>
      </c>
      <c r="H23" s="9">
        <f t="shared" si="1"/>
        <v>65</v>
      </c>
      <c r="I23" s="9">
        <f t="shared" si="1"/>
        <v>22</v>
      </c>
      <c r="J23" s="9">
        <f t="shared" si="2"/>
        <v>87</v>
      </c>
      <c r="K23" s="339" t="s">
        <v>462</v>
      </c>
    </row>
    <row r="24" spans="1:11" ht="12.75" customHeight="1" x14ac:dyDescent="0.2">
      <c r="A24" s="8" t="s">
        <v>233</v>
      </c>
      <c r="B24" s="9">
        <v>96</v>
      </c>
      <c r="C24" s="9">
        <v>111</v>
      </c>
      <c r="D24" s="9">
        <v>207</v>
      </c>
      <c r="E24" s="9">
        <v>0</v>
      </c>
      <c r="F24" s="9">
        <v>0</v>
      </c>
      <c r="G24" s="9">
        <f t="shared" si="0"/>
        <v>0</v>
      </c>
      <c r="H24" s="9">
        <f t="shared" si="1"/>
        <v>96</v>
      </c>
      <c r="I24" s="9">
        <f t="shared" si="1"/>
        <v>111</v>
      </c>
      <c r="J24" s="9">
        <f t="shared" si="2"/>
        <v>207</v>
      </c>
      <c r="K24" s="339" t="s">
        <v>234</v>
      </c>
    </row>
    <row r="25" spans="1:11" ht="15.95" customHeight="1" x14ac:dyDescent="0.2">
      <c r="A25" s="8" t="s">
        <v>433</v>
      </c>
      <c r="B25" s="9">
        <v>151</v>
      </c>
      <c r="C25" s="9">
        <v>97</v>
      </c>
      <c r="D25" s="9">
        <v>248</v>
      </c>
      <c r="E25" s="9">
        <v>0</v>
      </c>
      <c r="F25" s="9">
        <v>0</v>
      </c>
      <c r="G25" s="9">
        <f t="shared" si="0"/>
        <v>0</v>
      </c>
      <c r="H25" s="9">
        <f t="shared" si="1"/>
        <v>151</v>
      </c>
      <c r="I25" s="9">
        <f t="shared" si="1"/>
        <v>97</v>
      </c>
      <c r="J25" s="9">
        <f t="shared" si="2"/>
        <v>248</v>
      </c>
      <c r="K25" s="339" t="s">
        <v>240</v>
      </c>
    </row>
    <row r="26" spans="1:11" ht="13.5" customHeight="1" x14ac:dyDescent="0.2">
      <c r="A26" s="8" t="s">
        <v>245</v>
      </c>
      <c r="B26" s="9">
        <v>144</v>
      </c>
      <c r="C26" s="9">
        <v>123</v>
      </c>
      <c r="D26" s="9">
        <v>267</v>
      </c>
      <c r="E26" s="9">
        <v>0</v>
      </c>
      <c r="F26" s="9">
        <v>0</v>
      </c>
      <c r="G26" s="9">
        <f t="shared" si="0"/>
        <v>0</v>
      </c>
      <c r="H26" s="9">
        <f t="shared" si="1"/>
        <v>144</v>
      </c>
      <c r="I26" s="9">
        <f t="shared" si="1"/>
        <v>123</v>
      </c>
      <c r="J26" s="9">
        <f t="shared" si="2"/>
        <v>267</v>
      </c>
      <c r="K26" s="339" t="s">
        <v>442</v>
      </c>
    </row>
    <row r="27" spans="1:11" ht="15.95" customHeight="1" x14ac:dyDescent="0.2">
      <c r="A27" s="8" t="s">
        <v>90</v>
      </c>
      <c r="B27" s="9">
        <f t="shared" ref="B27:J27" si="3">SUM(B9:B26)</f>
        <v>2055</v>
      </c>
      <c r="C27" s="9">
        <f t="shared" si="3"/>
        <v>3277</v>
      </c>
      <c r="D27" s="9">
        <f t="shared" si="3"/>
        <v>5332</v>
      </c>
      <c r="E27" s="9">
        <f t="shared" si="3"/>
        <v>0</v>
      </c>
      <c r="F27" s="9">
        <f t="shared" si="3"/>
        <v>0</v>
      </c>
      <c r="G27" s="9">
        <f t="shared" si="3"/>
        <v>0</v>
      </c>
      <c r="H27" s="9">
        <f t="shared" si="3"/>
        <v>2055</v>
      </c>
      <c r="I27" s="9">
        <f t="shared" si="3"/>
        <v>3277</v>
      </c>
      <c r="J27" s="9">
        <f t="shared" si="3"/>
        <v>5332</v>
      </c>
      <c r="K27" s="339" t="s">
        <v>91</v>
      </c>
    </row>
    <row r="28" spans="1:11" ht="12.75" customHeight="1" x14ac:dyDescent="0.2">
      <c r="A28" s="8" t="s">
        <v>767</v>
      </c>
      <c r="B28" s="9"/>
      <c r="C28" s="9"/>
      <c r="D28" s="9"/>
      <c r="E28" s="9"/>
      <c r="F28" s="9"/>
      <c r="G28" s="9"/>
      <c r="H28" s="9"/>
      <c r="I28" s="9"/>
      <c r="J28" s="9"/>
      <c r="K28" s="339" t="s">
        <v>93</v>
      </c>
    </row>
    <row r="29" spans="1:11" ht="15.6" customHeight="1" x14ac:dyDescent="0.2">
      <c r="A29" s="8" t="s">
        <v>213</v>
      </c>
      <c r="B29" s="9">
        <v>37</v>
      </c>
      <c r="C29" s="9">
        <v>3</v>
      </c>
      <c r="D29" s="9">
        <v>40</v>
      </c>
      <c r="E29" s="9">
        <v>0</v>
      </c>
      <c r="F29" s="9">
        <v>0</v>
      </c>
      <c r="G29" s="9">
        <f t="shared" ref="G29:G42" si="4">SUM(E29:F29)</f>
        <v>0</v>
      </c>
      <c r="H29" s="9">
        <f t="shared" ref="H29:I42" si="5">SUM(B29,E29)</f>
        <v>37</v>
      </c>
      <c r="I29" s="9">
        <f t="shared" si="5"/>
        <v>3</v>
      </c>
      <c r="J29" s="9">
        <f t="shared" ref="J29:J42" si="6">SUM(H29:I29)</f>
        <v>40</v>
      </c>
      <c r="K29" s="339" t="s">
        <v>214</v>
      </c>
    </row>
    <row r="30" spans="1:11" ht="15.6" customHeight="1" x14ac:dyDescent="0.2">
      <c r="A30" s="8" t="s">
        <v>217</v>
      </c>
      <c r="B30" s="9">
        <v>38</v>
      </c>
      <c r="C30" s="9">
        <v>51</v>
      </c>
      <c r="D30" s="9">
        <v>89</v>
      </c>
      <c r="E30" s="9">
        <v>0</v>
      </c>
      <c r="F30" s="9">
        <v>0</v>
      </c>
      <c r="G30" s="9">
        <f t="shared" si="4"/>
        <v>0</v>
      </c>
      <c r="H30" s="9">
        <f t="shared" si="5"/>
        <v>38</v>
      </c>
      <c r="I30" s="9">
        <f t="shared" si="5"/>
        <v>51</v>
      </c>
      <c r="J30" s="9">
        <f t="shared" si="6"/>
        <v>89</v>
      </c>
      <c r="K30" s="339" t="s">
        <v>805</v>
      </c>
    </row>
    <row r="31" spans="1:11" ht="15.6" customHeight="1" x14ac:dyDescent="0.2">
      <c r="A31" s="8" t="s">
        <v>804</v>
      </c>
      <c r="B31" s="9">
        <v>2</v>
      </c>
      <c r="C31" s="9">
        <v>7</v>
      </c>
      <c r="D31" s="9">
        <v>9</v>
      </c>
      <c r="E31" s="9">
        <v>0</v>
      </c>
      <c r="F31" s="9">
        <v>0</v>
      </c>
      <c r="G31" s="9">
        <f t="shared" si="4"/>
        <v>0</v>
      </c>
      <c r="H31" s="9">
        <f t="shared" si="5"/>
        <v>2</v>
      </c>
      <c r="I31" s="9">
        <f t="shared" si="5"/>
        <v>7</v>
      </c>
      <c r="J31" s="9">
        <f t="shared" si="6"/>
        <v>9</v>
      </c>
      <c r="K31" s="339" t="s">
        <v>805</v>
      </c>
    </row>
    <row r="32" spans="1:11" ht="15.6" customHeight="1" x14ac:dyDescent="0.2">
      <c r="A32" s="8" t="s">
        <v>456</v>
      </c>
      <c r="B32" s="9">
        <v>9</v>
      </c>
      <c r="C32" s="9">
        <v>2</v>
      </c>
      <c r="D32" s="9">
        <v>11</v>
      </c>
      <c r="E32" s="9">
        <v>0</v>
      </c>
      <c r="F32" s="9">
        <v>0</v>
      </c>
      <c r="G32" s="9">
        <f t="shared" si="4"/>
        <v>0</v>
      </c>
      <c r="H32" s="9">
        <f t="shared" si="5"/>
        <v>9</v>
      </c>
      <c r="I32" s="9">
        <f t="shared" si="5"/>
        <v>2</v>
      </c>
      <c r="J32" s="9">
        <f t="shared" si="6"/>
        <v>11</v>
      </c>
      <c r="K32" s="339" t="s">
        <v>457</v>
      </c>
    </row>
    <row r="33" spans="1:11" ht="15.6" customHeight="1" x14ac:dyDescent="0.2">
      <c r="A33" s="8" t="s">
        <v>221</v>
      </c>
      <c r="B33" s="9">
        <v>41</v>
      </c>
      <c r="C33" s="9">
        <v>21</v>
      </c>
      <c r="D33" s="9">
        <v>62</v>
      </c>
      <c r="E33" s="9">
        <v>0</v>
      </c>
      <c r="F33" s="9">
        <v>0</v>
      </c>
      <c r="G33" s="9">
        <f t="shared" si="4"/>
        <v>0</v>
      </c>
      <c r="H33" s="9">
        <f t="shared" si="5"/>
        <v>41</v>
      </c>
      <c r="I33" s="9">
        <f t="shared" si="5"/>
        <v>21</v>
      </c>
      <c r="J33" s="9">
        <f t="shared" si="6"/>
        <v>62</v>
      </c>
      <c r="K33" s="339" t="s">
        <v>222</v>
      </c>
    </row>
    <row r="34" spans="1:11" ht="15.6" customHeight="1" x14ac:dyDescent="0.2">
      <c r="A34" s="8" t="s">
        <v>806</v>
      </c>
      <c r="B34" s="9">
        <v>146</v>
      </c>
      <c r="C34" s="9">
        <v>123</v>
      </c>
      <c r="D34" s="9">
        <v>269</v>
      </c>
      <c r="E34" s="9">
        <v>0</v>
      </c>
      <c r="F34" s="9">
        <v>0</v>
      </c>
      <c r="G34" s="9">
        <f t="shared" si="4"/>
        <v>0</v>
      </c>
      <c r="H34" s="9">
        <f t="shared" si="5"/>
        <v>146</v>
      </c>
      <c r="I34" s="9">
        <f t="shared" si="5"/>
        <v>123</v>
      </c>
      <c r="J34" s="9">
        <f t="shared" si="6"/>
        <v>269</v>
      </c>
      <c r="K34" s="339" t="s">
        <v>807</v>
      </c>
    </row>
    <row r="35" spans="1:11" ht="15.6" customHeight="1" x14ac:dyDescent="0.2">
      <c r="A35" s="8" t="s">
        <v>808</v>
      </c>
      <c r="B35" s="9">
        <v>41</v>
      </c>
      <c r="C35" s="9">
        <v>23</v>
      </c>
      <c r="D35" s="9">
        <v>64</v>
      </c>
      <c r="E35" s="9">
        <v>0</v>
      </c>
      <c r="F35" s="9">
        <v>0</v>
      </c>
      <c r="G35" s="9">
        <f t="shared" si="4"/>
        <v>0</v>
      </c>
      <c r="H35" s="9">
        <f t="shared" si="5"/>
        <v>41</v>
      </c>
      <c r="I35" s="9">
        <f t="shared" si="5"/>
        <v>23</v>
      </c>
      <c r="J35" s="9">
        <f t="shared" si="6"/>
        <v>64</v>
      </c>
      <c r="K35" s="339" t="s">
        <v>461</v>
      </c>
    </row>
    <row r="36" spans="1:11" s="560" customFormat="1" ht="15.6" customHeight="1" x14ac:dyDescent="0.2">
      <c r="A36" s="463" t="s">
        <v>809</v>
      </c>
      <c r="B36" s="9">
        <v>8</v>
      </c>
      <c r="C36" s="9">
        <v>48</v>
      </c>
      <c r="D36" s="9">
        <v>56</v>
      </c>
      <c r="E36" s="9">
        <v>0</v>
      </c>
      <c r="F36" s="9">
        <v>0</v>
      </c>
      <c r="G36" s="9">
        <f t="shared" ref="G36" si="7">SUM(E36:F36)</f>
        <v>0</v>
      </c>
      <c r="H36" s="9">
        <f t="shared" ref="H36" si="8">SUM(B36,E36)</f>
        <v>8</v>
      </c>
      <c r="I36" s="9">
        <f t="shared" ref="I36" si="9">SUM(C36,F36)</f>
        <v>48</v>
      </c>
      <c r="J36" s="9">
        <f t="shared" ref="J36" si="10">SUM(H36:I36)</f>
        <v>56</v>
      </c>
      <c r="K36" s="562" t="s">
        <v>810</v>
      </c>
    </row>
    <row r="37" spans="1:11" ht="15.6" customHeight="1" x14ac:dyDescent="0.2">
      <c r="A37" s="8" t="s">
        <v>227</v>
      </c>
      <c r="B37" s="9">
        <v>0</v>
      </c>
      <c r="C37" s="9">
        <v>69</v>
      </c>
      <c r="D37" s="9">
        <v>69</v>
      </c>
      <c r="E37" s="9">
        <v>0</v>
      </c>
      <c r="F37" s="9">
        <v>1</v>
      </c>
      <c r="G37" s="9">
        <f t="shared" si="4"/>
        <v>1</v>
      </c>
      <c r="H37" s="9">
        <f t="shared" si="5"/>
        <v>0</v>
      </c>
      <c r="I37" s="9">
        <f t="shared" si="5"/>
        <v>70</v>
      </c>
      <c r="J37" s="9">
        <f t="shared" si="6"/>
        <v>70</v>
      </c>
      <c r="K37" s="296" t="s">
        <v>258</v>
      </c>
    </row>
    <row r="38" spans="1:11" ht="15.6" customHeight="1" x14ac:dyDescent="0.2">
      <c r="A38" s="8" t="s">
        <v>811</v>
      </c>
      <c r="B38" s="9">
        <v>8</v>
      </c>
      <c r="C38" s="9">
        <v>20</v>
      </c>
      <c r="D38" s="9">
        <v>28</v>
      </c>
      <c r="E38" s="9">
        <v>0</v>
      </c>
      <c r="F38" s="9">
        <v>0</v>
      </c>
      <c r="G38" s="9">
        <f t="shared" si="4"/>
        <v>0</v>
      </c>
      <c r="H38" s="9">
        <f t="shared" si="5"/>
        <v>8</v>
      </c>
      <c r="I38" s="9">
        <f t="shared" si="5"/>
        <v>20</v>
      </c>
      <c r="J38" s="9">
        <f t="shared" si="6"/>
        <v>28</v>
      </c>
      <c r="K38" s="339" t="s">
        <v>812</v>
      </c>
    </row>
    <row r="39" spans="1:11" ht="15.6" customHeight="1" x14ac:dyDescent="0.2">
      <c r="A39" s="8" t="s">
        <v>778</v>
      </c>
      <c r="B39" s="9">
        <v>50</v>
      </c>
      <c r="C39" s="9">
        <v>18</v>
      </c>
      <c r="D39" s="9">
        <v>68</v>
      </c>
      <c r="E39" s="9">
        <v>0</v>
      </c>
      <c r="F39" s="9">
        <v>0</v>
      </c>
      <c r="G39" s="9">
        <f t="shared" si="4"/>
        <v>0</v>
      </c>
      <c r="H39" s="9">
        <f t="shared" si="5"/>
        <v>50</v>
      </c>
      <c r="I39" s="9">
        <f t="shared" si="5"/>
        <v>18</v>
      </c>
      <c r="J39" s="9">
        <f t="shared" si="6"/>
        <v>68</v>
      </c>
      <c r="K39" s="339" t="s">
        <v>462</v>
      </c>
    </row>
    <row r="40" spans="1:11" ht="15.6" customHeight="1" x14ac:dyDescent="0.2">
      <c r="A40" s="8" t="s">
        <v>233</v>
      </c>
      <c r="B40" s="9">
        <v>23</v>
      </c>
      <c r="C40" s="9">
        <v>20</v>
      </c>
      <c r="D40" s="9">
        <v>43</v>
      </c>
      <c r="E40" s="9">
        <v>0</v>
      </c>
      <c r="F40" s="9">
        <v>0</v>
      </c>
      <c r="G40" s="9">
        <f t="shared" si="4"/>
        <v>0</v>
      </c>
      <c r="H40" s="9">
        <f t="shared" si="5"/>
        <v>23</v>
      </c>
      <c r="I40" s="9">
        <f t="shared" si="5"/>
        <v>20</v>
      </c>
      <c r="J40" s="9">
        <f t="shared" si="6"/>
        <v>43</v>
      </c>
      <c r="K40" s="339" t="s">
        <v>234</v>
      </c>
    </row>
    <row r="41" spans="1:11" ht="15.6" customHeight="1" x14ac:dyDescent="0.2">
      <c r="A41" s="8" t="s">
        <v>433</v>
      </c>
      <c r="B41" s="9">
        <v>20</v>
      </c>
      <c r="C41" s="9">
        <v>10</v>
      </c>
      <c r="D41" s="9">
        <v>30</v>
      </c>
      <c r="E41" s="9">
        <v>0</v>
      </c>
      <c r="F41" s="9">
        <v>0</v>
      </c>
      <c r="G41" s="9">
        <f t="shared" si="4"/>
        <v>0</v>
      </c>
      <c r="H41" s="9">
        <f t="shared" si="5"/>
        <v>20</v>
      </c>
      <c r="I41" s="9">
        <f t="shared" si="5"/>
        <v>10</v>
      </c>
      <c r="J41" s="9">
        <f t="shared" si="6"/>
        <v>30</v>
      </c>
      <c r="K41" s="339" t="s">
        <v>240</v>
      </c>
    </row>
    <row r="42" spans="1:11" ht="15.6" customHeight="1" x14ac:dyDescent="0.2">
      <c r="A42" s="8" t="s">
        <v>245</v>
      </c>
      <c r="B42" s="9">
        <v>21</v>
      </c>
      <c r="C42" s="9">
        <v>13</v>
      </c>
      <c r="D42" s="9">
        <v>34</v>
      </c>
      <c r="E42" s="9">
        <v>0</v>
      </c>
      <c r="F42" s="9">
        <v>0</v>
      </c>
      <c r="G42" s="9">
        <f t="shared" si="4"/>
        <v>0</v>
      </c>
      <c r="H42" s="9">
        <f t="shared" si="5"/>
        <v>21</v>
      </c>
      <c r="I42" s="9">
        <f t="shared" si="5"/>
        <v>13</v>
      </c>
      <c r="J42" s="9">
        <f t="shared" si="6"/>
        <v>34</v>
      </c>
      <c r="K42" s="339" t="s">
        <v>442</v>
      </c>
    </row>
    <row r="43" spans="1:11" ht="15.6" customHeight="1" thickBot="1" x14ac:dyDescent="0.25">
      <c r="A43" s="8" t="s">
        <v>126</v>
      </c>
      <c r="B43" s="9">
        <f>SUM(B29:B42)</f>
        <v>444</v>
      </c>
      <c r="C43" s="9">
        <f t="shared" ref="C43:J43" si="11">SUM(C29:C42)</f>
        <v>428</v>
      </c>
      <c r="D43" s="9">
        <f t="shared" si="11"/>
        <v>872</v>
      </c>
      <c r="E43" s="9">
        <f t="shared" si="11"/>
        <v>0</v>
      </c>
      <c r="F43" s="9">
        <f t="shared" si="11"/>
        <v>1</v>
      </c>
      <c r="G43" s="9">
        <f t="shared" si="11"/>
        <v>1</v>
      </c>
      <c r="H43" s="9">
        <f t="shared" si="11"/>
        <v>444</v>
      </c>
      <c r="I43" s="9">
        <f t="shared" si="11"/>
        <v>429</v>
      </c>
      <c r="J43" s="9">
        <f t="shared" si="11"/>
        <v>873</v>
      </c>
      <c r="K43" s="339" t="s">
        <v>251</v>
      </c>
    </row>
    <row r="44" spans="1:11" ht="15.95" customHeight="1" thickBot="1" x14ac:dyDescent="0.25">
      <c r="A44" s="23" t="s">
        <v>374</v>
      </c>
      <c r="B44" s="24">
        <f>SUM(B43,B27)</f>
        <v>2499</v>
      </c>
      <c r="C44" s="24">
        <f t="shared" ref="C44:J44" si="12">SUM(C43,C27)</f>
        <v>3705</v>
      </c>
      <c r="D44" s="24">
        <f t="shared" si="12"/>
        <v>6204</v>
      </c>
      <c r="E44" s="24">
        <f t="shared" si="12"/>
        <v>0</v>
      </c>
      <c r="F44" s="24">
        <f t="shared" si="12"/>
        <v>1</v>
      </c>
      <c r="G44" s="24">
        <f t="shared" si="12"/>
        <v>1</v>
      </c>
      <c r="H44" s="24">
        <f t="shared" si="12"/>
        <v>2499</v>
      </c>
      <c r="I44" s="24">
        <f t="shared" si="12"/>
        <v>3706</v>
      </c>
      <c r="J44" s="24">
        <f t="shared" si="12"/>
        <v>6205</v>
      </c>
      <c r="K44" s="340" t="s">
        <v>253</v>
      </c>
    </row>
    <row r="45" spans="1:11" ht="15" thickTop="1" x14ac:dyDescent="0.2"/>
    <row r="46" spans="1:11" s="827" customFormat="1" x14ac:dyDescent="0.2"/>
    <row r="47" spans="1:11" ht="18.75" customHeight="1" x14ac:dyDescent="0.2">
      <c r="A47" s="995" t="s">
        <v>2066</v>
      </c>
      <c r="B47" s="995"/>
      <c r="C47" s="995"/>
      <c r="D47" s="995"/>
      <c r="E47" s="995"/>
      <c r="F47" s="995"/>
      <c r="G47" s="995"/>
      <c r="H47" s="995"/>
      <c r="I47" s="995"/>
      <c r="J47" s="995"/>
      <c r="K47" s="995"/>
    </row>
    <row r="48" spans="1:11" ht="25.5" customHeight="1" x14ac:dyDescent="0.2">
      <c r="A48" s="999" t="s">
        <v>2065</v>
      </c>
      <c r="B48" s="999"/>
      <c r="C48" s="999"/>
      <c r="D48" s="999"/>
      <c r="E48" s="999"/>
      <c r="F48" s="999"/>
      <c r="G48" s="999"/>
      <c r="H48" s="999"/>
      <c r="I48" s="999"/>
      <c r="J48" s="999"/>
      <c r="K48" s="999"/>
    </row>
    <row r="49" spans="1:11" ht="19.5" customHeight="1" thickBot="1" x14ac:dyDescent="0.25">
      <c r="A49" s="5" t="s">
        <v>2480</v>
      </c>
      <c r="K49" s="7" t="s">
        <v>813</v>
      </c>
    </row>
    <row r="50" spans="1:11" ht="14.25" customHeight="1" thickTop="1" x14ac:dyDescent="0.25">
      <c r="A50" s="992" t="s">
        <v>196</v>
      </c>
      <c r="B50" s="1003" t="s">
        <v>1</v>
      </c>
      <c r="C50" s="1003"/>
      <c r="D50" s="1003"/>
      <c r="E50" s="1003" t="s">
        <v>2</v>
      </c>
      <c r="F50" s="1003"/>
      <c r="G50" s="1003"/>
      <c r="H50" s="1003" t="s">
        <v>4</v>
      </c>
      <c r="I50" s="1003"/>
      <c r="J50" s="1003"/>
      <c r="K50" s="992" t="s">
        <v>197</v>
      </c>
    </row>
    <row r="51" spans="1:11" ht="15.75" x14ac:dyDescent="0.25">
      <c r="A51" s="993"/>
      <c r="B51" s="1004" t="s">
        <v>6</v>
      </c>
      <c r="C51" s="1004"/>
      <c r="D51" s="1004"/>
      <c r="E51" s="1004" t="s">
        <v>7</v>
      </c>
      <c r="F51" s="1004"/>
      <c r="G51" s="1004"/>
      <c r="H51" s="1004" t="s">
        <v>9</v>
      </c>
      <c r="I51" s="1004"/>
      <c r="J51" s="1004"/>
      <c r="K51" s="993"/>
    </row>
    <row r="52" spans="1:11" ht="14.25" customHeight="1" x14ac:dyDescent="0.25">
      <c r="A52" s="993"/>
      <c r="B52" s="334" t="s">
        <v>10</v>
      </c>
      <c r="C52" s="334" t="s">
        <v>112</v>
      </c>
      <c r="D52" s="334" t="s">
        <v>12</v>
      </c>
      <c r="E52" s="334" t="s">
        <v>10</v>
      </c>
      <c r="F52" s="334" t="s">
        <v>112</v>
      </c>
      <c r="G52" s="334" t="s">
        <v>12</v>
      </c>
      <c r="H52" s="334" t="s">
        <v>10</v>
      </c>
      <c r="I52" s="334" t="s">
        <v>112</v>
      </c>
      <c r="J52" s="334" t="s">
        <v>12</v>
      </c>
      <c r="K52" s="993"/>
    </row>
    <row r="53" spans="1:11" ht="15" customHeight="1" thickBot="1" x14ac:dyDescent="0.3">
      <c r="A53" s="994"/>
      <c r="B53" s="4" t="s">
        <v>13</v>
      </c>
      <c r="C53" s="4" t="s">
        <v>14</v>
      </c>
      <c r="D53" s="4" t="s">
        <v>9</v>
      </c>
      <c r="E53" s="4" t="s">
        <v>13</v>
      </c>
      <c r="F53" s="4" t="s">
        <v>14</v>
      </c>
      <c r="G53" s="4" t="s">
        <v>9</v>
      </c>
      <c r="H53" s="4" t="s">
        <v>13</v>
      </c>
      <c r="I53" s="4" t="s">
        <v>14</v>
      </c>
      <c r="J53" s="4" t="s">
        <v>9</v>
      </c>
      <c r="K53" s="994"/>
    </row>
    <row r="54" spans="1:11" ht="15" customHeight="1" x14ac:dyDescent="0.2">
      <c r="A54" s="8" t="s">
        <v>15</v>
      </c>
      <c r="B54" s="9"/>
      <c r="C54" s="9"/>
      <c r="D54" s="9"/>
      <c r="E54" s="9"/>
      <c r="F54" s="9"/>
      <c r="G54" s="9"/>
      <c r="H54" s="9"/>
      <c r="I54" s="9"/>
      <c r="J54" s="9"/>
      <c r="K54" s="339" t="s">
        <v>198</v>
      </c>
    </row>
    <row r="55" spans="1:11" ht="15" customHeight="1" x14ac:dyDescent="0.2">
      <c r="A55" s="8" t="s">
        <v>199</v>
      </c>
      <c r="B55" s="9">
        <v>317</v>
      </c>
      <c r="C55" s="9">
        <v>389</v>
      </c>
      <c r="D55" s="9">
        <v>706</v>
      </c>
      <c r="E55" s="9">
        <v>0</v>
      </c>
      <c r="F55" s="9">
        <v>0</v>
      </c>
      <c r="G55" s="9">
        <f t="shared" ref="G55:G72" si="13">SUM(E55:F55)</f>
        <v>0</v>
      </c>
      <c r="H55" s="9">
        <f t="shared" ref="H55:I72" si="14">SUM(B55,E55)</f>
        <v>317</v>
      </c>
      <c r="I55" s="9">
        <f t="shared" si="14"/>
        <v>389</v>
      </c>
      <c r="J55" s="9">
        <f t="shared" ref="J55:J72" si="15">SUM(H55:I55)</f>
        <v>706</v>
      </c>
      <c r="K55" s="339" t="s">
        <v>200</v>
      </c>
    </row>
    <row r="56" spans="1:11" ht="15" customHeight="1" x14ac:dyDescent="0.2">
      <c r="A56" s="8" t="s">
        <v>203</v>
      </c>
      <c r="B56" s="9">
        <v>174</v>
      </c>
      <c r="C56" s="9">
        <v>265</v>
      </c>
      <c r="D56" s="9">
        <v>439</v>
      </c>
      <c r="E56" s="9">
        <v>0</v>
      </c>
      <c r="F56" s="9">
        <v>0</v>
      </c>
      <c r="G56" s="9">
        <f t="shared" si="13"/>
        <v>0</v>
      </c>
      <c r="H56" s="9">
        <f t="shared" si="14"/>
        <v>174</v>
      </c>
      <c r="I56" s="9">
        <f t="shared" si="14"/>
        <v>265</v>
      </c>
      <c r="J56" s="9">
        <f t="shared" si="15"/>
        <v>439</v>
      </c>
      <c r="K56" s="339" t="s">
        <v>204</v>
      </c>
    </row>
    <row r="57" spans="1:11" ht="15" customHeight="1" x14ac:dyDescent="0.2">
      <c r="A57" s="8" t="s">
        <v>404</v>
      </c>
      <c r="B57" s="9">
        <v>146</v>
      </c>
      <c r="C57" s="9">
        <v>314</v>
      </c>
      <c r="D57" s="9">
        <v>460</v>
      </c>
      <c r="E57" s="9">
        <v>0</v>
      </c>
      <c r="F57" s="9">
        <v>0</v>
      </c>
      <c r="G57" s="9">
        <f t="shared" si="13"/>
        <v>0</v>
      </c>
      <c r="H57" s="9">
        <f t="shared" si="14"/>
        <v>146</v>
      </c>
      <c r="I57" s="9">
        <f t="shared" si="14"/>
        <v>314</v>
      </c>
      <c r="J57" s="9">
        <f t="shared" si="15"/>
        <v>460</v>
      </c>
      <c r="K57" s="339" t="s">
        <v>300</v>
      </c>
    </row>
    <row r="58" spans="1:11" ht="15" customHeight="1" x14ac:dyDescent="0.2">
      <c r="A58" s="8" t="s">
        <v>209</v>
      </c>
      <c r="B58" s="9">
        <v>546</v>
      </c>
      <c r="C58" s="9">
        <v>358</v>
      </c>
      <c r="D58" s="9">
        <v>904</v>
      </c>
      <c r="E58" s="9">
        <v>1</v>
      </c>
      <c r="F58" s="9">
        <v>1</v>
      </c>
      <c r="G58" s="9">
        <v>2</v>
      </c>
      <c r="H58" s="9">
        <f t="shared" si="14"/>
        <v>547</v>
      </c>
      <c r="I58" s="9">
        <f t="shared" si="14"/>
        <v>359</v>
      </c>
      <c r="J58" s="9">
        <f t="shared" si="15"/>
        <v>906</v>
      </c>
      <c r="K58" s="339" t="s">
        <v>210</v>
      </c>
    </row>
    <row r="59" spans="1:11" ht="15" customHeight="1" x14ac:dyDescent="0.2">
      <c r="A59" s="8" t="s">
        <v>213</v>
      </c>
      <c r="B59" s="9">
        <v>383</v>
      </c>
      <c r="C59" s="9">
        <v>300</v>
      </c>
      <c r="D59" s="9">
        <v>683</v>
      </c>
      <c r="E59" s="9">
        <v>0</v>
      </c>
      <c r="F59" s="9">
        <v>0</v>
      </c>
      <c r="G59" s="9">
        <f t="shared" si="13"/>
        <v>0</v>
      </c>
      <c r="H59" s="9">
        <f t="shared" si="14"/>
        <v>383</v>
      </c>
      <c r="I59" s="9">
        <f t="shared" si="14"/>
        <v>300</v>
      </c>
      <c r="J59" s="9">
        <f t="shared" si="15"/>
        <v>683</v>
      </c>
      <c r="K59" s="339" t="s">
        <v>214</v>
      </c>
    </row>
    <row r="60" spans="1:11" ht="15" customHeight="1" x14ac:dyDescent="0.2">
      <c r="A60" s="8" t="s">
        <v>217</v>
      </c>
      <c r="B60" s="9">
        <v>364</v>
      </c>
      <c r="C60" s="9">
        <v>1042</v>
      </c>
      <c r="D60" s="9">
        <v>1406</v>
      </c>
      <c r="E60" s="9">
        <v>0</v>
      </c>
      <c r="F60" s="9">
        <v>1</v>
      </c>
      <c r="G60" s="9">
        <f t="shared" si="13"/>
        <v>1</v>
      </c>
      <c r="H60" s="9">
        <f t="shared" si="14"/>
        <v>364</v>
      </c>
      <c r="I60" s="9">
        <f t="shared" si="14"/>
        <v>1043</v>
      </c>
      <c r="J60" s="9">
        <f t="shared" si="15"/>
        <v>1407</v>
      </c>
      <c r="K60" s="339" t="s">
        <v>453</v>
      </c>
    </row>
    <row r="61" spans="1:11" ht="15" customHeight="1" x14ac:dyDescent="0.2">
      <c r="A61" s="8" t="s">
        <v>804</v>
      </c>
      <c r="B61" s="9">
        <v>113</v>
      </c>
      <c r="C61" s="9">
        <v>127</v>
      </c>
      <c r="D61" s="9">
        <v>240</v>
      </c>
      <c r="E61" s="9">
        <v>0</v>
      </c>
      <c r="F61" s="9">
        <v>0</v>
      </c>
      <c r="G61" s="9">
        <f t="shared" si="13"/>
        <v>0</v>
      </c>
      <c r="H61" s="9">
        <f t="shared" si="14"/>
        <v>113</v>
      </c>
      <c r="I61" s="9">
        <f t="shared" si="14"/>
        <v>127</v>
      </c>
      <c r="J61" s="9">
        <f t="shared" si="15"/>
        <v>240</v>
      </c>
      <c r="K61" s="339" t="s">
        <v>805</v>
      </c>
    </row>
    <row r="62" spans="1:11" ht="15" customHeight="1" x14ac:dyDescent="0.2">
      <c r="A62" s="8" t="s">
        <v>456</v>
      </c>
      <c r="B62" s="9">
        <v>216</v>
      </c>
      <c r="C62" s="9">
        <v>287</v>
      </c>
      <c r="D62" s="9">
        <v>503</v>
      </c>
      <c r="E62" s="9">
        <v>0</v>
      </c>
      <c r="F62" s="9">
        <v>0</v>
      </c>
      <c r="G62" s="9">
        <f t="shared" si="13"/>
        <v>0</v>
      </c>
      <c r="H62" s="9">
        <f t="shared" si="14"/>
        <v>216</v>
      </c>
      <c r="I62" s="9">
        <f t="shared" si="14"/>
        <v>287</v>
      </c>
      <c r="J62" s="9">
        <f t="shared" si="15"/>
        <v>503</v>
      </c>
      <c r="K62" s="339" t="s">
        <v>457</v>
      </c>
    </row>
    <row r="63" spans="1:11" ht="15" customHeight="1" x14ac:dyDescent="0.2">
      <c r="A63" s="8" t="s">
        <v>306</v>
      </c>
      <c r="B63" s="9">
        <v>824</v>
      </c>
      <c r="C63" s="9">
        <v>482</v>
      </c>
      <c r="D63" s="9">
        <v>1306</v>
      </c>
      <c r="E63" s="9">
        <v>0</v>
      </c>
      <c r="F63" s="9">
        <v>0</v>
      </c>
      <c r="G63" s="9">
        <f t="shared" si="13"/>
        <v>0</v>
      </c>
      <c r="H63" s="9">
        <f t="shared" si="14"/>
        <v>824</v>
      </c>
      <c r="I63" s="9">
        <f t="shared" si="14"/>
        <v>482</v>
      </c>
      <c r="J63" s="9">
        <f t="shared" si="15"/>
        <v>1306</v>
      </c>
      <c r="K63" s="339" t="s">
        <v>222</v>
      </c>
    </row>
    <row r="64" spans="1:11" ht="15" customHeight="1" x14ac:dyDescent="0.2">
      <c r="A64" s="8" t="s">
        <v>806</v>
      </c>
      <c r="B64" s="9">
        <v>1412</v>
      </c>
      <c r="C64" s="9">
        <v>1212</v>
      </c>
      <c r="D64" s="9">
        <v>2624</v>
      </c>
      <c r="E64" s="9">
        <v>0</v>
      </c>
      <c r="F64" s="9">
        <v>0</v>
      </c>
      <c r="G64" s="9">
        <f t="shared" si="13"/>
        <v>0</v>
      </c>
      <c r="H64" s="9">
        <f t="shared" si="14"/>
        <v>1412</v>
      </c>
      <c r="I64" s="9">
        <f t="shared" si="14"/>
        <v>1212</v>
      </c>
      <c r="J64" s="9">
        <f t="shared" si="15"/>
        <v>2624</v>
      </c>
      <c r="K64" s="339" t="s">
        <v>807</v>
      </c>
    </row>
    <row r="65" spans="1:11" ht="15" customHeight="1" x14ac:dyDescent="0.2">
      <c r="A65" s="8" t="s">
        <v>808</v>
      </c>
      <c r="B65" s="9">
        <v>734</v>
      </c>
      <c r="C65" s="9">
        <v>1013</v>
      </c>
      <c r="D65" s="9">
        <v>1747</v>
      </c>
      <c r="E65" s="9">
        <v>0</v>
      </c>
      <c r="F65" s="9">
        <v>0</v>
      </c>
      <c r="G65" s="9">
        <f t="shared" si="13"/>
        <v>0</v>
      </c>
      <c r="H65" s="9">
        <f t="shared" si="14"/>
        <v>734</v>
      </c>
      <c r="I65" s="9">
        <f t="shared" si="14"/>
        <v>1013</v>
      </c>
      <c r="J65" s="9">
        <f t="shared" si="15"/>
        <v>1747</v>
      </c>
      <c r="K65" s="339" t="s">
        <v>461</v>
      </c>
    </row>
    <row r="66" spans="1:11" ht="15" customHeight="1" x14ac:dyDescent="0.2">
      <c r="A66" s="8" t="s">
        <v>809</v>
      </c>
      <c r="B66" s="9">
        <v>183</v>
      </c>
      <c r="C66" s="9">
        <v>449</v>
      </c>
      <c r="D66" s="9">
        <v>632</v>
      </c>
      <c r="E66" s="9">
        <v>0</v>
      </c>
      <c r="F66" s="9">
        <v>0</v>
      </c>
      <c r="G66" s="9">
        <f t="shared" si="13"/>
        <v>0</v>
      </c>
      <c r="H66" s="9">
        <f t="shared" si="14"/>
        <v>183</v>
      </c>
      <c r="I66" s="9">
        <f t="shared" si="14"/>
        <v>449</v>
      </c>
      <c r="J66" s="9">
        <f t="shared" si="15"/>
        <v>632</v>
      </c>
      <c r="K66" s="339" t="s">
        <v>810</v>
      </c>
    </row>
    <row r="67" spans="1:11" ht="15" customHeight="1" x14ac:dyDescent="0.2">
      <c r="A67" s="8" t="s">
        <v>227</v>
      </c>
      <c r="B67" s="9">
        <v>0</v>
      </c>
      <c r="C67" s="9">
        <v>3753</v>
      </c>
      <c r="D67" s="9">
        <v>3753</v>
      </c>
      <c r="E67" s="9">
        <v>0</v>
      </c>
      <c r="F67" s="9">
        <v>3</v>
      </c>
      <c r="G67" s="9">
        <f t="shared" si="13"/>
        <v>3</v>
      </c>
      <c r="H67" s="9">
        <f t="shared" si="14"/>
        <v>0</v>
      </c>
      <c r="I67" s="9">
        <f t="shared" si="14"/>
        <v>3756</v>
      </c>
      <c r="J67" s="9">
        <f t="shared" si="15"/>
        <v>3756</v>
      </c>
      <c r="K67" s="339" t="s">
        <v>214</v>
      </c>
    </row>
    <row r="68" spans="1:11" ht="15" customHeight="1" x14ac:dyDescent="0.2">
      <c r="A68" s="8" t="s">
        <v>811</v>
      </c>
      <c r="B68" s="9">
        <v>298</v>
      </c>
      <c r="C68" s="9">
        <v>468</v>
      </c>
      <c r="D68" s="9">
        <v>766</v>
      </c>
      <c r="E68" s="9">
        <v>0</v>
      </c>
      <c r="F68" s="9">
        <v>0</v>
      </c>
      <c r="G68" s="9">
        <f t="shared" si="13"/>
        <v>0</v>
      </c>
      <c r="H68" s="9">
        <f t="shared" si="14"/>
        <v>298</v>
      </c>
      <c r="I68" s="9">
        <f t="shared" si="14"/>
        <v>468</v>
      </c>
      <c r="J68" s="9">
        <f t="shared" si="15"/>
        <v>766</v>
      </c>
      <c r="K68" s="339" t="s">
        <v>812</v>
      </c>
    </row>
    <row r="69" spans="1:11" ht="15" customHeight="1" x14ac:dyDescent="0.2">
      <c r="A69" s="8" t="s">
        <v>778</v>
      </c>
      <c r="B69" s="9">
        <v>303</v>
      </c>
      <c r="C69" s="9">
        <v>22</v>
      </c>
      <c r="D69" s="9">
        <v>325</v>
      </c>
      <c r="E69" s="9">
        <v>0</v>
      </c>
      <c r="F69" s="9">
        <v>0</v>
      </c>
      <c r="G69" s="9">
        <f t="shared" si="13"/>
        <v>0</v>
      </c>
      <c r="H69" s="9">
        <f t="shared" si="14"/>
        <v>303</v>
      </c>
      <c r="I69" s="9">
        <f t="shared" si="14"/>
        <v>22</v>
      </c>
      <c r="J69" s="9">
        <f t="shared" si="15"/>
        <v>325</v>
      </c>
      <c r="K69" s="339" t="s">
        <v>462</v>
      </c>
    </row>
    <row r="70" spans="1:11" ht="15" customHeight="1" x14ac:dyDescent="0.2">
      <c r="A70" s="8" t="s">
        <v>233</v>
      </c>
      <c r="B70" s="9">
        <v>1078</v>
      </c>
      <c r="C70" s="9">
        <v>947</v>
      </c>
      <c r="D70" s="9">
        <v>2025</v>
      </c>
      <c r="E70" s="9">
        <v>0</v>
      </c>
      <c r="F70" s="9">
        <v>0</v>
      </c>
      <c r="G70" s="9">
        <f t="shared" si="13"/>
        <v>0</v>
      </c>
      <c r="H70" s="9">
        <f t="shared" si="14"/>
        <v>1078</v>
      </c>
      <c r="I70" s="9">
        <f t="shared" si="14"/>
        <v>947</v>
      </c>
      <c r="J70" s="9">
        <f t="shared" si="15"/>
        <v>2025</v>
      </c>
      <c r="K70" s="339" t="s">
        <v>234</v>
      </c>
    </row>
    <row r="71" spans="1:11" ht="15" customHeight="1" x14ac:dyDescent="0.2">
      <c r="A71" s="8" t="s">
        <v>433</v>
      </c>
      <c r="B71" s="9">
        <v>681</v>
      </c>
      <c r="C71" s="9">
        <v>340</v>
      </c>
      <c r="D71" s="9">
        <v>1021</v>
      </c>
      <c r="E71" s="9">
        <v>0</v>
      </c>
      <c r="F71" s="9">
        <v>0</v>
      </c>
      <c r="G71" s="9">
        <f t="shared" si="13"/>
        <v>0</v>
      </c>
      <c r="H71" s="9">
        <f t="shared" si="14"/>
        <v>681</v>
      </c>
      <c r="I71" s="9">
        <f t="shared" si="14"/>
        <v>340</v>
      </c>
      <c r="J71" s="9">
        <f t="shared" si="15"/>
        <v>1021</v>
      </c>
      <c r="K71" s="339" t="s">
        <v>240</v>
      </c>
    </row>
    <row r="72" spans="1:11" ht="15" customHeight="1" x14ac:dyDescent="0.2">
      <c r="A72" s="8" t="s">
        <v>245</v>
      </c>
      <c r="B72" s="9">
        <v>503</v>
      </c>
      <c r="C72" s="9">
        <v>534</v>
      </c>
      <c r="D72" s="9">
        <v>1037</v>
      </c>
      <c r="E72" s="9">
        <v>0</v>
      </c>
      <c r="F72" s="9">
        <v>0</v>
      </c>
      <c r="G72" s="9">
        <f t="shared" si="13"/>
        <v>0</v>
      </c>
      <c r="H72" s="9">
        <f t="shared" si="14"/>
        <v>503</v>
      </c>
      <c r="I72" s="9">
        <f t="shared" si="14"/>
        <v>534</v>
      </c>
      <c r="J72" s="9">
        <f t="shared" si="15"/>
        <v>1037</v>
      </c>
      <c r="K72" s="339" t="s">
        <v>442</v>
      </c>
    </row>
    <row r="73" spans="1:11" ht="15" customHeight="1" x14ac:dyDescent="0.2">
      <c r="A73" s="8" t="s">
        <v>90</v>
      </c>
      <c r="B73" s="9">
        <f>SUM(B55:B72)</f>
        <v>8275</v>
      </c>
      <c r="C73" s="9">
        <f t="shared" ref="C73:J73" si="16">SUM(C55:C72)</f>
        <v>12302</v>
      </c>
      <c r="D73" s="9">
        <f t="shared" si="16"/>
        <v>20577</v>
      </c>
      <c r="E73" s="9">
        <f t="shared" si="16"/>
        <v>1</v>
      </c>
      <c r="F73" s="9">
        <f t="shared" si="16"/>
        <v>5</v>
      </c>
      <c r="G73" s="9">
        <f t="shared" si="16"/>
        <v>6</v>
      </c>
      <c r="H73" s="9">
        <f t="shared" si="16"/>
        <v>8276</v>
      </c>
      <c r="I73" s="9">
        <f t="shared" si="16"/>
        <v>12307</v>
      </c>
      <c r="J73" s="9">
        <f t="shared" si="16"/>
        <v>20583</v>
      </c>
      <c r="K73" s="339" t="s">
        <v>91</v>
      </c>
    </row>
    <row r="74" spans="1:11" ht="12.75" customHeight="1" x14ac:dyDescent="0.2">
      <c r="A74" s="8" t="s">
        <v>767</v>
      </c>
      <c r="B74" s="9"/>
      <c r="C74" s="9"/>
      <c r="D74" s="9"/>
      <c r="E74" s="9"/>
      <c r="F74" s="9"/>
      <c r="G74" s="9"/>
      <c r="H74" s="9"/>
      <c r="I74" s="9"/>
      <c r="J74" s="9"/>
      <c r="K74" s="339" t="s">
        <v>93</v>
      </c>
    </row>
    <row r="75" spans="1:11" ht="14.25" customHeight="1" x14ac:dyDescent="0.2">
      <c r="A75" s="8" t="s">
        <v>213</v>
      </c>
      <c r="B75" s="9">
        <v>161</v>
      </c>
      <c r="C75" s="9">
        <v>7</v>
      </c>
      <c r="D75" s="9">
        <v>168</v>
      </c>
      <c r="E75" s="9">
        <v>0</v>
      </c>
      <c r="F75" s="9">
        <v>0</v>
      </c>
      <c r="G75" s="9">
        <f t="shared" ref="G75:G88" si="17">SUM(E75:F75)</f>
        <v>0</v>
      </c>
      <c r="H75" s="9">
        <f t="shared" ref="H75:I88" si="18">SUM(B75,E75)</f>
        <v>161</v>
      </c>
      <c r="I75" s="9">
        <f t="shared" si="18"/>
        <v>7</v>
      </c>
      <c r="J75" s="9">
        <f t="shared" ref="J75:J88" si="19">SUM(H75:I75)</f>
        <v>168</v>
      </c>
      <c r="K75" s="339" t="s">
        <v>214</v>
      </c>
    </row>
    <row r="76" spans="1:11" ht="13.5" customHeight="1" x14ac:dyDescent="0.2">
      <c r="A76" s="8" t="s">
        <v>217</v>
      </c>
      <c r="B76" s="9">
        <v>81</v>
      </c>
      <c r="C76" s="9">
        <v>116</v>
      </c>
      <c r="D76" s="9">
        <v>197</v>
      </c>
      <c r="E76" s="9">
        <v>0</v>
      </c>
      <c r="F76" s="9">
        <v>0</v>
      </c>
      <c r="G76" s="9">
        <f t="shared" si="17"/>
        <v>0</v>
      </c>
      <c r="H76" s="9">
        <f t="shared" si="18"/>
        <v>81</v>
      </c>
      <c r="I76" s="9">
        <f t="shared" si="18"/>
        <v>116</v>
      </c>
      <c r="J76" s="9">
        <f t="shared" si="19"/>
        <v>197</v>
      </c>
      <c r="K76" s="339" t="s">
        <v>453</v>
      </c>
    </row>
    <row r="77" spans="1:11" ht="15" customHeight="1" x14ac:dyDescent="0.2">
      <c r="A77" s="8" t="s">
        <v>804</v>
      </c>
      <c r="B77" s="9">
        <v>42</v>
      </c>
      <c r="C77" s="9">
        <v>46</v>
      </c>
      <c r="D77" s="9">
        <v>88</v>
      </c>
      <c r="E77" s="9">
        <v>0</v>
      </c>
      <c r="F77" s="9">
        <v>0</v>
      </c>
      <c r="G77" s="9">
        <f t="shared" si="17"/>
        <v>0</v>
      </c>
      <c r="H77" s="9">
        <f t="shared" si="18"/>
        <v>42</v>
      </c>
      <c r="I77" s="9">
        <f t="shared" si="18"/>
        <v>46</v>
      </c>
      <c r="J77" s="9">
        <f t="shared" si="19"/>
        <v>88</v>
      </c>
      <c r="K77" s="339" t="s">
        <v>805</v>
      </c>
    </row>
    <row r="78" spans="1:11" ht="15" customHeight="1" x14ac:dyDescent="0.2">
      <c r="A78" s="8" t="s">
        <v>456</v>
      </c>
      <c r="B78" s="9">
        <v>77</v>
      </c>
      <c r="C78" s="9">
        <v>21</v>
      </c>
      <c r="D78" s="9">
        <v>98</v>
      </c>
      <c r="E78" s="9">
        <v>0</v>
      </c>
      <c r="F78" s="9">
        <v>0</v>
      </c>
      <c r="G78" s="9">
        <f t="shared" si="17"/>
        <v>0</v>
      </c>
      <c r="H78" s="9">
        <f t="shared" si="18"/>
        <v>77</v>
      </c>
      <c r="I78" s="9">
        <f t="shared" si="18"/>
        <v>21</v>
      </c>
      <c r="J78" s="9">
        <f t="shared" si="19"/>
        <v>98</v>
      </c>
      <c r="K78" s="339" t="s">
        <v>457</v>
      </c>
    </row>
    <row r="79" spans="1:11" ht="15" customHeight="1" x14ac:dyDescent="0.2">
      <c r="A79" s="8" t="s">
        <v>221</v>
      </c>
      <c r="B79" s="9">
        <v>206</v>
      </c>
      <c r="C79" s="9">
        <v>82</v>
      </c>
      <c r="D79" s="9">
        <v>288</v>
      </c>
      <c r="E79" s="9">
        <v>0</v>
      </c>
      <c r="F79" s="9">
        <v>0</v>
      </c>
      <c r="G79" s="9">
        <f t="shared" si="17"/>
        <v>0</v>
      </c>
      <c r="H79" s="9">
        <f t="shared" si="18"/>
        <v>206</v>
      </c>
      <c r="I79" s="9">
        <f t="shared" si="18"/>
        <v>82</v>
      </c>
      <c r="J79" s="9">
        <f t="shared" si="19"/>
        <v>288</v>
      </c>
      <c r="K79" s="339" t="s">
        <v>222</v>
      </c>
    </row>
    <row r="80" spans="1:11" ht="15" customHeight="1" x14ac:dyDescent="0.2">
      <c r="A80" s="8" t="s">
        <v>806</v>
      </c>
      <c r="B80" s="9">
        <v>292</v>
      </c>
      <c r="C80" s="9">
        <v>282</v>
      </c>
      <c r="D80" s="9">
        <v>574</v>
      </c>
      <c r="E80" s="9">
        <v>0</v>
      </c>
      <c r="F80" s="9">
        <v>0</v>
      </c>
      <c r="G80" s="9">
        <f t="shared" si="17"/>
        <v>0</v>
      </c>
      <c r="H80" s="9">
        <f t="shared" si="18"/>
        <v>292</v>
      </c>
      <c r="I80" s="9">
        <f t="shared" si="18"/>
        <v>282</v>
      </c>
      <c r="J80" s="9">
        <f t="shared" si="19"/>
        <v>574</v>
      </c>
      <c r="K80" s="339" t="s">
        <v>807</v>
      </c>
    </row>
    <row r="81" spans="1:11" ht="15" customHeight="1" x14ac:dyDescent="0.2">
      <c r="A81" s="8" t="s">
        <v>808</v>
      </c>
      <c r="B81" s="9">
        <v>266</v>
      </c>
      <c r="C81" s="9">
        <v>196</v>
      </c>
      <c r="D81" s="9">
        <v>462</v>
      </c>
      <c r="E81" s="9">
        <v>0</v>
      </c>
      <c r="F81" s="9">
        <v>0</v>
      </c>
      <c r="G81" s="9">
        <f t="shared" si="17"/>
        <v>0</v>
      </c>
      <c r="H81" s="9">
        <f t="shared" si="18"/>
        <v>266</v>
      </c>
      <c r="I81" s="9">
        <f t="shared" si="18"/>
        <v>196</v>
      </c>
      <c r="J81" s="9">
        <f t="shared" si="19"/>
        <v>462</v>
      </c>
      <c r="K81" s="339" t="s">
        <v>461</v>
      </c>
    </row>
    <row r="82" spans="1:11" s="560" customFormat="1" ht="15" customHeight="1" x14ac:dyDescent="0.2">
      <c r="A82" s="463" t="s">
        <v>809</v>
      </c>
      <c r="B82" s="9">
        <v>8</v>
      </c>
      <c r="C82" s="9">
        <v>48</v>
      </c>
      <c r="D82" s="9">
        <v>56</v>
      </c>
      <c r="E82" s="9">
        <v>0</v>
      </c>
      <c r="F82" s="9">
        <v>0</v>
      </c>
      <c r="G82" s="9">
        <f t="shared" ref="G82" si="20">SUM(E82:F82)</f>
        <v>0</v>
      </c>
      <c r="H82" s="9">
        <f t="shared" ref="H82" si="21">SUM(B82,E82)</f>
        <v>8</v>
      </c>
      <c r="I82" s="9">
        <f t="shared" ref="I82" si="22">SUM(C82,F82)</f>
        <v>48</v>
      </c>
      <c r="J82" s="9">
        <f t="shared" ref="J82" si="23">SUM(H82:I82)</f>
        <v>56</v>
      </c>
      <c r="K82" s="562" t="s">
        <v>810</v>
      </c>
    </row>
    <row r="83" spans="1:11" ht="15" customHeight="1" x14ac:dyDescent="0.2">
      <c r="A83" s="8" t="s">
        <v>227</v>
      </c>
      <c r="B83" s="9">
        <v>0</v>
      </c>
      <c r="C83" s="9">
        <v>241</v>
      </c>
      <c r="D83" s="9">
        <v>241</v>
      </c>
      <c r="E83" s="9">
        <v>0</v>
      </c>
      <c r="F83" s="9">
        <v>2</v>
      </c>
      <c r="G83" s="9">
        <f t="shared" si="17"/>
        <v>2</v>
      </c>
      <c r="H83" s="9">
        <f t="shared" si="18"/>
        <v>0</v>
      </c>
      <c r="I83" s="9">
        <f t="shared" si="18"/>
        <v>243</v>
      </c>
      <c r="J83" s="9">
        <f t="shared" si="19"/>
        <v>243</v>
      </c>
      <c r="K83" s="296" t="s">
        <v>258</v>
      </c>
    </row>
    <row r="84" spans="1:11" ht="15" customHeight="1" x14ac:dyDescent="0.2">
      <c r="A84" s="8" t="s">
        <v>811</v>
      </c>
      <c r="B84" s="9">
        <v>89</v>
      </c>
      <c r="C84" s="9">
        <v>108</v>
      </c>
      <c r="D84" s="9">
        <v>197</v>
      </c>
      <c r="E84" s="9">
        <v>0</v>
      </c>
      <c r="F84" s="9">
        <v>0</v>
      </c>
      <c r="G84" s="9">
        <f t="shared" si="17"/>
        <v>0</v>
      </c>
      <c r="H84" s="9">
        <f t="shared" si="18"/>
        <v>89</v>
      </c>
      <c r="I84" s="9">
        <f t="shared" si="18"/>
        <v>108</v>
      </c>
      <c r="J84" s="9">
        <f t="shared" si="19"/>
        <v>197</v>
      </c>
      <c r="K84" s="339" t="s">
        <v>812</v>
      </c>
    </row>
    <row r="85" spans="1:11" ht="15" customHeight="1" x14ac:dyDescent="0.2">
      <c r="A85" s="8" t="s">
        <v>778</v>
      </c>
      <c r="B85" s="9">
        <v>220</v>
      </c>
      <c r="C85" s="9">
        <v>18</v>
      </c>
      <c r="D85" s="9">
        <v>238</v>
      </c>
      <c r="E85" s="9">
        <v>0</v>
      </c>
      <c r="F85" s="9">
        <v>0</v>
      </c>
      <c r="G85" s="9">
        <f t="shared" si="17"/>
        <v>0</v>
      </c>
      <c r="H85" s="9">
        <f t="shared" si="18"/>
        <v>220</v>
      </c>
      <c r="I85" s="9">
        <f t="shared" si="18"/>
        <v>18</v>
      </c>
      <c r="J85" s="9">
        <f t="shared" si="19"/>
        <v>238</v>
      </c>
      <c r="K85" s="339" t="s">
        <v>462</v>
      </c>
    </row>
    <row r="86" spans="1:11" ht="15" customHeight="1" x14ac:dyDescent="0.2">
      <c r="A86" s="8" t="s">
        <v>233</v>
      </c>
      <c r="B86" s="9">
        <v>68</v>
      </c>
      <c r="C86" s="9">
        <v>26</v>
      </c>
      <c r="D86" s="9">
        <v>94</v>
      </c>
      <c r="E86" s="9">
        <v>0</v>
      </c>
      <c r="F86" s="9">
        <v>0</v>
      </c>
      <c r="G86" s="9">
        <f t="shared" si="17"/>
        <v>0</v>
      </c>
      <c r="H86" s="9">
        <f t="shared" si="18"/>
        <v>68</v>
      </c>
      <c r="I86" s="9">
        <f t="shared" si="18"/>
        <v>26</v>
      </c>
      <c r="J86" s="9">
        <f t="shared" si="19"/>
        <v>94</v>
      </c>
      <c r="K86" s="339" t="s">
        <v>462</v>
      </c>
    </row>
    <row r="87" spans="1:11" ht="15" customHeight="1" x14ac:dyDescent="0.2">
      <c r="A87" s="8" t="s">
        <v>433</v>
      </c>
      <c r="B87" s="9">
        <v>143</v>
      </c>
      <c r="C87" s="9">
        <v>33</v>
      </c>
      <c r="D87" s="9">
        <v>176</v>
      </c>
      <c r="E87" s="9">
        <v>0</v>
      </c>
      <c r="F87" s="9">
        <v>0</v>
      </c>
      <c r="G87" s="9">
        <f t="shared" si="17"/>
        <v>0</v>
      </c>
      <c r="H87" s="9">
        <f t="shared" si="18"/>
        <v>143</v>
      </c>
      <c r="I87" s="9">
        <f t="shared" si="18"/>
        <v>33</v>
      </c>
      <c r="J87" s="9">
        <f t="shared" si="19"/>
        <v>176</v>
      </c>
      <c r="K87" s="339" t="s">
        <v>240</v>
      </c>
    </row>
    <row r="88" spans="1:11" ht="15" customHeight="1" x14ac:dyDescent="0.2">
      <c r="A88" s="8" t="s">
        <v>245</v>
      </c>
      <c r="B88" s="9">
        <v>92</v>
      </c>
      <c r="C88" s="9">
        <v>46</v>
      </c>
      <c r="D88" s="9">
        <v>138</v>
      </c>
      <c r="E88" s="9">
        <v>0</v>
      </c>
      <c r="F88" s="9">
        <v>0</v>
      </c>
      <c r="G88" s="9">
        <f t="shared" si="17"/>
        <v>0</v>
      </c>
      <c r="H88" s="9">
        <f t="shared" si="18"/>
        <v>92</v>
      </c>
      <c r="I88" s="9">
        <f t="shared" si="18"/>
        <v>46</v>
      </c>
      <c r="J88" s="9">
        <f t="shared" si="19"/>
        <v>138</v>
      </c>
      <c r="K88" s="339" t="s">
        <v>442</v>
      </c>
    </row>
    <row r="89" spans="1:11" ht="15" customHeight="1" thickBot="1" x14ac:dyDescent="0.25">
      <c r="A89" s="8" t="s">
        <v>126</v>
      </c>
      <c r="B89" s="9">
        <f>SUM(B75:B88)</f>
        <v>1745</v>
      </c>
      <c r="C89" s="9">
        <f t="shared" ref="C89:J89" si="24">SUM(C75:C88)</f>
        <v>1270</v>
      </c>
      <c r="D89" s="9">
        <f t="shared" si="24"/>
        <v>3015</v>
      </c>
      <c r="E89" s="9">
        <f t="shared" si="24"/>
        <v>0</v>
      </c>
      <c r="F89" s="9">
        <f t="shared" si="24"/>
        <v>2</v>
      </c>
      <c r="G89" s="9">
        <f t="shared" si="24"/>
        <v>2</v>
      </c>
      <c r="H89" s="9">
        <f t="shared" si="24"/>
        <v>1745</v>
      </c>
      <c r="I89" s="9">
        <f t="shared" si="24"/>
        <v>1272</v>
      </c>
      <c r="J89" s="9">
        <f t="shared" si="24"/>
        <v>3017</v>
      </c>
      <c r="K89" s="339" t="s">
        <v>251</v>
      </c>
    </row>
    <row r="90" spans="1:11" ht="15" customHeight="1" thickBot="1" x14ac:dyDescent="0.25">
      <c r="A90" s="23" t="s">
        <v>374</v>
      </c>
      <c r="B90" s="24">
        <f>SUM(B89,B73)</f>
        <v>10020</v>
      </c>
      <c r="C90" s="24">
        <f t="shared" ref="C90:J90" si="25">SUM(C89,C73)</f>
        <v>13572</v>
      </c>
      <c r="D90" s="24">
        <f t="shared" si="25"/>
        <v>23592</v>
      </c>
      <c r="E90" s="24">
        <f t="shared" si="25"/>
        <v>1</v>
      </c>
      <c r="F90" s="24">
        <f t="shared" si="25"/>
        <v>7</v>
      </c>
      <c r="G90" s="24">
        <f t="shared" si="25"/>
        <v>8</v>
      </c>
      <c r="H90" s="24">
        <f t="shared" si="25"/>
        <v>10021</v>
      </c>
      <c r="I90" s="24">
        <f t="shared" si="25"/>
        <v>13579</v>
      </c>
      <c r="J90" s="24">
        <f t="shared" si="25"/>
        <v>23600</v>
      </c>
      <c r="K90" s="340" t="s">
        <v>253</v>
      </c>
    </row>
    <row r="91" spans="1:11" ht="15" thickTop="1" x14ac:dyDescent="0.2"/>
    <row r="93" spans="1:11" s="518" customFormat="1" ht="7.5" customHeight="1" x14ac:dyDescent="0.2"/>
    <row r="94" spans="1:11" ht="21.75" customHeight="1" x14ac:dyDescent="0.2">
      <c r="A94" s="995" t="s">
        <v>2063</v>
      </c>
      <c r="B94" s="995"/>
      <c r="C94" s="995"/>
      <c r="D94" s="995"/>
      <c r="E94" s="995"/>
      <c r="F94" s="995"/>
      <c r="G94" s="995"/>
      <c r="H94" s="995"/>
      <c r="I94" s="995"/>
      <c r="J94" s="995"/>
      <c r="K94" s="995"/>
    </row>
    <row r="95" spans="1:11" ht="24.75" customHeight="1" x14ac:dyDescent="0.2">
      <c r="A95" s="999" t="s">
        <v>2064</v>
      </c>
      <c r="B95" s="999"/>
      <c r="C95" s="999"/>
      <c r="D95" s="999"/>
      <c r="E95" s="999"/>
      <c r="F95" s="999"/>
      <c r="G95" s="999"/>
      <c r="H95" s="999"/>
      <c r="I95" s="999"/>
      <c r="J95" s="999"/>
      <c r="K95" s="999"/>
    </row>
    <row r="96" spans="1:11" ht="24" customHeight="1" thickBot="1" x14ac:dyDescent="0.25">
      <c r="A96" s="5" t="s">
        <v>2481</v>
      </c>
      <c r="K96" s="7" t="s">
        <v>826</v>
      </c>
    </row>
    <row r="97" spans="1:11" ht="13.5" customHeight="1" thickTop="1" x14ac:dyDescent="0.25">
      <c r="A97" s="992" t="s">
        <v>196</v>
      </c>
      <c r="B97" s="1003" t="s">
        <v>1</v>
      </c>
      <c r="C97" s="1003"/>
      <c r="D97" s="1003"/>
      <c r="E97" s="1003" t="s">
        <v>2</v>
      </c>
      <c r="F97" s="1003"/>
      <c r="G97" s="1003"/>
      <c r="H97" s="1003" t="s">
        <v>4</v>
      </c>
      <c r="I97" s="1003"/>
      <c r="J97" s="1003"/>
      <c r="K97" s="992" t="s">
        <v>197</v>
      </c>
    </row>
    <row r="98" spans="1:11" ht="15.75" x14ac:dyDescent="0.25">
      <c r="A98" s="993"/>
      <c r="B98" s="1004" t="s">
        <v>6</v>
      </c>
      <c r="C98" s="1004"/>
      <c r="D98" s="1004"/>
      <c r="E98" s="1004" t="s">
        <v>7</v>
      </c>
      <c r="F98" s="1004"/>
      <c r="G98" s="1004"/>
      <c r="H98" s="1004" t="s">
        <v>9</v>
      </c>
      <c r="I98" s="1004"/>
      <c r="J98" s="1004"/>
      <c r="K98" s="993"/>
    </row>
    <row r="99" spans="1:11" ht="15.75" x14ac:dyDescent="0.25">
      <c r="A99" s="993"/>
      <c r="B99" s="334" t="s">
        <v>10</v>
      </c>
      <c r="C99" s="334" t="s">
        <v>112</v>
      </c>
      <c r="D99" s="334" t="s">
        <v>12</v>
      </c>
      <c r="E99" s="334" t="s">
        <v>10</v>
      </c>
      <c r="F99" s="334" t="s">
        <v>112</v>
      </c>
      <c r="G99" s="334" t="s">
        <v>12</v>
      </c>
      <c r="H99" s="334" t="s">
        <v>10</v>
      </c>
      <c r="I99" s="334" t="s">
        <v>112</v>
      </c>
      <c r="J99" s="334" t="s">
        <v>12</v>
      </c>
      <c r="K99" s="993"/>
    </row>
    <row r="100" spans="1:11" ht="16.5" thickBot="1" x14ac:dyDescent="0.3">
      <c r="A100" s="994"/>
      <c r="B100" s="4" t="s">
        <v>13</v>
      </c>
      <c r="C100" s="4" t="s">
        <v>14</v>
      </c>
      <c r="D100" s="4" t="s">
        <v>9</v>
      </c>
      <c r="E100" s="4" t="s">
        <v>13</v>
      </c>
      <c r="F100" s="4" t="s">
        <v>14</v>
      </c>
      <c r="G100" s="4" t="s">
        <v>9</v>
      </c>
      <c r="H100" s="4" t="s">
        <v>13</v>
      </c>
      <c r="I100" s="4" t="s">
        <v>14</v>
      </c>
      <c r="J100" s="4" t="s">
        <v>9</v>
      </c>
      <c r="K100" s="994"/>
    </row>
    <row r="101" spans="1:11" ht="18" customHeight="1" x14ac:dyDescent="0.2">
      <c r="A101" s="8" t="s">
        <v>15</v>
      </c>
      <c r="B101" s="9"/>
      <c r="C101" s="9"/>
      <c r="D101" s="9"/>
      <c r="E101" s="9"/>
      <c r="F101" s="9"/>
      <c r="G101" s="9"/>
      <c r="H101" s="9"/>
      <c r="I101" s="9"/>
      <c r="J101" s="9"/>
      <c r="K101" s="339" t="s">
        <v>198</v>
      </c>
    </row>
    <row r="102" spans="1:11" ht="18" customHeight="1" x14ac:dyDescent="0.2">
      <c r="A102" s="8" t="s">
        <v>199</v>
      </c>
      <c r="B102" s="699">
        <v>64</v>
      </c>
      <c r="C102" s="699">
        <v>32</v>
      </c>
      <c r="D102" s="699">
        <v>96</v>
      </c>
      <c r="E102" s="9">
        <v>0</v>
      </c>
      <c r="F102" s="9">
        <v>0</v>
      </c>
      <c r="G102" s="9">
        <f t="shared" ref="G102:G127" si="26">SUM(E102:F102)</f>
        <v>0</v>
      </c>
      <c r="H102" s="9">
        <f t="shared" ref="H102:I117" si="27">SUM(B102,E102)</f>
        <v>64</v>
      </c>
      <c r="I102" s="9">
        <f t="shared" si="27"/>
        <v>32</v>
      </c>
      <c r="J102" s="9">
        <f t="shared" ref="J102:J127" si="28">SUM(H102:I102)</f>
        <v>96</v>
      </c>
      <c r="K102" s="339" t="s">
        <v>200</v>
      </c>
    </row>
    <row r="103" spans="1:11" ht="18" customHeight="1" x14ac:dyDescent="0.2">
      <c r="A103" s="8" t="s">
        <v>203</v>
      </c>
      <c r="B103" s="699">
        <v>35</v>
      </c>
      <c r="C103" s="699">
        <v>23</v>
      </c>
      <c r="D103" s="699">
        <v>58</v>
      </c>
      <c r="E103" s="9">
        <v>0</v>
      </c>
      <c r="F103" s="9">
        <v>0</v>
      </c>
      <c r="G103" s="9">
        <f t="shared" si="26"/>
        <v>0</v>
      </c>
      <c r="H103" s="9">
        <f t="shared" si="27"/>
        <v>35</v>
      </c>
      <c r="I103" s="9">
        <f t="shared" si="27"/>
        <v>23</v>
      </c>
      <c r="J103" s="9">
        <f t="shared" si="28"/>
        <v>58</v>
      </c>
      <c r="K103" s="339" t="s">
        <v>204</v>
      </c>
    </row>
    <row r="104" spans="1:11" ht="18" customHeight="1" x14ac:dyDescent="0.2">
      <c r="A104" s="8" t="s">
        <v>814</v>
      </c>
      <c r="B104" s="699">
        <v>27</v>
      </c>
      <c r="C104" s="699">
        <v>10</v>
      </c>
      <c r="D104" s="699">
        <v>37</v>
      </c>
      <c r="E104" s="9">
        <v>0</v>
      </c>
      <c r="F104" s="9">
        <v>0</v>
      </c>
      <c r="G104" s="9">
        <f t="shared" si="26"/>
        <v>0</v>
      </c>
      <c r="H104" s="9">
        <f t="shared" si="27"/>
        <v>27</v>
      </c>
      <c r="I104" s="9">
        <f t="shared" si="27"/>
        <v>10</v>
      </c>
      <c r="J104" s="9">
        <f t="shared" si="28"/>
        <v>37</v>
      </c>
      <c r="K104" s="339" t="s">
        <v>300</v>
      </c>
    </row>
    <row r="105" spans="1:11" ht="18" customHeight="1" x14ac:dyDescent="0.2">
      <c r="A105" s="8" t="s">
        <v>209</v>
      </c>
      <c r="B105" s="699">
        <v>148</v>
      </c>
      <c r="C105" s="699">
        <v>17</v>
      </c>
      <c r="D105" s="699">
        <v>165</v>
      </c>
      <c r="E105" s="9">
        <v>0</v>
      </c>
      <c r="F105" s="9">
        <v>0</v>
      </c>
      <c r="G105" s="9">
        <f t="shared" si="26"/>
        <v>0</v>
      </c>
      <c r="H105" s="9">
        <f t="shared" si="27"/>
        <v>148</v>
      </c>
      <c r="I105" s="9">
        <f t="shared" si="27"/>
        <v>17</v>
      </c>
      <c r="J105" s="9">
        <f t="shared" si="28"/>
        <v>165</v>
      </c>
      <c r="K105" s="339" t="s">
        <v>210</v>
      </c>
    </row>
    <row r="106" spans="1:11" ht="18" customHeight="1" x14ac:dyDescent="0.2">
      <c r="A106" s="8" t="s">
        <v>213</v>
      </c>
      <c r="B106" s="699">
        <v>148</v>
      </c>
      <c r="C106" s="699">
        <v>14</v>
      </c>
      <c r="D106" s="699">
        <v>162</v>
      </c>
      <c r="E106" s="9">
        <v>1</v>
      </c>
      <c r="F106" s="9">
        <v>0</v>
      </c>
      <c r="G106" s="9">
        <f t="shared" si="26"/>
        <v>1</v>
      </c>
      <c r="H106" s="9">
        <f t="shared" si="27"/>
        <v>149</v>
      </c>
      <c r="I106" s="9">
        <f t="shared" si="27"/>
        <v>14</v>
      </c>
      <c r="J106" s="9">
        <f t="shared" si="28"/>
        <v>163</v>
      </c>
      <c r="K106" s="339" t="s">
        <v>214</v>
      </c>
    </row>
    <row r="107" spans="1:11" ht="18" customHeight="1" x14ac:dyDescent="0.2">
      <c r="A107" s="8" t="s">
        <v>217</v>
      </c>
      <c r="B107" s="699">
        <v>94</v>
      </c>
      <c r="C107" s="699">
        <v>30</v>
      </c>
      <c r="D107" s="699">
        <v>124</v>
      </c>
      <c r="E107" s="9">
        <v>0</v>
      </c>
      <c r="F107" s="9">
        <v>0</v>
      </c>
      <c r="G107" s="9">
        <f t="shared" si="26"/>
        <v>0</v>
      </c>
      <c r="H107" s="9">
        <f t="shared" si="27"/>
        <v>94</v>
      </c>
      <c r="I107" s="9">
        <f t="shared" si="27"/>
        <v>30</v>
      </c>
      <c r="J107" s="9">
        <f t="shared" si="28"/>
        <v>124</v>
      </c>
      <c r="K107" s="339" t="s">
        <v>453</v>
      </c>
    </row>
    <row r="108" spans="1:11" ht="18" customHeight="1" x14ac:dyDescent="0.2">
      <c r="A108" s="8" t="s">
        <v>804</v>
      </c>
      <c r="B108" s="699">
        <v>20</v>
      </c>
      <c r="C108" s="699">
        <v>3</v>
      </c>
      <c r="D108" s="699">
        <v>23</v>
      </c>
      <c r="E108" s="9">
        <v>0</v>
      </c>
      <c r="F108" s="9">
        <v>0</v>
      </c>
      <c r="G108" s="9">
        <f t="shared" si="26"/>
        <v>0</v>
      </c>
      <c r="H108" s="9">
        <f t="shared" si="27"/>
        <v>20</v>
      </c>
      <c r="I108" s="9">
        <f t="shared" si="27"/>
        <v>3</v>
      </c>
      <c r="J108" s="9">
        <f t="shared" si="28"/>
        <v>23</v>
      </c>
      <c r="K108" s="339" t="s">
        <v>805</v>
      </c>
    </row>
    <row r="109" spans="1:11" ht="30" customHeight="1" x14ac:dyDescent="0.2">
      <c r="A109" s="8" t="s">
        <v>456</v>
      </c>
      <c r="B109" s="699">
        <v>33</v>
      </c>
      <c r="C109" s="699">
        <v>9</v>
      </c>
      <c r="D109" s="699">
        <v>42</v>
      </c>
      <c r="E109" s="9">
        <v>1</v>
      </c>
      <c r="F109" s="9">
        <v>0</v>
      </c>
      <c r="G109" s="9">
        <f t="shared" si="26"/>
        <v>1</v>
      </c>
      <c r="H109" s="9">
        <f t="shared" si="27"/>
        <v>34</v>
      </c>
      <c r="I109" s="9">
        <f t="shared" si="27"/>
        <v>9</v>
      </c>
      <c r="J109" s="9">
        <f t="shared" si="28"/>
        <v>43</v>
      </c>
      <c r="K109" s="29" t="s">
        <v>367</v>
      </c>
    </row>
    <row r="110" spans="1:11" ht="18" customHeight="1" x14ac:dyDescent="0.2">
      <c r="A110" s="8" t="s">
        <v>306</v>
      </c>
      <c r="B110" s="699">
        <v>52</v>
      </c>
      <c r="C110" s="699">
        <v>2</v>
      </c>
      <c r="D110" s="699">
        <v>54</v>
      </c>
      <c r="E110" s="9">
        <v>0</v>
      </c>
      <c r="F110" s="9">
        <v>0</v>
      </c>
      <c r="G110" s="9">
        <f t="shared" si="26"/>
        <v>0</v>
      </c>
      <c r="H110" s="9">
        <f t="shared" si="27"/>
        <v>52</v>
      </c>
      <c r="I110" s="9">
        <f t="shared" si="27"/>
        <v>2</v>
      </c>
      <c r="J110" s="9">
        <f t="shared" si="28"/>
        <v>54</v>
      </c>
      <c r="K110" s="339" t="s">
        <v>222</v>
      </c>
    </row>
    <row r="111" spans="1:11" ht="18" customHeight="1" x14ac:dyDescent="0.2">
      <c r="A111" s="8" t="s">
        <v>806</v>
      </c>
      <c r="B111" s="699">
        <v>148</v>
      </c>
      <c r="C111" s="699">
        <v>6</v>
      </c>
      <c r="D111" s="699">
        <v>154</v>
      </c>
      <c r="E111" s="9">
        <v>0</v>
      </c>
      <c r="F111" s="9">
        <v>0</v>
      </c>
      <c r="G111" s="9">
        <f t="shared" si="26"/>
        <v>0</v>
      </c>
      <c r="H111" s="9">
        <f t="shared" si="27"/>
        <v>148</v>
      </c>
      <c r="I111" s="9">
        <f t="shared" si="27"/>
        <v>6</v>
      </c>
      <c r="J111" s="9">
        <f t="shared" si="28"/>
        <v>154</v>
      </c>
      <c r="K111" s="339" t="s">
        <v>807</v>
      </c>
    </row>
    <row r="112" spans="1:11" ht="18" customHeight="1" x14ac:dyDescent="0.2">
      <c r="A112" s="8" t="s">
        <v>808</v>
      </c>
      <c r="B112" s="699">
        <v>87</v>
      </c>
      <c r="C112" s="699">
        <v>15</v>
      </c>
      <c r="D112" s="699">
        <v>102</v>
      </c>
      <c r="E112" s="9">
        <v>0</v>
      </c>
      <c r="F112" s="9">
        <v>0</v>
      </c>
      <c r="G112" s="9">
        <f t="shared" si="26"/>
        <v>0</v>
      </c>
      <c r="H112" s="9">
        <f t="shared" si="27"/>
        <v>87</v>
      </c>
      <c r="I112" s="9">
        <f t="shared" si="27"/>
        <v>15</v>
      </c>
      <c r="J112" s="9">
        <f t="shared" si="28"/>
        <v>102</v>
      </c>
      <c r="K112" s="339" t="s">
        <v>461</v>
      </c>
    </row>
    <row r="113" spans="1:11" ht="18" customHeight="1" x14ac:dyDescent="0.2">
      <c r="A113" s="8" t="s">
        <v>809</v>
      </c>
      <c r="B113" s="699">
        <v>30</v>
      </c>
      <c r="C113" s="699">
        <v>1</v>
      </c>
      <c r="D113" s="699">
        <v>31</v>
      </c>
      <c r="E113" s="9">
        <v>1</v>
      </c>
      <c r="F113" s="9">
        <v>0</v>
      </c>
      <c r="G113" s="9">
        <f t="shared" si="26"/>
        <v>1</v>
      </c>
      <c r="H113" s="9">
        <f t="shared" si="27"/>
        <v>31</v>
      </c>
      <c r="I113" s="9">
        <f t="shared" si="27"/>
        <v>1</v>
      </c>
      <c r="J113" s="9">
        <f t="shared" si="28"/>
        <v>32</v>
      </c>
      <c r="K113" s="339" t="s">
        <v>810</v>
      </c>
    </row>
    <row r="114" spans="1:11" ht="18" customHeight="1" x14ac:dyDescent="0.2">
      <c r="A114" s="8" t="s">
        <v>227</v>
      </c>
      <c r="B114" s="699">
        <v>62</v>
      </c>
      <c r="C114" s="699">
        <v>61</v>
      </c>
      <c r="D114" s="699">
        <v>123</v>
      </c>
      <c r="E114" s="9">
        <v>1</v>
      </c>
      <c r="F114" s="9">
        <v>0</v>
      </c>
      <c r="G114" s="9">
        <f t="shared" si="26"/>
        <v>1</v>
      </c>
      <c r="H114" s="9">
        <f t="shared" si="27"/>
        <v>63</v>
      </c>
      <c r="I114" s="9">
        <f t="shared" si="27"/>
        <v>61</v>
      </c>
      <c r="J114" s="9">
        <f t="shared" si="28"/>
        <v>124</v>
      </c>
      <c r="K114" s="339" t="s">
        <v>432</v>
      </c>
    </row>
    <row r="115" spans="1:11" ht="18" customHeight="1" x14ac:dyDescent="0.2">
      <c r="A115" s="8" t="s">
        <v>811</v>
      </c>
      <c r="B115" s="699">
        <v>26</v>
      </c>
      <c r="C115" s="699">
        <v>0</v>
      </c>
      <c r="D115" s="699">
        <v>26</v>
      </c>
      <c r="E115" s="9">
        <v>0</v>
      </c>
      <c r="F115" s="9">
        <v>0</v>
      </c>
      <c r="G115" s="9">
        <f t="shared" si="26"/>
        <v>0</v>
      </c>
      <c r="H115" s="9">
        <f t="shared" si="27"/>
        <v>26</v>
      </c>
      <c r="I115" s="9">
        <f t="shared" si="27"/>
        <v>0</v>
      </c>
      <c r="J115" s="9">
        <f t="shared" si="28"/>
        <v>26</v>
      </c>
      <c r="K115" s="339" t="s">
        <v>812</v>
      </c>
    </row>
    <row r="116" spans="1:11" ht="18" customHeight="1" x14ac:dyDescent="0.2">
      <c r="A116" s="8" t="s">
        <v>778</v>
      </c>
      <c r="B116" s="699">
        <v>30</v>
      </c>
      <c r="C116" s="699">
        <v>1</v>
      </c>
      <c r="D116" s="699">
        <v>31</v>
      </c>
      <c r="E116" s="9">
        <v>0</v>
      </c>
      <c r="F116" s="9">
        <v>0</v>
      </c>
      <c r="G116" s="9">
        <f t="shared" si="26"/>
        <v>0</v>
      </c>
      <c r="H116" s="9">
        <f t="shared" si="27"/>
        <v>30</v>
      </c>
      <c r="I116" s="9">
        <f t="shared" si="27"/>
        <v>1</v>
      </c>
      <c r="J116" s="9">
        <f t="shared" si="28"/>
        <v>31</v>
      </c>
      <c r="K116" s="339" t="s">
        <v>462</v>
      </c>
    </row>
    <row r="117" spans="1:11" ht="18" customHeight="1" x14ac:dyDescent="0.2">
      <c r="A117" s="8" t="s">
        <v>233</v>
      </c>
      <c r="B117" s="699">
        <v>122</v>
      </c>
      <c r="C117" s="699">
        <v>15</v>
      </c>
      <c r="D117" s="699">
        <v>137</v>
      </c>
      <c r="E117" s="9">
        <v>0</v>
      </c>
      <c r="F117" s="9">
        <v>0</v>
      </c>
      <c r="G117" s="9">
        <f t="shared" si="26"/>
        <v>0</v>
      </c>
      <c r="H117" s="9">
        <f t="shared" si="27"/>
        <v>122</v>
      </c>
      <c r="I117" s="9">
        <f t="shared" si="27"/>
        <v>15</v>
      </c>
      <c r="J117" s="9">
        <f t="shared" si="28"/>
        <v>137</v>
      </c>
      <c r="K117" s="339" t="s">
        <v>234</v>
      </c>
    </row>
    <row r="118" spans="1:11" ht="18" customHeight="1" x14ac:dyDescent="0.2">
      <c r="A118" s="8" t="s">
        <v>433</v>
      </c>
      <c r="B118" s="699">
        <v>60</v>
      </c>
      <c r="C118" s="699">
        <v>3</v>
      </c>
      <c r="D118" s="699">
        <v>63</v>
      </c>
      <c r="E118" s="9">
        <v>0</v>
      </c>
      <c r="F118" s="9">
        <v>0</v>
      </c>
      <c r="G118" s="9">
        <f t="shared" si="26"/>
        <v>0</v>
      </c>
      <c r="H118" s="9">
        <f t="shared" ref="H118:I127" si="29">SUM(B118,E118)</f>
        <v>60</v>
      </c>
      <c r="I118" s="9">
        <f t="shared" si="29"/>
        <v>3</v>
      </c>
      <c r="J118" s="9">
        <f t="shared" si="28"/>
        <v>63</v>
      </c>
      <c r="K118" s="339" t="s">
        <v>240</v>
      </c>
    </row>
    <row r="119" spans="1:11" ht="18" customHeight="1" x14ac:dyDescent="0.2">
      <c r="A119" s="8" t="s">
        <v>245</v>
      </c>
      <c r="B119" s="699">
        <v>82</v>
      </c>
      <c r="C119" s="699">
        <v>2</v>
      </c>
      <c r="D119" s="699">
        <v>84</v>
      </c>
      <c r="E119" s="9">
        <v>0</v>
      </c>
      <c r="F119" s="9">
        <v>0</v>
      </c>
      <c r="G119" s="9">
        <f t="shared" si="26"/>
        <v>0</v>
      </c>
      <c r="H119" s="9">
        <f t="shared" si="29"/>
        <v>82</v>
      </c>
      <c r="I119" s="9">
        <f t="shared" si="29"/>
        <v>2</v>
      </c>
      <c r="J119" s="9">
        <f t="shared" si="28"/>
        <v>84</v>
      </c>
      <c r="K119" s="339" t="s">
        <v>442</v>
      </c>
    </row>
    <row r="120" spans="1:11" ht="18" customHeight="1" x14ac:dyDescent="0.2">
      <c r="A120" s="8" t="s">
        <v>288</v>
      </c>
      <c r="B120" s="699">
        <v>7</v>
      </c>
      <c r="C120" s="699">
        <v>1</v>
      </c>
      <c r="D120" s="699">
        <v>8</v>
      </c>
      <c r="E120" s="9">
        <v>0</v>
      </c>
      <c r="F120" s="9">
        <v>0</v>
      </c>
      <c r="G120" s="9">
        <f t="shared" si="26"/>
        <v>0</v>
      </c>
      <c r="H120" s="9">
        <f t="shared" si="29"/>
        <v>7</v>
      </c>
      <c r="I120" s="9">
        <f t="shared" si="29"/>
        <v>1</v>
      </c>
      <c r="J120" s="9">
        <f t="shared" si="28"/>
        <v>8</v>
      </c>
      <c r="K120" s="339" t="s">
        <v>289</v>
      </c>
    </row>
    <row r="121" spans="1:11" ht="18" customHeight="1" x14ac:dyDescent="0.2">
      <c r="A121" s="8" t="s">
        <v>815</v>
      </c>
      <c r="B121" s="699">
        <v>14</v>
      </c>
      <c r="C121" s="699">
        <v>1</v>
      </c>
      <c r="D121" s="699">
        <v>15</v>
      </c>
      <c r="E121" s="9">
        <v>0</v>
      </c>
      <c r="F121" s="9">
        <v>0</v>
      </c>
      <c r="G121" s="9">
        <f t="shared" si="26"/>
        <v>0</v>
      </c>
      <c r="H121" s="9">
        <f t="shared" si="29"/>
        <v>14</v>
      </c>
      <c r="I121" s="9">
        <f t="shared" si="29"/>
        <v>1</v>
      </c>
      <c r="J121" s="9">
        <f t="shared" si="28"/>
        <v>15</v>
      </c>
      <c r="K121" s="339" t="s">
        <v>816</v>
      </c>
    </row>
    <row r="122" spans="1:11" ht="18" customHeight="1" x14ac:dyDescent="0.2">
      <c r="A122" s="8" t="s">
        <v>817</v>
      </c>
      <c r="B122" s="699">
        <v>15</v>
      </c>
      <c r="C122" s="699">
        <v>0</v>
      </c>
      <c r="D122" s="699">
        <v>15</v>
      </c>
      <c r="E122" s="9">
        <v>0</v>
      </c>
      <c r="F122" s="9">
        <v>0</v>
      </c>
      <c r="G122" s="9">
        <f t="shared" si="26"/>
        <v>0</v>
      </c>
      <c r="H122" s="9">
        <f t="shared" si="29"/>
        <v>15</v>
      </c>
      <c r="I122" s="9">
        <f t="shared" si="29"/>
        <v>0</v>
      </c>
      <c r="J122" s="9">
        <f t="shared" si="28"/>
        <v>15</v>
      </c>
      <c r="K122" s="339" t="s">
        <v>818</v>
      </c>
    </row>
    <row r="123" spans="1:11" ht="18" customHeight="1" x14ac:dyDescent="0.2">
      <c r="A123" s="8" t="s">
        <v>819</v>
      </c>
      <c r="B123" s="699">
        <v>16</v>
      </c>
      <c r="C123" s="699">
        <v>0</v>
      </c>
      <c r="D123" s="699">
        <v>16</v>
      </c>
      <c r="E123" s="9">
        <v>0</v>
      </c>
      <c r="F123" s="9">
        <v>0</v>
      </c>
      <c r="G123" s="9">
        <f t="shared" si="26"/>
        <v>0</v>
      </c>
      <c r="H123" s="9">
        <f t="shared" si="29"/>
        <v>16</v>
      </c>
      <c r="I123" s="9">
        <f t="shared" si="29"/>
        <v>0</v>
      </c>
      <c r="J123" s="9">
        <f t="shared" si="28"/>
        <v>16</v>
      </c>
      <c r="K123" s="297" t="s">
        <v>820</v>
      </c>
    </row>
    <row r="124" spans="1:11" ht="18" customHeight="1" x14ac:dyDescent="0.2">
      <c r="A124" s="8" t="s">
        <v>2488</v>
      </c>
      <c r="B124" s="699">
        <v>10</v>
      </c>
      <c r="C124" s="699">
        <v>0</v>
      </c>
      <c r="D124" s="699">
        <v>10</v>
      </c>
      <c r="E124" s="9">
        <v>0</v>
      </c>
      <c r="F124" s="9">
        <v>0</v>
      </c>
      <c r="G124" s="9">
        <f t="shared" si="26"/>
        <v>0</v>
      </c>
      <c r="H124" s="9">
        <f t="shared" si="29"/>
        <v>10</v>
      </c>
      <c r="I124" s="9">
        <f t="shared" si="29"/>
        <v>0</v>
      </c>
      <c r="J124" s="9">
        <f t="shared" si="28"/>
        <v>10</v>
      </c>
      <c r="K124" s="29" t="s">
        <v>821</v>
      </c>
    </row>
    <row r="125" spans="1:11" ht="18" customHeight="1" x14ac:dyDescent="0.2">
      <c r="A125" s="8" t="s">
        <v>822</v>
      </c>
      <c r="B125" s="699">
        <v>4</v>
      </c>
      <c r="C125" s="699">
        <v>1</v>
      </c>
      <c r="D125" s="699">
        <v>5</v>
      </c>
      <c r="E125" s="9">
        <v>0</v>
      </c>
      <c r="F125" s="9">
        <v>0</v>
      </c>
      <c r="G125" s="9">
        <f t="shared" si="26"/>
        <v>0</v>
      </c>
      <c r="H125" s="9">
        <f t="shared" si="29"/>
        <v>4</v>
      </c>
      <c r="I125" s="9">
        <f t="shared" si="29"/>
        <v>1</v>
      </c>
      <c r="J125" s="9">
        <f t="shared" si="28"/>
        <v>5</v>
      </c>
      <c r="K125" s="339" t="s">
        <v>823</v>
      </c>
    </row>
    <row r="126" spans="1:11" ht="18" customHeight="1" x14ac:dyDescent="0.2">
      <c r="A126" s="8" t="s">
        <v>824</v>
      </c>
      <c r="B126" s="699">
        <v>15</v>
      </c>
      <c r="C126" s="699">
        <v>1</v>
      </c>
      <c r="D126" s="699">
        <v>16</v>
      </c>
      <c r="E126" s="9">
        <v>0</v>
      </c>
      <c r="F126" s="9">
        <v>0</v>
      </c>
      <c r="G126" s="9">
        <f t="shared" si="26"/>
        <v>0</v>
      </c>
      <c r="H126" s="9">
        <f t="shared" si="29"/>
        <v>15</v>
      </c>
      <c r="I126" s="9">
        <f t="shared" si="29"/>
        <v>1</v>
      </c>
      <c r="J126" s="9">
        <f t="shared" si="28"/>
        <v>16</v>
      </c>
      <c r="K126" s="339" t="s">
        <v>825</v>
      </c>
    </row>
    <row r="127" spans="1:11" ht="18" customHeight="1" thickBot="1" x14ac:dyDescent="0.25">
      <c r="A127" s="8" t="s">
        <v>292</v>
      </c>
      <c r="B127" s="699">
        <v>43</v>
      </c>
      <c r="C127" s="699">
        <v>7</v>
      </c>
      <c r="D127" s="699">
        <v>50</v>
      </c>
      <c r="E127" s="9">
        <v>0</v>
      </c>
      <c r="F127" s="9">
        <v>0</v>
      </c>
      <c r="G127" s="9">
        <f t="shared" si="26"/>
        <v>0</v>
      </c>
      <c r="H127" s="9">
        <f t="shared" si="29"/>
        <v>43</v>
      </c>
      <c r="I127" s="9">
        <f t="shared" si="29"/>
        <v>7</v>
      </c>
      <c r="J127" s="9">
        <f t="shared" si="28"/>
        <v>50</v>
      </c>
      <c r="K127" s="339" t="s">
        <v>293</v>
      </c>
    </row>
    <row r="128" spans="1:11" ht="21" customHeight="1" thickBot="1" x14ac:dyDescent="0.25">
      <c r="A128" s="23" t="s">
        <v>374</v>
      </c>
      <c r="B128" s="24">
        <f t="shared" ref="B128:J128" si="30">SUM(B102:B127)</f>
        <v>1392</v>
      </c>
      <c r="C128" s="24">
        <f t="shared" si="30"/>
        <v>255</v>
      </c>
      <c r="D128" s="24">
        <f t="shared" si="30"/>
        <v>1647</v>
      </c>
      <c r="E128" s="24">
        <f t="shared" si="30"/>
        <v>4</v>
      </c>
      <c r="F128" s="24">
        <f t="shared" si="30"/>
        <v>0</v>
      </c>
      <c r="G128" s="24">
        <f t="shared" si="30"/>
        <v>4</v>
      </c>
      <c r="H128" s="24">
        <f t="shared" si="30"/>
        <v>1396</v>
      </c>
      <c r="I128" s="24">
        <f t="shared" si="30"/>
        <v>255</v>
      </c>
      <c r="J128" s="24">
        <f t="shared" si="30"/>
        <v>1651</v>
      </c>
      <c r="K128" s="340" t="s">
        <v>253</v>
      </c>
    </row>
    <row r="129" spans="1:1" ht="15" thickTop="1" x14ac:dyDescent="0.2"/>
    <row r="133" spans="1:1" ht="15.75" x14ac:dyDescent="0.2">
      <c r="A133" s="14"/>
    </row>
    <row r="134" spans="1:1" ht="15.75" x14ac:dyDescent="0.2">
      <c r="A134" s="14"/>
    </row>
    <row r="135" spans="1:1" ht="15.75" x14ac:dyDescent="0.2">
      <c r="A135" s="14"/>
    </row>
    <row r="136" spans="1:1" ht="15.75" x14ac:dyDescent="0.2">
      <c r="A136" s="14"/>
    </row>
    <row r="137" spans="1:1" ht="15.75" x14ac:dyDescent="0.2">
      <c r="A137" s="14"/>
    </row>
    <row r="138" spans="1:1" ht="15.75" x14ac:dyDescent="0.2">
      <c r="A138" s="14"/>
    </row>
    <row r="139" spans="1:1" ht="15.75" x14ac:dyDescent="0.2">
      <c r="A139" s="14"/>
    </row>
    <row r="140" spans="1:1" ht="15.75" x14ac:dyDescent="0.2">
      <c r="A140" s="14"/>
    </row>
  </sheetData>
  <mergeCells count="30">
    <mergeCell ref="A1:K1"/>
    <mergeCell ref="A2:K2"/>
    <mergeCell ref="A4:A7"/>
    <mergeCell ref="B4:D4"/>
    <mergeCell ref="E4:G4"/>
    <mergeCell ref="H4:J4"/>
    <mergeCell ref="K4:K7"/>
    <mergeCell ref="B5:D5"/>
    <mergeCell ref="E5:G5"/>
    <mergeCell ref="H5:J5"/>
    <mergeCell ref="A47:K47"/>
    <mergeCell ref="A48:K48"/>
    <mergeCell ref="A50:A53"/>
    <mergeCell ref="B50:D50"/>
    <mergeCell ref="E50:G50"/>
    <mergeCell ref="H50:J50"/>
    <mergeCell ref="K50:K53"/>
    <mergeCell ref="B51:D51"/>
    <mergeCell ref="E51:G51"/>
    <mergeCell ref="H51:J51"/>
    <mergeCell ref="A94:K94"/>
    <mergeCell ref="A95:K95"/>
    <mergeCell ref="A97:A100"/>
    <mergeCell ref="B97:D97"/>
    <mergeCell ref="E97:G97"/>
    <mergeCell ref="H97:J97"/>
    <mergeCell ref="K97:K100"/>
    <mergeCell ref="B98:D98"/>
    <mergeCell ref="E98:G98"/>
    <mergeCell ref="H98:J98"/>
  </mergeCells>
  <printOptions horizontalCentered="1"/>
  <pageMargins left="0.39370078740157483" right="0.39370078740157483" top="0.78740157480314965" bottom="0.39370078740157483" header="0.98425196850393704" footer="0.39370078740157483"/>
  <pageSetup paperSize="9" scale="7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rightToLeft="1" view="pageBreakPreview" zoomScale="80" zoomScaleSheetLayoutView="80" workbookViewId="0">
      <selection activeCell="N3" sqref="N3"/>
    </sheetView>
  </sheetViews>
  <sheetFormatPr defaultRowHeight="14.25" x14ac:dyDescent="0.2"/>
  <cols>
    <col min="1" max="1" width="26.375" style="335" customWidth="1"/>
    <col min="2" max="13" width="7.5" style="335" customWidth="1"/>
    <col min="14" max="14" width="34" style="335" customWidth="1"/>
    <col min="15" max="16384" width="9" style="335"/>
  </cols>
  <sheetData>
    <row r="1" spans="1:14" ht="29.25" customHeight="1" x14ac:dyDescent="0.2">
      <c r="A1" s="995" t="s">
        <v>2069</v>
      </c>
      <c r="B1" s="995"/>
      <c r="C1" s="995"/>
      <c r="D1" s="995"/>
      <c r="E1" s="995"/>
      <c r="F1" s="995"/>
      <c r="G1" s="995"/>
      <c r="H1" s="995"/>
      <c r="I1" s="995"/>
      <c r="J1" s="995"/>
      <c r="K1" s="995"/>
      <c r="L1" s="995"/>
      <c r="M1" s="995"/>
      <c r="N1" s="995"/>
    </row>
    <row r="2" spans="1:14" ht="37.5" customHeight="1" x14ac:dyDescent="0.25">
      <c r="A2" s="1013" t="s">
        <v>2070</v>
      </c>
      <c r="B2" s="1013"/>
      <c r="C2" s="1013"/>
      <c r="D2" s="1013"/>
      <c r="E2" s="1013"/>
      <c r="F2" s="1013"/>
      <c r="G2" s="1013"/>
      <c r="H2" s="1013"/>
      <c r="I2" s="1013"/>
      <c r="J2" s="1013"/>
      <c r="K2" s="1013"/>
      <c r="L2" s="1013"/>
      <c r="M2" s="1013"/>
      <c r="N2" s="1013"/>
    </row>
    <row r="3" spans="1:14" ht="16.5" customHeight="1" thickBot="1" x14ac:dyDescent="0.25">
      <c r="A3" s="5" t="s">
        <v>2482</v>
      </c>
      <c r="N3" s="7" t="s">
        <v>2483</v>
      </c>
    </row>
    <row r="4" spans="1:14" ht="14.1" customHeight="1" thickTop="1" x14ac:dyDescent="0.25">
      <c r="A4" s="1049" t="s">
        <v>196</v>
      </c>
      <c r="B4" s="1052" t="s">
        <v>128</v>
      </c>
      <c r="C4" s="1052"/>
      <c r="D4" s="1052"/>
      <c r="E4" s="1052" t="s">
        <v>827</v>
      </c>
      <c r="F4" s="1052"/>
      <c r="G4" s="1052"/>
      <c r="H4" s="1052" t="s">
        <v>130</v>
      </c>
      <c r="I4" s="1052"/>
      <c r="J4" s="1052"/>
      <c r="K4" s="1052" t="s">
        <v>4</v>
      </c>
      <c r="L4" s="1052"/>
      <c r="M4" s="1052"/>
      <c r="N4" s="1049" t="s">
        <v>197</v>
      </c>
    </row>
    <row r="5" spans="1:14" ht="14.1" customHeight="1" x14ac:dyDescent="0.25">
      <c r="A5" s="1050"/>
      <c r="B5" s="1048" t="s">
        <v>131</v>
      </c>
      <c r="C5" s="1048"/>
      <c r="D5" s="1048"/>
      <c r="E5" s="1048" t="s">
        <v>132</v>
      </c>
      <c r="F5" s="1048"/>
      <c r="G5" s="1048"/>
      <c r="H5" s="1048" t="s">
        <v>133</v>
      </c>
      <c r="I5" s="1048"/>
      <c r="J5" s="1048"/>
      <c r="K5" s="1048" t="s">
        <v>9</v>
      </c>
      <c r="L5" s="1048"/>
      <c r="M5" s="1048"/>
      <c r="N5" s="1050"/>
    </row>
    <row r="6" spans="1:14" ht="14.1" customHeight="1" x14ac:dyDescent="0.25">
      <c r="A6" s="1050"/>
      <c r="B6" s="343" t="s">
        <v>10</v>
      </c>
      <c r="C6" s="343" t="s">
        <v>112</v>
      </c>
      <c r="D6" s="343" t="s">
        <v>12</v>
      </c>
      <c r="E6" s="343" t="s">
        <v>10</v>
      </c>
      <c r="F6" s="343" t="s">
        <v>112</v>
      </c>
      <c r="G6" s="343" t="s">
        <v>12</v>
      </c>
      <c r="H6" s="343" t="s">
        <v>10</v>
      </c>
      <c r="I6" s="343" t="s">
        <v>112</v>
      </c>
      <c r="J6" s="343" t="s">
        <v>12</v>
      </c>
      <c r="K6" s="343" t="s">
        <v>10</v>
      </c>
      <c r="L6" s="343" t="s">
        <v>112</v>
      </c>
      <c r="M6" s="343" t="s">
        <v>12</v>
      </c>
      <c r="N6" s="1050"/>
    </row>
    <row r="7" spans="1:14" ht="14.1" customHeight="1" thickBot="1" x14ac:dyDescent="0.3">
      <c r="A7" s="1051"/>
      <c r="B7" s="280" t="s">
        <v>13</v>
      </c>
      <c r="C7" s="280" t="s">
        <v>14</v>
      </c>
      <c r="D7" s="280" t="s">
        <v>9</v>
      </c>
      <c r="E7" s="280" t="s">
        <v>13</v>
      </c>
      <c r="F7" s="280" t="s">
        <v>14</v>
      </c>
      <c r="G7" s="280" t="s">
        <v>9</v>
      </c>
      <c r="H7" s="280" t="s">
        <v>13</v>
      </c>
      <c r="I7" s="280" t="s">
        <v>14</v>
      </c>
      <c r="J7" s="280" t="s">
        <v>9</v>
      </c>
      <c r="K7" s="280" t="s">
        <v>13</v>
      </c>
      <c r="L7" s="280" t="s">
        <v>14</v>
      </c>
      <c r="M7" s="280" t="s">
        <v>9</v>
      </c>
      <c r="N7" s="1051"/>
    </row>
    <row r="8" spans="1:14" ht="17.45" customHeight="1" x14ac:dyDescent="0.2">
      <c r="A8" s="8" t="s">
        <v>15</v>
      </c>
      <c r="B8" s="9"/>
      <c r="C8" s="9"/>
      <c r="D8" s="9"/>
      <c r="E8" s="9"/>
      <c r="F8" s="9"/>
      <c r="G8" s="9"/>
      <c r="H8" s="9"/>
      <c r="I8" s="9"/>
      <c r="J8" s="9"/>
      <c r="K8" s="339"/>
      <c r="L8" s="8"/>
      <c r="M8" s="9"/>
      <c r="N8" s="339" t="s">
        <v>198</v>
      </c>
    </row>
    <row r="9" spans="1:14" ht="15.95" customHeight="1" x14ac:dyDescent="0.2">
      <c r="A9" s="8" t="s">
        <v>199</v>
      </c>
      <c r="B9" s="9">
        <v>6</v>
      </c>
      <c r="C9" s="9">
        <v>7</v>
      </c>
      <c r="D9" s="9">
        <v>13</v>
      </c>
      <c r="E9" s="9">
        <v>5</v>
      </c>
      <c r="F9" s="9">
        <v>0</v>
      </c>
      <c r="G9" s="9">
        <v>5</v>
      </c>
      <c r="H9" s="9">
        <v>0</v>
      </c>
      <c r="I9" s="9">
        <v>0</v>
      </c>
      <c r="J9" s="9">
        <f>SUM(H9:I9)</f>
        <v>0</v>
      </c>
      <c r="K9" s="9">
        <f t="shared" ref="K9:L26" si="0">SUM(B9,E9,H9)</f>
        <v>11</v>
      </c>
      <c r="L9" s="9">
        <f t="shared" si="0"/>
        <v>7</v>
      </c>
      <c r="M9" s="9">
        <f t="shared" ref="M9:M26" si="1">SUM(K9:L9)</f>
        <v>18</v>
      </c>
      <c r="N9" s="339" t="s">
        <v>200</v>
      </c>
    </row>
    <row r="10" spans="1:14" ht="15.95" customHeight="1" x14ac:dyDescent="0.2">
      <c r="A10" s="8" t="s">
        <v>203</v>
      </c>
      <c r="B10" s="9">
        <v>3</v>
      </c>
      <c r="C10" s="9">
        <v>2</v>
      </c>
      <c r="D10" s="9">
        <v>5</v>
      </c>
      <c r="E10" s="9">
        <v>3</v>
      </c>
      <c r="F10" s="9">
        <v>1</v>
      </c>
      <c r="G10" s="9">
        <v>4</v>
      </c>
      <c r="H10" s="9">
        <v>0</v>
      </c>
      <c r="I10" s="9">
        <v>0</v>
      </c>
      <c r="J10" s="9">
        <f t="shared" ref="J10:J26" si="2">SUM(H10:I10)</f>
        <v>0</v>
      </c>
      <c r="K10" s="9">
        <f t="shared" si="0"/>
        <v>6</v>
      </c>
      <c r="L10" s="9">
        <f t="shared" si="0"/>
        <v>3</v>
      </c>
      <c r="M10" s="9">
        <f t="shared" si="1"/>
        <v>9</v>
      </c>
      <c r="N10" s="339" t="s">
        <v>204</v>
      </c>
    </row>
    <row r="11" spans="1:14" ht="15.95" customHeight="1" x14ac:dyDescent="0.2">
      <c r="A11" s="8" t="s">
        <v>404</v>
      </c>
      <c r="B11" s="9">
        <v>5</v>
      </c>
      <c r="C11" s="9">
        <v>6</v>
      </c>
      <c r="D11" s="9">
        <v>11</v>
      </c>
      <c r="E11" s="9">
        <v>2</v>
      </c>
      <c r="F11" s="9">
        <v>7</v>
      </c>
      <c r="G11" s="9">
        <v>9</v>
      </c>
      <c r="H11" s="9">
        <v>4</v>
      </c>
      <c r="I11" s="9">
        <v>5</v>
      </c>
      <c r="J11" s="9">
        <f t="shared" si="2"/>
        <v>9</v>
      </c>
      <c r="K11" s="9">
        <f t="shared" si="0"/>
        <v>11</v>
      </c>
      <c r="L11" s="9">
        <f t="shared" si="0"/>
        <v>18</v>
      </c>
      <c r="M11" s="9">
        <f t="shared" si="1"/>
        <v>29</v>
      </c>
      <c r="N11" s="339" t="s">
        <v>300</v>
      </c>
    </row>
    <row r="12" spans="1:14" ht="15.95" customHeight="1" x14ac:dyDescent="0.2">
      <c r="A12" s="8" t="s">
        <v>209</v>
      </c>
      <c r="B12" s="9">
        <v>71</v>
      </c>
      <c r="C12" s="9">
        <v>28</v>
      </c>
      <c r="D12" s="9">
        <v>99</v>
      </c>
      <c r="E12" s="9">
        <v>27</v>
      </c>
      <c r="F12" s="9">
        <v>11</v>
      </c>
      <c r="G12" s="9">
        <v>38</v>
      </c>
      <c r="H12" s="9">
        <v>4</v>
      </c>
      <c r="I12" s="9">
        <v>0</v>
      </c>
      <c r="J12" s="9">
        <f t="shared" si="2"/>
        <v>4</v>
      </c>
      <c r="K12" s="9">
        <f t="shared" si="0"/>
        <v>102</v>
      </c>
      <c r="L12" s="9">
        <f t="shared" si="0"/>
        <v>39</v>
      </c>
      <c r="M12" s="9">
        <f t="shared" si="1"/>
        <v>141</v>
      </c>
      <c r="N12" s="339" t="s">
        <v>210</v>
      </c>
    </row>
    <row r="13" spans="1:14" ht="15.95" customHeight="1" x14ac:dyDescent="0.2">
      <c r="A13" s="8" t="s">
        <v>213</v>
      </c>
      <c r="B13" s="9">
        <v>17</v>
      </c>
      <c r="C13" s="9">
        <v>2</v>
      </c>
      <c r="D13" s="9">
        <v>19</v>
      </c>
      <c r="E13" s="9"/>
      <c r="F13" s="9">
        <v>1</v>
      </c>
      <c r="G13" s="9">
        <v>1</v>
      </c>
      <c r="H13" s="9">
        <v>0</v>
      </c>
      <c r="I13" s="9">
        <v>0</v>
      </c>
      <c r="J13" s="9">
        <f t="shared" si="2"/>
        <v>0</v>
      </c>
      <c r="K13" s="9">
        <f t="shared" si="0"/>
        <v>17</v>
      </c>
      <c r="L13" s="9">
        <f t="shared" si="0"/>
        <v>3</v>
      </c>
      <c r="M13" s="9">
        <f t="shared" si="1"/>
        <v>20</v>
      </c>
      <c r="N13" s="339" t="s">
        <v>214</v>
      </c>
    </row>
    <row r="14" spans="1:14" ht="15.95" customHeight="1" x14ac:dyDescent="0.2">
      <c r="A14" s="8" t="s">
        <v>217</v>
      </c>
      <c r="B14" s="9">
        <v>44</v>
      </c>
      <c r="C14" s="9">
        <v>39</v>
      </c>
      <c r="D14" s="9">
        <v>83</v>
      </c>
      <c r="E14" s="9">
        <v>17</v>
      </c>
      <c r="F14" s="9">
        <v>35</v>
      </c>
      <c r="G14" s="9">
        <v>52</v>
      </c>
      <c r="H14" s="9">
        <v>4</v>
      </c>
      <c r="I14" s="9">
        <v>8</v>
      </c>
      <c r="J14" s="9">
        <f t="shared" si="2"/>
        <v>12</v>
      </c>
      <c r="K14" s="9">
        <f t="shared" si="0"/>
        <v>65</v>
      </c>
      <c r="L14" s="9">
        <f t="shared" si="0"/>
        <v>82</v>
      </c>
      <c r="M14" s="9">
        <f t="shared" si="1"/>
        <v>147</v>
      </c>
      <c r="N14" s="339" t="s">
        <v>453</v>
      </c>
    </row>
    <row r="15" spans="1:14" ht="15.95" customHeight="1" x14ac:dyDescent="0.2">
      <c r="A15" s="8" t="s">
        <v>804</v>
      </c>
      <c r="B15" s="9">
        <v>3</v>
      </c>
      <c r="C15" s="9">
        <v>3</v>
      </c>
      <c r="D15" s="9">
        <v>6</v>
      </c>
      <c r="E15" s="9">
        <v>8</v>
      </c>
      <c r="F15" s="9">
        <v>1</v>
      </c>
      <c r="G15" s="9">
        <v>9</v>
      </c>
      <c r="H15" s="9">
        <v>0</v>
      </c>
      <c r="I15" s="9">
        <v>0</v>
      </c>
      <c r="J15" s="9">
        <f t="shared" si="2"/>
        <v>0</v>
      </c>
      <c r="K15" s="9">
        <f t="shared" si="0"/>
        <v>11</v>
      </c>
      <c r="L15" s="9">
        <f t="shared" si="0"/>
        <v>4</v>
      </c>
      <c r="M15" s="9">
        <f t="shared" si="1"/>
        <v>15</v>
      </c>
      <c r="N15" s="339" t="s">
        <v>805</v>
      </c>
    </row>
    <row r="16" spans="1:14" ht="37.5" customHeight="1" x14ac:dyDescent="0.2">
      <c r="A16" s="8" t="s">
        <v>456</v>
      </c>
      <c r="B16" s="9">
        <v>33</v>
      </c>
      <c r="C16" s="9">
        <v>22</v>
      </c>
      <c r="D16" s="9">
        <v>55</v>
      </c>
      <c r="E16" s="9">
        <v>7</v>
      </c>
      <c r="F16" s="9">
        <v>14</v>
      </c>
      <c r="G16" s="9">
        <v>21</v>
      </c>
      <c r="H16" s="9">
        <v>1</v>
      </c>
      <c r="I16" s="9">
        <v>1</v>
      </c>
      <c r="J16" s="9">
        <f t="shared" si="2"/>
        <v>2</v>
      </c>
      <c r="K16" s="9">
        <f t="shared" si="0"/>
        <v>41</v>
      </c>
      <c r="L16" s="9">
        <f t="shared" si="0"/>
        <v>37</v>
      </c>
      <c r="M16" s="9">
        <f t="shared" si="1"/>
        <v>78</v>
      </c>
      <c r="N16" s="29" t="s">
        <v>828</v>
      </c>
    </row>
    <row r="17" spans="1:14" ht="15" customHeight="1" x14ac:dyDescent="0.2">
      <c r="A17" s="8" t="s">
        <v>306</v>
      </c>
      <c r="B17" s="9">
        <v>191</v>
      </c>
      <c r="C17" s="9">
        <v>79</v>
      </c>
      <c r="D17" s="9">
        <v>270</v>
      </c>
      <c r="E17" s="9">
        <v>36</v>
      </c>
      <c r="F17" s="9">
        <v>16</v>
      </c>
      <c r="G17" s="9">
        <v>52</v>
      </c>
      <c r="H17" s="9">
        <v>10</v>
      </c>
      <c r="I17" s="9">
        <v>6</v>
      </c>
      <c r="J17" s="9">
        <f t="shared" si="2"/>
        <v>16</v>
      </c>
      <c r="K17" s="9">
        <f t="shared" si="0"/>
        <v>237</v>
      </c>
      <c r="L17" s="9">
        <f t="shared" si="0"/>
        <v>101</v>
      </c>
      <c r="M17" s="9">
        <f t="shared" si="1"/>
        <v>338</v>
      </c>
      <c r="N17" s="339" t="s">
        <v>222</v>
      </c>
    </row>
    <row r="18" spans="1:14" ht="15" customHeight="1" x14ac:dyDescent="0.2">
      <c r="A18" s="8" t="s">
        <v>806</v>
      </c>
      <c r="B18" s="9">
        <v>501</v>
      </c>
      <c r="C18" s="9">
        <v>264</v>
      </c>
      <c r="D18" s="9">
        <v>765</v>
      </c>
      <c r="E18" s="9">
        <v>72</v>
      </c>
      <c r="F18" s="9">
        <v>45</v>
      </c>
      <c r="G18" s="9">
        <v>117</v>
      </c>
      <c r="H18" s="9">
        <v>78</v>
      </c>
      <c r="I18" s="9">
        <v>15</v>
      </c>
      <c r="J18" s="9">
        <f t="shared" si="2"/>
        <v>93</v>
      </c>
      <c r="K18" s="9">
        <f t="shared" si="0"/>
        <v>651</v>
      </c>
      <c r="L18" s="9">
        <f t="shared" si="0"/>
        <v>324</v>
      </c>
      <c r="M18" s="9">
        <f t="shared" si="1"/>
        <v>975</v>
      </c>
      <c r="N18" s="339" t="s">
        <v>807</v>
      </c>
    </row>
    <row r="19" spans="1:14" ht="15" customHeight="1" x14ac:dyDescent="0.2">
      <c r="A19" s="8" t="s">
        <v>808</v>
      </c>
      <c r="B19" s="9">
        <v>56</v>
      </c>
      <c r="C19" s="9">
        <v>29</v>
      </c>
      <c r="D19" s="9">
        <v>85</v>
      </c>
      <c r="E19" s="9">
        <v>21</v>
      </c>
      <c r="F19" s="9">
        <v>20</v>
      </c>
      <c r="G19" s="9">
        <v>41</v>
      </c>
      <c r="H19" s="9"/>
      <c r="I19" s="9"/>
      <c r="J19" s="9">
        <f t="shared" si="2"/>
        <v>0</v>
      </c>
      <c r="K19" s="9">
        <f t="shared" si="0"/>
        <v>77</v>
      </c>
      <c r="L19" s="9">
        <f t="shared" si="0"/>
        <v>49</v>
      </c>
      <c r="M19" s="9">
        <f t="shared" si="1"/>
        <v>126</v>
      </c>
      <c r="N19" s="339" t="s">
        <v>461</v>
      </c>
    </row>
    <row r="20" spans="1:14" ht="15" customHeight="1" x14ac:dyDescent="0.2">
      <c r="A20" s="8" t="s">
        <v>809</v>
      </c>
      <c r="B20" s="9">
        <v>29</v>
      </c>
      <c r="C20" s="9">
        <v>25</v>
      </c>
      <c r="D20" s="9">
        <v>54</v>
      </c>
      <c r="E20" s="9">
        <v>9</v>
      </c>
      <c r="F20" s="9">
        <v>27</v>
      </c>
      <c r="G20" s="9">
        <v>36</v>
      </c>
      <c r="H20" s="9">
        <v>4</v>
      </c>
      <c r="I20" s="9">
        <v>11</v>
      </c>
      <c r="J20" s="9">
        <f t="shared" si="2"/>
        <v>15</v>
      </c>
      <c r="K20" s="9">
        <f t="shared" si="0"/>
        <v>42</v>
      </c>
      <c r="L20" s="9">
        <f t="shared" si="0"/>
        <v>63</v>
      </c>
      <c r="M20" s="9">
        <f t="shared" si="1"/>
        <v>105</v>
      </c>
      <c r="N20" s="339" t="s">
        <v>810</v>
      </c>
    </row>
    <row r="21" spans="1:14" ht="15" customHeight="1" x14ac:dyDescent="0.2">
      <c r="A21" s="8" t="s">
        <v>227</v>
      </c>
      <c r="B21" s="9">
        <v>0</v>
      </c>
      <c r="C21" s="9">
        <v>625</v>
      </c>
      <c r="D21" s="9">
        <v>625</v>
      </c>
      <c r="E21" s="9"/>
      <c r="F21" s="9">
        <v>127</v>
      </c>
      <c r="G21" s="9">
        <v>127</v>
      </c>
      <c r="H21" s="9">
        <v>0</v>
      </c>
      <c r="I21" s="9">
        <v>72</v>
      </c>
      <c r="J21" s="9">
        <f t="shared" si="2"/>
        <v>72</v>
      </c>
      <c r="K21" s="9">
        <f t="shared" si="0"/>
        <v>0</v>
      </c>
      <c r="L21" s="9">
        <f t="shared" si="0"/>
        <v>824</v>
      </c>
      <c r="M21" s="9">
        <f t="shared" si="1"/>
        <v>824</v>
      </c>
      <c r="N21" s="339" t="s">
        <v>432</v>
      </c>
    </row>
    <row r="22" spans="1:14" ht="15" customHeight="1" x14ac:dyDescent="0.2">
      <c r="A22" s="8" t="s">
        <v>829</v>
      </c>
      <c r="B22" s="9">
        <v>9</v>
      </c>
      <c r="C22" s="9">
        <v>3</v>
      </c>
      <c r="D22" s="9">
        <v>12</v>
      </c>
      <c r="E22" s="9">
        <v>22</v>
      </c>
      <c r="F22" s="9">
        <v>4</v>
      </c>
      <c r="G22" s="9">
        <v>26</v>
      </c>
      <c r="H22" s="9">
        <v>12</v>
      </c>
      <c r="I22" s="9">
        <v>5</v>
      </c>
      <c r="J22" s="9">
        <f t="shared" si="2"/>
        <v>17</v>
      </c>
      <c r="K22" s="9">
        <f t="shared" si="0"/>
        <v>43</v>
      </c>
      <c r="L22" s="9">
        <f t="shared" si="0"/>
        <v>12</v>
      </c>
      <c r="M22" s="9">
        <f t="shared" si="1"/>
        <v>55</v>
      </c>
      <c r="N22" s="339" t="s">
        <v>812</v>
      </c>
    </row>
    <row r="23" spans="1:14" ht="15" customHeight="1" x14ac:dyDescent="0.2">
      <c r="A23" s="8" t="s">
        <v>778</v>
      </c>
      <c r="B23" s="9">
        <v>10</v>
      </c>
      <c r="C23" s="9">
        <v>0</v>
      </c>
      <c r="D23" s="9">
        <v>10</v>
      </c>
      <c r="E23" s="9">
        <v>3</v>
      </c>
      <c r="F23" s="9">
        <v>0</v>
      </c>
      <c r="G23" s="9">
        <v>3</v>
      </c>
      <c r="H23" s="9">
        <v>3</v>
      </c>
      <c r="I23" s="9">
        <v>0</v>
      </c>
      <c r="J23" s="9">
        <f t="shared" si="2"/>
        <v>3</v>
      </c>
      <c r="K23" s="9">
        <f t="shared" si="0"/>
        <v>16</v>
      </c>
      <c r="L23" s="9">
        <f t="shared" si="0"/>
        <v>0</v>
      </c>
      <c r="M23" s="9">
        <f t="shared" si="1"/>
        <v>16</v>
      </c>
      <c r="N23" s="339" t="s">
        <v>462</v>
      </c>
    </row>
    <row r="24" spans="1:14" ht="15" customHeight="1" x14ac:dyDescent="0.2">
      <c r="A24" s="8" t="s">
        <v>233</v>
      </c>
      <c r="B24" s="9">
        <v>197</v>
      </c>
      <c r="C24" s="9">
        <v>103</v>
      </c>
      <c r="D24" s="9">
        <v>300</v>
      </c>
      <c r="E24" s="9">
        <v>39</v>
      </c>
      <c r="F24" s="9">
        <v>23</v>
      </c>
      <c r="G24" s="9">
        <v>62</v>
      </c>
      <c r="H24" s="9">
        <v>17</v>
      </c>
      <c r="I24" s="9">
        <v>8</v>
      </c>
      <c r="J24" s="9">
        <f t="shared" si="2"/>
        <v>25</v>
      </c>
      <c r="K24" s="9">
        <f t="shared" si="0"/>
        <v>253</v>
      </c>
      <c r="L24" s="9">
        <f t="shared" si="0"/>
        <v>134</v>
      </c>
      <c r="M24" s="9">
        <f t="shared" si="1"/>
        <v>387</v>
      </c>
      <c r="N24" s="339" t="s">
        <v>234</v>
      </c>
    </row>
    <row r="25" spans="1:14" ht="15" customHeight="1" x14ac:dyDescent="0.2">
      <c r="A25" s="8" t="s">
        <v>433</v>
      </c>
      <c r="B25" s="9">
        <v>136</v>
      </c>
      <c r="C25" s="9">
        <v>32</v>
      </c>
      <c r="D25" s="9">
        <v>168</v>
      </c>
      <c r="E25" s="9">
        <v>71</v>
      </c>
      <c r="F25" s="9">
        <v>32</v>
      </c>
      <c r="G25" s="9">
        <v>103</v>
      </c>
      <c r="H25" s="9">
        <v>19</v>
      </c>
      <c r="I25" s="9">
        <v>22</v>
      </c>
      <c r="J25" s="9">
        <f t="shared" si="2"/>
        <v>41</v>
      </c>
      <c r="K25" s="9">
        <f t="shared" si="0"/>
        <v>226</v>
      </c>
      <c r="L25" s="9">
        <f t="shared" si="0"/>
        <v>86</v>
      </c>
      <c r="M25" s="9">
        <f t="shared" si="1"/>
        <v>312</v>
      </c>
      <c r="N25" s="339" t="s">
        <v>240</v>
      </c>
    </row>
    <row r="26" spans="1:14" ht="15" customHeight="1" x14ac:dyDescent="0.2">
      <c r="A26" s="8" t="s">
        <v>245</v>
      </c>
      <c r="B26" s="9">
        <v>74</v>
      </c>
      <c r="C26" s="9">
        <v>32</v>
      </c>
      <c r="D26" s="9">
        <v>106</v>
      </c>
      <c r="E26" s="9">
        <v>27</v>
      </c>
      <c r="F26" s="9">
        <v>17</v>
      </c>
      <c r="G26" s="9">
        <v>44</v>
      </c>
      <c r="H26" s="9">
        <v>18</v>
      </c>
      <c r="I26" s="9">
        <v>11</v>
      </c>
      <c r="J26" s="9">
        <f t="shared" si="2"/>
        <v>29</v>
      </c>
      <c r="K26" s="9">
        <f t="shared" si="0"/>
        <v>119</v>
      </c>
      <c r="L26" s="9">
        <f t="shared" si="0"/>
        <v>60</v>
      </c>
      <c r="M26" s="9">
        <f t="shared" si="1"/>
        <v>179</v>
      </c>
      <c r="N26" s="339" t="s">
        <v>442</v>
      </c>
    </row>
    <row r="27" spans="1:14" ht="15" customHeight="1" x14ac:dyDescent="0.2">
      <c r="A27" s="8" t="s">
        <v>90</v>
      </c>
      <c r="B27" s="9">
        <f t="shared" ref="B27:M27" si="3">SUM(B9:B26)</f>
        <v>1385</v>
      </c>
      <c r="C27" s="9">
        <f t="shared" si="3"/>
        <v>1301</v>
      </c>
      <c r="D27" s="9">
        <f t="shared" si="3"/>
        <v>2686</v>
      </c>
      <c r="E27" s="9">
        <f t="shared" si="3"/>
        <v>369</v>
      </c>
      <c r="F27" s="9">
        <f t="shared" si="3"/>
        <v>381</v>
      </c>
      <c r="G27" s="9">
        <f t="shared" si="3"/>
        <v>750</v>
      </c>
      <c r="H27" s="9">
        <f t="shared" si="3"/>
        <v>174</v>
      </c>
      <c r="I27" s="9">
        <f t="shared" si="3"/>
        <v>164</v>
      </c>
      <c r="J27" s="9">
        <f t="shared" si="3"/>
        <v>338</v>
      </c>
      <c r="K27" s="9">
        <f t="shared" si="3"/>
        <v>1928</v>
      </c>
      <c r="L27" s="9">
        <f t="shared" si="3"/>
        <v>1846</v>
      </c>
      <c r="M27" s="9">
        <f t="shared" si="3"/>
        <v>3774</v>
      </c>
      <c r="N27" s="339" t="s">
        <v>91</v>
      </c>
    </row>
    <row r="28" spans="1:14" ht="15" customHeight="1" x14ac:dyDescent="0.2">
      <c r="A28" s="8" t="s">
        <v>767</v>
      </c>
      <c r="B28" s="9"/>
      <c r="C28" s="9"/>
      <c r="D28" s="9"/>
      <c r="E28" s="9"/>
      <c r="F28" s="9"/>
      <c r="G28" s="9"/>
      <c r="H28" s="9"/>
      <c r="I28" s="9"/>
      <c r="J28" s="9"/>
      <c r="K28" s="9"/>
      <c r="L28" s="9"/>
      <c r="M28" s="9"/>
      <c r="N28" s="339" t="s">
        <v>93</v>
      </c>
    </row>
    <row r="29" spans="1:14" ht="15" customHeight="1" x14ac:dyDescent="0.2">
      <c r="A29" s="8" t="s">
        <v>213</v>
      </c>
      <c r="B29" s="9">
        <v>4</v>
      </c>
      <c r="C29" s="9">
        <v>0</v>
      </c>
      <c r="D29" s="9">
        <v>4</v>
      </c>
      <c r="E29" s="9">
        <v>0</v>
      </c>
      <c r="F29" s="9">
        <v>0</v>
      </c>
      <c r="G29" s="9">
        <v>0</v>
      </c>
      <c r="H29" s="9">
        <v>0</v>
      </c>
      <c r="I29" s="9">
        <v>0</v>
      </c>
      <c r="J29" s="9">
        <v>0</v>
      </c>
      <c r="K29" s="9">
        <f t="shared" ref="K29:L40" si="4">SUM(B29,E29,H29)</f>
        <v>4</v>
      </c>
      <c r="L29" s="9">
        <f t="shared" si="4"/>
        <v>0</v>
      </c>
      <c r="M29" s="9">
        <f>SUM(K29:L29)</f>
        <v>4</v>
      </c>
      <c r="N29" s="339" t="s">
        <v>214</v>
      </c>
    </row>
    <row r="30" spans="1:14" s="560" customFormat="1" ht="15" customHeight="1" x14ac:dyDescent="0.2">
      <c r="A30" s="463" t="s">
        <v>217</v>
      </c>
      <c r="B30" s="9">
        <v>8</v>
      </c>
      <c r="C30" s="9">
        <v>4</v>
      </c>
      <c r="D30" s="9">
        <v>12</v>
      </c>
      <c r="E30" s="9">
        <v>0</v>
      </c>
      <c r="F30" s="9">
        <v>0</v>
      </c>
      <c r="G30" s="9">
        <v>0</v>
      </c>
      <c r="H30" s="9">
        <v>0</v>
      </c>
      <c r="I30" s="9">
        <v>0</v>
      </c>
      <c r="J30" s="9">
        <v>0</v>
      </c>
      <c r="K30" s="9">
        <f t="shared" ref="K30" si="5">SUM(B30,E30,H30)</f>
        <v>8</v>
      </c>
      <c r="L30" s="9">
        <f t="shared" ref="L30" si="6">SUM(C30,F30,I30)</f>
        <v>4</v>
      </c>
      <c r="M30" s="9">
        <f>SUM(K30:L30)</f>
        <v>12</v>
      </c>
      <c r="N30" s="562" t="s">
        <v>453</v>
      </c>
    </row>
    <row r="31" spans="1:14" ht="15" customHeight="1" x14ac:dyDescent="0.2">
      <c r="A31" s="8" t="s">
        <v>804</v>
      </c>
      <c r="B31" s="9">
        <v>0</v>
      </c>
      <c r="C31" s="9">
        <v>0</v>
      </c>
      <c r="D31" s="9">
        <v>0</v>
      </c>
      <c r="E31" s="9">
        <v>0</v>
      </c>
      <c r="F31" s="9">
        <v>1</v>
      </c>
      <c r="G31" s="9">
        <v>1</v>
      </c>
      <c r="H31" s="9">
        <v>0</v>
      </c>
      <c r="I31" s="9">
        <v>0</v>
      </c>
      <c r="J31" s="9">
        <v>0</v>
      </c>
      <c r="K31" s="9">
        <f t="shared" si="4"/>
        <v>0</v>
      </c>
      <c r="L31" s="9">
        <f t="shared" si="4"/>
        <v>1</v>
      </c>
      <c r="M31" s="9">
        <f t="shared" ref="M31:M40" si="7">SUM(K31:L31)</f>
        <v>1</v>
      </c>
      <c r="N31" s="339" t="s">
        <v>805</v>
      </c>
    </row>
    <row r="32" spans="1:14" ht="15" customHeight="1" x14ac:dyDescent="0.2">
      <c r="A32" s="8" t="s">
        <v>456</v>
      </c>
      <c r="B32" s="9">
        <v>22</v>
      </c>
      <c r="C32" s="9">
        <v>1</v>
      </c>
      <c r="D32" s="9">
        <v>23</v>
      </c>
      <c r="E32" s="9">
        <v>0</v>
      </c>
      <c r="F32" s="9">
        <v>0</v>
      </c>
      <c r="G32" s="9">
        <v>0</v>
      </c>
      <c r="H32" s="9">
        <v>0</v>
      </c>
      <c r="I32" s="9">
        <v>0</v>
      </c>
      <c r="J32" s="9">
        <v>0</v>
      </c>
      <c r="K32" s="9">
        <f t="shared" si="4"/>
        <v>22</v>
      </c>
      <c r="L32" s="9">
        <f t="shared" si="4"/>
        <v>1</v>
      </c>
      <c r="M32" s="9">
        <f t="shared" si="7"/>
        <v>23</v>
      </c>
      <c r="N32" s="29" t="s">
        <v>828</v>
      </c>
    </row>
    <row r="33" spans="1:14" ht="15" customHeight="1" x14ac:dyDescent="0.2">
      <c r="A33" s="8" t="s">
        <v>306</v>
      </c>
      <c r="B33" s="9">
        <v>37</v>
      </c>
      <c r="C33" s="9">
        <v>18</v>
      </c>
      <c r="D33" s="9">
        <v>55</v>
      </c>
      <c r="E33" s="9">
        <v>0</v>
      </c>
      <c r="F33" s="9">
        <v>0</v>
      </c>
      <c r="G33" s="9">
        <v>0</v>
      </c>
      <c r="H33" s="9">
        <v>0</v>
      </c>
      <c r="I33" s="9">
        <v>0</v>
      </c>
      <c r="J33" s="9">
        <v>0</v>
      </c>
      <c r="K33" s="9">
        <f t="shared" si="4"/>
        <v>37</v>
      </c>
      <c r="L33" s="9">
        <f t="shared" si="4"/>
        <v>18</v>
      </c>
      <c r="M33" s="9">
        <f t="shared" si="7"/>
        <v>55</v>
      </c>
      <c r="N33" s="339" t="s">
        <v>222</v>
      </c>
    </row>
    <row r="34" spans="1:14" ht="15" customHeight="1" x14ac:dyDescent="0.2">
      <c r="A34" s="8" t="s">
        <v>806</v>
      </c>
      <c r="B34" s="9">
        <v>87</v>
      </c>
      <c r="C34" s="9">
        <v>62</v>
      </c>
      <c r="D34" s="9">
        <v>149</v>
      </c>
      <c r="E34" s="9">
        <v>10</v>
      </c>
      <c r="F34" s="9">
        <v>3</v>
      </c>
      <c r="G34" s="9">
        <v>13</v>
      </c>
      <c r="H34" s="9">
        <v>0</v>
      </c>
      <c r="I34" s="9">
        <v>0</v>
      </c>
      <c r="J34" s="9">
        <v>0</v>
      </c>
      <c r="K34" s="9">
        <f t="shared" si="4"/>
        <v>97</v>
      </c>
      <c r="L34" s="9">
        <f t="shared" si="4"/>
        <v>65</v>
      </c>
      <c r="M34" s="9">
        <f t="shared" si="7"/>
        <v>162</v>
      </c>
      <c r="N34" s="339" t="s">
        <v>807</v>
      </c>
    </row>
    <row r="35" spans="1:14" ht="15" customHeight="1" x14ac:dyDescent="0.2">
      <c r="A35" s="8" t="s">
        <v>808</v>
      </c>
      <c r="B35" s="9">
        <v>36</v>
      </c>
      <c r="C35" s="9">
        <v>9</v>
      </c>
      <c r="D35" s="9">
        <v>45</v>
      </c>
      <c r="E35" s="9">
        <v>17</v>
      </c>
      <c r="F35" s="9">
        <v>13</v>
      </c>
      <c r="G35" s="9">
        <v>30</v>
      </c>
      <c r="H35" s="9">
        <v>0</v>
      </c>
      <c r="I35" s="9">
        <v>0</v>
      </c>
      <c r="J35" s="9">
        <v>0</v>
      </c>
      <c r="K35" s="9">
        <f t="shared" si="4"/>
        <v>53</v>
      </c>
      <c r="L35" s="9">
        <f t="shared" si="4"/>
        <v>22</v>
      </c>
      <c r="M35" s="9">
        <f t="shared" si="7"/>
        <v>75</v>
      </c>
      <c r="N35" s="339" t="s">
        <v>461</v>
      </c>
    </row>
    <row r="36" spans="1:14" ht="15" customHeight="1" x14ac:dyDescent="0.2">
      <c r="A36" s="8" t="s">
        <v>227</v>
      </c>
      <c r="B36" s="9">
        <v>0</v>
      </c>
      <c r="C36" s="9">
        <v>21</v>
      </c>
      <c r="D36" s="9">
        <v>21</v>
      </c>
      <c r="E36" s="9">
        <v>0</v>
      </c>
      <c r="F36" s="9">
        <v>3</v>
      </c>
      <c r="G36" s="9">
        <v>3</v>
      </c>
      <c r="H36" s="9">
        <v>0</v>
      </c>
      <c r="I36" s="9">
        <v>3</v>
      </c>
      <c r="J36" s="9">
        <v>3</v>
      </c>
      <c r="K36" s="9">
        <f t="shared" si="4"/>
        <v>0</v>
      </c>
      <c r="L36" s="9">
        <f t="shared" si="4"/>
        <v>27</v>
      </c>
      <c r="M36" s="9">
        <f t="shared" si="7"/>
        <v>27</v>
      </c>
      <c r="N36" s="339" t="s">
        <v>432</v>
      </c>
    </row>
    <row r="37" spans="1:14" ht="15" customHeight="1" x14ac:dyDescent="0.2">
      <c r="A37" s="8" t="s">
        <v>829</v>
      </c>
      <c r="B37" s="9">
        <v>5</v>
      </c>
      <c r="C37" s="9">
        <v>0</v>
      </c>
      <c r="D37" s="9">
        <v>5</v>
      </c>
      <c r="E37" s="9">
        <v>0</v>
      </c>
      <c r="F37" s="9">
        <v>0</v>
      </c>
      <c r="G37" s="9">
        <v>0</v>
      </c>
      <c r="H37" s="9">
        <v>0</v>
      </c>
      <c r="I37" s="9">
        <v>0</v>
      </c>
      <c r="J37" s="9">
        <v>0</v>
      </c>
      <c r="K37" s="9">
        <f t="shared" si="4"/>
        <v>5</v>
      </c>
      <c r="L37" s="9">
        <f t="shared" si="4"/>
        <v>0</v>
      </c>
      <c r="M37" s="9">
        <f t="shared" si="7"/>
        <v>5</v>
      </c>
      <c r="N37" s="339" t="s">
        <v>812</v>
      </c>
    </row>
    <row r="38" spans="1:14" ht="15" customHeight="1" x14ac:dyDescent="0.2">
      <c r="A38" s="8" t="s">
        <v>778</v>
      </c>
      <c r="B38" s="9">
        <v>14</v>
      </c>
      <c r="C38" s="9">
        <v>0</v>
      </c>
      <c r="D38" s="9">
        <v>14</v>
      </c>
      <c r="E38" s="9">
        <v>0</v>
      </c>
      <c r="F38" s="9">
        <v>0</v>
      </c>
      <c r="G38" s="9">
        <v>0</v>
      </c>
      <c r="H38" s="9">
        <v>0</v>
      </c>
      <c r="I38" s="9">
        <v>0</v>
      </c>
      <c r="J38" s="9">
        <v>0</v>
      </c>
      <c r="K38" s="9">
        <f t="shared" si="4"/>
        <v>14</v>
      </c>
      <c r="L38" s="9">
        <f t="shared" si="4"/>
        <v>0</v>
      </c>
      <c r="M38" s="9">
        <f t="shared" si="7"/>
        <v>14</v>
      </c>
      <c r="N38" s="339" t="s">
        <v>462</v>
      </c>
    </row>
    <row r="39" spans="1:14" ht="15" customHeight="1" x14ac:dyDescent="0.2">
      <c r="A39" s="8" t="s">
        <v>433</v>
      </c>
      <c r="B39" s="9">
        <v>18</v>
      </c>
      <c r="C39" s="9">
        <v>2</v>
      </c>
      <c r="D39" s="9">
        <v>20</v>
      </c>
      <c r="E39" s="9">
        <v>8</v>
      </c>
      <c r="F39" s="9">
        <v>0</v>
      </c>
      <c r="G39" s="9">
        <v>8</v>
      </c>
      <c r="H39" s="9">
        <v>17</v>
      </c>
      <c r="I39" s="9">
        <v>5</v>
      </c>
      <c r="J39" s="9">
        <v>22</v>
      </c>
      <c r="K39" s="9">
        <f t="shared" si="4"/>
        <v>43</v>
      </c>
      <c r="L39" s="9">
        <f t="shared" si="4"/>
        <v>7</v>
      </c>
      <c r="M39" s="9">
        <f t="shared" si="7"/>
        <v>50</v>
      </c>
      <c r="N39" s="339" t="s">
        <v>240</v>
      </c>
    </row>
    <row r="40" spans="1:14" ht="15" customHeight="1" x14ac:dyDescent="0.2">
      <c r="A40" s="8" t="s">
        <v>245</v>
      </c>
      <c r="B40" s="9">
        <v>14</v>
      </c>
      <c r="C40" s="9">
        <v>6</v>
      </c>
      <c r="D40" s="9">
        <v>20</v>
      </c>
      <c r="E40" s="9">
        <v>0</v>
      </c>
      <c r="F40" s="9">
        <v>0</v>
      </c>
      <c r="G40" s="9">
        <v>0</v>
      </c>
      <c r="H40" s="9">
        <v>10</v>
      </c>
      <c r="I40" s="9">
        <v>5</v>
      </c>
      <c r="J40" s="9">
        <v>15</v>
      </c>
      <c r="K40" s="9">
        <f t="shared" si="4"/>
        <v>24</v>
      </c>
      <c r="L40" s="9">
        <f t="shared" si="4"/>
        <v>11</v>
      </c>
      <c r="M40" s="9">
        <f t="shared" si="7"/>
        <v>35</v>
      </c>
      <c r="N40" s="339" t="s">
        <v>442</v>
      </c>
    </row>
    <row r="41" spans="1:14" ht="15" customHeight="1" thickBot="1" x14ac:dyDescent="0.25">
      <c r="A41" s="8" t="s">
        <v>126</v>
      </c>
      <c r="B41" s="9">
        <f t="shared" ref="B41:M41" si="8">SUM(B29:B40)</f>
        <v>245</v>
      </c>
      <c r="C41" s="9">
        <f t="shared" si="8"/>
        <v>123</v>
      </c>
      <c r="D41" s="9">
        <f t="shared" si="8"/>
        <v>368</v>
      </c>
      <c r="E41" s="9">
        <f t="shared" si="8"/>
        <v>35</v>
      </c>
      <c r="F41" s="9">
        <f t="shared" si="8"/>
        <v>20</v>
      </c>
      <c r="G41" s="9">
        <f t="shared" si="8"/>
        <v>55</v>
      </c>
      <c r="H41" s="9">
        <f t="shared" si="8"/>
        <v>27</v>
      </c>
      <c r="I41" s="9">
        <f t="shared" si="8"/>
        <v>13</v>
      </c>
      <c r="J41" s="9">
        <f t="shared" si="8"/>
        <v>40</v>
      </c>
      <c r="K41" s="9">
        <f t="shared" si="8"/>
        <v>307</v>
      </c>
      <c r="L41" s="9">
        <f t="shared" si="8"/>
        <v>156</v>
      </c>
      <c r="M41" s="9">
        <f t="shared" si="8"/>
        <v>463</v>
      </c>
      <c r="N41" s="339" t="s">
        <v>251</v>
      </c>
    </row>
    <row r="42" spans="1:14" ht="15" customHeight="1" thickBot="1" x14ac:dyDescent="0.25">
      <c r="A42" s="23" t="s">
        <v>374</v>
      </c>
      <c r="B42" s="24">
        <f t="shared" ref="B42:M42" si="9">SUM(B41,B27)</f>
        <v>1630</v>
      </c>
      <c r="C42" s="24">
        <f t="shared" si="9"/>
        <v>1424</v>
      </c>
      <c r="D42" s="24">
        <f t="shared" si="9"/>
        <v>3054</v>
      </c>
      <c r="E42" s="24">
        <f t="shared" si="9"/>
        <v>404</v>
      </c>
      <c r="F42" s="24">
        <f t="shared" si="9"/>
        <v>401</v>
      </c>
      <c r="G42" s="24">
        <f t="shared" si="9"/>
        <v>805</v>
      </c>
      <c r="H42" s="24">
        <f t="shared" si="9"/>
        <v>201</v>
      </c>
      <c r="I42" s="24">
        <f t="shared" si="9"/>
        <v>177</v>
      </c>
      <c r="J42" s="24">
        <f t="shared" si="9"/>
        <v>378</v>
      </c>
      <c r="K42" s="24">
        <f t="shared" si="9"/>
        <v>2235</v>
      </c>
      <c r="L42" s="24">
        <f t="shared" si="9"/>
        <v>2002</v>
      </c>
      <c r="M42" s="24">
        <f t="shared" si="9"/>
        <v>4237</v>
      </c>
      <c r="N42" s="340" t="s">
        <v>253</v>
      </c>
    </row>
    <row r="43"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87"/>
  <sheetViews>
    <sheetView rightToLeft="1" view="pageBreakPreview" topLeftCell="A58" zoomScale="80" zoomScaleSheetLayoutView="80" workbookViewId="0">
      <selection activeCell="N64" sqref="N64"/>
    </sheetView>
  </sheetViews>
  <sheetFormatPr defaultRowHeight="14.25" x14ac:dyDescent="0.2"/>
  <cols>
    <col min="1" max="1" width="25.75" style="335" customWidth="1"/>
    <col min="2" max="2" width="7.5" style="335" customWidth="1"/>
    <col min="3" max="3" width="8.875" style="335" customWidth="1"/>
    <col min="4" max="4" width="7.875" style="335" customWidth="1"/>
    <col min="5" max="5" width="7.375" style="335" customWidth="1"/>
    <col min="6" max="6" width="8.625" style="335" customWidth="1"/>
    <col min="7" max="7" width="7.625" style="335" customWidth="1"/>
    <col min="8" max="8" width="7.375" style="335" customWidth="1"/>
    <col min="9" max="9" width="8.625" style="335" customWidth="1"/>
    <col min="10" max="10" width="7.875" style="335" customWidth="1"/>
    <col min="11" max="11" width="47.75" style="335" customWidth="1"/>
    <col min="12" max="16384" width="9" style="335"/>
  </cols>
  <sheetData>
    <row r="1" spans="1:11" ht="18.75" customHeight="1" x14ac:dyDescent="0.2">
      <c r="A1" s="995" t="s">
        <v>2071</v>
      </c>
      <c r="B1" s="995"/>
      <c r="C1" s="995"/>
      <c r="D1" s="995"/>
      <c r="E1" s="995"/>
      <c r="F1" s="995"/>
      <c r="G1" s="995"/>
      <c r="H1" s="995"/>
      <c r="I1" s="995"/>
      <c r="J1" s="995"/>
      <c r="K1" s="995"/>
    </row>
    <row r="2" spans="1:11" ht="33" customHeight="1" x14ac:dyDescent="0.25">
      <c r="A2" s="1013" t="s">
        <v>2072</v>
      </c>
      <c r="B2" s="1013"/>
      <c r="C2" s="1013"/>
      <c r="D2" s="1013"/>
      <c r="E2" s="1013"/>
      <c r="F2" s="1013"/>
      <c r="G2" s="1013"/>
      <c r="H2" s="1013"/>
      <c r="I2" s="1013"/>
      <c r="J2" s="1013"/>
      <c r="K2" s="1013"/>
    </row>
    <row r="3" spans="1:11" ht="18.75" customHeight="1" thickBot="1" x14ac:dyDescent="0.25">
      <c r="A3" s="5" t="s">
        <v>2485</v>
      </c>
      <c r="K3" s="7" t="s">
        <v>2484</v>
      </c>
    </row>
    <row r="4" spans="1:11" ht="15" customHeight="1" thickTop="1" x14ac:dyDescent="0.25">
      <c r="A4" s="1049" t="s">
        <v>196</v>
      </c>
      <c r="B4" s="1052" t="s">
        <v>1</v>
      </c>
      <c r="C4" s="1052"/>
      <c r="D4" s="1052"/>
      <c r="E4" s="1052" t="s">
        <v>2</v>
      </c>
      <c r="F4" s="1052"/>
      <c r="G4" s="1052"/>
      <c r="H4" s="1052" t="s">
        <v>4</v>
      </c>
      <c r="I4" s="1052"/>
      <c r="J4" s="1052"/>
      <c r="K4" s="1049" t="s">
        <v>197</v>
      </c>
    </row>
    <row r="5" spans="1:11" ht="15" customHeight="1" x14ac:dyDescent="0.25">
      <c r="A5" s="1050"/>
      <c r="B5" s="1048" t="s">
        <v>6</v>
      </c>
      <c r="C5" s="1048"/>
      <c r="D5" s="1048"/>
      <c r="E5" s="1048" t="s">
        <v>7</v>
      </c>
      <c r="F5" s="1048"/>
      <c r="G5" s="1048"/>
      <c r="H5" s="1048" t="s">
        <v>9</v>
      </c>
      <c r="I5" s="1048"/>
      <c r="J5" s="1048"/>
      <c r="K5" s="1050"/>
    </row>
    <row r="6" spans="1:11" ht="15" customHeight="1" x14ac:dyDescent="0.25">
      <c r="A6" s="1050"/>
      <c r="B6" s="343" t="s">
        <v>10</v>
      </c>
      <c r="C6" s="343" t="s">
        <v>112</v>
      </c>
      <c r="D6" s="343" t="s">
        <v>12</v>
      </c>
      <c r="E6" s="343" t="s">
        <v>10</v>
      </c>
      <c r="F6" s="343" t="s">
        <v>112</v>
      </c>
      <c r="G6" s="343" t="s">
        <v>12</v>
      </c>
      <c r="H6" s="343" t="s">
        <v>10</v>
      </c>
      <c r="I6" s="343" t="s">
        <v>112</v>
      </c>
      <c r="J6" s="343" t="s">
        <v>12</v>
      </c>
      <c r="K6" s="1050"/>
    </row>
    <row r="7" spans="1:11" ht="15" customHeight="1" thickBot="1" x14ac:dyDescent="0.3">
      <c r="A7" s="1051"/>
      <c r="B7" s="280" t="s">
        <v>13</v>
      </c>
      <c r="C7" s="280" t="s">
        <v>14</v>
      </c>
      <c r="D7" s="280" t="s">
        <v>9</v>
      </c>
      <c r="E7" s="280" t="s">
        <v>13</v>
      </c>
      <c r="F7" s="280" t="s">
        <v>14</v>
      </c>
      <c r="G7" s="280" t="s">
        <v>9</v>
      </c>
      <c r="H7" s="280" t="s">
        <v>13</v>
      </c>
      <c r="I7" s="280" t="s">
        <v>14</v>
      </c>
      <c r="J7" s="280" t="s">
        <v>9</v>
      </c>
      <c r="K7" s="1051"/>
    </row>
    <row r="8" spans="1:11" ht="15.95" customHeight="1" x14ac:dyDescent="0.2">
      <c r="A8" s="8" t="s">
        <v>15</v>
      </c>
      <c r="B8" s="9"/>
      <c r="C8" s="9"/>
      <c r="D8" s="9"/>
      <c r="E8" s="9"/>
      <c r="F8" s="9"/>
      <c r="G8" s="9"/>
      <c r="H8" s="9"/>
      <c r="I8" s="9"/>
      <c r="J8" s="9"/>
      <c r="K8" s="339" t="s">
        <v>198</v>
      </c>
    </row>
    <row r="9" spans="1:11" ht="15.95" customHeight="1" x14ac:dyDescent="0.2">
      <c r="A9" s="8" t="s">
        <v>199</v>
      </c>
      <c r="B9" s="9">
        <v>204</v>
      </c>
      <c r="C9" s="9">
        <v>305</v>
      </c>
      <c r="D9" s="9">
        <v>509</v>
      </c>
      <c r="E9" s="9">
        <v>0</v>
      </c>
      <c r="F9" s="9">
        <v>0</v>
      </c>
      <c r="G9" s="9">
        <f t="shared" ref="G9:G26" si="0">SUM(E9:F9)</f>
        <v>0</v>
      </c>
      <c r="H9" s="9">
        <f t="shared" ref="H9:I26" si="1">SUM(B9,E9)</f>
        <v>204</v>
      </c>
      <c r="I9" s="9">
        <f t="shared" si="1"/>
        <v>305</v>
      </c>
      <c r="J9" s="9">
        <f t="shared" ref="J9:J26" si="2">SUM(H9:I9)</f>
        <v>509</v>
      </c>
      <c r="K9" s="339" t="s">
        <v>200</v>
      </c>
    </row>
    <row r="10" spans="1:11" ht="15.95" customHeight="1" x14ac:dyDescent="0.2">
      <c r="A10" s="8" t="s">
        <v>203</v>
      </c>
      <c r="B10" s="9">
        <v>142</v>
      </c>
      <c r="C10" s="9">
        <v>230</v>
      </c>
      <c r="D10" s="9">
        <v>372</v>
      </c>
      <c r="E10" s="9">
        <v>0</v>
      </c>
      <c r="F10" s="9">
        <v>0</v>
      </c>
      <c r="G10" s="9">
        <f t="shared" si="0"/>
        <v>0</v>
      </c>
      <c r="H10" s="9">
        <f t="shared" si="1"/>
        <v>142</v>
      </c>
      <c r="I10" s="9">
        <f t="shared" si="1"/>
        <v>230</v>
      </c>
      <c r="J10" s="9">
        <f t="shared" si="2"/>
        <v>372</v>
      </c>
      <c r="K10" s="339" t="s">
        <v>204</v>
      </c>
    </row>
    <row r="11" spans="1:11" ht="15.95" customHeight="1" x14ac:dyDescent="0.2">
      <c r="A11" s="8" t="s">
        <v>404</v>
      </c>
      <c r="B11" s="9">
        <v>102</v>
      </c>
      <c r="C11" s="9">
        <v>246</v>
      </c>
      <c r="D11" s="9">
        <v>348</v>
      </c>
      <c r="E11" s="9">
        <v>0</v>
      </c>
      <c r="F11" s="9">
        <v>0</v>
      </c>
      <c r="G11" s="9">
        <f t="shared" si="0"/>
        <v>0</v>
      </c>
      <c r="H11" s="9">
        <f t="shared" si="1"/>
        <v>102</v>
      </c>
      <c r="I11" s="9">
        <f t="shared" si="1"/>
        <v>246</v>
      </c>
      <c r="J11" s="9">
        <f t="shared" si="2"/>
        <v>348</v>
      </c>
      <c r="K11" s="339" t="s">
        <v>300</v>
      </c>
    </row>
    <row r="12" spans="1:11" ht="15.95" customHeight="1" x14ac:dyDescent="0.2">
      <c r="A12" s="8" t="s">
        <v>209</v>
      </c>
      <c r="B12" s="9">
        <v>447</v>
      </c>
      <c r="C12" s="9">
        <v>356</v>
      </c>
      <c r="D12" s="9">
        <v>803</v>
      </c>
      <c r="E12" s="9">
        <v>1</v>
      </c>
      <c r="F12" s="9">
        <v>1</v>
      </c>
      <c r="G12" s="9">
        <f t="shared" si="0"/>
        <v>2</v>
      </c>
      <c r="H12" s="9">
        <f t="shared" si="1"/>
        <v>448</v>
      </c>
      <c r="I12" s="9">
        <f t="shared" si="1"/>
        <v>357</v>
      </c>
      <c r="J12" s="9">
        <f t="shared" si="2"/>
        <v>805</v>
      </c>
      <c r="K12" s="339" t="s">
        <v>210</v>
      </c>
    </row>
    <row r="13" spans="1:11" ht="15.95" customHeight="1" x14ac:dyDescent="0.2">
      <c r="A13" s="8" t="s">
        <v>213</v>
      </c>
      <c r="B13" s="9">
        <v>530</v>
      </c>
      <c r="C13" s="9">
        <v>326</v>
      </c>
      <c r="D13" s="9">
        <v>856</v>
      </c>
      <c r="E13" s="9">
        <v>0</v>
      </c>
      <c r="F13" s="9">
        <v>0</v>
      </c>
      <c r="G13" s="9">
        <f t="shared" si="0"/>
        <v>0</v>
      </c>
      <c r="H13" s="9">
        <f t="shared" si="1"/>
        <v>530</v>
      </c>
      <c r="I13" s="9">
        <f t="shared" si="1"/>
        <v>326</v>
      </c>
      <c r="J13" s="9">
        <f t="shared" si="2"/>
        <v>856</v>
      </c>
      <c r="K13" s="339" t="s">
        <v>214</v>
      </c>
    </row>
    <row r="14" spans="1:11" ht="15.95" customHeight="1" x14ac:dyDescent="0.2">
      <c r="A14" s="8" t="s">
        <v>217</v>
      </c>
      <c r="B14" s="9">
        <v>308</v>
      </c>
      <c r="C14" s="9">
        <v>897</v>
      </c>
      <c r="D14" s="9">
        <v>1205</v>
      </c>
      <c r="E14" s="9">
        <v>0</v>
      </c>
      <c r="F14" s="9">
        <v>1</v>
      </c>
      <c r="G14" s="9">
        <f t="shared" si="0"/>
        <v>1</v>
      </c>
      <c r="H14" s="9">
        <f t="shared" si="1"/>
        <v>308</v>
      </c>
      <c r="I14" s="9">
        <f t="shared" si="1"/>
        <v>898</v>
      </c>
      <c r="J14" s="9">
        <f t="shared" si="2"/>
        <v>1206</v>
      </c>
      <c r="K14" s="339" t="s">
        <v>453</v>
      </c>
    </row>
    <row r="15" spans="1:11" ht="15.95" customHeight="1" x14ac:dyDescent="0.2">
      <c r="A15" s="8" t="s">
        <v>804</v>
      </c>
      <c r="B15" s="9">
        <v>91</v>
      </c>
      <c r="C15" s="9">
        <v>105</v>
      </c>
      <c r="D15" s="9">
        <v>196</v>
      </c>
      <c r="E15" s="9">
        <v>0</v>
      </c>
      <c r="F15" s="9">
        <v>0</v>
      </c>
      <c r="G15" s="9">
        <f t="shared" si="0"/>
        <v>0</v>
      </c>
      <c r="H15" s="9">
        <f t="shared" si="1"/>
        <v>91</v>
      </c>
      <c r="I15" s="9">
        <f t="shared" si="1"/>
        <v>105</v>
      </c>
      <c r="J15" s="9">
        <f t="shared" si="2"/>
        <v>196</v>
      </c>
      <c r="K15" s="339" t="s">
        <v>805</v>
      </c>
    </row>
    <row r="16" spans="1:11" ht="18.75" customHeight="1" x14ac:dyDescent="0.2">
      <c r="A16" s="8" t="s">
        <v>456</v>
      </c>
      <c r="B16" s="9">
        <v>218</v>
      </c>
      <c r="C16" s="9">
        <v>240</v>
      </c>
      <c r="D16" s="9">
        <v>458</v>
      </c>
      <c r="E16" s="9">
        <v>0</v>
      </c>
      <c r="F16" s="9">
        <v>0</v>
      </c>
      <c r="G16" s="9">
        <f t="shared" si="0"/>
        <v>0</v>
      </c>
      <c r="H16" s="9">
        <f t="shared" si="1"/>
        <v>218</v>
      </c>
      <c r="I16" s="9">
        <f t="shared" si="1"/>
        <v>240</v>
      </c>
      <c r="J16" s="9">
        <f t="shared" si="2"/>
        <v>458</v>
      </c>
      <c r="K16" s="29" t="s">
        <v>828</v>
      </c>
    </row>
    <row r="17" spans="1:14" ht="15.95" customHeight="1" x14ac:dyDescent="0.2">
      <c r="A17" s="8" t="s">
        <v>221</v>
      </c>
      <c r="B17" s="9">
        <v>829</v>
      </c>
      <c r="C17" s="9">
        <v>405</v>
      </c>
      <c r="D17" s="9">
        <v>1234</v>
      </c>
      <c r="E17" s="9">
        <v>0</v>
      </c>
      <c r="F17" s="9">
        <v>0</v>
      </c>
      <c r="G17" s="9">
        <f t="shared" si="0"/>
        <v>0</v>
      </c>
      <c r="H17" s="9">
        <f t="shared" si="1"/>
        <v>829</v>
      </c>
      <c r="I17" s="9">
        <f t="shared" si="1"/>
        <v>405</v>
      </c>
      <c r="J17" s="9">
        <f t="shared" si="2"/>
        <v>1234</v>
      </c>
      <c r="K17" s="339" t="s">
        <v>222</v>
      </c>
    </row>
    <row r="18" spans="1:14" ht="15.95" customHeight="1" x14ac:dyDescent="0.2">
      <c r="A18" s="8" t="s">
        <v>806</v>
      </c>
      <c r="B18" s="9">
        <v>1684</v>
      </c>
      <c r="C18" s="9">
        <v>1271</v>
      </c>
      <c r="D18" s="9">
        <v>2955</v>
      </c>
      <c r="E18" s="9">
        <v>0</v>
      </c>
      <c r="F18" s="9">
        <v>0</v>
      </c>
      <c r="G18" s="9">
        <f t="shared" si="0"/>
        <v>0</v>
      </c>
      <c r="H18" s="9">
        <f t="shared" si="1"/>
        <v>1684</v>
      </c>
      <c r="I18" s="9">
        <f t="shared" si="1"/>
        <v>1271</v>
      </c>
      <c r="J18" s="9">
        <f t="shared" si="2"/>
        <v>2955</v>
      </c>
      <c r="K18" s="339" t="s">
        <v>807</v>
      </c>
    </row>
    <row r="19" spans="1:14" ht="15.95" customHeight="1" x14ac:dyDescent="0.2">
      <c r="A19" s="8" t="s">
        <v>808</v>
      </c>
      <c r="B19" s="9">
        <v>598</v>
      </c>
      <c r="C19" s="9">
        <v>787</v>
      </c>
      <c r="D19" s="9">
        <v>1385</v>
      </c>
      <c r="E19" s="9">
        <v>0</v>
      </c>
      <c r="F19" s="9">
        <v>0</v>
      </c>
      <c r="G19" s="9">
        <f t="shared" si="0"/>
        <v>0</v>
      </c>
      <c r="H19" s="9">
        <f t="shared" si="1"/>
        <v>598</v>
      </c>
      <c r="I19" s="9">
        <f t="shared" si="1"/>
        <v>787</v>
      </c>
      <c r="J19" s="9">
        <f t="shared" si="2"/>
        <v>1385</v>
      </c>
      <c r="K19" s="339" t="s">
        <v>461</v>
      </c>
    </row>
    <row r="20" spans="1:14" ht="15.95" customHeight="1" x14ac:dyDescent="0.2">
      <c r="A20" s="8" t="s">
        <v>809</v>
      </c>
      <c r="B20" s="9">
        <v>176</v>
      </c>
      <c r="C20" s="9">
        <v>440</v>
      </c>
      <c r="D20" s="9">
        <v>616</v>
      </c>
      <c r="E20" s="9">
        <v>0</v>
      </c>
      <c r="F20" s="9">
        <v>0</v>
      </c>
      <c r="G20" s="9">
        <f t="shared" si="0"/>
        <v>0</v>
      </c>
      <c r="H20" s="9">
        <f t="shared" si="1"/>
        <v>176</v>
      </c>
      <c r="I20" s="9">
        <f t="shared" si="1"/>
        <v>440</v>
      </c>
      <c r="J20" s="9">
        <f t="shared" si="2"/>
        <v>616</v>
      </c>
      <c r="K20" s="339" t="s">
        <v>810</v>
      </c>
    </row>
    <row r="21" spans="1:14" ht="15.95" customHeight="1" x14ac:dyDescent="0.2">
      <c r="A21" s="8" t="s">
        <v>227</v>
      </c>
      <c r="B21" s="9">
        <v>0</v>
      </c>
      <c r="C21" s="9">
        <v>3300</v>
      </c>
      <c r="D21" s="9">
        <v>3300</v>
      </c>
      <c r="E21" s="9">
        <v>0</v>
      </c>
      <c r="F21" s="9">
        <v>3</v>
      </c>
      <c r="G21" s="9">
        <f t="shared" si="0"/>
        <v>3</v>
      </c>
      <c r="H21" s="9">
        <f t="shared" si="1"/>
        <v>0</v>
      </c>
      <c r="I21" s="9">
        <f t="shared" si="1"/>
        <v>3303</v>
      </c>
      <c r="J21" s="9">
        <f t="shared" si="2"/>
        <v>3303</v>
      </c>
      <c r="K21" s="339" t="s">
        <v>432</v>
      </c>
    </row>
    <row r="22" spans="1:14" ht="15.95" customHeight="1" x14ac:dyDescent="0.2">
      <c r="A22" s="8" t="s">
        <v>829</v>
      </c>
      <c r="B22" s="9">
        <v>236</v>
      </c>
      <c r="C22" s="9">
        <v>417</v>
      </c>
      <c r="D22" s="9">
        <v>653</v>
      </c>
      <c r="E22" s="9">
        <v>0</v>
      </c>
      <c r="F22" s="9">
        <v>0</v>
      </c>
      <c r="G22" s="9">
        <f t="shared" si="0"/>
        <v>0</v>
      </c>
      <c r="H22" s="9">
        <f t="shared" si="1"/>
        <v>236</v>
      </c>
      <c r="I22" s="9">
        <f t="shared" si="1"/>
        <v>417</v>
      </c>
      <c r="J22" s="9">
        <f t="shared" si="2"/>
        <v>653</v>
      </c>
      <c r="K22" s="339" t="s">
        <v>812</v>
      </c>
    </row>
    <row r="23" spans="1:14" ht="15.95" customHeight="1" x14ac:dyDescent="0.2">
      <c r="A23" s="8" t="s">
        <v>778</v>
      </c>
      <c r="B23" s="9">
        <v>281</v>
      </c>
      <c r="C23" s="9">
        <v>0</v>
      </c>
      <c r="D23" s="9">
        <v>281</v>
      </c>
      <c r="E23" s="9">
        <v>0</v>
      </c>
      <c r="F23" s="9">
        <v>0</v>
      </c>
      <c r="G23" s="9">
        <f t="shared" si="0"/>
        <v>0</v>
      </c>
      <c r="H23" s="9">
        <f t="shared" si="1"/>
        <v>281</v>
      </c>
      <c r="I23" s="9">
        <f t="shared" si="1"/>
        <v>0</v>
      </c>
      <c r="J23" s="9">
        <f t="shared" si="2"/>
        <v>281</v>
      </c>
      <c r="K23" s="339" t="s">
        <v>462</v>
      </c>
      <c r="N23" s="335" t="s">
        <v>575</v>
      </c>
    </row>
    <row r="24" spans="1:14" ht="15.95" customHeight="1" x14ac:dyDescent="0.2">
      <c r="A24" s="8" t="s">
        <v>233</v>
      </c>
      <c r="B24" s="9">
        <v>1074</v>
      </c>
      <c r="C24" s="9">
        <v>906</v>
      </c>
      <c r="D24" s="9">
        <v>1980</v>
      </c>
      <c r="E24" s="9">
        <v>0</v>
      </c>
      <c r="F24" s="9">
        <v>0</v>
      </c>
      <c r="G24" s="9">
        <f t="shared" si="0"/>
        <v>0</v>
      </c>
      <c r="H24" s="9">
        <f t="shared" si="1"/>
        <v>1074</v>
      </c>
      <c r="I24" s="9">
        <f t="shared" si="1"/>
        <v>906</v>
      </c>
      <c r="J24" s="9">
        <f t="shared" si="2"/>
        <v>1980</v>
      </c>
      <c r="K24" s="339" t="s">
        <v>234</v>
      </c>
    </row>
    <row r="25" spans="1:14" ht="15.95" customHeight="1" x14ac:dyDescent="0.2">
      <c r="A25" s="8" t="s">
        <v>433</v>
      </c>
      <c r="B25" s="9">
        <v>695</v>
      </c>
      <c r="C25" s="9">
        <v>306</v>
      </c>
      <c r="D25" s="9">
        <v>1001</v>
      </c>
      <c r="E25" s="9">
        <v>0</v>
      </c>
      <c r="F25" s="9">
        <v>0</v>
      </c>
      <c r="G25" s="9">
        <f t="shared" si="0"/>
        <v>0</v>
      </c>
      <c r="H25" s="9">
        <f t="shared" si="1"/>
        <v>695</v>
      </c>
      <c r="I25" s="9">
        <f t="shared" si="1"/>
        <v>306</v>
      </c>
      <c r="J25" s="9">
        <f t="shared" si="2"/>
        <v>1001</v>
      </c>
      <c r="K25" s="339" t="s">
        <v>240</v>
      </c>
    </row>
    <row r="26" spans="1:14" ht="15.95" customHeight="1" x14ac:dyDescent="0.2">
      <c r="A26" s="8" t="s">
        <v>245</v>
      </c>
      <c r="B26" s="9">
        <v>426</v>
      </c>
      <c r="C26" s="9">
        <v>486</v>
      </c>
      <c r="D26" s="9">
        <v>912</v>
      </c>
      <c r="E26" s="9">
        <v>0</v>
      </c>
      <c r="F26" s="9">
        <v>0</v>
      </c>
      <c r="G26" s="9">
        <f t="shared" si="0"/>
        <v>0</v>
      </c>
      <c r="H26" s="9">
        <f t="shared" si="1"/>
        <v>426</v>
      </c>
      <c r="I26" s="9">
        <f t="shared" si="1"/>
        <v>486</v>
      </c>
      <c r="J26" s="9">
        <f t="shared" si="2"/>
        <v>912</v>
      </c>
      <c r="K26" s="339" t="s">
        <v>442</v>
      </c>
    </row>
    <row r="27" spans="1:14" ht="15.95" customHeight="1" x14ac:dyDescent="0.2">
      <c r="A27" s="8" t="s">
        <v>90</v>
      </c>
      <c r="B27" s="9">
        <f t="shared" ref="B27:J27" si="3">SUM(B9:B26)</f>
        <v>8041</v>
      </c>
      <c r="C27" s="9">
        <f t="shared" si="3"/>
        <v>11023</v>
      </c>
      <c r="D27" s="9">
        <f t="shared" si="3"/>
        <v>19064</v>
      </c>
      <c r="E27" s="9">
        <f t="shared" si="3"/>
        <v>1</v>
      </c>
      <c r="F27" s="9">
        <f t="shared" si="3"/>
        <v>5</v>
      </c>
      <c r="G27" s="9">
        <f t="shared" si="3"/>
        <v>6</v>
      </c>
      <c r="H27" s="9">
        <f t="shared" si="3"/>
        <v>8042</v>
      </c>
      <c r="I27" s="9">
        <f t="shared" si="3"/>
        <v>11028</v>
      </c>
      <c r="J27" s="9">
        <f t="shared" si="3"/>
        <v>19070</v>
      </c>
      <c r="K27" s="339" t="s">
        <v>91</v>
      </c>
    </row>
    <row r="28" spans="1:14" ht="15.95" customHeight="1" x14ac:dyDescent="0.2">
      <c r="A28" s="8" t="s">
        <v>767</v>
      </c>
      <c r="B28" s="9"/>
      <c r="C28" s="9"/>
      <c r="D28" s="9"/>
      <c r="E28" s="9"/>
      <c r="F28" s="9"/>
      <c r="G28" s="9"/>
      <c r="H28" s="9"/>
      <c r="I28" s="9"/>
      <c r="J28" s="9"/>
      <c r="K28" s="339" t="s">
        <v>93</v>
      </c>
    </row>
    <row r="29" spans="1:14" ht="15.95" customHeight="1" x14ac:dyDescent="0.2">
      <c r="A29" s="8" t="s">
        <v>213</v>
      </c>
      <c r="B29" s="9">
        <v>129</v>
      </c>
      <c r="C29" s="9">
        <v>4</v>
      </c>
      <c r="D29" s="9">
        <v>133</v>
      </c>
      <c r="E29" s="9">
        <v>0</v>
      </c>
      <c r="F29" s="9">
        <v>0</v>
      </c>
      <c r="G29" s="9">
        <f>SUM(E29:F29)</f>
        <v>0</v>
      </c>
      <c r="H29" s="9">
        <f>SUM(B29,E29)</f>
        <v>129</v>
      </c>
      <c r="I29" s="9">
        <f t="shared" ref="I29:J41" si="4">SUM(C29,F29)</f>
        <v>4</v>
      </c>
      <c r="J29" s="9">
        <f t="shared" si="4"/>
        <v>133</v>
      </c>
      <c r="K29" s="339" t="s">
        <v>214</v>
      </c>
    </row>
    <row r="30" spans="1:14" s="560" customFormat="1" ht="15.95" customHeight="1" x14ac:dyDescent="0.2">
      <c r="A30" s="463" t="s">
        <v>217</v>
      </c>
      <c r="B30" s="9">
        <v>51</v>
      </c>
      <c r="C30" s="9">
        <v>54</v>
      </c>
      <c r="D30" s="9">
        <v>105</v>
      </c>
      <c r="E30" s="9">
        <v>0</v>
      </c>
      <c r="F30" s="9">
        <v>0</v>
      </c>
      <c r="G30" s="9">
        <f>SUM(E30:F30)</f>
        <v>0</v>
      </c>
      <c r="H30" s="9">
        <f>SUM(B30,E30)</f>
        <v>51</v>
      </c>
      <c r="I30" s="9">
        <f t="shared" ref="I30" si="5">SUM(C30,F30)</f>
        <v>54</v>
      </c>
      <c r="J30" s="9">
        <f t="shared" ref="J30" si="6">SUM(D30,G30)</f>
        <v>105</v>
      </c>
      <c r="K30" s="562" t="s">
        <v>453</v>
      </c>
    </row>
    <row r="31" spans="1:14" ht="15.95" customHeight="1" x14ac:dyDescent="0.2">
      <c r="A31" s="8" t="s">
        <v>804</v>
      </c>
      <c r="B31" s="9">
        <v>39</v>
      </c>
      <c r="C31" s="9">
        <v>39</v>
      </c>
      <c r="D31" s="9">
        <v>78</v>
      </c>
      <c r="E31" s="9">
        <v>0</v>
      </c>
      <c r="F31" s="9">
        <v>0</v>
      </c>
      <c r="G31" s="9">
        <f t="shared" ref="G31:G41" si="7">SUM(E31:F31)</f>
        <v>0</v>
      </c>
      <c r="H31" s="9">
        <f t="shared" ref="H31:H41" si="8">SUM(B31,E31)</f>
        <v>39</v>
      </c>
      <c r="I31" s="9">
        <f t="shared" si="4"/>
        <v>39</v>
      </c>
      <c r="J31" s="9">
        <f t="shared" si="4"/>
        <v>78</v>
      </c>
      <c r="K31" s="339" t="s">
        <v>805</v>
      </c>
    </row>
    <row r="32" spans="1:14" ht="18" customHeight="1" x14ac:dyDescent="0.2">
      <c r="A32" s="8" t="s">
        <v>456</v>
      </c>
      <c r="B32" s="9">
        <v>92</v>
      </c>
      <c r="C32" s="9">
        <v>23</v>
      </c>
      <c r="D32" s="9">
        <v>115</v>
      </c>
      <c r="E32" s="9">
        <v>0</v>
      </c>
      <c r="F32" s="9">
        <v>0</v>
      </c>
      <c r="G32" s="9">
        <f t="shared" si="7"/>
        <v>0</v>
      </c>
      <c r="H32" s="9">
        <f t="shared" si="8"/>
        <v>92</v>
      </c>
      <c r="I32" s="9">
        <f t="shared" si="4"/>
        <v>23</v>
      </c>
      <c r="J32" s="9">
        <f t="shared" si="4"/>
        <v>115</v>
      </c>
      <c r="K32" s="339" t="s">
        <v>828</v>
      </c>
    </row>
    <row r="33" spans="1:11" ht="15.95" customHeight="1" x14ac:dyDescent="0.2">
      <c r="A33" s="8" t="s">
        <v>221</v>
      </c>
      <c r="B33" s="9">
        <v>220</v>
      </c>
      <c r="C33" s="9">
        <v>78</v>
      </c>
      <c r="D33" s="9">
        <v>298</v>
      </c>
      <c r="E33" s="9">
        <v>0</v>
      </c>
      <c r="F33" s="9">
        <v>0</v>
      </c>
      <c r="G33" s="9">
        <f t="shared" si="7"/>
        <v>0</v>
      </c>
      <c r="H33" s="9">
        <f t="shared" si="8"/>
        <v>220</v>
      </c>
      <c r="I33" s="9">
        <f t="shared" si="4"/>
        <v>78</v>
      </c>
      <c r="J33" s="9">
        <f t="shared" si="4"/>
        <v>298</v>
      </c>
      <c r="K33" s="339" t="s">
        <v>222</v>
      </c>
    </row>
    <row r="34" spans="1:11" ht="15.95" customHeight="1" x14ac:dyDescent="0.2">
      <c r="A34" s="8" t="s">
        <v>806</v>
      </c>
      <c r="B34" s="9">
        <v>292</v>
      </c>
      <c r="C34" s="9">
        <v>282</v>
      </c>
      <c r="D34" s="9">
        <v>574</v>
      </c>
      <c r="E34" s="9">
        <v>0</v>
      </c>
      <c r="F34" s="9">
        <v>0</v>
      </c>
      <c r="G34" s="9">
        <f t="shared" si="7"/>
        <v>0</v>
      </c>
      <c r="H34" s="9">
        <f t="shared" si="8"/>
        <v>292</v>
      </c>
      <c r="I34" s="9">
        <f t="shared" si="4"/>
        <v>282</v>
      </c>
      <c r="J34" s="9">
        <f t="shared" si="4"/>
        <v>574</v>
      </c>
      <c r="K34" s="339" t="s">
        <v>807</v>
      </c>
    </row>
    <row r="35" spans="1:11" ht="15.95" customHeight="1" x14ac:dyDescent="0.2">
      <c r="A35" s="8" t="s">
        <v>808</v>
      </c>
      <c r="B35" s="9">
        <v>285</v>
      </c>
      <c r="C35" s="9">
        <v>204</v>
      </c>
      <c r="D35" s="9">
        <v>489</v>
      </c>
      <c r="E35" s="9">
        <v>0</v>
      </c>
      <c r="F35" s="9">
        <v>0</v>
      </c>
      <c r="G35" s="9">
        <f t="shared" si="7"/>
        <v>0</v>
      </c>
      <c r="H35" s="9">
        <f t="shared" si="8"/>
        <v>285</v>
      </c>
      <c r="I35" s="9">
        <f t="shared" si="4"/>
        <v>204</v>
      </c>
      <c r="J35" s="9">
        <f t="shared" si="4"/>
        <v>489</v>
      </c>
      <c r="K35" s="339" t="s">
        <v>461</v>
      </c>
    </row>
    <row r="36" spans="1:11" ht="15.95" customHeight="1" x14ac:dyDescent="0.2">
      <c r="A36" s="8" t="s">
        <v>227</v>
      </c>
      <c r="B36" s="9">
        <v>0</v>
      </c>
      <c r="C36" s="9">
        <v>183</v>
      </c>
      <c r="D36" s="9">
        <v>183</v>
      </c>
      <c r="E36" s="9">
        <v>0</v>
      </c>
      <c r="F36" s="9">
        <v>1</v>
      </c>
      <c r="G36" s="9">
        <f t="shared" si="7"/>
        <v>1</v>
      </c>
      <c r="H36" s="9">
        <f t="shared" si="8"/>
        <v>0</v>
      </c>
      <c r="I36" s="9">
        <f t="shared" si="4"/>
        <v>184</v>
      </c>
      <c r="J36" s="9">
        <f t="shared" si="4"/>
        <v>184</v>
      </c>
      <c r="K36" s="339" t="s">
        <v>432</v>
      </c>
    </row>
    <row r="37" spans="1:11" ht="15.95" customHeight="1" x14ac:dyDescent="0.2">
      <c r="A37" s="8" t="s">
        <v>829</v>
      </c>
      <c r="B37" s="9">
        <v>80</v>
      </c>
      <c r="C37" s="9">
        <v>82</v>
      </c>
      <c r="D37" s="9">
        <v>162</v>
      </c>
      <c r="E37" s="9">
        <v>0</v>
      </c>
      <c r="F37" s="9">
        <v>0</v>
      </c>
      <c r="G37" s="9">
        <f t="shared" si="7"/>
        <v>0</v>
      </c>
      <c r="H37" s="9">
        <f t="shared" si="8"/>
        <v>80</v>
      </c>
      <c r="I37" s="9">
        <f t="shared" si="4"/>
        <v>82</v>
      </c>
      <c r="J37" s="9">
        <f t="shared" si="4"/>
        <v>162</v>
      </c>
      <c r="K37" s="339" t="s">
        <v>812</v>
      </c>
    </row>
    <row r="38" spans="1:11" ht="15.95" customHeight="1" x14ac:dyDescent="0.2">
      <c r="A38" s="8" t="s">
        <v>778</v>
      </c>
      <c r="B38" s="9">
        <v>163</v>
      </c>
      <c r="C38" s="9">
        <v>0</v>
      </c>
      <c r="D38" s="9">
        <v>163</v>
      </c>
      <c r="E38" s="9">
        <v>0</v>
      </c>
      <c r="F38" s="9">
        <v>0</v>
      </c>
      <c r="G38" s="9">
        <f t="shared" si="7"/>
        <v>0</v>
      </c>
      <c r="H38" s="9">
        <f t="shared" si="8"/>
        <v>163</v>
      </c>
      <c r="I38" s="9">
        <f t="shared" si="4"/>
        <v>0</v>
      </c>
      <c r="J38" s="9">
        <f t="shared" si="4"/>
        <v>163</v>
      </c>
      <c r="K38" s="339" t="s">
        <v>462</v>
      </c>
    </row>
    <row r="39" spans="1:11" ht="15.95" customHeight="1" x14ac:dyDescent="0.2">
      <c r="A39" s="8" t="s">
        <v>233</v>
      </c>
      <c r="B39" s="9">
        <v>45</v>
      </c>
      <c r="C39" s="9">
        <v>6</v>
      </c>
      <c r="D39" s="9">
        <v>51</v>
      </c>
      <c r="E39" s="9">
        <v>0</v>
      </c>
      <c r="F39" s="9">
        <v>0</v>
      </c>
      <c r="G39" s="9">
        <f t="shared" si="7"/>
        <v>0</v>
      </c>
      <c r="H39" s="9">
        <f t="shared" si="8"/>
        <v>45</v>
      </c>
      <c r="I39" s="9">
        <f t="shared" si="4"/>
        <v>6</v>
      </c>
      <c r="J39" s="9">
        <f t="shared" si="4"/>
        <v>51</v>
      </c>
      <c r="K39" s="339" t="s">
        <v>234</v>
      </c>
    </row>
    <row r="40" spans="1:11" ht="15.95" customHeight="1" x14ac:dyDescent="0.2">
      <c r="A40" s="8" t="s">
        <v>433</v>
      </c>
      <c r="B40" s="9">
        <v>143</v>
      </c>
      <c r="C40" s="9">
        <v>28</v>
      </c>
      <c r="D40" s="9">
        <v>171</v>
      </c>
      <c r="E40" s="9">
        <v>0</v>
      </c>
      <c r="F40" s="9">
        <v>0</v>
      </c>
      <c r="G40" s="9">
        <f t="shared" si="7"/>
        <v>0</v>
      </c>
      <c r="H40" s="9">
        <f t="shared" si="8"/>
        <v>143</v>
      </c>
      <c r="I40" s="9">
        <f t="shared" si="4"/>
        <v>28</v>
      </c>
      <c r="J40" s="9">
        <f t="shared" si="4"/>
        <v>171</v>
      </c>
      <c r="K40" s="339" t="s">
        <v>240</v>
      </c>
    </row>
    <row r="41" spans="1:11" ht="15.95" customHeight="1" x14ac:dyDescent="0.2">
      <c r="A41" s="8" t="s">
        <v>245</v>
      </c>
      <c r="B41" s="9">
        <v>46</v>
      </c>
      <c r="C41" s="9">
        <v>13</v>
      </c>
      <c r="D41" s="9">
        <v>59</v>
      </c>
      <c r="E41" s="9">
        <v>0</v>
      </c>
      <c r="F41" s="9">
        <v>0</v>
      </c>
      <c r="G41" s="9">
        <f t="shared" si="7"/>
        <v>0</v>
      </c>
      <c r="H41" s="9">
        <f t="shared" si="8"/>
        <v>46</v>
      </c>
      <c r="I41" s="9">
        <f t="shared" si="4"/>
        <v>13</v>
      </c>
      <c r="J41" s="9">
        <f t="shared" si="4"/>
        <v>59</v>
      </c>
      <c r="K41" s="339" t="s">
        <v>442</v>
      </c>
    </row>
    <row r="42" spans="1:11" ht="15.95" customHeight="1" thickBot="1" x14ac:dyDescent="0.25">
      <c r="A42" s="8" t="s">
        <v>126</v>
      </c>
      <c r="B42" s="9">
        <f>SUM(B29:B41)</f>
        <v>1585</v>
      </c>
      <c r="C42" s="9">
        <f t="shared" ref="C42:J42" si="9">SUM(C29:C41)</f>
        <v>996</v>
      </c>
      <c r="D42" s="9">
        <f t="shared" si="9"/>
        <v>2581</v>
      </c>
      <c r="E42" s="9">
        <f t="shared" si="9"/>
        <v>0</v>
      </c>
      <c r="F42" s="9">
        <f t="shared" si="9"/>
        <v>1</v>
      </c>
      <c r="G42" s="9">
        <f t="shared" si="9"/>
        <v>1</v>
      </c>
      <c r="H42" s="9">
        <f t="shared" si="9"/>
        <v>1585</v>
      </c>
      <c r="I42" s="9">
        <f t="shared" si="9"/>
        <v>997</v>
      </c>
      <c r="J42" s="9">
        <f t="shared" si="9"/>
        <v>2582</v>
      </c>
      <c r="K42" s="339" t="s">
        <v>251</v>
      </c>
    </row>
    <row r="43" spans="1:11" ht="15.95" customHeight="1" thickBot="1" x14ac:dyDescent="0.25">
      <c r="A43" s="23" t="s">
        <v>374</v>
      </c>
      <c r="B43" s="24">
        <f>SUM(B42,B27)</f>
        <v>9626</v>
      </c>
      <c r="C43" s="24">
        <f t="shared" ref="C43:J43" si="10">SUM(C42,C27)</f>
        <v>12019</v>
      </c>
      <c r="D43" s="24">
        <f t="shared" si="10"/>
        <v>21645</v>
      </c>
      <c r="E43" s="24">
        <f t="shared" si="10"/>
        <v>1</v>
      </c>
      <c r="F43" s="24">
        <f t="shared" si="10"/>
        <v>6</v>
      </c>
      <c r="G43" s="24">
        <f t="shared" si="10"/>
        <v>7</v>
      </c>
      <c r="H43" s="24">
        <f t="shared" si="10"/>
        <v>9627</v>
      </c>
      <c r="I43" s="24">
        <f t="shared" si="10"/>
        <v>12025</v>
      </c>
      <c r="J43" s="24">
        <f t="shared" si="10"/>
        <v>21652</v>
      </c>
      <c r="K43" s="340" t="s">
        <v>253</v>
      </c>
    </row>
    <row r="44" spans="1:11" ht="23.25" customHeight="1" thickTop="1" x14ac:dyDescent="0.2">
      <c r="A44" s="995" t="s">
        <v>2073</v>
      </c>
      <c r="B44" s="995"/>
      <c r="C44" s="995"/>
      <c r="D44" s="995"/>
      <c r="E44" s="995"/>
      <c r="F44" s="995"/>
      <c r="G44" s="995"/>
      <c r="H44" s="995"/>
      <c r="I44" s="995"/>
      <c r="J44" s="995"/>
      <c r="K44" s="995"/>
    </row>
    <row r="45" spans="1:11" ht="23.25" customHeight="1" x14ac:dyDescent="0.2">
      <c r="A45" s="999" t="s">
        <v>2074</v>
      </c>
      <c r="B45" s="999"/>
      <c r="C45" s="999"/>
      <c r="D45" s="999"/>
      <c r="E45" s="999"/>
      <c r="F45" s="999"/>
      <c r="G45" s="999"/>
      <c r="H45" s="999"/>
      <c r="I45" s="999"/>
      <c r="J45" s="999"/>
      <c r="K45" s="999"/>
    </row>
    <row r="46" spans="1:11" ht="19.5" customHeight="1" thickBot="1" x14ac:dyDescent="0.25">
      <c r="A46" s="5" t="s">
        <v>2486</v>
      </c>
      <c r="K46" s="7" t="s">
        <v>2487</v>
      </c>
    </row>
    <row r="47" spans="1:11" ht="15" customHeight="1" thickTop="1" x14ac:dyDescent="0.25">
      <c r="A47" s="1049" t="s">
        <v>196</v>
      </c>
      <c r="B47" s="1052" t="s">
        <v>1</v>
      </c>
      <c r="C47" s="1052"/>
      <c r="D47" s="1052"/>
      <c r="E47" s="1052" t="s">
        <v>2</v>
      </c>
      <c r="F47" s="1052"/>
      <c r="G47" s="1052"/>
      <c r="H47" s="1052" t="s">
        <v>4</v>
      </c>
      <c r="I47" s="1052"/>
      <c r="J47" s="1052"/>
      <c r="K47" s="1049" t="s">
        <v>197</v>
      </c>
    </row>
    <row r="48" spans="1:11" ht="15" customHeight="1" x14ac:dyDescent="0.25">
      <c r="A48" s="1050"/>
      <c r="B48" s="1048" t="s">
        <v>6</v>
      </c>
      <c r="C48" s="1048"/>
      <c r="D48" s="1048"/>
      <c r="E48" s="1048" t="s">
        <v>7</v>
      </c>
      <c r="F48" s="1048"/>
      <c r="G48" s="1048"/>
      <c r="H48" s="1048" t="s">
        <v>9</v>
      </c>
      <c r="I48" s="1048"/>
      <c r="J48" s="1048"/>
      <c r="K48" s="1050"/>
    </row>
    <row r="49" spans="1:11" ht="15" customHeight="1" x14ac:dyDescent="0.25">
      <c r="A49" s="1050"/>
      <c r="B49" s="343" t="s">
        <v>10</v>
      </c>
      <c r="C49" s="343" t="s">
        <v>112</v>
      </c>
      <c r="D49" s="343" t="s">
        <v>12</v>
      </c>
      <c r="E49" s="343" t="s">
        <v>10</v>
      </c>
      <c r="F49" s="343" t="s">
        <v>112</v>
      </c>
      <c r="G49" s="343" t="s">
        <v>12</v>
      </c>
      <c r="H49" s="343" t="s">
        <v>10</v>
      </c>
      <c r="I49" s="343" t="s">
        <v>112</v>
      </c>
      <c r="J49" s="343" t="s">
        <v>12</v>
      </c>
      <c r="K49" s="1050"/>
    </row>
    <row r="50" spans="1:11" ht="15" customHeight="1" thickBot="1" x14ac:dyDescent="0.3">
      <c r="A50" s="1051"/>
      <c r="B50" s="280" t="s">
        <v>13</v>
      </c>
      <c r="C50" s="280" t="s">
        <v>14</v>
      </c>
      <c r="D50" s="280" t="s">
        <v>9</v>
      </c>
      <c r="E50" s="280" t="s">
        <v>13</v>
      </c>
      <c r="F50" s="280" t="s">
        <v>14</v>
      </c>
      <c r="G50" s="280" t="s">
        <v>9</v>
      </c>
      <c r="H50" s="280" t="s">
        <v>13</v>
      </c>
      <c r="I50" s="280" t="s">
        <v>14</v>
      </c>
      <c r="J50" s="280" t="s">
        <v>9</v>
      </c>
      <c r="K50" s="1051"/>
    </row>
    <row r="51" spans="1:11" ht="15.95" customHeight="1" x14ac:dyDescent="0.2">
      <c r="A51" s="8" t="s">
        <v>15</v>
      </c>
      <c r="B51" s="9"/>
      <c r="C51" s="9"/>
      <c r="D51" s="9"/>
      <c r="E51" s="9"/>
      <c r="F51" s="9"/>
      <c r="G51" s="9"/>
      <c r="H51" s="9"/>
      <c r="I51" s="9"/>
      <c r="J51" s="9"/>
      <c r="K51" s="339" t="s">
        <v>198</v>
      </c>
    </row>
    <row r="52" spans="1:11" ht="15.95" customHeight="1" x14ac:dyDescent="0.2">
      <c r="A52" s="8" t="s">
        <v>199</v>
      </c>
      <c r="B52" s="9">
        <v>199</v>
      </c>
      <c r="C52" s="9">
        <v>298</v>
      </c>
      <c r="D52" s="9">
        <v>497</v>
      </c>
      <c r="E52" s="9">
        <v>0</v>
      </c>
      <c r="F52" s="9">
        <v>0</v>
      </c>
      <c r="G52" s="9">
        <f t="shared" ref="G52:G69" si="11">SUM(E52:F52)</f>
        <v>0</v>
      </c>
      <c r="H52" s="9">
        <f t="shared" ref="H52:I69" si="12">SUM(B52,E52)</f>
        <v>199</v>
      </c>
      <c r="I52" s="9">
        <f t="shared" si="12"/>
        <v>298</v>
      </c>
      <c r="J52" s="9">
        <f t="shared" ref="J52:J69" si="13">SUM(H52:I52)</f>
        <v>497</v>
      </c>
      <c r="K52" s="339" t="s">
        <v>200</v>
      </c>
    </row>
    <row r="53" spans="1:11" ht="15.95" customHeight="1" x14ac:dyDescent="0.2">
      <c r="A53" s="8" t="s">
        <v>203</v>
      </c>
      <c r="B53" s="9">
        <v>139</v>
      </c>
      <c r="C53" s="9">
        <v>228</v>
      </c>
      <c r="D53" s="9">
        <v>367</v>
      </c>
      <c r="E53" s="9">
        <v>0</v>
      </c>
      <c r="F53" s="9">
        <v>0</v>
      </c>
      <c r="G53" s="9">
        <f t="shared" si="11"/>
        <v>0</v>
      </c>
      <c r="H53" s="9">
        <f t="shared" si="12"/>
        <v>139</v>
      </c>
      <c r="I53" s="9">
        <f t="shared" si="12"/>
        <v>228</v>
      </c>
      <c r="J53" s="9">
        <f t="shared" si="13"/>
        <v>367</v>
      </c>
      <c r="K53" s="339" t="s">
        <v>204</v>
      </c>
    </row>
    <row r="54" spans="1:11" ht="15.95" customHeight="1" x14ac:dyDescent="0.2">
      <c r="A54" s="8" t="s">
        <v>404</v>
      </c>
      <c r="B54" s="9">
        <v>98</v>
      </c>
      <c r="C54" s="9">
        <v>241</v>
      </c>
      <c r="D54" s="9">
        <v>339</v>
      </c>
      <c r="E54" s="9">
        <v>0</v>
      </c>
      <c r="F54" s="9">
        <v>0</v>
      </c>
      <c r="G54" s="9">
        <f t="shared" si="11"/>
        <v>0</v>
      </c>
      <c r="H54" s="9">
        <f t="shared" si="12"/>
        <v>98</v>
      </c>
      <c r="I54" s="9">
        <f t="shared" si="12"/>
        <v>241</v>
      </c>
      <c r="J54" s="9">
        <f t="shared" si="13"/>
        <v>339</v>
      </c>
      <c r="K54" s="339" t="s">
        <v>300</v>
      </c>
    </row>
    <row r="55" spans="1:11" ht="15.95" customHeight="1" x14ac:dyDescent="0.2">
      <c r="A55" s="8" t="s">
        <v>209</v>
      </c>
      <c r="B55" s="9">
        <v>398</v>
      </c>
      <c r="C55" s="9">
        <v>335</v>
      </c>
      <c r="D55" s="9">
        <v>733</v>
      </c>
      <c r="E55" s="9">
        <v>1</v>
      </c>
      <c r="F55" s="9">
        <v>1</v>
      </c>
      <c r="G55" s="9">
        <f t="shared" si="11"/>
        <v>2</v>
      </c>
      <c r="H55" s="9">
        <f t="shared" si="12"/>
        <v>399</v>
      </c>
      <c r="I55" s="9">
        <f t="shared" si="12"/>
        <v>336</v>
      </c>
      <c r="J55" s="9">
        <f t="shared" si="13"/>
        <v>735</v>
      </c>
      <c r="K55" s="339" t="s">
        <v>210</v>
      </c>
    </row>
    <row r="56" spans="1:11" ht="15.95" customHeight="1" x14ac:dyDescent="0.2">
      <c r="A56" s="8" t="s">
        <v>213</v>
      </c>
      <c r="B56" s="9">
        <v>513</v>
      </c>
      <c r="C56" s="9">
        <v>324</v>
      </c>
      <c r="D56" s="9">
        <v>837</v>
      </c>
      <c r="E56" s="9">
        <v>0</v>
      </c>
      <c r="F56" s="9">
        <v>0</v>
      </c>
      <c r="G56" s="9">
        <f t="shared" si="11"/>
        <v>0</v>
      </c>
      <c r="H56" s="9">
        <f t="shared" si="12"/>
        <v>513</v>
      </c>
      <c r="I56" s="9">
        <f t="shared" si="12"/>
        <v>324</v>
      </c>
      <c r="J56" s="9">
        <f t="shared" si="13"/>
        <v>837</v>
      </c>
      <c r="K56" s="339" t="s">
        <v>214</v>
      </c>
    </row>
    <row r="57" spans="1:11" ht="15.95" customHeight="1" x14ac:dyDescent="0.2">
      <c r="A57" s="8" t="s">
        <v>217</v>
      </c>
      <c r="B57" s="9">
        <v>271</v>
      </c>
      <c r="C57" s="9">
        <v>872</v>
      </c>
      <c r="D57" s="9">
        <v>1143</v>
      </c>
      <c r="E57" s="9">
        <v>0</v>
      </c>
      <c r="F57" s="9">
        <v>1</v>
      </c>
      <c r="G57" s="9">
        <f t="shared" si="11"/>
        <v>1</v>
      </c>
      <c r="H57" s="9">
        <f t="shared" si="12"/>
        <v>271</v>
      </c>
      <c r="I57" s="9">
        <f t="shared" si="12"/>
        <v>873</v>
      </c>
      <c r="J57" s="9">
        <f t="shared" si="13"/>
        <v>1144</v>
      </c>
      <c r="K57" s="339" t="s">
        <v>453</v>
      </c>
    </row>
    <row r="58" spans="1:11" ht="15.95" customHeight="1" x14ac:dyDescent="0.2">
      <c r="A58" s="8" t="s">
        <v>804</v>
      </c>
      <c r="B58" s="9">
        <v>88</v>
      </c>
      <c r="C58" s="9">
        <v>102</v>
      </c>
      <c r="D58" s="9">
        <v>190</v>
      </c>
      <c r="E58" s="9">
        <v>0</v>
      </c>
      <c r="F58" s="9">
        <v>0</v>
      </c>
      <c r="G58" s="9">
        <f t="shared" si="11"/>
        <v>0</v>
      </c>
      <c r="H58" s="9">
        <f t="shared" si="12"/>
        <v>88</v>
      </c>
      <c r="I58" s="9">
        <f t="shared" si="12"/>
        <v>102</v>
      </c>
      <c r="J58" s="9">
        <f t="shared" si="13"/>
        <v>190</v>
      </c>
      <c r="K58" s="339" t="s">
        <v>805</v>
      </c>
    </row>
    <row r="59" spans="1:11" ht="15.95" customHeight="1" x14ac:dyDescent="0.2">
      <c r="A59" s="8" t="s">
        <v>456</v>
      </c>
      <c r="B59" s="9">
        <v>198</v>
      </c>
      <c r="C59" s="9">
        <v>227</v>
      </c>
      <c r="D59" s="9">
        <v>425</v>
      </c>
      <c r="E59" s="9">
        <v>0</v>
      </c>
      <c r="F59" s="9">
        <v>0</v>
      </c>
      <c r="G59" s="9">
        <f t="shared" si="11"/>
        <v>0</v>
      </c>
      <c r="H59" s="9">
        <f t="shared" si="12"/>
        <v>198</v>
      </c>
      <c r="I59" s="9">
        <f t="shared" si="12"/>
        <v>227</v>
      </c>
      <c r="J59" s="9">
        <f t="shared" si="13"/>
        <v>425</v>
      </c>
      <c r="K59" s="339" t="s">
        <v>828</v>
      </c>
    </row>
    <row r="60" spans="1:11" ht="15.95" customHeight="1" x14ac:dyDescent="0.2">
      <c r="A60" s="8" t="s">
        <v>221</v>
      </c>
      <c r="B60" s="9">
        <v>701</v>
      </c>
      <c r="C60" s="9">
        <v>348</v>
      </c>
      <c r="D60" s="9">
        <v>1049</v>
      </c>
      <c r="E60" s="9">
        <v>0</v>
      </c>
      <c r="F60" s="9">
        <v>0</v>
      </c>
      <c r="G60" s="9">
        <f t="shared" si="11"/>
        <v>0</v>
      </c>
      <c r="H60" s="9">
        <f t="shared" si="12"/>
        <v>701</v>
      </c>
      <c r="I60" s="9">
        <f t="shared" si="12"/>
        <v>348</v>
      </c>
      <c r="J60" s="9">
        <f t="shared" si="13"/>
        <v>1049</v>
      </c>
      <c r="K60" s="339" t="s">
        <v>222</v>
      </c>
    </row>
    <row r="61" spans="1:11" ht="15.95" customHeight="1" x14ac:dyDescent="0.2">
      <c r="A61" s="8" t="s">
        <v>806</v>
      </c>
      <c r="B61" s="9">
        <v>1368</v>
      </c>
      <c r="C61" s="9">
        <v>1151</v>
      </c>
      <c r="D61" s="9">
        <v>2519</v>
      </c>
      <c r="E61" s="9">
        <v>0</v>
      </c>
      <c r="F61" s="9">
        <v>0</v>
      </c>
      <c r="G61" s="9">
        <f t="shared" si="11"/>
        <v>0</v>
      </c>
      <c r="H61" s="9">
        <f t="shared" si="12"/>
        <v>1368</v>
      </c>
      <c r="I61" s="9">
        <f t="shared" si="12"/>
        <v>1151</v>
      </c>
      <c r="J61" s="9">
        <f t="shared" si="13"/>
        <v>2519</v>
      </c>
      <c r="K61" s="339" t="s">
        <v>807</v>
      </c>
    </row>
    <row r="62" spans="1:11" ht="15.95" customHeight="1" x14ac:dyDescent="0.2">
      <c r="A62" s="8" t="s">
        <v>808</v>
      </c>
      <c r="B62" s="9">
        <v>551</v>
      </c>
      <c r="C62" s="9">
        <v>762</v>
      </c>
      <c r="D62" s="9">
        <v>1313</v>
      </c>
      <c r="E62" s="9">
        <v>0</v>
      </c>
      <c r="F62" s="9">
        <v>0</v>
      </c>
      <c r="G62" s="9">
        <f t="shared" si="11"/>
        <v>0</v>
      </c>
      <c r="H62" s="9">
        <f t="shared" si="12"/>
        <v>551</v>
      </c>
      <c r="I62" s="9">
        <f t="shared" si="12"/>
        <v>762</v>
      </c>
      <c r="J62" s="9">
        <f t="shared" si="13"/>
        <v>1313</v>
      </c>
      <c r="K62" s="339" t="s">
        <v>461</v>
      </c>
    </row>
    <row r="63" spans="1:11" ht="15.95" customHeight="1" x14ac:dyDescent="0.2">
      <c r="A63" s="8" t="s">
        <v>809</v>
      </c>
      <c r="B63" s="9">
        <v>166</v>
      </c>
      <c r="C63" s="9">
        <v>432</v>
      </c>
      <c r="D63" s="9">
        <v>598</v>
      </c>
      <c r="E63" s="9">
        <v>0</v>
      </c>
      <c r="F63" s="9">
        <v>0</v>
      </c>
      <c r="G63" s="9">
        <f t="shared" si="11"/>
        <v>0</v>
      </c>
      <c r="H63" s="9">
        <f t="shared" si="12"/>
        <v>166</v>
      </c>
      <c r="I63" s="9">
        <f t="shared" si="12"/>
        <v>432</v>
      </c>
      <c r="J63" s="9">
        <f t="shared" si="13"/>
        <v>598</v>
      </c>
      <c r="K63" s="339" t="s">
        <v>810</v>
      </c>
    </row>
    <row r="64" spans="1:11" ht="15.95" customHeight="1" x14ac:dyDescent="0.2">
      <c r="A64" s="8" t="s">
        <v>227</v>
      </c>
      <c r="B64" s="9">
        <v>0</v>
      </c>
      <c r="C64" s="9">
        <v>3145</v>
      </c>
      <c r="D64" s="9">
        <v>3145</v>
      </c>
      <c r="E64" s="9">
        <v>0</v>
      </c>
      <c r="F64" s="9">
        <v>3</v>
      </c>
      <c r="G64" s="9">
        <f t="shared" si="11"/>
        <v>3</v>
      </c>
      <c r="H64" s="9">
        <f t="shared" si="12"/>
        <v>0</v>
      </c>
      <c r="I64" s="9">
        <f t="shared" si="12"/>
        <v>3148</v>
      </c>
      <c r="J64" s="9">
        <f t="shared" si="13"/>
        <v>3148</v>
      </c>
      <c r="K64" s="339" t="s">
        <v>432</v>
      </c>
    </row>
    <row r="65" spans="1:11" ht="15.95" customHeight="1" x14ac:dyDescent="0.2">
      <c r="A65" s="8" t="s">
        <v>829</v>
      </c>
      <c r="B65" s="9">
        <v>231</v>
      </c>
      <c r="C65" s="9">
        <v>414</v>
      </c>
      <c r="D65" s="9">
        <v>645</v>
      </c>
      <c r="E65" s="9">
        <v>0</v>
      </c>
      <c r="F65" s="9">
        <v>0</v>
      </c>
      <c r="G65" s="9">
        <f t="shared" si="11"/>
        <v>0</v>
      </c>
      <c r="H65" s="9">
        <f t="shared" si="12"/>
        <v>231</v>
      </c>
      <c r="I65" s="9">
        <f t="shared" si="12"/>
        <v>414</v>
      </c>
      <c r="J65" s="9">
        <f t="shared" si="13"/>
        <v>645</v>
      </c>
      <c r="K65" s="339" t="s">
        <v>812</v>
      </c>
    </row>
    <row r="66" spans="1:11" ht="15.95" customHeight="1" x14ac:dyDescent="0.2">
      <c r="A66" s="8" t="s">
        <v>778</v>
      </c>
      <c r="B66" s="9">
        <v>281</v>
      </c>
      <c r="C66" s="9">
        <v>0</v>
      </c>
      <c r="D66" s="9">
        <v>281</v>
      </c>
      <c r="E66" s="9">
        <v>0</v>
      </c>
      <c r="F66" s="9">
        <v>0</v>
      </c>
      <c r="G66" s="9">
        <f t="shared" si="11"/>
        <v>0</v>
      </c>
      <c r="H66" s="9">
        <f t="shared" si="12"/>
        <v>281</v>
      </c>
      <c r="I66" s="9">
        <f t="shared" si="12"/>
        <v>0</v>
      </c>
      <c r="J66" s="9">
        <f t="shared" si="13"/>
        <v>281</v>
      </c>
      <c r="K66" s="339" t="s">
        <v>462</v>
      </c>
    </row>
    <row r="67" spans="1:11" ht="15.95" customHeight="1" x14ac:dyDescent="0.2">
      <c r="A67" s="8" t="s">
        <v>758</v>
      </c>
      <c r="B67" s="9">
        <v>995</v>
      </c>
      <c r="C67" s="9">
        <v>871</v>
      </c>
      <c r="D67" s="9">
        <v>1866</v>
      </c>
      <c r="E67" s="9">
        <v>0</v>
      </c>
      <c r="F67" s="9">
        <v>0</v>
      </c>
      <c r="G67" s="9">
        <f t="shared" si="11"/>
        <v>0</v>
      </c>
      <c r="H67" s="9">
        <f t="shared" si="12"/>
        <v>995</v>
      </c>
      <c r="I67" s="9">
        <f t="shared" si="12"/>
        <v>871</v>
      </c>
      <c r="J67" s="9">
        <f t="shared" si="13"/>
        <v>1866</v>
      </c>
      <c r="K67" s="339" t="s">
        <v>234</v>
      </c>
    </row>
    <row r="68" spans="1:11" ht="15.95" customHeight="1" x14ac:dyDescent="0.2">
      <c r="A68" s="8" t="s">
        <v>433</v>
      </c>
      <c r="B68" s="9">
        <v>563</v>
      </c>
      <c r="C68" s="9">
        <v>276</v>
      </c>
      <c r="D68" s="9">
        <v>839</v>
      </c>
      <c r="E68" s="9">
        <v>0</v>
      </c>
      <c r="F68" s="9">
        <v>0</v>
      </c>
      <c r="G68" s="9">
        <f t="shared" si="11"/>
        <v>0</v>
      </c>
      <c r="H68" s="9">
        <f t="shared" si="12"/>
        <v>563</v>
      </c>
      <c r="I68" s="9">
        <f t="shared" si="12"/>
        <v>276</v>
      </c>
      <c r="J68" s="9">
        <f t="shared" si="13"/>
        <v>839</v>
      </c>
      <c r="K68" s="339" t="s">
        <v>240</v>
      </c>
    </row>
    <row r="69" spans="1:11" ht="15.95" customHeight="1" x14ac:dyDescent="0.2">
      <c r="A69" s="8" t="s">
        <v>245</v>
      </c>
      <c r="B69" s="9">
        <v>391</v>
      </c>
      <c r="C69" s="9">
        <v>473</v>
      </c>
      <c r="D69" s="9">
        <v>864</v>
      </c>
      <c r="E69" s="9">
        <v>0</v>
      </c>
      <c r="F69" s="9">
        <v>0</v>
      </c>
      <c r="G69" s="9">
        <f t="shared" si="11"/>
        <v>0</v>
      </c>
      <c r="H69" s="9">
        <f t="shared" si="12"/>
        <v>391</v>
      </c>
      <c r="I69" s="9">
        <f t="shared" si="12"/>
        <v>473</v>
      </c>
      <c r="J69" s="9">
        <f t="shared" si="13"/>
        <v>864</v>
      </c>
      <c r="K69" s="339" t="s">
        <v>442</v>
      </c>
    </row>
    <row r="70" spans="1:11" ht="15.95" customHeight="1" x14ac:dyDescent="0.2">
      <c r="A70" s="8" t="s">
        <v>90</v>
      </c>
      <c r="B70" s="9">
        <f t="shared" ref="B70:J70" si="14">SUM(B52:B69)</f>
        <v>7151</v>
      </c>
      <c r="C70" s="9">
        <f t="shared" si="14"/>
        <v>10499</v>
      </c>
      <c r="D70" s="9">
        <f t="shared" si="14"/>
        <v>17650</v>
      </c>
      <c r="E70" s="9">
        <f t="shared" si="14"/>
        <v>1</v>
      </c>
      <c r="F70" s="9">
        <f t="shared" si="14"/>
        <v>5</v>
      </c>
      <c r="G70" s="9">
        <f t="shared" si="14"/>
        <v>6</v>
      </c>
      <c r="H70" s="9">
        <f t="shared" si="14"/>
        <v>7152</v>
      </c>
      <c r="I70" s="9">
        <f t="shared" si="14"/>
        <v>10504</v>
      </c>
      <c r="J70" s="9">
        <f t="shared" si="14"/>
        <v>17656</v>
      </c>
      <c r="K70" s="339" t="s">
        <v>91</v>
      </c>
    </row>
    <row r="71" spans="1:11" ht="15.95" customHeight="1" x14ac:dyDescent="0.2">
      <c r="A71" s="8" t="s">
        <v>767</v>
      </c>
      <c r="B71" s="9"/>
      <c r="C71" s="9"/>
      <c r="D71" s="9"/>
      <c r="E71" s="9"/>
      <c r="F71" s="9"/>
      <c r="G71" s="9"/>
      <c r="H71" s="9"/>
      <c r="I71" s="9"/>
      <c r="J71" s="9"/>
      <c r="K71" s="339" t="s">
        <v>93</v>
      </c>
    </row>
    <row r="72" spans="1:11" ht="15.95" customHeight="1" x14ac:dyDescent="0.2">
      <c r="A72" s="8" t="s">
        <v>213</v>
      </c>
      <c r="B72" s="9">
        <v>125</v>
      </c>
      <c r="C72" s="9">
        <v>4</v>
      </c>
      <c r="D72" s="9">
        <v>129</v>
      </c>
      <c r="E72" s="9">
        <v>0</v>
      </c>
      <c r="F72" s="9">
        <v>0</v>
      </c>
      <c r="G72" s="9">
        <f>SUM(E72:F72)</f>
        <v>0</v>
      </c>
      <c r="H72" s="9">
        <f>SUM(B72,E72)</f>
        <v>125</v>
      </c>
      <c r="I72" s="9">
        <f t="shared" ref="I72:J84" si="15">SUM(C72,F72)</f>
        <v>4</v>
      </c>
      <c r="J72" s="9">
        <f t="shared" si="15"/>
        <v>129</v>
      </c>
      <c r="K72" s="339" t="s">
        <v>214</v>
      </c>
    </row>
    <row r="73" spans="1:11" s="560" customFormat="1" ht="15.95" customHeight="1" x14ac:dyDescent="0.2">
      <c r="A73" s="463" t="s">
        <v>217</v>
      </c>
      <c r="B73" s="9">
        <v>43</v>
      </c>
      <c r="C73" s="9">
        <v>50</v>
      </c>
      <c r="D73" s="9">
        <v>93</v>
      </c>
      <c r="E73" s="9">
        <v>0</v>
      </c>
      <c r="F73" s="9">
        <v>0</v>
      </c>
      <c r="G73" s="9">
        <f>SUM(E73:F73)</f>
        <v>0</v>
      </c>
      <c r="H73" s="9">
        <f>SUM(B73,E73)</f>
        <v>43</v>
      </c>
      <c r="I73" s="9">
        <f t="shared" ref="I73" si="16">SUM(C73,F73)</f>
        <v>50</v>
      </c>
      <c r="J73" s="9">
        <f t="shared" ref="J73" si="17">SUM(D73,G73)</f>
        <v>93</v>
      </c>
      <c r="K73" s="562" t="s">
        <v>453</v>
      </c>
    </row>
    <row r="74" spans="1:11" ht="15.95" customHeight="1" x14ac:dyDescent="0.2">
      <c r="A74" s="8" t="s">
        <v>804</v>
      </c>
      <c r="B74" s="9">
        <v>39</v>
      </c>
      <c r="C74" s="9">
        <v>39</v>
      </c>
      <c r="D74" s="9">
        <v>78</v>
      </c>
      <c r="E74" s="9">
        <v>0</v>
      </c>
      <c r="F74" s="9">
        <v>0</v>
      </c>
      <c r="G74" s="9">
        <f t="shared" ref="G74:G83" si="18">SUM(E74:F74)</f>
        <v>0</v>
      </c>
      <c r="H74" s="9">
        <f t="shared" ref="H74:H84" si="19">SUM(B74,E74)</f>
        <v>39</v>
      </c>
      <c r="I74" s="9">
        <f t="shared" si="15"/>
        <v>39</v>
      </c>
      <c r="J74" s="9">
        <f t="shared" si="15"/>
        <v>78</v>
      </c>
      <c r="K74" s="339" t="s">
        <v>805</v>
      </c>
    </row>
    <row r="75" spans="1:11" ht="15.95" customHeight="1" x14ac:dyDescent="0.2">
      <c r="A75" s="8" t="s">
        <v>456</v>
      </c>
      <c r="B75" s="9">
        <v>72</v>
      </c>
      <c r="C75" s="9">
        <v>22</v>
      </c>
      <c r="D75" s="9">
        <v>94</v>
      </c>
      <c r="E75" s="9">
        <v>0</v>
      </c>
      <c r="F75" s="9">
        <v>0</v>
      </c>
      <c r="G75" s="9">
        <f t="shared" si="18"/>
        <v>0</v>
      </c>
      <c r="H75" s="9">
        <f t="shared" si="19"/>
        <v>72</v>
      </c>
      <c r="I75" s="9">
        <f t="shared" si="15"/>
        <v>22</v>
      </c>
      <c r="J75" s="9">
        <f t="shared" si="15"/>
        <v>94</v>
      </c>
      <c r="K75" s="339" t="s">
        <v>828</v>
      </c>
    </row>
    <row r="76" spans="1:11" ht="15.95" customHeight="1" x14ac:dyDescent="0.2">
      <c r="A76" s="8" t="s">
        <v>221</v>
      </c>
      <c r="B76" s="9">
        <v>184</v>
      </c>
      <c r="C76" s="9">
        <v>61</v>
      </c>
      <c r="D76" s="9">
        <v>245</v>
      </c>
      <c r="E76" s="9">
        <v>0</v>
      </c>
      <c r="F76" s="9">
        <v>0</v>
      </c>
      <c r="G76" s="9">
        <f t="shared" si="18"/>
        <v>0</v>
      </c>
      <c r="H76" s="9">
        <f t="shared" si="19"/>
        <v>184</v>
      </c>
      <c r="I76" s="9">
        <f t="shared" si="15"/>
        <v>61</v>
      </c>
      <c r="J76" s="9">
        <f t="shared" si="15"/>
        <v>245</v>
      </c>
      <c r="K76" s="339" t="s">
        <v>222</v>
      </c>
    </row>
    <row r="77" spans="1:11" ht="15.95" customHeight="1" x14ac:dyDescent="0.2">
      <c r="A77" s="8" t="s">
        <v>806</v>
      </c>
      <c r="B77" s="9">
        <v>229</v>
      </c>
      <c r="C77" s="9">
        <v>235</v>
      </c>
      <c r="D77" s="9">
        <v>464</v>
      </c>
      <c r="E77" s="9">
        <v>0</v>
      </c>
      <c r="F77" s="9">
        <v>0</v>
      </c>
      <c r="G77" s="9">
        <f t="shared" si="18"/>
        <v>0</v>
      </c>
      <c r="H77" s="9">
        <f t="shared" si="19"/>
        <v>229</v>
      </c>
      <c r="I77" s="9">
        <f t="shared" si="15"/>
        <v>235</v>
      </c>
      <c r="J77" s="9">
        <f t="shared" si="15"/>
        <v>464</v>
      </c>
      <c r="K77" s="339" t="s">
        <v>807</v>
      </c>
    </row>
    <row r="78" spans="1:11" ht="15.95" customHeight="1" x14ac:dyDescent="0.2">
      <c r="A78" s="8" t="s">
        <v>808</v>
      </c>
      <c r="B78" s="9">
        <v>252</v>
      </c>
      <c r="C78" s="9">
        <v>195</v>
      </c>
      <c r="D78" s="9">
        <v>447</v>
      </c>
      <c r="E78" s="9">
        <v>0</v>
      </c>
      <c r="F78" s="9">
        <v>0</v>
      </c>
      <c r="G78" s="9">
        <f t="shared" si="18"/>
        <v>0</v>
      </c>
      <c r="H78" s="9">
        <f t="shared" si="19"/>
        <v>252</v>
      </c>
      <c r="I78" s="9">
        <f t="shared" si="15"/>
        <v>195</v>
      </c>
      <c r="J78" s="9">
        <f t="shared" si="15"/>
        <v>447</v>
      </c>
      <c r="K78" s="339" t="s">
        <v>461</v>
      </c>
    </row>
    <row r="79" spans="1:11" ht="15.95" customHeight="1" x14ac:dyDescent="0.2">
      <c r="A79" s="8" t="s">
        <v>227</v>
      </c>
      <c r="B79" s="9">
        <v>0</v>
      </c>
      <c r="C79" s="9">
        <v>175</v>
      </c>
      <c r="D79" s="9">
        <v>175</v>
      </c>
      <c r="E79" s="9">
        <v>0</v>
      </c>
      <c r="F79" s="9">
        <v>1</v>
      </c>
      <c r="G79" s="9">
        <f t="shared" si="18"/>
        <v>1</v>
      </c>
      <c r="H79" s="9">
        <f t="shared" si="19"/>
        <v>0</v>
      </c>
      <c r="I79" s="9">
        <f t="shared" si="15"/>
        <v>176</v>
      </c>
      <c r="J79" s="9">
        <f t="shared" si="15"/>
        <v>176</v>
      </c>
      <c r="K79" s="339" t="s">
        <v>432</v>
      </c>
    </row>
    <row r="80" spans="1:11" ht="15.95" customHeight="1" x14ac:dyDescent="0.2">
      <c r="A80" s="8" t="s">
        <v>829</v>
      </c>
      <c r="B80" s="9">
        <v>79</v>
      </c>
      <c r="C80" s="9">
        <v>82</v>
      </c>
      <c r="D80" s="9">
        <v>161</v>
      </c>
      <c r="E80" s="9">
        <v>0</v>
      </c>
      <c r="F80" s="9">
        <v>0</v>
      </c>
      <c r="G80" s="9">
        <f t="shared" si="18"/>
        <v>0</v>
      </c>
      <c r="H80" s="9">
        <f t="shared" si="19"/>
        <v>79</v>
      </c>
      <c r="I80" s="9">
        <f t="shared" si="15"/>
        <v>82</v>
      </c>
      <c r="J80" s="9">
        <f t="shared" si="15"/>
        <v>161</v>
      </c>
      <c r="K80" s="339" t="s">
        <v>812</v>
      </c>
    </row>
    <row r="81" spans="1:11" ht="15.95" customHeight="1" x14ac:dyDescent="0.2">
      <c r="A81" s="8" t="s">
        <v>778</v>
      </c>
      <c r="B81" s="9">
        <v>161</v>
      </c>
      <c r="C81" s="9">
        <v>0</v>
      </c>
      <c r="D81" s="9">
        <v>161</v>
      </c>
      <c r="E81" s="9">
        <v>0</v>
      </c>
      <c r="F81" s="9">
        <v>0</v>
      </c>
      <c r="G81" s="9">
        <f t="shared" si="18"/>
        <v>0</v>
      </c>
      <c r="H81" s="9">
        <f t="shared" si="19"/>
        <v>161</v>
      </c>
      <c r="I81" s="9">
        <f t="shared" si="15"/>
        <v>0</v>
      </c>
      <c r="J81" s="9">
        <f t="shared" si="15"/>
        <v>161</v>
      </c>
      <c r="K81" s="339" t="s">
        <v>462</v>
      </c>
    </row>
    <row r="82" spans="1:11" ht="15.95" customHeight="1" x14ac:dyDescent="0.2">
      <c r="A82" s="8" t="s">
        <v>758</v>
      </c>
      <c r="B82" s="9">
        <v>45</v>
      </c>
      <c r="C82" s="9">
        <v>6</v>
      </c>
      <c r="D82" s="9">
        <v>51</v>
      </c>
      <c r="E82" s="9">
        <v>0</v>
      </c>
      <c r="F82" s="9">
        <v>0</v>
      </c>
      <c r="G82" s="9">
        <f t="shared" si="18"/>
        <v>0</v>
      </c>
      <c r="H82" s="9">
        <f t="shared" si="19"/>
        <v>45</v>
      </c>
      <c r="I82" s="9">
        <f t="shared" si="15"/>
        <v>6</v>
      </c>
      <c r="J82" s="9">
        <f t="shared" si="15"/>
        <v>51</v>
      </c>
      <c r="K82" s="339" t="s">
        <v>234</v>
      </c>
    </row>
    <row r="83" spans="1:11" ht="15.95" customHeight="1" x14ac:dyDescent="0.2">
      <c r="A83" s="8" t="s">
        <v>433</v>
      </c>
      <c r="B83" s="9">
        <v>125</v>
      </c>
      <c r="C83" s="9">
        <v>26</v>
      </c>
      <c r="D83" s="9">
        <v>151</v>
      </c>
      <c r="E83" s="9">
        <v>0</v>
      </c>
      <c r="F83" s="9">
        <v>0</v>
      </c>
      <c r="G83" s="9">
        <f t="shared" si="18"/>
        <v>0</v>
      </c>
      <c r="H83" s="9">
        <f t="shared" si="19"/>
        <v>125</v>
      </c>
      <c r="I83" s="9">
        <f t="shared" si="15"/>
        <v>26</v>
      </c>
      <c r="J83" s="9">
        <f t="shared" si="15"/>
        <v>151</v>
      </c>
      <c r="K83" s="339" t="s">
        <v>240</v>
      </c>
    </row>
    <row r="84" spans="1:11" ht="15.95" customHeight="1" x14ac:dyDescent="0.2">
      <c r="A84" s="8" t="s">
        <v>245</v>
      </c>
      <c r="B84" s="9">
        <v>35</v>
      </c>
      <c r="C84" s="9">
        <v>11</v>
      </c>
      <c r="D84" s="9">
        <v>46</v>
      </c>
      <c r="E84" s="9">
        <v>0</v>
      </c>
      <c r="F84" s="9">
        <v>0</v>
      </c>
      <c r="G84" s="9">
        <f>SUM(E84:F84)</f>
        <v>0</v>
      </c>
      <c r="H84" s="9">
        <f t="shared" si="19"/>
        <v>35</v>
      </c>
      <c r="I84" s="9">
        <f t="shared" si="15"/>
        <v>11</v>
      </c>
      <c r="J84" s="9">
        <f t="shared" si="15"/>
        <v>46</v>
      </c>
      <c r="K84" s="339" t="s">
        <v>442</v>
      </c>
    </row>
    <row r="85" spans="1:11" ht="15.95" customHeight="1" thickBot="1" x14ac:dyDescent="0.25">
      <c r="A85" s="8" t="s">
        <v>126</v>
      </c>
      <c r="B85" s="9">
        <f>SUM(B72:B84)</f>
        <v>1389</v>
      </c>
      <c r="C85" s="9">
        <f t="shared" ref="C85:J85" si="20">SUM(C72:C84)</f>
        <v>906</v>
      </c>
      <c r="D85" s="9">
        <f t="shared" si="20"/>
        <v>2295</v>
      </c>
      <c r="E85" s="9">
        <f t="shared" si="20"/>
        <v>0</v>
      </c>
      <c r="F85" s="9">
        <f t="shared" si="20"/>
        <v>1</v>
      </c>
      <c r="G85" s="9">
        <f t="shared" si="20"/>
        <v>1</v>
      </c>
      <c r="H85" s="9">
        <f t="shared" si="20"/>
        <v>1389</v>
      </c>
      <c r="I85" s="9">
        <f t="shared" si="20"/>
        <v>907</v>
      </c>
      <c r="J85" s="9">
        <f t="shared" si="20"/>
        <v>2296</v>
      </c>
      <c r="K85" s="339" t="s">
        <v>251</v>
      </c>
    </row>
    <row r="86" spans="1:11" ht="15.95" customHeight="1" thickBot="1" x14ac:dyDescent="0.25">
      <c r="A86" s="23" t="s">
        <v>374</v>
      </c>
      <c r="B86" s="24">
        <f>SUM(B85,B70)</f>
        <v>8540</v>
      </c>
      <c r="C86" s="24">
        <f t="shared" ref="C86:J86" si="21">SUM(C85,C70)</f>
        <v>11405</v>
      </c>
      <c r="D86" s="24">
        <f t="shared" si="21"/>
        <v>19945</v>
      </c>
      <c r="E86" s="24">
        <f t="shared" si="21"/>
        <v>1</v>
      </c>
      <c r="F86" s="24">
        <f t="shared" si="21"/>
        <v>6</v>
      </c>
      <c r="G86" s="24">
        <f t="shared" si="21"/>
        <v>7</v>
      </c>
      <c r="H86" s="24">
        <f t="shared" si="21"/>
        <v>8541</v>
      </c>
      <c r="I86" s="24">
        <f t="shared" si="21"/>
        <v>11411</v>
      </c>
      <c r="J86" s="24">
        <f t="shared" si="21"/>
        <v>19952</v>
      </c>
      <c r="K86" s="340" t="s">
        <v>253</v>
      </c>
    </row>
    <row r="87" spans="1:11" ht="15" thickTop="1" x14ac:dyDescent="0.2"/>
  </sheetData>
  <mergeCells count="20">
    <mergeCell ref="A1:K1"/>
    <mergeCell ref="A2:K2"/>
    <mergeCell ref="A4:A7"/>
    <mergeCell ref="B4:D4"/>
    <mergeCell ref="E4:G4"/>
    <mergeCell ref="H4:J4"/>
    <mergeCell ref="K4:K7"/>
    <mergeCell ref="B5:D5"/>
    <mergeCell ref="E5:G5"/>
    <mergeCell ref="H5:J5"/>
    <mergeCell ref="A44:K44"/>
    <mergeCell ref="A45:K45"/>
    <mergeCell ref="A47:A50"/>
    <mergeCell ref="B47:D47"/>
    <mergeCell ref="E47:G47"/>
    <mergeCell ref="H47:J47"/>
    <mergeCell ref="K47:K50"/>
    <mergeCell ref="B48:D48"/>
    <mergeCell ref="E48:G48"/>
    <mergeCell ref="H48:J48"/>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5"/>
  <sheetViews>
    <sheetView rightToLeft="1" view="pageBreakPreview" topLeftCell="A58" zoomScale="80" zoomScaleSheetLayoutView="80" workbookViewId="0">
      <selection activeCell="N60" sqref="N60"/>
    </sheetView>
  </sheetViews>
  <sheetFormatPr defaultRowHeight="14.25" x14ac:dyDescent="0.2"/>
  <cols>
    <col min="1" max="1" width="19.875" style="335" customWidth="1"/>
    <col min="2" max="10" width="10.5" style="335" customWidth="1"/>
    <col min="11" max="11" width="33" style="335" customWidth="1"/>
    <col min="12" max="16384" width="9" style="335"/>
  </cols>
  <sheetData>
    <row r="1" spans="1:11" s="477" customFormat="1" x14ac:dyDescent="0.2"/>
    <row r="2" spans="1:11" ht="26.25" customHeight="1" x14ac:dyDescent="0.2">
      <c r="A2" s="995" t="s">
        <v>2329</v>
      </c>
      <c r="B2" s="995"/>
      <c r="C2" s="995"/>
      <c r="D2" s="995"/>
      <c r="E2" s="995"/>
      <c r="F2" s="995"/>
      <c r="G2" s="995"/>
      <c r="H2" s="995"/>
      <c r="I2" s="995"/>
      <c r="J2" s="995"/>
      <c r="K2" s="995"/>
    </row>
    <row r="3" spans="1:11" ht="24.75" customHeight="1" x14ac:dyDescent="0.2">
      <c r="A3" s="999" t="s">
        <v>2075</v>
      </c>
      <c r="B3" s="999"/>
      <c r="C3" s="999"/>
      <c r="D3" s="999"/>
      <c r="E3" s="999"/>
      <c r="F3" s="999"/>
      <c r="G3" s="999"/>
      <c r="H3" s="999"/>
      <c r="I3" s="999"/>
      <c r="J3" s="999"/>
      <c r="K3" s="999"/>
    </row>
    <row r="4" spans="1:11" ht="20.25" customHeight="1" thickBot="1" x14ac:dyDescent="0.3">
      <c r="A4" s="33" t="s">
        <v>2489</v>
      </c>
      <c r="K4" s="79" t="s">
        <v>2490</v>
      </c>
    </row>
    <row r="5" spans="1:11" ht="18.75" customHeight="1" thickTop="1" x14ac:dyDescent="0.25">
      <c r="A5" s="992" t="s">
        <v>196</v>
      </c>
      <c r="B5" s="1003" t="s">
        <v>1</v>
      </c>
      <c r="C5" s="1003"/>
      <c r="D5" s="1003"/>
      <c r="E5" s="1003" t="s">
        <v>2</v>
      </c>
      <c r="F5" s="1003"/>
      <c r="G5" s="1003"/>
      <c r="H5" s="1003" t="s">
        <v>4</v>
      </c>
      <c r="I5" s="1003"/>
      <c r="J5" s="1003"/>
      <c r="K5" s="992" t="s">
        <v>197</v>
      </c>
    </row>
    <row r="6" spans="1:11" ht="18.75" customHeight="1" x14ac:dyDescent="0.25">
      <c r="A6" s="993"/>
      <c r="B6" s="1004" t="s">
        <v>561</v>
      </c>
      <c r="C6" s="1004"/>
      <c r="D6" s="1004"/>
      <c r="E6" s="1004" t="s">
        <v>7</v>
      </c>
      <c r="F6" s="1004"/>
      <c r="G6" s="1004"/>
      <c r="H6" s="1004" t="s">
        <v>9</v>
      </c>
      <c r="I6" s="1004"/>
      <c r="J6" s="1004"/>
      <c r="K6" s="993"/>
    </row>
    <row r="7" spans="1:11" ht="18.75" customHeight="1" x14ac:dyDescent="0.25">
      <c r="A7" s="993"/>
      <c r="B7" s="334" t="s">
        <v>10</v>
      </c>
      <c r="C7" s="334" t="s">
        <v>112</v>
      </c>
      <c r="D7" s="334" t="s">
        <v>12</v>
      </c>
      <c r="E7" s="334" t="s">
        <v>10</v>
      </c>
      <c r="F7" s="334" t="s">
        <v>112</v>
      </c>
      <c r="G7" s="334" t="s">
        <v>12</v>
      </c>
      <c r="H7" s="334" t="s">
        <v>10</v>
      </c>
      <c r="I7" s="334" t="s">
        <v>112</v>
      </c>
      <c r="J7" s="334" t="s">
        <v>12</v>
      </c>
      <c r="K7" s="993"/>
    </row>
    <row r="8" spans="1:11" ht="18.75" customHeight="1" thickBot="1" x14ac:dyDescent="0.3">
      <c r="A8" s="994"/>
      <c r="B8" s="4" t="s">
        <v>13</v>
      </c>
      <c r="C8" s="4" t="s">
        <v>14</v>
      </c>
      <c r="D8" s="4" t="s">
        <v>9</v>
      </c>
      <c r="E8" s="4" t="s">
        <v>13</v>
      </c>
      <c r="F8" s="4" t="s">
        <v>14</v>
      </c>
      <c r="G8" s="4" t="s">
        <v>9</v>
      </c>
      <c r="H8" s="4" t="s">
        <v>13</v>
      </c>
      <c r="I8" s="4" t="s">
        <v>14</v>
      </c>
      <c r="J8" s="4" t="s">
        <v>9</v>
      </c>
      <c r="K8" s="994"/>
    </row>
    <row r="9" spans="1:11" ht="24" customHeight="1" x14ac:dyDescent="0.2">
      <c r="A9" s="8" t="s">
        <v>403</v>
      </c>
      <c r="B9" s="9"/>
      <c r="C9" s="9"/>
      <c r="D9" s="9"/>
      <c r="E9" s="9"/>
      <c r="F9" s="9"/>
      <c r="G9" s="9"/>
      <c r="H9" s="9"/>
      <c r="I9" s="9"/>
      <c r="J9" s="9"/>
      <c r="K9" s="339" t="s">
        <v>16</v>
      </c>
    </row>
    <row r="10" spans="1:11" ht="24.75" customHeight="1" x14ac:dyDescent="0.2">
      <c r="A10" s="8" t="s">
        <v>199</v>
      </c>
      <c r="B10" s="9">
        <v>100</v>
      </c>
      <c r="C10" s="9">
        <v>125</v>
      </c>
      <c r="D10" s="9">
        <v>225</v>
      </c>
      <c r="E10" s="9">
        <v>0</v>
      </c>
      <c r="F10" s="9">
        <v>0</v>
      </c>
      <c r="G10" s="9">
        <v>0</v>
      </c>
      <c r="H10" s="9">
        <f>SUM(B10,E10)</f>
        <v>100</v>
      </c>
      <c r="I10" s="9">
        <f>SUM(C10,F10)</f>
        <v>125</v>
      </c>
      <c r="J10" s="9">
        <f t="shared" ref="J10:J15" si="0">SUM(H10:I10)</f>
        <v>225</v>
      </c>
      <c r="K10" s="339" t="s">
        <v>200</v>
      </c>
    </row>
    <row r="11" spans="1:11" ht="24.75" customHeight="1" x14ac:dyDescent="0.2">
      <c r="A11" s="8" t="s">
        <v>215</v>
      </c>
      <c r="B11" s="9">
        <v>15</v>
      </c>
      <c r="C11" s="9">
        <v>16</v>
      </c>
      <c r="D11" s="9">
        <v>31</v>
      </c>
      <c r="E11" s="9">
        <v>0</v>
      </c>
      <c r="F11" s="9">
        <v>0</v>
      </c>
      <c r="G11" s="9">
        <v>0</v>
      </c>
      <c r="H11" s="9">
        <f t="shared" ref="H11:I15" si="1">SUM(B11,E11)</f>
        <v>15</v>
      </c>
      <c r="I11" s="9">
        <f t="shared" si="1"/>
        <v>16</v>
      </c>
      <c r="J11" s="9">
        <f t="shared" si="0"/>
        <v>31</v>
      </c>
      <c r="K11" s="339" t="s">
        <v>216</v>
      </c>
    </row>
    <row r="12" spans="1:11" ht="24.75" customHeight="1" x14ac:dyDescent="0.2">
      <c r="A12" s="165" t="s">
        <v>762</v>
      </c>
      <c r="B12" s="9">
        <v>78</v>
      </c>
      <c r="C12" s="9">
        <v>196</v>
      </c>
      <c r="D12" s="9">
        <v>274</v>
      </c>
      <c r="E12" s="9">
        <v>0</v>
      </c>
      <c r="F12" s="9">
        <v>1</v>
      </c>
      <c r="G12" s="9">
        <v>1</v>
      </c>
      <c r="H12" s="9">
        <f t="shared" si="1"/>
        <v>78</v>
      </c>
      <c r="I12" s="9">
        <f t="shared" si="1"/>
        <v>197</v>
      </c>
      <c r="J12" s="9">
        <f t="shared" si="0"/>
        <v>275</v>
      </c>
      <c r="K12" s="168" t="s">
        <v>365</v>
      </c>
    </row>
    <row r="13" spans="1:11" ht="24.75" customHeight="1" x14ac:dyDescent="0.2">
      <c r="A13" s="8" t="s">
        <v>221</v>
      </c>
      <c r="B13" s="9">
        <v>176</v>
      </c>
      <c r="C13" s="9">
        <v>93</v>
      </c>
      <c r="D13" s="9">
        <v>269</v>
      </c>
      <c r="E13" s="9">
        <v>0</v>
      </c>
      <c r="F13" s="9">
        <v>0</v>
      </c>
      <c r="G13" s="9">
        <v>0</v>
      </c>
      <c r="H13" s="9">
        <f t="shared" si="1"/>
        <v>176</v>
      </c>
      <c r="I13" s="9">
        <f t="shared" si="1"/>
        <v>93</v>
      </c>
      <c r="J13" s="9">
        <f t="shared" si="0"/>
        <v>269</v>
      </c>
      <c r="K13" s="339" t="s">
        <v>830</v>
      </c>
    </row>
    <row r="14" spans="1:11" ht="24.75" customHeight="1" x14ac:dyDescent="0.2">
      <c r="A14" s="8" t="s">
        <v>523</v>
      </c>
      <c r="B14" s="9">
        <v>54</v>
      </c>
      <c r="C14" s="9">
        <v>34</v>
      </c>
      <c r="D14" s="9">
        <v>88</v>
      </c>
      <c r="E14" s="9">
        <v>0</v>
      </c>
      <c r="F14" s="9">
        <v>0</v>
      </c>
      <c r="G14" s="9">
        <v>0</v>
      </c>
      <c r="H14" s="9">
        <f t="shared" si="1"/>
        <v>54</v>
      </c>
      <c r="I14" s="9">
        <f t="shared" si="1"/>
        <v>34</v>
      </c>
      <c r="J14" s="9">
        <f t="shared" si="0"/>
        <v>88</v>
      </c>
      <c r="K14" s="339" t="s">
        <v>240</v>
      </c>
    </row>
    <row r="15" spans="1:11" ht="24.75" customHeight="1" x14ac:dyDescent="0.2">
      <c r="A15" s="20" t="s">
        <v>245</v>
      </c>
      <c r="B15" s="21">
        <v>48</v>
      </c>
      <c r="C15" s="21">
        <v>87</v>
      </c>
      <c r="D15" s="21">
        <v>135</v>
      </c>
      <c r="E15" s="21">
        <v>0</v>
      </c>
      <c r="F15" s="21">
        <v>0</v>
      </c>
      <c r="G15" s="21">
        <v>0</v>
      </c>
      <c r="H15" s="21">
        <f t="shared" si="1"/>
        <v>48</v>
      </c>
      <c r="I15" s="21">
        <f t="shared" si="1"/>
        <v>87</v>
      </c>
      <c r="J15" s="21">
        <f t="shared" si="0"/>
        <v>135</v>
      </c>
      <c r="K15" s="22" t="s">
        <v>246</v>
      </c>
    </row>
    <row r="16" spans="1:11" ht="29.25" customHeight="1" x14ac:dyDescent="0.2">
      <c r="A16" s="463" t="s">
        <v>90</v>
      </c>
      <c r="B16" s="61">
        <f>SUM(B10:B15)</f>
        <v>471</v>
      </c>
      <c r="C16" s="61">
        <f t="shared" ref="C16:J16" si="2">SUM(C10:C15)</f>
        <v>551</v>
      </c>
      <c r="D16" s="61">
        <f t="shared" si="2"/>
        <v>1022</v>
      </c>
      <c r="E16" s="61">
        <f t="shared" si="2"/>
        <v>0</v>
      </c>
      <c r="F16" s="61">
        <f t="shared" si="2"/>
        <v>1</v>
      </c>
      <c r="G16" s="61">
        <f t="shared" si="2"/>
        <v>1</v>
      </c>
      <c r="H16" s="61">
        <f t="shared" si="2"/>
        <v>471</v>
      </c>
      <c r="I16" s="61">
        <f t="shared" si="2"/>
        <v>552</v>
      </c>
      <c r="J16" s="61">
        <f t="shared" si="2"/>
        <v>1023</v>
      </c>
      <c r="K16" s="478" t="s">
        <v>313</v>
      </c>
    </row>
    <row r="17" spans="1:11" ht="23.25" customHeight="1" x14ac:dyDescent="0.25">
      <c r="A17" s="482" t="s">
        <v>402</v>
      </c>
      <c r="H17" s="64"/>
      <c r="K17" s="34" t="s">
        <v>314</v>
      </c>
    </row>
    <row r="18" spans="1:11" ht="23.25" customHeight="1" x14ac:dyDescent="0.2">
      <c r="A18" s="8" t="s">
        <v>221</v>
      </c>
      <c r="B18" s="9">
        <v>56</v>
      </c>
      <c r="C18" s="9">
        <v>13</v>
      </c>
      <c r="D18" s="9">
        <v>69</v>
      </c>
      <c r="E18" s="9">
        <v>0</v>
      </c>
      <c r="F18" s="9">
        <v>0</v>
      </c>
      <c r="G18" s="9">
        <v>0</v>
      </c>
      <c r="H18" s="9">
        <f>SUM(B18,E18)</f>
        <v>56</v>
      </c>
      <c r="I18" s="9">
        <f t="shared" ref="I18:J20" si="3">SUM(C18,F18)</f>
        <v>13</v>
      </c>
      <c r="J18" s="9">
        <f t="shared" si="3"/>
        <v>69</v>
      </c>
      <c r="K18" s="339" t="s">
        <v>830</v>
      </c>
    </row>
    <row r="19" spans="1:11" ht="23.25" customHeight="1" x14ac:dyDescent="0.2">
      <c r="A19" s="8" t="s">
        <v>523</v>
      </c>
      <c r="B19" s="9">
        <v>13</v>
      </c>
      <c r="C19" s="9">
        <v>5</v>
      </c>
      <c r="D19" s="9">
        <v>18</v>
      </c>
      <c r="E19" s="9">
        <v>0</v>
      </c>
      <c r="F19" s="9">
        <v>0</v>
      </c>
      <c r="G19" s="9">
        <v>0</v>
      </c>
      <c r="H19" s="9">
        <f t="shared" ref="H19:H20" si="4">SUM(B19,E19)</f>
        <v>13</v>
      </c>
      <c r="I19" s="9">
        <f t="shared" si="3"/>
        <v>5</v>
      </c>
      <c r="J19" s="9">
        <f t="shared" si="3"/>
        <v>18</v>
      </c>
      <c r="K19" s="339" t="s">
        <v>240</v>
      </c>
    </row>
    <row r="20" spans="1:11" ht="23.25" customHeight="1" x14ac:dyDescent="0.2">
      <c r="A20" s="8" t="s">
        <v>245</v>
      </c>
      <c r="B20" s="9">
        <v>44</v>
      </c>
      <c r="C20" s="9">
        <v>28</v>
      </c>
      <c r="D20" s="9">
        <v>72</v>
      </c>
      <c r="E20" s="9">
        <v>0</v>
      </c>
      <c r="F20" s="9">
        <v>0</v>
      </c>
      <c r="G20" s="9">
        <v>0</v>
      </c>
      <c r="H20" s="9">
        <f t="shared" si="4"/>
        <v>44</v>
      </c>
      <c r="I20" s="9">
        <f t="shared" si="3"/>
        <v>28</v>
      </c>
      <c r="J20" s="9">
        <f t="shared" si="3"/>
        <v>72</v>
      </c>
      <c r="K20" s="339" t="s">
        <v>246</v>
      </c>
    </row>
    <row r="21" spans="1:11" ht="23.25" customHeight="1" thickBot="1" x14ac:dyDescent="0.3">
      <c r="A21" s="298" t="s">
        <v>126</v>
      </c>
      <c r="B21" s="299">
        <f>SUM(B18:B20)</f>
        <v>113</v>
      </c>
      <c r="C21" s="299">
        <f t="shared" ref="C21:J21" si="5">SUM(C18:C20)</f>
        <v>46</v>
      </c>
      <c r="D21" s="299">
        <f t="shared" si="5"/>
        <v>159</v>
      </c>
      <c r="E21" s="299">
        <f t="shared" si="5"/>
        <v>0</v>
      </c>
      <c r="F21" s="299">
        <f t="shared" si="5"/>
        <v>0</v>
      </c>
      <c r="G21" s="299">
        <f t="shared" si="5"/>
        <v>0</v>
      </c>
      <c r="H21" s="299">
        <f t="shared" si="5"/>
        <v>113</v>
      </c>
      <c r="I21" s="299">
        <f t="shared" si="5"/>
        <v>46</v>
      </c>
      <c r="J21" s="299">
        <f t="shared" si="5"/>
        <v>159</v>
      </c>
      <c r="K21" s="74" t="s">
        <v>103</v>
      </c>
    </row>
    <row r="22" spans="1:11" ht="23.25" customHeight="1" thickBot="1" x14ac:dyDescent="0.3">
      <c r="A22" s="66" t="s">
        <v>374</v>
      </c>
      <c r="B22" s="53">
        <f t="shared" ref="B22:J22" si="6">SUM(B21,B16)</f>
        <v>584</v>
      </c>
      <c r="C22" s="53">
        <f t="shared" si="6"/>
        <v>597</v>
      </c>
      <c r="D22" s="53">
        <f t="shared" si="6"/>
        <v>1181</v>
      </c>
      <c r="E22" s="53">
        <f t="shared" si="6"/>
        <v>0</v>
      </c>
      <c r="F22" s="53">
        <f t="shared" si="6"/>
        <v>1</v>
      </c>
      <c r="G22" s="53">
        <f t="shared" si="6"/>
        <v>1</v>
      </c>
      <c r="H22" s="53">
        <f t="shared" si="6"/>
        <v>584</v>
      </c>
      <c r="I22" s="53">
        <f t="shared" si="6"/>
        <v>598</v>
      </c>
      <c r="J22" s="53">
        <f t="shared" si="6"/>
        <v>1182</v>
      </c>
      <c r="K22" s="66" t="s">
        <v>253</v>
      </c>
    </row>
    <row r="23" spans="1:11" ht="16.5" thickTop="1" x14ac:dyDescent="0.25">
      <c r="A23" s="300"/>
      <c r="B23" s="300"/>
      <c r="C23" s="300"/>
      <c r="D23" s="300"/>
      <c r="E23" s="300"/>
      <c r="F23" s="300"/>
      <c r="G23" s="300"/>
      <c r="H23" s="300"/>
      <c r="I23" s="300"/>
      <c r="J23" s="300"/>
      <c r="K23" s="300"/>
    </row>
    <row r="26" spans="1:11" s="477" customFormat="1" x14ac:dyDescent="0.2"/>
    <row r="27" spans="1:11" s="477" customFormat="1" x14ac:dyDescent="0.2"/>
    <row r="28" spans="1:11" s="477" customFormat="1" x14ac:dyDescent="0.2"/>
    <row r="30" spans="1:11" ht="30" customHeight="1" x14ac:dyDescent="0.2">
      <c r="A30" s="995" t="s">
        <v>2076</v>
      </c>
      <c r="B30" s="995"/>
      <c r="C30" s="995"/>
      <c r="D30" s="995"/>
      <c r="E30" s="995"/>
      <c r="F30" s="995"/>
      <c r="G30" s="995"/>
      <c r="H30" s="995"/>
      <c r="I30" s="995"/>
      <c r="J30" s="995"/>
      <c r="K30" s="995"/>
    </row>
    <row r="31" spans="1:11" ht="22.5" customHeight="1" x14ac:dyDescent="0.2">
      <c r="A31" s="999" t="s">
        <v>2077</v>
      </c>
      <c r="B31" s="999"/>
      <c r="C31" s="999"/>
      <c r="D31" s="999"/>
      <c r="E31" s="999"/>
      <c r="F31" s="999"/>
      <c r="G31" s="999"/>
      <c r="H31" s="999"/>
      <c r="I31" s="999"/>
      <c r="J31" s="999"/>
      <c r="K31" s="999"/>
    </row>
    <row r="32" spans="1:11" ht="22.5" customHeight="1" thickBot="1" x14ac:dyDescent="0.3">
      <c r="A32" s="33" t="s">
        <v>2492</v>
      </c>
      <c r="K32" s="79" t="s">
        <v>2491</v>
      </c>
    </row>
    <row r="33" spans="1:11" ht="24" customHeight="1" thickTop="1" x14ac:dyDescent="0.25">
      <c r="A33" s="992" t="s">
        <v>196</v>
      </c>
      <c r="B33" s="1003" t="s">
        <v>1</v>
      </c>
      <c r="C33" s="1003"/>
      <c r="D33" s="1003"/>
      <c r="E33" s="1003" t="s">
        <v>2</v>
      </c>
      <c r="F33" s="1003"/>
      <c r="G33" s="1003"/>
      <c r="H33" s="1003" t="s">
        <v>4</v>
      </c>
      <c r="I33" s="1003"/>
      <c r="J33" s="1003"/>
      <c r="K33" s="992" t="s">
        <v>197</v>
      </c>
    </row>
    <row r="34" spans="1:11" ht="23.25" customHeight="1" x14ac:dyDescent="0.25">
      <c r="A34" s="993"/>
      <c r="B34" s="1004" t="s">
        <v>561</v>
      </c>
      <c r="C34" s="1004"/>
      <c r="D34" s="1004"/>
      <c r="E34" s="1004" t="s">
        <v>7</v>
      </c>
      <c r="F34" s="1004"/>
      <c r="G34" s="1004"/>
      <c r="H34" s="1004" t="s">
        <v>9</v>
      </c>
      <c r="I34" s="1004"/>
      <c r="J34" s="1004"/>
      <c r="K34" s="993"/>
    </row>
    <row r="35" spans="1:11" ht="23.25" customHeight="1" x14ac:dyDescent="0.25">
      <c r="A35" s="993"/>
      <c r="B35" s="334" t="s">
        <v>10</v>
      </c>
      <c r="C35" s="334" t="s">
        <v>112</v>
      </c>
      <c r="D35" s="334" t="s">
        <v>12</v>
      </c>
      <c r="E35" s="334" t="s">
        <v>10</v>
      </c>
      <c r="F35" s="334" t="s">
        <v>112</v>
      </c>
      <c r="G35" s="334" t="s">
        <v>12</v>
      </c>
      <c r="H35" s="334" t="s">
        <v>10</v>
      </c>
      <c r="I35" s="334" t="s">
        <v>112</v>
      </c>
      <c r="J35" s="334" t="s">
        <v>12</v>
      </c>
      <c r="K35" s="993"/>
    </row>
    <row r="36" spans="1:11" ht="23.25" customHeight="1" thickBot="1" x14ac:dyDescent="0.3">
      <c r="A36" s="994"/>
      <c r="B36" s="4" t="s">
        <v>13</v>
      </c>
      <c r="C36" s="4" t="s">
        <v>14</v>
      </c>
      <c r="D36" s="4" t="s">
        <v>9</v>
      </c>
      <c r="E36" s="4" t="s">
        <v>13</v>
      </c>
      <c r="F36" s="4" t="s">
        <v>14</v>
      </c>
      <c r="G36" s="4" t="s">
        <v>9</v>
      </c>
      <c r="H36" s="4" t="s">
        <v>13</v>
      </c>
      <c r="I36" s="4" t="s">
        <v>14</v>
      </c>
      <c r="J36" s="4" t="s">
        <v>9</v>
      </c>
      <c r="K36" s="994"/>
    </row>
    <row r="37" spans="1:11" ht="25.5" customHeight="1" x14ac:dyDescent="0.2">
      <c r="A37" s="8" t="s">
        <v>403</v>
      </c>
      <c r="B37" s="9"/>
      <c r="C37" s="9"/>
      <c r="D37" s="9"/>
      <c r="E37" s="9"/>
      <c r="F37" s="9"/>
      <c r="G37" s="9"/>
      <c r="H37" s="9"/>
      <c r="I37" s="9"/>
      <c r="J37" s="9"/>
      <c r="K37" s="339" t="s">
        <v>16</v>
      </c>
    </row>
    <row r="38" spans="1:11" ht="21.95" customHeight="1" x14ac:dyDescent="0.2">
      <c r="A38" s="8" t="s">
        <v>199</v>
      </c>
      <c r="B38" s="9">
        <v>206</v>
      </c>
      <c r="C38" s="9">
        <v>262</v>
      </c>
      <c r="D38" s="9">
        <v>468</v>
      </c>
      <c r="E38" s="9">
        <v>0</v>
      </c>
      <c r="F38" s="9">
        <v>0</v>
      </c>
      <c r="G38" s="9">
        <f>SUM(E38:F38)</f>
        <v>0</v>
      </c>
      <c r="H38" s="9">
        <f>SUM(B38,E38)</f>
        <v>206</v>
      </c>
      <c r="I38" s="9">
        <f>SUM(C38,F38)</f>
        <v>262</v>
      </c>
      <c r="J38" s="9">
        <f>SUM(H38:I38)</f>
        <v>468</v>
      </c>
      <c r="K38" s="339" t="s">
        <v>200</v>
      </c>
    </row>
    <row r="39" spans="1:11" ht="21.95" customHeight="1" x14ac:dyDescent="0.2">
      <c r="A39" s="8" t="s">
        <v>215</v>
      </c>
      <c r="B39" s="9">
        <v>118</v>
      </c>
      <c r="C39" s="9">
        <v>62</v>
      </c>
      <c r="D39" s="9">
        <v>180</v>
      </c>
      <c r="E39" s="9">
        <v>0</v>
      </c>
      <c r="F39" s="9">
        <v>0</v>
      </c>
      <c r="G39" s="9">
        <f t="shared" ref="G39:G43" si="7">SUM(E39:F39)</f>
        <v>0</v>
      </c>
      <c r="H39" s="9">
        <f t="shared" ref="H39:I43" si="8">SUM(B39,E39)</f>
        <v>118</v>
      </c>
      <c r="I39" s="9">
        <f t="shared" si="8"/>
        <v>62</v>
      </c>
      <c r="J39" s="9">
        <f t="shared" ref="J39:J43" si="9">SUM(H39:I39)</f>
        <v>180</v>
      </c>
      <c r="K39" s="339" t="s">
        <v>216</v>
      </c>
    </row>
    <row r="40" spans="1:11" ht="21.95" customHeight="1" x14ac:dyDescent="0.2">
      <c r="A40" s="165" t="s">
        <v>762</v>
      </c>
      <c r="B40" s="9">
        <v>133</v>
      </c>
      <c r="C40" s="9">
        <v>335</v>
      </c>
      <c r="D40" s="9">
        <v>468</v>
      </c>
      <c r="E40" s="9">
        <v>0</v>
      </c>
      <c r="F40" s="9">
        <v>1</v>
      </c>
      <c r="G40" s="9">
        <f t="shared" si="7"/>
        <v>1</v>
      </c>
      <c r="H40" s="9">
        <f t="shared" si="8"/>
        <v>133</v>
      </c>
      <c r="I40" s="9">
        <f t="shared" si="8"/>
        <v>336</v>
      </c>
      <c r="J40" s="9">
        <f t="shared" si="9"/>
        <v>469</v>
      </c>
      <c r="K40" s="168" t="s">
        <v>365</v>
      </c>
    </row>
    <row r="41" spans="1:11" ht="21.95" customHeight="1" x14ac:dyDescent="0.2">
      <c r="A41" s="8" t="s">
        <v>221</v>
      </c>
      <c r="B41" s="9">
        <v>1122</v>
      </c>
      <c r="C41" s="9">
        <v>351</v>
      </c>
      <c r="D41" s="9">
        <v>1473</v>
      </c>
      <c r="E41" s="9">
        <v>0</v>
      </c>
      <c r="F41" s="9">
        <v>0</v>
      </c>
      <c r="G41" s="9">
        <f t="shared" si="7"/>
        <v>0</v>
      </c>
      <c r="H41" s="9">
        <f t="shared" si="8"/>
        <v>1122</v>
      </c>
      <c r="I41" s="9">
        <f t="shared" si="8"/>
        <v>351</v>
      </c>
      <c r="J41" s="9">
        <f t="shared" si="9"/>
        <v>1473</v>
      </c>
      <c r="K41" s="339" t="s">
        <v>830</v>
      </c>
    </row>
    <row r="42" spans="1:11" ht="21.95" customHeight="1" x14ac:dyDescent="0.2">
      <c r="A42" s="8" t="s">
        <v>239</v>
      </c>
      <c r="B42" s="9">
        <v>293</v>
      </c>
      <c r="C42" s="9">
        <v>151</v>
      </c>
      <c r="D42" s="9">
        <v>444</v>
      </c>
      <c r="E42" s="9">
        <v>0</v>
      </c>
      <c r="F42" s="9">
        <v>0</v>
      </c>
      <c r="G42" s="9">
        <f t="shared" si="7"/>
        <v>0</v>
      </c>
      <c r="H42" s="9">
        <f t="shared" si="8"/>
        <v>293</v>
      </c>
      <c r="I42" s="9">
        <f t="shared" si="8"/>
        <v>151</v>
      </c>
      <c r="J42" s="9">
        <f t="shared" si="9"/>
        <v>444</v>
      </c>
      <c r="K42" s="339" t="s">
        <v>240</v>
      </c>
    </row>
    <row r="43" spans="1:11" ht="21.95" customHeight="1" x14ac:dyDescent="0.2">
      <c r="A43" s="20" t="s">
        <v>831</v>
      </c>
      <c r="B43" s="21">
        <v>212</v>
      </c>
      <c r="C43" s="21">
        <v>428</v>
      </c>
      <c r="D43" s="21">
        <v>640</v>
      </c>
      <c r="E43" s="21">
        <v>0</v>
      </c>
      <c r="F43" s="21">
        <v>0</v>
      </c>
      <c r="G43" s="21">
        <f t="shared" si="7"/>
        <v>0</v>
      </c>
      <c r="H43" s="21">
        <f t="shared" si="8"/>
        <v>212</v>
      </c>
      <c r="I43" s="21">
        <f t="shared" si="8"/>
        <v>428</v>
      </c>
      <c r="J43" s="21">
        <f t="shared" si="9"/>
        <v>640</v>
      </c>
      <c r="K43" s="22" t="s">
        <v>246</v>
      </c>
    </row>
    <row r="44" spans="1:11" ht="25.5" customHeight="1" x14ac:dyDescent="0.2">
      <c r="A44" s="463" t="s">
        <v>90</v>
      </c>
      <c r="B44" s="9">
        <f>SUM(B38:B43)</f>
        <v>2084</v>
      </c>
      <c r="C44" s="9">
        <f t="shared" ref="C44:J44" si="10">SUM(C38:C43)</f>
        <v>1589</v>
      </c>
      <c r="D44" s="9">
        <f t="shared" ref="D44" si="11">SUM(B44:C44)</f>
        <v>3673</v>
      </c>
      <c r="E44" s="9">
        <f t="shared" si="10"/>
        <v>0</v>
      </c>
      <c r="F44" s="9">
        <f t="shared" si="10"/>
        <v>1</v>
      </c>
      <c r="G44" s="9">
        <f t="shared" si="10"/>
        <v>1</v>
      </c>
      <c r="H44" s="9">
        <f t="shared" si="10"/>
        <v>2084</v>
      </c>
      <c r="I44" s="9">
        <f t="shared" si="10"/>
        <v>1590</v>
      </c>
      <c r="J44" s="9">
        <f t="shared" si="10"/>
        <v>3674</v>
      </c>
      <c r="K44" s="478" t="s">
        <v>779</v>
      </c>
    </row>
    <row r="45" spans="1:11" ht="20.25" customHeight="1" x14ac:dyDescent="0.25">
      <c r="A45" s="74" t="s">
        <v>402</v>
      </c>
      <c r="K45" s="74" t="s">
        <v>93</v>
      </c>
    </row>
    <row r="46" spans="1:11" ht="21.95" customHeight="1" x14ac:dyDescent="0.25">
      <c r="A46" s="301" t="s">
        <v>221</v>
      </c>
      <c r="B46" s="61">
        <v>243</v>
      </c>
      <c r="C46" s="61">
        <v>86</v>
      </c>
      <c r="D46" s="61">
        <v>329</v>
      </c>
      <c r="E46" s="61">
        <v>0</v>
      </c>
      <c r="F46" s="61">
        <v>0</v>
      </c>
      <c r="G46" s="61">
        <v>0</v>
      </c>
      <c r="H46" s="61">
        <f>SUM(B46,E46)</f>
        <v>243</v>
      </c>
      <c r="I46" s="61">
        <f t="shared" ref="I46:J48" si="12">SUM(C46,F46)</f>
        <v>86</v>
      </c>
      <c r="J46" s="61">
        <f t="shared" si="12"/>
        <v>329</v>
      </c>
      <c r="K46" s="301" t="s">
        <v>830</v>
      </c>
    </row>
    <row r="47" spans="1:11" ht="21.95" customHeight="1" x14ac:dyDescent="0.25">
      <c r="A47" s="301" t="s">
        <v>239</v>
      </c>
      <c r="B47" s="61">
        <v>58</v>
      </c>
      <c r="C47" s="61">
        <v>22</v>
      </c>
      <c r="D47" s="61">
        <v>80</v>
      </c>
      <c r="E47" s="61">
        <v>0</v>
      </c>
      <c r="F47" s="61">
        <v>0</v>
      </c>
      <c r="G47" s="61">
        <v>0</v>
      </c>
      <c r="H47" s="61">
        <f t="shared" ref="H47:H48" si="13">SUM(B47,E47)</f>
        <v>58</v>
      </c>
      <c r="I47" s="61">
        <f t="shared" si="12"/>
        <v>22</v>
      </c>
      <c r="J47" s="61">
        <f t="shared" si="12"/>
        <v>80</v>
      </c>
      <c r="K47" s="301" t="s">
        <v>240</v>
      </c>
    </row>
    <row r="48" spans="1:11" ht="21.95" customHeight="1" x14ac:dyDescent="0.25">
      <c r="A48" s="301" t="s">
        <v>831</v>
      </c>
      <c r="B48" s="61">
        <v>175</v>
      </c>
      <c r="C48" s="61">
        <v>135</v>
      </c>
      <c r="D48" s="61">
        <v>310</v>
      </c>
      <c r="E48" s="61">
        <v>0</v>
      </c>
      <c r="F48" s="61">
        <v>0</v>
      </c>
      <c r="G48" s="61">
        <v>0</v>
      </c>
      <c r="H48" s="61">
        <f t="shared" si="13"/>
        <v>175</v>
      </c>
      <c r="I48" s="61">
        <f t="shared" si="12"/>
        <v>135</v>
      </c>
      <c r="J48" s="61">
        <f t="shared" si="12"/>
        <v>310</v>
      </c>
      <c r="K48" s="301" t="s">
        <v>246</v>
      </c>
    </row>
    <row r="49" spans="1:11" ht="21.95" customHeight="1" thickBot="1" x14ac:dyDescent="0.3">
      <c r="A49" s="302" t="s">
        <v>126</v>
      </c>
      <c r="B49" s="51">
        <f>SUM(B46:B48)</f>
        <v>476</v>
      </c>
      <c r="C49" s="51">
        <f t="shared" ref="C49:J49" si="14">SUM(C46:C48)</f>
        <v>243</v>
      </c>
      <c r="D49" s="51">
        <f t="shared" si="14"/>
        <v>719</v>
      </c>
      <c r="E49" s="51">
        <f t="shared" si="14"/>
        <v>0</v>
      </c>
      <c r="F49" s="51">
        <f t="shared" si="14"/>
        <v>0</v>
      </c>
      <c r="G49" s="51">
        <f t="shared" si="14"/>
        <v>0</v>
      </c>
      <c r="H49" s="51">
        <f t="shared" si="14"/>
        <v>476</v>
      </c>
      <c r="I49" s="51">
        <f t="shared" si="14"/>
        <v>243</v>
      </c>
      <c r="J49" s="51">
        <f t="shared" si="14"/>
        <v>719</v>
      </c>
      <c r="K49" s="302" t="s">
        <v>251</v>
      </c>
    </row>
    <row r="50" spans="1:11" ht="24.75" customHeight="1" thickBot="1" x14ac:dyDescent="0.3">
      <c r="A50" s="66" t="s">
        <v>374</v>
      </c>
      <c r="B50" s="53">
        <f t="shared" ref="B50:J50" si="15">SUM(B49,B44)</f>
        <v>2560</v>
      </c>
      <c r="C50" s="53">
        <f t="shared" si="15"/>
        <v>1832</v>
      </c>
      <c r="D50" s="53">
        <f t="shared" si="15"/>
        <v>4392</v>
      </c>
      <c r="E50" s="53">
        <f t="shared" si="15"/>
        <v>0</v>
      </c>
      <c r="F50" s="53">
        <f t="shared" si="15"/>
        <v>1</v>
      </c>
      <c r="G50" s="53">
        <f t="shared" si="15"/>
        <v>1</v>
      </c>
      <c r="H50" s="53">
        <f t="shared" si="15"/>
        <v>2560</v>
      </c>
      <c r="I50" s="53">
        <f t="shared" si="15"/>
        <v>1833</v>
      </c>
      <c r="J50" s="53">
        <f t="shared" si="15"/>
        <v>4393</v>
      </c>
      <c r="K50" s="66" t="s">
        <v>253</v>
      </c>
    </row>
    <row r="51" spans="1:11" ht="15" thickTop="1" x14ac:dyDescent="0.2"/>
    <row r="55" spans="1:11" s="477" customFormat="1" ht="20.25" customHeight="1" x14ac:dyDescent="0.25">
      <c r="A55" s="476"/>
      <c r="B55" s="476"/>
      <c r="C55" s="476"/>
      <c r="D55" s="476"/>
      <c r="E55" s="476"/>
      <c r="F55" s="476"/>
      <c r="G55" s="476"/>
      <c r="H55" s="476"/>
      <c r="I55" s="476"/>
      <c r="J55" s="476"/>
      <c r="K55" s="476"/>
    </row>
    <row r="56" spans="1:11" ht="27" customHeight="1" x14ac:dyDescent="0.25">
      <c r="A56" s="1005" t="s">
        <v>2098</v>
      </c>
      <c r="B56" s="1005"/>
      <c r="C56" s="1005"/>
      <c r="D56" s="1005"/>
      <c r="E56" s="1005"/>
      <c r="F56" s="1005"/>
      <c r="G56" s="1005"/>
      <c r="H56" s="1005"/>
      <c r="I56" s="1005"/>
      <c r="J56" s="1005"/>
      <c r="K56" s="1005"/>
    </row>
    <row r="57" spans="1:11" ht="26.25" customHeight="1" x14ac:dyDescent="0.2">
      <c r="A57" s="999" t="s">
        <v>2099</v>
      </c>
      <c r="B57" s="999"/>
      <c r="C57" s="999"/>
      <c r="D57" s="999"/>
      <c r="E57" s="999"/>
      <c r="F57" s="999"/>
      <c r="G57" s="999"/>
      <c r="H57" s="999"/>
      <c r="I57" s="999"/>
      <c r="J57" s="999"/>
      <c r="K57" s="999"/>
    </row>
    <row r="58" spans="1:11" s="64" customFormat="1" ht="20.25" customHeight="1" thickBot="1" x14ac:dyDescent="0.25">
      <c r="A58" s="5" t="s">
        <v>2493</v>
      </c>
      <c r="B58" s="483"/>
      <c r="C58" s="483"/>
      <c r="D58" s="483"/>
      <c r="E58" s="483"/>
      <c r="F58" s="483"/>
      <c r="G58" s="483"/>
      <c r="H58" s="483"/>
      <c r="I58" s="483"/>
      <c r="J58" s="483"/>
      <c r="K58" s="7" t="s">
        <v>834</v>
      </c>
    </row>
    <row r="59" spans="1:11" ht="21.75" customHeight="1" thickTop="1" x14ac:dyDescent="0.25">
      <c r="A59" s="992" t="s">
        <v>196</v>
      </c>
      <c r="B59" s="1003" t="s">
        <v>1</v>
      </c>
      <c r="C59" s="1003"/>
      <c r="D59" s="1003"/>
      <c r="E59" s="1003" t="s">
        <v>2</v>
      </c>
      <c r="F59" s="1003"/>
      <c r="G59" s="1003"/>
      <c r="H59" s="1003" t="s">
        <v>4</v>
      </c>
      <c r="I59" s="1003"/>
      <c r="J59" s="1003"/>
      <c r="K59" s="992" t="s">
        <v>197</v>
      </c>
    </row>
    <row r="60" spans="1:11" ht="21.75" customHeight="1" x14ac:dyDescent="0.25">
      <c r="A60" s="993"/>
      <c r="B60" s="1004" t="s">
        <v>561</v>
      </c>
      <c r="C60" s="1004"/>
      <c r="D60" s="1004"/>
      <c r="E60" s="1004" t="s">
        <v>7</v>
      </c>
      <c r="F60" s="1004"/>
      <c r="G60" s="1004"/>
      <c r="H60" s="1004" t="s">
        <v>9</v>
      </c>
      <c r="I60" s="1004"/>
      <c r="J60" s="1004"/>
      <c r="K60" s="993"/>
    </row>
    <row r="61" spans="1:11" ht="21.75" customHeight="1" x14ac:dyDescent="0.25">
      <c r="A61" s="993"/>
      <c r="B61" s="334" t="s">
        <v>10</v>
      </c>
      <c r="C61" s="334" t="s">
        <v>112</v>
      </c>
      <c r="D61" s="334" t="s">
        <v>12</v>
      </c>
      <c r="E61" s="334" t="s">
        <v>10</v>
      </c>
      <c r="F61" s="334" t="s">
        <v>112</v>
      </c>
      <c r="G61" s="334" t="s">
        <v>12</v>
      </c>
      <c r="H61" s="334" t="s">
        <v>10</v>
      </c>
      <c r="I61" s="334" t="s">
        <v>112</v>
      </c>
      <c r="J61" s="334" t="s">
        <v>12</v>
      </c>
      <c r="K61" s="993"/>
    </row>
    <row r="62" spans="1:11" ht="21.75" customHeight="1" thickBot="1" x14ac:dyDescent="0.3">
      <c r="A62" s="994"/>
      <c r="B62" s="4" t="s">
        <v>13</v>
      </c>
      <c r="C62" s="4" t="s">
        <v>14</v>
      </c>
      <c r="D62" s="4" t="s">
        <v>9</v>
      </c>
      <c r="E62" s="4" t="s">
        <v>13</v>
      </c>
      <c r="F62" s="4" t="s">
        <v>14</v>
      </c>
      <c r="G62" s="4" t="s">
        <v>9</v>
      </c>
      <c r="H62" s="4" t="s">
        <v>13</v>
      </c>
      <c r="I62" s="4" t="s">
        <v>14</v>
      </c>
      <c r="J62" s="4" t="s">
        <v>9</v>
      </c>
      <c r="K62" s="994"/>
    </row>
    <row r="63" spans="1:11" ht="21" customHeight="1" x14ac:dyDescent="0.2">
      <c r="A63" s="8" t="s">
        <v>403</v>
      </c>
      <c r="B63" s="9"/>
      <c r="C63" s="9"/>
      <c r="D63" s="9"/>
      <c r="E63" s="9"/>
      <c r="F63" s="9"/>
      <c r="G63" s="9"/>
      <c r="H63" s="9"/>
      <c r="I63" s="9"/>
      <c r="J63" s="9"/>
      <c r="K63" s="339" t="s">
        <v>16</v>
      </c>
    </row>
    <row r="64" spans="1:11" ht="21" customHeight="1" x14ac:dyDescent="0.2">
      <c r="A64" s="8" t="s">
        <v>199</v>
      </c>
      <c r="B64" s="699">
        <v>29</v>
      </c>
      <c r="C64" s="699">
        <v>14</v>
      </c>
      <c r="D64" s="699">
        <v>43</v>
      </c>
      <c r="E64" s="9">
        <v>0</v>
      </c>
      <c r="F64" s="9">
        <v>0</v>
      </c>
      <c r="G64" s="9">
        <f>SUM(E64:F64)</f>
        <v>0</v>
      </c>
      <c r="H64" s="9">
        <f>SUM(E64,B64)</f>
        <v>29</v>
      </c>
      <c r="I64" s="9">
        <f>SUM(C64,F64)</f>
        <v>14</v>
      </c>
      <c r="J64" s="9">
        <f>SUM(H64:I64)</f>
        <v>43</v>
      </c>
      <c r="K64" s="339" t="s">
        <v>200</v>
      </c>
    </row>
    <row r="65" spans="1:11" ht="21" customHeight="1" x14ac:dyDescent="0.2">
      <c r="A65" s="8" t="s">
        <v>215</v>
      </c>
      <c r="B65" s="699">
        <v>44</v>
      </c>
      <c r="C65" s="699">
        <v>10</v>
      </c>
      <c r="D65" s="699">
        <v>54</v>
      </c>
      <c r="E65" s="9">
        <v>0</v>
      </c>
      <c r="F65" s="9">
        <v>0</v>
      </c>
      <c r="G65" s="9">
        <f t="shared" ref="G65:G73" si="16">SUM(E65:F65)</f>
        <v>0</v>
      </c>
      <c r="H65" s="9">
        <f t="shared" ref="H65:H73" si="17">SUM(E65,B65)</f>
        <v>44</v>
      </c>
      <c r="I65" s="9">
        <f t="shared" ref="I65:I73" si="18">SUM(C65,F65)</f>
        <v>10</v>
      </c>
      <c r="J65" s="9">
        <f t="shared" ref="J65:J73" si="19">SUM(H65:I65)</f>
        <v>54</v>
      </c>
      <c r="K65" s="339" t="s">
        <v>216</v>
      </c>
    </row>
    <row r="66" spans="1:11" ht="21" customHeight="1" x14ac:dyDescent="0.2">
      <c r="A66" s="8" t="s">
        <v>364</v>
      </c>
      <c r="B66" s="699">
        <v>6</v>
      </c>
      <c r="C66" s="699">
        <v>2</v>
      </c>
      <c r="D66" s="699">
        <v>8</v>
      </c>
      <c r="E66" s="9">
        <v>0</v>
      </c>
      <c r="F66" s="9">
        <v>0</v>
      </c>
      <c r="G66" s="9">
        <f t="shared" si="16"/>
        <v>0</v>
      </c>
      <c r="H66" s="9">
        <f t="shared" si="17"/>
        <v>6</v>
      </c>
      <c r="I66" s="9">
        <f t="shared" si="18"/>
        <v>2</v>
      </c>
      <c r="J66" s="9">
        <f t="shared" si="19"/>
        <v>8</v>
      </c>
      <c r="K66" s="168" t="s">
        <v>365</v>
      </c>
    </row>
    <row r="67" spans="1:11" ht="21" customHeight="1" x14ac:dyDescent="0.2">
      <c r="A67" s="8" t="s">
        <v>221</v>
      </c>
      <c r="B67" s="699">
        <v>34</v>
      </c>
      <c r="C67" s="699">
        <v>6</v>
      </c>
      <c r="D67" s="699">
        <v>40</v>
      </c>
      <c r="E67" s="9">
        <v>0</v>
      </c>
      <c r="F67" s="9">
        <v>0</v>
      </c>
      <c r="G67" s="9">
        <f t="shared" si="16"/>
        <v>0</v>
      </c>
      <c r="H67" s="9">
        <f t="shared" si="17"/>
        <v>34</v>
      </c>
      <c r="I67" s="9">
        <f t="shared" si="18"/>
        <v>6</v>
      </c>
      <c r="J67" s="9">
        <f t="shared" si="19"/>
        <v>40</v>
      </c>
      <c r="K67" s="339" t="s">
        <v>222</v>
      </c>
    </row>
    <row r="68" spans="1:11" ht="21" customHeight="1" x14ac:dyDescent="0.2">
      <c r="A68" s="8" t="s">
        <v>239</v>
      </c>
      <c r="B68" s="699">
        <v>28</v>
      </c>
      <c r="C68" s="699">
        <v>5</v>
      </c>
      <c r="D68" s="699">
        <v>33</v>
      </c>
      <c r="E68" s="9">
        <v>0</v>
      </c>
      <c r="F68" s="9">
        <v>0</v>
      </c>
      <c r="G68" s="9">
        <f t="shared" si="16"/>
        <v>0</v>
      </c>
      <c r="H68" s="9">
        <f t="shared" si="17"/>
        <v>28</v>
      </c>
      <c r="I68" s="9">
        <f t="shared" si="18"/>
        <v>5</v>
      </c>
      <c r="J68" s="9">
        <f t="shared" si="19"/>
        <v>33</v>
      </c>
      <c r="K68" s="339" t="s">
        <v>240</v>
      </c>
    </row>
    <row r="69" spans="1:11" ht="21" customHeight="1" x14ac:dyDescent="0.2">
      <c r="A69" s="8" t="s">
        <v>245</v>
      </c>
      <c r="B69" s="699">
        <v>72</v>
      </c>
      <c r="C69" s="699">
        <v>4</v>
      </c>
      <c r="D69" s="699">
        <v>76</v>
      </c>
      <c r="E69" s="9">
        <v>0</v>
      </c>
      <c r="F69" s="9">
        <v>0</v>
      </c>
      <c r="G69" s="9">
        <f t="shared" si="16"/>
        <v>0</v>
      </c>
      <c r="H69" s="9">
        <f t="shared" si="17"/>
        <v>72</v>
      </c>
      <c r="I69" s="9">
        <f t="shared" si="18"/>
        <v>4</v>
      </c>
      <c r="J69" s="9">
        <f t="shared" si="19"/>
        <v>76</v>
      </c>
      <c r="K69" s="339" t="s">
        <v>246</v>
      </c>
    </row>
    <row r="70" spans="1:11" ht="21" customHeight="1" x14ac:dyDescent="0.2">
      <c r="A70" s="8" t="s">
        <v>546</v>
      </c>
      <c r="B70" s="699">
        <v>1</v>
      </c>
      <c r="C70" s="699">
        <v>1</v>
      </c>
      <c r="D70" s="699">
        <v>2</v>
      </c>
      <c r="E70" s="9">
        <v>0</v>
      </c>
      <c r="F70" s="9">
        <v>0</v>
      </c>
      <c r="G70" s="9">
        <f t="shared" si="16"/>
        <v>0</v>
      </c>
      <c r="H70" s="9">
        <f t="shared" si="17"/>
        <v>1</v>
      </c>
      <c r="I70" s="9">
        <f t="shared" si="18"/>
        <v>1</v>
      </c>
      <c r="J70" s="9">
        <f t="shared" si="19"/>
        <v>2</v>
      </c>
      <c r="K70" s="339" t="s">
        <v>289</v>
      </c>
    </row>
    <row r="71" spans="1:11" ht="21" customHeight="1" x14ac:dyDescent="0.2">
      <c r="A71" s="8" t="s">
        <v>791</v>
      </c>
      <c r="B71" s="699">
        <v>3</v>
      </c>
      <c r="C71" s="699">
        <v>3</v>
      </c>
      <c r="D71" s="699">
        <v>6</v>
      </c>
      <c r="E71" s="9">
        <v>0</v>
      </c>
      <c r="F71" s="9">
        <v>0</v>
      </c>
      <c r="G71" s="9">
        <f t="shared" si="16"/>
        <v>0</v>
      </c>
      <c r="H71" s="9">
        <f t="shared" si="17"/>
        <v>3</v>
      </c>
      <c r="I71" s="9">
        <f t="shared" si="18"/>
        <v>3</v>
      </c>
      <c r="J71" s="9">
        <f t="shared" si="19"/>
        <v>6</v>
      </c>
      <c r="K71" s="339" t="s">
        <v>736</v>
      </c>
    </row>
    <row r="72" spans="1:11" ht="21" customHeight="1" x14ac:dyDescent="0.2">
      <c r="A72" s="8" t="s">
        <v>542</v>
      </c>
      <c r="B72" s="699">
        <v>5</v>
      </c>
      <c r="C72" s="699">
        <v>1</v>
      </c>
      <c r="D72" s="699">
        <v>6</v>
      </c>
      <c r="E72" s="9">
        <v>0</v>
      </c>
      <c r="F72" s="9">
        <v>0</v>
      </c>
      <c r="G72" s="9">
        <f t="shared" si="16"/>
        <v>0</v>
      </c>
      <c r="H72" s="9">
        <f t="shared" si="17"/>
        <v>5</v>
      </c>
      <c r="I72" s="9">
        <f t="shared" si="18"/>
        <v>1</v>
      </c>
      <c r="J72" s="9">
        <f t="shared" si="19"/>
        <v>6</v>
      </c>
      <c r="K72" s="339" t="s">
        <v>287</v>
      </c>
    </row>
    <row r="73" spans="1:11" ht="21" customHeight="1" thickBot="1" x14ac:dyDescent="0.25">
      <c r="A73" s="20" t="s">
        <v>292</v>
      </c>
      <c r="B73" s="699">
        <v>23</v>
      </c>
      <c r="C73" s="699">
        <v>8</v>
      </c>
      <c r="D73" s="699">
        <v>31</v>
      </c>
      <c r="E73" s="9">
        <v>0</v>
      </c>
      <c r="F73" s="9">
        <v>0</v>
      </c>
      <c r="G73" s="9">
        <f t="shared" si="16"/>
        <v>0</v>
      </c>
      <c r="H73" s="9">
        <f t="shared" si="17"/>
        <v>23</v>
      </c>
      <c r="I73" s="9">
        <f t="shared" si="18"/>
        <v>8</v>
      </c>
      <c r="J73" s="9">
        <f t="shared" si="19"/>
        <v>31</v>
      </c>
      <c r="K73" s="22" t="s">
        <v>293</v>
      </c>
    </row>
    <row r="74" spans="1:11" ht="21" customHeight="1" thickBot="1" x14ac:dyDescent="0.25">
      <c r="A74" s="23" t="s">
        <v>832</v>
      </c>
      <c r="B74" s="24">
        <f>SUM(B64:B73)</f>
        <v>245</v>
      </c>
      <c r="C74" s="24">
        <f t="shared" ref="C74:J74" si="20">SUM(C64:C73)</f>
        <v>54</v>
      </c>
      <c r="D74" s="24">
        <f t="shared" si="20"/>
        <v>299</v>
      </c>
      <c r="E74" s="24">
        <f t="shared" si="20"/>
        <v>0</v>
      </c>
      <c r="F74" s="24">
        <f t="shared" si="20"/>
        <v>0</v>
      </c>
      <c r="G74" s="24">
        <f t="shared" si="20"/>
        <v>0</v>
      </c>
      <c r="H74" s="24">
        <f t="shared" si="20"/>
        <v>245</v>
      </c>
      <c r="I74" s="24">
        <f t="shared" si="20"/>
        <v>54</v>
      </c>
      <c r="J74" s="24">
        <f t="shared" si="20"/>
        <v>299</v>
      </c>
      <c r="K74" s="340" t="s">
        <v>833</v>
      </c>
    </row>
    <row r="75" spans="1:11" ht="32.25" customHeight="1" thickTop="1" x14ac:dyDescent="0.2"/>
  </sheetData>
  <mergeCells count="30">
    <mergeCell ref="A2:K2"/>
    <mergeCell ref="A3:K3"/>
    <mergeCell ref="A5:A8"/>
    <mergeCell ref="B5:D5"/>
    <mergeCell ref="E5:G5"/>
    <mergeCell ref="H5:J5"/>
    <mergeCell ref="K5:K8"/>
    <mergeCell ref="B6:D6"/>
    <mergeCell ref="E6:G6"/>
    <mergeCell ref="H6:J6"/>
    <mergeCell ref="A30:K30"/>
    <mergeCell ref="A31:K31"/>
    <mergeCell ref="A33:A36"/>
    <mergeCell ref="B33:D33"/>
    <mergeCell ref="E33:G33"/>
    <mergeCell ref="H33:J33"/>
    <mergeCell ref="K33:K36"/>
    <mergeCell ref="B34:D34"/>
    <mergeCell ref="E34:G34"/>
    <mergeCell ref="H34:J34"/>
    <mergeCell ref="A56:K56"/>
    <mergeCell ref="A57:K57"/>
    <mergeCell ref="A59:A62"/>
    <mergeCell ref="B59:D59"/>
    <mergeCell ref="E59:G59"/>
    <mergeCell ref="H59:J59"/>
    <mergeCell ref="K59:K62"/>
    <mergeCell ref="B60:D60"/>
    <mergeCell ref="E60:G60"/>
    <mergeCell ref="H60:J60"/>
  </mergeCells>
  <printOptions horizontalCentered="1"/>
  <pageMargins left="0.5" right="0.5" top="1" bottom="1" header="1" footer="1"/>
  <pageSetup paperSize="9" scale="8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2"/>
  <sheetViews>
    <sheetView rightToLeft="1" view="pageBreakPreview" zoomScale="80" zoomScaleSheetLayoutView="80" workbookViewId="0">
      <selection activeCell="N3" sqref="N3"/>
    </sheetView>
  </sheetViews>
  <sheetFormatPr defaultRowHeight="14.25" x14ac:dyDescent="0.2"/>
  <cols>
    <col min="1" max="1" width="21.5" style="335" customWidth="1"/>
    <col min="2" max="2" width="7.5" style="335" customWidth="1"/>
    <col min="3" max="4" width="8.375" style="335" customWidth="1"/>
    <col min="5" max="5" width="6.625" style="335" customWidth="1"/>
    <col min="6" max="7" width="8.375" style="335" customWidth="1"/>
    <col min="8" max="8" width="6.875" style="335" customWidth="1"/>
    <col min="9" max="9" width="8.125" style="335" customWidth="1"/>
    <col min="10" max="11" width="6.875" style="335" customWidth="1"/>
    <col min="12" max="12" width="7.75" style="335" customWidth="1"/>
    <col min="13" max="13" width="7.375" style="335" customWidth="1"/>
    <col min="14" max="14" width="31.125" style="335" customWidth="1"/>
    <col min="15" max="16384" width="9" style="335"/>
  </cols>
  <sheetData>
    <row r="1" spans="1:14" ht="29.25" customHeight="1" x14ac:dyDescent="0.2">
      <c r="A1" s="995" t="s">
        <v>2078</v>
      </c>
      <c r="B1" s="995"/>
      <c r="C1" s="995"/>
      <c r="D1" s="995"/>
      <c r="E1" s="995"/>
      <c r="F1" s="995"/>
      <c r="G1" s="995"/>
      <c r="H1" s="995"/>
      <c r="I1" s="995"/>
      <c r="J1" s="995"/>
      <c r="K1" s="995"/>
      <c r="L1" s="995"/>
      <c r="M1" s="995"/>
      <c r="N1" s="995"/>
    </row>
    <row r="2" spans="1:14" ht="36" customHeight="1" x14ac:dyDescent="0.25">
      <c r="A2" s="1013" t="s">
        <v>2079</v>
      </c>
      <c r="B2" s="1013"/>
      <c r="C2" s="1013"/>
      <c r="D2" s="1013"/>
      <c r="E2" s="1013"/>
      <c r="F2" s="1013"/>
      <c r="G2" s="1013"/>
      <c r="H2" s="1013"/>
      <c r="I2" s="1013"/>
      <c r="J2" s="1013"/>
      <c r="K2" s="1013"/>
      <c r="L2" s="1013"/>
      <c r="M2" s="1013"/>
      <c r="N2" s="1013"/>
    </row>
    <row r="3" spans="1:14" ht="20.25" customHeight="1" thickBot="1" x14ac:dyDescent="0.3">
      <c r="A3" s="33" t="s">
        <v>2494</v>
      </c>
      <c r="N3" s="79" t="s">
        <v>835</v>
      </c>
    </row>
    <row r="4" spans="1:14" ht="27.75" customHeight="1" thickTop="1" x14ac:dyDescent="0.2">
      <c r="A4" s="992" t="s">
        <v>196</v>
      </c>
      <c r="B4" s="992" t="s">
        <v>128</v>
      </c>
      <c r="C4" s="992"/>
      <c r="D4" s="992"/>
      <c r="E4" s="992" t="s">
        <v>129</v>
      </c>
      <c r="F4" s="992"/>
      <c r="G4" s="992"/>
      <c r="H4" s="992" t="s">
        <v>130</v>
      </c>
      <c r="I4" s="992"/>
      <c r="J4" s="992"/>
      <c r="K4" s="992" t="s">
        <v>4</v>
      </c>
      <c r="L4" s="992"/>
      <c r="M4" s="992"/>
      <c r="N4" s="992" t="s">
        <v>197</v>
      </c>
    </row>
    <row r="5" spans="1:14" ht="21.75" customHeight="1" x14ac:dyDescent="0.2">
      <c r="A5" s="993"/>
      <c r="B5" s="993" t="s">
        <v>131</v>
      </c>
      <c r="C5" s="993"/>
      <c r="D5" s="993"/>
      <c r="E5" s="993" t="s">
        <v>132</v>
      </c>
      <c r="F5" s="993"/>
      <c r="G5" s="993"/>
      <c r="H5" s="993" t="s">
        <v>133</v>
      </c>
      <c r="I5" s="993"/>
      <c r="J5" s="993"/>
      <c r="K5" s="993" t="s">
        <v>9</v>
      </c>
      <c r="L5" s="993"/>
      <c r="M5" s="993"/>
      <c r="N5" s="993"/>
    </row>
    <row r="6" spans="1:14" ht="27" customHeight="1" x14ac:dyDescent="0.2">
      <c r="A6" s="993"/>
      <c r="B6" s="332" t="s">
        <v>10</v>
      </c>
      <c r="C6" s="332" t="s">
        <v>112</v>
      </c>
      <c r="D6" s="332" t="s">
        <v>12</v>
      </c>
      <c r="E6" s="332" t="s">
        <v>10</v>
      </c>
      <c r="F6" s="332" t="s">
        <v>112</v>
      </c>
      <c r="G6" s="332" t="s">
        <v>12</v>
      </c>
      <c r="H6" s="332" t="s">
        <v>10</v>
      </c>
      <c r="I6" s="332" t="s">
        <v>112</v>
      </c>
      <c r="J6" s="332" t="s">
        <v>12</v>
      </c>
      <c r="K6" s="332" t="s">
        <v>10</v>
      </c>
      <c r="L6" s="332" t="s">
        <v>112</v>
      </c>
      <c r="M6" s="332" t="s">
        <v>12</v>
      </c>
      <c r="N6" s="993"/>
    </row>
    <row r="7" spans="1:14" ht="27.75" customHeight="1" thickBot="1" x14ac:dyDescent="0.25">
      <c r="A7" s="994"/>
      <c r="B7" s="333" t="s">
        <v>13</v>
      </c>
      <c r="C7" s="333" t="s">
        <v>14</v>
      </c>
      <c r="D7" s="333" t="s">
        <v>9</v>
      </c>
      <c r="E7" s="333" t="s">
        <v>13</v>
      </c>
      <c r="F7" s="333" t="s">
        <v>14</v>
      </c>
      <c r="G7" s="333" t="s">
        <v>9</v>
      </c>
      <c r="H7" s="333" t="s">
        <v>13</v>
      </c>
      <c r="I7" s="333" t="s">
        <v>14</v>
      </c>
      <c r="J7" s="333" t="s">
        <v>9</v>
      </c>
      <c r="K7" s="333" t="s">
        <v>13</v>
      </c>
      <c r="L7" s="333" t="s">
        <v>14</v>
      </c>
      <c r="M7" s="333" t="s">
        <v>9</v>
      </c>
      <c r="N7" s="994"/>
    </row>
    <row r="8" spans="1:14" ht="29.25" customHeight="1" x14ac:dyDescent="0.2">
      <c r="A8" s="8" t="s">
        <v>403</v>
      </c>
      <c r="B8" s="9"/>
      <c r="C8" s="9"/>
      <c r="D8" s="9"/>
      <c r="E8" s="9"/>
      <c r="F8" s="9"/>
      <c r="G8" s="9"/>
      <c r="H8" s="9"/>
      <c r="I8" s="9"/>
      <c r="J8" s="9"/>
      <c r="K8" s="339"/>
      <c r="L8" s="8"/>
      <c r="M8" s="9"/>
      <c r="N8" s="339" t="s">
        <v>198</v>
      </c>
    </row>
    <row r="9" spans="1:14" ht="28.5" customHeight="1" x14ac:dyDescent="0.2">
      <c r="A9" s="8" t="s">
        <v>199</v>
      </c>
      <c r="B9" s="9">
        <v>3</v>
      </c>
      <c r="C9" s="9">
        <v>6</v>
      </c>
      <c r="D9" s="9">
        <v>9</v>
      </c>
      <c r="E9" s="9">
        <v>1</v>
      </c>
      <c r="F9" s="9">
        <v>2</v>
      </c>
      <c r="G9" s="9">
        <v>3</v>
      </c>
      <c r="H9" s="9">
        <v>0</v>
      </c>
      <c r="I9" s="9">
        <v>0</v>
      </c>
      <c r="J9" s="9">
        <v>0</v>
      </c>
      <c r="K9" s="9">
        <f t="shared" ref="K9:M14" si="0">SUM(H9,E9,B9)</f>
        <v>4</v>
      </c>
      <c r="L9" s="9">
        <f t="shared" si="0"/>
        <v>8</v>
      </c>
      <c r="M9" s="9">
        <f t="shared" si="0"/>
        <v>12</v>
      </c>
      <c r="N9" s="339" t="s">
        <v>200</v>
      </c>
    </row>
    <row r="10" spans="1:14" ht="28.5" customHeight="1" x14ac:dyDescent="0.2">
      <c r="A10" s="8" t="s">
        <v>730</v>
      </c>
      <c r="B10" s="9">
        <v>20</v>
      </c>
      <c r="C10" s="9">
        <v>9</v>
      </c>
      <c r="D10" s="9">
        <v>29</v>
      </c>
      <c r="E10" s="9">
        <v>3</v>
      </c>
      <c r="F10" s="9">
        <v>1</v>
      </c>
      <c r="G10" s="9">
        <v>4</v>
      </c>
      <c r="H10" s="9">
        <v>3</v>
      </c>
      <c r="I10" s="9">
        <v>2</v>
      </c>
      <c r="J10" s="9">
        <v>5</v>
      </c>
      <c r="K10" s="9">
        <f t="shared" si="0"/>
        <v>26</v>
      </c>
      <c r="L10" s="9">
        <f t="shared" si="0"/>
        <v>12</v>
      </c>
      <c r="M10" s="9">
        <f t="shared" si="0"/>
        <v>38</v>
      </c>
      <c r="N10" s="339" t="s">
        <v>216</v>
      </c>
    </row>
    <row r="11" spans="1:14" s="560" customFormat="1" ht="28.5" customHeight="1" x14ac:dyDescent="0.2">
      <c r="A11" s="463" t="s">
        <v>364</v>
      </c>
      <c r="B11" s="9">
        <v>6</v>
      </c>
      <c r="C11" s="9">
        <v>4</v>
      </c>
      <c r="D11" s="9">
        <v>10</v>
      </c>
      <c r="E11" s="9">
        <v>8</v>
      </c>
      <c r="F11" s="9">
        <v>9</v>
      </c>
      <c r="G11" s="9">
        <v>17</v>
      </c>
      <c r="H11" s="9">
        <v>13</v>
      </c>
      <c r="I11" s="9">
        <v>10</v>
      </c>
      <c r="J11" s="9">
        <v>23</v>
      </c>
      <c r="K11" s="9">
        <f t="shared" ref="K11" si="1">SUM(H11,E11,B11)</f>
        <v>27</v>
      </c>
      <c r="L11" s="9">
        <f t="shared" ref="L11" si="2">SUM(I11,F11,C11)</f>
        <v>23</v>
      </c>
      <c r="M11" s="9">
        <f t="shared" ref="M11" si="3">SUM(J11,G11,D11)</f>
        <v>50</v>
      </c>
      <c r="N11" s="168" t="s">
        <v>365</v>
      </c>
    </row>
    <row r="12" spans="1:14" ht="28.5" customHeight="1" x14ac:dyDescent="0.2">
      <c r="A12" s="8" t="s">
        <v>306</v>
      </c>
      <c r="B12" s="9">
        <v>198</v>
      </c>
      <c r="C12" s="9">
        <v>16</v>
      </c>
      <c r="D12" s="9">
        <v>214</v>
      </c>
      <c r="E12" s="9">
        <v>50</v>
      </c>
      <c r="F12" s="9">
        <v>13</v>
      </c>
      <c r="G12" s="9">
        <v>63</v>
      </c>
      <c r="H12" s="9">
        <v>21</v>
      </c>
      <c r="I12" s="9">
        <v>1</v>
      </c>
      <c r="J12" s="9">
        <v>22</v>
      </c>
      <c r="K12" s="9">
        <f t="shared" si="0"/>
        <v>269</v>
      </c>
      <c r="L12" s="9">
        <f t="shared" si="0"/>
        <v>30</v>
      </c>
      <c r="M12" s="9">
        <f t="shared" si="0"/>
        <v>299</v>
      </c>
      <c r="N12" s="339" t="s">
        <v>222</v>
      </c>
    </row>
    <row r="13" spans="1:14" ht="28.5" customHeight="1" x14ac:dyDescent="0.2">
      <c r="A13" s="8" t="s">
        <v>523</v>
      </c>
      <c r="B13" s="9">
        <v>37</v>
      </c>
      <c r="C13" s="9">
        <v>18</v>
      </c>
      <c r="D13" s="9">
        <v>55</v>
      </c>
      <c r="E13" s="9">
        <v>29</v>
      </c>
      <c r="F13" s="9">
        <v>8</v>
      </c>
      <c r="G13" s="9">
        <v>37</v>
      </c>
      <c r="H13" s="9">
        <v>0</v>
      </c>
      <c r="I13" s="9">
        <v>0</v>
      </c>
      <c r="J13" s="9">
        <v>0</v>
      </c>
      <c r="K13" s="9">
        <f t="shared" si="0"/>
        <v>66</v>
      </c>
      <c r="L13" s="9">
        <f t="shared" si="0"/>
        <v>26</v>
      </c>
      <c r="M13" s="9">
        <f t="shared" si="0"/>
        <v>92</v>
      </c>
      <c r="N13" s="339" t="s">
        <v>240</v>
      </c>
    </row>
    <row r="14" spans="1:14" ht="28.5" customHeight="1" x14ac:dyDescent="0.2">
      <c r="A14" s="20" t="s">
        <v>435</v>
      </c>
      <c r="B14" s="21">
        <v>16</v>
      </c>
      <c r="C14" s="21">
        <v>20</v>
      </c>
      <c r="D14" s="21">
        <v>36</v>
      </c>
      <c r="E14" s="21">
        <v>10</v>
      </c>
      <c r="F14" s="21">
        <v>21</v>
      </c>
      <c r="G14" s="21">
        <v>31</v>
      </c>
      <c r="H14" s="21">
        <v>0</v>
      </c>
      <c r="I14" s="21">
        <v>3</v>
      </c>
      <c r="J14" s="21">
        <v>3</v>
      </c>
      <c r="K14" s="21">
        <f t="shared" si="0"/>
        <v>26</v>
      </c>
      <c r="L14" s="21">
        <f t="shared" si="0"/>
        <v>44</v>
      </c>
      <c r="M14" s="21">
        <f t="shared" si="0"/>
        <v>70</v>
      </c>
      <c r="N14" s="22" t="s">
        <v>210</v>
      </c>
    </row>
    <row r="15" spans="1:14" ht="28.5" customHeight="1" x14ac:dyDescent="0.2">
      <c r="A15" s="463" t="s">
        <v>90</v>
      </c>
      <c r="B15" s="9">
        <f>SUM(B9:B14)</f>
        <v>280</v>
      </c>
      <c r="C15" s="9">
        <f t="shared" ref="C15:M15" si="4">SUM(C9:C14)</f>
        <v>73</v>
      </c>
      <c r="D15" s="9">
        <f t="shared" si="4"/>
        <v>353</v>
      </c>
      <c r="E15" s="9">
        <f t="shared" si="4"/>
        <v>101</v>
      </c>
      <c r="F15" s="9">
        <f t="shared" si="4"/>
        <v>54</v>
      </c>
      <c r="G15" s="9">
        <f t="shared" si="4"/>
        <v>155</v>
      </c>
      <c r="H15" s="9">
        <f t="shared" si="4"/>
        <v>37</v>
      </c>
      <c r="I15" s="9">
        <f t="shared" si="4"/>
        <v>16</v>
      </c>
      <c r="J15" s="9">
        <f t="shared" si="4"/>
        <v>53</v>
      </c>
      <c r="K15" s="9">
        <f t="shared" si="4"/>
        <v>418</v>
      </c>
      <c r="L15" s="9">
        <f t="shared" si="4"/>
        <v>143</v>
      </c>
      <c r="M15" s="9">
        <f t="shared" si="4"/>
        <v>561</v>
      </c>
      <c r="N15" s="478" t="s">
        <v>410</v>
      </c>
    </row>
    <row r="16" spans="1:14" ht="20.25" customHeight="1" x14ac:dyDescent="0.2">
      <c r="A16" s="108" t="s">
        <v>402</v>
      </c>
      <c r="N16" s="107" t="s">
        <v>314</v>
      </c>
    </row>
    <row r="17" spans="1:14" ht="20.100000000000001" customHeight="1" x14ac:dyDescent="0.2">
      <c r="A17" s="99" t="s">
        <v>306</v>
      </c>
      <c r="B17" s="61">
        <v>37</v>
      </c>
      <c r="C17" s="61">
        <v>6</v>
      </c>
      <c r="D17" s="61">
        <v>43</v>
      </c>
      <c r="E17" s="61">
        <v>0</v>
      </c>
      <c r="F17" s="61">
        <v>1</v>
      </c>
      <c r="G17" s="61">
        <v>1</v>
      </c>
      <c r="H17" s="61">
        <v>2</v>
      </c>
      <c r="I17" s="61">
        <v>1</v>
      </c>
      <c r="J17" s="61">
        <f>SUM(H17:I17)</f>
        <v>3</v>
      </c>
      <c r="K17" s="61">
        <f>SUM(B17,E17,H17)</f>
        <v>39</v>
      </c>
      <c r="L17" s="61">
        <f t="shared" ref="L17:M19" si="5">SUM(C17,F17,I17)</f>
        <v>8</v>
      </c>
      <c r="M17" s="61">
        <f t="shared" si="5"/>
        <v>47</v>
      </c>
      <c r="N17" s="304" t="s">
        <v>222</v>
      </c>
    </row>
    <row r="18" spans="1:14" ht="20.100000000000001" customHeight="1" x14ac:dyDescent="0.2">
      <c r="A18" s="8" t="s">
        <v>523</v>
      </c>
      <c r="B18" s="61">
        <v>6</v>
      </c>
      <c r="C18" s="61">
        <v>4</v>
      </c>
      <c r="D18" s="61">
        <v>10</v>
      </c>
      <c r="E18" s="61">
        <v>2</v>
      </c>
      <c r="F18" s="61">
        <v>1</v>
      </c>
      <c r="G18" s="61">
        <v>3</v>
      </c>
      <c r="H18" s="61">
        <v>0</v>
      </c>
      <c r="I18" s="61">
        <v>0</v>
      </c>
      <c r="J18" s="61">
        <v>0</v>
      </c>
      <c r="K18" s="61">
        <f t="shared" ref="K18:K19" si="6">SUM(B18,E18,H18)</f>
        <v>8</v>
      </c>
      <c r="L18" s="61">
        <f t="shared" si="5"/>
        <v>5</v>
      </c>
      <c r="M18" s="61">
        <f t="shared" si="5"/>
        <v>13</v>
      </c>
      <c r="N18" s="339" t="s">
        <v>240</v>
      </c>
    </row>
    <row r="19" spans="1:14" ht="20.100000000000001" customHeight="1" x14ac:dyDescent="0.2">
      <c r="A19" s="99" t="s">
        <v>435</v>
      </c>
      <c r="B19" s="61">
        <v>5</v>
      </c>
      <c r="C19" s="61">
        <v>0</v>
      </c>
      <c r="D19" s="61">
        <v>5</v>
      </c>
      <c r="E19" s="61">
        <v>1</v>
      </c>
      <c r="F19" s="61">
        <v>0</v>
      </c>
      <c r="G19" s="61">
        <v>1</v>
      </c>
      <c r="H19" s="61">
        <v>0</v>
      </c>
      <c r="I19" s="61">
        <v>0</v>
      </c>
      <c r="J19" s="61">
        <f>SUM(H19:I19)</f>
        <v>0</v>
      </c>
      <c r="K19" s="61">
        <f t="shared" si="6"/>
        <v>6</v>
      </c>
      <c r="L19" s="61">
        <f t="shared" si="5"/>
        <v>0</v>
      </c>
      <c r="M19" s="61">
        <f t="shared" si="5"/>
        <v>6</v>
      </c>
      <c r="N19" s="304" t="s">
        <v>222</v>
      </c>
    </row>
    <row r="20" spans="1:14" ht="20.100000000000001" customHeight="1" thickBot="1" x14ac:dyDescent="0.25">
      <c r="A20" s="107" t="s">
        <v>126</v>
      </c>
      <c r="B20" s="61">
        <f>SUM(B17:B19)</f>
        <v>48</v>
      </c>
      <c r="C20" s="61">
        <f t="shared" ref="C20:M20" si="7">SUM(C17:C19)</f>
        <v>10</v>
      </c>
      <c r="D20" s="61">
        <f t="shared" si="7"/>
        <v>58</v>
      </c>
      <c r="E20" s="61">
        <f t="shared" si="7"/>
        <v>3</v>
      </c>
      <c r="F20" s="61">
        <f t="shared" si="7"/>
        <v>2</v>
      </c>
      <c r="G20" s="61">
        <f t="shared" si="7"/>
        <v>5</v>
      </c>
      <c r="H20" s="61">
        <f t="shared" si="7"/>
        <v>2</v>
      </c>
      <c r="I20" s="61">
        <f t="shared" si="7"/>
        <v>1</v>
      </c>
      <c r="J20" s="61">
        <f t="shared" si="7"/>
        <v>3</v>
      </c>
      <c r="K20" s="61">
        <f t="shared" si="7"/>
        <v>53</v>
      </c>
      <c r="L20" s="61">
        <f t="shared" si="7"/>
        <v>13</v>
      </c>
      <c r="M20" s="61">
        <f t="shared" si="7"/>
        <v>66</v>
      </c>
      <c r="N20" s="342" t="s">
        <v>315</v>
      </c>
    </row>
    <row r="21" spans="1:14" ht="20.100000000000001" customHeight="1" thickBot="1" x14ac:dyDescent="0.25">
      <c r="A21" s="305" t="s">
        <v>374</v>
      </c>
      <c r="B21" s="306">
        <f t="shared" ref="B21:M21" si="8">SUM(B20,B15)</f>
        <v>328</v>
      </c>
      <c r="C21" s="306">
        <f t="shared" si="8"/>
        <v>83</v>
      </c>
      <c r="D21" s="306">
        <f t="shared" si="8"/>
        <v>411</v>
      </c>
      <c r="E21" s="306">
        <f t="shared" si="8"/>
        <v>104</v>
      </c>
      <c r="F21" s="306">
        <f t="shared" si="8"/>
        <v>56</v>
      </c>
      <c r="G21" s="306">
        <f t="shared" si="8"/>
        <v>160</v>
      </c>
      <c r="H21" s="306">
        <f t="shared" si="8"/>
        <v>39</v>
      </c>
      <c r="I21" s="306">
        <f t="shared" si="8"/>
        <v>17</v>
      </c>
      <c r="J21" s="306">
        <f t="shared" si="8"/>
        <v>56</v>
      </c>
      <c r="K21" s="306">
        <f t="shared" si="8"/>
        <v>471</v>
      </c>
      <c r="L21" s="306">
        <f t="shared" si="8"/>
        <v>156</v>
      </c>
      <c r="M21" s="306">
        <f t="shared" si="8"/>
        <v>627</v>
      </c>
      <c r="N21" s="340" t="s">
        <v>253</v>
      </c>
    </row>
    <row r="22" spans="1:14" ht="15" thickTop="1" x14ac:dyDescent="0.2"/>
  </sheetData>
  <mergeCells count="12">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99" right="0.39370078740157499" top="0.78740157499999996" bottom="0.39370078740157499" header="1.0374015750000001" footer="0.39370078740157499"/>
  <pageSetup paperSize="9" scale="76" orientation="landscape" r:id="rId1"/>
  <rowBreaks count="1" manualBreakCount="1">
    <brk id="23"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6"/>
  <sheetViews>
    <sheetView rightToLeft="1" view="pageBreakPreview" topLeftCell="A43" zoomScale="75" zoomScaleSheetLayoutView="75" workbookViewId="0">
      <selection activeCell="N17" sqref="N17"/>
    </sheetView>
  </sheetViews>
  <sheetFormatPr defaultRowHeight="14.25" x14ac:dyDescent="0.2"/>
  <cols>
    <col min="1" max="1" width="42.375" style="64" customWidth="1"/>
    <col min="2" max="2" width="7.25" style="64" customWidth="1"/>
    <col min="3" max="9" width="8.125" style="64" customWidth="1"/>
    <col min="10" max="10" width="7.125" style="64" customWidth="1"/>
    <col min="11" max="11" width="48.5" style="64" customWidth="1"/>
    <col min="12" max="218" width="9" style="64"/>
    <col min="219" max="219" width="35.25" style="64" customWidth="1"/>
    <col min="220" max="220" width="5.125" style="64" customWidth="1"/>
    <col min="221" max="221" width="6.25" style="64" customWidth="1"/>
    <col min="222" max="222" width="7.25" style="64" customWidth="1"/>
    <col min="223" max="224" width="5.625" style="64" customWidth="1"/>
    <col min="225" max="225" width="7" style="64" customWidth="1"/>
    <col min="226" max="227" width="5.625" style="64" customWidth="1"/>
    <col min="228" max="228" width="7.5" style="64" customWidth="1"/>
    <col min="229" max="229" width="5.75" style="64" customWidth="1"/>
    <col min="230" max="230" width="6.625" style="64" customWidth="1"/>
    <col min="231" max="231" width="9.75" style="64" customWidth="1"/>
    <col min="232" max="232" width="5.625" style="64" customWidth="1"/>
    <col min="233" max="474" width="9" style="64"/>
    <col min="475" max="475" width="35.25" style="64" customWidth="1"/>
    <col min="476" max="476" width="5.125" style="64" customWidth="1"/>
    <col min="477" max="477" width="6.25" style="64" customWidth="1"/>
    <col min="478" max="478" width="7.25" style="64" customWidth="1"/>
    <col min="479" max="480" width="5.625" style="64" customWidth="1"/>
    <col min="481" max="481" width="7" style="64" customWidth="1"/>
    <col min="482" max="483" width="5.625" style="64" customWidth="1"/>
    <col min="484" max="484" width="7.5" style="64" customWidth="1"/>
    <col min="485" max="485" width="5.75" style="64" customWidth="1"/>
    <col min="486" max="486" width="6.625" style="64" customWidth="1"/>
    <col min="487" max="487" width="9.75" style="64" customWidth="1"/>
    <col min="488" max="488" width="5.625" style="64" customWidth="1"/>
    <col min="489" max="730" width="9" style="64"/>
    <col min="731" max="731" width="35.25" style="64" customWidth="1"/>
    <col min="732" max="732" width="5.125" style="64" customWidth="1"/>
    <col min="733" max="733" width="6.25" style="64" customWidth="1"/>
    <col min="734" max="734" width="7.25" style="64" customWidth="1"/>
    <col min="735" max="736" width="5.625" style="64" customWidth="1"/>
    <col min="737" max="737" width="7" style="64" customWidth="1"/>
    <col min="738" max="739" width="5.625" style="64" customWidth="1"/>
    <col min="740" max="740" width="7.5" style="64" customWidth="1"/>
    <col min="741" max="741" width="5.75" style="64" customWidth="1"/>
    <col min="742" max="742" width="6.625" style="64" customWidth="1"/>
    <col min="743" max="743" width="9.75" style="64" customWidth="1"/>
    <col min="744" max="744" width="5.625" style="64" customWidth="1"/>
    <col min="745" max="986" width="9" style="64"/>
    <col min="987" max="987" width="35.25" style="64" customWidth="1"/>
    <col min="988" max="988" width="5.125" style="64" customWidth="1"/>
    <col min="989" max="989" width="6.25" style="64" customWidth="1"/>
    <col min="990" max="990" width="7.25" style="64" customWidth="1"/>
    <col min="991" max="992" width="5.625" style="64" customWidth="1"/>
    <col min="993" max="993" width="7" style="64" customWidth="1"/>
    <col min="994" max="995" width="5.625" style="64" customWidth="1"/>
    <col min="996" max="996" width="7.5" style="64" customWidth="1"/>
    <col min="997" max="997" width="5.75" style="64" customWidth="1"/>
    <col min="998" max="998" width="6.625" style="64" customWidth="1"/>
    <col min="999" max="999" width="9.75" style="64" customWidth="1"/>
    <col min="1000" max="1000" width="5.625" style="64" customWidth="1"/>
    <col min="1001" max="1242" width="9" style="64"/>
    <col min="1243" max="1243" width="35.25" style="64" customWidth="1"/>
    <col min="1244" max="1244" width="5.125" style="64" customWidth="1"/>
    <col min="1245" max="1245" width="6.25" style="64" customWidth="1"/>
    <col min="1246" max="1246" width="7.25" style="64" customWidth="1"/>
    <col min="1247" max="1248" width="5.625" style="64" customWidth="1"/>
    <col min="1249" max="1249" width="7" style="64" customWidth="1"/>
    <col min="1250" max="1251" width="5.625" style="64" customWidth="1"/>
    <col min="1252" max="1252" width="7.5" style="64" customWidth="1"/>
    <col min="1253" max="1253" width="5.75" style="64" customWidth="1"/>
    <col min="1254" max="1254" width="6.625" style="64" customWidth="1"/>
    <col min="1255" max="1255" width="9.75" style="64" customWidth="1"/>
    <col min="1256" max="1256" width="5.625" style="64" customWidth="1"/>
    <col min="1257" max="1498" width="9" style="64"/>
    <col min="1499" max="1499" width="35.25" style="64" customWidth="1"/>
    <col min="1500" max="1500" width="5.125" style="64" customWidth="1"/>
    <col min="1501" max="1501" width="6.25" style="64" customWidth="1"/>
    <col min="1502" max="1502" width="7.25" style="64" customWidth="1"/>
    <col min="1503" max="1504" width="5.625" style="64" customWidth="1"/>
    <col min="1505" max="1505" width="7" style="64" customWidth="1"/>
    <col min="1506" max="1507" width="5.625" style="64" customWidth="1"/>
    <col min="1508" max="1508" width="7.5" style="64" customWidth="1"/>
    <col min="1509" max="1509" width="5.75" style="64" customWidth="1"/>
    <col min="1510" max="1510" width="6.625" style="64" customWidth="1"/>
    <col min="1511" max="1511" width="9.75" style="64" customWidth="1"/>
    <col min="1512" max="1512" width="5.625" style="64" customWidth="1"/>
    <col min="1513" max="1754" width="9" style="64"/>
    <col min="1755" max="1755" width="35.25" style="64" customWidth="1"/>
    <col min="1756" max="1756" width="5.125" style="64" customWidth="1"/>
    <col min="1757" max="1757" width="6.25" style="64" customWidth="1"/>
    <col min="1758" max="1758" width="7.25" style="64" customWidth="1"/>
    <col min="1759" max="1760" width="5.625" style="64" customWidth="1"/>
    <col min="1761" max="1761" width="7" style="64" customWidth="1"/>
    <col min="1762" max="1763" width="5.625" style="64" customWidth="1"/>
    <col min="1764" max="1764" width="7.5" style="64" customWidth="1"/>
    <col min="1765" max="1765" width="5.75" style="64" customWidth="1"/>
    <col min="1766" max="1766" width="6.625" style="64" customWidth="1"/>
    <col min="1767" max="1767" width="9.75" style="64" customWidth="1"/>
    <col min="1768" max="1768" width="5.625" style="64" customWidth="1"/>
    <col min="1769" max="2010" width="9" style="64"/>
    <col min="2011" max="2011" width="35.25" style="64" customWidth="1"/>
    <col min="2012" max="2012" width="5.125" style="64" customWidth="1"/>
    <col min="2013" max="2013" width="6.25" style="64" customWidth="1"/>
    <col min="2014" max="2014" width="7.25" style="64" customWidth="1"/>
    <col min="2015" max="2016" width="5.625" style="64" customWidth="1"/>
    <col min="2017" max="2017" width="7" style="64" customWidth="1"/>
    <col min="2018" max="2019" width="5.625" style="64" customWidth="1"/>
    <col min="2020" max="2020" width="7.5" style="64" customWidth="1"/>
    <col min="2021" max="2021" width="5.75" style="64" customWidth="1"/>
    <col min="2022" max="2022" width="6.625" style="64" customWidth="1"/>
    <col min="2023" max="2023" width="9.75" style="64" customWidth="1"/>
    <col min="2024" max="2024" width="5.625" style="64" customWidth="1"/>
    <col min="2025" max="2266" width="9" style="64"/>
    <col min="2267" max="2267" width="35.25" style="64" customWidth="1"/>
    <col min="2268" max="2268" width="5.125" style="64" customWidth="1"/>
    <col min="2269" max="2269" width="6.25" style="64" customWidth="1"/>
    <col min="2270" max="2270" width="7.25" style="64" customWidth="1"/>
    <col min="2271" max="2272" width="5.625" style="64" customWidth="1"/>
    <col min="2273" max="2273" width="7" style="64" customWidth="1"/>
    <col min="2274" max="2275" width="5.625" style="64" customWidth="1"/>
    <col min="2276" max="2276" width="7.5" style="64" customWidth="1"/>
    <col min="2277" max="2277" width="5.75" style="64" customWidth="1"/>
    <col min="2278" max="2278" width="6.625" style="64" customWidth="1"/>
    <col min="2279" max="2279" width="9.75" style="64" customWidth="1"/>
    <col min="2280" max="2280" width="5.625" style="64" customWidth="1"/>
    <col min="2281" max="2522" width="9" style="64"/>
    <col min="2523" max="2523" width="35.25" style="64" customWidth="1"/>
    <col min="2524" max="2524" width="5.125" style="64" customWidth="1"/>
    <col min="2525" max="2525" width="6.25" style="64" customWidth="1"/>
    <col min="2526" max="2526" width="7.25" style="64" customWidth="1"/>
    <col min="2527" max="2528" width="5.625" style="64" customWidth="1"/>
    <col min="2529" max="2529" width="7" style="64" customWidth="1"/>
    <col min="2530" max="2531" width="5.625" style="64" customWidth="1"/>
    <col min="2532" max="2532" width="7.5" style="64" customWidth="1"/>
    <col min="2533" max="2533" width="5.75" style="64" customWidth="1"/>
    <col min="2534" max="2534" width="6.625" style="64" customWidth="1"/>
    <col min="2535" max="2535" width="9.75" style="64" customWidth="1"/>
    <col min="2536" max="2536" width="5.625" style="64" customWidth="1"/>
    <col min="2537" max="2778" width="9" style="64"/>
    <col min="2779" max="2779" width="35.25" style="64" customWidth="1"/>
    <col min="2780" max="2780" width="5.125" style="64" customWidth="1"/>
    <col min="2781" max="2781" width="6.25" style="64" customWidth="1"/>
    <col min="2782" max="2782" width="7.25" style="64" customWidth="1"/>
    <col min="2783" max="2784" width="5.625" style="64" customWidth="1"/>
    <col min="2785" max="2785" width="7" style="64" customWidth="1"/>
    <col min="2786" max="2787" width="5.625" style="64" customWidth="1"/>
    <col min="2788" max="2788" width="7.5" style="64" customWidth="1"/>
    <col min="2789" max="2789" width="5.75" style="64" customWidth="1"/>
    <col min="2790" max="2790" width="6.625" style="64" customWidth="1"/>
    <col min="2791" max="2791" width="9.75" style="64" customWidth="1"/>
    <col min="2792" max="2792" width="5.625" style="64" customWidth="1"/>
    <col min="2793" max="3034" width="9" style="64"/>
    <col min="3035" max="3035" width="35.25" style="64" customWidth="1"/>
    <col min="3036" max="3036" width="5.125" style="64" customWidth="1"/>
    <col min="3037" max="3037" width="6.25" style="64" customWidth="1"/>
    <col min="3038" max="3038" width="7.25" style="64" customWidth="1"/>
    <col min="3039" max="3040" width="5.625" style="64" customWidth="1"/>
    <col min="3041" max="3041" width="7" style="64" customWidth="1"/>
    <col min="3042" max="3043" width="5.625" style="64" customWidth="1"/>
    <col min="3044" max="3044" width="7.5" style="64" customWidth="1"/>
    <col min="3045" max="3045" width="5.75" style="64" customWidth="1"/>
    <col min="3046" max="3046" width="6.625" style="64" customWidth="1"/>
    <col min="3047" max="3047" width="9.75" style="64" customWidth="1"/>
    <col min="3048" max="3048" width="5.625" style="64" customWidth="1"/>
    <col min="3049" max="3290" width="9" style="64"/>
    <col min="3291" max="3291" width="35.25" style="64" customWidth="1"/>
    <col min="3292" max="3292" width="5.125" style="64" customWidth="1"/>
    <col min="3293" max="3293" width="6.25" style="64" customWidth="1"/>
    <col min="3294" max="3294" width="7.25" style="64" customWidth="1"/>
    <col min="3295" max="3296" width="5.625" style="64" customWidth="1"/>
    <col min="3297" max="3297" width="7" style="64" customWidth="1"/>
    <col min="3298" max="3299" width="5.625" style="64" customWidth="1"/>
    <col min="3300" max="3300" width="7.5" style="64" customWidth="1"/>
    <col min="3301" max="3301" width="5.75" style="64" customWidth="1"/>
    <col min="3302" max="3302" width="6.625" style="64" customWidth="1"/>
    <col min="3303" max="3303" width="9.75" style="64" customWidth="1"/>
    <col min="3304" max="3304" width="5.625" style="64" customWidth="1"/>
    <col min="3305" max="3546" width="9" style="64"/>
    <col min="3547" max="3547" width="35.25" style="64" customWidth="1"/>
    <col min="3548" max="3548" width="5.125" style="64" customWidth="1"/>
    <col min="3549" max="3549" width="6.25" style="64" customWidth="1"/>
    <col min="3550" max="3550" width="7.25" style="64" customWidth="1"/>
    <col min="3551" max="3552" width="5.625" style="64" customWidth="1"/>
    <col min="3553" max="3553" width="7" style="64" customWidth="1"/>
    <col min="3554" max="3555" width="5.625" style="64" customWidth="1"/>
    <col min="3556" max="3556" width="7.5" style="64" customWidth="1"/>
    <col min="3557" max="3557" width="5.75" style="64" customWidth="1"/>
    <col min="3558" max="3558" width="6.625" style="64" customWidth="1"/>
    <col min="3559" max="3559" width="9.75" style="64" customWidth="1"/>
    <col min="3560" max="3560" width="5.625" style="64" customWidth="1"/>
    <col min="3561" max="3802" width="9" style="64"/>
    <col min="3803" max="3803" width="35.25" style="64" customWidth="1"/>
    <col min="3804" max="3804" width="5.125" style="64" customWidth="1"/>
    <col min="3805" max="3805" width="6.25" style="64" customWidth="1"/>
    <col min="3806" max="3806" width="7.25" style="64" customWidth="1"/>
    <col min="3807" max="3808" width="5.625" style="64" customWidth="1"/>
    <col min="3809" max="3809" width="7" style="64" customWidth="1"/>
    <col min="3810" max="3811" width="5.625" style="64" customWidth="1"/>
    <col min="3812" max="3812" width="7.5" style="64" customWidth="1"/>
    <col min="3813" max="3813" width="5.75" style="64" customWidth="1"/>
    <col min="3814" max="3814" width="6.625" style="64" customWidth="1"/>
    <col min="3815" max="3815" width="9.75" style="64" customWidth="1"/>
    <col min="3816" max="3816" width="5.625" style="64" customWidth="1"/>
    <col min="3817" max="4058" width="9" style="64"/>
    <col min="4059" max="4059" width="35.25" style="64" customWidth="1"/>
    <col min="4060" max="4060" width="5.125" style="64" customWidth="1"/>
    <col min="4061" max="4061" width="6.25" style="64" customWidth="1"/>
    <col min="4062" max="4062" width="7.25" style="64" customWidth="1"/>
    <col min="4063" max="4064" width="5.625" style="64" customWidth="1"/>
    <col min="4065" max="4065" width="7" style="64" customWidth="1"/>
    <col min="4066" max="4067" width="5.625" style="64" customWidth="1"/>
    <col min="4068" max="4068" width="7.5" style="64" customWidth="1"/>
    <col min="4069" max="4069" width="5.75" style="64" customWidth="1"/>
    <col min="4070" max="4070" width="6.625" style="64" customWidth="1"/>
    <col min="4071" max="4071" width="9.75" style="64" customWidth="1"/>
    <col min="4072" max="4072" width="5.625" style="64" customWidth="1"/>
    <col min="4073" max="4314" width="9" style="64"/>
    <col min="4315" max="4315" width="35.25" style="64" customWidth="1"/>
    <col min="4316" max="4316" width="5.125" style="64" customWidth="1"/>
    <col min="4317" max="4317" width="6.25" style="64" customWidth="1"/>
    <col min="4318" max="4318" width="7.25" style="64" customWidth="1"/>
    <col min="4319" max="4320" width="5.625" style="64" customWidth="1"/>
    <col min="4321" max="4321" width="7" style="64" customWidth="1"/>
    <col min="4322" max="4323" width="5.625" style="64" customWidth="1"/>
    <col min="4324" max="4324" width="7.5" style="64" customWidth="1"/>
    <col min="4325" max="4325" width="5.75" style="64" customWidth="1"/>
    <col min="4326" max="4326" width="6.625" style="64" customWidth="1"/>
    <col min="4327" max="4327" width="9.75" style="64" customWidth="1"/>
    <col min="4328" max="4328" width="5.625" style="64" customWidth="1"/>
    <col min="4329" max="4570" width="9" style="64"/>
    <col min="4571" max="4571" width="35.25" style="64" customWidth="1"/>
    <col min="4572" max="4572" width="5.125" style="64" customWidth="1"/>
    <col min="4573" max="4573" width="6.25" style="64" customWidth="1"/>
    <col min="4574" max="4574" width="7.25" style="64" customWidth="1"/>
    <col min="4575" max="4576" width="5.625" style="64" customWidth="1"/>
    <col min="4577" max="4577" width="7" style="64" customWidth="1"/>
    <col min="4578" max="4579" width="5.625" style="64" customWidth="1"/>
    <col min="4580" max="4580" width="7.5" style="64" customWidth="1"/>
    <col min="4581" max="4581" width="5.75" style="64" customWidth="1"/>
    <col min="4582" max="4582" width="6.625" style="64" customWidth="1"/>
    <col min="4583" max="4583" width="9.75" style="64" customWidth="1"/>
    <col min="4584" max="4584" width="5.625" style="64" customWidth="1"/>
    <col min="4585" max="4826" width="9" style="64"/>
    <col min="4827" max="4827" width="35.25" style="64" customWidth="1"/>
    <col min="4828" max="4828" width="5.125" style="64" customWidth="1"/>
    <col min="4829" max="4829" width="6.25" style="64" customWidth="1"/>
    <col min="4830" max="4830" width="7.25" style="64" customWidth="1"/>
    <col min="4831" max="4832" width="5.625" style="64" customWidth="1"/>
    <col min="4833" max="4833" width="7" style="64" customWidth="1"/>
    <col min="4834" max="4835" width="5.625" style="64" customWidth="1"/>
    <col min="4836" max="4836" width="7.5" style="64" customWidth="1"/>
    <col min="4837" max="4837" width="5.75" style="64" customWidth="1"/>
    <col min="4838" max="4838" width="6.625" style="64" customWidth="1"/>
    <col min="4839" max="4839" width="9.75" style="64" customWidth="1"/>
    <col min="4840" max="4840" width="5.625" style="64" customWidth="1"/>
    <col min="4841" max="5082" width="9" style="64"/>
    <col min="5083" max="5083" width="35.25" style="64" customWidth="1"/>
    <col min="5084" max="5084" width="5.125" style="64" customWidth="1"/>
    <col min="5085" max="5085" width="6.25" style="64" customWidth="1"/>
    <col min="5086" max="5086" width="7.25" style="64" customWidth="1"/>
    <col min="5087" max="5088" width="5.625" style="64" customWidth="1"/>
    <col min="5089" max="5089" width="7" style="64" customWidth="1"/>
    <col min="5090" max="5091" width="5.625" style="64" customWidth="1"/>
    <col min="5092" max="5092" width="7.5" style="64" customWidth="1"/>
    <col min="5093" max="5093" width="5.75" style="64" customWidth="1"/>
    <col min="5094" max="5094" width="6.625" style="64" customWidth="1"/>
    <col min="5095" max="5095" width="9.75" style="64" customWidth="1"/>
    <col min="5096" max="5096" width="5.625" style="64" customWidth="1"/>
    <col min="5097" max="5338" width="9" style="64"/>
    <col min="5339" max="5339" width="35.25" style="64" customWidth="1"/>
    <col min="5340" max="5340" width="5.125" style="64" customWidth="1"/>
    <col min="5341" max="5341" width="6.25" style="64" customWidth="1"/>
    <col min="5342" max="5342" width="7.25" style="64" customWidth="1"/>
    <col min="5343" max="5344" width="5.625" style="64" customWidth="1"/>
    <col min="5345" max="5345" width="7" style="64" customWidth="1"/>
    <col min="5346" max="5347" width="5.625" style="64" customWidth="1"/>
    <col min="5348" max="5348" width="7.5" style="64" customWidth="1"/>
    <col min="5349" max="5349" width="5.75" style="64" customWidth="1"/>
    <col min="5350" max="5350" width="6.625" style="64" customWidth="1"/>
    <col min="5351" max="5351" width="9.75" style="64" customWidth="1"/>
    <col min="5352" max="5352" width="5.625" style="64" customWidth="1"/>
    <col min="5353" max="5594" width="9" style="64"/>
    <col min="5595" max="5595" width="35.25" style="64" customWidth="1"/>
    <col min="5596" max="5596" width="5.125" style="64" customWidth="1"/>
    <col min="5597" max="5597" width="6.25" style="64" customWidth="1"/>
    <col min="5598" max="5598" width="7.25" style="64" customWidth="1"/>
    <col min="5599" max="5600" width="5.625" style="64" customWidth="1"/>
    <col min="5601" max="5601" width="7" style="64" customWidth="1"/>
    <col min="5602" max="5603" width="5.625" style="64" customWidth="1"/>
    <col min="5604" max="5604" width="7.5" style="64" customWidth="1"/>
    <col min="5605" max="5605" width="5.75" style="64" customWidth="1"/>
    <col min="5606" max="5606" width="6.625" style="64" customWidth="1"/>
    <col min="5607" max="5607" width="9.75" style="64" customWidth="1"/>
    <col min="5608" max="5608" width="5.625" style="64" customWidth="1"/>
    <col min="5609" max="5850" width="9" style="64"/>
    <col min="5851" max="5851" width="35.25" style="64" customWidth="1"/>
    <col min="5852" max="5852" width="5.125" style="64" customWidth="1"/>
    <col min="5853" max="5853" width="6.25" style="64" customWidth="1"/>
    <col min="5854" max="5854" width="7.25" style="64" customWidth="1"/>
    <col min="5855" max="5856" width="5.625" style="64" customWidth="1"/>
    <col min="5857" max="5857" width="7" style="64" customWidth="1"/>
    <col min="5858" max="5859" width="5.625" style="64" customWidth="1"/>
    <col min="5860" max="5860" width="7.5" style="64" customWidth="1"/>
    <col min="5861" max="5861" width="5.75" style="64" customWidth="1"/>
    <col min="5862" max="5862" width="6.625" style="64" customWidth="1"/>
    <col min="5863" max="5863" width="9.75" style="64" customWidth="1"/>
    <col min="5864" max="5864" width="5.625" style="64" customWidth="1"/>
    <col min="5865" max="6106" width="9" style="64"/>
    <col min="6107" max="6107" width="35.25" style="64" customWidth="1"/>
    <col min="6108" max="6108" width="5.125" style="64" customWidth="1"/>
    <col min="6109" max="6109" width="6.25" style="64" customWidth="1"/>
    <col min="6110" max="6110" width="7.25" style="64" customWidth="1"/>
    <col min="6111" max="6112" width="5.625" style="64" customWidth="1"/>
    <col min="6113" max="6113" width="7" style="64" customWidth="1"/>
    <col min="6114" max="6115" width="5.625" style="64" customWidth="1"/>
    <col min="6116" max="6116" width="7.5" style="64" customWidth="1"/>
    <col min="6117" max="6117" width="5.75" style="64" customWidth="1"/>
    <col min="6118" max="6118" width="6.625" style="64" customWidth="1"/>
    <col min="6119" max="6119" width="9.75" style="64" customWidth="1"/>
    <col min="6120" max="6120" width="5.625" style="64" customWidth="1"/>
    <col min="6121" max="6362" width="9" style="64"/>
    <col min="6363" max="6363" width="35.25" style="64" customWidth="1"/>
    <col min="6364" max="6364" width="5.125" style="64" customWidth="1"/>
    <col min="6365" max="6365" width="6.25" style="64" customWidth="1"/>
    <col min="6366" max="6366" width="7.25" style="64" customWidth="1"/>
    <col min="6367" max="6368" width="5.625" style="64" customWidth="1"/>
    <col min="6369" max="6369" width="7" style="64" customWidth="1"/>
    <col min="6370" max="6371" width="5.625" style="64" customWidth="1"/>
    <col min="6372" max="6372" width="7.5" style="64" customWidth="1"/>
    <col min="6373" max="6373" width="5.75" style="64" customWidth="1"/>
    <col min="6374" max="6374" width="6.625" style="64" customWidth="1"/>
    <col min="6375" max="6375" width="9.75" style="64" customWidth="1"/>
    <col min="6376" max="6376" width="5.625" style="64" customWidth="1"/>
    <col min="6377" max="6618" width="9" style="64"/>
    <col min="6619" max="6619" width="35.25" style="64" customWidth="1"/>
    <col min="6620" max="6620" width="5.125" style="64" customWidth="1"/>
    <col min="6621" max="6621" width="6.25" style="64" customWidth="1"/>
    <col min="6622" max="6622" width="7.25" style="64" customWidth="1"/>
    <col min="6623" max="6624" width="5.625" style="64" customWidth="1"/>
    <col min="6625" max="6625" width="7" style="64" customWidth="1"/>
    <col min="6626" max="6627" width="5.625" style="64" customWidth="1"/>
    <col min="6628" max="6628" width="7.5" style="64" customWidth="1"/>
    <col min="6629" max="6629" width="5.75" style="64" customWidth="1"/>
    <col min="6630" max="6630" width="6.625" style="64" customWidth="1"/>
    <col min="6631" max="6631" width="9.75" style="64" customWidth="1"/>
    <col min="6632" max="6632" width="5.625" style="64" customWidth="1"/>
    <col min="6633" max="6874" width="9" style="64"/>
    <col min="6875" max="6875" width="35.25" style="64" customWidth="1"/>
    <col min="6876" max="6876" width="5.125" style="64" customWidth="1"/>
    <col min="6877" max="6877" width="6.25" style="64" customWidth="1"/>
    <col min="6878" max="6878" width="7.25" style="64" customWidth="1"/>
    <col min="6879" max="6880" width="5.625" style="64" customWidth="1"/>
    <col min="6881" max="6881" width="7" style="64" customWidth="1"/>
    <col min="6882" max="6883" width="5.625" style="64" customWidth="1"/>
    <col min="6884" max="6884" width="7.5" style="64" customWidth="1"/>
    <col min="6885" max="6885" width="5.75" style="64" customWidth="1"/>
    <col min="6886" max="6886" width="6.625" style="64" customWidth="1"/>
    <col min="6887" max="6887" width="9.75" style="64" customWidth="1"/>
    <col min="6888" max="6888" width="5.625" style="64" customWidth="1"/>
    <col min="6889" max="7130" width="9" style="64"/>
    <col min="7131" max="7131" width="35.25" style="64" customWidth="1"/>
    <col min="7132" max="7132" width="5.125" style="64" customWidth="1"/>
    <col min="7133" max="7133" width="6.25" style="64" customWidth="1"/>
    <col min="7134" max="7134" width="7.25" style="64" customWidth="1"/>
    <col min="7135" max="7136" width="5.625" style="64" customWidth="1"/>
    <col min="7137" max="7137" width="7" style="64" customWidth="1"/>
    <col min="7138" max="7139" width="5.625" style="64" customWidth="1"/>
    <col min="7140" max="7140" width="7.5" style="64" customWidth="1"/>
    <col min="7141" max="7141" width="5.75" style="64" customWidth="1"/>
    <col min="7142" max="7142" width="6.625" style="64" customWidth="1"/>
    <col min="7143" max="7143" width="9.75" style="64" customWidth="1"/>
    <col min="7144" max="7144" width="5.625" style="64" customWidth="1"/>
    <col min="7145" max="7386" width="9" style="64"/>
    <col min="7387" max="7387" width="35.25" style="64" customWidth="1"/>
    <col min="7388" max="7388" width="5.125" style="64" customWidth="1"/>
    <col min="7389" max="7389" width="6.25" style="64" customWidth="1"/>
    <col min="7390" max="7390" width="7.25" style="64" customWidth="1"/>
    <col min="7391" max="7392" width="5.625" style="64" customWidth="1"/>
    <col min="7393" max="7393" width="7" style="64" customWidth="1"/>
    <col min="7394" max="7395" width="5.625" style="64" customWidth="1"/>
    <col min="7396" max="7396" width="7.5" style="64" customWidth="1"/>
    <col min="7397" max="7397" width="5.75" style="64" customWidth="1"/>
    <col min="7398" max="7398" width="6.625" style="64" customWidth="1"/>
    <col min="7399" max="7399" width="9.75" style="64" customWidth="1"/>
    <col min="7400" max="7400" width="5.625" style="64" customWidth="1"/>
    <col min="7401" max="7642" width="9" style="64"/>
    <col min="7643" max="7643" width="35.25" style="64" customWidth="1"/>
    <col min="7644" max="7644" width="5.125" style="64" customWidth="1"/>
    <col min="7645" max="7645" width="6.25" style="64" customWidth="1"/>
    <col min="7646" max="7646" width="7.25" style="64" customWidth="1"/>
    <col min="7647" max="7648" width="5.625" style="64" customWidth="1"/>
    <col min="7649" max="7649" width="7" style="64" customWidth="1"/>
    <col min="7650" max="7651" width="5.625" style="64" customWidth="1"/>
    <col min="7652" max="7652" width="7.5" style="64" customWidth="1"/>
    <col min="7653" max="7653" width="5.75" style="64" customWidth="1"/>
    <col min="7654" max="7654" width="6.625" style="64" customWidth="1"/>
    <col min="7655" max="7655" width="9.75" style="64" customWidth="1"/>
    <col min="7656" max="7656" width="5.625" style="64" customWidth="1"/>
    <col min="7657" max="7898" width="9" style="64"/>
    <col min="7899" max="7899" width="35.25" style="64" customWidth="1"/>
    <col min="7900" max="7900" width="5.125" style="64" customWidth="1"/>
    <col min="7901" max="7901" width="6.25" style="64" customWidth="1"/>
    <col min="7902" max="7902" width="7.25" style="64" customWidth="1"/>
    <col min="7903" max="7904" width="5.625" style="64" customWidth="1"/>
    <col min="7905" max="7905" width="7" style="64" customWidth="1"/>
    <col min="7906" max="7907" width="5.625" style="64" customWidth="1"/>
    <col min="7908" max="7908" width="7.5" style="64" customWidth="1"/>
    <col min="7909" max="7909" width="5.75" style="64" customWidth="1"/>
    <col min="7910" max="7910" width="6.625" style="64" customWidth="1"/>
    <col min="7911" max="7911" width="9.75" style="64" customWidth="1"/>
    <col min="7912" max="7912" width="5.625" style="64" customWidth="1"/>
    <col min="7913" max="8154" width="9" style="64"/>
    <col min="8155" max="8155" width="35.25" style="64" customWidth="1"/>
    <col min="8156" max="8156" width="5.125" style="64" customWidth="1"/>
    <col min="8157" max="8157" width="6.25" style="64" customWidth="1"/>
    <col min="8158" max="8158" width="7.25" style="64" customWidth="1"/>
    <col min="8159" max="8160" width="5.625" style="64" customWidth="1"/>
    <col min="8161" max="8161" width="7" style="64" customWidth="1"/>
    <col min="8162" max="8163" width="5.625" style="64" customWidth="1"/>
    <col min="8164" max="8164" width="7.5" style="64" customWidth="1"/>
    <col min="8165" max="8165" width="5.75" style="64" customWidth="1"/>
    <col min="8166" max="8166" width="6.625" style="64" customWidth="1"/>
    <col min="8167" max="8167" width="9.75" style="64" customWidth="1"/>
    <col min="8168" max="8168" width="5.625" style="64" customWidth="1"/>
    <col min="8169" max="8410" width="9" style="64"/>
    <col min="8411" max="8411" width="35.25" style="64" customWidth="1"/>
    <col min="8412" max="8412" width="5.125" style="64" customWidth="1"/>
    <col min="8413" max="8413" width="6.25" style="64" customWidth="1"/>
    <col min="8414" max="8414" width="7.25" style="64" customWidth="1"/>
    <col min="8415" max="8416" width="5.625" style="64" customWidth="1"/>
    <col min="8417" max="8417" width="7" style="64" customWidth="1"/>
    <col min="8418" max="8419" width="5.625" style="64" customWidth="1"/>
    <col min="8420" max="8420" width="7.5" style="64" customWidth="1"/>
    <col min="8421" max="8421" width="5.75" style="64" customWidth="1"/>
    <col min="8422" max="8422" width="6.625" style="64" customWidth="1"/>
    <col min="8423" max="8423" width="9.75" style="64" customWidth="1"/>
    <col min="8424" max="8424" width="5.625" style="64" customWidth="1"/>
    <col min="8425" max="8666" width="9" style="64"/>
    <col min="8667" max="8667" width="35.25" style="64" customWidth="1"/>
    <col min="8668" max="8668" width="5.125" style="64" customWidth="1"/>
    <col min="8669" max="8669" width="6.25" style="64" customWidth="1"/>
    <col min="8670" max="8670" width="7.25" style="64" customWidth="1"/>
    <col min="8671" max="8672" width="5.625" style="64" customWidth="1"/>
    <col min="8673" max="8673" width="7" style="64" customWidth="1"/>
    <col min="8674" max="8675" width="5.625" style="64" customWidth="1"/>
    <col min="8676" max="8676" width="7.5" style="64" customWidth="1"/>
    <col min="8677" max="8677" width="5.75" style="64" customWidth="1"/>
    <col min="8678" max="8678" width="6.625" style="64" customWidth="1"/>
    <col min="8679" max="8679" width="9.75" style="64" customWidth="1"/>
    <col min="8680" max="8680" width="5.625" style="64" customWidth="1"/>
    <col min="8681" max="8922" width="9" style="64"/>
    <col min="8923" max="8923" width="35.25" style="64" customWidth="1"/>
    <col min="8924" max="8924" width="5.125" style="64" customWidth="1"/>
    <col min="8925" max="8925" width="6.25" style="64" customWidth="1"/>
    <col min="8926" max="8926" width="7.25" style="64" customWidth="1"/>
    <col min="8927" max="8928" width="5.625" style="64" customWidth="1"/>
    <col min="8929" max="8929" width="7" style="64" customWidth="1"/>
    <col min="8930" max="8931" width="5.625" style="64" customWidth="1"/>
    <col min="8932" max="8932" width="7.5" style="64" customWidth="1"/>
    <col min="8933" max="8933" width="5.75" style="64" customWidth="1"/>
    <col min="8934" max="8934" width="6.625" style="64" customWidth="1"/>
    <col min="8935" max="8935" width="9.75" style="64" customWidth="1"/>
    <col min="8936" max="8936" width="5.625" style="64" customWidth="1"/>
    <col min="8937" max="9178" width="9" style="64"/>
    <col min="9179" max="9179" width="35.25" style="64" customWidth="1"/>
    <col min="9180" max="9180" width="5.125" style="64" customWidth="1"/>
    <col min="9181" max="9181" width="6.25" style="64" customWidth="1"/>
    <col min="9182" max="9182" width="7.25" style="64" customWidth="1"/>
    <col min="9183" max="9184" width="5.625" style="64" customWidth="1"/>
    <col min="9185" max="9185" width="7" style="64" customWidth="1"/>
    <col min="9186" max="9187" width="5.625" style="64" customWidth="1"/>
    <col min="9188" max="9188" width="7.5" style="64" customWidth="1"/>
    <col min="9189" max="9189" width="5.75" style="64" customWidth="1"/>
    <col min="9190" max="9190" width="6.625" style="64" customWidth="1"/>
    <col min="9191" max="9191" width="9.75" style="64" customWidth="1"/>
    <col min="9192" max="9192" width="5.625" style="64" customWidth="1"/>
    <col min="9193" max="9434" width="9" style="64"/>
    <col min="9435" max="9435" width="35.25" style="64" customWidth="1"/>
    <col min="9436" max="9436" width="5.125" style="64" customWidth="1"/>
    <col min="9437" max="9437" width="6.25" style="64" customWidth="1"/>
    <col min="9438" max="9438" width="7.25" style="64" customWidth="1"/>
    <col min="9439" max="9440" width="5.625" style="64" customWidth="1"/>
    <col min="9441" max="9441" width="7" style="64" customWidth="1"/>
    <col min="9442" max="9443" width="5.625" style="64" customWidth="1"/>
    <col min="9444" max="9444" width="7.5" style="64" customWidth="1"/>
    <col min="9445" max="9445" width="5.75" style="64" customWidth="1"/>
    <col min="9446" max="9446" width="6.625" style="64" customWidth="1"/>
    <col min="9447" max="9447" width="9.75" style="64" customWidth="1"/>
    <col min="9448" max="9448" width="5.625" style="64" customWidth="1"/>
    <col min="9449" max="9690" width="9" style="64"/>
    <col min="9691" max="9691" width="35.25" style="64" customWidth="1"/>
    <col min="9692" max="9692" width="5.125" style="64" customWidth="1"/>
    <col min="9693" max="9693" width="6.25" style="64" customWidth="1"/>
    <col min="9694" max="9694" width="7.25" style="64" customWidth="1"/>
    <col min="9695" max="9696" width="5.625" style="64" customWidth="1"/>
    <col min="9697" max="9697" width="7" style="64" customWidth="1"/>
    <col min="9698" max="9699" width="5.625" style="64" customWidth="1"/>
    <col min="9700" max="9700" width="7.5" style="64" customWidth="1"/>
    <col min="9701" max="9701" width="5.75" style="64" customWidth="1"/>
    <col min="9702" max="9702" width="6.625" style="64" customWidth="1"/>
    <col min="9703" max="9703" width="9.75" style="64" customWidth="1"/>
    <col min="9704" max="9704" width="5.625" style="64" customWidth="1"/>
    <col min="9705" max="9946" width="9" style="64"/>
    <col min="9947" max="9947" width="35.25" style="64" customWidth="1"/>
    <col min="9948" max="9948" width="5.125" style="64" customWidth="1"/>
    <col min="9949" max="9949" width="6.25" style="64" customWidth="1"/>
    <col min="9950" max="9950" width="7.25" style="64" customWidth="1"/>
    <col min="9951" max="9952" width="5.625" style="64" customWidth="1"/>
    <col min="9953" max="9953" width="7" style="64" customWidth="1"/>
    <col min="9954" max="9955" width="5.625" style="64" customWidth="1"/>
    <col min="9956" max="9956" width="7.5" style="64" customWidth="1"/>
    <col min="9957" max="9957" width="5.75" style="64" customWidth="1"/>
    <col min="9958" max="9958" width="6.625" style="64" customWidth="1"/>
    <col min="9959" max="9959" width="9.75" style="64" customWidth="1"/>
    <col min="9960" max="9960" width="5.625" style="64" customWidth="1"/>
    <col min="9961" max="10202" width="9" style="64"/>
    <col min="10203" max="10203" width="35.25" style="64" customWidth="1"/>
    <col min="10204" max="10204" width="5.125" style="64" customWidth="1"/>
    <col min="10205" max="10205" width="6.25" style="64" customWidth="1"/>
    <col min="10206" max="10206" width="7.25" style="64" customWidth="1"/>
    <col min="10207" max="10208" width="5.625" style="64" customWidth="1"/>
    <col min="10209" max="10209" width="7" style="64" customWidth="1"/>
    <col min="10210" max="10211" width="5.625" style="64" customWidth="1"/>
    <col min="10212" max="10212" width="7.5" style="64" customWidth="1"/>
    <col min="10213" max="10213" width="5.75" style="64" customWidth="1"/>
    <col min="10214" max="10214" width="6.625" style="64" customWidth="1"/>
    <col min="10215" max="10215" width="9.75" style="64" customWidth="1"/>
    <col min="10216" max="10216" width="5.625" style="64" customWidth="1"/>
    <col min="10217" max="10458" width="9" style="64"/>
    <col min="10459" max="10459" width="35.25" style="64" customWidth="1"/>
    <col min="10460" max="10460" width="5.125" style="64" customWidth="1"/>
    <col min="10461" max="10461" width="6.25" style="64" customWidth="1"/>
    <col min="10462" max="10462" width="7.25" style="64" customWidth="1"/>
    <col min="10463" max="10464" width="5.625" style="64" customWidth="1"/>
    <col min="10465" max="10465" width="7" style="64" customWidth="1"/>
    <col min="10466" max="10467" width="5.625" style="64" customWidth="1"/>
    <col min="10468" max="10468" width="7.5" style="64" customWidth="1"/>
    <col min="10469" max="10469" width="5.75" style="64" customWidth="1"/>
    <col min="10470" max="10470" width="6.625" style="64" customWidth="1"/>
    <col min="10471" max="10471" width="9.75" style="64" customWidth="1"/>
    <col min="10472" max="10472" width="5.625" style="64" customWidth="1"/>
    <col min="10473" max="10714" width="9" style="64"/>
    <col min="10715" max="10715" width="35.25" style="64" customWidth="1"/>
    <col min="10716" max="10716" width="5.125" style="64" customWidth="1"/>
    <col min="10717" max="10717" width="6.25" style="64" customWidth="1"/>
    <col min="10718" max="10718" width="7.25" style="64" customWidth="1"/>
    <col min="10719" max="10720" width="5.625" style="64" customWidth="1"/>
    <col min="10721" max="10721" width="7" style="64" customWidth="1"/>
    <col min="10722" max="10723" width="5.625" style="64" customWidth="1"/>
    <col min="10724" max="10724" width="7.5" style="64" customWidth="1"/>
    <col min="10725" max="10725" width="5.75" style="64" customWidth="1"/>
    <col min="10726" max="10726" width="6.625" style="64" customWidth="1"/>
    <col min="10727" max="10727" width="9.75" style="64" customWidth="1"/>
    <col min="10728" max="10728" width="5.625" style="64" customWidth="1"/>
    <col min="10729" max="10970" width="9" style="64"/>
    <col min="10971" max="10971" width="35.25" style="64" customWidth="1"/>
    <col min="10972" max="10972" width="5.125" style="64" customWidth="1"/>
    <col min="10973" max="10973" width="6.25" style="64" customWidth="1"/>
    <col min="10974" max="10974" width="7.25" style="64" customWidth="1"/>
    <col min="10975" max="10976" width="5.625" style="64" customWidth="1"/>
    <col min="10977" max="10977" width="7" style="64" customWidth="1"/>
    <col min="10978" max="10979" width="5.625" style="64" customWidth="1"/>
    <col min="10980" max="10980" width="7.5" style="64" customWidth="1"/>
    <col min="10981" max="10981" width="5.75" style="64" customWidth="1"/>
    <col min="10982" max="10982" width="6.625" style="64" customWidth="1"/>
    <col min="10983" max="10983" width="9.75" style="64" customWidth="1"/>
    <col min="10984" max="10984" width="5.625" style="64" customWidth="1"/>
    <col min="10985" max="11226" width="9" style="64"/>
    <col min="11227" max="11227" width="35.25" style="64" customWidth="1"/>
    <col min="11228" max="11228" width="5.125" style="64" customWidth="1"/>
    <col min="11229" max="11229" width="6.25" style="64" customWidth="1"/>
    <col min="11230" max="11230" width="7.25" style="64" customWidth="1"/>
    <col min="11231" max="11232" width="5.625" style="64" customWidth="1"/>
    <col min="11233" max="11233" width="7" style="64" customWidth="1"/>
    <col min="11234" max="11235" width="5.625" style="64" customWidth="1"/>
    <col min="11236" max="11236" width="7.5" style="64" customWidth="1"/>
    <col min="11237" max="11237" width="5.75" style="64" customWidth="1"/>
    <col min="11238" max="11238" width="6.625" style="64" customWidth="1"/>
    <col min="11239" max="11239" width="9.75" style="64" customWidth="1"/>
    <col min="11240" max="11240" width="5.625" style="64" customWidth="1"/>
    <col min="11241" max="11482" width="9" style="64"/>
    <col min="11483" max="11483" width="35.25" style="64" customWidth="1"/>
    <col min="11484" max="11484" width="5.125" style="64" customWidth="1"/>
    <col min="11485" max="11485" width="6.25" style="64" customWidth="1"/>
    <col min="11486" max="11486" width="7.25" style="64" customWidth="1"/>
    <col min="11487" max="11488" width="5.625" style="64" customWidth="1"/>
    <col min="11489" max="11489" width="7" style="64" customWidth="1"/>
    <col min="11490" max="11491" width="5.625" style="64" customWidth="1"/>
    <col min="11492" max="11492" width="7.5" style="64" customWidth="1"/>
    <col min="11493" max="11493" width="5.75" style="64" customWidth="1"/>
    <col min="11494" max="11494" width="6.625" style="64" customWidth="1"/>
    <col min="11495" max="11495" width="9.75" style="64" customWidth="1"/>
    <col min="11496" max="11496" width="5.625" style="64" customWidth="1"/>
    <col min="11497" max="11738" width="9" style="64"/>
    <col min="11739" max="11739" width="35.25" style="64" customWidth="1"/>
    <col min="11740" max="11740" width="5.125" style="64" customWidth="1"/>
    <col min="11741" max="11741" width="6.25" style="64" customWidth="1"/>
    <col min="11742" max="11742" width="7.25" style="64" customWidth="1"/>
    <col min="11743" max="11744" width="5.625" style="64" customWidth="1"/>
    <col min="11745" max="11745" width="7" style="64" customWidth="1"/>
    <col min="11746" max="11747" width="5.625" style="64" customWidth="1"/>
    <col min="11748" max="11748" width="7.5" style="64" customWidth="1"/>
    <col min="11749" max="11749" width="5.75" style="64" customWidth="1"/>
    <col min="11750" max="11750" width="6.625" style="64" customWidth="1"/>
    <col min="11751" max="11751" width="9.75" style="64" customWidth="1"/>
    <col min="11752" max="11752" width="5.625" style="64" customWidth="1"/>
    <col min="11753" max="11994" width="9" style="64"/>
    <col min="11995" max="11995" width="35.25" style="64" customWidth="1"/>
    <col min="11996" max="11996" width="5.125" style="64" customWidth="1"/>
    <col min="11997" max="11997" width="6.25" style="64" customWidth="1"/>
    <col min="11998" max="11998" width="7.25" style="64" customWidth="1"/>
    <col min="11999" max="12000" width="5.625" style="64" customWidth="1"/>
    <col min="12001" max="12001" width="7" style="64" customWidth="1"/>
    <col min="12002" max="12003" width="5.625" style="64" customWidth="1"/>
    <col min="12004" max="12004" width="7.5" style="64" customWidth="1"/>
    <col min="12005" max="12005" width="5.75" style="64" customWidth="1"/>
    <col min="12006" max="12006" width="6.625" style="64" customWidth="1"/>
    <col min="12007" max="12007" width="9.75" style="64" customWidth="1"/>
    <col min="12008" max="12008" width="5.625" style="64" customWidth="1"/>
    <col min="12009" max="12250" width="9" style="64"/>
    <col min="12251" max="12251" width="35.25" style="64" customWidth="1"/>
    <col min="12252" max="12252" width="5.125" style="64" customWidth="1"/>
    <col min="12253" max="12253" width="6.25" style="64" customWidth="1"/>
    <col min="12254" max="12254" width="7.25" style="64" customWidth="1"/>
    <col min="12255" max="12256" width="5.625" style="64" customWidth="1"/>
    <col min="12257" max="12257" width="7" style="64" customWidth="1"/>
    <col min="12258" max="12259" width="5.625" style="64" customWidth="1"/>
    <col min="12260" max="12260" width="7.5" style="64" customWidth="1"/>
    <col min="12261" max="12261" width="5.75" style="64" customWidth="1"/>
    <col min="12262" max="12262" width="6.625" style="64" customWidth="1"/>
    <col min="12263" max="12263" width="9.75" style="64" customWidth="1"/>
    <col min="12264" max="12264" width="5.625" style="64" customWidth="1"/>
    <col min="12265" max="12506" width="9" style="64"/>
    <col min="12507" max="12507" width="35.25" style="64" customWidth="1"/>
    <col min="12508" max="12508" width="5.125" style="64" customWidth="1"/>
    <col min="12509" max="12509" width="6.25" style="64" customWidth="1"/>
    <col min="12510" max="12510" width="7.25" style="64" customWidth="1"/>
    <col min="12511" max="12512" width="5.625" style="64" customWidth="1"/>
    <col min="12513" max="12513" width="7" style="64" customWidth="1"/>
    <col min="12514" max="12515" width="5.625" style="64" customWidth="1"/>
    <col min="12516" max="12516" width="7.5" style="64" customWidth="1"/>
    <col min="12517" max="12517" width="5.75" style="64" customWidth="1"/>
    <col min="12518" max="12518" width="6.625" style="64" customWidth="1"/>
    <col min="12519" max="12519" width="9.75" style="64" customWidth="1"/>
    <col min="12520" max="12520" width="5.625" style="64" customWidth="1"/>
    <col min="12521" max="12762" width="9" style="64"/>
    <col min="12763" max="12763" width="35.25" style="64" customWidth="1"/>
    <col min="12764" max="12764" width="5.125" style="64" customWidth="1"/>
    <col min="12765" max="12765" width="6.25" style="64" customWidth="1"/>
    <col min="12766" max="12766" width="7.25" style="64" customWidth="1"/>
    <col min="12767" max="12768" width="5.625" style="64" customWidth="1"/>
    <col min="12769" max="12769" width="7" style="64" customWidth="1"/>
    <col min="12770" max="12771" width="5.625" style="64" customWidth="1"/>
    <col min="12772" max="12772" width="7.5" style="64" customWidth="1"/>
    <col min="12773" max="12773" width="5.75" style="64" customWidth="1"/>
    <col min="12774" max="12774" width="6.625" style="64" customWidth="1"/>
    <col min="12775" max="12775" width="9.75" style="64" customWidth="1"/>
    <col min="12776" max="12776" width="5.625" style="64" customWidth="1"/>
    <col min="12777" max="13018" width="9" style="64"/>
    <col min="13019" max="13019" width="35.25" style="64" customWidth="1"/>
    <col min="13020" max="13020" width="5.125" style="64" customWidth="1"/>
    <col min="13021" max="13021" width="6.25" style="64" customWidth="1"/>
    <col min="13022" max="13022" width="7.25" style="64" customWidth="1"/>
    <col min="13023" max="13024" width="5.625" style="64" customWidth="1"/>
    <col min="13025" max="13025" width="7" style="64" customWidth="1"/>
    <col min="13026" max="13027" width="5.625" style="64" customWidth="1"/>
    <col min="13028" max="13028" width="7.5" style="64" customWidth="1"/>
    <col min="13029" max="13029" width="5.75" style="64" customWidth="1"/>
    <col min="13030" max="13030" width="6.625" style="64" customWidth="1"/>
    <col min="13031" max="13031" width="9.75" style="64" customWidth="1"/>
    <col min="13032" max="13032" width="5.625" style="64" customWidth="1"/>
    <col min="13033" max="13274" width="9" style="64"/>
    <col min="13275" max="13275" width="35.25" style="64" customWidth="1"/>
    <col min="13276" max="13276" width="5.125" style="64" customWidth="1"/>
    <col min="13277" max="13277" width="6.25" style="64" customWidth="1"/>
    <col min="13278" max="13278" width="7.25" style="64" customWidth="1"/>
    <col min="13279" max="13280" width="5.625" style="64" customWidth="1"/>
    <col min="13281" max="13281" width="7" style="64" customWidth="1"/>
    <col min="13282" max="13283" width="5.625" style="64" customWidth="1"/>
    <col min="13284" max="13284" width="7.5" style="64" customWidth="1"/>
    <col min="13285" max="13285" width="5.75" style="64" customWidth="1"/>
    <col min="13286" max="13286" width="6.625" style="64" customWidth="1"/>
    <col min="13287" max="13287" width="9.75" style="64" customWidth="1"/>
    <col min="13288" max="13288" width="5.625" style="64" customWidth="1"/>
    <col min="13289" max="13530" width="9" style="64"/>
    <col min="13531" max="13531" width="35.25" style="64" customWidth="1"/>
    <col min="13532" max="13532" width="5.125" style="64" customWidth="1"/>
    <col min="13533" max="13533" width="6.25" style="64" customWidth="1"/>
    <col min="13534" max="13534" width="7.25" style="64" customWidth="1"/>
    <col min="13535" max="13536" width="5.625" style="64" customWidth="1"/>
    <col min="13537" max="13537" width="7" style="64" customWidth="1"/>
    <col min="13538" max="13539" width="5.625" style="64" customWidth="1"/>
    <col min="13540" max="13540" width="7.5" style="64" customWidth="1"/>
    <col min="13541" max="13541" width="5.75" style="64" customWidth="1"/>
    <col min="13542" max="13542" width="6.625" style="64" customWidth="1"/>
    <col min="13543" max="13543" width="9.75" style="64" customWidth="1"/>
    <col min="13544" max="13544" width="5.625" style="64" customWidth="1"/>
    <col min="13545" max="13786" width="9" style="64"/>
    <col min="13787" max="13787" width="35.25" style="64" customWidth="1"/>
    <col min="13788" max="13788" width="5.125" style="64" customWidth="1"/>
    <col min="13789" max="13789" width="6.25" style="64" customWidth="1"/>
    <col min="13790" max="13790" width="7.25" style="64" customWidth="1"/>
    <col min="13791" max="13792" width="5.625" style="64" customWidth="1"/>
    <col min="13793" max="13793" width="7" style="64" customWidth="1"/>
    <col min="13794" max="13795" width="5.625" style="64" customWidth="1"/>
    <col min="13796" max="13796" width="7.5" style="64" customWidth="1"/>
    <col min="13797" max="13797" width="5.75" style="64" customWidth="1"/>
    <col min="13798" max="13798" width="6.625" style="64" customWidth="1"/>
    <col min="13799" max="13799" width="9.75" style="64" customWidth="1"/>
    <col min="13800" max="13800" width="5.625" style="64" customWidth="1"/>
    <col min="13801" max="14042" width="9" style="64"/>
    <col min="14043" max="14043" width="35.25" style="64" customWidth="1"/>
    <col min="14044" max="14044" width="5.125" style="64" customWidth="1"/>
    <col min="14045" max="14045" width="6.25" style="64" customWidth="1"/>
    <col min="14046" max="14046" width="7.25" style="64" customWidth="1"/>
    <col min="14047" max="14048" width="5.625" style="64" customWidth="1"/>
    <col min="14049" max="14049" width="7" style="64" customWidth="1"/>
    <col min="14050" max="14051" width="5.625" style="64" customWidth="1"/>
    <col min="14052" max="14052" width="7.5" style="64" customWidth="1"/>
    <col min="14053" max="14053" width="5.75" style="64" customWidth="1"/>
    <col min="14054" max="14054" width="6.625" style="64" customWidth="1"/>
    <col min="14055" max="14055" width="9.75" style="64" customWidth="1"/>
    <col min="14056" max="14056" width="5.625" style="64" customWidth="1"/>
    <col min="14057" max="14298" width="9" style="64"/>
    <col min="14299" max="14299" width="35.25" style="64" customWidth="1"/>
    <col min="14300" max="14300" width="5.125" style="64" customWidth="1"/>
    <col min="14301" max="14301" width="6.25" style="64" customWidth="1"/>
    <col min="14302" max="14302" width="7.25" style="64" customWidth="1"/>
    <col min="14303" max="14304" width="5.625" style="64" customWidth="1"/>
    <col min="14305" max="14305" width="7" style="64" customWidth="1"/>
    <col min="14306" max="14307" width="5.625" style="64" customWidth="1"/>
    <col min="14308" max="14308" width="7.5" style="64" customWidth="1"/>
    <col min="14309" max="14309" width="5.75" style="64" customWidth="1"/>
    <col min="14310" max="14310" width="6.625" style="64" customWidth="1"/>
    <col min="14311" max="14311" width="9.75" style="64" customWidth="1"/>
    <col min="14312" max="14312" width="5.625" style="64" customWidth="1"/>
    <col min="14313" max="14554" width="9" style="64"/>
    <col min="14555" max="14555" width="35.25" style="64" customWidth="1"/>
    <col min="14556" max="14556" width="5.125" style="64" customWidth="1"/>
    <col min="14557" max="14557" width="6.25" style="64" customWidth="1"/>
    <col min="14558" max="14558" width="7.25" style="64" customWidth="1"/>
    <col min="14559" max="14560" width="5.625" style="64" customWidth="1"/>
    <col min="14561" max="14561" width="7" style="64" customWidth="1"/>
    <col min="14562" max="14563" width="5.625" style="64" customWidth="1"/>
    <col min="14564" max="14564" width="7.5" style="64" customWidth="1"/>
    <col min="14565" max="14565" width="5.75" style="64" customWidth="1"/>
    <col min="14566" max="14566" width="6.625" style="64" customWidth="1"/>
    <col min="14567" max="14567" width="9.75" style="64" customWidth="1"/>
    <col min="14568" max="14568" width="5.625" style="64" customWidth="1"/>
    <col min="14569" max="14810" width="9" style="64"/>
    <col min="14811" max="14811" width="35.25" style="64" customWidth="1"/>
    <col min="14812" max="14812" width="5.125" style="64" customWidth="1"/>
    <col min="14813" max="14813" width="6.25" style="64" customWidth="1"/>
    <col min="14814" max="14814" width="7.25" style="64" customWidth="1"/>
    <col min="14815" max="14816" width="5.625" style="64" customWidth="1"/>
    <col min="14817" max="14817" width="7" style="64" customWidth="1"/>
    <col min="14818" max="14819" width="5.625" style="64" customWidth="1"/>
    <col min="14820" max="14820" width="7.5" style="64" customWidth="1"/>
    <col min="14821" max="14821" width="5.75" style="64" customWidth="1"/>
    <col min="14822" max="14822" width="6.625" style="64" customWidth="1"/>
    <col min="14823" max="14823" width="9.75" style="64" customWidth="1"/>
    <col min="14824" max="14824" width="5.625" style="64" customWidth="1"/>
    <col min="14825" max="15066" width="9" style="64"/>
    <col min="15067" max="15067" width="35.25" style="64" customWidth="1"/>
    <col min="15068" max="15068" width="5.125" style="64" customWidth="1"/>
    <col min="15069" max="15069" width="6.25" style="64" customWidth="1"/>
    <col min="15070" max="15070" width="7.25" style="64" customWidth="1"/>
    <col min="15071" max="15072" width="5.625" style="64" customWidth="1"/>
    <col min="15073" max="15073" width="7" style="64" customWidth="1"/>
    <col min="15074" max="15075" width="5.625" style="64" customWidth="1"/>
    <col min="15076" max="15076" width="7.5" style="64" customWidth="1"/>
    <col min="15077" max="15077" width="5.75" style="64" customWidth="1"/>
    <col min="15078" max="15078" width="6.625" style="64" customWidth="1"/>
    <col min="15079" max="15079" width="9.75" style="64" customWidth="1"/>
    <col min="15080" max="15080" width="5.625" style="64" customWidth="1"/>
    <col min="15081" max="15322" width="9" style="64"/>
    <col min="15323" max="15323" width="35.25" style="64" customWidth="1"/>
    <col min="15324" max="15324" width="5.125" style="64" customWidth="1"/>
    <col min="15325" max="15325" width="6.25" style="64" customWidth="1"/>
    <col min="15326" max="15326" width="7.25" style="64" customWidth="1"/>
    <col min="15327" max="15328" width="5.625" style="64" customWidth="1"/>
    <col min="15329" max="15329" width="7" style="64" customWidth="1"/>
    <col min="15330" max="15331" width="5.625" style="64" customWidth="1"/>
    <col min="15332" max="15332" width="7.5" style="64" customWidth="1"/>
    <col min="15333" max="15333" width="5.75" style="64" customWidth="1"/>
    <col min="15334" max="15334" width="6.625" style="64" customWidth="1"/>
    <col min="15335" max="15335" width="9.75" style="64" customWidth="1"/>
    <col min="15336" max="15336" width="5.625" style="64" customWidth="1"/>
    <col min="15337" max="15578" width="9" style="64"/>
    <col min="15579" max="15579" width="35.25" style="64" customWidth="1"/>
    <col min="15580" max="15580" width="5.125" style="64" customWidth="1"/>
    <col min="15581" max="15581" width="6.25" style="64" customWidth="1"/>
    <col min="15582" max="15582" width="7.25" style="64" customWidth="1"/>
    <col min="15583" max="15584" width="5.625" style="64" customWidth="1"/>
    <col min="15585" max="15585" width="7" style="64" customWidth="1"/>
    <col min="15586" max="15587" width="5.625" style="64" customWidth="1"/>
    <col min="15588" max="15588" width="7.5" style="64" customWidth="1"/>
    <col min="15589" max="15589" width="5.75" style="64" customWidth="1"/>
    <col min="15590" max="15590" width="6.625" style="64" customWidth="1"/>
    <col min="15591" max="15591" width="9.75" style="64" customWidth="1"/>
    <col min="15592" max="15592" width="5.625" style="64" customWidth="1"/>
    <col min="15593" max="15834" width="9" style="64"/>
    <col min="15835" max="15835" width="35.25" style="64" customWidth="1"/>
    <col min="15836" max="15836" width="5.125" style="64" customWidth="1"/>
    <col min="15837" max="15837" width="6.25" style="64" customWidth="1"/>
    <col min="15838" max="15838" width="7.25" style="64" customWidth="1"/>
    <col min="15839" max="15840" width="5.625" style="64" customWidth="1"/>
    <col min="15841" max="15841" width="7" style="64" customWidth="1"/>
    <col min="15842" max="15843" width="5.625" style="64" customWidth="1"/>
    <col min="15844" max="15844" width="7.5" style="64" customWidth="1"/>
    <col min="15845" max="15845" width="5.75" style="64" customWidth="1"/>
    <col min="15846" max="15846" width="6.625" style="64" customWidth="1"/>
    <col min="15847" max="15847" width="9.75" style="64" customWidth="1"/>
    <col min="15848" max="15848" width="5.625" style="64" customWidth="1"/>
    <col min="15849" max="16090" width="9" style="64"/>
    <col min="16091" max="16091" width="35.25" style="64" customWidth="1"/>
    <col min="16092" max="16092" width="5.125" style="64" customWidth="1"/>
    <col min="16093" max="16093" width="6.25" style="64" customWidth="1"/>
    <col min="16094" max="16094" width="7.25" style="64" customWidth="1"/>
    <col min="16095" max="16096" width="5.625" style="64" customWidth="1"/>
    <col min="16097" max="16097" width="7" style="64" customWidth="1"/>
    <col min="16098" max="16099" width="5.625" style="64" customWidth="1"/>
    <col min="16100" max="16100" width="7.5" style="64" customWidth="1"/>
    <col min="16101" max="16101" width="5.75" style="64" customWidth="1"/>
    <col min="16102" max="16102" width="6.625" style="64" customWidth="1"/>
    <col min="16103" max="16103" width="9.75" style="64" customWidth="1"/>
    <col min="16104" max="16104" width="5.625" style="64" customWidth="1"/>
    <col min="16105" max="16384" width="9" style="64"/>
  </cols>
  <sheetData>
    <row r="1" spans="1:11" ht="34.5" customHeight="1" x14ac:dyDescent="0.2">
      <c r="A1" s="995" t="s">
        <v>2362</v>
      </c>
      <c r="B1" s="995"/>
      <c r="C1" s="995"/>
      <c r="D1" s="995"/>
      <c r="E1" s="995"/>
      <c r="F1" s="995"/>
      <c r="G1" s="995"/>
      <c r="H1" s="995"/>
      <c r="I1" s="995"/>
      <c r="J1" s="995"/>
      <c r="K1" s="995"/>
    </row>
    <row r="2" spans="1:11" ht="27" customHeight="1" x14ac:dyDescent="0.2">
      <c r="A2" s="999" t="s">
        <v>2363</v>
      </c>
      <c r="B2" s="999"/>
      <c r="C2" s="999"/>
      <c r="D2" s="999"/>
      <c r="E2" s="999"/>
      <c r="F2" s="999"/>
      <c r="G2" s="999"/>
      <c r="H2" s="999"/>
      <c r="I2" s="999"/>
      <c r="J2" s="999"/>
      <c r="K2" s="999"/>
    </row>
    <row r="3" spans="1:11" ht="23.25" customHeight="1" thickBot="1" x14ac:dyDescent="0.25">
      <c r="A3" s="5" t="s">
        <v>631</v>
      </c>
      <c r="K3" s="482" t="s">
        <v>632</v>
      </c>
    </row>
    <row r="4" spans="1:11" ht="18.75" customHeight="1" thickTop="1" x14ac:dyDescent="0.2">
      <c r="A4" s="992" t="s">
        <v>148</v>
      </c>
      <c r="B4" s="992" t="s">
        <v>1</v>
      </c>
      <c r="C4" s="992"/>
      <c r="D4" s="992"/>
      <c r="E4" s="992" t="s">
        <v>2</v>
      </c>
      <c r="F4" s="992"/>
      <c r="G4" s="992"/>
      <c r="H4" s="992" t="s">
        <v>4</v>
      </c>
      <c r="I4" s="992"/>
      <c r="J4" s="992"/>
      <c r="K4" s="992" t="s">
        <v>149</v>
      </c>
    </row>
    <row r="5" spans="1:11" ht="17.25" customHeight="1" x14ac:dyDescent="0.2">
      <c r="A5" s="993"/>
      <c r="B5" s="993" t="s">
        <v>6</v>
      </c>
      <c r="C5" s="993"/>
      <c r="D5" s="993"/>
      <c r="E5" s="993" t="s">
        <v>7</v>
      </c>
      <c r="F5" s="993"/>
      <c r="G5" s="993"/>
      <c r="H5" s="993" t="s">
        <v>9</v>
      </c>
      <c r="I5" s="993"/>
      <c r="J5" s="993"/>
      <c r="K5" s="993"/>
    </row>
    <row r="6" spans="1:11" ht="17.25" customHeight="1" x14ac:dyDescent="0.2">
      <c r="A6" s="993"/>
      <c r="B6" s="498" t="s">
        <v>10</v>
      </c>
      <c r="C6" s="498" t="s">
        <v>11</v>
      </c>
      <c r="D6" s="498" t="s">
        <v>12</v>
      </c>
      <c r="E6" s="498" t="s">
        <v>10</v>
      </c>
      <c r="F6" s="498" t="s">
        <v>11</v>
      </c>
      <c r="G6" s="498" t="s">
        <v>12</v>
      </c>
      <c r="H6" s="498" t="s">
        <v>10</v>
      </c>
      <c r="I6" s="498" t="s">
        <v>11</v>
      </c>
      <c r="J6" s="498" t="s">
        <v>12</v>
      </c>
      <c r="K6" s="993"/>
    </row>
    <row r="7" spans="1:11" ht="16.5" thickBot="1" x14ac:dyDescent="0.25">
      <c r="A7" s="994"/>
      <c r="B7" s="499" t="s">
        <v>13</v>
      </c>
      <c r="C7" s="499" t="s">
        <v>14</v>
      </c>
      <c r="D7" s="499" t="s">
        <v>9</v>
      </c>
      <c r="E7" s="499" t="s">
        <v>13</v>
      </c>
      <c r="F7" s="499" t="s">
        <v>14</v>
      </c>
      <c r="G7" s="499" t="s">
        <v>9</v>
      </c>
      <c r="H7" s="499" t="s">
        <v>13</v>
      </c>
      <c r="I7" s="499" t="s">
        <v>14</v>
      </c>
      <c r="J7" s="499" t="s">
        <v>9</v>
      </c>
      <c r="K7" s="994"/>
    </row>
    <row r="8" spans="1:11" ht="30" customHeight="1" x14ac:dyDescent="0.2">
      <c r="A8" s="5" t="s">
        <v>119</v>
      </c>
      <c r="B8" s="5"/>
      <c r="C8" s="5"/>
      <c r="D8" s="5"/>
      <c r="E8" s="5"/>
      <c r="F8" s="5"/>
      <c r="G8" s="5"/>
      <c r="H8" s="5"/>
      <c r="I8" s="5"/>
      <c r="J8" s="5"/>
      <c r="K8" s="7" t="s">
        <v>150</v>
      </c>
    </row>
    <row r="9" spans="1:11" ht="30" customHeight="1" x14ac:dyDescent="0.2">
      <c r="A9" s="463" t="s">
        <v>151</v>
      </c>
      <c r="B9" s="689">
        <v>30</v>
      </c>
      <c r="C9" s="689">
        <v>14</v>
      </c>
      <c r="D9" s="689">
        <v>44</v>
      </c>
      <c r="E9" s="9">
        <v>0</v>
      </c>
      <c r="F9" s="9">
        <v>0</v>
      </c>
      <c r="G9" s="9">
        <v>0</v>
      </c>
      <c r="H9" s="9">
        <f>SUM(B9,E9)</f>
        <v>30</v>
      </c>
      <c r="I9" s="9">
        <f t="shared" ref="I9:J9" si="0">SUM(C9,F9)</f>
        <v>14</v>
      </c>
      <c r="J9" s="9">
        <f t="shared" si="0"/>
        <v>44</v>
      </c>
      <c r="K9" s="508" t="s">
        <v>152</v>
      </c>
    </row>
    <row r="10" spans="1:11" ht="30" customHeight="1" x14ac:dyDescent="0.2">
      <c r="A10" s="463" t="s">
        <v>153</v>
      </c>
      <c r="B10" s="689">
        <v>10</v>
      </c>
      <c r="C10" s="689">
        <v>17</v>
      </c>
      <c r="D10" s="689">
        <v>27</v>
      </c>
      <c r="E10" s="9">
        <v>0</v>
      </c>
      <c r="F10" s="9">
        <v>0</v>
      </c>
      <c r="G10" s="9">
        <v>0</v>
      </c>
      <c r="H10" s="9">
        <f t="shared" ref="H10:H17" si="1">SUM(B10,E10)</f>
        <v>10</v>
      </c>
      <c r="I10" s="9">
        <f t="shared" ref="I10:I17" si="2">SUM(C10,F10)</f>
        <v>17</v>
      </c>
      <c r="J10" s="9">
        <f t="shared" ref="J10:J17" si="3">SUM(D10,G10)</f>
        <v>27</v>
      </c>
      <c r="K10" s="508" t="s">
        <v>154</v>
      </c>
    </row>
    <row r="11" spans="1:11" ht="30" customHeight="1" x14ac:dyDescent="0.2">
      <c r="A11" s="463" t="s">
        <v>155</v>
      </c>
      <c r="B11" s="689">
        <v>1</v>
      </c>
      <c r="C11" s="689">
        <v>0</v>
      </c>
      <c r="D11" s="689">
        <v>1</v>
      </c>
      <c r="E11" s="9">
        <v>0</v>
      </c>
      <c r="F11" s="9">
        <v>0</v>
      </c>
      <c r="G11" s="9">
        <v>0</v>
      </c>
      <c r="H11" s="9">
        <f t="shared" si="1"/>
        <v>1</v>
      </c>
      <c r="I11" s="9">
        <f t="shared" si="2"/>
        <v>0</v>
      </c>
      <c r="J11" s="9">
        <f t="shared" si="3"/>
        <v>1</v>
      </c>
      <c r="K11" s="508" t="s">
        <v>156</v>
      </c>
    </row>
    <row r="12" spans="1:11" ht="30" customHeight="1" x14ac:dyDescent="0.2">
      <c r="A12" s="463" t="s">
        <v>157</v>
      </c>
      <c r="B12" s="9">
        <f>SUM(B9:B11)</f>
        <v>41</v>
      </c>
      <c r="C12" s="689">
        <f t="shared" ref="C12:J12" si="4">SUM(C9:C11)</f>
        <v>31</v>
      </c>
      <c r="D12" s="689">
        <f t="shared" si="4"/>
        <v>72</v>
      </c>
      <c r="E12" s="689">
        <f t="shared" si="4"/>
        <v>0</v>
      </c>
      <c r="F12" s="689">
        <f t="shared" si="4"/>
        <v>0</v>
      </c>
      <c r="G12" s="689">
        <f t="shared" si="4"/>
        <v>0</v>
      </c>
      <c r="H12" s="689">
        <f t="shared" si="4"/>
        <v>41</v>
      </c>
      <c r="I12" s="689">
        <f t="shared" si="4"/>
        <v>31</v>
      </c>
      <c r="J12" s="689">
        <f t="shared" si="4"/>
        <v>72</v>
      </c>
      <c r="K12" s="508" t="s">
        <v>158</v>
      </c>
    </row>
    <row r="13" spans="1:11" ht="36" customHeight="1" x14ac:dyDescent="0.2">
      <c r="A13" s="463" t="s">
        <v>1845</v>
      </c>
      <c r="B13" s="689">
        <v>5</v>
      </c>
      <c r="C13" s="689">
        <v>5</v>
      </c>
      <c r="D13" s="689">
        <v>10</v>
      </c>
      <c r="E13" s="9">
        <v>0</v>
      </c>
      <c r="F13" s="9">
        <v>0</v>
      </c>
      <c r="G13" s="9">
        <v>0</v>
      </c>
      <c r="H13" s="9">
        <f t="shared" si="1"/>
        <v>5</v>
      </c>
      <c r="I13" s="9">
        <f t="shared" si="2"/>
        <v>5</v>
      </c>
      <c r="J13" s="9">
        <f t="shared" si="3"/>
        <v>10</v>
      </c>
      <c r="K13" s="514" t="s">
        <v>159</v>
      </c>
    </row>
    <row r="14" spans="1:11" ht="38.25" customHeight="1" x14ac:dyDescent="0.2">
      <c r="A14" s="463" t="s">
        <v>1846</v>
      </c>
      <c r="B14" s="700">
        <v>3</v>
      </c>
      <c r="C14" s="700">
        <v>1</v>
      </c>
      <c r="D14" s="700">
        <v>4</v>
      </c>
      <c r="E14" s="9">
        <v>0</v>
      </c>
      <c r="F14" s="9">
        <v>0</v>
      </c>
      <c r="G14" s="9">
        <v>0</v>
      </c>
      <c r="H14" s="9">
        <f t="shared" si="1"/>
        <v>3</v>
      </c>
      <c r="I14" s="9">
        <f t="shared" si="2"/>
        <v>1</v>
      </c>
      <c r="J14" s="9">
        <f t="shared" si="3"/>
        <v>4</v>
      </c>
      <c r="K14" s="514" t="s">
        <v>160</v>
      </c>
    </row>
    <row r="15" spans="1:11" ht="30" customHeight="1" x14ac:dyDescent="0.2">
      <c r="A15" s="463" t="s">
        <v>1847</v>
      </c>
      <c r="B15" s="689">
        <v>2</v>
      </c>
      <c r="C15" s="689">
        <v>1</v>
      </c>
      <c r="D15" s="689">
        <v>3</v>
      </c>
      <c r="E15" s="9">
        <v>0</v>
      </c>
      <c r="F15" s="9">
        <v>0</v>
      </c>
      <c r="G15" s="9">
        <v>0</v>
      </c>
      <c r="H15" s="9">
        <f t="shared" si="1"/>
        <v>2</v>
      </c>
      <c r="I15" s="9">
        <f t="shared" si="2"/>
        <v>1</v>
      </c>
      <c r="J15" s="9">
        <f t="shared" si="3"/>
        <v>3</v>
      </c>
      <c r="K15" s="508" t="s">
        <v>163</v>
      </c>
    </row>
    <row r="16" spans="1:11" ht="35.25" customHeight="1" x14ac:dyDescent="0.2">
      <c r="A16" s="30" t="s">
        <v>164</v>
      </c>
      <c r="B16" s="689">
        <v>4</v>
      </c>
      <c r="C16" s="689">
        <v>2</v>
      </c>
      <c r="D16" s="689">
        <v>6</v>
      </c>
      <c r="E16" s="9">
        <v>0</v>
      </c>
      <c r="F16" s="9">
        <v>0</v>
      </c>
      <c r="G16" s="9">
        <v>0</v>
      </c>
      <c r="H16" s="9">
        <f t="shared" si="1"/>
        <v>4</v>
      </c>
      <c r="I16" s="9">
        <f t="shared" si="2"/>
        <v>2</v>
      </c>
      <c r="J16" s="9">
        <f t="shared" si="3"/>
        <v>6</v>
      </c>
      <c r="K16" s="514" t="s">
        <v>165</v>
      </c>
    </row>
    <row r="17" spans="1:11" ht="30" customHeight="1" x14ac:dyDescent="0.2">
      <c r="A17" s="463" t="s">
        <v>166</v>
      </c>
      <c r="B17" s="689">
        <v>4</v>
      </c>
      <c r="C17" s="689">
        <v>0</v>
      </c>
      <c r="D17" s="689">
        <v>4</v>
      </c>
      <c r="E17" s="9">
        <v>0</v>
      </c>
      <c r="F17" s="9">
        <v>0</v>
      </c>
      <c r="G17" s="9">
        <v>0</v>
      </c>
      <c r="H17" s="9">
        <f t="shared" si="1"/>
        <v>4</v>
      </c>
      <c r="I17" s="9">
        <f t="shared" si="2"/>
        <v>0</v>
      </c>
      <c r="J17" s="9">
        <f t="shared" si="3"/>
        <v>4</v>
      </c>
      <c r="K17" s="508" t="s">
        <v>167</v>
      </c>
    </row>
    <row r="18" spans="1:11" s="685" customFormat="1" ht="30" customHeight="1" x14ac:dyDescent="0.2">
      <c r="A18" s="20" t="s">
        <v>168</v>
      </c>
      <c r="B18" s="21">
        <v>2</v>
      </c>
      <c r="C18" s="21">
        <v>2</v>
      </c>
      <c r="D18" s="21">
        <v>4</v>
      </c>
      <c r="E18" s="21">
        <v>0</v>
      </c>
      <c r="F18" s="21">
        <v>0</v>
      </c>
      <c r="G18" s="21">
        <v>0</v>
      </c>
      <c r="H18" s="21">
        <f t="shared" ref="H18:J20" si="5">SUM(B18,E18)</f>
        <v>2</v>
      </c>
      <c r="I18" s="21">
        <f t="shared" si="5"/>
        <v>2</v>
      </c>
      <c r="J18" s="21">
        <f t="shared" si="5"/>
        <v>4</v>
      </c>
      <c r="K18" s="22" t="s">
        <v>169</v>
      </c>
    </row>
    <row r="19" spans="1:11" s="685" customFormat="1" ht="30" customHeight="1" x14ac:dyDescent="0.2">
      <c r="A19" s="20" t="s">
        <v>2361</v>
      </c>
      <c r="B19" s="21">
        <v>50</v>
      </c>
      <c r="C19" s="21">
        <v>22</v>
      </c>
      <c r="D19" s="21">
        <v>72</v>
      </c>
      <c r="E19" s="21">
        <v>0</v>
      </c>
      <c r="F19" s="21">
        <v>0</v>
      </c>
      <c r="G19" s="21">
        <v>0</v>
      </c>
      <c r="H19" s="21">
        <f t="shared" si="5"/>
        <v>50</v>
      </c>
      <c r="I19" s="21">
        <f t="shared" si="5"/>
        <v>22</v>
      </c>
      <c r="J19" s="21">
        <f t="shared" si="5"/>
        <v>72</v>
      </c>
      <c r="K19" s="22"/>
    </row>
    <row r="20" spans="1:11" ht="30" customHeight="1" x14ac:dyDescent="0.2">
      <c r="A20" s="463" t="s">
        <v>161</v>
      </c>
      <c r="B20" s="689">
        <v>7</v>
      </c>
      <c r="C20" s="689">
        <v>3</v>
      </c>
      <c r="D20" s="689">
        <v>10</v>
      </c>
      <c r="E20" s="9">
        <v>0</v>
      </c>
      <c r="F20" s="9">
        <v>0</v>
      </c>
      <c r="G20" s="9">
        <v>0</v>
      </c>
      <c r="H20" s="9">
        <f t="shared" si="5"/>
        <v>7</v>
      </c>
      <c r="I20" s="9">
        <f t="shared" si="5"/>
        <v>3</v>
      </c>
      <c r="J20" s="9">
        <f t="shared" si="5"/>
        <v>10</v>
      </c>
      <c r="K20" s="508" t="s">
        <v>162</v>
      </c>
    </row>
    <row r="21" spans="1:11" s="685" customFormat="1" ht="30" customHeight="1" thickBot="1" x14ac:dyDescent="0.25">
      <c r="A21" s="11" t="s">
        <v>2360</v>
      </c>
      <c r="B21" s="12">
        <f>SUM(B19:B20)</f>
        <v>57</v>
      </c>
      <c r="C21" s="12">
        <f t="shared" ref="C21:J21" si="6">SUM(C19:C20)</f>
        <v>25</v>
      </c>
      <c r="D21" s="12">
        <f t="shared" si="6"/>
        <v>82</v>
      </c>
      <c r="E21" s="12">
        <f t="shared" si="6"/>
        <v>0</v>
      </c>
      <c r="F21" s="12">
        <f t="shared" si="6"/>
        <v>0</v>
      </c>
      <c r="G21" s="12">
        <f t="shared" si="6"/>
        <v>0</v>
      </c>
      <c r="H21" s="12">
        <f t="shared" si="6"/>
        <v>57</v>
      </c>
      <c r="I21" s="12">
        <f t="shared" si="6"/>
        <v>25</v>
      </c>
      <c r="J21" s="12">
        <f t="shared" si="6"/>
        <v>82</v>
      </c>
      <c r="K21" s="13"/>
    </row>
    <row r="22" spans="1:11" ht="30" customHeight="1" thickTop="1" x14ac:dyDescent="0.2"/>
    <row r="23" spans="1:11" s="685" customFormat="1" ht="30" customHeight="1" x14ac:dyDescent="0.2">
      <c r="A23" s="688"/>
      <c r="B23" s="701"/>
      <c r="C23" s="701"/>
      <c r="D23" s="701"/>
      <c r="E23" s="701"/>
      <c r="F23" s="701"/>
      <c r="G23" s="701"/>
      <c r="H23" s="701"/>
      <c r="I23" s="701"/>
      <c r="J23" s="701"/>
      <c r="K23" s="687"/>
    </row>
    <row r="24" spans="1:11" ht="30" customHeight="1" x14ac:dyDescent="0.2">
      <c r="A24" s="515"/>
      <c r="B24" s="498"/>
      <c r="C24" s="498"/>
      <c r="D24" s="498"/>
      <c r="E24" s="498"/>
      <c r="F24" s="498"/>
      <c r="G24" s="498"/>
      <c r="H24" s="498"/>
      <c r="I24" s="498"/>
      <c r="J24" s="498"/>
      <c r="K24" s="507"/>
    </row>
    <row r="25" spans="1:11" ht="30" customHeight="1" x14ac:dyDescent="0.2">
      <c r="A25" s="515"/>
      <c r="B25" s="498"/>
      <c r="C25" s="498"/>
      <c r="D25" s="498"/>
      <c r="E25" s="498"/>
      <c r="F25" s="498"/>
      <c r="G25" s="498"/>
      <c r="H25" s="498"/>
      <c r="I25" s="498"/>
      <c r="J25" s="498"/>
      <c r="K25" s="507"/>
    </row>
    <row r="26" spans="1:11" ht="33" customHeight="1" thickBot="1" x14ac:dyDescent="0.25">
      <c r="A26" s="5" t="s">
        <v>633</v>
      </c>
      <c r="K26" s="482" t="s">
        <v>247</v>
      </c>
    </row>
    <row r="27" spans="1:11" ht="16.5" thickTop="1" x14ac:dyDescent="0.2">
      <c r="A27" s="992" t="s">
        <v>148</v>
      </c>
      <c r="B27" s="992" t="s">
        <v>1</v>
      </c>
      <c r="C27" s="992"/>
      <c r="D27" s="992"/>
      <c r="E27" s="992" t="s">
        <v>2</v>
      </c>
      <c r="F27" s="992"/>
      <c r="G27" s="992"/>
      <c r="H27" s="992" t="s">
        <v>4</v>
      </c>
      <c r="I27" s="992"/>
      <c r="J27" s="992"/>
      <c r="K27" s="992" t="s">
        <v>149</v>
      </c>
    </row>
    <row r="28" spans="1:11" ht="15.75" x14ac:dyDescent="0.2">
      <c r="A28" s="993"/>
      <c r="B28" s="993" t="s">
        <v>6</v>
      </c>
      <c r="C28" s="993"/>
      <c r="D28" s="993"/>
      <c r="E28" s="993" t="s">
        <v>7</v>
      </c>
      <c r="F28" s="993"/>
      <c r="G28" s="993"/>
      <c r="H28" s="993" t="s">
        <v>9</v>
      </c>
      <c r="I28" s="993"/>
      <c r="J28" s="993"/>
      <c r="K28" s="993"/>
    </row>
    <row r="29" spans="1:11" ht="15.75" x14ac:dyDescent="0.2">
      <c r="A29" s="993"/>
      <c r="B29" s="498" t="s">
        <v>10</v>
      </c>
      <c r="C29" s="498" t="s">
        <v>11</v>
      </c>
      <c r="D29" s="498" t="s">
        <v>12</v>
      </c>
      <c r="E29" s="498" t="s">
        <v>10</v>
      </c>
      <c r="F29" s="498" t="s">
        <v>11</v>
      </c>
      <c r="G29" s="498" t="s">
        <v>12</v>
      </c>
      <c r="H29" s="498" t="s">
        <v>10</v>
      </c>
      <c r="I29" s="498" t="s">
        <v>11</v>
      </c>
      <c r="J29" s="498" t="s">
        <v>12</v>
      </c>
      <c r="K29" s="993"/>
    </row>
    <row r="30" spans="1:11" ht="16.5" thickBot="1" x14ac:dyDescent="0.25">
      <c r="A30" s="994"/>
      <c r="B30" s="499" t="s">
        <v>13</v>
      </c>
      <c r="C30" s="499" t="s">
        <v>14</v>
      </c>
      <c r="D30" s="499" t="s">
        <v>9</v>
      </c>
      <c r="E30" s="499" t="s">
        <v>13</v>
      </c>
      <c r="F30" s="499" t="s">
        <v>14</v>
      </c>
      <c r="G30" s="499" t="s">
        <v>9</v>
      </c>
      <c r="H30" s="499" t="s">
        <v>13</v>
      </c>
      <c r="I30" s="499" t="s">
        <v>14</v>
      </c>
      <c r="J30" s="499" t="s">
        <v>9</v>
      </c>
      <c r="K30" s="994"/>
    </row>
    <row r="31" spans="1:11" ht="27.75" customHeight="1" x14ac:dyDescent="0.2">
      <c r="A31" s="5" t="s">
        <v>171</v>
      </c>
      <c r="B31" s="700">
        <v>21</v>
      </c>
      <c r="C31" s="700">
        <v>25</v>
      </c>
      <c r="D31" s="700">
        <v>46</v>
      </c>
      <c r="E31" s="9">
        <v>0</v>
      </c>
      <c r="F31" s="9">
        <v>0</v>
      </c>
      <c r="G31" s="9">
        <v>0</v>
      </c>
      <c r="H31" s="9">
        <f t="shared" ref="H31:H44" si="7">SUM(B31,E31)</f>
        <v>21</v>
      </c>
      <c r="I31" s="9">
        <f t="shared" ref="I31:I44" si="8">SUM(C31,F31)</f>
        <v>25</v>
      </c>
      <c r="J31" s="9">
        <f t="shared" ref="J31:J44" si="9">SUM(D31,G31)</f>
        <v>46</v>
      </c>
      <c r="K31" s="7" t="s">
        <v>172</v>
      </c>
    </row>
    <row r="32" spans="1:11" ht="27.75" customHeight="1" x14ac:dyDescent="0.2">
      <c r="A32" s="463" t="s">
        <v>173</v>
      </c>
      <c r="B32" s="689">
        <v>26</v>
      </c>
      <c r="C32" s="689">
        <v>10</v>
      </c>
      <c r="D32" s="689">
        <v>36</v>
      </c>
      <c r="E32" s="9">
        <v>0</v>
      </c>
      <c r="F32" s="9">
        <v>0</v>
      </c>
      <c r="G32" s="9">
        <v>0</v>
      </c>
      <c r="H32" s="9">
        <f t="shared" si="7"/>
        <v>26</v>
      </c>
      <c r="I32" s="9">
        <f t="shared" si="8"/>
        <v>10</v>
      </c>
      <c r="J32" s="9">
        <f t="shared" si="9"/>
        <v>36</v>
      </c>
      <c r="K32" s="508" t="s">
        <v>174</v>
      </c>
    </row>
    <row r="33" spans="1:11" ht="27.75" customHeight="1" x14ac:dyDescent="0.2">
      <c r="A33" s="463" t="s">
        <v>684</v>
      </c>
      <c r="B33" s="689">
        <v>62</v>
      </c>
      <c r="C33" s="689">
        <v>25</v>
      </c>
      <c r="D33" s="689">
        <v>87</v>
      </c>
      <c r="E33" s="9">
        <v>0</v>
      </c>
      <c r="F33" s="9">
        <v>0</v>
      </c>
      <c r="G33" s="9">
        <v>0</v>
      </c>
      <c r="H33" s="9">
        <f t="shared" si="7"/>
        <v>62</v>
      </c>
      <c r="I33" s="9">
        <f t="shared" si="8"/>
        <v>25</v>
      </c>
      <c r="J33" s="9">
        <f t="shared" si="9"/>
        <v>87</v>
      </c>
      <c r="K33" s="514" t="s">
        <v>175</v>
      </c>
    </row>
    <row r="34" spans="1:11" ht="27.75" customHeight="1" x14ac:dyDescent="0.2">
      <c r="A34" s="463" t="s">
        <v>176</v>
      </c>
      <c r="B34" s="689">
        <v>23</v>
      </c>
      <c r="C34" s="689">
        <v>23</v>
      </c>
      <c r="D34" s="689">
        <v>46</v>
      </c>
      <c r="E34" s="9">
        <v>0</v>
      </c>
      <c r="F34" s="9">
        <v>0</v>
      </c>
      <c r="G34" s="9">
        <v>0</v>
      </c>
      <c r="H34" s="9">
        <f t="shared" si="7"/>
        <v>23</v>
      </c>
      <c r="I34" s="9">
        <f t="shared" si="8"/>
        <v>23</v>
      </c>
      <c r="J34" s="9">
        <f t="shared" si="9"/>
        <v>46</v>
      </c>
      <c r="K34" s="508" t="s">
        <v>177</v>
      </c>
    </row>
    <row r="35" spans="1:11" ht="27.75" customHeight="1" x14ac:dyDescent="0.2">
      <c r="A35" s="463" t="s">
        <v>178</v>
      </c>
      <c r="B35" s="689">
        <v>26</v>
      </c>
      <c r="C35" s="689">
        <v>11</v>
      </c>
      <c r="D35" s="689">
        <v>37</v>
      </c>
      <c r="E35" s="9">
        <v>0</v>
      </c>
      <c r="F35" s="9">
        <v>0</v>
      </c>
      <c r="G35" s="9">
        <v>0</v>
      </c>
      <c r="H35" s="9">
        <f t="shared" si="7"/>
        <v>26</v>
      </c>
      <c r="I35" s="9">
        <f t="shared" si="8"/>
        <v>11</v>
      </c>
      <c r="J35" s="9">
        <f t="shared" si="9"/>
        <v>37</v>
      </c>
      <c r="K35" s="508" t="s">
        <v>179</v>
      </c>
    </row>
    <row r="36" spans="1:11" ht="27.75" customHeight="1" x14ac:dyDescent="0.2">
      <c r="A36" s="463" t="s">
        <v>180</v>
      </c>
      <c r="B36" s="689">
        <v>10</v>
      </c>
      <c r="C36" s="689">
        <v>8</v>
      </c>
      <c r="D36" s="689">
        <v>18</v>
      </c>
      <c r="E36" s="9">
        <v>0</v>
      </c>
      <c r="F36" s="9">
        <v>0</v>
      </c>
      <c r="G36" s="9">
        <v>0</v>
      </c>
      <c r="H36" s="9">
        <f t="shared" si="7"/>
        <v>10</v>
      </c>
      <c r="I36" s="9">
        <f t="shared" si="8"/>
        <v>8</v>
      </c>
      <c r="J36" s="9">
        <f t="shared" si="9"/>
        <v>18</v>
      </c>
      <c r="K36" s="508" t="s">
        <v>181</v>
      </c>
    </row>
    <row r="37" spans="1:11" ht="27.75" customHeight="1" x14ac:dyDescent="0.2">
      <c r="A37" s="463" t="s">
        <v>182</v>
      </c>
      <c r="B37" s="9">
        <f>SUM(B31:B36,B21,B18,B17,B16,B15,B14,B13,B12)</f>
        <v>286</v>
      </c>
      <c r="C37" s="723">
        <f t="shared" ref="C37:J37" si="10">SUM(C31:C36,C21,C18,C17,C16,C15,C14,C13,C12)</f>
        <v>169</v>
      </c>
      <c r="D37" s="723">
        <f t="shared" si="10"/>
        <v>455</v>
      </c>
      <c r="E37" s="723">
        <f t="shared" si="10"/>
        <v>0</v>
      </c>
      <c r="F37" s="723">
        <f t="shared" si="10"/>
        <v>0</v>
      </c>
      <c r="G37" s="723">
        <f t="shared" si="10"/>
        <v>0</v>
      </c>
      <c r="H37" s="723">
        <f t="shared" si="10"/>
        <v>286</v>
      </c>
      <c r="I37" s="723">
        <f t="shared" si="10"/>
        <v>169</v>
      </c>
      <c r="J37" s="723">
        <f t="shared" si="10"/>
        <v>455</v>
      </c>
      <c r="K37" s="508" t="s">
        <v>183</v>
      </c>
    </row>
    <row r="38" spans="1:11" ht="27.75" customHeight="1" x14ac:dyDescent="0.2">
      <c r="A38" s="463" t="s">
        <v>121</v>
      </c>
      <c r="B38" s="9"/>
      <c r="C38" s="9"/>
      <c r="D38" s="9"/>
      <c r="E38" s="9"/>
      <c r="F38" s="9"/>
      <c r="G38" s="9"/>
      <c r="H38" s="9"/>
      <c r="I38" s="9"/>
      <c r="J38" s="9"/>
      <c r="K38" s="508" t="s">
        <v>184</v>
      </c>
    </row>
    <row r="39" spans="1:11" ht="27.75" customHeight="1" x14ac:dyDescent="0.2">
      <c r="A39" s="463" t="s">
        <v>185</v>
      </c>
      <c r="B39" s="689">
        <v>8</v>
      </c>
      <c r="C39" s="689">
        <v>13</v>
      </c>
      <c r="D39" s="689">
        <v>21</v>
      </c>
      <c r="E39" s="9">
        <v>0</v>
      </c>
      <c r="F39" s="9">
        <v>0</v>
      </c>
      <c r="G39" s="9">
        <v>0</v>
      </c>
      <c r="H39" s="9">
        <f t="shared" si="7"/>
        <v>8</v>
      </c>
      <c r="I39" s="9">
        <f t="shared" si="8"/>
        <v>13</v>
      </c>
      <c r="J39" s="9">
        <f t="shared" si="9"/>
        <v>21</v>
      </c>
      <c r="K39" s="508" t="s">
        <v>186</v>
      </c>
    </row>
    <row r="40" spans="1:11" ht="33.75" customHeight="1" x14ac:dyDescent="0.2">
      <c r="A40" s="463" t="s">
        <v>187</v>
      </c>
      <c r="B40" s="689">
        <v>2</v>
      </c>
      <c r="C40" s="689">
        <v>4</v>
      </c>
      <c r="D40" s="689">
        <v>6</v>
      </c>
      <c r="E40" s="9">
        <v>0</v>
      </c>
      <c r="F40" s="9">
        <v>0</v>
      </c>
      <c r="G40" s="9">
        <v>0</v>
      </c>
      <c r="H40" s="9">
        <f t="shared" si="7"/>
        <v>2</v>
      </c>
      <c r="I40" s="9">
        <f t="shared" si="8"/>
        <v>4</v>
      </c>
      <c r="J40" s="9">
        <f t="shared" si="9"/>
        <v>6</v>
      </c>
      <c r="K40" s="514" t="s">
        <v>188</v>
      </c>
    </row>
    <row r="41" spans="1:11" ht="33.75" customHeight="1" x14ac:dyDescent="0.2">
      <c r="A41" s="463" t="s">
        <v>189</v>
      </c>
      <c r="B41" s="689">
        <v>5</v>
      </c>
      <c r="C41" s="689">
        <v>5</v>
      </c>
      <c r="D41" s="689">
        <v>10</v>
      </c>
      <c r="E41" s="9">
        <v>0</v>
      </c>
      <c r="F41" s="9">
        <v>0</v>
      </c>
      <c r="G41" s="9">
        <v>0</v>
      </c>
      <c r="H41" s="9">
        <f t="shared" si="7"/>
        <v>5</v>
      </c>
      <c r="I41" s="9">
        <f t="shared" si="8"/>
        <v>5</v>
      </c>
      <c r="J41" s="9">
        <f t="shared" si="9"/>
        <v>10</v>
      </c>
      <c r="K41" s="514" t="s">
        <v>190</v>
      </c>
    </row>
    <row r="42" spans="1:11" ht="27.75" customHeight="1" x14ac:dyDescent="0.2">
      <c r="A42" s="463" t="s">
        <v>191</v>
      </c>
      <c r="B42" s="689">
        <v>3</v>
      </c>
      <c r="C42" s="689">
        <v>5</v>
      </c>
      <c r="D42" s="689">
        <v>8</v>
      </c>
      <c r="E42" s="9">
        <v>0</v>
      </c>
      <c r="F42" s="9">
        <v>0</v>
      </c>
      <c r="G42" s="9">
        <v>0</v>
      </c>
      <c r="H42" s="9">
        <f t="shared" si="7"/>
        <v>3</v>
      </c>
      <c r="I42" s="9">
        <f t="shared" si="8"/>
        <v>5</v>
      </c>
      <c r="J42" s="9">
        <f t="shared" si="9"/>
        <v>8</v>
      </c>
      <c r="K42" s="508" t="s">
        <v>192</v>
      </c>
    </row>
    <row r="43" spans="1:11" ht="27.75" customHeight="1" x14ac:dyDescent="0.2">
      <c r="A43" s="463" t="s">
        <v>193</v>
      </c>
      <c r="B43" s="9">
        <f>SUM(B39:B42)</f>
        <v>18</v>
      </c>
      <c r="C43" s="689">
        <f t="shared" ref="C43:J43" si="11">SUM(C39:C42)</f>
        <v>27</v>
      </c>
      <c r="D43" s="689">
        <f t="shared" si="11"/>
        <v>45</v>
      </c>
      <c r="E43" s="689">
        <f t="shared" si="11"/>
        <v>0</v>
      </c>
      <c r="F43" s="689">
        <f t="shared" si="11"/>
        <v>0</v>
      </c>
      <c r="G43" s="689">
        <f t="shared" si="11"/>
        <v>0</v>
      </c>
      <c r="H43" s="689">
        <f t="shared" si="11"/>
        <v>18</v>
      </c>
      <c r="I43" s="689">
        <f t="shared" si="11"/>
        <v>27</v>
      </c>
      <c r="J43" s="689">
        <f t="shared" si="11"/>
        <v>45</v>
      </c>
      <c r="K43" s="508" t="s">
        <v>194</v>
      </c>
    </row>
    <row r="44" spans="1:11" ht="27.75" customHeight="1" thickBot="1" x14ac:dyDescent="0.25">
      <c r="A44" s="463" t="s">
        <v>123</v>
      </c>
      <c r="B44" s="9">
        <v>18</v>
      </c>
      <c r="C44" s="9">
        <v>2</v>
      </c>
      <c r="D44" s="9">
        <v>20</v>
      </c>
      <c r="E44" s="9">
        <v>0</v>
      </c>
      <c r="F44" s="9">
        <v>0</v>
      </c>
      <c r="G44" s="9">
        <v>0</v>
      </c>
      <c r="H44" s="9">
        <f t="shared" si="7"/>
        <v>18</v>
      </c>
      <c r="I44" s="9">
        <f t="shared" si="8"/>
        <v>2</v>
      </c>
      <c r="J44" s="9">
        <f t="shared" si="9"/>
        <v>20</v>
      </c>
      <c r="K44" s="508" t="s">
        <v>195</v>
      </c>
    </row>
    <row r="45" spans="1:11" ht="27.75" customHeight="1" thickBot="1" x14ac:dyDescent="0.25">
      <c r="A45" s="23" t="s">
        <v>104</v>
      </c>
      <c r="B45" s="24">
        <f>SUM(B44,B43,B37)</f>
        <v>322</v>
      </c>
      <c r="C45" s="24">
        <f t="shared" ref="C45:J45" si="12">SUM(C44,C43,C37)</f>
        <v>198</v>
      </c>
      <c r="D45" s="24">
        <f t="shared" si="12"/>
        <v>520</v>
      </c>
      <c r="E45" s="24">
        <f t="shared" si="12"/>
        <v>0</v>
      </c>
      <c r="F45" s="24">
        <f t="shared" si="12"/>
        <v>0</v>
      </c>
      <c r="G45" s="24">
        <f t="shared" si="12"/>
        <v>0</v>
      </c>
      <c r="H45" s="24">
        <f t="shared" si="12"/>
        <v>322</v>
      </c>
      <c r="I45" s="24">
        <f t="shared" si="12"/>
        <v>198</v>
      </c>
      <c r="J45" s="24">
        <f t="shared" si="12"/>
        <v>520</v>
      </c>
      <c r="K45" s="509" t="s">
        <v>9</v>
      </c>
    </row>
    <row r="46" spans="1:11" ht="15" thickTop="1" x14ac:dyDescent="0.2"/>
  </sheetData>
  <mergeCells count="18">
    <mergeCell ref="A27:A30"/>
    <mergeCell ref="B27:D27"/>
    <mergeCell ref="E27:G27"/>
    <mergeCell ref="H27:J27"/>
    <mergeCell ref="K27:K30"/>
    <mergeCell ref="B28:D28"/>
    <mergeCell ref="E28:G28"/>
    <mergeCell ref="H28:J28"/>
    <mergeCell ref="A1:K1"/>
    <mergeCell ref="A2:K2"/>
    <mergeCell ref="A4:A7"/>
    <mergeCell ref="B4:D4"/>
    <mergeCell ref="E4:G4"/>
    <mergeCell ref="H4:J4"/>
    <mergeCell ref="K4:K7"/>
    <mergeCell ref="B5:D5"/>
    <mergeCell ref="E5:G5"/>
    <mergeCell ref="H5:J5"/>
  </mergeCells>
  <printOptions horizontalCentered="1"/>
  <pageMargins left="0.5" right="0.5" top="1" bottom="0.39370078740157499" header="1" footer="0.39370078740157499"/>
  <pageSetup paperSize="9" scale="75" orientation="landscape"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K54"/>
  <sheetViews>
    <sheetView rightToLeft="1" view="pageBreakPreview" topLeftCell="A34" zoomScale="80" zoomScaleSheetLayoutView="80" workbookViewId="0">
      <selection activeCell="O37" sqref="O37"/>
    </sheetView>
  </sheetViews>
  <sheetFormatPr defaultRowHeight="14.25" x14ac:dyDescent="0.2"/>
  <cols>
    <col min="1" max="1" width="20.75" style="335" customWidth="1"/>
    <col min="2" max="10" width="9.875" style="335" customWidth="1"/>
    <col min="11" max="11" width="31.125" style="335" customWidth="1"/>
    <col min="12" max="16384" width="9" style="335"/>
  </cols>
  <sheetData>
    <row r="1" spans="1:11" s="477" customFormat="1" ht="21" customHeight="1" x14ac:dyDescent="0.2"/>
    <row r="2" spans="1:11" ht="25.5" customHeight="1" x14ac:dyDescent="0.2">
      <c r="A2" s="995" t="s">
        <v>2080</v>
      </c>
      <c r="B2" s="995"/>
      <c r="C2" s="995"/>
      <c r="D2" s="995"/>
      <c r="E2" s="995"/>
      <c r="F2" s="995"/>
      <c r="G2" s="995"/>
      <c r="H2" s="995"/>
      <c r="I2" s="995"/>
      <c r="J2" s="995"/>
      <c r="K2" s="995"/>
    </row>
    <row r="3" spans="1:11" ht="28.5" customHeight="1" x14ac:dyDescent="0.2">
      <c r="A3" s="999" t="s">
        <v>2081</v>
      </c>
      <c r="B3" s="999"/>
      <c r="C3" s="999"/>
      <c r="D3" s="999"/>
      <c r="E3" s="999"/>
      <c r="F3" s="999"/>
      <c r="G3" s="999"/>
      <c r="H3" s="999"/>
      <c r="I3" s="999"/>
      <c r="J3" s="999"/>
      <c r="K3" s="999"/>
    </row>
    <row r="4" spans="1:11" ht="20.25" customHeight="1" thickBot="1" x14ac:dyDescent="0.3">
      <c r="A4" s="33" t="s">
        <v>836</v>
      </c>
      <c r="B4" s="26"/>
      <c r="C4" s="26"/>
      <c r="D4" s="26"/>
      <c r="E4" s="26"/>
      <c r="F4" s="26"/>
      <c r="G4" s="26"/>
      <c r="H4" s="26"/>
      <c r="I4" s="26"/>
      <c r="J4" s="26"/>
      <c r="K4" s="79" t="s">
        <v>837</v>
      </c>
    </row>
    <row r="5" spans="1:11" ht="20.25" customHeight="1" thickTop="1" x14ac:dyDescent="0.2">
      <c r="A5" s="992" t="s">
        <v>196</v>
      </c>
      <c r="B5" s="992" t="s">
        <v>1</v>
      </c>
      <c r="C5" s="992"/>
      <c r="D5" s="992"/>
      <c r="E5" s="992" t="s">
        <v>2</v>
      </c>
      <c r="F5" s="992"/>
      <c r="G5" s="992"/>
      <c r="H5" s="992" t="s">
        <v>4</v>
      </c>
      <c r="I5" s="992"/>
      <c r="J5" s="992"/>
      <c r="K5" s="992" t="s">
        <v>197</v>
      </c>
    </row>
    <row r="6" spans="1:11" ht="20.25" customHeight="1" x14ac:dyDescent="0.2">
      <c r="A6" s="993"/>
      <c r="B6" s="993" t="s">
        <v>561</v>
      </c>
      <c r="C6" s="993"/>
      <c r="D6" s="993"/>
      <c r="E6" s="993" t="s">
        <v>7</v>
      </c>
      <c r="F6" s="993"/>
      <c r="G6" s="993"/>
      <c r="H6" s="993" t="s">
        <v>9</v>
      </c>
      <c r="I6" s="993"/>
      <c r="J6" s="993"/>
      <c r="K6" s="993"/>
    </row>
    <row r="7" spans="1:11" ht="20.25" customHeight="1" x14ac:dyDescent="0.2">
      <c r="A7" s="993"/>
      <c r="B7" s="480" t="s">
        <v>10</v>
      </c>
      <c r="C7" s="480" t="s">
        <v>112</v>
      </c>
      <c r="D7" s="480" t="s">
        <v>12</v>
      </c>
      <c r="E7" s="480" t="s">
        <v>10</v>
      </c>
      <c r="F7" s="480" t="s">
        <v>112</v>
      </c>
      <c r="G7" s="480" t="s">
        <v>12</v>
      </c>
      <c r="H7" s="480" t="s">
        <v>10</v>
      </c>
      <c r="I7" s="480" t="s">
        <v>112</v>
      </c>
      <c r="J7" s="480" t="s">
        <v>12</v>
      </c>
      <c r="K7" s="993"/>
    </row>
    <row r="8" spans="1:11" ht="20.25" customHeight="1" thickBot="1" x14ac:dyDescent="0.25">
      <c r="A8" s="994"/>
      <c r="B8" s="481" t="s">
        <v>13</v>
      </c>
      <c r="C8" s="481" t="s">
        <v>14</v>
      </c>
      <c r="D8" s="481" t="s">
        <v>9</v>
      </c>
      <c r="E8" s="481" t="s">
        <v>13</v>
      </c>
      <c r="F8" s="481" t="s">
        <v>14</v>
      </c>
      <c r="G8" s="481" t="s">
        <v>9</v>
      </c>
      <c r="H8" s="481" t="s">
        <v>13</v>
      </c>
      <c r="I8" s="481" t="s">
        <v>14</v>
      </c>
      <c r="J8" s="481" t="s">
        <v>9</v>
      </c>
      <c r="K8" s="994"/>
    </row>
    <row r="9" spans="1:11" ht="20.25" customHeight="1" x14ac:dyDescent="0.2">
      <c r="A9" s="8" t="s">
        <v>403</v>
      </c>
      <c r="B9" s="463"/>
      <c r="C9" s="463"/>
      <c r="D9" s="463"/>
      <c r="E9" s="463"/>
      <c r="F9" s="463"/>
      <c r="G9" s="463"/>
      <c r="H9" s="463"/>
      <c r="I9" s="463"/>
      <c r="J9" s="463"/>
      <c r="K9" s="339" t="s">
        <v>16</v>
      </c>
    </row>
    <row r="10" spans="1:11" ht="20.25" customHeight="1" x14ac:dyDescent="0.2">
      <c r="A10" s="8" t="s">
        <v>199</v>
      </c>
      <c r="B10" s="463">
        <v>116</v>
      </c>
      <c r="C10" s="463">
        <v>153</v>
      </c>
      <c r="D10" s="463">
        <v>269</v>
      </c>
      <c r="E10" s="463">
        <v>0</v>
      </c>
      <c r="F10" s="463">
        <v>0</v>
      </c>
      <c r="G10" s="463">
        <v>0</v>
      </c>
      <c r="H10" s="463">
        <f t="shared" ref="H10:I15" si="0">SUM(B10,E10)</f>
        <v>116</v>
      </c>
      <c r="I10" s="463">
        <f t="shared" si="0"/>
        <v>153</v>
      </c>
      <c r="J10" s="463">
        <f t="shared" ref="J10:J16" si="1">SUM(H10:I10)</f>
        <v>269</v>
      </c>
      <c r="K10" s="339" t="s">
        <v>200</v>
      </c>
    </row>
    <row r="11" spans="1:11" ht="20.25" customHeight="1" x14ac:dyDescent="0.2">
      <c r="A11" s="8" t="s">
        <v>215</v>
      </c>
      <c r="B11" s="463">
        <v>115</v>
      </c>
      <c r="C11" s="463">
        <v>57</v>
      </c>
      <c r="D11" s="463">
        <v>172</v>
      </c>
      <c r="E11" s="463">
        <v>0</v>
      </c>
      <c r="F11" s="463">
        <v>0</v>
      </c>
      <c r="G11" s="463">
        <v>0</v>
      </c>
      <c r="H11" s="463">
        <f t="shared" si="0"/>
        <v>115</v>
      </c>
      <c r="I11" s="463">
        <f t="shared" si="0"/>
        <v>57</v>
      </c>
      <c r="J11" s="463">
        <f t="shared" si="1"/>
        <v>172</v>
      </c>
      <c r="K11" s="339" t="s">
        <v>216</v>
      </c>
    </row>
    <row r="12" spans="1:11" s="560" customFormat="1" ht="20.25" customHeight="1" x14ac:dyDescent="0.2">
      <c r="A12" s="463" t="s">
        <v>364</v>
      </c>
      <c r="B12" s="463">
        <v>68</v>
      </c>
      <c r="C12" s="463">
        <v>147</v>
      </c>
      <c r="D12" s="463">
        <v>215</v>
      </c>
      <c r="E12" s="463">
        <v>0</v>
      </c>
      <c r="F12" s="463">
        <v>0</v>
      </c>
      <c r="G12" s="463">
        <v>0</v>
      </c>
      <c r="H12" s="463">
        <f t="shared" ref="H12" si="2">SUM(B12,E12)</f>
        <v>68</v>
      </c>
      <c r="I12" s="463">
        <f t="shared" ref="I12" si="3">SUM(C12,F12)</f>
        <v>147</v>
      </c>
      <c r="J12" s="463">
        <f t="shared" ref="J12" si="4">SUM(H12:I12)</f>
        <v>215</v>
      </c>
      <c r="K12" s="168" t="s">
        <v>365</v>
      </c>
    </row>
    <row r="13" spans="1:11" ht="20.25" customHeight="1" x14ac:dyDescent="0.2">
      <c r="A13" s="8" t="s">
        <v>221</v>
      </c>
      <c r="B13" s="463">
        <v>1121</v>
      </c>
      <c r="C13" s="463">
        <v>281</v>
      </c>
      <c r="D13" s="463">
        <v>1402</v>
      </c>
      <c r="E13" s="463">
        <v>0</v>
      </c>
      <c r="F13" s="463">
        <v>0</v>
      </c>
      <c r="G13" s="463">
        <v>0</v>
      </c>
      <c r="H13" s="463">
        <f t="shared" si="0"/>
        <v>1121</v>
      </c>
      <c r="I13" s="463">
        <f t="shared" si="0"/>
        <v>281</v>
      </c>
      <c r="J13" s="463">
        <f t="shared" si="1"/>
        <v>1402</v>
      </c>
      <c r="K13" s="339" t="s">
        <v>830</v>
      </c>
    </row>
    <row r="14" spans="1:11" ht="20.25" customHeight="1" x14ac:dyDescent="0.2">
      <c r="A14" s="8" t="s">
        <v>523</v>
      </c>
      <c r="B14" s="463">
        <v>269</v>
      </c>
      <c r="C14" s="463">
        <v>119</v>
      </c>
      <c r="D14" s="463">
        <v>388</v>
      </c>
      <c r="E14" s="463">
        <v>0</v>
      </c>
      <c r="F14" s="463">
        <v>0</v>
      </c>
      <c r="G14" s="463">
        <v>0</v>
      </c>
      <c r="H14" s="463">
        <f t="shared" si="0"/>
        <v>269</v>
      </c>
      <c r="I14" s="463">
        <f t="shared" si="0"/>
        <v>119</v>
      </c>
      <c r="J14" s="463">
        <f t="shared" si="1"/>
        <v>388</v>
      </c>
      <c r="K14" s="339" t="s">
        <v>240</v>
      </c>
    </row>
    <row r="15" spans="1:11" ht="20.25" customHeight="1" x14ac:dyDescent="0.2">
      <c r="A15" s="20" t="s">
        <v>245</v>
      </c>
      <c r="B15" s="20">
        <v>189</v>
      </c>
      <c r="C15" s="20">
        <v>360</v>
      </c>
      <c r="D15" s="20">
        <v>549</v>
      </c>
      <c r="E15" s="20">
        <v>0</v>
      </c>
      <c r="F15" s="20">
        <v>0</v>
      </c>
      <c r="G15" s="20">
        <v>0</v>
      </c>
      <c r="H15" s="20">
        <f t="shared" si="0"/>
        <v>189</v>
      </c>
      <c r="I15" s="20">
        <f t="shared" si="0"/>
        <v>360</v>
      </c>
      <c r="J15" s="20">
        <f t="shared" si="1"/>
        <v>549</v>
      </c>
      <c r="K15" s="22" t="s">
        <v>246</v>
      </c>
    </row>
    <row r="16" spans="1:11" ht="20.25" customHeight="1" x14ac:dyDescent="0.2">
      <c r="A16" s="463" t="s">
        <v>90</v>
      </c>
      <c r="B16" s="463">
        <f t="shared" ref="B16:I16" si="5">SUM(B10:B15)</f>
        <v>1878</v>
      </c>
      <c r="C16" s="463">
        <f t="shared" si="5"/>
        <v>1117</v>
      </c>
      <c r="D16" s="463">
        <f t="shared" si="5"/>
        <v>2995</v>
      </c>
      <c r="E16" s="463">
        <f t="shared" si="5"/>
        <v>0</v>
      </c>
      <c r="F16" s="463">
        <f t="shared" si="5"/>
        <v>0</v>
      </c>
      <c r="G16" s="463">
        <f t="shared" si="5"/>
        <v>0</v>
      </c>
      <c r="H16" s="463">
        <f t="shared" si="5"/>
        <v>1878</v>
      </c>
      <c r="I16" s="463">
        <f t="shared" si="5"/>
        <v>1117</v>
      </c>
      <c r="J16" s="463">
        <f t="shared" si="1"/>
        <v>2995</v>
      </c>
      <c r="K16" s="478" t="s">
        <v>779</v>
      </c>
    </row>
    <row r="17" spans="1:11" ht="20.25" customHeight="1" x14ac:dyDescent="0.2">
      <c r="A17" s="17" t="s">
        <v>402</v>
      </c>
      <c r="B17" s="17"/>
      <c r="C17" s="17"/>
      <c r="D17" s="17"/>
      <c r="E17" s="17"/>
      <c r="F17" s="17"/>
      <c r="G17" s="17"/>
      <c r="H17" s="17"/>
      <c r="I17" s="17"/>
      <c r="J17" s="17"/>
      <c r="K17" s="19" t="s">
        <v>93</v>
      </c>
    </row>
    <row r="18" spans="1:11" ht="20.25" customHeight="1" x14ac:dyDescent="0.2">
      <c r="A18" s="8" t="s">
        <v>221</v>
      </c>
      <c r="B18" s="463">
        <v>231</v>
      </c>
      <c r="C18" s="463">
        <v>87</v>
      </c>
      <c r="D18" s="463">
        <v>318</v>
      </c>
      <c r="E18" s="463">
        <v>0</v>
      </c>
      <c r="F18" s="463">
        <v>0</v>
      </c>
      <c r="G18" s="463">
        <f>SUM(E18:F18)</f>
        <v>0</v>
      </c>
      <c r="H18" s="463">
        <f>SUM(B18,E18)</f>
        <v>231</v>
      </c>
      <c r="I18" s="463">
        <f t="shared" ref="I18:J20" si="6">SUM(C18,F18)</f>
        <v>87</v>
      </c>
      <c r="J18" s="463">
        <f t="shared" si="6"/>
        <v>318</v>
      </c>
      <c r="K18" s="339" t="s">
        <v>830</v>
      </c>
    </row>
    <row r="19" spans="1:11" ht="20.25" customHeight="1" x14ac:dyDescent="0.2">
      <c r="A19" s="8" t="s">
        <v>523</v>
      </c>
      <c r="B19" s="463">
        <v>43</v>
      </c>
      <c r="C19" s="463">
        <v>16</v>
      </c>
      <c r="D19" s="463">
        <v>59</v>
      </c>
      <c r="E19" s="463">
        <v>0</v>
      </c>
      <c r="F19" s="463">
        <v>0</v>
      </c>
      <c r="G19" s="463">
        <f t="shared" ref="G19:G20" si="7">SUM(E19:F19)</f>
        <v>0</v>
      </c>
      <c r="H19" s="463">
        <f t="shared" ref="H19:H20" si="8">SUM(B19,E19)</f>
        <v>43</v>
      </c>
      <c r="I19" s="463">
        <f t="shared" si="6"/>
        <v>16</v>
      </c>
      <c r="J19" s="463">
        <f t="shared" si="6"/>
        <v>59</v>
      </c>
      <c r="K19" s="339" t="s">
        <v>240</v>
      </c>
    </row>
    <row r="20" spans="1:11" ht="20.25" customHeight="1" x14ac:dyDescent="0.2">
      <c r="A20" s="20" t="s">
        <v>245</v>
      </c>
      <c r="B20" s="463">
        <v>133</v>
      </c>
      <c r="C20" s="463">
        <v>106</v>
      </c>
      <c r="D20" s="463">
        <v>239</v>
      </c>
      <c r="E20" s="463">
        <v>0</v>
      </c>
      <c r="F20" s="463">
        <v>0</v>
      </c>
      <c r="G20" s="463">
        <f t="shared" si="7"/>
        <v>0</v>
      </c>
      <c r="H20" s="463">
        <f t="shared" si="8"/>
        <v>133</v>
      </c>
      <c r="I20" s="463">
        <f t="shared" si="6"/>
        <v>106</v>
      </c>
      <c r="J20" s="463">
        <f t="shared" si="6"/>
        <v>239</v>
      </c>
      <c r="K20" s="22" t="s">
        <v>246</v>
      </c>
    </row>
    <row r="21" spans="1:11" ht="20.25" customHeight="1" thickBot="1" x14ac:dyDescent="0.25">
      <c r="A21" s="40" t="s">
        <v>126</v>
      </c>
      <c r="B21" s="463">
        <f>SUM(B18:B20)</f>
        <v>407</v>
      </c>
      <c r="C21" s="463">
        <f t="shared" ref="C21:J21" si="9">SUM(C18:C20)</f>
        <v>209</v>
      </c>
      <c r="D21" s="463">
        <f t="shared" si="9"/>
        <v>616</v>
      </c>
      <c r="E21" s="463">
        <f t="shared" si="9"/>
        <v>0</v>
      </c>
      <c r="F21" s="463">
        <f t="shared" si="9"/>
        <v>0</v>
      </c>
      <c r="G21" s="463">
        <f t="shared" si="9"/>
        <v>0</v>
      </c>
      <c r="H21" s="463">
        <f t="shared" si="9"/>
        <v>407</v>
      </c>
      <c r="I21" s="463">
        <f t="shared" si="9"/>
        <v>209</v>
      </c>
      <c r="J21" s="463">
        <f t="shared" si="9"/>
        <v>616</v>
      </c>
      <c r="K21" s="42" t="s">
        <v>251</v>
      </c>
    </row>
    <row r="22" spans="1:11" ht="20.25" customHeight="1" thickBot="1" x14ac:dyDescent="0.25">
      <c r="A22" s="85" t="s">
        <v>374</v>
      </c>
      <c r="B22" s="23">
        <f t="shared" ref="B22:J22" si="10">SUM(B21,B16)</f>
        <v>2285</v>
      </c>
      <c r="C22" s="23">
        <f t="shared" si="10"/>
        <v>1326</v>
      </c>
      <c r="D22" s="23">
        <f t="shared" si="10"/>
        <v>3611</v>
      </c>
      <c r="E22" s="23">
        <f t="shared" si="10"/>
        <v>0</v>
      </c>
      <c r="F22" s="23">
        <f t="shared" si="10"/>
        <v>0</v>
      </c>
      <c r="G22" s="23">
        <f t="shared" si="10"/>
        <v>0</v>
      </c>
      <c r="H22" s="23">
        <f t="shared" si="10"/>
        <v>2285</v>
      </c>
      <c r="I22" s="23">
        <f t="shared" si="10"/>
        <v>1326</v>
      </c>
      <c r="J22" s="23">
        <f t="shared" si="10"/>
        <v>3611</v>
      </c>
      <c r="K22" s="340" t="s">
        <v>253</v>
      </c>
    </row>
    <row r="23" spans="1:11" s="477" customFormat="1" ht="20.25" customHeight="1" thickTop="1" x14ac:dyDescent="0.2">
      <c r="A23" s="307"/>
      <c r="B23" s="480"/>
      <c r="C23" s="480"/>
      <c r="D23" s="480"/>
      <c r="E23" s="480"/>
      <c r="F23" s="480"/>
      <c r="G23" s="480"/>
      <c r="H23" s="480"/>
      <c r="I23" s="480"/>
      <c r="J23" s="480"/>
      <c r="K23" s="479"/>
    </row>
    <row r="24" spans="1:11" s="477" customFormat="1" ht="20.25" customHeight="1" x14ac:dyDescent="0.2">
      <c r="A24" s="307"/>
      <c r="B24" s="480"/>
      <c r="C24" s="480"/>
      <c r="D24" s="480"/>
      <c r="E24" s="480"/>
      <c r="F24" s="480"/>
      <c r="G24" s="480"/>
      <c r="H24" s="480"/>
      <c r="I24" s="480"/>
      <c r="J24" s="480"/>
      <c r="K24" s="479"/>
    </row>
    <row r="25" spans="1:11" s="477" customFormat="1" ht="20.25" customHeight="1" x14ac:dyDescent="0.2">
      <c r="A25" s="307"/>
      <c r="B25" s="480"/>
      <c r="C25" s="480"/>
      <c r="D25" s="480"/>
      <c r="E25" s="480"/>
      <c r="F25" s="480"/>
      <c r="G25" s="480"/>
      <c r="H25" s="480"/>
      <c r="I25" s="480"/>
      <c r="J25" s="480"/>
      <c r="K25" s="479"/>
    </row>
    <row r="26" spans="1:11" s="477" customFormat="1" ht="20.25" customHeight="1" x14ac:dyDescent="0.2">
      <c r="A26" s="307"/>
      <c r="B26" s="480"/>
      <c r="C26" s="480"/>
      <c r="D26" s="480"/>
      <c r="E26" s="480"/>
      <c r="F26" s="480"/>
      <c r="G26" s="480"/>
      <c r="H26" s="480"/>
      <c r="I26" s="480"/>
      <c r="J26" s="480"/>
      <c r="K26" s="479"/>
    </row>
    <row r="27" spans="1:11" s="477" customFormat="1" ht="20.25" customHeight="1" x14ac:dyDescent="0.2">
      <c r="A27" s="307"/>
      <c r="B27" s="480"/>
      <c r="C27" s="480"/>
      <c r="D27" s="480"/>
      <c r="E27" s="480"/>
      <c r="F27" s="480"/>
      <c r="G27" s="480"/>
      <c r="H27" s="480"/>
      <c r="I27" s="480"/>
      <c r="J27" s="480"/>
      <c r="K27" s="479"/>
    </row>
    <row r="28" spans="1:11" s="477" customFormat="1" ht="20.25" customHeight="1" x14ac:dyDescent="0.2">
      <c r="A28" s="307"/>
      <c r="B28" s="480"/>
      <c r="C28" s="480"/>
      <c r="D28" s="480"/>
      <c r="E28" s="480"/>
      <c r="F28" s="480"/>
      <c r="G28" s="480"/>
      <c r="H28" s="480"/>
      <c r="I28" s="480"/>
      <c r="J28" s="480"/>
      <c r="K28" s="479"/>
    </row>
    <row r="29" spans="1:11" s="477" customFormat="1" ht="20.25" customHeight="1" x14ac:dyDescent="0.2">
      <c r="A29" s="307"/>
      <c r="B29" s="480"/>
      <c r="C29" s="480"/>
      <c r="D29" s="480"/>
      <c r="E29" s="480"/>
      <c r="F29" s="480"/>
      <c r="G29" s="480"/>
      <c r="H29" s="480"/>
      <c r="I29" s="480"/>
      <c r="J29" s="480"/>
      <c r="K29" s="479"/>
    </row>
    <row r="30" spans="1:11" s="477" customFormat="1" ht="20.25" customHeight="1" x14ac:dyDescent="0.2">
      <c r="A30" s="307"/>
      <c r="B30" s="480"/>
      <c r="C30" s="480"/>
      <c r="D30" s="480"/>
      <c r="E30" s="480"/>
      <c r="F30" s="480"/>
      <c r="G30" s="480"/>
      <c r="H30" s="480"/>
      <c r="I30" s="480"/>
      <c r="J30" s="480"/>
      <c r="K30" s="479"/>
    </row>
    <row r="31" spans="1:11" s="477" customFormat="1" ht="20.25" customHeight="1" x14ac:dyDescent="0.2">
      <c r="A31" s="307"/>
      <c r="B31" s="480"/>
      <c r="C31" s="480"/>
      <c r="D31" s="480"/>
      <c r="E31" s="480"/>
      <c r="F31" s="480"/>
      <c r="G31" s="480"/>
      <c r="H31" s="480"/>
      <c r="I31" s="480"/>
      <c r="J31" s="480"/>
      <c r="K31" s="479"/>
    </row>
    <row r="32" spans="1:11" ht="27" customHeight="1" x14ac:dyDescent="0.2">
      <c r="A32" s="307"/>
      <c r="B32" s="332"/>
      <c r="C32" s="332"/>
      <c r="D32" s="332"/>
      <c r="E32" s="332"/>
      <c r="F32" s="332"/>
      <c r="G32" s="332"/>
      <c r="H32" s="332"/>
      <c r="I32" s="332"/>
      <c r="J32" s="332"/>
      <c r="K32" s="342"/>
    </row>
    <row r="33" spans="1:11" ht="20.25" customHeight="1" x14ac:dyDescent="0.25">
      <c r="A33" s="1005" t="s">
        <v>2082</v>
      </c>
      <c r="B33" s="1005"/>
      <c r="C33" s="1005"/>
      <c r="D33" s="1005"/>
      <c r="E33" s="1005"/>
      <c r="F33" s="1005"/>
      <c r="G33" s="1005"/>
      <c r="H33" s="1005"/>
      <c r="I33" s="1005"/>
      <c r="J33" s="1005"/>
      <c r="K33" s="1005"/>
    </row>
    <row r="34" spans="1:11" s="410" customFormat="1" ht="24.75" customHeight="1" x14ac:dyDescent="0.2">
      <c r="A34" s="1054" t="s">
        <v>2083</v>
      </c>
      <c r="B34" s="1054"/>
      <c r="C34" s="1054"/>
      <c r="D34" s="1054"/>
      <c r="E34" s="1054"/>
      <c r="F34" s="1054"/>
      <c r="G34" s="1054"/>
      <c r="H34" s="1054"/>
      <c r="I34" s="1054"/>
      <c r="J34" s="1054"/>
      <c r="K34" s="1054"/>
    </row>
    <row r="35" spans="1:11" ht="20.25" customHeight="1" thickBot="1" x14ac:dyDescent="0.25">
      <c r="A35" s="307" t="s">
        <v>2495</v>
      </c>
      <c r="B35" s="332"/>
      <c r="C35" s="332"/>
      <c r="D35" s="332"/>
      <c r="E35" s="332"/>
      <c r="F35" s="332"/>
      <c r="G35" s="332"/>
      <c r="H35" s="332"/>
      <c r="I35" s="332"/>
      <c r="J35" s="332"/>
      <c r="K35" s="342" t="s">
        <v>838</v>
      </c>
    </row>
    <row r="36" spans="1:11" ht="20.25" customHeight="1" thickTop="1" x14ac:dyDescent="0.2">
      <c r="A36" s="1053" t="s">
        <v>196</v>
      </c>
      <c r="B36" s="992" t="s">
        <v>1</v>
      </c>
      <c r="C36" s="992"/>
      <c r="D36" s="992"/>
      <c r="E36" s="992" t="s">
        <v>2</v>
      </c>
      <c r="F36" s="992"/>
      <c r="G36" s="992"/>
      <c r="H36" s="992" t="s">
        <v>4</v>
      </c>
      <c r="I36" s="992"/>
      <c r="J36" s="992"/>
      <c r="K36" s="992" t="s">
        <v>197</v>
      </c>
    </row>
    <row r="37" spans="1:11" ht="20.25" customHeight="1" x14ac:dyDescent="0.2">
      <c r="A37" s="1054"/>
      <c r="B37" s="993" t="s">
        <v>561</v>
      </c>
      <c r="C37" s="993"/>
      <c r="D37" s="993"/>
      <c r="E37" s="993" t="s">
        <v>7</v>
      </c>
      <c r="F37" s="993"/>
      <c r="G37" s="993"/>
      <c r="H37" s="993" t="s">
        <v>9</v>
      </c>
      <c r="I37" s="993"/>
      <c r="J37" s="993"/>
      <c r="K37" s="993"/>
    </row>
    <row r="38" spans="1:11" ht="20.25" customHeight="1" x14ac:dyDescent="0.2">
      <c r="A38" s="1054"/>
      <c r="B38" s="480" t="s">
        <v>10</v>
      </c>
      <c r="C38" s="480" t="s">
        <v>112</v>
      </c>
      <c r="D38" s="480" t="s">
        <v>12</v>
      </c>
      <c r="E38" s="480" t="s">
        <v>10</v>
      </c>
      <c r="F38" s="480" t="s">
        <v>112</v>
      </c>
      <c r="G38" s="480" t="s">
        <v>12</v>
      </c>
      <c r="H38" s="480" t="s">
        <v>10</v>
      </c>
      <c r="I38" s="480" t="s">
        <v>112</v>
      </c>
      <c r="J38" s="480" t="s">
        <v>12</v>
      </c>
      <c r="K38" s="993"/>
    </row>
    <row r="39" spans="1:11" ht="20.25" customHeight="1" thickBot="1" x14ac:dyDescent="0.25">
      <c r="A39" s="1055"/>
      <c r="B39" s="481" t="s">
        <v>13</v>
      </c>
      <c r="C39" s="481" t="s">
        <v>14</v>
      </c>
      <c r="D39" s="481" t="s">
        <v>9</v>
      </c>
      <c r="E39" s="481" t="s">
        <v>13</v>
      </c>
      <c r="F39" s="481" t="s">
        <v>14</v>
      </c>
      <c r="G39" s="481" t="s">
        <v>9</v>
      </c>
      <c r="H39" s="481" t="s">
        <v>13</v>
      </c>
      <c r="I39" s="481" t="s">
        <v>14</v>
      </c>
      <c r="J39" s="481" t="s">
        <v>9</v>
      </c>
      <c r="K39" s="994"/>
    </row>
    <row r="40" spans="1:11" ht="21" customHeight="1" x14ac:dyDescent="0.2">
      <c r="A40" s="307" t="s">
        <v>403</v>
      </c>
      <c r="B40" s="480"/>
      <c r="C40" s="480"/>
      <c r="D40" s="480"/>
      <c r="E40" s="480"/>
      <c r="F40" s="480"/>
      <c r="G40" s="480"/>
      <c r="H40" s="480"/>
      <c r="I40" s="480"/>
      <c r="J40" s="480"/>
      <c r="K40" s="342" t="s">
        <v>16</v>
      </c>
    </row>
    <row r="41" spans="1:11" ht="21" customHeight="1" x14ac:dyDescent="0.2">
      <c r="A41" s="308" t="s">
        <v>199</v>
      </c>
      <c r="B41" s="463">
        <v>113</v>
      </c>
      <c r="C41" s="463">
        <v>147</v>
      </c>
      <c r="D41" s="463">
        <v>260</v>
      </c>
      <c r="E41" s="463">
        <v>0</v>
      </c>
      <c r="F41" s="463">
        <v>0</v>
      </c>
      <c r="G41" s="463">
        <v>0</v>
      </c>
      <c r="H41" s="463">
        <f>SUM(B41,E41)</f>
        <v>113</v>
      </c>
      <c r="I41" s="463">
        <f t="shared" ref="I41:J46" si="11">SUM(C41,F41)</f>
        <v>147</v>
      </c>
      <c r="J41" s="463">
        <f t="shared" si="11"/>
        <v>260</v>
      </c>
      <c r="K41" s="339" t="s">
        <v>200</v>
      </c>
    </row>
    <row r="42" spans="1:11" ht="21" customHeight="1" x14ac:dyDescent="0.2">
      <c r="A42" s="308" t="s">
        <v>215</v>
      </c>
      <c r="B42" s="463">
        <v>95</v>
      </c>
      <c r="C42" s="463">
        <v>48</v>
      </c>
      <c r="D42" s="463">
        <v>143</v>
      </c>
      <c r="E42" s="463">
        <v>0</v>
      </c>
      <c r="F42" s="463">
        <v>0</v>
      </c>
      <c r="G42" s="463">
        <v>0</v>
      </c>
      <c r="H42" s="463">
        <f t="shared" ref="H42:H46" si="12">SUM(B42,E42)</f>
        <v>95</v>
      </c>
      <c r="I42" s="463">
        <f t="shared" si="11"/>
        <v>48</v>
      </c>
      <c r="J42" s="463">
        <f t="shared" si="11"/>
        <v>143</v>
      </c>
      <c r="K42" s="339" t="s">
        <v>216</v>
      </c>
    </row>
    <row r="43" spans="1:11" s="560" customFormat="1" ht="21" customHeight="1" x14ac:dyDescent="0.2">
      <c r="A43" s="308" t="s">
        <v>364</v>
      </c>
      <c r="B43" s="463">
        <v>65</v>
      </c>
      <c r="C43" s="463">
        <v>145</v>
      </c>
      <c r="D43" s="463">
        <v>210</v>
      </c>
      <c r="E43" s="463">
        <v>0</v>
      </c>
      <c r="F43" s="463">
        <v>0</v>
      </c>
      <c r="G43" s="463">
        <v>0</v>
      </c>
      <c r="H43" s="463">
        <f t="shared" ref="H43" si="13">SUM(B43,E43)</f>
        <v>65</v>
      </c>
      <c r="I43" s="463">
        <f t="shared" ref="I43" si="14">SUM(C43,F43)</f>
        <v>145</v>
      </c>
      <c r="J43" s="463">
        <f t="shared" ref="J43" si="15">SUM(D43,G43)</f>
        <v>210</v>
      </c>
      <c r="K43" s="562" t="s">
        <v>365</v>
      </c>
    </row>
    <row r="44" spans="1:11" ht="21" customHeight="1" x14ac:dyDescent="0.2">
      <c r="A44" s="308" t="s">
        <v>221</v>
      </c>
      <c r="B44" s="463">
        <v>959</v>
      </c>
      <c r="C44" s="463">
        <v>269</v>
      </c>
      <c r="D44" s="463">
        <v>1228</v>
      </c>
      <c r="E44" s="463">
        <v>0</v>
      </c>
      <c r="F44" s="463">
        <v>0</v>
      </c>
      <c r="G44" s="463">
        <v>0</v>
      </c>
      <c r="H44" s="463">
        <f t="shared" si="12"/>
        <v>959</v>
      </c>
      <c r="I44" s="463">
        <f t="shared" si="11"/>
        <v>269</v>
      </c>
      <c r="J44" s="463">
        <f t="shared" si="11"/>
        <v>1228</v>
      </c>
      <c r="K44" s="339" t="s">
        <v>222</v>
      </c>
    </row>
    <row r="45" spans="1:11" ht="21" customHeight="1" x14ac:dyDescent="0.2">
      <c r="A45" s="308" t="s">
        <v>523</v>
      </c>
      <c r="B45" s="463">
        <v>245</v>
      </c>
      <c r="C45" s="463">
        <v>102</v>
      </c>
      <c r="D45" s="463">
        <v>347</v>
      </c>
      <c r="E45" s="463">
        <v>0</v>
      </c>
      <c r="F45" s="463">
        <v>0</v>
      </c>
      <c r="G45" s="463">
        <v>0</v>
      </c>
      <c r="H45" s="463">
        <f t="shared" si="12"/>
        <v>245</v>
      </c>
      <c r="I45" s="463">
        <f t="shared" si="11"/>
        <v>102</v>
      </c>
      <c r="J45" s="463">
        <f t="shared" si="11"/>
        <v>347</v>
      </c>
      <c r="K45" s="339" t="s">
        <v>240</v>
      </c>
    </row>
    <row r="46" spans="1:11" ht="21" customHeight="1" x14ac:dyDescent="0.2">
      <c r="A46" s="422" t="s">
        <v>245</v>
      </c>
      <c r="B46" s="20">
        <v>185</v>
      </c>
      <c r="C46" s="20">
        <v>357</v>
      </c>
      <c r="D46" s="20">
        <v>542</v>
      </c>
      <c r="E46" s="20">
        <v>0</v>
      </c>
      <c r="F46" s="20">
        <v>0</v>
      </c>
      <c r="G46" s="20">
        <v>0</v>
      </c>
      <c r="H46" s="20">
        <f t="shared" si="12"/>
        <v>185</v>
      </c>
      <c r="I46" s="20">
        <f t="shared" si="11"/>
        <v>357</v>
      </c>
      <c r="J46" s="20">
        <f t="shared" si="11"/>
        <v>542</v>
      </c>
      <c r="K46" s="22" t="s">
        <v>246</v>
      </c>
    </row>
    <row r="47" spans="1:11" ht="21" customHeight="1" x14ac:dyDescent="0.2">
      <c r="A47" s="308" t="s">
        <v>90</v>
      </c>
      <c r="B47" s="463">
        <f>SUM(B41:B46)</f>
        <v>1662</v>
      </c>
      <c r="C47" s="463">
        <f t="shared" ref="C47:J47" si="16">SUM(C41:C46)</f>
        <v>1068</v>
      </c>
      <c r="D47" s="463">
        <f t="shared" si="16"/>
        <v>2730</v>
      </c>
      <c r="E47" s="463">
        <f t="shared" si="16"/>
        <v>0</v>
      </c>
      <c r="F47" s="463">
        <f t="shared" si="16"/>
        <v>0</v>
      </c>
      <c r="G47" s="463">
        <f t="shared" si="16"/>
        <v>0</v>
      </c>
      <c r="H47" s="463">
        <f t="shared" si="16"/>
        <v>1662</v>
      </c>
      <c r="I47" s="463">
        <f t="shared" si="16"/>
        <v>1068</v>
      </c>
      <c r="J47" s="463">
        <f t="shared" si="16"/>
        <v>2730</v>
      </c>
      <c r="K47" s="478" t="s">
        <v>779</v>
      </c>
    </row>
    <row r="48" spans="1:11" ht="21" customHeight="1" x14ac:dyDescent="0.2">
      <c r="A48" s="307" t="s">
        <v>402</v>
      </c>
      <c r="B48" s="332"/>
      <c r="C48" s="332"/>
      <c r="D48" s="332"/>
      <c r="E48" s="332"/>
      <c r="F48" s="332"/>
      <c r="G48" s="332"/>
      <c r="H48" s="332"/>
      <c r="I48" s="332"/>
      <c r="J48" s="332"/>
      <c r="K48" s="342" t="s">
        <v>93</v>
      </c>
    </row>
    <row r="49" spans="1:11" ht="21" customHeight="1" x14ac:dyDescent="0.2">
      <c r="A49" s="308" t="s">
        <v>221</v>
      </c>
      <c r="B49" s="463">
        <v>198</v>
      </c>
      <c r="C49" s="463">
        <v>82</v>
      </c>
      <c r="D49" s="463">
        <v>280</v>
      </c>
      <c r="E49" s="463">
        <v>0</v>
      </c>
      <c r="F49" s="463">
        <v>0</v>
      </c>
      <c r="G49" s="463">
        <v>0</v>
      </c>
      <c r="H49" s="463">
        <f>SUM(B49,E49)</f>
        <v>198</v>
      </c>
      <c r="I49" s="463">
        <f t="shared" ref="I49:J51" si="17">SUM(C49,F49)</f>
        <v>82</v>
      </c>
      <c r="J49" s="463">
        <f t="shared" si="17"/>
        <v>280</v>
      </c>
      <c r="K49" s="339" t="s">
        <v>830</v>
      </c>
    </row>
    <row r="50" spans="1:11" ht="21" customHeight="1" x14ac:dyDescent="0.2">
      <c r="A50" s="308" t="s">
        <v>523</v>
      </c>
      <c r="B50" s="463">
        <v>38</v>
      </c>
      <c r="C50" s="463">
        <v>12</v>
      </c>
      <c r="D50" s="463">
        <v>50</v>
      </c>
      <c r="E50" s="463">
        <v>0</v>
      </c>
      <c r="F50" s="463">
        <v>0</v>
      </c>
      <c r="G50" s="463">
        <v>0</v>
      </c>
      <c r="H50" s="463">
        <f t="shared" ref="H50:H51" si="18">SUM(B50,E50)</f>
        <v>38</v>
      </c>
      <c r="I50" s="463">
        <f t="shared" si="17"/>
        <v>12</v>
      </c>
      <c r="J50" s="463">
        <f t="shared" si="17"/>
        <v>50</v>
      </c>
      <c r="K50" s="339" t="s">
        <v>240</v>
      </c>
    </row>
    <row r="51" spans="1:11" ht="21" customHeight="1" x14ac:dyDescent="0.2">
      <c r="A51" s="308" t="s">
        <v>245</v>
      </c>
      <c r="B51" s="463">
        <v>129</v>
      </c>
      <c r="C51" s="463">
        <v>106</v>
      </c>
      <c r="D51" s="463">
        <v>235</v>
      </c>
      <c r="E51" s="463">
        <v>0</v>
      </c>
      <c r="F51" s="463">
        <v>0</v>
      </c>
      <c r="G51" s="463">
        <v>0</v>
      </c>
      <c r="H51" s="463">
        <f t="shared" si="18"/>
        <v>129</v>
      </c>
      <c r="I51" s="463">
        <f t="shared" si="17"/>
        <v>106</v>
      </c>
      <c r="J51" s="463">
        <f t="shared" si="17"/>
        <v>235</v>
      </c>
      <c r="K51" s="339" t="s">
        <v>246</v>
      </c>
    </row>
    <row r="52" spans="1:11" ht="21" customHeight="1" thickBot="1" x14ac:dyDescent="0.25">
      <c r="A52" s="40" t="s">
        <v>126</v>
      </c>
      <c r="B52" s="20">
        <f>SUM(B49:B51)</f>
        <v>365</v>
      </c>
      <c r="C52" s="20">
        <f t="shared" ref="C52:J52" si="19">SUM(C49:C51)</f>
        <v>200</v>
      </c>
      <c r="D52" s="20">
        <f t="shared" si="19"/>
        <v>565</v>
      </c>
      <c r="E52" s="20">
        <f t="shared" si="19"/>
        <v>0</v>
      </c>
      <c r="F52" s="20">
        <f t="shared" si="19"/>
        <v>0</v>
      </c>
      <c r="G52" s="20">
        <f t="shared" si="19"/>
        <v>0</v>
      </c>
      <c r="H52" s="20">
        <f t="shared" si="19"/>
        <v>365</v>
      </c>
      <c r="I52" s="20">
        <f t="shared" si="19"/>
        <v>200</v>
      </c>
      <c r="J52" s="20">
        <f t="shared" si="19"/>
        <v>565</v>
      </c>
      <c r="K52" s="22" t="s">
        <v>251</v>
      </c>
    </row>
    <row r="53" spans="1:11" ht="21" customHeight="1" thickBot="1" x14ac:dyDescent="0.25">
      <c r="A53" s="85" t="s">
        <v>374</v>
      </c>
      <c r="B53" s="23">
        <f t="shared" ref="B53:J53" si="20">SUM(B52,B47)</f>
        <v>2027</v>
      </c>
      <c r="C53" s="23">
        <f t="shared" si="20"/>
        <v>1268</v>
      </c>
      <c r="D53" s="23">
        <f t="shared" si="20"/>
        <v>3295</v>
      </c>
      <c r="E53" s="23">
        <f t="shared" si="20"/>
        <v>0</v>
      </c>
      <c r="F53" s="23">
        <f t="shared" si="20"/>
        <v>0</v>
      </c>
      <c r="G53" s="23">
        <f t="shared" si="20"/>
        <v>0</v>
      </c>
      <c r="H53" s="23">
        <f t="shared" si="20"/>
        <v>2027</v>
      </c>
      <c r="I53" s="23">
        <f t="shared" si="20"/>
        <v>1268</v>
      </c>
      <c r="J53" s="23">
        <f t="shared" si="20"/>
        <v>3295</v>
      </c>
      <c r="K53" s="340" t="s">
        <v>253</v>
      </c>
    </row>
    <row r="54" spans="1:11" ht="27" customHeight="1" thickTop="1" x14ac:dyDescent="0.2">
      <c r="A54" s="307"/>
      <c r="B54" s="344"/>
      <c r="C54" s="344"/>
      <c r="D54" s="344"/>
      <c r="E54" s="344"/>
      <c r="F54" s="344"/>
      <c r="G54" s="344"/>
      <c r="H54" s="344"/>
      <c r="I54" s="344"/>
      <c r="J54" s="344"/>
      <c r="K54" s="342"/>
    </row>
  </sheetData>
  <mergeCells count="20">
    <mergeCell ref="A2:K2"/>
    <mergeCell ref="A3:K3"/>
    <mergeCell ref="A5:A8"/>
    <mergeCell ref="B5:D5"/>
    <mergeCell ref="E5:G5"/>
    <mergeCell ref="H5:J5"/>
    <mergeCell ref="K5:K8"/>
    <mergeCell ref="B6:D6"/>
    <mergeCell ref="E6:G6"/>
    <mergeCell ref="H6:J6"/>
    <mergeCell ref="A33:K33"/>
    <mergeCell ref="A36:A39"/>
    <mergeCell ref="B36:D36"/>
    <mergeCell ref="E36:G36"/>
    <mergeCell ref="H36:J36"/>
    <mergeCell ref="K36:K39"/>
    <mergeCell ref="B37:D37"/>
    <mergeCell ref="E37:G37"/>
    <mergeCell ref="H37:J37"/>
    <mergeCell ref="A34:K34"/>
  </mergeCells>
  <printOptions horizontalCentered="1"/>
  <pageMargins left="0.5" right="0.5" top="1" bottom="1" header="1" footer="1"/>
  <pageSetup paperSize="9" scale="72" orientation="landscape" r:id="rId1"/>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77"/>
  <sheetViews>
    <sheetView rightToLeft="1" view="pageBreakPreview" topLeftCell="A163" zoomScale="80" zoomScaleSheetLayoutView="80" workbookViewId="0">
      <selection activeCell="O157" sqref="O157"/>
    </sheetView>
  </sheetViews>
  <sheetFormatPr defaultRowHeight="14.25" x14ac:dyDescent="0.2"/>
  <cols>
    <col min="1" max="1" width="29.375" style="335" customWidth="1"/>
    <col min="2" max="2" width="7.875" style="335" customWidth="1"/>
    <col min="3" max="3" width="8.625" style="335" customWidth="1"/>
    <col min="4" max="4" width="8" style="335" customWidth="1"/>
    <col min="5" max="5" width="7.75" style="335" customWidth="1"/>
    <col min="6" max="6" width="8.625" style="335" customWidth="1"/>
    <col min="7" max="7" width="7.75" style="335" customWidth="1"/>
    <col min="8" max="8" width="8" style="335" customWidth="1"/>
    <col min="9" max="9" width="8.875" style="335" customWidth="1"/>
    <col min="10" max="10" width="7.875" style="335" customWidth="1"/>
    <col min="11" max="11" width="40" style="335" customWidth="1"/>
    <col min="12" max="16384" width="9" style="335"/>
  </cols>
  <sheetData>
    <row r="1" spans="1:11" ht="28.5" customHeight="1" x14ac:dyDescent="0.2">
      <c r="A1" s="995" t="s">
        <v>2084</v>
      </c>
      <c r="B1" s="995"/>
      <c r="C1" s="995"/>
      <c r="D1" s="995"/>
      <c r="E1" s="995"/>
      <c r="F1" s="995"/>
      <c r="G1" s="995"/>
      <c r="H1" s="995"/>
      <c r="I1" s="995"/>
      <c r="J1" s="995"/>
      <c r="K1" s="995"/>
    </row>
    <row r="2" spans="1:11" ht="38.25" customHeight="1" x14ac:dyDescent="0.25">
      <c r="A2" s="1016" t="s">
        <v>2085</v>
      </c>
      <c r="B2" s="1016"/>
      <c r="C2" s="1016"/>
      <c r="D2" s="1016"/>
      <c r="E2" s="1016"/>
      <c r="F2" s="1016"/>
      <c r="G2" s="1016"/>
      <c r="H2" s="1016"/>
      <c r="I2" s="1016"/>
      <c r="J2" s="1016"/>
      <c r="K2" s="1016"/>
    </row>
    <row r="3" spans="1:11" ht="24" customHeight="1" thickBot="1" x14ac:dyDescent="0.25">
      <c r="A3" s="78" t="s">
        <v>2496</v>
      </c>
      <c r="K3" s="7" t="s">
        <v>853</v>
      </c>
    </row>
    <row r="4" spans="1:11" ht="16.5"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6</v>
      </c>
      <c r="C5" s="1004"/>
      <c r="D5" s="1004"/>
      <c r="E5" s="1004" t="s">
        <v>7</v>
      </c>
      <c r="F5" s="1004"/>
      <c r="G5" s="1004"/>
      <c r="H5" s="1004" t="s">
        <v>9</v>
      </c>
      <c r="I5" s="1004"/>
      <c r="J5" s="1004"/>
      <c r="K5" s="993"/>
    </row>
    <row r="6" spans="1:11" ht="15.75" x14ac:dyDescent="0.25">
      <c r="A6" s="993"/>
      <c r="B6" s="334" t="s">
        <v>10</v>
      </c>
      <c r="C6" s="334" t="s">
        <v>112</v>
      </c>
      <c r="D6" s="334" t="s">
        <v>12</v>
      </c>
      <c r="E6" s="334" t="s">
        <v>10</v>
      </c>
      <c r="F6" s="334" t="s">
        <v>112</v>
      </c>
      <c r="G6" s="334" t="s">
        <v>12</v>
      </c>
      <c r="H6" s="334" t="s">
        <v>10</v>
      </c>
      <c r="I6" s="334" t="s">
        <v>112</v>
      </c>
      <c r="J6" s="334" t="s">
        <v>12</v>
      </c>
      <c r="K6" s="993"/>
    </row>
    <row r="7" spans="1:11" ht="16.5" thickBot="1" x14ac:dyDescent="0.3">
      <c r="A7" s="994"/>
      <c r="B7" s="4" t="s">
        <v>13</v>
      </c>
      <c r="C7" s="4" t="s">
        <v>14</v>
      </c>
      <c r="D7" s="4" t="s">
        <v>9</v>
      </c>
      <c r="E7" s="4" t="s">
        <v>13</v>
      </c>
      <c r="F7" s="4" t="s">
        <v>14</v>
      </c>
      <c r="G7" s="4" t="s">
        <v>9</v>
      </c>
      <c r="H7" s="4" t="s">
        <v>13</v>
      </c>
      <c r="I7" s="4" t="s">
        <v>14</v>
      </c>
      <c r="J7" s="4" t="s">
        <v>9</v>
      </c>
      <c r="K7" s="994"/>
    </row>
    <row r="8" spans="1:11" ht="21.75" customHeight="1" x14ac:dyDescent="0.2">
      <c r="A8" s="17" t="s">
        <v>15</v>
      </c>
      <c r="B8" s="18"/>
      <c r="C8" s="18"/>
      <c r="D8" s="18"/>
      <c r="E8" s="18"/>
      <c r="F8" s="18"/>
      <c r="G8" s="18"/>
      <c r="H8" s="18"/>
      <c r="I8" s="18"/>
      <c r="J8" s="18"/>
      <c r="K8" s="19" t="s">
        <v>198</v>
      </c>
    </row>
    <row r="9" spans="1:11" ht="21" customHeight="1" x14ac:dyDescent="0.2">
      <c r="A9" s="8" t="s">
        <v>199</v>
      </c>
      <c r="B9" s="9">
        <v>107</v>
      </c>
      <c r="C9" s="9">
        <v>219</v>
      </c>
      <c r="D9" s="9">
        <v>326</v>
      </c>
      <c r="E9" s="9">
        <v>0</v>
      </c>
      <c r="F9" s="9">
        <v>0</v>
      </c>
      <c r="G9" s="9">
        <f t="shared" ref="G9:G28" si="0">SUM(E9:F9)</f>
        <v>0</v>
      </c>
      <c r="H9" s="9">
        <f t="shared" ref="H9:I28" si="1">SUM(B9,E9)</f>
        <v>107</v>
      </c>
      <c r="I9" s="9">
        <f t="shared" si="1"/>
        <v>219</v>
      </c>
      <c r="J9" s="9">
        <f t="shared" ref="J9:J28" si="2">SUM(H9:I9)</f>
        <v>326</v>
      </c>
      <c r="K9" s="339" t="s">
        <v>200</v>
      </c>
    </row>
    <row r="10" spans="1:11" ht="21" customHeight="1" x14ac:dyDescent="0.2">
      <c r="A10" s="8" t="s">
        <v>839</v>
      </c>
      <c r="B10" s="9">
        <v>119</v>
      </c>
      <c r="C10" s="9">
        <v>158</v>
      </c>
      <c r="D10" s="9">
        <v>277</v>
      </c>
      <c r="E10" s="9">
        <v>0</v>
      </c>
      <c r="F10" s="9">
        <v>0</v>
      </c>
      <c r="G10" s="9">
        <f t="shared" si="0"/>
        <v>0</v>
      </c>
      <c r="H10" s="9">
        <f t="shared" si="1"/>
        <v>119</v>
      </c>
      <c r="I10" s="9">
        <f t="shared" si="1"/>
        <v>158</v>
      </c>
      <c r="J10" s="9">
        <f t="shared" si="2"/>
        <v>277</v>
      </c>
      <c r="K10" s="339" t="s">
        <v>840</v>
      </c>
    </row>
    <row r="11" spans="1:11" ht="21" customHeight="1" x14ac:dyDescent="0.2">
      <c r="A11" s="8" t="s">
        <v>203</v>
      </c>
      <c r="B11" s="9">
        <v>101</v>
      </c>
      <c r="C11" s="9">
        <v>135</v>
      </c>
      <c r="D11" s="9">
        <v>236</v>
      </c>
      <c r="E11" s="9">
        <v>0</v>
      </c>
      <c r="F11" s="9">
        <v>0</v>
      </c>
      <c r="G11" s="9">
        <f t="shared" si="0"/>
        <v>0</v>
      </c>
      <c r="H11" s="9">
        <f t="shared" si="1"/>
        <v>101</v>
      </c>
      <c r="I11" s="9">
        <f t="shared" si="1"/>
        <v>135</v>
      </c>
      <c r="J11" s="9">
        <f t="shared" si="2"/>
        <v>236</v>
      </c>
      <c r="K11" s="339" t="s">
        <v>204</v>
      </c>
    </row>
    <row r="12" spans="1:11" ht="21" customHeight="1" x14ac:dyDescent="0.2">
      <c r="A12" s="8" t="s">
        <v>404</v>
      </c>
      <c r="B12" s="9">
        <v>83</v>
      </c>
      <c r="C12" s="9">
        <v>158</v>
      </c>
      <c r="D12" s="9">
        <v>241</v>
      </c>
      <c r="E12" s="9">
        <v>0</v>
      </c>
      <c r="F12" s="9">
        <v>0</v>
      </c>
      <c r="G12" s="9">
        <f t="shared" si="0"/>
        <v>0</v>
      </c>
      <c r="H12" s="9">
        <f t="shared" si="1"/>
        <v>83</v>
      </c>
      <c r="I12" s="9">
        <f t="shared" si="1"/>
        <v>158</v>
      </c>
      <c r="J12" s="9">
        <f t="shared" si="2"/>
        <v>241</v>
      </c>
      <c r="K12" s="339" t="s">
        <v>300</v>
      </c>
    </row>
    <row r="13" spans="1:11" ht="21" customHeight="1" x14ac:dyDescent="0.2">
      <c r="A13" s="8" t="s">
        <v>207</v>
      </c>
      <c r="B13" s="9">
        <v>28</v>
      </c>
      <c r="C13" s="9">
        <v>120</v>
      </c>
      <c r="D13" s="9">
        <v>148</v>
      </c>
      <c r="E13" s="9">
        <v>0</v>
      </c>
      <c r="F13" s="9">
        <v>0</v>
      </c>
      <c r="G13" s="9">
        <f t="shared" si="0"/>
        <v>0</v>
      </c>
      <c r="H13" s="9">
        <f t="shared" si="1"/>
        <v>28</v>
      </c>
      <c r="I13" s="9">
        <f t="shared" si="1"/>
        <v>120</v>
      </c>
      <c r="J13" s="9">
        <f t="shared" si="2"/>
        <v>148</v>
      </c>
      <c r="K13" s="339" t="s">
        <v>208</v>
      </c>
    </row>
    <row r="14" spans="1:11" ht="21" customHeight="1" x14ac:dyDescent="0.2">
      <c r="A14" s="8" t="s">
        <v>209</v>
      </c>
      <c r="B14" s="9">
        <v>340</v>
      </c>
      <c r="C14" s="9">
        <v>230</v>
      </c>
      <c r="D14" s="9">
        <v>570</v>
      </c>
      <c r="E14" s="9">
        <v>0</v>
      </c>
      <c r="F14" s="9">
        <v>0</v>
      </c>
      <c r="G14" s="9">
        <f t="shared" si="0"/>
        <v>0</v>
      </c>
      <c r="H14" s="9">
        <f t="shared" si="1"/>
        <v>340</v>
      </c>
      <c r="I14" s="9">
        <f t="shared" si="1"/>
        <v>230</v>
      </c>
      <c r="J14" s="9">
        <f t="shared" si="2"/>
        <v>570</v>
      </c>
      <c r="K14" s="339" t="s">
        <v>210</v>
      </c>
    </row>
    <row r="15" spans="1:11" ht="21" customHeight="1" x14ac:dyDescent="0.2">
      <c r="A15" s="8" t="s">
        <v>841</v>
      </c>
      <c r="B15" s="9">
        <v>94</v>
      </c>
      <c r="C15" s="9">
        <v>32</v>
      </c>
      <c r="D15" s="9">
        <v>126</v>
      </c>
      <c r="E15" s="9">
        <v>0</v>
      </c>
      <c r="F15" s="9">
        <v>0</v>
      </c>
      <c r="G15" s="9">
        <f t="shared" si="0"/>
        <v>0</v>
      </c>
      <c r="H15" s="9">
        <f t="shared" si="1"/>
        <v>94</v>
      </c>
      <c r="I15" s="9">
        <f t="shared" si="1"/>
        <v>32</v>
      </c>
      <c r="J15" s="9">
        <f t="shared" si="2"/>
        <v>126</v>
      </c>
      <c r="K15" s="339" t="s">
        <v>842</v>
      </c>
    </row>
    <row r="16" spans="1:11" ht="21" customHeight="1" x14ac:dyDescent="0.2">
      <c r="A16" s="8" t="s">
        <v>352</v>
      </c>
      <c r="B16" s="9">
        <v>69</v>
      </c>
      <c r="C16" s="9">
        <v>85</v>
      </c>
      <c r="D16" s="9">
        <v>154</v>
      </c>
      <c r="E16" s="9">
        <v>0</v>
      </c>
      <c r="F16" s="9">
        <v>0</v>
      </c>
      <c r="G16" s="9">
        <f t="shared" si="0"/>
        <v>0</v>
      </c>
      <c r="H16" s="9">
        <f t="shared" si="1"/>
        <v>69</v>
      </c>
      <c r="I16" s="9">
        <f t="shared" si="1"/>
        <v>85</v>
      </c>
      <c r="J16" s="9">
        <f t="shared" si="2"/>
        <v>154</v>
      </c>
      <c r="K16" s="339" t="s">
        <v>843</v>
      </c>
    </row>
    <row r="17" spans="1:11" ht="21" customHeight="1" x14ac:dyDescent="0.2">
      <c r="A17" s="8" t="s">
        <v>844</v>
      </c>
      <c r="B17" s="9">
        <v>149</v>
      </c>
      <c r="C17" s="9">
        <v>142</v>
      </c>
      <c r="D17" s="9">
        <v>291</v>
      </c>
      <c r="E17" s="9">
        <v>0</v>
      </c>
      <c r="F17" s="9">
        <v>0</v>
      </c>
      <c r="G17" s="9">
        <f t="shared" si="0"/>
        <v>0</v>
      </c>
      <c r="H17" s="9">
        <f t="shared" si="1"/>
        <v>149</v>
      </c>
      <c r="I17" s="9">
        <f t="shared" si="1"/>
        <v>142</v>
      </c>
      <c r="J17" s="9">
        <f t="shared" si="2"/>
        <v>291</v>
      </c>
      <c r="K17" s="339" t="s">
        <v>845</v>
      </c>
    </row>
    <row r="18" spans="1:11" ht="21" customHeight="1" x14ac:dyDescent="0.2">
      <c r="A18" s="8" t="s">
        <v>217</v>
      </c>
      <c r="B18" s="9">
        <v>137</v>
      </c>
      <c r="C18" s="9">
        <v>280</v>
      </c>
      <c r="D18" s="9">
        <v>417</v>
      </c>
      <c r="E18" s="9">
        <v>0</v>
      </c>
      <c r="F18" s="9">
        <v>0</v>
      </c>
      <c r="G18" s="9">
        <f t="shared" si="0"/>
        <v>0</v>
      </c>
      <c r="H18" s="9">
        <f t="shared" si="1"/>
        <v>137</v>
      </c>
      <c r="I18" s="9">
        <f t="shared" si="1"/>
        <v>280</v>
      </c>
      <c r="J18" s="9">
        <f t="shared" si="2"/>
        <v>417</v>
      </c>
      <c r="K18" s="339" t="s">
        <v>257</v>
      </c>
    </row>
    <row r="19" spans="1:11" ht="21" customHeight="1" x14ac:dyDescent="0.2">
      <c r="A19" s="8" t="s">
        <v>219</v>
      </c>
      <c r="B19" s="9">
        <v>0</v>
      </c>
      <c r="C19" s="9">
        <v>349</v>
      </c>
      <c r="D19" s="9">
        <v>349</v>
      </c>
      <c r="E19" s="9">
        <v>0</v>
      </c>
      <c r="F19" s="9">
        <v>0</v>
      </c>
      <c r="G19" s="9">
        <f t="shared" si="0"/>
        <v>0</v>
      </c>
      <c r="H19" s="9">
        <f t="shared" si="1"/>
        <v>0</v>
      </c>
      <c r="I19" s="9">
        <f t="shared" si="1"/>
        <v>349</v>
      </c>
      <c r="J19" s="9">
        <f t="shared" si="2"/>
        <v>349</v>
      </c>
      <c r="K19" s="339" t="s">
        <v>258</v>
      </c>
    </row>
    <row r="20" spans="1:11" ht="21" customHeight="1" x14ac:dyDescent="0.2">
      <c r="A20" s="8" t="s">
        <v>221</v>
      </c>
      <c r="B20" s="9">
        <v>228</v>
      </c>
      <c r="C20" s="9">
        <v>210</v>
      </c>
      <c r="D20" s="9">
        <v>438</v>
      </c>
      <c r="E20" s="9">
        <v>0</v>
      </c>
      <c r="F20" s="9">
        <v>0</v>
      </c>
      <c r="G20" s="9">
        <f t="shared" si="0"/>
        <v>0</v>
      </c>
      <c r="H20" s="9">
        <f t="shared" si="1"/>
        <v>228</v>
      </c>
      <c r="I20" s="9">
        <f t="shared" si="1"/>
        <v>210</v>
      </c>
      <c r="J20" s="9">
        <f t="shared" si="2"/>
        <v>438</v>
      </c>
      <c r="K20" s="339" t="s">
        <v>222</v>
      </c>
    </row>
    <row r="21" spans="1:11" ht="21" customHeight="1" x14ac:dyDescent="0.2">
      <c r="A21" s="8" t="s">
        <v>846</v>
      </c>
      <c r="B21" s="9">
        <v>87</v>
      </c>
      <c r="C21" s="9">
        <v>306</v>
      </c>
      <c r="D21" s="9">
        <v>393</v>
      </c>
      <c r="E21" s="9">
        <v>0</v>
      </c>
      <c r="F21" s="9">
        <v>0</v>
      </c>
      <c r="G21" s="9">
        <f t="shared" si="0"/>
        <v>0</v>
      </c>
      <c r="H21" s="9">
        <f t="shared" si="1"/>
        <v>87</v>
      </c>
      <c r="I21" s="9">
        <f t="shared" si="1"/>
        <v>306</v>
      </c>
      <c r="J21" s="9">
        <f t="shared" si="2"/>
        <v>393</v>
      </c>
      <c r="K21" s="339" t="s">
        <v>459</v>
      </c>
    </row>
    <row r="22" spans="1:11" ht="21" customHeight="1" x14ac:dyDescent="0.2">
      <c r="A22" s="8" t="s">
        <v>460</v>
      </c>
      <c r="B22" s="9">
        <v>144</v>
      </c>
      <c r="C22" s="9">
        <v>147</v>
      </c>
      <c r="D22" s="9">
        <v>291</v>
      </c>
      <c r="E22" s="9">
        <v>0</v>
      </c>
      <c r="F22" s="9">
        <v>0</v>
      </c>
      <c r="G22" s="9">
        <f t="shared" si="0"/>
        <v>0</v>
      </c>
      <c r="H22" s="9">
        <f t="shared" si="1"/>
        <v>144</v>
      </c>
      <c r="I22" s="9">
        <f t="shared" si="1"/>
        <v>147</v>
      </c>
      <c r="J22" s="9">
        <f t="shared" si="2"/>
        <v>291</v>
      </c>
      <c r="K22" s="339" t="s">
        <v>461</v>
      </c>
    </row>
    <row r="23" spans="1:11" ht="21" customHeight="1" x14ac:dyDescent="0.2">
      <c r="A23" s="8" t="s">
        <v>311</v>
      </c>
      <c r="B23" s="9">
        <v>530</v>
      </c>
      <c r="C23" s="9">
        <v>614</v>
      </c>
      <c r="D23" s="9">
        <v>1144</v>
      </c>
      <c r="E23" s="9">
        <v>0</v>
      </c>
      <c r="F23" s="9">
        <v>0</v>
      </c>
      <c r="G23" s="9">
        <f t="shared" si="0"/>
        <v>0</v>
      </c>
      <c r="H23" s="9">
        <f t="shared" si="1"/>
        <v>530</v>
      </c>
      <c r="I23" s="9">
        <f t="shared" si="1"/>
        <v>614</v>
      </c>
      <c r="J23" s="9">
        <f t="shared" si="2"/>
        <v>1144</v>
      </c>
      <c r="K23" s="339" t="s">
        <v>312</v>
      </c>
    </row>
    <row r="24" spans="1:11" ht="21" customHeight="1" x14ac:dyDescent="0.2">
      <c r="A24" s="8" t="s">
        <v>229</v>
      </c>
      <c r="B24" s="9">
        <v>146</v>
      </c>
      <c r="C24" s="9">
        <v>36</v>
      </c>
      <c r="D24" s="9">
        <v>182</v>
      </c>
      <c r="E24" s="9">
        <v>0</v>
      </c>
      <c r="F24" s="9">
        <v>0</v>
      </c>
      <c r="G24" s="9">
        <f t="shared" si="0"/>
        <v>0</v>
      </c>
      <c r="H24" s="9">
        <f t="shared" si="1"/>
        <v>146</v>
      </c>
      <c r="I24" s="9">
        <f t="shared" si="1"/>
        <v>36</v>
      </c>
      <c r="J24" s="9">
        <f t="shared" si="2"/>
        <v>182</v>
      </c>
      <c r="K24" s="339" t="s">
        <v>847</v>
      </c>
    </row>
    <row r="25" spans="1:11" ht="21" customHeight="1" x14ac:dyDescent="0.2">
      <c r="A25" s="8" t="s">
        <v>233</v>
      </c>
      <c r="B25" s="9">
        <v>115</v>
      </c>
      <c r="C25" s="9">
        <v>140</v>
      </c>
      <c r="D25" s="9">
        <v>255</v>
      </c>
      <c r="E25" s="9">
        <v>0</v>
      </c>
      <c r="F25" s="9">
        <v>0</v>
      </c>
      <c r="G25" s="9">
        <f t="shared" si="0"/>
        <v>0</v>
      </c>
      <c r="H25" s="9">
        <f t="shared" si="1"/>
        <v>115</v>
      </c>
      <c r="I25" s="9">
        <f t="shared" si="1"/>
        <v>140</v>
      </c>
      <c r="J25" s="9">
        <f t="shared" si="2"/>
        <v>255</v>
      </c>
      <c r="K25" s="339" t="s">
        <v>234</v>
      </c>
    </row>
    <row r="26" spans="1:11" ht="21" customHeight="1" x14ac:dyDescent="0.2">
      <c r="A26" s="8" t="s">
        <v>239</v>
      </c>
      <c r="B26" s="9">
        <v>142</v>
      </c>
      <c r="C26" s="9">
        <v>121</v>
      </c>
      <c r="D26" s="9">
        <v>263</v>
      </c>
      <c r="E26" s="9">
        <v>0</v>
      </c>
      <c r="F26" s="9">
        <v>0</v>
      </c>
      <c r="G26" s="9">
        <f t="shared" si="0"/>
        <v>0</v>
      </c>
      <c r="H26" s="9">
        <f t="shared" si="1"/>
        <v>142</v>
      </c>
      <c r="I26" s="9">
        <f t="shared" si="1"/>
        <v>121</v>
      </c>
      <c r="J26" s="9">
        <f t="shared" si="2"/>
        <v>263</v>
      </c>
      <c r="K26" s="339" t="s">
        <v>240</v>
      </c>
    </row>
    <row r="27" spans="1:11" ht="21" customHeight="1" x14ac:dyDescent="0.2">
      <c r="A27" s="8" t="s">
        <v>243</v>
      </c>
      <c r="B27" s="9">
        <v>78</v>
      </c>
      <c r="C27" s="9">
        <v>160</v>
      </c>
      <c r="D27" s="9">
        <v>238</v>
      </c>
      <c r="E27" s="9">
        <v>0</v>
      </c>
      <c r="F27" s="9">
        <v>0</v>
      </c>
      <c r="G27" s="9">
        <f t="shared" si="0"/>
        <v>0</v>
      </c>
      <c r="H27" s="9">
        <f t="shared" si="1"/>
        <v>78</v>
      </c>
      <c r="I27" s="9">
        <f t="shared" si="1"/>
        <v>160</v>
      </c>
      <c r="J27" s="9">
        <f t="shared" si="2"/>
        <v>238</v>
      </c>
      <c r="K27" s="339" t="s">
        <v>244</v>
      </c>
    </row>
    <row r="28" spans="1:11" ht="21" customHeight="1" x14ac:dyDescent="0.2">
      <c r="A28" s="8" t="s">
        <v>848</v>
      </c>
      <c r="B28" s="9">
        <v>46</v>
      </c>
      <c r="C28" s="9">
        <v>109</v>
      </c>
      <c r="D28" s="9">
        <v>155</v>
      </c>
      <c r="E28" s="9">
        <v>0</v>
      </c>
      <c r="F28" s="9">
        <v>0</v>
      </c>
      <c r="G28" s="9">
        <f t="shared" si="0"/>
        <v>0</v>
      </c>
      <c r="H28" s="9">
        <f t="shared" si="1"/>
        <v>46</v>
      </c>
      <c r="I28" s="9">
        <f t="shared" si="1"/>
        <v>109</v>
      </c>
      <c r="J28" s="9">
        <f t="shared" si="2"/>
        <v>155</v>
      </c>
      <c r="K28" s="339" t="s">
        <v>849</v>
      </c>
    </row>
    <row r="29" spans="1:11" ht="21" customHeight="1" thickBot="1" x14ac:dyDescent="0.25">
      <c r="A29" s="11" t="s">
        <v>90</v>
      </c>
      <c r="B29" s="12">
        <f>SUM(B9:B28)</f>
        <v>2743</v>
      </c>
      <c r="C29" s="12">
        <f t="shared" ref="C29:J29" si="3">SUM(C9:C28)</f>
        <v>3751</v>
      </c>
      <c r="D29" s="12">
        <f t="shared" si="3"/>
        <v>6494</v>
      </c>
      <c r="E29" s="12">
        <f t="shared" si="3"/>
        <v>0</v>
      </c>
      <c r="F29" s="12">
        <f t="shared" si="3"/>
        <v>0</v>
      </c>
      <c r="G29" s="12">
        <f t="shared" si="3"/>
        <v>0</v>
      </c>
      <c r="H29" s="12">
        <f t="shared" si="3"/>
        <v>2743</v>
      </c>
      <c r="I29" s="12">
        <f t="shared" si="3"/>
        <v>3751</v>
      </c>
      <c r="J29" s="12">
        <f t="shared" si="3"/>
        <v>6494</v>
      </c>
      <c r="K29" s="13" t="s">
        <v>91</v>
      </c>
    </row>
    <row r="30" spans="1:11" ht="15" thickTop="1" x14ac:dyDescent="0.2"/>
    <row r="31" spans="1:11" ht="32.25" customHeight="1" thickBot="1" x14ac:dyDescent="0.25">
      <c r="A31" s="5" t="s">
        <v>2497</v>
      </c>
      <c r="K31" s="7" t="s">
        <v>2686</v>
      </c>
    </row>
    <row r="32" spans="1:11" ht="24" customHeight="1" thickTop="1" x14ac:dyDescent="0.25">
      <c r="A32" s="992" t="s">
        <v>196</v>
      </c>
      <c r="B32" s="1003" t="s">
        <v>1</v>
      </c>
      <c r="C32" s="1003"/>
      <c r="D32" s="1003"/>
      <c r="E32" s="1003" t="s">
        <v>2</v>
      </c>
      <c r="F32" s="1003"/>
      <c r="G32" s="1003"/>
      <c r="H32" s="1003" t="s">
        <v>4</v>
      </c>
      <c r="I32" s="1003"/>
      <c r="J32" s="1003"/>
      <c r="K32" s="992" t="s">
        <v>197</v>
      </c>
    </row>
    <row r="33" spans="1:11" ht="24" customHeight="1" x14ac:dyDescent="0.25">
      <c r="A33" s="993"/>
      <c r="B33" s="1004" t="s">
        <v>6</v>
      </c>
      <c r="C33" s="1004"/>
      <c r="D33" s="1004"/>
      <c r="E33" s="1004" t="s">
        <v>7</v>
      </c>
      <c r="F33" s="1004"/>
      <c r="G33" s="1004"/>
      <c r="H33" s="1004" t="s">
        <v>9</v>
      </c>
      <c r="I33" s="1004"/>
      <c r="J33" s="1004"/>
      <c r="K33" s="993"/>
    </row>
    <row r="34" spans="1:11" ht="24" customHeight="1" x14ac:dyDescent="0.25">
      <c r="A34" s="993"/>
      <c r="B34" s="334" t="s">
        <v>10</v>
      </c>
      <c r="C34" s="334" t="s">
        <v>112</v>
      </c>
      <c r="D34" s="334" t="s">
        <v>12</v>
      </c>
      <c r="E34" s="334" t="s">
        <v>10</v>
      </c>
      <c r="F34" s="334" t="s">
        <v>112</v>
      </c>
      <c r="G34" s="334" t="s">
        <v>12</v>
      </c>
      <c r="H34" s="334" t="s">
        <v>10</v>
      </c>
      <c r="I34" s="334" t="s">
        <v>112</v>
      </c>
      <c r="J34" s="334" t="s">
        <v>12</v>
      </c>
      <c r="K34" s="993"/>
    </row>
    <row r="35" spans="1:11" ht="24" customHeight="1" thickBot="1" x14ac:dyDescent="0.3">
      <c r="A35" s="994"/>
      <c r="B35" s="4" t="s">
        <v>13</v>
      </c>
      <c r="C35" s="4" t="s">
        <v>14</v>
      </c>
      <c r="D35" s="4" t="s">
        <v>9</v>
      </c>
      <c r="E35" s="4" t="s">
        <v>13</v>
      </c>
      <c r="F35" s="4" t="s">
        <v>14</v>
      </c>
      <c r="G35" s="4" t="s">
        <v>9</v>
      </c>
      <c r="H35" s="4" t="s">
        <v>13</v>
      </c>
      <c r="I35" s="4" t="s">
        <v>14</v>
      </c>
      <c r="J35" s="4" t="s">
        <v>9</v>
      </c>
      <c r="K35" s="994"/>
    </row>
    <row r="36" spans="1:11" ht="27.75" customHeight="1" x14ac:dyDescent="0.2">
      <c r="A36" s="8" t="s">
        <v>92</v>
      </c>
      <c r="B36" s="9"/>
      <c r="C36" s="9"/>
      <c r="D36" s="9"/>
      <c r="E36" s="9"/>
      <c r="F36" s="9"/>
      <c r="G36" s="9"/>
      <c r="H36" s="9"/>
      <c r="I36" s="9"/>
      <c r="J36" s="9"/>
      <c r="K36" s="339" t="s">
        <v>93</v>
      </c>
    </row>
    <row r="37" spans="1:11" ht="27.75" customHeight="1" x14ac:dyDescent="0.2">
      <c r="A37" s="8" t="s">
        <v>207</v>
      </c>
      <c r="B37" s="9">
        <v>58</v>
      </c>
      <c r="C37" s="9">
        <v>54</v>
      </c>
      <c r="D37" s="9">
        <v>112</v>
      </c>
      <c r="E37" s="9">
        <v>0</v>
      </c>
      <c r="F37" s="9">
        <v>0</v>
      </c>
      <c r="G37" s="9">
        <v>0</v>
      </c>
      <c r="H37" s="9">
        <f t="shared" ref="H37:I43" si="4">SUM(B37,E37)</f>
        <v>58</v>
      </c>
      <c r="I37" s="9">
        <f t="shared" si="4"/>
        <v>54</v>
      </c>
      <c r="J37" s="9">
        <f t="shared" ref="J37:J43" si="5">SUM(H37:I37)</f>
        <v>112</v>
      </c>
      <c r="K37" s="339" t="s">
        <v>208</v>
      </c>
    </row>
    <row r="38" spans="1:11" ht="27.75" customHeight="1" x14ac:dyDescent="0.2">
      <c r="A38" s="8" t="s">
        <v>844</v>
      </c>
      <c r="B38" s="9">
        <v>58</v>
      </c>
      <c r="C38" s="9">
        <v>6</v>
      </c>
      <c r="D38" s="9">
        <v>64</v>
      </c>
      <c r="E38" s="9">
        <v>0</v>
      </c>
      <c r="F38" s="9">
        <v>0</v>
      </c>
      <c r="G38" s="9">
        <v>0</v>
      </c>
      <c r="H38" s="9">
        <f t="shared" si="4"/>
        <v>58</v>
      </c>
      <c r="I38" s="9">
        <f t="shared" si="4"/>
        <v>6</v>
      </c>
      <c r="J38" s="9">
        <f t="shared" si="5"/>
        <v>64</v>
      </c>
      <c r="K38" s="339" t="s">
        <v>845</v>
      </c>
    </row>
    <row r="39" spans="1:11" ht="27.75" customHeight="1" x14ac:dyDescent="0.2">
      <c r="A39" s="8" t="s">
        <v>217</v>
      </c>
      <c r="B39" s="9">
        <v>36</v>
      </c>
      <c r="C39" s="9">
        <v>33</v>
      </c>
      <c r="D39" s="9">
        <v>69</v>
      </c>
      <c r="E39" s="9">
        <v>0</v>
      </c>
      <c r="F39" s="9">
        <v>0</v>
      </c>
      <c r="G39" s="9">
        <v>0</v>
      </c>
      <c r="H39" s="9">
        <f t="shared" si="4"/>
        <v>36</v>
      </c>
      <c r="I39" s="9">
        <f t="shared" si="4"/>
        <v>33</v>
      </c>
      <c r="J39" s="9">
        <f t="shared" si="5"/>
        <v>69</v>
      </c>
      <c r="K39" s="339" t="s">
        <v>257</v>
      </c>
    </row>
    <row r="40" spans="1:11" ht="27.75" customHeight="1" x14ac:dyDescent="0.2">
      <c r="A40" s="8" t="s">
        <v>846</v>
      </c>
      <c r="B40" s="9">
        <v>56</v>
      </c>
      <c r="C40" s="9">
        <v>90</v>
      </c>
      <c r="D40" s="9">
        <v>146</v>
      </c>
      <c r="E40" s="9">
        <v>0</v>
      </c>
      <c r="F40" s="9">
        <v>0</v>
      </c>
      <c r="G40" s="9">
        <v>0</v>
      </c>
      <c r="H40" s="9">
        <f t="shared" si="4"/>
        <v>56</v>
      </c>
      <c r="I40" s="9">
        <f t="shared" si="4"/>
        <v>90</v>
      </c>
      <c r="J40" s="9">
        <f t="shared" si="5"/>
        <v>146</v>
      </c>
      <c r="K40" s="339" t="s">
        <v>459</v>
      </c>
    </row>
    <row r="41" spans="1:11" ht="27.75" customHeight="1" x14ac:dyDescent="0.2">
      <c r="A41" s="8" t="s">
        <v>710</v>
      </c>
      <c r="B41" s="9">
        <v>124</v>
      </c>
      <c r="C41" s="9">
        <v>89</v>
      </c>
      <c r="D41" s="9">
        <v>213</v>
      </c>
      <c r="E41" s="9">
        <v>0</v>
      </c>
      <c r="F41" s="9">
        <v>0</v>
      </c>
      <c r="G41" s="9">
        <v>0</v>
      </c>
      <c r="H41" s="9">
        <f t="shared" si="4"/>
        <v>124</v>
      </c>
      <c r="I41" s="9">
        <f t="shared" si="4"/>
        <v>89</v>
      </c>
      <c r="J41" s="9">
        <f t="shared" si="5"/>
        <v>213</v>
      </c>
      <c r="K41" s="339" t="s">
        <v>312</v>
      </c>
    </row>
    <row r="42" spans="1:11" ht="27.75" customHeight="1" x14ac:dyDescent="0.2">
      <c r="A42" s="8" t="s">
        <v>523</v>
      </c>
      <c r="B42" s="9">
        <v>54</v>
      </c>
      <c r="C42" s="9">
        <v>7</v>
      </c>
      <c r="D42" s="9">
        <v>61</v>
      </c>
      <c r="E42" s="9">
        <v>0</v>
      </c>
      <c r="F42" s="9">
        <v>0</v>
      </c>
      <c r="G42" s="9">
        <v>0</v>
      </c>
      <c r="H42" s="9">
        <f t="shared" si="4"/>
        <v>54</v>
      </c>
      <c r="I42" s="9">
        <f t="shared" si="4"/>
        <v>7</v>
      </c>
      <c r="J42" s="9">
        <f t="shared" si="5"/>
        <v>61</v>
      </c>
      <c r="K42" s="339" t="s">
        <v>240</v>
      </c>
    </row>
    <row r="43" spans="1:11" ht="27.75" customHeight="1" thickBot="1" x14ac:dyDescent="0.25">
      <c r="A43" s="20" t="s">
        <v>500</v>
      </c>
      <c r="B43" s="21">
        <f t="shared" ref="B43:G43" si="6">SUM(B37:B42)</f>
        <v>386</v>
      </c>
      <c r="C43" s="21">
        <f t="shared" si="6"/>
        <v>279</v>
      </c>
      <c r="D43" s="21">
        <f t="shared" si="6"/>
        <v>665</v>
      </c>
      <c r="E43" s="21">
        <f t="shared" si="6"/>
        <v>0</v>
      </c>
      <c r="F43" s="21">
        <f t="shared" si="6"/>
        <v>0</v>
      </c>
      <c r="G43" s="21">
        <f t="shared" si="6"/>
        <v>0</v>
      </c>
      <c r="H43" s="9">
        <f t="shared" si="4"/>
        <v>386</v>
      </c>
      <c r="I43" s="9">
        <f t="shared" si="4"/>
        <v>279</v>
      </c>
      <c r="J43" s="9">
        <f t="shared" si="5"/>
        <v>665</v>
      </c>
      <c r="K43" s="22" t="s">
        <v>103</v>
      </c>
    </row>
    <row r="44" spans="1:11" ht="27.75" customHeight="1" thickBot="1" x14ac:dyDescent="0.25">
      <c r="A44" s="23" t="s">
        <v>374</v>
      </c>
      <c r="B44" s="24">
        <f t="shared" ref="B44:J44" si="7">SUM(B43,B29)</f>
        <v>3129</v>
      </c>
      <c r="C44" s="24">
        <f t="shared" si="7"/>
        <v>4030</v>
      </c>
      <c r="D44" s="24">
        <f t="shared" si="7"/>
        <v>7159</v>
      </c>
      <c r="E44" s="24">
        <f t="shared" si="7"/>
        <v>0</v>
      </c>
      <c r="F44" s="24">
        <f t="shared" si="7"/>
        <v>0</v>
      </c>
      <c r="G44" s="24">
        <f t="shared" si="7"/>
        <v>0</v>
      </c>
      <c r="H44" s="24">
        <f t="shared" si="7"/>
        <v>3129</v>
      </c>
      <c r="I44" s="24">
        <f t="shared" si="7"/>
        <v>4030</v>
      </c>
      <c r="J44" s="24">
        <f t="shared" si="7"/>
        <v>7159</v>
      </c>
      <c r="K44" s="340" t="s">
        <v>852</v>
      </c>
    </row>
    <row r="45" spans="1:11" ht="15" thickTop="1" x14ac:dyDescent="0.2"/>
    <row r="52" spans="1:11" s="560" customFormat="1" x14ac:dyDescent="0.2"/>
    <row r="53" spans="1:11" s="560" customFormat="1" x14ac:dyDescent="0.2"/>
    <row r="54" spans="1:11" s="560" customFormat="1" x14ac:dyDescent="0.2"/>
    <row r="55" spans="1:11" s="560" customFormat="1" x14ac:dyDescent="0.2"/>
    <row r="56" spans="1:11" s="560" customFormat="1" x14ac:dyDescent="0.2"/>
    <row r="58" spans="1:11" s="560" customFormat="1" x14ac:dyDescent="0.2"/>
    <row r="59" spans="1:11" s="560" customFormat="1" x14ac:dyDescent="0.2"/>
    <row r="63" spans="1:11" ht="22.5" customHeight="1" x14ac:dyDescent="0.2">
      <c r="A63" s="995" t="s">
        <v>2086</v>
      </c>
      <c r="B63" s="995"/>
      <c r="C63" s="995"/>
      <c r="D63" s="995"/>
      <c r="E63" s="995"/>
      <c r="F63" s="995"/>
      <c r="G63" s="995"/>
      <c r="H63" s="995"/>
      <c r="I63" s="995"/>
      <c r="J63" s="995"/>
      <c r="K63" s="995"/>
    </row>
    <row r="64" spans="1:11" ht="20.25" customHeight="1" x14ac:dyDescent="0.2">
      <c r="A64" s="999" t="s">
        <v>2087</v>
      </c>
      <c r="B64" s="999"/>
      <c r="C64" s="999"/>
      <c r="D64" s="999"/>
      <c r="E64" s="999"/>
      <c r="F64" s="999"/>
      <c r="G64" s="999"/>
      <c r="H64" s="999"/>
      <c r="I64" s="999"/>
      <c r="J64" s="999"/>
      <c r="K64" s="999"/>
    </row>
    <row r="65" spans="1:12" ht="22.5" customHeight="1" thickBot="1" x14ac:dyDescent="0.25">
      <c r="A65" s="78" t="s">
        <v>2498</v>
      </c>
      <c r="K65" s="7" t="s">
        <v>858</v>
      </c>
    </row>
    <row r="66" spans="1:12" ht="19.5" customHeight="1" thickTop="1" x14ac:dyDescent="0.25">
      <c r="A66" s="992" t="s">
        <v>196</v>
      </c>
      <c r="B66" s="1003" t="s">
        <v>1</v>
      </c>
      <c r="C66" s="1003"/>
      <c r="D66" s="1003"/>
      <c r="E66" s="1003" t="s">
        <v>2</v>
      </c>
      <c r="F66" s="1003"/>
      <c r="G66" s="1003"/>
      <c r="H66" s="1003" t="s">
        <v>4</v>
      </c>
      <c r="I66" s="1003"/>
      <c r="J66" s="1003"/>
      <c r="K66" s="992" t="s">
        <v>197</v>
      </c>
    </row>
    <row r="67" spans="1:12" ht="19.5" customHeight="1" x14ac:dyDescent="0.25">
      <c r="A67" s="993"/>
      <c r="B67" s="1004" t="s">
        <v>6</v>
      </c>
      <c r="C67" s="1004"/>
      <c r="D67" s="1004"/>
      <c r="E67" s="1004" t="s">
        <v>7</v>
      </c>
      <c r="F67" s="1004"/>
      <c r="G67" s="1004"/>
      <c r="H67" s="1004" t="s">
        <v>9</v>
      </c>
      <c r="I67" s="1004"/>
      <c r="J67" s="1004"/>
      <c r="K67" s="993"/>
    </row>
    <row r="68" spans="1:12" ht="19.5" customHeight="1" x14ac:dyDescent="0.25">
      <c r="A68" s="993"/>
      <c r="B68" s="334" t="s">
        <v>10</v>
      </c>
      <c r="C68" s="334" t="s">
        <v>112</v>
      </c>
      <c r="D68" s="334" t="s">
        <v>12</v>
      </c>
      <c r="E68" s="334" t="s">
        <v>10</v>
      </c>
      <c r="F68" s="334" t="s">
        <v>112</v>
      </c>
      <c r="G68" s="334" t="s">
        <v>12</v>
      </c>
      <c r="H68" s="334" t="s">
        <v>10</v>
      </c>
      <c r="I68" s="334" t="s">
        <v>112</v>
      </c>
      <c r="J68" s="334" t="s">
        <v>12</v>
      </c>
      <c r="K68" s="993"/>
    </row>
    <row r="69" spans="1:12" ht="19.5" customHeight="1" thickBot="1" x14ac:dyDescent="0.3">
      <c r="A69" s="994"/>
      <c r="B69" s="4" t="s">
        <v>13</v>
      </c>
      <c r="C69" s="4" t="s">
        <v>14</v>
      </c>
      <c r="D69" s="4" t="s">
        <v>9</v>
      </c>
      <c r="E69" s="4" t="s">
        <v>13</v>
      </c>
      <c r="F69" s="4" t="s">
        <v>14</v>
      </c>
      <c r="G69" s="4" t="s">
        <v>9</v>
      </c>
      <c r="H69" s="4" t="s">
        <v>13</v>
      </c>
      <c r="I69" s="4" t="s">
        <v>14</v>
      </c>
      <c r="J69" s="4" t="s">
        <v>9</v>
      </c>
      <c r="K69" s="994"/>
    </row>
    <row r="70" spans="1:12" ht="19.5" customHeight="1" x14ac:dyDescent="0.2">
      <c r="A70" s="8" t="s">
        <v>15</v>
      </c>
      <c r="B70" s="9"/>
      <c r="C70" s="9"/>
      <c r="D70" s="9"/>
      <c r="E70" s="9"/>
      <c r="F70" s="9"/>
      <c r="G70" s="9"/>
      <c r="H70" s="9"/>
      <c r="I70" s="9"/>
      <c r="J70" s="9"/>
      <c r="K70" s="339" t="s">
        <v>198</v>
      </c>
    </row>
    <row r="71" spans="1:12" ht="19.5" customHeight="1" x14ac:dyDescent="0.2">
      <c r="A71" s="8" t="s">
        <v>199</v>
      </c>
      <c r="B71" s="9">
        <v>486</v>
      </c>
      <c r="C71" s="9">
        <v>909</v>
      </c>
      <c r="D71" s="9">
        <v>1395</v>
      </c>
      <c r="E71" s="9">
        <v>0</v>
      </c>
      <c r="F71" s="9">
        <v>0</v>
      </c>
      <c r="G71" s="9">
        <f t="shared" ref="G71:G90" si="8">SUM(E71:F71)</f>
        <v>0</v>
      </c>
      <c r="H71" s="9">
        <f t="shared" ref="H71:I90" si="9">SUM(B71,E71)</f>
        <v>486</v>
      </c>
      <c r="I71" s="9">
        <f t="shared" si="9"/>
        <v>909</v>
      </c>
      <c r="J71" s="9">
        <f t="shared" ref="J71:J90" si="10">SUM(H71:I71)</f>
        <v>1395</v>
      </c>
      <c r="K71" s="339" t="s">
        <v>200</v>
      </c>
    </row>
    <row r="72" spans="1:12" ht="19.5" customHeight="1" x14ac:dyDescent="0.2">
      <c r="A72" s="8" t="s">
        <v>839</v>
      </c>
      <c r="B72" s="9">
        <v>181</v>
      </c>
      <c r="C72" s="9">
        <v>262</v>
      </c>
      <c r="D72" s="9">
        <v>443</v>
      </c>
      <c r="E72" s="9">
        <v>0</v>
      </c>
      <c r="F72" s="9">
        <v>0</v>
      </c>
      <c r="G72" s="9">
        <f t="shared" si="8"/>
        <v>0</v>
      </c>
      <c r="H72" s="9">
        <f t="shared" si="9"/>
        <v>181</v>
      </c>
      <c r="I72" s="9">
        <f t="shared" si="9"/>
        <v>262</v>
      </c>
      <c r="J72" s="9">
        <f t="shared" si="10"/>
        <v>443</v>
      </c>
      <c r="K72" s="339" t="s">
        <v>840</v>
      </c>
    </row>
    <row r="73" spans="1:12" ht="19.5" customHeight="1" x14ac:dyDescent="0.2">
      <c r="A73" s="8" t="s">
        <v>203</v>
      </c>
      <c r="B73" s="9">
        <v>315</v>
      </c>
      <c r="C73" s="9">
        <v>509</v>
      </c>
      <c r="D73" s="9">
        <v>824</v>
      </c>
      <c r="E73" s="9">
        <v>0</v>
      </c>
      <c r="F73" s="9">
        <v>0</v>
      </c>
      <c r="G73" s="9">
        <f t="shared" si="8"/>
        <v>0</v>
      </c>
      <c r="H73" s="9">
        <f t="shared" si="9"/>
        <v>315</v>
      </c>
      <c r="I73" s="9">
        <f t="shared" si="9"/>
        <v>509</v>
      </c>
      <c r="J73" s="9">
        <f t="shared" si="10"/>
        <v>824</v>
      </c>
      <c r="K73" s="339" t="s">
        <v>204</v>
      </c>
    </row>
    <row r="74" spans="1:12" ht="19.5" customHeight="1" x14ac:dyDescent="0.2">
      <c r="A74" s="8" t="s">
        <v>404</v>
      </c>
      <c r="B74" s="9">
        <v>295</v>
      </c>
      <c r="C74" s="9">
        <v>701</v>
      </c>
      <c r="D74" s="9">
        <v>996</v>
      </c>
      <c r="E74" s="9">
        <v>0</v>
      </c>
      <c r="F74" s="9">
        <v>0</v>
      </c>
      <c r="G74" s="9">
        <f t="shared" si="8"/>
        <v>0</v>
      </c>
      <c r="H74" s="9">
        <f t="shared" si="9"/>
        <v>295</v>
      </c>
      <c r="I74" s="9">
        <f t="shared" si="9"/>
        <v>701</v>
      </c>
      <c r="J74" s="9">
        <f t="shared" si="10"/>
        <v>996</v>
      </c>
      <c r="K74" s="339" t="s">
        <v>300</v>
      </c>
      <c r="L74" s="642"/>
    </row>
    <row r="75" spans="1:12" ht="19.5" customHeight="1" x14ac:dyDescent="0.2">
      <c r="A75" s="8" t="s">
        <v>207</v>
      </c>
      <c r="B75" s="9">
        <v>88</v>
      </c>
      <c r="C75" s="9">
        <v>369</v>
      </c>
      <c r="D75" s="9">
        <v>457</v>
      </c>
      <c r="E75" s="9">
        <v>0</v>
      </c>
      <c r="F75" s="9">
        <v>0</v>
      </c>
      <c r="G75" s="9">
        <f t="shared" si="8"/>
        <v>0</v>
      </c>
      <c r="H75" s="9">
        <f t="shared" si="9"/>
        <v>88</v>
      </c>
      <c r="I75" s="9">
        <f t="shared" si="9"/>
        <v>369</v>
      </c>
      <c r="J75" s="9">
        <f t="shared" si="10"/>
        <v>457</v>
      </c>
      <c r="K75" s="339" t="s">
        <v>208</v>
      </c>
      <c r="L75" s="642"/>
    </row>
    <row r="76" spans="1:12" ht="19.5" customHeight="1" x14ac:dyDescent="0.2">
      <c r="A76" s="8" t="s">
        <v>209</v>
      </c>
      <c r="B76" s="9">
        <v>1011</v>
      </c>
      <c r="C76" s="9">
        <v>862</v>
      </c>
      <c r="D76" s="9">
        <v>1873</v>
      </c>
      <c r="E76" s="9">
        <v>0</v>
      </c>
      <c r="F76" s="9">
        <v>0</v>
      </c>
      <c r="G76" s="9">
        <f t="shared" si="8"/>
        <v>0</v>
      </c>
      <c r="H76" s="9">
        <f t="shared" si="9"/>
        <v>1011</v>
      </c>
      <c r="I76" s="9">
        <f t="shared" si="9"/>
        <v>862</v>
      </c>
      <c r="J76" s="9">
        <f t="shared" si="10"/>
        <v>1873</v>
      </c>
      <c r="K76" s="339" t="s">
        <v>210</v>
      </c>
      <c r="L76" s="642"/>
    </row>
    <row r="77" spans="1:12" ht="19.5" customHeight="1" x14ac:dyDescent="0.2">
      <c r="A77" s="8" t="s">
        <v>841</v>
      </c>
      <c r="B77" s="9">
        <v>238</v>
      </c>
      <c r="C77" s="9">
        <v>119</v>
      </c>
      <c r="D77" s="9">
        <v>357</v>
      </c>
      <c r="E77" s="9">
        <v>0</v>
      </c>
      <c r="F77" s="9">
        <v>0</v>
      </c>
      <c r="G77" s="9">
        <f t="shared" si="8"/>
        <v>0</v>
      </c>
      <c r="H77" s="9">
        <f t="shared" si="9"/>
        <v>238</v>
      </c>
      <c r="I77" s="9">
        <f t="shared" si="9"/>
        <v>119</v>
      </c>
      <c r="J77" s="9">
        <f t="shared" si="10"/>
        <v>357</v>
      </c>
      <c r="K77" s="339" t="s">
        <v>842</v>
      </c>
      <c r="L77" s="642"/>
    </row>
    <row r="78" spans="1:12" ht="19.5" customHeight="1" x14ac:dyDescent="0.2">
      <c r="A78" s="8" t="s">
        <v>352</v>
      </c>
      <c r="B78" s="9">
        <v>188</v>
      </c>
      <c r="C78" s="9">
        <v>310</v>
      </c>
      <c r="D78" s="9">
        <v>498</v>
      </c>
      <c r="E78" s="9">
        <v>0</v>
      </c>
      <c r="F78" s="9">
        <v>0</v>
      </c>
      <c r="G78" s="9">
        <f t="shared" si="8"/>
        <v>0</v>
      </c>
      <c r="H78" s="9">
        <f t="shared" si="9"/>
        <v>188</v>
      </c>
      <c r="I78" s="9">
        <f t="shared" si="9"/>
        <v>310</v>
      </c>
      <c r="J78" s="9">
        <f t="shared" si="10"/>
        <v>498</v>
      </c>
      <c r="K78" s="339" t="s">
        <v>843</v>
      </c>
      <c r="L78" s="642"/>
    </row>
    <row r="79" spans="1:12" ht="19.5" customHeight="1" x14ac:dyDescent="0.2">
      <c r="A79" s="8" t="s">
        <v>854</v>
      </c>
      <c r="B79" s="9">
        <v>301</v>
      </c>
      <c r="C79" s="9">
        <v>404</v>
      </c>
      <c r="D79" s="9">
        <v>705</v>
      </c>
      <c r="E79" s="9">
        <v>0</v>
      </c>
      <c r="F79" s="9">
        <v>0</v>
      </c>
      <c r="G79" s="9">
        <f t="shared" si="8"/>
        <v>0</v>
      </c>
      <c r="H79" s="9">
        <f t="shared" si="9"/>
        <v>301</v>
      </c>
      <c r="I79" s="9">
        <f t="shared" si="9"/>
        <v>404</v>
      </c>
      <c r="J79" s="9">
        <f t="shared" si="10"/>
        <v>705</v>
      </c>
      <c r="K79" s="339" t="s">
        <v>845</v>
      </c>
      <c r="L79" s="642"/>
    </row>
    <row r="80" spans="1:12" ht="19.5" customHeight="1" x14ac:dyDescent="0.2">
      <c r="A80" s="8" t="s">
        <v>217</v>
      </c>
      <c r="B80" s="9">
        <v>484</v>
      </c>
      <c r="C80" s="9">
        <v>904</v>
      </c>
      <c r="D80" s="9">
        <v>1388</v>
      </c>
      <c r="E80" s="9">
        <v>0</v>
      </c>
      <c r="F80" s="9">
        <v>0</v>
      </c>
      <c r="G80" s="9">
        <f t="shared" si="8"/>
        <v>0</v>
      </c>
      <c r="H80" s="9">
        <f t="shared" si="9"/>
        <v>484</v>
      </c>
      <c r="I80" s="9">
        <f t="shared" si="9"/>
        <v>904</v>
      </c>
      <c r="J80" s="9">
        <f t="shared" si="10"/>
        <v>1388</v>
      </c>
      <c r="K80" s="339" t="s">
        <v>257</v>
      </c>
      <c r="L80" s="642"/>
    </row>
    <row r="81" spans="1:12" ht="19.5" customHeight="1" x14ac:dyDescent="0.2">
      <c r="A81" s="8" t="s">
        <v>219</v>
      </c>
      <c r="B81" s="9">
        <v>0</v>
      </c>
      <c r="C81" s="9">
        <v>965</v>
      </c>
      <c r="D81" s="9">
        <v>965</v>
      </c>
      <c r="E81" s="9">
        <v>0</v>
      </c>
      <c r="F81" s="9">
        <v>0</v>
      </c>
      <c r="G81" s="9">
        <f t="shared" si="8"/>
        <v>0</v>
      </c>
      <c r="H81" s="9">
        <f t="shared" si="9"/>
        <v>0</v>
      </c>
      <c r="I81" s="9">
        <f t="shared" si="9"/>
        <v>965</v>
      </c>
      <c r="J81" s="9">
        <f t="shared" si="10"/>
        <v>965</v>
      </c>
      <c r="K81" s="339" t="s">
        <v>258</v>
      </c>
      <c r="L81" s="642"/>
    </row>
    <row r="82" spans="1:12" ht="19.5" customHeight="1" x14ac:dyDescent="0.2">
      <c r="A82" s="8" t="s">
        <v>221</v>
      </c>
      <c r="B82" s="9">
        <v>652</v>
      </c>
      <c r="C82" s="9">
        <v>642</v>
      </c>
      <c r="D82" s="9">
        <v>1294</v>
      </c>
      <c r="E82" s="9">
        <v>0</v>
      </c>
      <c r="F82" s="9">
        <v>0</v>
      </c>
      <c r="G82" s="9">
        <f t="shared" si="8"/>
        <v>0</v>
      </c>
      <c r="H82" s="9">
        <f t="shared" si="9"/>
        <v>652</v>
      </c>
      <c r="I82" s="9">
        <f t="shared" si="9"/>
        <v>642</v>
      </c>
      <c r="J82" s="9">
        <f t="shared" si="10"/>
        <v>1294</v>
      </c>
      <c r="K82" s="339" t="s">
        <v>850</v>
      </c>
      <c r="L82" s="642"/>
    </row>
    <row r="83" spans="1:12" ht="19.5" customHeight="1" x14ac:dyDescent="0.2">
      <c r="A83" s="8" t="s">
        <v>846</v>
      </c>
      <c r="B83" s="9">
        <v>644</v>
      </c>
      <c r="C83" s="9">
        <v>1533</v>
      </c>
      <c r="D83" s="9">
        <v>2177</v>
      </c>
      <c r="E83" s="9">
        <v>0</v>
      </c>
      <c r="F83" s="9">
        <v>0</v>
      </c>
      <c r="G83" s="9">
        <f t="shared" si="8"/>
        <v>0</v>
      </c>
      <c r="H83" s="9">
        <f t="shared" si="9"/>
        <v>644</v>
      </c>
      <c r="I83" s="9">
        <f t="shared" si="9"/>
        <v>1533</v>
      </c>
      <c r="J83" s="9">
        <f t="shared" si="10"/>
        <v>2177</v>
      </c>
      <c r="K83" s="339" t="s">
        <v>459</v>
      </c>
      <c r="L83" s="642"/>
    </row>
    <row r="84" spans="1:12" ht="19.5" customHeight="1" x14ac:dyDescent="0.2">
      <c r="A84" s="8" t="s">
        <v>460</v>
      </c>
      <c r="B84" s="9">
        <v>386</v>
      </c>
      <c r="C84" s="9">
        <v>540</v>
      </c>
      <c r="D84" s="9">
        <v>926</v>
      </c>
      <c r="E84" s="9">
        <v>0</v>
      </c>
      <c r="F84" s="9">
        <v>0</v>
      </c>
      <c r="G84" s="9">
        <f t="shared" si="8"/>
        <v>0</v>
      </c>
      <c r="H84" s="9">
        <f t="shared" si="9"/>
        <v>386</v>
      </c>
      <c r="I84" s="9">
        <f t="shared" si="9"/>
        <v>540</v>
      </c>
      <c r="J84" s="9">
        <f t="shared" si="10"/>
        <v>926</v>
      </c>
      <c r="K84" s="339" t="s">
        <v>461</v>
      </c>
      <c r="L84" s="642"/>
    </row>
    <row r="85" spans="1:12" ht="19.5" customHeight="1" x14ac:dyDescent="0.2">
      <c r="A85" s="8" t="s">
        <v>311</v>
      </c>
      <c r="B85" s="9">
        <v>1736</v>
      </c>
      <c r="C85" s="9">
        <v>2255</v>
      </c>
      <c r="D85" s="9">
        <v>3991</v>
      </c>
      <c r="E85" s="9">
        <v>0</v>
      </c>
      <c r="F85" s="9">
        <v>0</v>
      </c>
      <c r="G85" s="9">
        <f t="shared" si="8"/>
        <v>0</v>
      </c>
      <c r="H85" s="9">
        <f t="shared" si="9"/>
        <v>1736</v>
      </c>
      <c r="I85" s="9">
        <f t="shared" si="9"/>
        <v>2255</v>
      </c>
      <c r="J85" s="9">
        <f t="shared" si="10"/>
        <v>3991</v>
      </c>
      <c r="K85" s="339" t="s">
        <v>312</v>
      </c>
      <c r="L85" s="642"/>
    </row>
    <row r="86" spans="1:12" ht="19.5" customHeight="1" x14ac:dyDescent="0.2">
      <c r="A86" s="8" t="s">
        <v>851</v>
      </c>
      <c r="B86" s="9">
        <v>630</v>
      </c>
      <c r="C86" s="9">
        <v>113</v>
      </c>
      <c r="D86" s="9">
        <v>743</v>
      </c>
      <c r="E86" s="9">
        <v>0</v>
      </c>
      <c r="F86" s="9">
        <v>0</v>
      </c>
      <c r="G86" s="9">
        <f t="shared" si="8"/>
        <v>0</v>
      </c>
      <c r="H86" s="9">
        <f t="shared" si="9"/>
        <v>630</v>
      </c>
      <c r="I86" s="9">
        <f t="shared" si="9"/>
        <v>113</v>
      </c>
      <c r="J86" s="9">
        <f t="shared" si="10"/>
        <v>743</v>
      </c>
      <c r="K86" s="339" t="s">
        <v>847</v>
      </c>
      <c r="L86" s="642"/>
    </row>
    <row r="87" spans="1:12" ht="19.5" customHeight="1" x14ac:dyDescent="0.2">
      <c r="A87" s="8" t="s">
        <v>233</v>
      </c>
      <c r="B87" s="9">
        <v>424</v>
      </c>
      <c r="C87" s="9">
        <v>644</v>
      </c>
      <c r="D87" s="9">
        <v>1068</v>
      </c>
      <c r="E87" s="9">
        <v>0</v>
      </c>
      <c r="F87" s="9">
        <v>0</v>
      </c>
      <c r="G87" s="9">
        <f t="shared" si="8"/>
        <v>0</v>
      </c>
      <c r="H87" s="9">
        <f t="shared" si="9"/>
        <v>424</v>
      </c>
      <c r="I87" s="9">
        <f t="shared" si="9"/>
        <v>644</v>
      </c>
      <c r="J87" s="9">
        <f t="shared" si="10"/>
        <v>1068</v>
      </c>
      <c r="K87" s="339" t="s">
        <v>234</v>
      </c>
      <c r="L87" s="642"/>
    </row>
    <row r="88" spans="1:12" ht="19.5" customHeight="1" x14ac:dyDescent="0.2">
      <c r="A88" s="8" t="s">
        <v>239</v>
      </c>
      <c r="B88" s="9">
        <v>604</v>
      </c>
      <c r="C88" s="9">
        <v>508</v>
      </c>
      <c r="D88" s="9">
        <v>1112</v>
      </c>
      <c r="E88" s="9">
        <v>0</v>
      </c>
      <c r="F88" s="9">
        <v>0</v>
      </c>
      <c r="G88" s="9">
        <f t="shared" si="8"/>
        <v>0</v>
      </c>
      <c r="H88" s="9">
        <f t="shared" si="9"/>
        <v>604</v>
      </c>
      <c r="I88" s="9">
        <f t="shared" si="9"/>
        <v>508</v>
      </c>
      <c r="J88" s="9">
        <f t="shared" si="10"/>
        <v>1112</v>
      </c>
      <c r="K88" s="339" t="s">
        <v>240</v>
      </c>
      <c r="L88" s="642"/>
    </row>
    <row r="89" spans="1:12" ht="19.5" customHeight="1" x14ac:dyDescent="0.2">
      <c r="A89" s="8" t="s">
        <v>243</v>
      </c>
      <c r="B89" s="9">
        <v>524</v>
      </c>
      <c r="C89" s="9">
        <v>841</v>
      </c>
      <c r="D89" s="9">
        <v>1365</v>
      </c>
      <c r="E89" s="9">
        <v>0</v>
      </c>
      <c r="F89" s="9">
        <v>0</v>
      </c>
      <c r="G89" s="9">
        <f t="shared" si="8"/>
        <v>0</v>
      </c>
      <c r="H89" s="9">
        <f t="shared" si="9"/>
        <v>524</v>
      </c>
      <c r="I89" s="9">
        <f t="shared" si="9"/>
        <v>841</v>
      </c>
      <c r="J89" s="9">
        <f t="shared" si="10"/>
        <v>1365</v>
      </c>
      <c r="K89" s="339" t="s">
        <v>244</v>
      </c>
      <c r="L89" s="642"/>
    </row>
    <row r="90" spans="1:12" ht="19.5" customHeight="1" x14ac:dyDescent="0.25">
      <c r="A90" s="312" t="s">
        <v>831</v>
      </c>
      <c r="B90" s="21">
        <v>225</v>
      </c>
      <c r="C90" s="21">
        <v>450</v>
      </c>
      <c r="D90" s="21">
        <v>675</v>
      </c>
      <c r="E90" s="21">
        <v>0</v>
      </c>
      <c r="F90" s="21">
        <v>0</v>
      </c>
      <c r="G90" s="21">
        <f t="shared" si="8"/>
        <v>0</v>
      </c>
      <c r="H90" s="21">
        <f t="shared" si="9"/>
        <v>225</v>
      </c>
      <c r="I90" s="21">
        <f t="shared" si="9"/>
        <v>450</v>
      </c>
      <c r="J90" s="21">
        <f t="shared" si="10"/>
        <v>675</v>
      </c>
      <c r="K90" s="22" t="s">
        <v>246</v>
      </c>
      <c r="L90" s="642"/>
    </row>
    <row r="91" spans="1:12" ht="25.5" customHeight="1" thickBot="1" x14ac:dyDescent="0.25">
      <c r="A91" s="11" t="s">
        <v>90</v>
      </c>
      <c r="B91" s="12">
        <f t="shared" ref="B91:J91" si="11">SUM(B71:B90)</f>
        <v>9412</v>
      </c>
      <c r="C91" s="12">
        <f t="shared" si="11"/>
        <v>13840</v>
      </c>
      <c r="D91" s="12">
        <f t="shared" si="11"/>
        <v>23252</v>
      </c>
      <c r="E91" s="12">
        <f t="shared" si="11"/>
        <v>0</v>
      </c>
      <c r="F91" s="12">
        <f t="shared" si="11"/>
        <v>0</v>
      </c>
      <c r="G91" s="12">
        <f t="shared" si="11"/>
        <v>0</v>
      </c>
      <c r="H91" s="12">
        <f t="shared" si="11"/>
        <v>9412</v>
      </c>
      <c r="I91" s="12">
        <f t="shared" si="11"/>
        <v>13840</v>
      </c>
      <c r="J91" s="12">
        <f t="shared" si="11"/>
        <v>23252</v>
      </c>
      <c r="K91" s="13" t="s">
        <v>91</v>
      </c>
    </row>
    <row r="92" spans="1:12" ht="15" thickTop="1" x14ac:dyDescent="0.2"/>
    <row r="94" spans="1:12" ht="28.5" customHeight="1" thickBot="1" x14ac:dyDescent="0.25">
      <c r="A94" s="78" t="s">
        <v>2499</v>
      </c>
      <c r="K94" s="7" t="s">
        <v>2687</v>
      </c>
    </row>
    <row r="95" spans="1:12" ht="23.25" customHeight="1" thickTop="1" x14ac:dyDescent="0.25">
      <c r="A95" s="992" t="s">
        <v>196</v>
      </c>
      <c r="B95" s="1003" t="s">
        <v>1</v>
      </c>
      <c r="C95" s="1003"/>
      <c r="D95" s="1003"/>
      <c r="E95" s="1003" t="s">
        <v>2</v>
      </c>
      <c r="F95" s="1003"/>
      <c r="G95" s="1003"/>
      <c r="H95" s="1003" t="s">
        <v>4</v>
      </c>
      <c r="I95" s="1003"/>
      <c r="J95" s="1003"/>
      <c r="K95" s="992" t="s">
        <v>197</v>
      </c>
    </row>
    <row r="96" spans="1:12" ht="23.25" customHeight="1" x14ac:dyDescent="0.25">
      <c r="A96" s="993"/>
      <c r="B96" s="1004" t="s">
        <v>6</v>
      </c>
      <c r="C96" s="1004"/>
      <c r="D96" s="1004"/>
      <c r="E96" s="1004" t="s">
        <v>7</v>
      </c>
      <c r="F96" s="1004"/>
      <c r="G96" s="1004"/>
      <c r="H96" s="1004" t="s">
        <v>9</v>
      </c>
      <c r="I96" s="1004"/>
      <c r="J96" s="1004"/>
      <c r="K96" s="993"/>
    </row>
    <row r="97" spans="1:11" ht="23.25" customHeight="1" x14ac:dyDescent="0.25">
      <c r="A97" s="993"/>
      <c r="B97" s="334" t="s">
        <v>10</v>
      </c>
      <c r="C97" s="334" t="s">
        <v>112</v>
      </c>
      <c r="D97" s="334" t="s">
        <v>12</v>
      </c>
      <c r="E97" s="334" t="s">
        <v>10</v>
      </c>
      <c r="F97" s="334" t="s">
        <v>112</v>
      </c>
      <c r="G97" s="334" t="s">
        <v>12</v>
      </c>
      <c r="H97" s="334" t="s">
        <v>10</v>
      </c>
      <c r="I97" s="334" t="s">
        <v>112</v>
      </c>
      <c r="J97" s="334" t="s">
        <v>12</v>
      </c>
      <c r="K97" s="993"/>
    </row>
    <row r="98" spans="1:11" ht="23.25" customHeight="1" thickBot="1" x14ac:dyDescent="0.3">
      <c r="A98" s="994"/>
      <c r="B98" s="4" t="s">
        <v>13</v>
      </c>
      <c r="C98" s="4" t="s">
        <v>14</v>
      </c>
      <c r="D98" s="4" t="s">
        <v>9</v>
      </c>
      <c r="E98" s="4" t="s">
        <v>13</v>
      </c>
      <c r="F98" s="4" t="s">
        <v>14</v>
      </c>
      <c r="G98" s="4" t="s">
        <v>9</v>
      </c>
      <c r="H98" s="4" t="s">
        <v>13</v>
      </c>
      <c r="I98" s="4" t="s">
        <v>14</v>
      </c>
      <c r="J98" s="4" t="s">
        <v>9</v>
      </c>
      <c r="K98" s="994"/>
    </row>
    <row r="99" spans="1:11" ht="22.5" customHeight="1" x14ac:dyDescent="0.2">
      <c r="A99" s="8" t="s">
        <v>92</v>
      </c>
      <c r="B99" s="9"/>
      <c r="C99" s="9"/>
      <c r="D99" s="9"/>
      <c r="E99" s="9"/>
      <c r="F99" s="9"/>
      <c r="G99" s="9"/>
      <c r="H99" s="9"/>
      <c r="I99" s="9"/>
      <c r="J99" s="9"/>
      <c r="K99" s="339" t="s">
        <v>93</v>
      </c>
    </row>
    <row r="100" spans="1:11" ht="22.5" customHeight="1" x14ac:dyDescent="0.2">
      <c r="A100" s="8" t="s">
        <v>516</v>
      </c>
      <c r="B100" s="9">
        <v>257</v>
      </c>
      <c r="C100" s="9">
        <v>184</v>
      </c>
      <c r="D100" s="9">
        <v>441</v>
      </c>
      <c r="E100" s="9">
        <v>0</v>
      </c>
      <c r="F100" s="9">
        <v>0</v>
      </c>
      <c r="G100" s="9">
        <v>0</v>
      </c>
      <c r="H100" s="9">
        <f t="shared" ref="H100:J111" si="12">SUM(B100,E100)</f>
        <v>257</v>
      </c>
      <c r="I100" s="9">
        <f t="shared" si="12"/>
        <v>184</v>
      </c>
      <c r="J100" s="9">
        <f t="shared" si="12"/>
        <v>441</v>
      </c>
      <c r="K100" s="339" t="s">
        <v>208</v>
      </c>
    </row>
    <row r="101" spans="1:11" ht="22.5" customHeight="1" x14ac:dyDescent="0.2">
      <c r="A101" s="8" t="s">
        <v>209</v>
      </c>
      <c r="B101" s="9">
        <v>84</v>
      </c>
      <c r="C101" s="9">
        <v>12</v>
      </c>
      <c r="D101" s="9">
        <v>96</v>
      </c>
      <c r="E101" s="9">
        <v>0</v>
      </c>
      <c r="F101" s="9">
        <v>0</v>
      </c>
      <c r="G101" s="9">
        <v>0</v>
      </c>
      <c r="H101" s="9">
        <f t="shared" si="12"/>
        <v>84</v>
      </c>
      <c r="I101" s="9">
        <f t="shared" si="12"/>
        <v>12</v>
      </c>
      <c r="J101" s="9">
        <f t="shared" si="12"/>
        <v>96</v>
      </c>
      <c r="K101" s="339" t="s">
        <v>429</v>
      </c>
    </row>
    <row r="102" spans="1:11" ht="22.5" customHeight="1" x14ac:dyDescent="0.2">
      <c r="A102" s="8" t="s">
        <v>841</v>
      </c>
      <c r="B102" s="9">
        <v>51</v>
      </c>
      <c r="C102" s="9">
        <v>9</v>
      </c>
      <c r="D102" s="9">
        <v>60</v>
      </c>
      <c r="E102" s="9">
        <v>0</v>
      </c>
      <c r="F102" s="9">
        <v>0</v>
      </c>
      <c r="G102" s="9">
        <v>0</v>
      </c>
      <c r="H102" s="9">
        <f t="shared" si="12"/>
        <v>51</v>
      </c>
      <c r="I102" s="9">
        <f t="shared" si="12"/>
        <v>9</v>
      </c>
      <c r="J102" s="9">
        <f t="shared" si="12"/>
        <v>60</v>
      </c>
      <c r="K102" s="339" t="s">
        <v>842</v>
      </c>
    </row>
    <row r="103" spans="1:11" ht="22.5" customHeight="1" x14ac:dyDescent="0.2">
      <c r="A103" s="8" t="s">
        <v>352</v>
      </c>
      <c r="B103" s="9">
        <v>59</v>
      </c>
      <c r="C103" s="9">
        <v>27</v>
      </c>
      <c r="D103" s="9">
        <v>86</v>
      </c>
      <c r="E103" s="9">
        <v>0</v>
      </c>
      <c r="F103" s="9">
        <v>0</v>
      </c>
      <c r="G103" s="9">
        <v>0</v>
      </c>
      <c r="H103" s="9">
        <f t="shared" si="12"/>
        <v>59</v>
      </c>
      <c r="I103" s="9">
        <f t="shared" si="12"/>
        <v>27</v>
      </c>
      <c r="J103" s="9">
        <f t="shared" si="12"/>
        <v>86</v>
      </c>
      <c r="K103" s="339" t="s">
        <v>855</v>
      </c>
    </row>
    <row r="104" spans="1:11" ht="22.5" customHeight="1" x14ac:dyDescent="0.2">
      <c r="A104" s="8" t="s">
        <v>854</v>
      </c>
      <c r="B104" s="9">
        <v>253</v>
      </c>
      <c r="C104" s="9">
        <v>51</v>
      </c>
      <c r="D104" s="9">
        <v>304</v>
      </c>
      <c r="E104" s="9">
        <v>0</v>
      </c>
      <c r="F104" s="9">
        <v>0</v>
      </c>
      <c r="G104" s="9">
        <v>0</v>
      </c>
      <c r="H104" s="9">
        <f t="shared" si="12"/>
        <v>253</v>
      </c>
      <c r="I104" s="9">
        <f t="shared" si="12"/>
        <v>51</v>
      </c>
      <c r="J104" s="9">
        <f t="shared" si="12"/>
        <v>304</v>
      </c>
      <c r="K104" s="339" t="s">
        <v>856</v>
      </c>
    </row>
    <row r="105" spans="1:11" ht="22.5" customHeight="1" x14ac:dyDescent="0.2">
      <c r="A105" s="8" t="s">
        <v>217</v>
      </c>
      <c r="B105" s="9">
        <v>249</v>
      </c>
      <c r="C105" s="9">
        <v>228</v>
      </c>
      <c r="D105" s="9">
        <v>477</v>
      </c>
      <c r="E105" s="9">
        <v>0</v>
      </c>
      <c r="F105" s="9">
        <v>0</v>
      </c>
      <c r="G105" s="9">
        <v>0</v>
      </c>
      <c r="H105" s="9">
        <f t="shared" si="12"/>
        <v>249</v>
      </c>
      <c r="I105" s="9">
        <f t="shared" si="12"/>
        <v>228</v>
      </c>
      <c r="J105" s="9">
        <f t="shared" si="12"/>
        <v>477</v>
      </c>
      <c r="K105" s="339" t="s">
        <v>257</v>
      </c>
    </row>
    <row r="106" spans="1:11" ht="22.5" customHeight="1" x14ac:dyDescent="0.2">
      <c r="A106" s="8" t="s">
        <v>219</v>
      </c>
      <c r="B106" s="9">
        <v>0</v>
      </c>
      <c r="C106" s="9">
        <v>3</v>
      </c>
      <c r="D106" s="9">
        <v>3</v>
      </c>
      <c r="E106" s="9">
        <v>0</v>
      </c>
      <c r="F106" s="9">
        <v>0</v>
      </c>
      <c r="G106" s="9">
        <v>0</v>
      </c>
      <c r="H106" s="9">
        <f t="shared" si="12"/>
        <v>0</v>
      </c>
      <c r="I106" s="9">
        <f t="shared" si="12"/>
        <v>3</v>
      </c>
      <c r="J106" s="9">
        <f t="shared" si="12"/>
        <v>3</v>
      </c>
      <c r="K106" s="339" t="s">
        <v>258</v>
      </c>
    </row>
    <row r="107" spans="1:11" ht="22.5" customHeight="1" x14ac:dyDescent="0.2">
      <c r="A107" s="8" t="s">
        <v>221</v>
      </c>
      <c r="B107" s="9">
        <v>161</v>
      </c>
      <c r="C107" s="9">
        <v>173</v>
      </c>
      <c r="D107" s="9">
        <v>334</v>
      </c>
      <c r="E107" s="9">
        <v>0</v>
      </c>
      <c r="F107" s="9">
        <v>0</v>
      </c>
      <c r="G107" s="9">
        <v>0</v>
      </c>
      <c r="H107" s="9">
        <f t="shared" si="12"/>
        <v>161</v>
      </c>
      <c r="I107" s="9">
        <f t="shared" si="12"/>
        <v>173</v>
      </c>
      <c r="J107" s="9">
        <f t="shared" si="12"/>
        <v>334</v>
      </c>
      <c r="K107" s="339" t="s">
        <v>850</v>
      </c>
    </row>
    <row r="108" spans="1:11" ht="22.5" customHeight="1" x14ac:dyDescent="0.2">
      <c r="A108" s="8" t="s">
        <v>846</v>
      </c>
      <c r="B108" s="9">
        <v>394</v>
      </c>
      <c r="C108" s="9">
        <v>389</v>
      </c>
      <c r="D108" s="9">
        <v>783</v>
      </c>
      <c r="E108" s="9">
        <v>0</v>
      </c>
      <c r="F108" s="9">
        <v>0</v>
      </c>
      <c r="G108" s="9">
        <v>0</v>
      </c>
      <c r="H108" s="9">
        <f t="shared" si="12"/>
        <v>394</v>
      </c>
      <c r="I108" s="9">
        <f t="shared" si="12"/>
        <v>389</v>
      </c>
      <c r="J108" s="9">
        <f t="shared" si="12"/>
        <v>783</v>
      </c>
      <c r="K108" s="339" t="s">
        <v>459</v>
      </c>
    </row>
    <row r="109" spans="1:11" ht="22.5" customHeight="1" x14ac:dyDescent="0.2">
      <c r="A109" s="8" t="s">
        <v>311</v>
      </c>
      <c r="B109" s="9">
        <v>581</v>
      </c>
      <c r="C109" s="9">
        <v>442</v>
      </c>
      <c r="D109" s="9">
        <v>1023</v>
      </c>
      <c r="E109" s="9">
        <v>0</v>
      </c>
      <c r="F109" s="9">
        <v>0</v>
      </c>
      <c r="G109" s="9">
        <v>0</v>
      </c>
      <c r="H109" s="9">
        <f t="shared" si="12"/>
        <v>581</v>
      </c>
      <c r="I109" s="9">
        <f t="shared" si="12"/>
        <v>442</v>
      </c>
      <c r="J109" s="9">
        <f t="shared" si="12"/>
        <v>1023</v>
      </c>
      <c r="K109" s="339" t="s">
        <v>312</v>
      </c>
    </row>
    <row r="110" spans="1:11" ht="22.5" customHeight="1" x14ac:dyDescent="0.2">
      <c r="A110" s="8" t="s">
        <v>851</v>
      </c>
      <c r="B110" s="9">
        <v>141</v>
      </c>
      <c r="C110" s="9">
        <v>16</v>
      </c>
      <c r="D110" s="9">
        <v>157</v>
      </c>
      <c r="E110" s="9">
        <v>0</v>
      </c>
      <c r="F110" s="9">
        <v>0</v>
      </c>
      <c r="G110" s="9">
        <v>0</v>
      </c>
      <c r="H110" s="9">
        <f t="shared" si="12"/>
        <v>141</v>
      </c>
      <c r="I110" s="9">
        <f t="shared" si="12"/>
        <v>16</v>
      </c>
      <c r="J110" s="9">
        <f t="shared" si="12"/>
        <v>157</v>
      </c>
      <c r="K110" s="339" t="s">
        <v>847</v>
      </c>
    </row>
    <row r="111" spans="1:11" ht="22.5" customHeight="1" x14ac:dyDescent="0.2">
      <c r="A111" s="8" t="s">
        <v>239</v>
      </c>
      <c r="B111" s="9">
        <v>329</v>
      </c>
      <c r="C111" s="9">
        <v>73</v>
      </c>
      <c r="D111" s="9">
        <v>402</v>
      </c>
      <c r="E111" s="9">
        <v>0</v>
      </c>
      <c r="F111" s="9">
        <v>0</v>
      </c>
      <c r="G111" s="9">
        <v>0</v>
      </c>
      <c r="H111" s="9">
        <f t="shared" si="12"/>
        <v>329</v>
      </c>
      <c r="I111" s="9">
        <f t="shared" si="12"/>
        <v>73</v>
      </c>
      <c r="J111" s="9">
        <f t="shared" si="12"/>
        <v>402</v>
      </c>
      <c r="K111" s="339" t="s">
        <v>240</v>
      </c>
    </row>
    <row r="112" spans="1:11" ht="22.5" customHeight="1" thickBot="1" x14ac:dyDescent="0.25">
      <c r="A112" s="8" t="s">
        <v>126</v>
      </c>
      <c r="B112" s="9">
        <f t="shared" ref="B112:J112" si="13">SUM(B100:B111)</f>
        <v>2559</v>
      </c>
      <c r="C112" s="9">
        <f t="shared" si="13"/>
        <v>1607</v>
      </c>
      <c r="D112" s="9">
        <f t="shared" si="13"/>
        <v>4166</v>
      </c>
      <c r="E112" s="9">
        <f t="shared" si="13"/>
        <v>0</v>
      </c>
      <c r="F112" s="9">
        <f t="shared" si="13"/>
        <v>0</v>
      </c>
      <c r="G112" s="9">
        <f t="shared" si="13"/>
        <v>0</v>
      </c>
      <c r="H112" s="9">
        <f t="shared" si="13"/>
        <v>2559</v>
      </c>
      <c r="I112" s="9">
        <f t="shared" si="13"/>
        <v>1607</v>
      </c>
      <c r="J112" s="9">
        <f t="shared" si="13"/>
        <v>4166</v>
      </c>
      <c r="K112" s="339" t="s">
        <v>103</v>
      </c>
    </row>
    <row r="113" spans="1:11" ht="22.5" customHeight="1" thickBot="1" x14ac:dyDescent="0.25">
      <c r="A113" s="23" t="s">
        <v>374</v>
      </c>
      <c r="B113" s="24">
        <f t="shared" ref="B113:J113" si="14">SUM(B112,B91)</f>
        <v>11971</v>
      </c>
      <c r="C113" s="24">
        <f t="shared" si="14"/>
        <v>15447</v>
      </c>
      <c r="D113" s="24">
        <f t="shared" si="14"/>
        <v>27418</v>
      </c>
      <c r="E113" s="24">
        <f t="shared" si="14"/>
        <v>0</v>
      </c>
      <c r="F113" s="24">
        <f t="shared" si="14"/>
        <v>0</v>
      </c>
      <c r="G113" s="24">
        <f t="shared" si="14"/>
        <v>0</v>
      </c>
      <c r="H113" s="24">
        <f t="shared" si="14"/>
        <v>11971</v>
      </c>
      <c r="I113" s="24">
        <f t="shared" si="14"/>
        <v>15447</v>
      </c>
      <c r="J113" s="24">
        <f t="shared" si="14"/>
        <v>27418</v>
      </c>
      <c r="K113" s="340" t="s">
        <v>857</v>
      </c>
    </row>
    <row r="114" spans="1:11" ht="15" thickTop="1" x14ac:dyDescent="0.2"/>
    <row r="124" spans="1:11" ht="9.75" customHeight="1" x14ac:dyDescent="0.2"/>
    <row r="125" spans="1:11" ht="21.75" customHeight="1" x14ac:dyDescent="0.2">
      <c r="A125" s="995" t="s">
        <v>2100</v>
      </c>
      <c r="B125" s="995"/>
      <c r="C125" s="995"/>
      <c r="D125" s="995"/>
      <c r="E125" s="995"/>
      <c r="F125" s="995"/>
      <c r="G125" s="995"/>
      <c r="H125" s="995"/>
      <c r="I125" s="995"/>
      <c r="J125" s="995"/>
      <c r="K125" s="995"/>
    </row>
    <row r="126" spans="1:11" ht="25.5" customHeight="1" x14ac:dyDescent="0.2">
      <c r="A126" s="999" t="s">
        <v>2101</v>
      </c>
      <c r="B126" s="999"/>
      <c r="C126" s="999"/>
      <c r="D126" s="999"/>
      <c r="E126" s="999"/>
      <c r="F126" s="999"/>
      <c r="G126" s="999"/>
      <c r="H126" s="999"/>
      <c r="I126" s="999"/>
      <c r="J126" s="999"/>
      <c r="K126" s="999"/>
    </row>
    <row r="127" spans="1:11" ht="25.5" customHeight="1" thickBot="1" x14ac:dyDescent="0.25">
      <c r="A127" s="5" t="s">
        <v>2500</v>
      </c>
      <c r="K127" s="7" t="s">
        <v>868</v>
      </c>
    </row>
    <row r="128" spans="1:11" ht="16.5" thickTop="1" x14ac:dyDescent="0.25">
      <c r="A128" s="992" t="s">
        <v>196</v>
      </c>
      <c r="B128" s="1003" t="s">
        <v>1</v>
      </c>
      <c r="C128" s="1003"/>
      <c r="D128" s="1003"/>
      <c r="E128" s="1003" t="s">
        <v>2</v>
      </c>
      <c r="F128" s="1003"/>
      <c r="G128" s="1003"/>
      <c r="H128" s="1003" t="s">
        <v>4</v>
      </c>
      <c r="I128" s="1003"/>
      <c r="J128" s="1003"/>
      <c r="K128" s="992" t="s">
        <v>197</v>
      </c>
    </row>
    <row r="129" spans="1:11" ht="15.75" x14ac:dyDescent="0.25">
      <c r="A129" s="993"/>
      <c r="B129" s="1004" t="s">
        <v>6</v>
      </c>
      <c r="C129" s="1004"/>
      <c r="D129" s="1004"/>
      <c r="E129" s="1004" t="s">
        <v>7</v>
      </c>
      <c r="F129" s="1004"/>
      <c r="G129" s="1004"/>
      <c r="H129" s="1004" t="s">
        <v>9</v>
      </c>
      <c r="I129" s="1004"/>
      <c r="J129" s="1004"/>
      <c r="K129" s="993"/>
    </row>
    <row r="130" spans="1:11" ht="15.75" x14ac:dyDescent="0.25">
      <c r="A130" s="993"/>
      <c r="B130" s="334" t="s">
        <v>10</v>
      </c>
      <c r="C130" s="334" t="s">
        <v>112</v>
      </c>
      <c r="D130" s="334" t="s">
        <v>12</v>
      </c>
      <c r="E130" s="334" t="s">
        <v>10</v>
      </c>
      <c r="F130" s="334" t="s">
        <v>112</v>
      </c>
      <c r="G130" s="334" t="s">
        <v>12</v>
      </c>
      <c r="H130" s="334" t="s">
        <v>10</v>
      </c>
      <c r="I130" s="334" t="s">
        <v>112</v>
      </c>
      <c r="J130" s="334" t="s">
        <v>12</v>
      </c>
      <c r="K130" s="993"/>
    </row>
    <row r="131" spans="1:11" ht="16.5" thickBot="1" x14ac:dyDescent="0.3">
      <c r="A131" s="994"/>
      <c r="B131" s="4" t="s">
        <v>13</v>
      </c>
      <c r="C131" s="4" t="s">
        <v>14</v>
      </c>
      <c r="D131" s="4" t="s">
        <v>9</v>
      </c>
      <c r="E131" s="4" t="s">
        <v>13</v>
      </c>
      <c r="F131" s="4" t="s">
        <v>14</v>
      </c>
      <c r="G131" s="4" t="s">
        <v>9</v>
      </c>
      <c r="H131" s="4" t="s">
        <v>13</v>
      </c>
      <c r="I131" s="4" t="s">
        <v>14</v>
      </c>
      <c r="J131" s="4" t="s">
        <v>9</v>
      </c>
      <c r="K131" s="994"/>
    </row>
    <row r="132" spans="1:11" ht="22.5" customHeight="1" x14ac:dyDescent="0.2">
      <c r="A132" s="8" t="s">
        <v>15</v>
      </c>
      <c r="B132" s="9"/>
      <c r="C132" s="9"/>
      <c r="D132" s="9"/>
      <c r="E132" s="9"/>
      <c r="F132" s="9"/>
      <c r="G132" s="9"/>
      <c r="H132" s="9"/>
      <c r="I132" s="9"/>
      <c r="J132" s="9"/>
      <c r="K132" s="339" t="s">
        <v>198</v>
      </c>
    </row>
    <row r="133" spans="1:11" ht="21.75" customHeight="1" x14ac:dyDescent="0.2">
      <c r="A133" s="8" t="s">
        <v>199</v>
      </c>
      <c r="B133" s="699">
        <v>103</v>
      </c>
      <c r="C133" s="699">
        <v>76</v>
      </c>
      <c r="D133" s="699">
        <v>179</v>
      </c>
      <c r="E133" s="9">
        <v>0</v>
      </c>
      <c r="F133" s="9">
        <v>0</v>
      </c>
      <c r="G133" s="9">
        <f t="shared" ref="G133:G152" si="15">SUM(E133:F133)</f>
        <v>0</v>
      </c>
      <c r="H133" s="9">
        <f t="shared" ref="H133:I152" si="16">SUM(B133,E133)</f>
        <v>103</v>
      </c>
      <c r="I133" s="9">
        <f t="shared" si="16"/>
        <v>76</v>
      </c>
      <c r="J133" s="9">
        <f t="shared" ref="J133:J152" si="17">SUM(H133:I133)</f>
        <v>179</v>
      </c>
      <c r="K133" s="339" t="s">
        <v>200</v>
      </c>
    </row>
    <row r="134" spans="1:11" ht="21.75" customHeight="1" x14ac:dyDescent="0.2">
      <c r="A134" s="8" t="s">
        <v>839</v>
      </c>
      <c r="B134" s="699">
        <v>18</v>
      </c>
      <c r="C134" s="699">
        <v>13</v>
      </c>
      <c r="D134" s="699">
        <v>31</v>
      </c>
      <c r="E134" s="9">
        <v>0</v>
      </c>
      <c r="F134" s="9">
        <v>0</v>
      </c>
      <c r="G134" s="9">
        <f t="shared" si="15"/>
        <v>0</v>
      </c>
      <c r="H134" s="9">
        <f t="shared" si="16"/>
        <v>18</v>
      </c>
      <c r="I134" s="9">
        <f t="shared" si="16"/>
        <v>13</v>
      </c>
      <c r="J134" s="9">
        <f t="shared" si="17"/>
        <v>31</v>
      </c>
      <c r="K134" s="339" t="s">
        <v>840</v>
      </c>
    </row>
    <row r="135" spans="1:11" ht="21.75" customHeight="1" x14ac:dyDescent="0.2">
      <c r="A135" s="8" t="s">
        <v>203</v>
      </c>
      <c r="B135" s="699">
        <v>41</v>
      </c>
      <c r="C135" s="699">
        <v>33</v>
      </c>
      <c r="D135" s="699">
        <v>74</v>
      </c>
      <c r="E135" s="9">
        <v>0</v>
      </c>
      <c r="F135" s="9">
        <v>0</v>
      </c>
      <c r="G135" s="9">
        <f t="shared" si="15"/>
        <v>0</v>
      </c>
      <c r="H135" s="9">
        <f t="shared" si="16"/>
        <v>41</v>
      </c>
      <c r="I135" s="9">
        <f t="shared" si="16"/>
        <v>33</v>
      </c>
      <c r="J135" s="9">
        <f t="shared" si="17"/>
        <v>74</v>
      </c>
      <c r="K135" s="339" t="s">
        <v>204</v>
      </c>
    </row>
    <row r="136" spans="1:11" ht="21.75" customHeight="1" x14ac:dyDescent="0.2">
      <c r="A136" s="8" t="s">
        <v>404</v>
      </c>
      <c r="B136" s="699">
        <v>30</v>
      </c>
      <c r="C136" s="699">
        <v>28</v>
      </c>
      <c r="D136" s="699">
        <v>58</v>
      </c>
      <c r="E136" s="9">
        <v>0</v>
      </c>
      <c r="F136" s="9">
        <v>0</v>
      </c>
      <c r="G136" s="9">
        <f t="shared" si="15"/>
        <v>0</v>
      </c>
      <c r="H136" s="9">
        <f t="shared" si="16"/>
        <v>30</v>
      </c>
      <c r="I136" s="9">
        <f t="shared" si="16"/>
        <v>28</v>
      </c>
      <c r="J136" s="9">
        <f t="shared" si="17"/>
        <v>58</v>
      </c>
      <c r="K136" s="339" t="s">
        <v>300</v>
      </c>
    </row>
    <row r="137" spans="1:11" ht="21.75" customHeight="1" x14ac:dyDescent="0.2">
      <c r="A137" s="8" t="s">
        <v>207</v>
      </c>
      <c r="B137" s="699">
        <v>26</v>
      </c>
      <c r="C137" s="699">
        <v>28</v>
      </c>
      <c r="D137" s="699">
        <v>54</v>
      </c>
      <c r="E137" s="9">
        <v>0</v>
      </c>
      <c r="F137" s="9">
        <v>0</v>
      </c>
      <c r="G137" s="9">
        <f t="shared" si="15"/>
        <v>0</v>
      </c>
      <c r="H137" s="9">
        <f t="shared" si="16"/>
        <v>26</v>
      </c>
      <c r="I137" s="9">
        <f t="shared" si="16"/>
        <v>28</v>
      </c>
      <c r="J137" s="9">
        <f t="shared" si="17"/>
        <v>54</v>
      </c>
      <c r="K137" s="339" t="s">
        <v>208</v>
      </c>
    </row>
    <row r="138" spans="1:11" ht="21.75" customHeight="1" x14ac:dyDescent="0.2">
      <c r="A138" s="8" t="s">
        <v>209</v>
      </c>
      <c r="B138" s="699">
        <v>182</v>
      </c>
      <c r="C138" s="699">
        <v>62</v>
      </c>
      <c r="D138" s="699">
        <v>244</v>
      </c>
      <c r="E138" s="9">
        <v>0</v>
      </c>
      <c r="F138" s="9">
        <v>0</v>
      </c>
      <c r="G138" s="9">
        <f t="shared" si="15"/>
        <v>0</v>
      </c>
      <c r="H138" s="9">
        <f t="shared" si="16"/>
        <v>182</v>
      </c>
      <c r="I138" s="9">
        <f t="shared" si="16"/>
        <v>62</v>
      </c>
      <c r="J138" s="9">
        <f t="shared" si="17"/>
        <v>244</v>
      </c>
      <c r="K138" s="339" t="s">
        <v>210</v>
      </c>
    </row>
    <row r="139" spans="1:11" ht="21.75" customHeight="1" x14ac:dyDescent="0.2">
      <c r="A139" s="8" t="s">
        <v>841</v>
      </c>
      <c r="B139" s="699">
        <v>33</v>
      </c>
      <c r="C139" s="699">
        <v>5</v>
      </c>
      <c r="D139" s="699">
        <v>38</v>
      </c>
      <c r="E139" s="9">
        <v>0</v>
      </c>
      <c r="F139" s="9">
        <v>0</v>
      </c>
      <c r="G139" s="9">
        <f t="shared" si="15"/>
        <v>0</v>
      </c>
      <c r="H139" s="9">
        <f t="shared" si="16"/>
        <v>33</v>
      </c>
      <c r="I139" s="9">
        <f t="shared" si="16"/>
        <v>5</v>
      </c>
      <c r="J139" s="9">
        <f t="shared" si="17"/>
        <v>38</v>
      </c>
      <c r="K139" s="339" t="s">
        <v>842</v>
      </c>
    </row>
    <row r="140" spans="1:11" ht="21.75" customHeight="1" x14ac:dyDescent="0.2">
      <c r="A140" s="8" t="s">
        <v>352</v>
      </c>
      <c r="B140" s="699">
        <v>56</v>
      </c>
      <c r="C140" s="699">
        <v>30</v>
      </c>
      <c r="D140" s="699">
        <v>86</v>
      </c>
      <c r="E140" s="9">
        <v>0</v>
      </c>
      <c r="F140" s="9">
        <v>0</v>
      </c>
      <c r="G140" s="9">
        <f t="shared" si="15"/>
        <v>0</v>
      </c>
      <c r="H140" s="9">
        <f t="shared" si="16"/>
        <v>56</v>
      </c>
      <c r="I140" s="9">
        <f t="shared" si="16"/>
        <v>30</v>
      </c>
      <c r="J140" s="9">
        <f t="shared" si="17"/>
        <v>86</v>
      </c>
      <c r="K140" s="339" t="s">
        <v>843</v>
      </c>
    </row>
    <row r="141" spans="1:11" ht="21.75" customHeight="1" x14ac:dyDescent="0.2">
      <c r="A141" s="8" t="s">
        <v>854</v>
      </c>
      <c r="B141" s="699">
        <v>48</v>
      </c>
      <c r="C141" s="699">
        <v>28</v>
      </c>
      <c r="D141" s="699">
        <v>76</v>
      </c>
      <c r="E141" s="9">
        <v>0</v>
      </c>
      <c r="F141" s="9">
        <v>0</v>
      </c>
      <c r="G141" s="9">
        <f t="shared" si="15"/>
        <v>0</v>
      </c>
      <c r="H141" s="9">
        <f t="shared" si="16"/>
        <v>48</v>
      </c>
      <c r="I141" s="9">
        <f t="shared" si="16"/>
        <v>28</v>
      </c>
      <c r="J141" s="9">
        <f t="shared" si="17"/>
        <v>76</v>
      </c>
      <c r="K141" s="29" t="s">
        <v>856</v>
      </c>
    </row>
    <row r="142" spans="1:11" ht="21.75" customHeight="1" x14ac:dyDescent="0.2">
      <c r="A142" s="8" t="s">
        <v>217</v>
      </c>
      <c r="B142" s="699">
        <v>89</v>
      </c>
      <c r="C142" s="699">
        <v>89</v>
      </c>
      <c r="D142" s="699">
        <v>178</v>
      </c>
      <c r="E142" s="9">
        <v>0</v>
      </c>
      <c r="F142" s="9">
        <v>0</v>
      </c>
      <c r="G142" s="9">
        <f t="shared" si="15"/>
        <v>0</v>
      </c>
      <c r="H142" s="9">
        <f t="shared" si="16"/>
        <v>89</v>
      </c>
      <c r="I142" s="9">
        <f t="shared" si="16"/>
        <v>89</v>
      </c>
      <c r="J142" s="9">
        <f t="shared" si="17"/>
        <v>178</v>
      </c>
      <c r="K142" s="339" t="s">
        <v>257</v>
      </c>
    </row>
    <row r="143" spans="1:11" ht="21.75" customHeight="1" x14ac:dyDescent="0.2">
      <c r="A143" s="8" t="s">
        <v>219</v>
      </c>
      <c r="B143" s="699">
        <v>71</v>
      </c>
      <c r="C143" s="699">
        <v>63</v>
      </c>
      <c r="D143" s="699">
        <v>134</v>
      </c>
      <c r="E143" s="9">
        <v>0</v>
      </c>
      <c r="F143" s="9">
        <v>0</v>
      </c>
      <c r="G143" s="9">
        <f t="shared" si="15"/>
        <v>0</v>
      </c>
      <c r="H143" s="9">
        <f t="shared" si="16"/>
        <v>71</v>
      </c>
      <c r="I143" s="9">
        <f t="shared" si="16"/>
        <v>63</v>
      </c>
      <c r="J143" s="9">
        <f t="shared" si="17"/>
        <v>134</v>
      </c>
      <c r="K143" s="339" t="s">
        <v>258</v>
      </c>
    </row>
    <row r="144" spans="1:11" ht="21.75" customHeight="1" x14ac:dyDescent="0.2">
      <c r="A144" s="8" t="s">
        <v>221</v>
      </c>
      <c r="B144" s="699">
        <v>36</v>
      </c>
      <c r="C144" s="699">
        <v>17</v>
      </c>
      <c r="D144" s="699">
        <v>53</v>
      </c>
      <c r="E144" s="9">
        <v>0</v>
      </c>
      <c r="F144" s="9">
        <v>0</v>
      </c>
      <c r="G144" s="9">
        <f t="shared" si="15"/>
        <v>0</v>
      </c>
      <c r="H144" s="9">
        <f t="shared" si="16"/>
        <v>36</v>
      </c>
      <c r="I144" s="9">
        <f t="shared" si="16"/>
        <v>17</v>
      </c>
      <c r="J144" s="9">
        <f t="shared" si="17"/>
        <v>53</v>
      </c>
      <c r="K144" s="339" t="s">
        <v>850</v>
      </c>
    </row>
    <row r="145" spans="1:11" ht="21.75" customHeight="1" x14ac:dyDescent="0.2">
      <c r="A145" s="8" t="s">
        <v>846</v>
      </c>
      <c r="B145" s="699">
        <v>88</v>
      </c>
      <c r="C145" s="699">
        <v>49</v>
      </c>
      <c r="D145" s="699">
        <v>137</v>
      </c>
      <c r="E145" s="9">
        <v>0</v>
      </c>
      <c r="F145" s="9">
        <v>0</v>
      </c>
      <c r="G145" s="9">
        <f t="shared" si="15"/>
        <v>0</v>
      </c>
      <c r="H145" s="9">
        <f t="shared" si="16"/>
        <v>88</v>
      </c>
      <c r="I145" s="9">
        <f t="shared" si="16"/>
        <v>49</v>
      </c>
      <c r="J145" s="9">
        <f t="shared" si="17"/>
        <v>137</v>
      </c>
      <c r="K145" s="339" t="s">
        <v>459</v>
      </c>
    </row>
    <row r="146" spans="1:11" ht="21.75" customHeight="1" x14ac:dyDescent="0.2">
      <c r="A146" s="8" t="s">
        <v>460</v>
      </c>
      <c r="B146" s="699">
        <v>35</v>
      </c>
      <c r="C146" s="699">
        <v>41</v>
      </c>
      <c r="D146" s="699">
        <v>76</v>
      </c>
      <c r="E146" s="9">
        <v>0</v>
      </c>
      <c r="F146" s="9">
        <v>0</v>
      </c>
      <c r="G146" s="9">
        <f t="shared" si="15"/>
        <v>0</v>
      </c>
      <c r="H146" s="9">
        <f t="shared" si="16"/>
        <v>35</v>
      </c>
      <c r="I146" s="9">
        <f t="shared" si="16"/>
        <v>41</v>
      </c>
      <c r="J146" s="9">
        <f t="shared" si="17"/>
        <v>76</v>
      </c>
      <c r="K146" s="339" t="s">
        <v>461</v>
      </c>
    </row>
    <row r="147" spans="1:11" ht="21.75" customHeight="1" x14ac:dyDescent="0.2">
      <c r="A147" s="8" t="s">
        <v>311</v>
      </c>
      <c r="B147" s="699">
        <v>81</v>
      </c>
      <c r="C147" s="699">
        <v>67</v>
      </c>
      <c r="D147" s="699">
        <v>148</v>
      </c>
      <c r="E147" s="9">
        <v>0</v>
      </c>
      <c r="F147" s="9">
        <v>0</v>
      </c>
      <c r="G147" s="9">
        <f t="shared" si="15"/>
        <v>0</v>
      </c>
      <c r="H147" s="9">
        <f t="shared" si="16"/>
        <v>81</v>
      </c>
      <c r="I147" s="9">
        <f t="shared" si="16"/>
        <v>67</v>
      </c>
      <c r="J147" s="9">
        <f t="shared" si="17"/>
        <v>148</v>
      </c>
      <c r="K147" s="339" t="s">
        <v>312</v>
      </c>
    </row>
    <row r="148" spans="1:11" ht="21.75" customHeight="1" x14ac:dyDescent="0.2">
      <c r="A148" s="8" t="s">
        <v>851</v>
      </c>
      <c r="B148" s="699">
        <v>64</v>
      </c>
      <c r="C148" s="699">
        <v>17</v>
      </c>
      <c r="D148" s="699">
        <v>81</v>
      </c>
      <c r="E148" s="9">
        <v>0</v>
      </c>
      <c r="F148" s="9">
        <v>0</v>
      </c>
      <c r="G148" s="9">
        <f t="shared" si="15"/>
        <v>0</v>
      </c>
      <c r="H148" s="9">
        <f t="shared" si="16"/>
        <v>64</v>
      </c>
      <c r="I148" s="9">
        <f t="shared" si="16"/>
        <v>17</v>
      </c>
      <c r="J148" s="9">
        <f t="shared" si="17"/>
        <v>81</v>
      </c>
      <c r="K148" s="339" t="s">
        <v>847</v>
      </c>
    </row>
    <row r="149" spans="1:11" ht="21.75" customHeight="1" x14ac:dyDescent="0.2">
      <c r="A149" s="8" t="s">
        <v>233</v>
      </c>
      <c r="B149" s="699">
        <v>48</v>
      </c>
      <c r="C149" s="699">
        <v>15</v>
      </c>
      <c r="D149" s="699">
        <v>63</v>
      </c>
      <c r="E149" s="9">
        <v>0</v>
      </c>
      <c r="F149" s="9">
        <v>0</v>
      </c>
      <c r="G149" s="9">
        <f t="shared" si="15"/>
        <v>0</v>
      </c>
      <c r="H149" s="9">
        <f t="shared" si="16"/>
        <v>48</v>
      </c>
      <c r="I149" s="9">
        <f t="shared" si="16"/>
        <v>15</v>
      </c>
      <c r="J149" s="9">
        <f t="shared" si="17"/>
        <v>63</v>
      </c>
      <c r="K149" s="339" t="s">
        <v>234</v>
      </c>
    </row>
    <row r="150" spans="1:11" ht="21.75" customHeight="1" x14ac:dyDescent="0.2">
      <c r="A150" s="8" t="s">
        <v>239</v>
      </c>
      <c r="B150" s="699">
        <v>43</v>
      </c>
      <c r="C150" s="699">
        <v>14</v>
      </c>
      <c r="D150" s="699">
        <v>57</v>
      </c>
      <c r="E150" s="9">
        <v>0</v>
      </c>
      <c r="F150" s="9">
        <v>0</v>
      </c>
      <c r="G150" s="9">
        <f t="shared" si="15"/>
        <v>0</v>
      </c>
      <c r="H150" s="9">
        <f t="shared" si="16"/>
        <v>43</v>
      </c>
      <c r="I150" s="9">
        <f t="shared" si="16"/>
        <v>14</v>
      </c>
      <c r="J150" s="9">
        <f t="shared" si="17"/>
        <v>57</v>
      </c>
      <c r="K150" s="339" t="s">
        <v>240</v>
      </c>
    </row>
    <row r="151" spans="1:11" ht="21.75" customHeight="1" x14ac:dyDescent="0.2">
      <c r="A151" s="8" t="s">
        <v>243</v>
      </c>
      <c r="B151" s="699">
        <v>119</v>
      </c>
      <c r="C151" s="699">
        <v>70</v>
      </c>
      <c r="D151" s="699">
        <v>189</v>
      </c>
      <c r="E151" s="9">
        <v>0</v>
      </c>
      <c r="F151" s="9">
        <v>0</v>
      </c>
      <c r="G151" s="9">
        <f t="shared" si="15"/>
        <v>0</v>
      </c>
      <c r="H151" s="9">
        <f t="shared" si="16"/>
        <v>119</v>
      </c>
      <c r="I151" s="9">
        <f t="shared" si="16"/>
        <v>70</v>
      </c>
      <c r="J151" s="9">
        <f t="shared" si="17"/>
        <v>189</v>
      </c>
      <c r="K151" s="339" t="s">
        <v>244</v>
      </c>
    </row>
    <row r="152" spans="1:11" ht="21.75" customHeight="1" thickBot="1" x14ac:dyDescent="0.25">
      <c r="A152" s="11" t="s">
        <v>245</v>
      </c>
      <c r="B152" s="12">
        <v>42</v>
      </c>
      <c r="C152" s="12">
        <v>11</v>
      </c>
      <c r="D152" s="12">
        <v>53</v>
      </c>
      <c r="E152" s="12">
        <v>0</v>
      </c>
      <c r="F152" s="12">
        <v>0</v>
      </c>
      <c r="G152" s="12">
        <f t="shared" si="15"/>
        <v>0</v>
      </c>
      <c r="H152" s="12">
        <f t="shared" si="16"/>
        <v>42</v>
      </c>
      <c r="I152" s="12">
        <f t="shared" si="16"/>
        <v>11</v>
      </c>
      <c r="J152" s="12">
        <f t="shared" si="17"/>
        <v>53</v>
      </c>
      <c r="K152" s="42" t="s">
        <v>246</v>
      </c>
    </row>
    <row r="153" spans="1:11" ht="15" thickTop="1" x14ac:dyDescent="0.2"/>
    <row r="154" spans="1:11" ht="30" customHeight="1" thickBot="1" x14ac:dyDescent="0.25">
      <c r="A154" s="5" t="s">
        <v>2501</v>
      </c>
      <c r="K154" s="7" t="s">
        <v>2688</v>
      </c>
    </row>
    <row r="155" spans="1:11" ht="30" customHeight="1" thickTop="1" x14ac:dyDescent="0.2">
      <c r="A155" s="992" t="s">
        <v>196</v>
      </c>
      <c r="B155" s="992" t="s">
        <v>1</v>
      </c>
      <c r="C155" s="992"/>
      <c r="D155" s="992"/>
      <c r="E155" s="992" t="s">
        <v>2</v>
      </c>
      <c r="F155" s="992"/>
      <c r="G155" s="992"/>
      <c r="H155" s="992" t="s">
        <v>4</v>
      </c>
      <c r="I155" s="992"/>
      <c r="J155" s="992"/>
      <c r="K155" s="992" t="s">
        <v>197</v>
      </c>
    </row>
    <row r="156" spans="1:11" ht="30" customHeight="1" x14ac:dyDescent="0.2">
      <c r="A156" s="993"/>
      <c r="B156" s="993" t="s">
        <v>6</v>
      </c>
      <c r="C156" s="993"/>
      <c r="D156" s="993"/>
      <c r="E156" s="993" t="s">
        <v>7</v>
      </c>
      <c r="F156" s="993"/>
      <c r="G156" s="993"/>
      <c r="H156" s="993" t="s">
        <v>9</v>
      </c>
      <c r="I156" s="993"/>
      <c r="J156" s="993"/>
      <c r="K156" s="993"/>
    </row>
    <row r="157" spans="1:11" ht="30" customHeight="1" x14ac:dyDescent="0.2">
      <c r="A157" s="993"/>
      <c r="B157" s="332" t="s">
        <v>10</v>
      </c>
      <c r="C157" s="332" t="s">
        <v>112</v>
      </c>
      <c r="D157" s="332" t="s">
        <v>12</v>
      </c>
      <c r="E157" s="332" t="s">
        <v>10</v>
      </c>
      <c r="F157" s="332" t="s">
        <v>112</v>
      </c>
      <c r="G157" s="332" t="s">
        <v>12</v>
      </c>
      <c r="H157" s="332" t="s">
        <v>10</v>
      </c>
      <c r="I157" s="332" t="s">
        <v>112</v>
      </c>
      <c r="J157" s="332" t="s">
        <v>12</v>
      </c>
      <c r="K157" s="993"/>
    </row>
    <row r="158" spans="1:11" ht="30" customHeight="1" thickBot="1" x14ac:dyDescent="0.25">
      <c r="A158" s="994"/>
      <c r="B158" s="333" t="s">
        <v>13</v>
      </c>
      <c r="C158" s="333" t="s">
        <v>14</v>
      </c>
      <c r="D158" s="333" t="s">
        <v>9</v>
      </c>
      <c r="E158" s="333" t="s">
        <v>13</v>
      </c>
      <c r="F158" s="333" t="s">
        <v>14</v>
      </c>
      <c r="G158" s="333" t="s">
        <v>9</v>
      </c>
      <c r="H158" s="333" t="s">
        <v>13</v>
      </c>
      <c r="I158" s="333" t="s">
        <v>14</v>
      </c>
      <c r="J158" s="333" t="s">
        <v>9</v>
      </c>
      <c r="K158" s="994"/>
    </row>
    <row r="159" spans="1:11" ht="41.25" customHeight="1" x14ac:dyDescent="0.2">
      <c r="A159" s="8" t="s">
        <v>859</v>
      </c>
      <c r="B159" s="699">
        <v>12</v>
      </c>
      <c r="C159" s="699">
        <v>1</v>
      </c>
      <c r="D159" s="699">
        <v>13</v>
      </c>
      <c r="E159" s="9">
        <v>0</v>
      </c>
      <c r="F159" s="9">
        <v>0</v>
      </c>
      <c r="G159" s="9">
        <f>SUM(E159:F159)</f>
        <v>0</v>
      </c>
      <c r="H159" s="9">
        <f t="shared" ref="H159:I166" si="18">SUM(B159,E159)</f>
        <v>12</v>
      </c>
      <c r="I159" s="9">
        <f t="shared" si="18"/>
        <v>1</v>
      </c>
      <c r="J159" s="9">
        <f t="shared" ref="J159:J166" si="19">SUM(H159:I159)</f>
        <v>13</v>
      </c>
      <c r="K159" s="29" t="s">
        <v>860</v>
      </c>
    </row>
    <row r="160" spans="1:11" ht="33.75" customHeight="1" x14ac:dyDescent="0.2">
      <c r="A160" s="8" t="s">
        <v>861</v>
      </c>
      <c r="B160" s="699">
        <v>7</v>
      </c>
      <c r="C160" s="699">
        <v>13</v>
      </c>
      <c r="D160" s="699">
        <v>20</v>
      </c>
      <c r="E160" s="9">
        <v>0</v>
      </c>
      <c r="F160" s="9">
        <v>0</v>
      </c>
      <c r="G160" s="9">
        <f t="shared" ref="G160:G166" si="20">SUM(E160:F160)</f>
        <v>0</v>
      </c>
      <c r="H160" s="9">
        <f t="shared" si="18"/>
        <v>7</v>
      </c>
      <c r="I160" s="9">
        <f t="shared" si="18"/>
        <v>13</v>
      </c>
      <c r="J160" s="9">
        <f t="shared" si="19"/>
        <v>20</v>
      </c>
      <c r="K160" s="29" t="s">
        <v>862</v>
      </c>
    </row>
    <row r="161" spans="1:11" ht="34.5" customHeight="1" x14ac:dyDescent="0.2">
      <c r="A161" s="8" t="s">
        <v>863</v>
      </c>
      <c r="B161" s="699">
        <v>6</v>
      </c>
      <c r="C161" s="699">
        <v>3</v>
      </c>
      <c r="D161" s="699">
        <v>9</v>
      </c>
      <c r="E161" s="9">
        <v>0</v>
      </c>
      <c r="F161" s="9">
        <v>0</v>
      </c>
      <c r="G161" s="9">
        <f t="shared" si="20"/>
        <v>0</v>
      </c>
      <c r="H161" s="9">
        <f t="shared" si="18"/>
        <v>6</v>
      </c>
      <c r="I161" s="9">
        <f t="shared" si="18"/>
        <v>3</v>
      </c>
      <c r="J161" s="9">
        <f t="shared" si="19"/>
        <v>9</v>
      </c>
      <c r="K161" s="29" t="s">
        <v>862</v>
      </c>
    </row>
    <row r="162" spans="1:11" ht="23.25" customHeight="1" x14ac:dyDescent="0.2">
      <c r="A162" s="8" t="s">
        <v>542</v>
      </c>
      <c r="B162" s="699">
        <v>8</v>
      </c>
      <c r="C162" s="699">
        <v>3</v>
      </c>
      <c r="D162" s="699">
        <v>11</v>
      </c>
      <c r="E162" s="9">
        <v>0</v>
      </c>
      <c r="F162" s="9">
        <v>0</v>
      </c>
      <c r="G162" s="9">
        <f t="shared" si="20"/>
        <v>0</v>
      </c>
      <c r="H162" s="9">
        <f t="shared" si="18"/>
        <v>8</v>
      </c>
      <c r="I162" s="9">
        <f t="shared" si="18"/>
        <v>3</v>
      </c>
      <c r="J162" s="9">
        <f t="shared" si="19"/>
        <v>11</v>
      </c>
      <c r="K162" s="339" t="s">
        <v>864</v>
      </c>
    </row>
    <row r="163" spans="1:11" ht="23.25" customHeight="1" x14ac:dyDescent="0.2">
      <c r="A163" s="8" t="s">
        <v>865</v>
      </c>
      <c r="B163" s="699">
        <v>1</v>
      </c>
      <c r="C163" s="699">
        <v>1</v>
      </c>
      <c r="D163" s="699">
        <v>2</v>
      </c>
      <c r="E163" s="9">
        <v>0</v>
      </c>
      <c r="F163" s="9">
        <v>0</v>
      </c>
      <c r="G163" s="9">
        <f t="shared" si="20"/>
        <v>0</v>
      </c>
      <c r="H163" s="9">
        <f t="shared" si="18"/>
        <v>1</v>
      </c>
      <c r="I163" s="9">
        <f t="shared" si="18"/>
        <v>1</v>
      </c>
      <c r="J163" s="9">
        <f t="shared" si="19"/>
        <v>2</v>
      </c>
      <c r="K163" s="339" t="s">
        <v>866</v>
      </c>
    </row>
    <row r="164" spans="1:11" ht="23.25" customHeight="1" x14ac:dyDescent="0.2">
      <c r="A164" s="8" t="s">
        <v>288</v>
      </c>
      <c r="B164" s="699">
        <v>3</v>
      </c>
      <c r="C164" s="699">
        <v>0</v>
      </c>
      <c r="D164" s="699">
        <v>3</v>
      </c>
      <c r="E164" s="9">
        <v>0</v>
      </c>
      <c r="F164" s="9">
        <v>0</v>
      </c>
      <c r="G164" s="9">
        <f t="shared" si="20"/>
        <v>0</v>
      </c>
      <c r="H164" s="9">
        <f t="shared" si="18"/>
        <v>3</v>
      </c>
      <c r="I164" s="9">
        <f t="shared" si="18"/>
        <v>0</v>
      </c>
      <c r="J164" s="9">
        <f t="shared" si="19"/>
        <v>3</v>
      </c>
      <c r="K164" s="339" t="s">
        <v>720</v>
      </c>
    </row>
    <row r="165" spans="1:11" s="691" customFormat="1" ht="23.25" customHeight="1" x14ac:dyDescent="0.2">
      <c r="A165" s="463" t="s">
        <v>2507</v>
      </c>
      <c r="B165" s="699">
        <v>1</v>
      </c>
      <c r="C165" s="699">
        <v>0</v>
      </c>
      <c r="D165" s="699">
        <v>1</v>
      </c>
      <c r="E165" s="699">
        <v>0</v>
      </c>
      <c r="F165" s="699">
        <v>0</v>
      </c>
      <c r="G165" s="699">
        <f t="shared" ref="G165" si="21">SUM(E165:F165)</f>
        <v>0</v>
      </c>
      <c r="H165" s="699">
        <f t="shared" ref="H165" si="22">SUM(B165,E165)</f>
        <v>1</v>
      </c>
      <c r="I165" s="699">
        <f t="shared" ref="I165" si="23">SUM(C165,F165)</f>
        <v>0</v>
      </c>
      <c r="J165" s="699">
        <f t="shared" ref="J165" si="24">SUM(H165:I165)</f>
        <v>1</v>
      </c>
      <c r="K165" s="694" t="s">
        <v>736</v>
      </c>
    </row>
    <row r="166" spans="1:11" ht="23.25" customHeight="1" x14ac:dyDescent="0.2">
      <c r="A166" s="8" t="s">
        <v>292</v>
      </c>
      <c r="B166" s="699">
        <v>39</v>
      </c>
      <c r="C166" s="699">
        <v>17</v>
      </c>
      <c r="D166" s="699">
        <v>56</v>
      </c>
      <c r="E166" s="9">
        <v>0</v>
      </c>
      <c r="F166" s="9">
        <v>0</v>
      </c>
      <c r="G166" s="9">
        <f t="shared" si="20"/>
        <v>0</v>
      </c>
      <c r="H166" s="9">
        <f t="shared" si="18"/>
        <v>39</v>
      </c>
      <c r="I166" s="9">
        <f t="shared" si="18"/>
        <v>17</v>
      </c>
      <c r="J166" s="9">
        <f t="shared" si="19"/>
        <v>56</v>
      </c>
      <c r="K166" s="339" t="s">
        <v>867</v>
      </c>
    </row>
    <row r="167" spans="1:11" ht="23.25" customHeight="1" x14ac:dyDescent="0.2">
      <c r="A167" s="8" t="s">
        <v>90</v>
      </c>
      <c r="B167" s="699">
        <f>SUM(B159:B166,B133:B152)</f>
        <v>1330</v>
      </c>
      <c r="C167" s="699">
        <f t="shared" ref="C167:J167" si="25">SUM(C159:C166,C133:C152)</f>
        <v>794</v>
      </c>
      <c r="D167" s="699">
        <f t="shared" si="25"/>
        <v>2124</v>
      </c>
      <c r="E167" s="699">
        <f t="shared" si="25"/>
        <v>0</v>
      </c>
      <c r="F167" s="699">
        <f t="shared" si="25"/>
        <v>0</v>
      </c>
      <c r="G167" s="699">
        <f t="shared" si="25"/>
        <v>0</v>
      </c>
      <c r="H167" s="699">
        <f t="shared" si="25"/>
        <v>1330</v>
      </c>
      <c r="I167" s="699">
        <f t="shared" si="25"/>
        <v>794</v>
      </c>
      <c r="J167" s="699">
        <f t="shared" si="25"/>
        <v>2124</v>
      </c>
      <c r="K167" s="339" t="s">
        <v>91</v>
      </c>
    </row>
    <row r="168" spans="1:11" s="691" customFormat="1" ht="22.5" customHeight="1" x14ac:dyDescent="0.2">
      <c r="A168" s="463" t="s">
        <v>92</v>
      </c>
      <c r="B168" s="699"/>
      <c r="C168" s="699"/>
      <c r="D168" s="699"/>
      <c r="E168" s="699"/>
      <c r="F168" s="699"/>
      <c r="G168" s="699"/>
      <c r="H168" s="699"/>
      <c r="I168" s="699"/>
      <c r="J168" s="699"/>
      <c r="K168" s="694" t="s">
        <v>93</v>
      </c>
    </row>
    <row r="169" spans="1:11" s="691" customFormat="1" ht="21.75" customHeight="1" x14ac:dyDescent="0.2">
      <c r="A169" s="463" t="s">
        <v>217</v>
      </c>
      <c r="B169" s="699">
        <v>8</v>
      </c>
      <c r="C169" s="699">
        <v>23</v>
      </c>
      <c r="D169" s="699">
        <v>31</v>
      </c>
      <c r="E169" s="699">
        <v>0</v>
      </c>
      <c r="F169" s="699">
        <v>0</v>
      </c>
      <c r="G169" s="699">
        <f t="shared" ref="G169" si="26">SUM(E169:F169)</f>
        <v>0</v>
      </c>
      <c r="H169" s="699">
        <f t="shared" ref="H169" si="27">SUM(B169,E169)</f>
        <v>8</v>
      </c>
      <c r="I169" s="699">
        <f t="shared" ref="I169" si="28">SUM(C169,F169)</f>
        <v>23</v>
      </c>
      <c r="J169" s="699">
        <f t="shared" ref="J169" si="29">SUM(H169:I169)</f>
        <v>31</v>
      </c>
      <c r="K169" s="694" t="s">
        <v>257</v>
      </c>
    </row>
    <row r="170" spans="1:11" s="691" customFormat="1" ht="23.25" customHeight="1" x14ac:dyDescent="0.2">
      <c r="A170" s="698" t="s">
        <v>846</v>
      </c>
      <c r="B170" s="699">
        <v>2</v>
      </c>
      <c r="C170" s="699">
        <v>13</v>
      </c>
      <c r="D170" s="699">
        <v>15</v>
      </c>
      <c r="E170" s="701">
        <v>0</v>
      </c>
      <c r="F170" s="701">
        <v>0</v>
      </c>
      <c r="G170" s="701">
        <v>0</v>
      </c>
      <c r="H170" s="699">
        <f t="shared" ref="H170:H172" si="30">SUM(B170,E170)</f>
        <v>2</v>
      </c>
      <c r="I170" s="699">
        <f t="shared" ref="I170:I172" si="31">SUM(C170,F170)</f>
        <v>13</v>
      </c>
      <c r="J170" s="699">
        <f t="shared" ref="J170:J172" si="32">SUM(H170:I170)</f>
        <v>15</v>
      </c>
      <c r="K170" s="693" t="s">
        <v>459</v>
      </c>
    </row>
    <row r="171" spans="1:11" s="691" customFormat="1" ht="23.25" customHeight="1" x14ac:dyDescent="0.2">
      <c r="A171" s="463" t="s">
        <v>311</v>
      </c>
      <c r="B171" s="735">
        <v>9</v>
      </c>
      <c r="C171" s="735">
        <v>30</v>
      </c>
      <c r="D171" s="735">
        <v>39</v>
      </c>
      <c r="E171" s="735">
        <v>0</v>
      </c>
      <c r="F171" s="735">
        <v>0</v>
      </c>
      <c r="G171" s="735">
        <v>0</v>
      </c>
      <c r="H171" s="735">
        <f t="shared" si="30"/>
        <v>9</v>
      </c>
      <c r="I171" s="735">
        <f t="shared" si="31"/>
        <v>30</v>
      </c>
      <c r="J171" s="735">
        <f t="shared" si="32"/>
        <v>39</v>
      </c>
      <c r="K171" s="693" t="s">
        <v>312</v>
      </c>
    </row>
    <row r="172" spans="1:11" s="691" customFormat="1" ht="21.75" customHeight="1" x14ac:dyDescent="0.2">
      <c r="A172" s="463" t="s">
        <v>239</v>
      </c>
      <c r="B172" s="735">
        <v>6</v>
      </c>
      <c r="C172" s="735">
        <v>7</v>
      </c>
      <c r="D172" s="735">
        <v>13</v>
      </c>
      <c r="E172" s="735">
        <v>0</v>
      </c>
      <c r="F172" s="735">
        <v>0</v>
      </c>
      <c r="G172" s="735">
        <f t="shared" ref="G172" si="33">SUM(E172:F172)</f>
        <v>0</v>
      </c>
      <c r="H172" s="735">
        <f t="shared" si="30"/>
        <v>6</v>
      </c>
      <c r="I172" s="735">
        <f t="shared" si="31"/>
        <v>7</v>
      </c>
      <c r="J172" s="735">
        <f t="shared" si="32"/>
        <v>13</v>
      </c>
      <c r="K172" s="694" t="s">
        <v>240</v>
      </c>
    </row>
    <row r="173" spans="1:11" s="691" customFormat="1" ht="23.25" customHeight="1" thickBot="1" x14ac:dyDescent="0.25">
      <c r="A173" s="698" t="s">
        <v>126</v>
      </c>
      <c r="B173" s="701">
        <f>SUM(B169:B172)</f>
        <v>25</v>
      </c>
      <c r="C173" s="701">
        <f t="shared" ref="C173:J173" si="34">SUM(C169:C172)</f>
        <v>73</v>
      </c>
      <c r="D173" s="701">
        <f t="shared" si="34"/>
        <v>98</v>
      </c>
      <c r="E173" s="701">
        <f t="shared" si="34"/>
        <v>0</v>
      </c>
      <c r="F173" s="701">
        <f t="shared" si="34"/>
        <v>0</v>
      </c>
      <c r="G173" s="701">
        <f t="shared" si="34"/>
        <v>0</v>
      </c>
      <c r="H173" s="701">
        <f t="shared" si="34"/>
        <v>25</v>
      </c>
      <c r="I173" s="701">
        <f t="shared" si="34"/>
        <v>73</v>
      </c>
      <c r="J173" s="701">
        <f t="shared" si="34"/>
        <v>98</v>
      </c>
      <c r="K173" s="693" t="s">
        <v>103</v>
      </c>
    </row>
    <row r="174" spans="1:11" ht="23.25" customHeight="1" thickBot="1" x14ac:dyDescent="0.25">
      <c r="A174" s="23" t="s">
        <v>374</v>
      </c>
      <c r="B174" s="24">
        <f>SUM(B173,B167)</f>
        <v>1355</v>
      </c>
      <c r="C174" s="24">
        <f t="shared" ref="C174:J174" si="35">SUM(C173,C167)</f>
        <v>867</v>
      </c>
      <c r="D174" s="24">
        <f t="shared" si="35"/>
        <v>2222</v>
      </c>
      <c r="E174" s="24">
        <f t="shared" si="35"/>
        <v>0</v>
      </c>
      <c r="F174" s="24">
        <f t="shared" si="35"/>
        <v>0</v>
      </c>
      <c r="G174" s="24">
        <f t="shared" si="35"/>
        <v>0</v>
      </c>
      <c r="H174" s="24">
        <f t="shared" si="35"/>
        <v>1355</v>
      </c>
      <c r="I174" s="24">
        <f t="shared" si="35"/>
        <v>867</v>
      </c>
      <c r="J174" s="24">
        <f t="shared" si="35"/>
        <v>2222</v>
      </c>
      <c r="K174" s="340" t="s">
        <v>852</v>
      </c>
    </row>
    <row r="175" spans="1:11" ht="15" thickTop="1" x14ac:dyDescent="0.2">
      <c r="B175" s="691"/>
      <c r="C175" s="691"/>
      <c r="D175" s="691"/>
    </row>
    <row r="176" spans="1:11" x14ac:dyDescent="0.2">
      <c r="B176" s="691"/>
      <c r="C176" s="691"/>
      <c r="D176" s="691"/>
    </row>
    <row r="177" spans="2:4" x14ac:dyDescent="0.2">
      <c r="B177" s="691"/>
      <c r="C177" s="691"/>
      <c r="D177" s="691"/>
    </row>
  </sheetData>
  <mergeCells count="54">
    <mergeCell ref="A1:K1"/>
    <mergeCell ref="A2:K2"/>
    <mergeCell ref="A4:A7"/>
    <mergeCell ref="B4:D4"/>
    <mergeCell ref="E4:G4"/>
    <mergeCell ref="H4:J4"/>
    <mergeCell ref="K4:K7"/>
    <mergeCell ref="B5:D5"/>
    <mergeCell ref="E5:G5"/>
    <mergeCell ref="H5:J5"/>
    <mergeCell ref="A32:A35"/>
    <mergeCell ref="B32:D32"/>
    <mergeCell ref="E32:G32"/>
    <mergeCell ref="H32:J32"/>
    <mergeCell ref="K32:K35"/>
    <mergeCell ref="B33:D33"/>
    <mergeCell ref="E33:G33"/>
    <mergeCell ref="H33:J33"/>
    <mergeCell ref="A63:K63"/>
    <mergeCell ref="A64:K64"/>
    <mergeCell ref="A66:A69"/>
    <mergeCell ref="B66:D66"/>
    <mergeCell ref="E66:G66"/>
    <mergeCell ref="H66:J66"/>
    <mergeCell ref="K66:K69"/>
    <mergeCell ref="B67:D67"/>
    <mergeCell ref="E67:G67"/>
    <mergeCell ref="H67:J67"/>
    <mergeCell ref="A95:A98"/>
    <mergeCell ref="B95:D95"/>
    <mergeCell ref="E95:G95"/>
    <mergeCell ref="H95:J95"/>
    <mergeCell ref="K95:K98"/>
    <mergeCell ref="B96:D96"/>
    <mergeCell ref="E96:G96"/>
    <mergeCell ref="H96:J96"/>
    <mergeCell ref="A125:K125"/>
    <mergeCell ref="A126:K126"/>
    <mergeCell ref="A128:A131"/>
    <mergeCell ref="B128:D128"/>
    <mergeCell ref="E128:G128"/>
    <mergeCell ref="H128:J128"/>
    <mergeCell ref="K128:K131"/>
    <mergeCell ref="B129:D129"/>
    <mergeCell ref="E129:G129"/>
    <mergeCell ref="H129:J129"/>
    <mergeCell ref="A155:A158"/>
    <mergeCell ref="B155:D155"/>
    <mergeCell ref="E155:G155"/>
    <mergeCell ref="H155:J155"/>
    <mergeCell ref="K155:K158"/>
    <mergeCell ref="B156:D156"/>
    <mergeCell ref="E156:G156"/>
    <mergeCell ref="H156:J156"/>
  </mergeCells>
  <printOptions horizontalCentered="1"/>
  <pageMargins left="0.5" right="0.5" top="1" bottom="1" header="1" footer="1"/>
  <pageSetup paperSize="9" scale="7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62"/>
  <sheetViews>
    <sheetView rightToLeft="1" view="pageBreakPreview" topLeftCell="A55" zoomScale="80" zoomScaleSheetLayoutView="80" workbookViewId="0">
      <selection activeCell="N42" sqref="N42"/>
    </sheetView>
  </sheetViews>
  <sheetFormatPr defaultRowHeight="14.25" x14ac:dyDescent="0.2"/>
  <cols>
    <col min="1" max="1" width="26.125" style="335" customWidth="1"/>
    <col min="2" max="2" width="7.25" style="335" customWidth="1"/>
    <col min="3" max="3" width="8.5" style="335" customWidth="1"/>
    <col min="4" max="8" width="7.25" style="335" customWidth="1"/>
    <col min="9" max="9" width="8" style="335" customWidth="1"/>
    <col min="10" max="11" width="7.25" style="335" customWidth="1"/>
    <col min="12" max="12" width="8.25" style="335" customWidth="1"/>
    <col min="13" max="13" width="9.5" style="335" customWidth="1"/>
    <col min="14" max="14" width="45.5" style="335" customWidth="1"/>
    <col min="15" max="16384" width="9" style="335"/>
  </cols>
  <sheetData>
    <row r="1" spans="1:14" ht="24.75" customHeight="1" x14ac:dyDescent="0.2">
      <c r="A1" s="995" t="s">
        <v>2088</v>
      </c>
      <c r="B1" s="995"/>
      <c r="C1" s="995"/>
      <c r="D1" s="995"/>
      <c r="E1" s="995"/>
      <c r="F1" s="995"/>
      <c r="G1" s="995"/>
      <c r="H1" s="995"/>
      <c r="I1" s="995"/>
      <c r="J1" s="995"/>
      <c r="K1" s="995"/>
      <c r="L1" s="995"/>
      <c r="M1" s="995"/>
      <c r="N1" s="995"/>
    </row>
    <row r="2" spans="1:14" ht="27" customHeight="1" x14ac:dyDescent="0.2">
      <c r="A2" s="999" t="s">
        <v>2089</v>
      </c>
      <c r="B2" s="999"/>
      <c r="C2" s="999"/>
      <c r="D2" s="999"/>
      <c r="E2" s="999"/>
      <c r="F2" s="999"/>
      <c r="G2" s="999"/>
      <c r="H2" s="999"/>
      <c r="I2" s="999"/>
      <c r="J2" s="999"/>
      <c r="K2" s="999"/>
      <c r="L2" s="999"/>
      <c r="M2" s="999"/>
      <c r="N2" s="999"/>
    </row>
    <row r="3" spans="1:14" ht="24.75" customHeight="1" thickBot="1" x14ac:dyDescent="0.25">
      <c r="A3" s="5" t="s">
        <v>869</v>
      </c>
      <c r="N3" s="7" t="s">
        <v>870</v>
      </c>
    </row>
    <row r="4" spans="1:14" ht="16.5"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15.75" x14ac:dyDescent="0.25">
      <c r="A5" s="993"/>
      <c r="B5" s="1004" t="s">
        <v>131</v>
      </c>
      <c r="C5" s="1004"/>
      <c r="D5" s="1004"/>
      <c r="E5" s="1004" t="s">
        <v>132</v>
      </c>
      <c r="F5" s="1004"/>
      <c r="G5" s="1004"/>
      <c r="H5" s="1004" t="s">
        <v>133</v>
      </c>
      <c r="I5" s="1004"/>
      <c r="J5" s="1004"/>
      <c r="K5" s="1004" t="s">
        <v>9</v>
      </c>
      <c r="L5" s="1004"/>
      <c r="M5" s="1004"/>
      <c r="N5" s="993"/>
    </row>
    <row r="6" spans="1:14" ht="15.75" x14ac:dyDescent="0.25">
      <c r="A6" s="993"/>
      <c r="B6" s="334" t="s">
        <v>10</v>
      </c>
      <c r="C6" s="334" t="s">
        <v>112</v>
      </c>
      <c r="D6" s="334" t="s">
        <v>12</v>
      </c>
      <c r="E6" s="334" t="s">
        <v>10</v>
      </c>
      <c r="F6" s="334" t="s">
        <v>112</v>
      </c>
      <c r="G6" s="334" t="s">
        <v>12</v>
      </c>
      <c r="H6" s="334" t="s">
        <v>10</v>
      </c>
      <c r="I6" s="334" t="s">
        <v>112</v>
      </c>
      <c r="J6" s="334" t="s">
        <v>12</v>
      </c>
      <c r="K6" s="334" t="s">
        <v>10</v>
      </c>
      <c r="L6" s="334" t="s">
        <v>112</v>
      </c>
      <c r="M6" s="334" t="s">
        <v>12</v>
      </c>
      <c r="N6" s="993"/>
    </row>
    <row r="7" spans="1:14" ht="16.5"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20.25" customHeight="1" x14ac:dyDescent="0.2">
      <c r="A8" s="8" t="s">
        <v>15</v>
      </c>
      <c r="B8" s="9"/>
      <c r="C8" s="9"/>
      <c r="D8" s="9"/>
      <c r="E8" s="9"/>
      <c r="F8" s="9"/>
      <c r="G8" s="9"/>
      <c r="H8" s="9"/>
      <c r="I8" s="9"/>
      <c r="J8" s="9"/>
      <c r="K8" s="339"/>
      <c r="L8" s="8"/>
      <c r="M8" s="9"/>
      <c r="N8" s="339" t="s">
        <v>198</v>
      </c>
    </row>
    <row r="9" spans="1:14" ht="20.25" customHeight="1" x14ac:dyDescent="0.2">
      <c r="A9" s="8" t="s">
        <v>199</v>
      </c>
      <c r="B9" s="9">
        <v>12</v>
      </c>
      <c r="C9" s="9">
        <v>12</v>
      </c>
      <c r="D9" s="9">
        <v>24</v>
      </c>
      <c r="E9" s="9">
        <v>0</v>
      </c>
      <c r="F9" s="9">
        <v>2</v>
      </c>
      <c r="G9" s="9">
        <v>2</v>
      </c>
      <c r="H9" s="9">
        <v>0</v>
      </c>
      <c r="I9" s="9">
        <v>0</v>
      </c>
      <c r="J9" s="9">
        <v>0</v>
      </c>
      <c r="K9" s="9">
        <f t="shared" ref="K9:L24" si="0">SUM(B9,E9,H9)</f>
        <v>12</v>
      </c>
      <c r="L9" s="9">
        <f t="shared" si="0"/>
        <v>14</v>
      </c>
      <c r="M9" s="9">
        <f t="shared" ref="M9:M28" si="1">SUM(K9:L9)</f>
        <v>26</v>
      </c>
      <c r="N9" s="339" t="s">
        <v>200</v>
      </c>
    </row>
    <row r="10" spans="1:14" ht="20.25" customHeight="1" x14ac:dyDescent="0.2">
      <c r="A10" s="8" t="s">
        <v>839</v>
      </c>
      <c r="B10" s="9">
        <v>1</v>
      </c>
      <c r="C10" s="9">
        <v>0</v>
      </c>
      <c r="D10" s="9">
        <v>1</v>
      </c>
      <c r="E10" s="9">
        <v>0</v>
      </c>
      <c r="F10" s="9"/>
      <c r="G10" s="9">
        <v>0</v>
      </c>
      <c r="H10" s="9">
        <v>0</v>
      </c>
      <c r="I10" s="9">
        <v>0</v>
      </c>
      <c r="J10" s="9">
        <v>0</v>
      </c>
      <c r="K10" s="9">
        <f t="shared" si="0"/>
        <v>1</v>
      </c>
      <c r="L10" s="9">
        <f t="shared" si="0"/>
        <v>0</v>
      </c>
      <c r="M10" s="9">
        <f t="shared" si="1"/>
        <v>1</v>
      </c>
      <c r="N10" s="339" t="s">
        <v>840</v>
      </c>
    </row>
    <row r="11" spans="1:14" ht="20.25" customHeight="1" x14ac:dyDescent="0.2">
      <c r="A11" s="8" t="s">
        <v>203</v>
      </c>
      <c r="B11" s="9">
        <v>4</v>
      </c>
      <c r="C11" s="9">
        <v>4</v>
      </c>
      <c r="D11" s="9">
        <v>8</v>
      </c>
      <c r="E11" s="9">
        <v>3</v>
      </c>
      <c r="F11" s="9">
        <v>2</v>
      </c>
      <c r="G11" s="9">
        <v>5</v>
      </c>
      <c r="H11" s="9">
        <v>0</v>
      </c>
      <c r="I11" s="9">
        <v>0</v>
      </c>
      <c r="J11" s="9">
        <v>0</v>
      </c>
      <c r="K11" s="9">
        <f t="shared" si="0"/>
        <v>7</v>
      </c>
      <c r="L11" s="9">
        <f t="shared" si="0"/>
        <v>6</v>
      </c>
      <c r="M11" s="9">
        <f t="shared" si="1"/>
        <v>13</v>
      </c>
      <c r="N11" s="339" t="s">
        <v>204</v>
      </c>
    </row>
    <row r="12" spans="1:14" ht="20.25" customHeight="1" x14ac:dyDescent="0.2">
      <c r="A12" s="8" t="s">
        <v>404</v>
      </c>
      <c r="B12" s="9">
        <v>10</v>
      </c>
      <c r="C12" s="9">
        <v>17</v>
      </c>
      <c r="D12" s="9">
        <v>27</v>
      </c>
      <c r="E12" s="9">
        <v>2</v>
      </c>
      <c r="F12" s="9">
        <v>1</v>
      </c>
      <c r="G12" s="9">
        <v>3</v>
      </c>
      <c r="H12" s="9">
        <v>0</v>
      </c>
      <c r="I12" s="9">
        <v>0</v>
      </c>
      <c r="J12" s="9">
        <v>0</v>
      </c>
      <c r="K12" s="9">
        <f t="shared" si="0"/>
        <v>12</v>
      </c>
      <c r="L12" s="9">
        <f t="shared" si="0"/>
        <v>18</v>
      </c>
      <c r="M12" s="9">
        <f t="shared" si="1"/>
        <v>30</v>
      </c>
      <c r="N12" s="339" t="s">
        <v>300</v>
      </c>
    </row>
    <row r="13" spans="1:14" ht="20.25" customHeight="1" x14ac:dyDescent="0.2">
      <c r="A13" s="8" t="s">
        <v>516</v>
      </c>
      <c r="B13" s="9">
        <v>1</v>
      </c>
      <c r="C13" s="9">
        <v>6</v>
      </c>
      <c r="D13" s="9">
        <v>7</v>
      </c>
      <c r="E13" s="9">
        <v>1</v>
      </c>
      <c r="F13" s="9">
        <v>2</v>
      </c>
      <c r="G13" s="9">
        <v>3</v>
      </c>
      <c r="H13" s="9">
        <v>18</v>
      </c>
      <c r="I13" s="9">
        <v>40</v>
      </c>
      <c r="J13" s="9">
        <v>58</v>
      </c>
      <c r="K13" s="9">
        <f t="shared" si="0"/>
        <v>20</v>
      </c>
      <c r="L13" s="9">
        <f t="shared" si="0"/>
        <v>48</v>
      </c>
      <c r="M13" s="9">
        <f t="shared" si="1"/>
        <v>68</v>
      </c>
      <c r="N13" s="339" t="s">
        <v>208</v>
      </c>
    </row>
    <row r="14" spans="1:14" ht="20.25" customHeight="1" x14ac:dyDescent="0.2">
      <c r="A14" s="8" t="s">
        <v>209</v>
      </c>
      <c r="B14" s="9">
        <v>128</v>
      </c>
      <c r="C14" s="9">
        <v>62</v>
      </c>
      <c r="D14" s="9">
        <v>190</v>
      </c>
      <c r="E14" s="9">
        <v>24</v>
      </c>
      <c r="F14" s="9">
        <v>10</v>
      </c>
      <c r="G14" s="9">
        <v>34</v>
      </c>
      <c r="H14" s="9">
        <v>0</v>
      </c>
      <c r="I14" s="9">
        <v>0</v>
      </c>
      <c r="J14" s="9">
        <v>0</v>
      </c>
      <c r="K14" s="9">
        <f t="shared" si="0"/>
        <v>152</v>
      </c>
      <c r="L14" s="9">
        <f t="shared" si="0"/>
        <v>72</v>
      </c>
      <c r="M14" s="9">
        <f t="shared" si="1"/>
        <v>224</v>
      </c>
      <c r="N14" s="339" t="s">
        <v>210</v>
      </c>
    </row>
    <row r="15" spans="1:14" ht="20.25" customHeight="1" x14ac:dyDescent="0.2">
      <c r="A15" s="8" t="s">
        <v>841</v>
      </c>
      <c r="B15" s="9">
        <v>59</v>
      </c>
      <c r="C15" s="9">
        <v>28</v>
      </c>
      <c r="D15" s="9">
        <v>87</v>
      </c>
      <c r="E15" s="9">
        <v>12</v>
      </c>
      <c r="F15" s="9">
        <v>3</v>
      </c>
      <c r="G15" s="9">
        <v>15</v>
      </c>
      <c r="H15" s="9">
        <v>5</v>
      </c>
      <c r="I15" s="9">
        <v>1</v>
      </c>
      <c r="J15" s="9">
        <v>6</v>
      </c>
      <c r="K15" s="9">
        <f t="shared" si="0"/>
        <v>76</v>
      </c>
      <c r="L15" s="9">
        <f t="shared" si="0"/>
        <v>32</v>
      </c>
      <c r="M15" s="9">
        <f t="shared" si="1"/>
        <v>108</v>
      </c>
      <c r="N15" s="339" t="s">
        <v>842</v>
      </c>
    </row>
    <row r="16" spans="1:14" ht="20.25" customHeight="1" x14ac:dyDescent="0.2">
      <c r="A16" s="8" t="s">
        <v>352</v>
      </c>
      <c r="B16" s="9">
        <v>23</v>
      </c>
      <c r="C16" s="9">
        <v>35</v>
      </c>
      <c r="D16" s="9">
        <v>58</v>
      </c>
      <c r="E16" s="9">
        <v>11</v>
      </c>
      <c r="F16" s="9">
        <v>3</v>
      </c>
      <c r="G16" s="9">
        <v>14</v>
      </c>
      <c r="H16" s="9">
        <v>27</v>
      </c>
      <c r="I16" s="9">
        <v>24</v>
      </c>
      <c r="J16" s="9">
        <v>51</v>
      </c>
      <c r="K16" s="9">
        <f t="shared" si="0"/>
        <v>61</v>
      </c>
      <c r="L16" s="9">
        <f t="shared" si="0"/>
        <v>62</v>
      </c>
      <c r="M16" s="9">
        <f t="shared" si="1"/>
        <v>123</v>
      </c>
      <c r="N16" s="339" t="s">
        <v>843</v>
      </c>
    </row>
    <row r="17" spans="1:14" ht="20.25" customHeight="1" x14ac:dyDescent="0.2">
      <c r="A17" s="8" t="s">
        <v>854</v>
      </c>
      <c r="B17" s="9">
        <v>34</v>
      </c>
      <c r="C17" s="9">
        <v>41</v>
      </c>
      <c r="D17" s="9">
        <v>75</v>
      </c>
      <c r="E17" s="9">
        <v>8</v>
      </c>
      <c r="F17" s="9">
        <v>4</v>
      </c>
      <c r="G17" s="9">
        <v>12</v>
      </c>
      <c r="H17" s="9">
        <v>0</v>
      </c>
      <c r="I17" s="9">
        <v>0</v>
      </c>
      <c r="J17" s="9">
        <v>0</v>
      </c>
      <c r="K17" s="9">
        <f t="shared" si="0"/>
        <v>42</v>
      </c>
      <c r="L17" s="9">
        <f t="shared" si="0"/>
        <v>45</v>
      </c>
      <c r="M17" s="9">
        <f t="shared" si="1"/>
        <v>87</v>
      </c>
      <c r="N17" s="339" t="s">
        <v>856</v>
      </c>
    </row>
    <row r="18" spans="1:14" ht="20.25" customHeight="1" x14ac:dyDescent="0.2">
      <c r="A18" s="8" t="s">
        <v>217</v>
      </c>
      <c r="B18" s="9">
        <v>34</v>
      </c>
      <c r="C18" s="9">
        <v>34</v>
      </c>
      <c r="D18" s="9">
        <v>68</v>
      </c>
      <c r="E18" s="9">
        <v>16</v>
      </c>
      <c r="F18" s="9">
        <v>15</v>
      </c>
      <c r="G18" s="9">
        <v>31</v>
      </c>
      <c r="H18" s="9">
        <v>37</v>
      </c>
      <c r="I18" s="9">
        <v>24</v>
      </c>
      <c r="J18" s="9">
        <v>61</v>
      </c>
      <c r="K18" s="9">
        <f t="shared" si="0"/>
        <v>87</v>
      </c>
      <c r="L18" s="9">
        <f t="shared" si="0"/>
        <v>73</v>
      </c>
      <c r="M18" s="9">
        <f t="shared" si="1"/>
        <v>160</v>
      </c>
      <c r="N18" s="339" t="s">
        <v>257</v>
      </c>
    </row>
    <row r="19" spans="1:14" ht="20.25" customHeight="1" x14ac:dyDescent="0.2">
      <c r="A19" s="8" t="s">
        <v>219</v>
      </c>
      <c r="B19" s="9">
        <v>0</v>
      </c>
      <c r="C19" s="9">
        <v>51</v>
      </c>
      <c r="D19" s="9">
        <v>51</v>
      </c>
      <c r="E19" s="9">
        <v>0</v>
      </c>
      <c r="F19" s="9">
        <v>7</v>
      </c>
      <c r="G19" s="9">
        <v>7</v>
      </c>
      <c r="H19" s="9">
        <v>0</v>
      </c>
      <c r="I19" s="9">
        <v>33</v>
      </c>
      <c r="J19" s="9">
        <v>33</v>
      </c>
      <c r="K19" s="9">
        <f t="shared" si="0"/>
        <v>0</v>
      </c>
      <c r="L19" s="9">
        <f t="shared" si="0"/>
        <v>91</v>
      </c>
      <c r="M19" s="9">
        <f t="shared" si="1"/>
        <v>91</v>
      </c>
      <c r="N19" s="339" t="s">
        <v>258</v>
      </c>
    </row>
    <row r="20" spans="1:14" ht="20.25" customHeight="1" x14ac:dyDescent="0.2">
      <c r="A20" s="8" t="s">
        <v>221</v>
      </c>
      <c r="B20" s="9">
        <v>88</v>
      </c>
      <c r="C20" s="9">
        <v>42</v>
      </c>
      <c r="D20" s="9">
        <v>130</v>
      </c>
      <c r="E20" s="9">
        <v>8</v>
      </c>
      <c r="F20" s="9">
        <v>4</v>
      </c>
      <c r="G20" s="9">
        <v>12</v>
      </c>
      <c r="H20" s="9">
        <v>27</v>
      </c>
      <c r="I20" s="9">
        <v>21</v>
      </c>
      <c r="J20" s="9">
        <v>48</v>
      </c>
      <c r="K20" s="9">
        <f t="shared" si="0"/>
        <v>123</v>
      </c>
      <c r="L20" s="9">
        <f t="shared" si="0"/>
        <v>67</v>
      </c>
      <c r="M20" s="9">
        <f t="shared" si="1"/>
        <v>190</v>
      </c>
      <c r="N20" s="339" t="s">
        <v>222</v>
      </c>
    </row>
    <row r="21" spans="1:14" ht="20.25" customHeight="1" x14ac:dyDescent="0.2">
      <c r="A21" s="8" t="s">
        <v>846</v>
      </c>
      <c r="B21" s="9">
        <v>57</v>
      </c>
      <c r="C21" s="9">
        <v>51</v>
      </c>
      <c r="D21" s="9">
        <v>108</v>
      </c>
      <c r="E21" s="9">
        <v>14</v>
      </c>
      <c r="F21" s="9">
        <v>17</v>
      </c>
      <c r="G21" s="9">
        <v>31</v>
      </c>
      <c r="H21" s="9">
        <v>16</v>
      </c>
      <c r="I21" s="9">
        <v>8</v>
      </c>
      <c r="J21" s="9">
        <v>24</v>
      </c>
      <c r="K21" s="9">
        <f t="shared" si="0"/>
        <v>87</v>
      </c>
      <c r="L21" s="9">
        <f t="shared" si="0"/>
        <v>76</v>
      </c>
      <c r="M21" s="9">
        <f t="shared" si="1"/>
        <v>163</v>
      </c>
      <c r="N21" s="339" t="s">
        <v>459</v>
      </c>
    </row>
    <row r="22" spans="1:14" ht="20.25" customHeight="1" x14ac:dyDescent="0.2">
      <c r="A22" s="8" t="s">
        <v>460</v>
      </c>
      <c r="B22" s="9">
        <v>33</v>
      </c>
      <c r="C22" s="9">
        <v>18</v>
      </c>
      <c r="D22" s="9">
        <v>51</v>
      </c>
      <c r="E22" s="9">
        <v>8</v>
      </c>
      <c r="F22" s="9">
        <v>10</v>
      </c>
      <c r="G22" s="9">
        <v>18</v>
      </c>
      <c r="H22" s="9">
        <v>4</v>
      </c>
      <c r="I22" s="9">
        <v>0</v>
      </c>
      <c r="J22" s="9">
        <v>4</v>
      </c>
      <c r="K22" s="9">
        <f t="shared" si="0"/>
        <v>45</v>
      </c>
      <c r="L22" s="9">
        <f t="shared" si="0"/>
        <v>28</v>
      </c>
      <c r="M22" s="9">
        <f t="shared" si="1"/>
        <v>73</v>
      </c>
      <c r="N22" s="339" t="s">
        <v>461</v>
      </c>
    </row>
    <row r="23" spans="1:14" ht="20.25" customHeight="1" x14ac:dyDescent="0.2">
      <c r="A23" s="8" t="s">
        <v>311</v>
      </c>
      <c r="B23" s="9">
        <v>102</v>
      </c>
      <c r="C23" s="9">
        <v>94</v>
      </c>
      <c r="D23" s="9">
        <v>196</v>
      </c>
      <c r="E23" s="9">
        <v>16</v>
      </c>
      <c r="F23" s="9">
        <v>19</v>
      </c>
      <c r="G23" s="9">
        <v>35</v>
      </c>
      <c r="H23" s="9">
        <v>0</v>
      </c>
      <c r="I23" s="9">
        <v>0</v>
      </c>
      <c r="J23" s="9">
        <v>0</v>
      </c>
      <c r="K23" s="9">
        <f t="shared" si="0"/>
        <v>118</v>
      </c>
      <c r="L23" s="9">
        <f t="shared" si="0"/>
        <v>113</v>
      </c>
      <c r="M23" s="9">
        <f t="shared" si="1"/>
        <v>231</v>
      </c>
      <c r="N23" s="339" t="s">
        <v>312</v>
      </c>
    </row>
    <row r="24" spans="1:14" ht="20.25" customHeight="1" x14ac:dyDescent="0.2">
      <c r="A24" s="8" t="s">
        <v>229</v>
      </c>
      <c r="B24" s="9">
        <v>18</v>
      </c>
      <c r="C24" s="9">
        <v>3</v>
      </c>
      <c r="D24" s="9">
        <v>21</v>
      </c>
      <c r="E24" s="9">
        <v>2</v>
      </c>
      <c r="F24" s="9">
        <v>1</v>
      </c>
      <c r="G24" s="9">
        <v>3</v>
      </c>
      <c r="H24" s="9">
        <v>0</v>
      </c>
      <c r="I24" s="9">
        <v>0</v>
      </c>
      <c r="J24" s="9">
        <v>0</v>
      </c>
      <c r="K24" s="9">
        <f t="shared" si="0"/>
        <v>20</v>
      </c>
      <c r="L24" s="9">
        <f t="shared" si="0"/>
        <v>4</v>
      </c>
      <c r="M24" s="9">
        <f t="shared" si="1"/>
        <v>24</v>
      </c>
      <c r="N24" s="339" t="s">
        <v>847</v>
      </c>
    </row>
    <row r="25" spans="1:14" ht="20.25" customHeight="1" x14ac:dyDescent="0.2">
      <c r="A25" s="8" t="s">
        <v>233</v>
      </c>
      <c r="B25" s="9">
        <v>23</v>
      </c>
      <c r="C25" s="9">
        <v>17</v>
      </c>
      <c r="D25" s="9">
        <v>40</v>
      </c>
      <c r="E25" s="9">
        <v>14</v>
      </c>
      <c r="F25" s="9">
        <v>12</v>
      </c>
      <c r="G25" s="9">
        <v>26</v>
      </c>
      <c r="H25" s="9">
        <v>0</v>
      </c>
      <c r="I25" s="9">
        <v>0</v>
      </c>
      <c r="J25" s="9">
        <v>0</v>
      </c>
      <c r="K25" s="9">
        <f t="shared" ref="K25:L28" si="2">SUM(B25,E25,H25)</f>
        <v>37</v>
      </c>
      <c r="L25" s="9">
        <f t="shared" si="2"/>
        <v>29</v>
      </c>
      <c r="M25" s="9">
        <f t="shared" si="1"/>
        <v>66</v>
      </c>
      <c r="N25" s="339" t="s">
        <v>234</v>
      </c>
    </row>
    <row r="26" spans="1:14" ht="20.25" customHeight="1" x14ac:dyDescent="0.2">
      <c r="A26" s="8" t="s">
        <v>239</v>
      </c>
      <c r="B26" s="9">
        <v>97</v>
      </c>
      <c r="C26" s="9">
        <v>35</v>
      </c>
      <c r="D26" s="9">
        <v>132</v>
      </c>
      <c r="E26" s="9">
        <v>11</v>
      </c>
      <c r="F26" s="9">
        <v>3</v>
      </c>
      <c r="G26" s="9">
        <v>14</v>
      </c>
      <c r="H26" s="9">
        <v>24</v>
      </c>
      <c r="I26" s="9">
        <v>7</v>
      </c>
      <c r="J26" s="9">
        <v>31</v>
      </c>
      <c r="K26" s="9">
        <f t="shared" si="2"/>
        <v>132</v>
      </c>
      <c r="L26" s="9">
        <f t="shared" si="2"/>
        <v>45</v>
      </c>
      <c r="M26" s="9">
        <f t="shared" si="1"/>
        <v>177</v>
      </c>
      <c r="N26" s="339" t="s">
        <v>240</v>
      </c>
    </row>
    <row r="27" spans="1:14" ht="20.25" customHeight="1" x14ac:dyDescent="0.2">
      <c r="A27" s="8" t="s">
        <v>243</v>
      </c>
      <c r="B27" s="9">
        <v>68</v>
      </c>
      <c r="C27" s="9">
        <v>47</v>
      </c>
      <c r="D27" s="9">
        <v>115</v>
      </c>
      <c r="E27" s="9">
        <v>9</v>
      </c>
      <c r="F27" s="9">
        <v>5</v>
      </c>
      <c r="G27" s="9">
        <v>14</v>
      </c>
      <c r="H27" s="9">
        <v>17</v>
      </c>
      <c r="I27" s="9">
        <v>9</v>
      </c>
      <c r="J27" s="9">
        <v>26</v>
      </c>
      <c r="K27" s="9">
        <f t="shared" si="2"/>
        <v>94</v>
      </c>
      <c r="L27" s="9">
        <f t="shared" si="2"/>
        <v>61</v>
      </c>
      <c r="M27" s="9">
        <f t="shared" si="1"/>
        <v>155</v>
      </c>
      <c r="N27" s="339" t="s">
        <v>244</v>
      </c>
    </row>
    <row r="28" spans="1:14" ht="20.25" customHeight="1" x14ac:dyDescent="0.25">
      <c r="A28" s="301" t="s">
        <v>831</v>
      </c>
      <c r="B28" s="9">
        <v>32</v>
      </c>
      <c r="C28" s="9">
        <v>18</v>
      </c>
      <c r="D28" s="9">
        <v>50</v>
      </c>
      <c r="E28" s="9">
        <v>3</v>
      </c>
      <c r="F28" s="9">
        <v>4</v>
      </c>
      <c r="G28" s="9">
        <v>7</v>
      </c>
      <c r="H28" s="9">
        <v>0</v>
      </c>
      <c r="I28" s="9">
        <v>0</v>
      </c>
      <c r="J28" s="9">
        <v>0</v>
      </c>
      <c r="K28" s="9">
        <f t="shared" si="2"/>
        <v>35</v>
      </c>
      <c r="L28" s="9">
        <f t="shared" si="2"/>
        <v>22</v>
      </c>
      <c r="M28" s="9">
        <f t="shared" si="1"/>
        <v>57</v>
      </c>
      <c r="N28" s="22" t="s">
        <v>246</v>
      </c>
    </row>
    <row r="29" spans="1:14" ht="20.25" customHeight="1" thickBot="1" x14ac:dyDescent="0.25">
      <c r="A29" s="11" t="s">
        <v>90</v>
      </c>
      <c r="B29" s="12">
        <f>SUM(B9:B28)</f>
        <v>824</v>
      </c>
      <c r="C29" s="12">
        <f t="shared" ref="C29:M29" si="3">SUM(C9:C28)</f>
        <v>615</v>
      </c>
      <c r="D29" s="12">
        <f t="shared" si="3"/>
        <v>1439</v>
      </c>
      <c r="E29" s="12">
        <f t="shared" si="3"/>
        <v>162</v>
      </c>
      <c r="F29" s="12">
        <f t="shared" si="3"/>
        <v>124</v>
      </c>
      <c r="G29" s="12">
        <f t="shared" si="3"/>
        <v>286</v>
      </c>
      <c r="H29" s="12">
        <f t="shared" si="3"/>
        <v>175</v>
      </c>
      <c r="I29" s="12">
        <f t="shared" si="3"/>
        <v>167</v>
      </c>
      <c r="J29" s="12">
        <f t="shared" si="3"/>
        <v>342</v>
      </c>
      <c r="K29" s="12">
        <f t="shared" si="3"/>
        <v>1161</v>
      </c>
      <c r="L29" s="12">
        <f t="shared" si="3"/>
        <v>906</v>
      </c>
      <c r="M29" s="12">
        <f t="shared" si="3"/>
        <v>2067</v>
      </c>
      <c r="N29" s="311" t="s">
        <v>91</v>
      </c>
    </row>
    <row r="30" spans="1:14" ht="15" thickTop="1" x14ac:dyDescent="0.2"/>
    <row r="38" spans="1:14" ht="9" customHeight="1" x14ac:dyDescent="0.2"/>
    <row r="39" spans="1:14" hidden="1" x14ac:dyDescent="0.2"/>
    <row r="42" spans="1:14" ht="24" customHeight="1" thickBot="1" x14ac:dyDescent="0.25">
      <c r="A42" s="5" t="s">
        <v>2502</v>
      </c>
      <c r="N42" s="7" t="s">
        <v>2685</v>
      </c>
    </row>
    <row r="43" spans="1:14" ht="24" customHeight="1" thickTop="1" x14ac:dyDescent="0.25">
      <c r="A43" s="992" t="s">
        <v>196</v>
      </c>
      <c r="B43" s="1003" t="s">
        <v>128</v>
      </c>
      <c r="C43" s="1003"/>
      <c r="D43" s="1003"/>
      <c r="E43" s="1003" t="s">
        <v>129</v>
      </c>
      <c r="F43" s="1003"/>
      <c r="G43" s="1003"/>
      <c r="H43" s="1003" t="s">
        <v>130</v>
      </c>
      <c r="I43" s="1003"/>
      <c r="J43" s="1003"/>
      <c r="K43" s="1003" t="s">
        <v>4</v>
      </c>
      <c r="L43" s="1003"/>
      <c r="M43" s="1003"/>
      <c r="N43" s="992" t="s">
        <v>197</v>
      </c>
    </row>
    <row r="44" spans="1:14" ht="24" customHeight="1" x14ac:dyDescent="0.25">
      <c r="A44" s="993"/>
      <c r="B44" s="1004" t="s">
        <v>131</v>
      </c>
      <c r="C44" s="1004"/>
      <c r="D44" s="1004"/>
      <c r="E44" s="1004" t="s">
        <v>132</v>
      </c>
      <c r="F44" s="1004"/>
      <c r="G44" s="1004"/>
      <c r="H44" s="1004" t="s">
        <v>133</v>
      </c>
      <c r="I44" s="1004"/>
      <c r="J44" s="1004"/>
      <c r="K44" s="1004" t="s">
        <v>9</v>
      </c>
      <c r="L44" s="1004"/>
      <c r="M44" s="1004"/>
      <c r="N44" s="993"/>
    </row>
    <row r="45" spans="1:14" ht="24" customHeight="1" x14ac:dyDescent="0.25">
      <c r="A45" s="993"/>
      <c r="B45" s="334" t="s">
        <v>10</v>
      </c>
      <c r="C45" s="334" t="s">
        <v>112</v>
      </c>
      <c r="D45" s="334" t="s">
        <v>12</v>
      </c>
      <c r="E45" s="334" t="s">
        <v>10</v>
      </c>
      <c r="F45" s="334" t="s">
        <v>112</v>
      </c>
      <c r="G45" s="334" t="s">
        <v>12</v>
      </c>
      <c r="H45" s="334" t="s">
        <v>10</v>
      </c>
      <c r="I45" s="334" t="s">
        <v>112</v>
      </c>
      <c r="J45" s="334" t="s">
        <v>12</v>
      </c>
      <c r="K45" s="334" t="s">
        <v>10</v>
      </c>
      <c r="L45" s="334" t="s">
        <v>112</v>
      </c>
      <c r="M45" s="334" t="s">
        <v>12</v>
      </c>
      <c r="N45" s="993"/>
    </row>
    <row r="46" spans="1:14" ht="24" customHeight="1" thickBot="1" x14ac:dyDescent="0.3">
      <c r="A46" s="994"/>
      <c r="B46" s="4" t="s">
        <v>13</v>
      </c>
      <c r="C46" s="4" t="s">
        <v>14</v>
      </c>
      <c r="D46" s="4" t="s">
        <v>9</v>
      </c>
      <c r="E46" s="4" t="s">
        <v>13</v>
      </c>
      <c r="F46" s="4" t="s">
        <v>14</v>
      </c>
      <c r="G46" s="4" t="s">
        <v>9</v>
      </c>
      <c r="H46" s="4" t="s">
        <v>13</v>
      </c>
      <c r="I46" s="4" t="s">
        <v>14</v>
      </c>
      <c r="J46" s="4" t="s">
        <v>9</v>
      </c>
      <c r="K46" s="4" t="s">
        <v>13</v>
      </c>
      <c r="L46" s="4" t="s">
        <v>14</v>
      </c>
      <c r="M46" s="4" t="s">
        <v>9</v>
      </c>
      <c r="N46" s="994"/>
    </row>
    <row r="47" spans="1:14" ht="24" customHeight="1" x14ac:dyDescent="0.2">
      <c r="A47" s="8" t="s">
        <v>92</v>
      </c>
      <c r="B47" s="9"/>
      <c r="C47" s="9"/>
      <c r="D47" s="9"/>
      <c r="E47" s="9"/>
      <c r="F47" s="9"/>
      <c r="G47" s="9"/>
      <c r="H47" s="9"/>
      <c r="I47" s="9"/>
      <c r="J47" s="9"/>
      <c r="K47" s="9"/>
      <c r="L47" s="9"/>
      <c r="M47" s="9"/>
      <c r="N47" s="339" t="s">
        <v>93</v>
      </c>
    </row>
    <row r="48" spans="1:14" ht="24" customHeight="1" x14ac:dyDescent="0.2">
      <c r="A48" s="8" t="s">
        <v>516</v>
      </c>
      <c r="B48" s="9">
        <v>6</v>
      </c>
      <c r="C48" s="9">
        <v>6</v>
      </c>
      <c r="D48" s="9">
        <v>12</v>
      </c>
      <c r="E48" s="9">
        <v>0</v>
      </c>
      <c r="F48" s="9">
        <v>0</v>
      </c>
      <c r="G48" s="9">
        <v>0</v>
      </c>
      <c r="H48" s="9">
        <v>1</v>
      </c>
      <c r="I48" s="9">
        <v>1</v>
      </c>
      <c r="J48" s="9">
        <v>2</v>
      </c>
      <c r="K48" s="9">
        <f t="shared" ref="K48:L59" si="4">SUM(B48,E48,H48)</f>
        <v>7</v>
      </c>
      <c r="L48" s="9">
        <f t="shared" si="4"/>
        <v>7</v>
      </c>
      <c r="M48" s="9">
        <f t="shared" ref="M48:M59" si="5">SUM(K48:L48)</f>
        <v>14</v>
      </c>
      <c r="N48" s="339" t="s">
        <v>208</v>
      </c>
    </row>
    <row r="49" spans="1:14" ht="24" customHeight="1" x14ac:dyDescent="0.2">
      <c r="A49" s="8" t="s">
        <v>209</v>
      </c>
      <c r="B49" s="9">
        <v>22</v>
      </c>
      <c r="C49" s="9">
        <v>5</v>
      </c>
      <c r="D49" s="9">
        <v>27</v>
      </c>
      <c r="E49" s="9">
        <v>1</v>
      </c>
      <c r="F49" s="9">
        <v>0</v>
      </c>
      <c r="G49" s="9">
        <v>1</v>
      </c>
      <c r="H49" s="9">
        <v>0</v>
      </c>
      <c r="I49" s="9">
        <v>0</v>
      </c>
      <c r="J49" s="9">
        <v>0</v>
      </c>
      <c r="K49" s="9">
        <f t="shared" si="4"/>
        <v>23</v>
      </c>
      <c r="L49" s="9">
        <f t="shared" si="4"/>
        <v>5</v>
      </c>
      <c r="M49" s="9">
        <f t="shared" si="5"/>
        <v>28</v>
      </c>
      <c r="N49" s="339" t="s">
        <v>210</v>
      </c>
    </row>
    <row r="50" spans="1:14" ht="24" customHeight="1" x14ac:dyDescent="0.2">
      <c r="A50" s="8" t="s">
        <v>841</v>
      </c>
      <c r="B50" s="9">
        <v>15</v>
      </c>
      <c r="C50" s="9">
        <v>1</v>
      </c>
      <c r="D50" s="9">
        <v>16</v>
      </c>
      <c r="E50" s="9">
        <v>0</v>
      </c>
      <c r="F50" s="9">
        <v>0</v>
      </c>
      <c r="G50" s="9">
        <v>0</v>
      </c>
      <c r="H50" s="9">
        <v>0</v>
      </c>
      <c r="I50" s="9">
        <v>0</v>
      </c>
      <c r="J50" s="9">
        <v>0</v>
      </c>
      <c r="K50" s="9">
        <f t="shared" si="4"/>
        <v>15</v>
      </c>
      <c r="L50" s="9">
        <f t="shared" si="4"/>
        <v>1</v>
      </c>
      <c r="M50" s="9">
        <f t="shared" si="5"/>
        <v>16</v>
      </c>
      <c r="N50" s="339" t="s">
        <v>842</v>
      </c>
    </row>
    <row r="51" spans="1:14" ht="24" customHeight="1" x14ac:dyDescent="0.2">
      <c r="A51" s="8" t="s">
        <v>352</v>
      </c>
      <c r="B51" s="9">
        <v>21</v>
      </c>
      <c r="C51" s="9">
        <v>9</v>
      </c>
      <c r="D51" s="9">
        <v>30</v>
      </c>
      <c r="E51" s="9">
        <v>0</v>
      </c>
      <c r="F51" s="9">
        <v>0</v>
      </c>
      <c r="G51" s="9">
        <v>0</v>
      </c>
      <c r="H51" s="9">
        <v>0</v>
      </c>
      <c r="I51" s="9">
        <v>0</v>
      </c>
      <c r="J51" s="9">
        <v>0</v>
      </c>
      <c r="K51" s="9">
        <f t="shared" si="4"/>
        <v>21</v>
      </c>
      <c r="L51" s="9">
        <f t="shared" si="4"/>
        <v>9</v>
      </c>
      <c r="M51" s="9">
        <f t="shared" si="5"/>
        <v>30</v>
      </c>
      <c r="N51" s="339" t="s">
        <v>856</v>
      </c>
    </row>
    <row r="52" spans="1:14" ht="24" customHeight="1" x14ac:dyDescent="0.2">
      <c r="A52" s="8" t="s">
        <v>854</v>
      </c>
      <c r="B52" s="9">
        <v>36</v>
      </c>
      <c r="C52" s="9">
        <v>10</v>
      </c>
      <c r="D52" s="9">
        <v>46</v>
      </c>
      <c r="E52" s="9">
        <v>1</v>
      </c>
      <c r="F52" s="9">
        <v>0</v>
      </c>
      <c r="G52" s="9">
        <v>1</v>
      </c>
      <c r="H52" s="9">
        <v>2</v>
      </c>
      <c r="I52" s="9">
        <v>2</v>
      </c>
      <c r="J52" s="9">
        <v>4</v>
      </c>
      <c r="K52" s="9">
        <f t="shared" si="4"/>
        <v>39</v>
      </c>
      <c r="L52" s="9">
        <f t="shared" si="4"/>
        <v>12</v>
      </c>
      <c r="M52" s="9">
        <f t="shared" si="5"/>
        <v>51</v>
      </c>
      <c r="N52" s="339" t="s">
        <v>856</v>
      </c>
    </row>
    <row r="53" spans="1:14" ht="24" customHeight="1" x14ac:dyDescent="0.2">
      <c r="A53" s="8" t="s">
        <v>217</v>
      </c>
      <c r="B53" s="9">
        <v>35</v>
      </c>
      <c r="C53" s="9">
        <v>23</v>
      </c>
      <c r="D53" s="9">
        <v>58</v>
      </c>
      <c r="E53" s="9">
        <v>0</v>
      </c>
      <c r="F53" s="9">
        <v>2</v>
      </c>
      <c r="G53" s="9">
        <v>2</v>
      </c>
      <c r="H53" s="9">
        <v>3</v>
      </c>
      <c r="I53" s="9">
        <v>0</v>
      </c>
      <c r="J53" s="9">
        <v>3</v>
      </c>
      <c r="K53" s="9">
        <f t="shared" si="4"/>
        <v>38</v>
      </c>
      <c r="L53" s="9">
        <f t="shared" si="4"/>
        <v>25</v>
      </c>
      <c r="M53" s="9">
        <f t="shared" si="5"/>
        <v>63</v>
      </c>
      <c r="N53" s="339" t="s">
        <v>257</v>
      </c>
    </row>
    <row r="54" spans="1:14" ht="24" customHeight="1" x14ac:dyDescent="0.2">
      <c r="A54" s="8" t="s">
        <v>219</v>
      </c>
      <c r="B54" s="9">
        <v>0</v>
      </c>
      <c r="C54" s="9">
        <v>2</v>
      </c>
      <c r="D54" s="9">
        <v>2</v>
      </c>
      <c r="E54" s="9">
        <v>0</v>
      </c>
      <c r="F54" s="9">
        <v>0</v>
      </c>
      <c r="G54" s="9">
        <v>0</v>
      </c>
      <c r="H54" s="9">
        <v>0</v>
      </c>
      <c r="I54" s="9">
        <v>0</v>
      </c>
      <c r="J54" s="9">
        <v>0</v>
      </c>
      <c r="K54" s="9">
        <f t="shared" si="4"/>
        <v>0</v>
      </c>
      <c r="L54" s="9">
        <f t="shared" si="4"/>
        <v>2</v>
      </c>
      <c r="M54" s="9">
        <f t="shared" si="5"/>
        <v>2</v>
      </c>
      <c r="N54" s="339" t="s">
        <v>258</v>
      </c>
    </row>
    <row r="55" spans="1:14" ht="24" customHeight="1" x14ac:dyDescent="0.2">
      <c r="A55" s="8" t="s">
        <v>221</v>
      </c>
      <c r="B55" s="9">
        <v>15</v>
      </c>
      <c r="C55" s="9">
        <v>18</v>
      </c>
      <c r="D55" s="9">
        <v>33</v>
      </c>
      <c r="E55" s="9">
        <v>0</v>
      </c>
      <c r="F55" s="9">
        <v>0</v>
      </c>
      <c r="G55" s="9">
        <v>0</v>
      </c>
      <c r="H55" s="9">
        <v>11</v>
      </c>
      <c r="I55" s="9">
        <v>6</v>
      </c>
      <c r="J55" s="9">
        <v>17</v>
      </c>
      <c r="K55" s="9">
        <f t="shared" si="4"/>
        <v>26</v>
      </c>
      <c r="L55" s="9">
        <f t="shared" si="4"/>
        <v>24</v>
      </c>
      <c r="M55" s="9">
        <f t="shared" si="5"/>
        <v>50</v>
      </c>
      <c r="N55" s="339" t="s">
        <v>222</v>
      </c>
    </row>
    <row r="56" spans="1:14" ht="24" customHeight="1" x14ac:dyDescent="0.2">
      <c r="A56" s="8" t="s">
        <v>846</v>
      </c>
      <c r="B56" s="9">
        <v>49</v>
      </c>
      <c r="C56" s="9">
        <v>14</v>
      </c>
      <c r="D56" s="9">
        <v>63</v>
      </c>
      <c r="E56" s="9">
        <v>1</v>
      </c>
      <c r="F56" s="9">
        <v>0</v>
      </c>
      <c r="G56" s="9">
        <v>1</v>
      </c>
      <c r="H56" s="9">
        <v>3</v>
      </c>
      <c r="I56" s="9">
        <v>0</v>
      </c>
      <c r="J56" s="9">
        <v>3</v>
      </c>
      <c r="K56" s="9">
        <f t="shared" si="4"/>
        <v>53</v>
      </c>
      <c r="L56" s="9">
        <f t="shared" si="4"/>
        <v>14</v>
      </c>
      <c r="M56" s="9">
        <f t="shared" si="5"/>
        <v>67</v>
      </c>
      <c r="N56" s="339" t="s">
        <v>459</v>
      </c>
    </row>
    <row r="57" spans="1:14" ht="24" customHeight="1" x14ac:dyDescent="0.2">
      <c r="A57" s="8" t="s">
        <v>311</v>
      </c>
      <c r="B57" s="9">
        <v>63</v>
      </c>
      <c r="C57" s="9">
        <v>21</v>
      </c>
      <c r="D57" s="9">
        <v>84</v>
      </c>
      <c r="E57" s="9">
        <v>2</v>
      </c>
      <c r="F57" s="9">
        <v>1</v>
      </c>
      <c r="G57" s="9">
        <v>3</v>
      </c>
      <c r="H57" s="9">
        <v>0</v>
      </c>
      <c r="I57" s="9">
        <v>0</v>
      </c>
      <c r="J57" s="9">
        <v>0</v>
      </c>
      <c r="K57" s="9">
        <f t="shared" si="4"/>
        <v>65</v>
      </c>
      <c r="L57" s="9">
        <f t="shared" si="4"/>
        <v>22</v>
      </c>
      <c r="M57" s="9">
        <f t="shared" si="5"/>
        <v>87</v>
      </c>
      <c r="N57" s="339" t="s">
        <v>312</v>
      </c>
    </row>
    <row r="58" spans="1:14" ht="24" customHeight="1" x14ac:dyDescent="0.2">
      <c r="A58" s="8" t="s">
        <v>229</v>
      </c>
      <c r="B58" s="9">
        <v>8</v>
      </c>
      <c r="C58" s="9">
        <v>0</v>
      </c>
      <c r="D58" s="9">
        <v>8</v>
      </c>
      <c r="E58" s="9">
        <v>0</v>
      </c>
      <c r="F58" s="9">
        <v>0</v>
      </c>
      <c r="G58" s="9">
        <v>0</v>
      </c>
      <c r="H58" s="9">
        <v>0</v>
      </c>
      <c r="I58" s="9">
        <v>0</v>
      </c>
      <c r="J58" s="9">
        <v>0</v>
      </c>
      <c r="K58" s="9">
        <f t="shared" si="4"/>
        <v>8</v>
      </c>
      <c r="L58" s="9">
        <f t="shared" si="4"/>
        <v>0</v>
      </c>
      <c r="M58" s="9">
        <f t="shared" si="5"/>
        <v>8</v>
      </c>
      <c r="N58" s="339" t="s">
        <v>847</v>
      </c>
    </row>
    <row r="59" spans="1:14" ht="24" customHeight="1" x14ac:dyDescent="0.2">
      <c r="A59" s="8" t="s">
        <v>239</v>
      </c>
      <c r="B59" s="9">
        <v>93</v>
      </c>
      <c r="C59" s="9">
        <v>20</v>
      </c>
      <c r="D59" s="9">
        <v>113</v>
      </c>
      <c r="E59" s="9">
        <v>1</v>
      </c>
      <c r="F59" s="9">
        <v>0</v>
      </c>
      <c r="G59" s="9">
        <v>1</v>
      </c>
      <c r="H59" s="9">
        <v>58</v>
      </c>
      <c r="I59" s="9">
        <v>9</v>
      </c>
      <c r="J59" s="9">
        <v>67</v>
      </c>
      <c r="K59" s="9">
        <f t="shared" si="4"/>
        <v>152</v>
      </c>
      <c r="L59" s="9">
        <f t="shared" si="4"/>
        <v>29</v>
      </c>
      <c r="M59" s="9">
        <f t="shared" si="5"/>
        <v>181</v>
      </c>
      <c r="N59" s="339" t="s">
        <v>240</v>
      </c>
    </row>
    <row r="60" spans="1:14" ht="24" customHeight="1" thickBot="1" x14ac:dyDescent="0.25">
      <c r="A60" s="8" t="s">
        <v>126</v>
      </c>
      <c r="B60" s="9">
        <f t="shared" ref="B60:M60" si="6">SUM(B48:B59)</f>
        <v>363</v>
      </c>
      <c r="C60" s="9">
        <f t="shared" si="6"/>
        <v>129</v>
      </c>
      <c r="D60" s="9">
        <f t="shared" si="6"/>
        <v>492</v>
      </c>
      <c r="E60" s="9">
        <f t="shared" si="6"/>
        <v>6</v>
      </c>
      <c r="F60" s="9">
        <f t="shared" si="6"/>
        <v>3</v>
      </c>
      <c r="G60" s="9">
        <f t="shared" si="6"/>
        <v>9</v>
      </c>
      <c r="H60" s="9">
        <f t="shared" si="6"/>
        <v>78</v>
      </c>
      <c r="I60" s="9">
        <f t="shared" si="6"/>
        <v>18</v>
      </c>
      <c r="J60" s="9">
        <f t="shared" si="6"/>
        <v>96</v>
      </c>
      <c r="K60" s="9">
        <f t="shared" si="6"/>
        <v>447</v>
      </c>
      <c r="L60" s="9">
        <f t="shared" si="6"/>
        <v>150</v>
      </c>
      <c r="M60" s="9">
        <f t="shared" si="6"/>
        <v>597</v>
      </c>
      <c r="N60" s="339" t="s">
        <v>103</v>
      </c>
    </row>
    <row r="61" spans="1:14" ht="24" customHeight="1" thickBot="1" x14ac:dyDescent="0.25">
      <c r="A61" s="23" t="s">
        <v>374</v>
      </c>
      <c r="B61" s="24">
        <f t="shared" ref="B61:M61" si="7">SUM(B60,B29)</f>
        <v>1187</v>
      </c>
      <c r="C61" s="24">
        <f t="shared" si="7"/>
        <v>744</v>
      </c>
      <c r="D61" s="24">
        <f t="shared" si="7"/>
        <v>1931</v>
      </c>
      <c r="E61" s="24">
        <f t="shared" si="7"/>
        <v>168</v>
      </c>
      <c r="F61" s="24">
        <f t="shared" si="7"/>
        <v>127</v>
      </c>
      <c r="G61" s="24">
        <f t="shared" si="7"/>
        <v>295</v>
      </c>
      <c r="H61" s="24">
        <f t="shared" si="7"/>
        <v>253</v>
      </c>
      <c r="I61" s="24">
        <f t="shared" si="7"/>
        <v>185</v>
      </c>
      <c r="J61" s="24">
        <f t="shared" si="7"/>
        <v>438</v>
      </c>
      <c r="K61" s="24">
        <f t="shared" si="7"/>
        <v>1608</v>
      </c>
      <c r="L61" s="24">
        <f t="shared" si="7"/>
        <v>1056</v>
      </c>
      <c r="M61" s="24">
        <f t="shared" si="7"/>
        <v>2664</v>
      </c>
      <c r="N61" s="340" t="s">
        <v>852</v>
      </c>
    </row>
    <row r="62" spans="1:14" ht="15" thickTop="1" x14ac:dyDescent="0.2"/>
  </sheetData>
  <mergeCells count="22">
    <mergeCell ref="A1:N1"/>
    <mergeCell ref="A2:N2"/>
    <mergeCell ref="A4:A7"/>
    <mergeCell ref="B4:D4"/>
    <mergeCell ref="E4:G4"/>
    <mergeCell ref="H4:J4"/>
    <mergeCell ref="K4:M4"/>
    <mergeCell ref="N4:N7"/>
    <mergeCell ref="B5:D5"/>
    <mergeCell ref="E5:G5"/>
    <mergeCell ref="H5:J5"/>
    <mergeCell ref="K5:M5"/>
    <mergeCell ref="A43:A46"/>
    <mergeCell ref="B43:D43"/>
    <mergeCell ref="E43:G43"/>
    <mergeCell ref="H43:J43"/>
    <mergeCell ref="K43:M43"/>
    <mergeCell ref="N43:N46"/>
    <mergeCell ref="B44:D44"/>
    <mergeCell ref="E44:G44"/>
    <mergeCell ref="H44:J44"/>
    <mergeCell ref="K44:M44"/>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28"/>
  <sheetViews>
    <sheetView rightToLeft="1" view="pageBreakPreview" zoomScale="80" zoomScaleSheetLayoutView="80" workbookViewId="0">
      <selection activeCell="N43" sqref="N43"/>
    </sheetView>
  </sheetViews>
  <sheetFormatPr defaultRowHeight="14.25" x14ac:dyDescent="0.2"/>
  <cols>
    <col min="1" max="1" width="26.125" style="335" customWidth="1"/>
    <col min="2" max="10" width="8.75" style="335" customWidth="1"/>
    <col min="11" max="11" width="45.25" style="335" customWidth="1"/>
    <col min="12" max="16384" width="9" style="335"/>
  </cols>
  <sheetData>
    <row r="1" spans="1:11" ht="24.75" customHeight="1" x14ac:dyDescent="0.2">
      <c r="A1" s="995" t="s">
        <v>2090</v>
      </c>
      <c r="B1" s="995"/>
      <c r="C1" s="995"/>
      <c r="D1" s="995"/>
      <c r="E1" s="995"/>
      <c r="F1" s="995"/>
      <c r="G1" s="995"/>
      <c r="H1" s="995"/>
      <c r="I1" s="995"/>
      <c r="J1" s="995"/>
      <c r="K1" s="995"/>
    </row>
    <row r="2" spans="1:11" ht="33.75" customHeight="1" x14ac:dyDescent="0.25">
      <c r="A2" s="1013" t="s">
        <v>2091</v>
      </c>
      <c r="B2" s="1013"/>
      <c r="C2" s="1013"/>
      <c r="D2" s="1013"/>
      <c r="E2" s="1013"/>
      <c r="F2" s="1013"/>
      <c r="G2" s="1013"/>
      <c r="H2" s="1013"/>
      <c r="I2" s="1013"/>
      <c r="J2" s="1013"/>
      <c r="K2" s="1013"/>
    </row>
    <row r="3" spans="1:11" ht="23.25" customHeight="1" thickBot="1" x14ac:dyDescent="0.3">
      <c r="A3" s="33" t="s">
        <v>2503</v>
      </c>
      <c r="K3" s="79" t="s">
        <v>872</v>
      </c>
    </row>
    <row r="4" spans="1:11" ht="16.5" thickTop="1" x14ac:dyDescent="0.25">
      <c r="A4" s="992" t="s">
        <v>196</v>
      </c>
      <c r="B4" s="1003" t="s">
        <v>1</v>
      </c>
      <c r="C4" s="1003"/>
      <c r="D4" s="1003"/>
      <c r="E4" s="1003" t="s">
        <v>2</v>
      </c>
      <c r="F4" s="1003"/>
      <c r="G4" s="1003"/>
      <c r="H4" s="1003" t="s">
        <v>4</v>
      </c>
      <c r="I4" s="1003"/>
      <c r="J4" s="1003"/>
      <c r="K4" s="992" t="s">
        <v>197</v>
      </c>
    </row>
    <row r="5" spans="1:11" ht="15.75" x14ac:dyDescent="0.25">
      <c r="A5" s="993"/>
      <c r="B5" s="1004" t="s">
        <v>6</v>
      </c>
      <c r="C5" s="1004"/>
      <c r="D5" s="1004"/>
      <c r="E5" s="1004" t="s">
        <v>7</v>
      </c>
      <c r="F5" s="1004"/>
      <c r="G5" s="1004"/>
      <c r="H5" s="1004" t="s">
        <v>9</v>
      </c>
      <c r="I5" s="1004"/>
      <c r="J5" s="1004"/>
      <c r="K5" s="993"/>
    </row>
    <row r="6" spans="1:11" ht="15.75" x14ac:dyDescent="0.25">
      <c r="A6" s="993"/>
      <c r="B6" s="334" t="s">
        <v>10</v>
      </c>
      <c r="C6" s="334" t="s">
        <v>112</v>
      </c>
      <c r="D6" s="334" t="s">
        <v>12</v>
      </c>
      <c r="E6" s="334" t="s">
        <v>10</v>
      </c>
      <c r="F6" s="334" t="s">
        <v>112</v>
      </c>
      <c r="G6" s="334" t="s">
        <v>12</v>
      </c>
      <c r="H6" s="334" t="s">
        <v>10</v>
      </c>
      <c r="I6" s="334" t="s">
        <v>112</v>
      </c>
      <c r="J6" s="334" t="s">
        <v>12</v>
      </c>
      <c r="K6" s="993"/>
    </row>
    <row r="7" spans="1:11" ht="16.5" thickBot="1" x14ac:dyDescent="0.3">
      <c r="A7" s="994"/>
      <c r="B7" s="4" t="s">
        <v>13</v>
      </c>
      <c r="C7" s="4" t="s">
        <v>14</v>
      </c>
      <c r="D7" s="4" t="s">
        <v>9</v>
      </c>
      <c r="E7" s="4" t="s">
        <v>13</v>
      </c>
      <c r="F7" s="4" t="s">
        <v>14</v>
      </c>
      <c r="G7" s="4" t="s">
        <v>9</v>
      </c>
      <c r="H7" s="4" t="s">
        <v>13</v>
      </c>
      <c r="I7" s="4" t="s">
        <v>14</v>
      </c>
      <c r="J7" s="4" t="s">
        <v>9</v>
      </c>
      <c r="K7" s="994"/>
    </row>
    <row r="8" spans="1:11" ht="21" customHeight="1" x14ac:dyDescent="0.2">
      <c r="A8" s="8" t="s">
        <v>15</v>
      </c>
      <c r="B8" s="9"/>
      <c r="C8" s="9"/>
      <c r="D8" s="9"/>
      <c r="E8" s="9"/>
      <c r="F8" s="9"/>
      <c r="G8" s="9"/>
      <c r="H8" s="9"/>
      <c r="I8" s="9"/>
      <c r="J8" s="9"/>
      <c r="K8" s="339" t="s">
        <v>198</v>
      </c>
    </row>
    <row r="9" spans="1:11" ht="21" customHeight="1" x14ac:dyDescent="0.2">
      <c r="A9" s="8" t="s">
        <v>199</v>
      </c>
      <c r="B9" s="9">
        <v>426</v>
      </c>
      <c r="C9" s="9">
        <v>796</v>
      </c>
      <c r="D9" s="9">
        <v>1222</v>
      </c>
      <c r="E9" s="9">
        <v>0</v>
      </c>
      <c r="F9" s="9">
        <v>0</v>
      </c>
      <c r="G9" s="9">
        <v>0</v>
      </c>
      <c r="H9" s="9">
        <f t="shared" ref="H9:J24" si="0">SUM(B9,E9)</f>
        <v>426</v>
      </c>
      <c r="I9" s="9">
        <f t="shared" si="0"/>
        <v>796</v>
      </c>
      <c r="J9" s="9">
        <f t="shared" si="0"/>
        <v>1222</v>
      </c>
      <c r="K9" s="339" t="s">
        <v>200</v>
      </c>
    </row>
    <row r="10" spans="1:11" ht="21" customHeight="1" x14ac:dyDescent="0.2">
      <c r="A10" s="8" t="s">
        <v>839</v>
      </c>
      <c r="B10" s="9">
        <v>67</v>
      </c>
      <c r="C10" s="9">
        <v>113</v>
      </c>
      <c r="D10" s="9">
        <v>180</v>
      </c>
      <c r="E10" s="9">
        <v>0</v>
      </c>
      <c r="F10" s="9">
        <v>0</v>
      </c>
      <c r="G10" s="9">
        <v>0</v>
      </c>
      <c r="H10" s="9">
        <f t="shared" si="0"/>
        <v>67</v>
      </c>
      <c r="I10" s="9">
        <f t="shared" si="0"/>
        <v>113</v>
      </c>
      <c r="J10" s="9">
        <f t="shared" si="0"/>
        <v>180</v>
      </c>
      <c r="K10" s="339" t="s">
        <v>840</v>
      </c>
    </row>
    <row r="11" spans="1:11" ht="21" customHeight="1" x14ac:dyDescent="0.2">
      <c r="A11" s="8" t="s">
        <v>203</v>
      </c>
      <c r="B11" s="9">
        <v>253</v>
      </c>
      <c r="C11" s="9">
        <v>440</v>
      </c>
      <c r="D11" s="9">
        <v>693</v>
      </c>
      <c r="E11" s="9">
        <v>0</v>
      </c>
      <c r="F11" s="9">
        <v>0</v>
      </c>
      <c r="G11" s="9">
        <v>0</v>
      </c>
      <c r="H11" s="9">
        <f t="shared" si="0"/>
        <v>253</v>
      </c>
      <c r="I11" s="9">
        <f t="shared" si="0"/>
        <v>440</v>
      </c>
      <c r="J11" s="9">
        <f t="shared" si="0"/>
        <v>693</v>
      </c>
      <c r="K11" s="339" t="s">
        <v>204</v>
      </c>
    </row>
    <row r="12" spans="1:11" ht="21" customHeight="1" x14ac:dyDescent="0.2">
      <c r="A12" s="8" t="s">
        <v>404</v>
      </c>
      <c r="B12" s="9">
        <v>226</v>
      </c>
      <c r="C12" s="9">
        <v>611</v>
      </c>
      <c r="D12" s="9">
        <v>837</v>
      </c>
      <c r="E12" s="9">
        <v>0</v>
      </c>
      <c r="F12" s="9">
        <v>0</v>
      </c>
      <c r="G12" s="9">
        <v>0</v>
      </c>
      <c r="H12" s="9">
        <f t="shared" si="0"/>
        <v>226</v>
      </c>
      <c r="I12" s="9">
        <f t="shared" si="0"/>
        <v>611</v>
      </c>
      <c r="J12" s="9">
        <f t="shared" si="0"/>
        <v>837</v>
      </c>
      <c r="K12" s="339" t="s">
        <v>300</v>
      </c>
    </row>
    <row r="13" spans="1:11" ht="21" customHeight="1" x14ac:dyDescent="0.2">
      <c r="A13" s="8" t="s">
        <v>207</v>
      </c>
      <c r="B13" s="9">
        <v>72</v>
      </c>
      <c r="C13" s="9">
        <v>336</v>
      </c>
      <c r="D13" s="9">
        <v>408</v>
      </c>
      <c r="E13" s="9">
        <v>0</v>
      </c>
      <c r="F13" s="9">
        <v>0</v>
      </c>
      <c r="G13" s="9">
        <v>0</v>
      </c>
      <c r="H13" s="9">
        <f t="shared" si="0"/>
        <v>72</v>
      </c>
      <c r="I13" s="9">
        <f t="shared" si="0"/>
        <v>336</v>
      </c>
      <c r="J13" s="9">
        <f t="shared" si="0"/>
        <v>408</v>
      </c>
      <c r="K13" s="339" t="s">
        <v>208</v>
      </c>
    </row>
    <row r="14" spans="1:11" ht="21" customHeight="1" x14ac:dyDescent="0.2">
      <c r="A14" s="8" t="s">
        <v>209</v>
      </c>
      <c r="B14" s="9">
        <v>694</v>
      </c>
      <c r="C14" s="9">
        <v>749</v>
      </c>
      <c r="D14" s="9">
        <v>1443</v>
      </c>
      <c r="E14" s="9">
        <v>0</v>
      </c>
      <c r="F14" s="9">
        <v>0</v>
      </c>
      <c r="G14" s="9">
        <v>0</v>
      </c>
      <c r="H14" s="9">
        <f t="shared" si="0"/>
        <v>694</v>
      </c>
      <c r="I14" s="9">
        <f t="shared" si="0"/>
        <v>749</v>
      </c>
      <c r="J14" s="9">
        <f t="shared" si="0"/>
        <v>1443</v>
      </c>
      <c r="K14" s="339" t="s">
        <v>210</v>
      </c>
    </row>
    <row r="15" spans="1:11" ht="21" customHeight="1" x14ac:dyDescent="0.2">
      <c r="A15" s="8" t="s">
        <v>841</v>
      </c>
      <c r="B15" s="9">
        <v>123</v>
      </c>
      <c r="C15" s="9">
        <v>93</v>
      </c>
      <c r="D15" s="9">
        <v>216</v>
      </c>
      <c r="E15" s="9">
        <v>0</v>
      </c>
      <c r="F15" s="9">
        <v>0</v>
      </c>
      <c r="G15" s="9">
        <v>0</v>
      </c>
      <c r="H15" s="9">
        <f t="shared" si="0"/>
        <v>123</v>
      </c>
      <c r="I15" s="9">
        <f t="shared" si="0"/>
        <v>93</v>
      </c>
      <c r="J15" s="9">
        <f t="shared" si="0"/>
        <v>216</v>
      </c>
      <c r="K15" s="339" t="s">
        <v>842</v>
      </c>
    </row>
    <row r="16" spans="1:11" ht="21" customHeight="1" x14ac:dyDescent="0.2">
      <c r="A16" s="8" t="s">
        <v>352</v>
      </c>
      <c r="B16" s="9">
        <v>130</v>
      </c>
      <c r="C16" s="9">
        <v>280</v>
      </c>
      <c r="D16" s="9">
        <v>410</v>
      </c>
      <c r="E16" s="9">
        <v>0</v>
      </c>
      <c r="F16" s="9">
        <v>0</v>
      </c>
      <c r="G16" s="9">
        <v>0</v>
      </c>
      <c r="H16" s="9">
        <f t="shared" si="0"/>
        <v>130</v>
      </c>
      <c r="I16" s="9">
        <f t="shared" si="0"/>
        <v>280</v>
      </c>
      <c r="J16" s="9">
        <f t="shared" si="0"/>
        <v>410</v>
      </c>
      <c r="K16" s="339" t="s">
        <v>843</v>
      </c>
    </row>
    <row r="17" spans="1:11" ht="21" customHeight="1" x14ac:dyDescent="0.2">
      <c r="A17" s="8" t="s">
        <v>854</v>
      </c>
      <c r="B17" s="9">
        <v>183</v>
      </c>
      <c r="C17" s="9">
        <v>333</v>
      </c>
      <c r="D17" s="9">
        <v>516</v>
      </c>
      <c r="E17" s="9">
        <v>0</v>
      </c>
      <c r="F17" s="9">
        <v>0</v>
      </c>
      <c r="G17" s="9">
        <v>0</v>
      </c>
      <c r="H17" s="9">
        <f t="shared" si="0"/>
        <v>183</v>
      </c>
      <c r="I17" s="9">
        <f t="shared" si="0"/>
        <v>333</v>
      </c>
      <c r="J17" s="9">
        <f t="shared" si="0"/>
        <v>516</v>
      </c>
      <c r="K17" s="339" t="s">
        <v>856</v>
      </c>
    </row>
    <row r="18" spans="1:11" ht="21" customHeight="1" x14ac:dyDescent="0.2">
      <c r="A18" s="8" t="s">
        <v>217</v>
      </c>
      <c r="B18" s="9">
        <v>369</v>
      </c>
      <c r="C18" s="9">
        <v>747</v>
      </c>
      <c r="D18" s="9">
        <v>1116</v>
      </c>
      <c r="E18" s="9">
        <v>0</v>
      </c>
      <c r="F18" s="9">
        <v>0</v>
      </c>
      <c r="G18" s="9">
        <v>0</v>
      </c>
      <c r="H18" s="9">
        <f t="shared" si="0"/>
        <v>369</v>
      </c>
      <c r="I18" s="9">
        <f t="shared" si="0"/>
        <v>747</v>
      </c>
      <c r="J18" s="9">
        <f t="shared" si="0"/>
        <v>1116</v>
      </c>
      <c r="K18" s="339" t="s">
        <v>257</v>
      </c>
    </row>
    <row r="19" spans="1:11" ht="21" customHeight="1" x14ac:dyDescent="0.2">
      <c r="A19" s="8" t="s">
        <v>219</v>
      </c>
      <c r="B19" s="9">
        <v>0</v>
      </c>
      <c r="C19" s="9">
        <v>810</v>
      </c>
      <c r="D19" s="9">
        <v>810</v>
      </c>
      <c r="E19" s="9">
        <v>0</v>
      </c>
      <c r="F19" s="9">
        <v>0</v>
      </c>
      <c r="G19" s="9">
        <v>0</v>
      </c>
      <c r="H19" s="9">
        <f t="shared" si="0"/>
        <v>0</v>
      </c>
      <c r="I19" s="9">
        <f t="shared" si="0"/>
        <v>810</v>
      </c>
      <c r="J19" s="9">
        <f t="shared" si="0"/>
        <v>810</v>
      </c>
      <c r="K19" s="339" t="s">
        <v>258</v>
      </c>
    </row>
    <row r="20" spans="1:11" ht="21" customHeight="1" x14ac:dyDescent="0.2">
      <c r="A20" s="8" t="s">
        <v>221</v>
      </c>
      <c r="B20" s="9">
        <v>482</v>
      </c>
      <c r="C20" s="9">
        <v>483</v>
      </c>
      <c r="D20" s="9">
        <v>965</v>
      </c>
      <c r="E20" s="9">
        <v>0</v>
      </c>
      <c r="F20" s="9">
        <v>0</v>
      </c>
      <c r="G20" s="9">
        <v>0</v>
      </c>
      <c r="H20" s="9">
        <f t="shared" si="0"/>
        <v>482</v>
      </c>
      <c r="I20" s="9">
        <f t="shared" si="0"/>
        <v>483</v>
      </c>
      <c r="J20" s="9">
        <f t="shared" si="0"/>
        <v>965</v>
      </c>
      <c r="K20" s="339" t="s">
        <v>222</v>
      </c>
    </row>
    <row r="21" spans="1:11" ht="21" customHeight="1" x14ac:dyDescent="0.2">
      <c r="A21" s="8" t="s">
        <v>846</v>
      </c>
      <c r="B21" s="9">
        <v>701</v>
      </c>
      <c r="C21" s="9">
        <v>1647</v>
      </c>
      <c r="D21" s="9">
        <v>2348</v>
      </c>
      <c r="E21" s="9">
        <v>0</v>
      </c>
      <c r="F21" s="9">
        <v>0</v>
      </c>
      <c r="G21" s="9">
        <v>0</v>
      </c>
      <c r="H21" s="9">
        <f t="shared" si="0"/>
        <v>701</v>
      </c>
      <c r="I21" s="9">
        <f t="shared" si="0"/>
        <v>1647</v>
      </c>
      <c r="J21" s="9">
        <f t="shared" si="0"/>
        <v>2348</v>
      </c>
      <c r="K21" s="339" t="s">
        <v>459</v>
      </c>
    </row>
    <row r="22" spans="1:11" ht="21" customHeight="1" x14ac:dyDescent="0.2">
      <c r="A22" s="8" t="s">
        <v>460</v>
      </c>
      <c r="B22" s="9">
        <v>245</v>
      </c>
      <c r="C22" s="9">
        <v>443</v>
      </c>
      <c r="D22" s="9">
        <v>688</v>
      </c>
      <c r="E22" s="9">
        <v>0</v>
      </c>
      <c r="F22" s="9">
        <v>0</v>
      </c>
      <c r="G22" s="9">
        <v>0</v>
      </c>
      <c r="H22" s="9">
        <f t="shared" si="0"/>
        <v>245</v>
      </c>
      <c r="I22" s="9">
        <f t="shared" si="0"/>
        <v>443</v>
      </c>
      <c r="J22" s="9">
        <f t="shared" si="0"/>
        <v>688</v>
      </c>
      <c r="K22" s="339" t="s">
        <v>461</v>
      </c>
    </row>
    <row r="23" spans="1:11" ht="21" customHeight="1" x14ac:dyDescent="0.2">
      <c r="A23" s="8" t="s">
        <v>311</v>
      </c>
      <c r="B23" s="9">
        <v>1261</v>
      </c>
      <c r="C23" s="9">
        <v>1877</v>
      </c>
      <c r="D23" s="9">
        <v>3138</v>
      </c>
      <c r="E23" s="9">
        <v>0</v>
      </c>
      <c r="F23" s="9">
        <v>0</v>
      </c>
      <c r="G23" s="9">
        <v>0</v>
      </c>
      <c r="H23" s="9">
        <f t="shared" si="0"/>
        <v>1261</v>
      </c>
      <c r="I23" s="9">
        <f t="shared" si="0"/>
        <v>1877</v>
      </c>
      <c r="J23" s="9">
        <f t="shared" si="0"/>
        <v>3138</v>
      </c>
      <c r="K23" s="339" t="s">
        <v>312</v>
      </c>
    </row>
    <row r="24" spans="1:11" ht="21" customHeight="1" x14ac:dyDescent="0.2">
      <c r="A24" s="8" t="s">
        <v>851</v>
      </c>
      <c r="B24" s="9">
        <v>596</v>
      </c>
      <c r="C24" s="9">
        <v>98</v>
      </c>
      <c r="D24" s="9">
        <v>694</v>
      </c>
      <c r="E24" s="9">
        <v>0</v>
      </c>
      <c r="F24" s="9">
        <v>0</v>
      </c>
      <c r="G24" s="9">
        <v>0</v>
      </c>
      <c r="H24" s="9">
        <f t="shared" si="0"/>
        <v>596</v>
      </c>
      <c r="I24" s="9">
        <f t="shared" si="0"/>
        <v>98</v>
      </c>
      <c r="J24" s="9">
        <f t="shared" si="0"/>
        <v>694</v>
      </c>
      <c r="K24" s="339" t="s">
        <v>847</v>
      </c>
    </row>
    <row r="25" spans="1:11" ht="21" customHeight="1" x14ac:dyDescent="0.2">
      <c r="A25" s="8" t="s">
        <v>233</v>
      </c>
      <c r="B25" s="9">
        <v>388</v>
      </c>
      <c r="C25" s="9">
        <v>624</v>
      </c>
      <c r="D25" s="9">
        <v>1012</v>
      </c>
      <c r="E25" s="9">
        <v>0</v>
      </c>
      <c r="F25" s="9">
        <v>0</v>
      </c>
      <c r="G25" s="9">
        <v>0</v>
      </c>
      <c r="H25" s="9">
        <f t="shared" ref="H25:J28" si="1">SUM(B25,E25)</f>
        <v>388</v>
      </c>
      <c r="I25" s="9">
        <f t="shared" si="1"/>
        <v>624</v>
      </c>
      <c r="J25" s="9">
        <f t="shared" si="1"/>
        <v>1012</v>
      </c>
      <c r="K25" s="339" t="s">
        <v>234</v>
      </c>
    </row>
    <row r="26" spans="1:11" ht="21" customHeight="1" x14ac:dyDescent="0.2">
      <c r="A26" s="8" t="s">
        <v>239</v>
      </c>
      <c r="B26" s="9">
        <v>551</v>
      </c>
      <c r="C26" s="9">
        <v>495</v>
      </c>
      <c r="D26" s="9">
        <v>1046</v>
      </c>
      <c r="E26" s="9">
        <v>0</v>
      </c>
      <c r="F26" s="9">
        <v>0</v>
      </c>
      <c r="G26" s="9">
        <v>0</v>
      </c>
      <c r="H26" s="9">
        <f t="shared" si="1"/>
        <v>551</v>
      </c>
      <c r="I26" s="9">
        <f t="shared" si="1"/>
        <v>495</v>
      </c>
      <c r="J26" s="9">
        <f t="shared" si="1"/>
        <v>1046</v>
      </c>
      <c r="K26" s="339" t="s">
        <v>240</v>
      </c>
    </row>
    <row r="27" spans="1:11" ht="21" customHeight="1" x14ac:dyDescent="0.2">
      <c r="A27" s="8" t="s">
        <v>243</v>
      </c>
      <c r="B27" s="9">
        <v>536</v>
      </c>
      <c r="C27" s="9">
        <v>845</v>
      </c>
      <c r="D27" s="9">
        <v>1381</v>
      </c>
      <c r="E27" s="9">
        <v>0</v>
      </c>
      <c r="F27" s="9">
        <v>0</v>
      </c>
      <c r="G27" s="9">
        <v>0</v>
      </c>
      <c r="H27" s="9">
        <f t="shared" si="1"/>
        <v>536</v>
      </c>
      <c r="I27" s="9">
        <f t="shared" si="1"/>
        <v>845</v>
      </c>
      <c r="J27" s="9">
        <f t="shared" si="1"/>
        <v>1381</v>
      </c>
      <c r="K27" s="339" t="s">
        <v>244</v>
      </c>
    </row>
    <row r="28" spans="1:11" ht="21" customHeight="1" x14ac:dyDescent="0.25">
      <c r="A28" s="312" t="s">
        <v>831</v>
      </c>
      <c r="B28" s="21">
        <v>205</v>
      </c>
      <c r="C28" s="21">
        <v>396</v>
      </c>
      <c r="D28" s="21">
        <v>601</v>
      </c>
      <c r="E28" s="21">
        <v>0</v>
      </c>
      <c r="F28" s="21">
        <v>0</v>
      </c>
      <c r="G28" s="21">
        <v>0</v>
      </c>
      <c r="H28" s="21">
        <f t="shared" si="1"/>
        <v>205</v>
      </c>
      <c r="I28" s="21">
        <f t="shared" si="1"/>
        <v>396</v>
      </c>
      <c r="J28" s="21">
        <f t="shared" si="1"/>
        <v>601</v>
      </c>
      <c r="K28" s="22" t="s">
        <v>246</v>
      </c>
    </row>
    <row r="29" spans="1:11" ht="21" customHeight="1" thickBot="1" x14ac:dyDescent="0.25">
      <c r="A29" s="11" t="s">
        <v>90</v>
      </c>
      <c r="B29" s="12">
        <f>SUM(B9:B28)</f>
        <v>7508</v>
      </c>
      <c r="C29" s="12">
        <f t="shared" ref="C29:J29" si="2">SUM(C9:C28)</f>
        <v>12216</v>
      </c>
      <c r="D29" s="12">
        <f t="shared" si="2"/>
        <v>19724</v>
      </c>
      <c r="E29" s="12">
        <f t="shared" si="2"/>
        <v>0</v>
      </c>
      <c r="F29" s="12">
        <f t="shared" si="2"/>
        <v>0</v>
      </c>
      <c r="G29" s="12">
        <f t="shared" si="2"/>
        <v>0</v>
      </c>
      <c r="H29" s="12">
        <f t="shared" si="2"/>
        <v>7508</v>
      </c>
      <c r="I29" s="12">
        <f t="shared" si="2"/>
        <v>12216</v>
      </c>
      <c r="J29" s="12">
        <f t="shared" si="2"/>
        <v>19724</v>
      </c>
      <c r="K29" s="13" t="s">
        <v>91</v>
      </c>
    </row>
    <row r="30" spans="1:11" ht="15" thickTop="1" x14ac:dyDescent="0.2"/>
    <row r="39" spans="1:11" ht="22.5" customHeight="1" thickBot="1" x14ac:dyDescent="0.3">
      <c r="A39" s="33" t="s">
        <v>875</v>
      </c>
      <c r="B39" s="33"/>
      <c r="C39" s="33"/>
      <c r="D39" s="33"/>
      <c r="E39" s="33"/>
      <c r="F39" s="33"/>
      <c r="G39" s="33"/>
      <c r="H39" s="33"/>
      <c r="I39" s="33"/>
      <c r="J39" s="33"/>
      <c r="K39" s="79" t="s">
        <v>2690</v>
      </c>
    </row>
    <row r="40" spans="1:11" ht="22.5" customHeight="1" thickTop="1" x14ac:dyDescent="0.25">
      <c r="A40" s="992" t="s">
        <v>196</v>
      </c>
      <c r="B40" s="1003" t="s">
        <v>1</v>
      </c>
      <c r="C40" s="1003"/>
      <c r="D40" s="1003"/>
      <c r="E40" s="1003" t="s">
        <v>2</v>
      </c>
      <c r="F40" s="1003"/>
      <c r="G40" s="1003"/>
      <c r="H40" s="1003" t="s">
        <v>4</v>
      </c>
      <c r="I40" s="1003"/>
      <c r="J40" s="1003"/>
      <c r="K40" s="992" t="s">
        <v>197</v>
      </c>
    </row>
    <row r="41" spans="1:11" ht="22.5" customHeight="1" x14ac:dyDescent="0.25">
      <c r="A41" s="993"/>
      <c r="B41" s="1004" t="s">
        <v>6</v>
      </c>
      <c r="C41" s="1004"/>
      <c r="D41" s="1004"/>
      <c r="E41" s="1004" t="s">
        <v>7</v>
      </c>
      <c r="F41" s="1004"/>
      <c r="G41" s="1004"/>
      <c r="H41" s="1004" t="s">
        <v>9</v>
      </c>
      <c r="I41" s="1004"/>
      <c r="J41" s="1004"/>
      <c r="K41" s="993"/>
    </row>
    <row r="42" spans="1:11" ht="22.5" customHeight="1" x14ac:dyDescent="0.25">
      <c r="A42" s="993"/>
      <c r="B42" s="334" t="s">
        <v>10</v>
      </c>
      <c r="C42" s="334" t="s">
        <v>112</v>
      </c>
      <c r="D42" s="334" t="s">
        <v>12</v>
      </c>
      <c r="E42" s="334" t="s">
        <v>10</v>
      </c>
      <c r="F42" s="334" t="s">
        <v>112</v>
      </c>
      <c r="G42" s="334" t="s">
        <v>12</v>
      </c>
      <c r="H42" s="334" t="s">
        <v>10</v>
      </c>
      <c r="I42" s="334" t="s">
        <v>112</v>
      </c>
      <c r="J42" s="334" t="s">
        <v>12</v>
      </c>
      <c r="K42" s="993"/>
    </row>
    <row r="43" spans="1:11" ht="22.5" customHeight="1" thickBot="1" x14ac:dyDescent="0.3">
      <c r="A43" s="994"/>
      <c r="B43" s="4" t="s">
        <v>13</v>
      </c>
      <c r="C43" s="4" t="s">
        <v>14</v>
      </c>
      <c r="D43" s="4" t="s">
        <v>9</v>
      </c>
      <c r="E43" s="4" t="s">
        <v>13</v>
      </c>
      <c r="F43" s="4" t="s">
        <v>14</v>
      </c>
      <c r="G43" s="4" t="s">
        <v>9</v>
      </c>
      <c r="H43" s="4" t="s">
        <v>13</v>
      </c>
      <c r="I43" s="4" t="s">
        <v>14</v>
      </c>
      <c r="J43" s="4" t="s">
        <v>9</v>
      </c>
      <c r="K43" s="994"/>
    </row>
    <row r="44" spans="1:11" ht="27" customHeight="1" x14ac:dyDescent="0.2">
      <c r="A44" s="8" t="s">
        <v>92</v>
      </c>
      <c r="B44" s="9"/>
      <c r="C44" s="9"/>
      <c r="D44" s="9"/>
      <c r="E44" s="9"/>
      <c r="F44" s="9"/>
      <c r="G44" s="9"/>
      <c r="H44" s="9"/>
      <c r="I44" s="9"/>
      <c r="J44" s="9"/>
      <c r="K44" s="339" t="s">
        <v>93</v>
      </c>
    </row>
    <row r="45" spans="1:11" ht="27" customHeight="1" x14ac:dyDescent="0.2">
      <c r="A45" s="8" t="s">
        <v>207</v>
      </c>
      <c r="B45" s="9">
        <v>238</v>
      </c>
      <c r="C45" s="9">
        <v>167</v>
      </c>
      <c r="D45" s="9">
        <v>405</v>
      </c>
      <c r="E45" s="9">
        <v>0</v>
      </c>
      <c r="F45" s="9">
        <v>0</v>
      </c>
      <c r="G45" s="9">
        <f t="shared" ref="G45:G57" si="3">SUM(E45:F45)</f>
        <v>0</v>
      </c>
      <c r="H45" s="9">
        <f t="shared" ref="H45:I56" si="4">SUM(B45,E45)</f>
        <v>238</v>
      </c>
      <c r="I45" s="9">
        <f t="shared" si="4"/>
        <v>167</v>
      </c>
      <c r="J45" s="9">
        <f t="shared" ref="J45:J56" si="5">SUM(H45:I45)</f>
        <v>405</v>
      </c>
      <c r="K45" s="339" t="s">
        <v>208</v>
      </c>
    </row>
    <row r="46" spans="1:11" ht="27" customHeight="1" x14ac:dyDescent="0.2">
      <c r="A46" s="8" t="s">
        <v>209</v>
      </c>
      <c r="B46" s="9">
        <v>78</v>
      </c>
      <c r="C46" s="9">
        <v>11</v>
      </c>
      <c r="D46" s="9">
        <v>89</v>
      </c>
      <c r="E46" s="9">
        <v>0</v>
      </c>
      <c r="F46" s="9">
        <v>0</v>
      </c>
      <c r="G46" s="9">
        <f t="shared" si="3"/>
        <v>0</v>
      </c>
      <c r="H46" s="9">
        <f t="shared" si="4"/>
        <v>78</v>
      </c>
      <c r="I46" s="9">
        <f t="shared" si="4"/>
        <v>11</v>
      </c>
      <c r="J46" s="9">
        <f t="shared" si="5"/>
        <v>89</v>
      </c>
      <c r="K46" s="339" t="s">
        <v>210</v>
      </c>
    </row>
    <row r="47" spans="1:11" ht="27" customHeight="1" x14ac:dyDescent="0.2">
      <c r="A47" s="8" t="s">
        <v>841</v>
      </c>
      <c r="B47" s="9">
        <v>49</v>
      </c>
      <c r="C47" s="9">
        <v>10</v>
      </c>
      <c r="D47" s="9">
        <v>59</v>
      </c>
      <c r="E47" s="9">
        <v>0</v>
      </c>
      <c r="F47" s="9">
        <v>0</v>
      </c>
      <c r="G47" s="9">
        <f t="shared" si="3"/>
        <v>0</v>
      </c>
      <c r="H47" s="9">
        <f t="shared" si="4"/>
        <v>49</v>
      </c>
      <c r="I47" s="9">
        <f t="shared" si="4"/>
        <v>10</v>
      </c>
      <c r="J47" s="9">
        <f t="shared" si="5"/>
        <v>59</v>
      </c>
      <c r="K47" s="339" t="s">
        <v>842</v>
      </c>
    </row>
    <row r="48" spans="1:11" ht="27" customHeight="1" x14ac:dyDescent="0.2">
      <c r="A48" s="8" t="s">
        <v>352</v>
      </c>
      <c r="B48" s="9">
        <v>120</v>
      </c>
      <c r="C48" s="9">
        <v>48</v>
      </c>
      <c r="D48" s="9">
        <v>168</v>
      </c>
      <c r="E48" s="9">
        <v>0</v>
      </c>
      <c r="F48" s="9">
        <v>0</v>
      </c>
      <c r="G48" s="9">
        <f t="shared" si="3"/>
        <v>0</v>
      </c>
      <c r="H48" s="9">
        <f t="shared" si="4"/>
        <v>120</v>
      </c>
      <c r="I48" s="9">
        <f t="shared" si="4"/>
        <v>48</v>
      </c>
      <c r="J48" s="9">
        <f t="shared" si="5"/>
        <v>168</v>
      </c>
      <c r="K48" s="339" t="s">
        <v>856</v>
      </c>
    </row>
    <row r="49" spans="1:11" ht="27" customHeight="1" x14ac:dyDescent="0.2">
      <c r="A49" s="8" t="s">
        <v>854</v>
      </c>
      <c r="B49" s="9">
        <v>290</v>
      </c>
      <c r="C49" s="9">
        <v>68</v>
      </c>
      <c r="D49" s="9">
        <v>358</v>
      </c>
      <c r="E49" s="9">
        <v>0</v>
      </c>
      <c r="F49" s="9">
        <v>0</v>
      </c>
      <c r="G49" s="9">
        <f t="shared" si="3"/>
        <v>0</v>
      </c>
      <c r="H49" s="9">
        <f t="shared" si="4"/>
        <v>290</v>
      </c>
      <c r="I49" s="9">
        <f t="shared" si="4"/>
        <v>68</v>
      </c>
      <c r="J49" s="9">
        <f t="shared" si="5"/>
        <v>358</v>
      </c>
      <c r="K49" s="339" t="s">
        <v>856</v>
      </c>
    </row>
    <row r="50" spans="1:11" ht="27" customHeight="1" x14ac:dyDescent="0.2">
      <c r="A50" s="8" t="s">
        <v>217</v>
      </c>
      <c r="B50" s="9">
        <v>293</v>
      </c>
      <c r="C50" s="9">
        <v>240</v>
      </c>
      <c r="D50" s="9">
        <v>533</v>
      </c>
      <c r="E50" s="9">
        <v>0</v>
      </c>
      <c r="F50" s="9">
        <v>0</v>
      </c>
      <c r="G50" s="9">
        <f t="shared" si="3"/>
        <v>0</v>
      </c>
      <c r="H50" s="9">
        <f t="shared" si="4"/>
        <v>293</v>
      </c>
      <c r="I50" s="9">
        <f t="shared" si="4"/>
        <v>240</v>
      </c>
      <c r="J50" s="9">
        <f t="shared" si="5"/>
        <v>533</v>
      </c>
      <c r="K50" s="339" t="s">
        <v>257</v>
      </c>
    </row>
    <row r="51" spans="1:11" ht="27" customHeight="1" x14ac:dyDescent="0.2">
      <c r="A51" s="8" t="s">
        <v>219</v>
      </c>
      <c r="B51" s="9">
        <v>0</v>
      </c>
      <c r="C51" s="9">
        <v>5</v>
      </c>
      <c r="D51" s="9">
        <v>5</v>
      </c>
      <c r="E51" s="9">
        <v>0</v>
      </c>
      <c r="F51" s="9">
        <v>0</v>
      </c>
      <c r="G51" s="9">
        <f t="shared" si="3"/>
        <v>0</v>
      </c>
      <c r="H51" s="9">
        <f t="shared" si="4"/>
        <v>0</v>
      </c>
      <c r="I51" s="9">
        <f t="shared" si="4"/>
        <v>5</v>
      </c>
      <c r="J51" s="9">
        <f t="shared" si="5"/>
        <v>5</v>
      </c>
      <c r="K51" s="339" t="s">
        <v>258</v>
      </c>
    </row>
    <row r="52" spans="1:11" ht="27" customHeight="1" x14ac:dyDescent="0.2">
      <c r="A52" s="8" t="s">
        <v>221</v>
      </c>
      <c r="B52" s="9">
        <v>213</v>
      </c>
      <c r="C52" s="9">
        <v>224</v>
      </c>
      <c r="D52" s="9">
        <v>437</v>
      </c>
      <c r="E52" s="9">
        <v>0</v>
      </c>
      <c r="F52" s="9">
        <v>0</v>
      </c>
      <c r="G52" s="9">
        <f t="shared" si="3"/>
        <v>0</v>
      </c>
      <c r="H52" s="9">
        <f t="shared" si="4"/>
        <v>213</v>
      </c>
      <c r="I52" s="9">
        <f t="shared" si="4"/>
        <v>224</v>
      </c>
      <c r="J52" s="9">
        <f t="shared" si="5"/>
        <v>437</v>
      </c>
      <c r="K52" s="339" t="s">
        <v>222</v>
      </c>
    </row>
    <row r="53" spans="1:11" ht="27" customHeight="1" x14ac:dyDescent="0.2">
      <c r="A53" s="8" t="s">
        <v>846</v>
      </c>
      <c r="B53" s="9">
        <v>438</v>
      </c>
      <c r="C53" s="9">
        <v>409</v>
      </c>
      <c r="D53" s="9">
        <v>847</v>
      </c>
      <c r="E53" s="9">
        <v>0</v>
      </c>
      <c r="F53" s="9">
        <v>0</v>
      </c>
      <c r="G53" s="9">
        <f t="shared" si="3"/>
        <v>0</v>
      </c>
      <c r="H53" s="9">
        <f t="shared" si="4"/>
        <v>438</v>
      </c>
      <c r="I53" s="9">
        <f t="shared" si="4"/>
        <v>409</v>
      </c>
      <c r="J53" s="9">
        <f t="shared" si="5"/>
        <v>847</v>
      </c>
      <c r="K53" s="339" t="s">
        <v>459</v>
      </c>
    </row>
    <row r="54" spans="1:11" ht="27" customHeight="1" x14ac:dyDescent="0.2">
      <c r="A54" s="8" t="s">
        <v>311</v>
      </c>
      <c r="B54" s="9">
        <v>532</v>
      </c>
      <c r="C54" s="9">
        <v>458</v>
      </c>
      <c r="D54" s="9">
        <v>990</v>
      </c>
      <c r="E54" s="9">
        <v>0</v>
      </c>
      <c r="F54" s="9">
        <v>0</v>
      </c>
      <c r="G54" s="9">
        <f t="shared" si="3"/>
        <v>0</v>
      </c>
      <c r="H54" s="9">
        <f t="shared" si="4"/>
        <v>532</v>
      </c>
      <c r="I54" s="9">
        <f t="shared" si="4"/>
        <v>458</v>
      </c>
      <c r="J54" s="9">
        <f t="shared" si="5"/>
        <v>990</v>
      </c>
      <c r="K54" s="339" t="s">
        <v>312</v>
      </c>
    </row>
    <row r="55" spans="1:11" ht="27" customHeight="1" x14ac:dyDescent="0.2">
      <c r="A55" s="8" t="s">
        <v>851</v>
      </c>
      <c r="B55" s="9">
        <v>181</v>
      </c>
      <c r="C55" s="9">
        <v>22</v>
      </c>
      <c r="D55" s="9">
        <v>203</v>
      </c>
      <c r="E55" s="9">
        <v>0</v>
      </c>
      <c r="F55" s="9">
        <v>0</v>
      </c>
      <c r="G55" s="9">
        <f t="shared" si="3"/>
        <v>0</v>
      </c>
      <c r="H55" s="9">
        <f t="shared" si="4"/>
        <v>181</v>
      </c>
      <c r="I55" s="9">
        <f t="shared" si="4"/>
        <v>22</v>
      </c>
      <c r="J55" s="9">
        <f t="shared" si="5"/>
        <v>203</v>
      </c>
      <c r="K55" s="339" t="s">
        <v>847</v>
      </c>
    </row>
    <row r="56" spans="1:11" ht="27" customHeight="1" x14ac:dyDescent="0.2">
      <c r="A56" s="8" t="s">
        <v>239</v>
      </c>
      <c r="B56" s="9">
        <v>345</v>
      </c>
      <c r="C56" s="9">
        <v>99</v>
      </c>
      <c r="D56" s="9">
        <v>444</v>
      </c>
      <c r="E56" s="9">
        <v>0</v>
      </c>
      <c r="F56" s="9">
        <v>0</v>
      </c>
      <c r="G56" s="9">
        <f t="shared" si="3"/>
        <v>0</v>
      </c>
      <c r="H56" s="9">
        <f t="shared" si="4"/>
        <v>345</v>
      </c>
      <c r="I56" s="9">
        <f t="shared" si="4"/>
        <v>99</v>
      </c>
      <c r="J56" s="9">
        <f t="shared" si="5"/>
        <v>444</v>
      </c>
      <c r="K56" s="339" t="s">
        <v>240</v>
      </c>
    </row>
    <row r="57" spans="1:11" ht="27" customHeight="1" thickBot="1" x14ac:dyDescent="0.25">
      <c r="A57" s="8" t="s">
        <v>126</v>
      </c>
      <c r="B57" s="9">
        <f>SUM(B45:B56)</f>
        <v>2777</v>
      </c>
      <c r="C57" s="9">
        <f>SUM(C45:C56)</f>
        <v>1761</v>
      </c>
      <c r="D57" s="9">
        <f>SUM(D45:D56)</f>
        <v>4538</v>
      </c>
      <c r="E57" s="9">
        <v>0</v>
      </c>
      <c r="F57" s="9">
        <v>0</v>
      </c>
      <c r="G57" s="9">
        <f t="shared" si="3"/>
        <v>0</v>
      </c>
      <c r="H57" s="9">
        <f>SUM(H45:H56)</f>
        <v>2777</v>
      </c>
      <c r="I57" s="9">
        <f>SUM(I45:I56)</f>
        <v>1761</v>
      </c>
      <c r="J57" s="9">
        <f>SUM(J45:J56)</f>
        <v>4538</v>
      </c>
      <c r="K57" s="339" t="s">
        <v>103</v>
      </c>
    </row>
    <row r="58" spans="1:11" ht="27" customHeight="1" thickBot="1" x14ac:dyDescent="0.25">
      <c r="A58" s="23" t="s">
        <v>374</v>
      </c>
      <c r="B58" s="24">
        <f t="shared" ref="B58:J58" si="6">SUM(B57,B29)</f>
        <v>10285</v>
      </c>
      <c r="C58" s="24">
        <f t="shared" si="6"/>
        <v>13977</v>
      </c>
      <c r="D58" s="24">
        <f t="shared" si="6"/>
        <v>24262</v>
      </c>
      <c r="E58" s="24">
        <f t="shared" si="6"/>
        <v>0</v>
      </c>
      <c r="F58" s="24">
        <f t="shared" si="6"/>
        <v>0</v>
      </c>
      <c r="G58" s="24">
        <f t="shared" si="6"/>
        <v>0</v>
      </c>
      <c r="H58" s="24">
        <f t="shared" si="6"/>
        <v>10285</v>
      </c>
      <c r="I58" s="24">
        <f t="shared" si="6"/>
        <v>13977</v>
      </c>
      <c r="J58" s="24">
        <f t="shared" si="6"/>
        <v>24262</v>
      </c>
      <c r="K58" s="340" t="s">
        <v>852</v>
      </c>
    </row>
    <row r="59" spans="1:11" ht="15" thickTop="1" x14ac:dyDescent="0.2"/>
    <row r="64" spans="1:11" s="353" customFormat="1" x14ac:dyDescent="0.2"/>
    <row r="65" spans="1:11" s="353" customFormat="1" x14ac:dyDescent="0.2"/>
    <row r="66" spans="1:11" ht="15" customHeight="1" x14ac:dyDescent="0.2"/>
    <row r="71" spans="1:11" ht="22.5" customHeight="1" x14ac:dyDescent="0.2">
      <c r="A71" s="995" t="s">
        <v>2330</v>
      </c>
      <c r="B71" s="995"/>
      <c r="C71" s="995"/>
      <c r="D71" s="995"/>
      <c r="E71" s="995"/>
      <c r="F71" s="995"/>
      <c r="G71" s="995"/>
      <c r="H71" s="995"/>
      <c r="I71" s="995"/>
      <c r="J71" s="995"/>
      <c r="K71" s="995"/>
    </row>
    <row r="72" spans="1:11" ht="35.25" customHeight="1" x14ac:dyDescent="0.25">
      <c r="A72" s="1016" t="s">
        <v>871</v>
      </c>
      <c r="B72" s="1016"/>
      <c r="C72" s="1016"/>
      <c r="D72" s="1016"/>
      <c r="E72" s="1016"/>
      <c r="F72" s="1016"/>
      <c r="G72" s="1016"/>
      <c r="H72" s="1016"/>
      <c r="I72" s="1016"/>
      <c r="J72" s="1016"/>
      <c r="K72" s="1016"/>
    </row>
    <row r="73" spans="1:11" ht="23.25" customHeight="1" thickBot="1" x14ac:dyDescent="0.3">
      <c r="A73" s="33" t="s">
        <v>2504</v>
      </c>
      <c r="B73" s="33"/>
      <c r="C73" s="33"/>
      <c r="D73" s="33"/>
      <c r="E73" s="33"/>
      <c r="F73" s="33"/>
      <c r="G73" s="33"/>
      <c r="H73" s="33"/>
      <c r="I73" s="33"/>
      <c r="J73" s="33"/>
      <c r="K73" s="79" t="s">
        <v>2505</v>
      </c>
    </row>
    <row r="74" spans="1:11" ht="15" customHeight="1" thickTop="1" x14ac:dyDescent="0.25">
      <c r="A74" s="992" t="s">
        <v>196</v>
      </c>
      <c r="B74" s="1003" t="s">
        <v>1</v>
      </c>
      <c r="C74" s="1003"/>
      <c r="D74" s="1003"/>
      <c r="E74" s="1003" t="s">
        <v>2</v>
      </c>
      <c r="F74" s="1003"/>
      <c r="G74" s="1003"/>
      <c r="H74" s="1003" t="s">
        <v>4</v>
      </c>
      <c r="I74" s="1003"/>
      <c r="J74" s="1003"/>
      <c r="K74" s="992" t="s">
        <v>197</v>
      </c>
    </row>
    <row r="75" spans="1:11" ht="14.25" customHeight="1" x14ac:dyDescent="0.25">
      <c r="A75" s="993"/>
      <c r="B75" s="1004" t="s">
        <v>6</v>
      </c>
      <c r="C75" s="1004"/>
      <c r="D75" s="1004"/>
      <c r="E75" s="1004" t="s">
        <v>7</v>
      </c>
      <c r="F75" s="1004"/>
      <c r="G75" s="1004"/>
      <c r="H75" s="1004" t="s">
        <v>9</v>
      </c>
      <c r="I75" s="1004"/>
      <c r="J75" s="1004"/>
      <c r="K75" s="993"/>
    </row>
    <row r="76" spans="1:11" ht="16.5" customHeight="1" x14ac:dyDescent="0.25">
      <c r="A76" s="993"/>
      <c r="B76" s="334" t="s">
        <v>10</v>
      </c>
      <c r="C76" s="334" t="s">
        <v>112</v>
      </c>
      <c r="D76" s="334" t="s">
        <v>12</v>
      </c>
      <c r="E76" s="334" t="s">
        <v>10</v>
      </c>
      <c r="F76" s="334" t="s">
        <v>112</v>
      </c>
      <c r="G76" s="334" t="s">
        <v>12</v>
      </c>
      <c r="H76" s="334" t="s">
        <v>10</v>
      </c>
      <c r="I76" s="334" t="s">
        <v>112</v>
      </c>
      <c r="J76" s="334" t="s">
        <v>12</v>
      </c>
      <c r="K76" s="993"/>
    </row>
    <row r="77" spans="1:11" ht="17.25" customHeight="1" thickBot="1" x14ac:dyDescent="0.3">
      <c r="A77" s="994"/>
      <c r="B77" s="4" t="s">
        <v>13</v>
      </c>
      <c r="C77" s="4" t="s">
        <v>14</v>
      </c>
      <c r="D77" s="4" t="s">
        <v>9</v>
      </c>
      <c r="E77" s="4" t="s">
        <v>13</v>
      </c>
      <c r="F77" s="4" t="s">
        <v>14</v>
      </c>
      <c r="G77" s="4" t="s">
        <v>9</v>
      </c>
      <c r="H77" s="4" t="s">
        <v>13</v>
      </c>
      <c r="I77" s="4" t="s">
        <v>14</v>
      </c>
      <c r="J77" s="4" t="s">
        <v>9</v>
      </c>
      <c r="K77" s="994"/>
    </row>
    <row r="78" spans="1:11" ht="20.25" customHeight="1" x14ac:dyDescent="0.2">
      <c r="A78" s="8" t="s">
        <v>15</v>
      </c>
      <c r="B78" s="9"/>
      <c r="C78" s="9"/>
      <c r="D78" s="9"/>
      <c r="E78" s="9"/>
      <c r="F78" s="9"/>
      <c r="G78" s="9"/>
      <c r="H78" s="9"/>
      <c r="I78" s="9"/>
      <c r="J78" s="9"/>
      <c r="K78" s="339" t="s">
        <v>198</v>
      </c>
    </row>
    <row r="79" spans="1:11" ht="20.25" customHeight="1" x14ac:dyDescent="0.2">
      <c r="A79" s="8" t="s">
        <v>199</v>
      </c>
      <c r="B79" s="9">
        <v>416</v>
      </c>
      <c r="C79" s="9">
        <v>788</v>
      </c>
      <c r="D79" s="9">
        <v>1204</v>
      </c>
      <c r="E79" s="9">
        <v>0</v>
      </c>
      <c r="F79" s="9">
        <v>0</v>
      </c>
      <c r="G79" s="9">
        <v>0</v>
      </c>
      <c r="H79" s="9">
        <f t="shared" ref="H79:I94" si="7">SUM(B79,E79)</f>
        <v>416</v>
      </c>
      <c r="I79" s="9">
        <f t="shared" si="7"/>
        <v>788</v>
      </c>
      <c r="J79" s="9">
        <f t="shared" ref="J79:J98" si="8">SUM(H79:I79)</f>
        <v>1204</v>
      </c>
      <c r="K79" s="339" t="s">
        <v>200</v>
      </c>
    </row>
    <row r="80" spans="1:11" ht="20.25" customHeight="1" x14ac:dyDescent="0.2">
      <c r="A80" s="8" t="s">
        <v>839</v>
      </c>
      <c r="B80" s="9">
        <v>66</v>
      </c>
      <c r="C80" s="9">
        <v>113</v>
      </c>
      <c r="D80" s="9">
        <v>179</v>
      </c>
      <c r="E80" s="9">
        <v>0</v>
      </c>
      <c r="F80" s="9">
        <v>0</v>
      </c>
      <c r="G80" s="9">
        <v>0</v>
      </c>
      <c r="H80" s="9">
        <f t="shared" si="7"/>
        <v>66</v>
      </c>
      <c r="I80" s="9">
        <f t="shared" si="7"/>
        <v>113</v>
      </c>
      <c r="J80" s="9">
        <f t="shared" si="8"/>
        <v>179</v>
      </c>
      <c r="K80" s="339" t="s">
        <v>840</v>
      </c>
    </row>
    <row r="81" spans="1:11" ht="20.25" customHeight="1" x14ac:dyDescent="0.2">
      <c r="A81" s="8" t="s">
        <v>203</v>
      </c>
      <c r="B81" s="9">
        <v>250</v>
      </c>
      <c r="C81" s="9">
        <v>436</v>
      </c>
      <c r="D81" s="9">
        <v>686</v>
      </c>
      <c r="E81" s="9">
        <v>0</v>
      </c>
      <c r="F81" s="9">
        <v>0</v>
      </c>
      <c r="G81" s="9">
        <v>0</v>
      </c>
      <c r="H81" s="9">
        <f t="shared" si="7"/>
        <v>250</v>
      </c>
      <c r="I81" s="9">
        <f t="shared" si="7"/>
        <v>436</v>
      </c>
      <c r="J81" s="9">
        <f t="shared" si="8"/>
        <v>686</v>
      </c>
      <c r="K81" s="339" t="s">
        <v>204</v>
      </c>
    </row>
    <row r="82" spans="1:11" ht="20.25" customHeight="1" x14ac:dyDescent="0.2">
      <c r="A82" s="8" t="s">
        <v>404</v>
      </c>
      <c r="B82" s="9">
        <v>217</v>
      </c>
      <c r="C82" s="9">
        <v>595</v>
      </c>
      <c r="D82" s="9">
        <v>812</v>
      </c>
      <c r="E82" s="9">
        <v>0</v>
      </c>
      <c r="F82" s="9">
        <v>0</v>
      </c>
      <c r="G82" s="9">
        <v>0</v>
      </c>
      <c r="H82" s="9">
        <f t="shared" si="7"/>
        <v>217</v>
      </c>
      <c r="I82" s="9">
        <f t="shared" si="7"/>
        <v>595</v>
      </c>
      <c r="J82" s="9">
        <f t="shared" si="8"/>
        <v>812</v>
      </c>
      <c r="K82" s="339" t="s">
        <v>300</v>
      </c>
    </row>
    <row r="83" spans="1:11" ht="20.25" customHeight="1" x14ac:dyDescent="0.2">
      <c r="A83" s="8" t="s">
        <v>207</v>
      </c>
      <c r="B83" s="9">
        <v>71</v>
      </c>
      <c r="C83" s="9">
        <v>334</v>
      </c>
      <c r="D83" s="9">
        <v>405</v>
      </c>
      <c r="E83" s="9">
        <v>0</v>
      </c>
      <c r="F83" s="9">
        <v>0</v>
      </c>
      <c r="G83" s="9">
        <v>0</v>
      </c>
      <c r="H83" s="9">
        <f t="shared" si="7"/>
        <v>71</v>
      </c>
      <c r="I83" s="9">
        <f t="shared" si="7"/>
        <v>334</v>
      </c>
      <c r="J83" s="9">
        <f t="shared" si="8"/>
        <v>405</v>
      </c>
      <c r="K83" s="339" t="s">
        <v>208</v>
      </c>
    </row>
    <row r="84" spans="1:11" ht="20.25" customHeight="1" x14ac:dyDescent="0.2">
      <c r="A84" s="8" t="s">
        <v>209</v>
      </c>
      <c r="B84" s="9">
        <v>604</v>
      </c>
      <c r="C84" s="9">
        <v>705</v>
      </c>
      <c r="D84" s="9">
        <v>1309</v>
      </c>
      <c r="E84" s="9">
        <v>0</v>
      </c>
      <c r="F84" s="9">
        <v>0</v>
      </c>
      <c r="G84" s="9">
        <v>0</v>
      </c>
      <c r="H84" s="9">
        <f t="shared" si="7"/>
        <v>604</v>
      </c>
      <c r="I84" s="9">
        <f t="shared" si="7"/>
        <v>705</v>
      </c>
      <c r="J84" s="9">
        <f t="shared" si="8"/>
        <v>1309</v>
      </c>
      <c r="K84" s="339" t="s">
        <v>210</v>
      </c>
    </row>
    <row r="85" spans="1:11" ht="20.25" customHeight="1" x14ac:dyDescent="0.2">
      <c r="A85" s="8" t="s">
        <v>841</v>
      </c>
      <c r="B85" s="9">
        <v>100</v>
      </c>
      <c r="C85" s="9">
        <v>75</v>
      </c>
      <c r="D85" s="9">
        <v>175</v>
      </c>
      <c r="E85" s="9">
        <v>0</v>
      </c>
      <c r="F85" s="9">
        <v>0</v>
      </c>
      <c r="G85" s="9">
        <v>0</v>
      </c>
      <c r="H85" s="9">
        <f t="shared" si="7"/>
        <v>100</v>
      </c>
      <c r="I85" s="9">
        <f t="shared" si="7"/>
        <v>75</v>
      </c>
      <c r="J85" s="9">
        <f t="shared" si="8"/>
        <v>175</v>
      </c>
      <c r="K85" s="339" t="s">
        <v>842</v>
      </c>
    </row>
    <row r="86" spans="1:11" ht="20.25" customHeight="1" x14ac:dyDescent="0.2">
      <c r="A86" s="8" t="s">
        <v>873</v>
      </c>
      <c r="B86" s="9">
        <v>119</v>
      </c>
      <c r="C86" s="9">
        <v>261</v>
      </c>
      <c r="D86" s="9">
        <v>380</v>
      </c>
      <c r="E86" s="9">
        <v>0</v>
      </c>
      <c r="F86" s="9">
        <v>0</v>
      </c>
      <c r="G86" s="9">
        <v>0</v>
      </c>
      <c r="H86" s="9">
        <f t="shared" si="7"/>
        <v>119</v>
      </c>
      <c r="I86" s="9">
        <f t="shared" si="7"/>
        <v>261</v>
      </c>
      <c r="J86" s="9">
        <f t="shared" si="8"/>
        <v>380</v>
      </c>
      <c r="K86" s="339" t="s">
        <v>843</v>
      </c>
    </row>
    <row r="87" spans="1:11" ht="20.25" customHeight="1" x14ac:dyDescent="0.2">
      <c r="A87" s="8" t="s">
        <v>854</v>
      </c>
      <c r="B87" s="9">
        <v>165</v>
      </c>
      <c r="C87" s="9">
        <v>319</v>
      </c>
      <c r="D87" s="9">
        <v>484</v>
      </c>
      <c r="E87" s="9">
        <v>0</v>
      </c>
      <c r="F87" s="9">
        <v>0</v>
      </c>
      <c r="G87" s="9">
        <v>0</v>
      </c>
      <c r="H87" s="9">
        <f t="shared" si="7"/>
        <v>165</v>
      </c>
      <c r="I87" s="9">
        <f t="shared" si="7"/>
        <v>319</v>
      </c>
      <c r="J87" s="9">
        <f t="shared" si="8"/>
        <v>484</v>
      </c>
      <c r="K87" s="339" t="s">
        <v>856</v>
      </c>
    </row>
    <row r="88" spans="1:11" ht="20.25" customHeight="1" x14ac:dyDescent="0.2">
      <c r="A88" s="8" t="s">
        <v>217</v>
      </c>
      <c r="B88" s="9">
        <v>351</v>
      </c>
      <c r="C88" s="9">
        <v>736</v>
      </c>
      <c r="D88" s="9">
        <v>1087</v>
      </c>
      <c r="E88" s="9">
        <v>0</v>
      </c>
      <c r="F88" s="9">
        <v>0</v>
      </c>
      <c r="G88" s="9">
        <v>0</v>
      </c>
      <c r="H88" s="9">
        <f t="shared" si="7"/>
        <v>351</v>
      </c>
      <c r="I88" s="9">
        <f t="shared" si="7"/>
        <v>736</v>
      </c>
      <c r="J88" s="9">
        <f t="shared" si="8"/>
        <v>1087</v>
      </c>
      <c r="K88" s="339" t="s">
        <v>257</v>
      </c>
    </row>
    <row r="89" spans="1:11" ht="20.25" customHeight="1" x14ac:dyDescent="0.2">
      <c r="A89" s="8" t="s">
        <v>219</v>
      </c>
      <c r="B89" s="9">
        <v>0</v>
      </c>
      <c r="C89" s="9">
        <v>780</v>
      </c>
      <c r="D89" s="9">
        <v>780</v>
      </c>
      <c r="E89" s="9">
        <v>0</v>
      </c>
      <c r="F89" s="9">
        <v>0</v>
      </c>
      <c r="G89" s="9">
        <v>0</v>
      </c>
      <c r="H89" s="9">
        <f t="shared" si="7"/>
        <v>0</v>
      </c>
      <c r="I89" s="9">
        <f t="shared" si="7"/>
        <v>780</v>
      </c>
      <c r="J89" s="9">
        <f t="shared" si="8"/>
        <v>780</v>
      </c>
      <c r="K89" s="339" t="s">
        <v>258</v>
      </c>
    </row>
    <row r="90" spans="1:11" ht="20.25" customHeight="1" x14ac:dyDescent="0.2">
      <c r="A90" s="8" t="s">
        <v>874</v>
      </c>
      <c r="B90" s="9">
        <v>431</v>
      </c>
      <c r="C90" s="9">
        <v>465</v>
      </c>
      <c r="D90" s="9">
        <v>896</v>
      </c>
      <c r="E90" s="9">
        <v>0</v>
      </c>
      <c r="F90" s="9">
        <v>0</v>
      </c>
      <c r="G90" s="9">
        <v>0</v>
      </c>
      <c r="H90" s="9">
        <f t="shared" si="7"/>
        <v>431</v>
      </c>
      <c r="I90" s="9">
        <f t="shared" si="7"/>
        <v>465</v>
      </c>
      <c r="J90" s="9">
        <f t="shared" si="8"/>
        <v>896</v>
      </c>
      <c r="K90" s="339" t="s">
        <v>222</v>
      </c>
    </row>
    <row r="91" spans="1:11" ht="20.25" customHeight="1" x14ac:dyDescent="0.2">
      <c r="A91" s="8" t="s">
        <v>846</v>
      </c>
      <c r="B91" s="9">
        <v>661</v>
      </c>
      <c r="C91" s="9">
        <v>1607</v>
      </c>
      <c r="D91" s="9">
        <v>2268</v>
      </c>
      <c r="E91" s="9">
        <v>0</v>
      </c>
      <c r="F91" s="9">
        <v>0</v>
      </c>
      <c r="G91" s="9">
        <v>0</v>
      </c>
      <c r="H91" s="9">
        <f t="shared" si="7"/>
        <v>661</v>
      </c>
      <c r="I91" s="9">
        <f t="shared" si="7"/>
        <v>1607</v>
      </c>
      <c r="J91" s="9">
        <f t="shared" si="8"/>
        <v>2268</v>
      </c>
      <c r="K91" s="339" t="s">
        <v>459</v>
      </c>
    </row>
    <row r="92" spans="1:11" ht="20.25" customHeight="1" x14ac:dyDescent="0.2">
      <c r="A92" s="8" t="s">
        <v>460</v>
      </c>
      <c r="B92" s="9">
        <v>229</v>
      </c>
      <c r="C92" s="9">
        <v>439</v>
      </c>
      <c r="D92" s="9">
        <v>668</v>
      </c>
      <c r="E92" s="9">
        <v>0</v>
      </c>
      <c r="F92" s="9">
        <v>0</v>
      </c>
      <c r="G92" s="9">
        <v>0</v>
      </c>
      <c r="H92" s="9">
        <f t="shared" si="7"/>
        <v>229</v>
      </c>
      <c r="I92" s="9">
        <f t="shared" si="7"/>
        <v>439</v>
      </c>
      <c r="J92" s="9">
        <f t="shared" si="8"/>
        <v>668</v>
      </c>
      <c r="K92" s="339" t="s">
        <v>461</v>
      </c>
    </row>
    <row r="93" spans="1:11" ht="20.25" customHeight="1" x14ac:dyDescent="0.2">
      <c r="A93" s="8" t="s">
        <v>311</v>
      </c>
      <c r="B93" s="9">
        <v>1214</v>
      </c>
      <c r="C93" s="9">
        <v>1836</v>
      </c>
      <c r="D93" s="9">
        <v>3050</v>
      </c>
      <c r="E93" s="9">
        <v>0</v>
      </c>
      <c r="F93" s="9">
        <v>0</v>
      </c>
      <c r="G93" s="9">
        <v>0</v>
      </c>
      <c r="H93" s="9">
        <f t="shared" si="7"/>
        <v>1214</v>
      </c>
      <c r="I93" s="9">
        <f t="shared" si="7"/>
        <v>1836</v>
      </c>
      <c r="J93" s="9">
        <f t="shared" si="8"/>
        <v>3050</v>
      </c>
      <c r="K93" s="339" t="s">
        <v>312</v>
      </c>
    </row>
    <row r="94" spans="1:11" ht="20.25" customHeight="1" x14ac:dyDescent="0.2">
      <c r="A94" s="8" t="s">
        <v>851</v>
      </c>
      <c r="B94" s="9">
        <v>593</v>
      </c>
      <c r="C94" s="9">
        <v>97</v>
      </c>
      <c r="D94" s="9">
        <v>690</v>
      </c>
      <c r="E94" s="9">
        <v>0</v>
      </c>
      <c r="F94" s="9">
        <v>0</v>
      </c>
      <c r="G94" s="9">
        <v>0</v>
      </c>
      <c r="H94" s="9">
        <f t="shared" si="7"/>
        <v>593</v>
      </c>
      <c r="I94" s="9">
        <f t="shared" si="7"/>
        <v>97</v>
      </c>
      <c r="J94" s="9">
        <f t="shared" si="8"/>
        <v>690</v>
      </c>
      <c r="K94" s="339" t="s">
        <v>847</v>
      </c>
    </row>
    <row r="95" spans="1:11" ht="20.25" customHeight="1" x14ac:dyDescent="0.2">
      <c r="A95" s="8" t="s">
        <v>233</v>
      </c>
      <c r="B95" s="9">
        <v>363</v>
      </c>
      <c r="C95" s="9">
        <v>607</v>
      </c>
      <c r="D95" s="9">
        <v>970</v>
      </c>
      <c r="E95" s="9">
        <v>0</v>
      </c>
      <c r="F95" s="9">
        <v>0</v>
      </c>
      <c r="G95" s="9">
        <v>0</v>
      </c>
      <c r="H95" s="9">
        <f t="shared" ref="H95:I98" si="9">SUM(B95,E95)</f>
        <v>363</v>
      </c>
      <c r="I95" s="9">
        <f t="shared" si="9"/>
        <v>607</v>
      </c>
      <c r="J95" s="9">
        <f t="shared" si="8"/>
        <v>970</v>
      </c>
      <c r="K95" s="339" t="s">
        <v>234</v>
      </c>
    </row>
    <row r="96" spans="1:11" ht="20.25" customHeight="1" x14ac:dyDescent="0.2">
      <c r="A96" s="8" t="s">
        <v>239</v>
      </c>
      <c r="B96" s="9">
        <v>453</v>
      </c>
      <c r="C96" s="9">
        <v>460</v>
      </c>
      <c r="D96" s="9">
        <v>913</v>
      </c>
      <c r="E96" s="9">
        <v>0</v>
      </c>
      <c r="F96" s="9">
        <v>0</v>
      </c>
      <c r="G96" s="9">
        <v>0</v>
      </c>
      <c r="H96" s="9">
        <f t="shared" si="9"/>
        <v>453</v>
      </c>
      <c r="I96" s="9">
        <f t="shared" si="9"/>
        <v>460</v>
      </c>
      <c r="J96" s="9">
        <f t="shared" si="8"/>
        <v>913</v>
      </c>
      <c r="K96" s="339" t="s">
        <v>240</v>
      </c>
    </row>
    <row r="97" spans="1:11" ht="20.25" customHeight="1" x14ac:dyDescent="0.2">
      <c r="A97" s="8" t="s">
        <v>243</v>
      </c>
      <c r="B97" s="9">
        <v>523</v>
      </c>
      <c r="C97" s="9">
        <v>843</v>
      </c>
      <c r="D97" s="9">
        <v>1366</v>
      </c>
      <c r="E97" s="9">
        <v>0</v>
      </c>
      <c r="F97" s="9">
        <v>0</v>
      </c>
      <c r="G97" s="9">
        <v>0</v>
      </c>
      <c r="H97" s="9">
        <f t="shared" si="9"/>
        <v>523</v>
      </c>
      <c r="I97" s="9">
        <f t="shared" si="9"/>
        <v>843</v>
      </c>
      <c r="J97" s="9">
        <f t="shared" si="8"/>
        <v>1366</v>
      </c>
      <c r="K97" s="339" t="s">
        <v>244</v>
      </c>
    </row>
    <row r="98" spans="1:11" ht="20.25" customHeight="1" x14ac:dyDescent="0.25">
      <c r="A98" s="312" t="s">
        <v>831</v>
      </c>
      <c r="B98" s="21">
        <v>181</v>
      </c>
      <c r="C98" s="21">
        <v>389</v>
      </c>
      <c r="D98" s="21">
        <v>570</v>
      </c>
      <c r="E98" s="21">
        <v>0</v>
      </c>
      <c r="F98" s="21">
        <v>0</v>
      </c>
      <c r="G98" s="21">
        <v>0</v>
      </c>
      <c r="H98" s="21">
        <f t="shared" si="9"/>
        <v>181</v>
      </c>
      <c r="I98" s="21">
        <f t="shared" si="9"/>
        <v>389</v>
      </c>
      <c r="J98" s="21">
        <f t="shared" si="8"/>
        <v>570</v>
      </c>
      <c r="K98" s="22" t="s">
        <v>246</v>
      </c>
    </row>
    <row r="99" spans="1:11" ht="20.25" customHeight="1" thickBot="1" x14ac:dyDescent="0.25">
      <c r="A99" s="11" t="s">
        <v>90</v>
      </c>
      <c r="B99" s="12">
        <f t="shared" ref="B99:J99" si="10">SUM(B79:B98)</f>
        <v>7007</v>
      </c>
      <c r="C99" s="12">
        <f t="shared" si="10"/>
        <v>11885</v>
      </c>
      <c r="D99" s="12">
        <f t="shared" si="10"/>
        <v>18892</v>
      </c>
      <c r="E99" s="12">
        <f t="shared" si="10"/>
        <v>0</v>
      </c>
      <c r="F99" s="12">
        <f t="shared" si="10"/>
        <v>0</v>
      </c>
      <c r="G99" s="12">
        <f t="shared" si="10"/>
        <v>0</v>
      </c>
      <c r="H99" s="12">
        <f t="shared" si="10"/>
        <v>7007</v>
      </c>
      <c r="I99" s="12">
        <f t="shared" si="10"/>
        <v>11885</v>
      </c>
      <c r="J99" s="12">
        <f t="shared" si="10"/>
        <v>18892</v>
      </c>
      <c r="K99" s="13" t="s">
        <v>91</v>
      </c>
    </row>
    <row r="100" spans="1:11" ht="15" thickTop="1" x14ac:dyDescent="0.2"/>
    <row r="108" spans="1:11" ht="24" customHeight="1" thickBot="1" x14ac:dyDescent="0.3">
      <c r="A108" s="33" t="s">
        <v>2506</v>
      </c>
      <c r="B108" s="33"/>
      <c r="C108" s="33"/>
      <c r="D108" s="33"/>
      <c r="E108" s="33"/>
      <c r="F108" s="33"/>
      <c r="G108" s="33"/>
      <c r="H108" s="33"/>
      <c r="I108" s="33"/>
      <c r="J108" s="33"/>
      <c r="K108" s="79" t="s">
        <v>2689</v>
      </c>
    </row>
    <row r="109" spans="1:11" ht="24" customHeight="1" thickTop="1" x14ac:dyDescent="0.25">
      <c r="A109" s="992" t="s">
        <v>196</v>
      </c>
      <c r="B109" s="1003" t="s">
        <v>1</v>
      </c>
      <c r="C109" s="1003"/>
      <c r="D109" s="1003"/>
      <c r="E109" s="1003" t="s">
        <v>2</v>
      </c>
      <c r="F109" s="1003"/>
      <c r="G109" s="1003"/>
      <c r="H109" s="1003" t="s">
        <v>4</v>
      </c>
      <c r="I109" s="1003"/>
      <c r="J109" s="1003"/>
      <c r="K109" s="992" t="s">
        <v>197</v>
      </c>
    </row>
    <row r="110" spans="1:11" ht="24" customHeight="1" x14ac:dyDescent="0.25">
      <c r="A110" s="993"/>
      <c r="B110" s="1004" t="s">
        <v>6</v>
      </c>
      <c r="C110" s="1004"/>
      <c r="D110" s="1004"/>
      <c r="E110" s="1004" t="s">
        <v>7</v>
      </c>
      <c r="F110" s="1004"/>
      <c r="G110" s="1004"/>
      <c r="H110" s="1004" t="s">
        <v>9</v>
      </c>
      <c r="I110" s="1004"/>
      <c r="J110" s="1004"/>
      <c r="K110" s="993"/>
    </row>
    <row r="111" spans="1:11" ht="24" customHeight="1" x14ac:dyDescent="0.25">
      <c r="A111" s="993"/>
      <c r="B111" s="334" t="s">
        <v>10</v>
      </c>
      <c r="C111" s="334" t="s">
        <v>112</v>
      </c>
      <c r="D111" s="334" t="s">
        <v>12</v>
      </c>
      <c r="E111" s="334" t="s">
        <v>10</v>
      </c>
      <c r="F111" s="334" t="s">
        <v>112</v>
      </c>
      <c r="G111" s="334" t="s">
        <v>12</v>
      </c>
      <c r="H111" s="334" t="s">
        <v>10</v>
      </c>
      <c r="I111" s="334" t="s">
        <v>112</v>
      </c>
      <c r="J111" s="334" t="s">
        <v>12</v>
      </c>
      <c r="K111" s="993"/>
    </row>
    <row r="112" spans="1:11" ht="24" customHeight="1" thickBot="1" x14ac:dyDescent="0.3">
      <c r="A112" s="994"/>
      <c r="B112" s="4" t="s">
        <v>13</v>
      </c>
      <c r="C112" s="4" t="s">
        <v>14</v>
      </c>
      <c r="D112" s="4" t="s">
        <v>9</v>
      </c>
      <c r="E112" s="4" t="s">
        <v>13</v>
      </c>
      <c r="F112" s="4" t="s">
        <v>14</v>
      </c>
      <c r="G112" s="4" t="s">
        <v>9</v>
      </c>
      <c r="H112" s="4" t="s">
        <v>13</v>
      </c>
      <c r="I112" s="4" t="s">
        <v>14</v>
      </c>
      <c r="J112" s="4" t="s">
        <v>9</v>
      </c>
      <c r="K112" s="994"/>
    </row>
    <row r="113" spans="1:11" ht="24" customHeight="1" x14ac:dyDescent="0.2">
      <c r="A113" s="8" t="s">
        <v>92</v>
      </c>
      <c r="B113" s="9"/>
      <c r="C113" s="9"/>
      <c r="D113" s="9"/>
      <c r="E113" s="9"/>
      <c r="F113" s="9"/>
      <c r="G113" s="9"/>
      <c r="H113" s="9"/>
      <c r="I113" s="9"/>
      <c r="J113" s="9"/>
      <c r="K113" s="339" t="s">
        <v>93</v>
      </c>
    </row>
    <row r="114" spans="1:11" ht="24" customHeight="1" x14ac:dyDescent="0.2">
      <c r="A114" s="8" t="s">
        <v>207</v>
      </c>
      <c r="B114" s="9">
        <v>237</v>
      </c>
      <c r="C114" s="9">
        <v>163</v>
      </c>
      <c r="D114" s="9">
        <v>400</v>
      </c>
      <c r="E114" s="9">
        <v>0</v>
      </c>
      <c r="F114" s="9">
        <v>0</v>
      </c>
      <c r="G114" s="9">
        <f t="shared" ref="G114:G125" si="11">SUM(E114:F114)</f>
        <v>0</v>
      </c>
      <c r="H114" s="9">
        <f t="shared" ref="H114:I125" si="12">SUM(B114,E114)</f>
        <v>237</v>
      </c>
      <c r="I114" s="9">
        <f t="shared" si="12"/>
        <v>163</v>
      </c>
      <c r="J114" s="9">
        <f t="shared" ref="J114:J125" si="13">SUM(H114:I114)</f>
        <v>400</v>
      </c>
      <c r="K114" s="339" t="s">
        <v>208</v>
      </c>
    </row>
    <row r="115" spans="1:11" ht="24" customHeight="1" x14ac:dyDescent="0.2">
      <c r="A115" s="8" t="s">
        <v>209</v>
      </c>
      <c r="B115" s="9">
        <v>68</v>
      </c>
      <c r="C115" s="9">
        <v>9</v>
      </c>
      <c r="D115" s="9">
        <v>77</v>
      </c>
      <c r="E115" s="9">
        <v>0</v>
      </c>
      <c r="F115" s="9">
        <v>0</v>
      </c>
      <c r="G115" s="9">
        <f t="shared" si="11"/>
        <v>0</v>
      </c>
      <c r="H115" s="9">
        <f t="shared" si="12"/>
        <v>68</v>
      </c>
      <c r="I115" s="9">
        <f t="shared" si="12"/>
        <v>9</v>
      </c>
      <c r="J115" s="9">
        <f t="shared" si="13"/>
        <v>77</v>
      </c>
      <c r="K115" s="339" t="s">
        <v>210</v>
      </c>
    </row>
    <row r="116" spans="1:11" ht="24" customHeight="1" x14ac:dyDescent="0.2">
      <c r="A116" s="8" t="s">
        <v>841</v>
      </c>
      <c r="B116" s="9">
        <v>39</v>
      </c>
      <c r="C116" s="9">
        <v>9</v>
      </c>
      <c r="D116" s="9">
        <v>48</v>
      </c>
      <c r="E116" s="9">
        <v>0</v>
      </c>
      <c r="F116" s="9">
        <v>0</v>
      </c>
      <c r="G116" s="9">
        <f t="shared" si="11"/>
        <v>0</v>
      </c>
      <c r="H116" s="9">
        <f t="shared" si="12"/>
        <v>39</v>
      </c>
      <c r="I116" s="9">
        <f t="shared" si="12"/>
        <v>9</v>
      </c>
      <c r="J116" s="9">
        <f t="shared" si="13"/>
        <v>48</v>
      </c>
      <c r="K116" s="339" t="s">
        <v>842</v>
      </c>
    </row>
    <row r="117" spans="1:11" ht="24" customHeight="1" x14ac:dyDescent="0.2">
      <c r="A117" s="8" t="s">
        <v>352</v>
      </c>
      <c r="B117" s="9">
        <v>105</v>
      </c>
      <c r="C117" s="9">
        <v>42</v>
      </c>
      <c r="D117" s="9">
        <v>147</v>
      </c>
      <c r="E117" s="9">
        <v>0</v>
      </c>
      <c r="F117" s="9">
        <v>0</v>
      </c>
      <c r="G117" s="9">
        <f t="shared" si="11"/>
        <v>0</v>
      </c>
      <c r="H117" s="9">
        <f t="shared" si="12"/>
        <v>105</v>
      </c>
      <c r="I117" s="9">
        <f t="shared" si="12"/>
        <v>42</v>
      </c>
      <c r="J117" s="9">
        <f t="shared" si="13"/>
        <v>147</v>
      </c>
      <c r="K117" s="339" t="s">
        <v>843</v>
      </c>
    </row>
    <row r="118" spans="1:11" ht="24" customHeight="1" x14ac:dyDescent="0.2">
      <c r="A118" s="8" t="s">
        <v>854</v>
      </c>
      <c r="B118" s="9">
        <v>275</v>
      </c>
      <c r="C118" s="9">
        <v>61</v>
      </c>
      <c r="D118" s="9">
        <v>336</v>
      </c>
      <c r="E118" s="9">
        <v>0</v>
      </c>
      <c r="F118" s="9">
        <v>0</v>
      </c>
      <c r="G118" s="9">
        <f t="shared" si="11"/>
        <v>0</v>
      </c>
      <c r="H118" s="9">
        <f t="shared" si="12"/>
        <v>275</v>
      </c>
      <c r="I118" s="9">
        <f t="shared" si="12"/>
        <v>61</v>
      </c>
      <c r="J118" s="9">
        <f t="shared" si="13"/>
        <v>336</v>
      </c>
      <c r="K118" s="339" t="s">
        <v>856</v>
      </c>
    </row>
    <row r="119" spans="1:11" ht="24" customHeight="1" x14ac:dyDescent="0.2">
      <c r="A119" s="8" t="s">
        <v>217</v>
      </c>
      <c r="B119" s="9">
        <v>268</v>
      </c>
      <c r="C119" s="9">
        <v>224</v>
      </c>
      <c r="D119" s="9">
        <v>492</v>
      </c>
      <c r="E119" s="9">
        <v>0</v>
      </c>
      <c r="F119" s="9">
        <v>0</v>
      </c>
      <c r="G119" s="9">
        <f t="shared" si="11"/>
        <v>0</v>
      </c>
      <c r="H119" s="9">
        <f t="shared" si="12"/>
        <v>268</v>
      </c>
      <c r="I119" s="9">
        <f t="shared" si="12"/>
        <v>224</v>
      </c>
      <c r="J119" s="9">
        <f t="shared" si="13"/>
        <v>492</v>
      </c>
      <c r="K119" s="339" t="s">
        <v>257</v>
      </c>
    </row>
    <row r="120" spans="1:11" ht="24" customHeight="1" x14ac:dyDescent="0.2">
      <c r="A120" s="8" t="s">
        <v>219</v>
      </c>
      <c r="B120" s="9">
        <v>0</v>
      </c>
      <c r="C120" s="9">
        <v>3</v>
      </c>
      <c r="D120" s="9">
        <v>3</v>
      </c>
      <c r="E120" s="9">
        <v>0</v>
      </c>
      <c r="F120" s="9">
        <v>0</v>
      </c>
      <c r="G120" s="9">
        <f t="shared" si="11"/>
        <v>0</v>
      </c>
      <c r="H120" s="9">
        <f t="shared" si="12"/>
        <v>0</v>
      </c>
      <c r="I120" s="9">
        <f t="shared" si="12"/>
        <v>3</v>
      </c>
      <c r="J120" s="9">
        <f t="shared" si="13"/>
        <v>3</v>
      </c>
      <c r="K120" s="339" t="s">
        <v>258</v>
      </c>
    </row>
    <row r="121" spans="1:11" ht="24" customHeight="1" x14ac:dyDescent="0.2">
      <c r="A121" s="8" t="s">
        <v>874</v>
      </c>
      <c r="B121" s="9">
        <v>201</v>
      </c>
      <c r="C121" s="9">
        <v>209</v>
      </c>
      <c r="D121" s="9">
        <v>410</v>
      </c>
      <c r="E121" s="9">
        <v>0</v>
      </c>
      <c r="F121" s="9">
        <v>0</v>
      </c>
      <c r="G121" s="9">
        <f t="shared" si="11"/>
        <v>0</v>
      </c>
      <c r="H121" s="9">
        <f t="shared" si="12"/>
        <v>201</v>
      </c>
      <c r="I121" s="9">
        <f t="shared" si="12"/>
        <v>209</v>
      </c>
      <c r="J121" s="9">
        <f t="shared" si="13"/>
        <v>410</v>
      </c>
      <c r="K121" s="339" t="s">
        <v>850</v>
      </c>
    </row>
    <row r="122" spans="1:11" ht="24" customHeight="1" x14ac:dyDescent="0.2">
      <c r="A122" s="8" t="s">
        <v>846</v>
      </c>
      <c r="B122" s="9">
        <v>409</v>
      </c>
      <c r="C122" s="9">
        <v>400</v>
      </c>
      <c r="D122" s="9">
        <v>809</v>
      </c>
      <c r="E122" s="9">
        <v>0</v>
      </c>
      <c r="F122" s="9">
        <v>0</v>
      </c>
      <c r="G122" s="9">
        <f t="shared" si="11"/>
        <v>0</v>
      </c>
      <c r="H122" s="9">
        <f t="shared" si="12"/>
        <v>409</v>
      </c>
      <c r="I122" s="9">
        <f t="shared" si="12"/>
        <v>400</v>
      </c>
      <c r="J122" s="9">
        <f t="shared" si="13"/>
        <v>809</v>
      </c>
      <c r="K122" s="339" t="s">
        <v>459</v>
      </c>
    </row>
    <row r="123" spans="1:11" ht="24" customHeight="1" x14ac:dyDescent="0.2">
      <c r="A123" s="8" t="s">
        <v>311</v>
      </c>
      <c r="B123" s="9">
        <v>489</v>
      </c>
      <c r="C123" s="9">
        <v>448</v>
      </c>
      <c r="D123" s="9">
        <v>937</v>
      </c>
      <c r="E123" s="9">
        <v>0</v>
      </c>
      <c r="F123" s="9">
        <v>0</v>
      </c>
      <c r="G123" s="9">
        <f t="shared" si="11"/>
        <v>0</v>
      </c>
      <c r="H123" s="9">
        <f t="shared" si="12"/>
        <v>489</v>
      </c>
      <c r="I123" s="9">
        <f t="shared" si="12"/>
        <v>448</v>
      </c>
      <c r="J123" s="9">
        <f t="shared" si="13"/>
        <v>937</v>
      </c>
      <c r="K123" s="339" t="s">
        <v>312</v>
      </c>
    </row>
    <row r="124" spans="1:11" ht="24" customHeight="1" x14ac:dyDescent="0.2">
      <c r="A124" s="8" t="s">
        <v>851</v>
      </c>
      <c r="B124" s="9">
        <v>180</v>
      </c>
      <c r="C124" s="9">
        <v>22</v>
      </c>
      <c r="D124" s="9">
        <v>202</v>
      </c>
      <c r="E124" s="9">
        <v>0</v>
      </c>
      <c r="F124" s="9">
        <v>0</v>
      </c>
      <c r="G124" s="9">
        <f t="shared" si="11"/>
        <v>0</v>
      </c>
      <c r="H124" s="9">
        <f t="shared" si="12"/>
        <v>180</v>
      </c>
      <c r="I124" s="9">
        <f t="shared" si="12"/>
        <v>22</v>
      </c>
      <c r="J124" s="9">
        <f t="shared" si="13"/>
        <v>202</v>
      </c>
      <c r="K124" s="339" t="s">
        <v>847</v>
      </c>
    </row>
    <row r="125" spans="1:11" ht="24" customHeight="1" x14ac:dyDescent="0.2">
      <c r="A125" s="8" t="s">
        <v>239</v>
      </c>
      <c r="B125" s="9">
        <v>265</v>
      </c>
      <c r="C125" s="9">
        <v>80</v>
      </c>
      <c r="D125" s="9">
        <v>345</v>
      </c>
      <c r="E125" s="9">
        <v>0</v>
      </c>
      <c r="F125" s="9">
        <v>0</v>
      </c>
      <c r="G125" s="9">
        <f t="shared" si="11"/>
        <v>0</v>
      </c>
      <c r="H125" s="9">
        <f t="shared" si="12"/>
        <v>265</v>
      </c>
      <c r="I125" s="9">
        <f t="shared" si="12"/>
        <v>80</v>
      </c>
      <c r="J125" s="9">
        <f t="shared" si="13"/>
        <v>345</v>
      </c>
      <c r="K125" s="339" t="s">
        <v>240</v>
      </c>
    </row>
    <row r="126" spans="1:11" ht="24" customHeight="1" thickBot="1" x14ac:dyDescent="0.25">
      <c r="A126" s="20" t="s">
        <v>126</v>
      </c>
      <c r="B126" s="21">
        <f>SUM(B114:B125)</f>
        <v>2536</v>
      </c>
      <c r="C126" s="21">
        <f t="shared" ref="C126:J126" si="14">SUM(C114:C125)</f>
        <v>1670</v>
      </c>
      <c r="D126" s="21">
        <f t="shared" si="14"/>
        <v>4206</v>
      </c>
      <c r="E126" s="21">
        <f t="shared" si="14"/>
        <v>0</v>
      </c>
      <c r="F126" s="21">
        <f t="shared" si="14"/>
        <v>0</v>
      </c>
      <c r="G126" s="21">
        <f t="shared" si="14"/>
        <v>0</v>
      </c>
      <c r="H126" s="21">
        <f t="shared" si="14"/>
        <v>2536</v>
      </c>
      <c r="I126" s="21">
        <f t="shared" si="14"/>
        <v>1670</v>
      </c>
      <c r="J126" s="21">
        <f t="shared" si="14"/>
        <v>4206</v>
      </c>
      <c r="K126" s="22" t="s">
        <v>103</v>
      </c>
    </row>
    <row r="127" spans="1:11" ht="24" customHeight="1" thickBot="1" x14ac:dyDescent="0.25">
      <c r="A127" s="23" t="s">
        <v>374</v>
      </c>
      <c r="B127" s="24">
        <f>SUM(B126,B99)</f>
        <v>9543</v>
      </c>
      <c r="C127" s="24">
        <f t="shared" ref="C127:J127" si="15">SUM(C126,C99)</f>
        <v>13555</v>
      </c>
      <c r="D127" s="24">
        <f t="shared" si="15"/>
        <v>23098</v>
      </c>
      <c r="E127" s="24">
        <f t="shared" si="15"/>
        <v>0</v>
      </c>
      <c r="F127" s="24">
        <f t="shared" si="15"/>
        <v>0</v>
      </c>
      <c r="G127" s="24">
        <f t="shared" si="15"/>
        <v>0</v>
      </c>
      <c r="H127" s="24">
        <f t="shared" si="15"/>
        <v>9543</v>
      </c>
      <c r="I127" s="24">
        <f t="shared" si="15"/>
        <v>13555</v>
      </c>
      <c r="J127" s="24">
        <f t="shared" si="15"/>
        <v>23098</v>
      </c>
      <c r="K127" s="340" t="s">
        <v>852</v>
      </c>
    </row>
    <row r="128" spans="1:11" ht="15" thickTop="1" x14ac:dyDescent="0.2"/>
  </sheetData>
  <mergeCells count="36">
    <mergeCell ref="A1:K1"/>
    <mergeCell ref="A2:K2"/>
    <mergeCell ref="A4:A7"/>
    <mergeCell ref="B4:D4"/>
    <mergeCell ref="E4:G4"/>
    <mergeCell ref="H4:J4"/>
    <mergeCell ref="K4:K7"/>
    <mergeCell ref="B5:D5"/>
    <mergeCell ref="E5:G5"/>
    <mergeCell ref="H5:J5"/>
    <mergeCell ref="A40:A43"/>
    <mergeCell ref="B40:D40"/>
    <mergeCell ref="E40:G40"/>
    <mergeCell ref="H40:J40"/>
    <mergeCell ref="K40:K43"/>
    <mergeCell ref="B41:D41"/>
    <mergeCell ref="E41:G41"/>
    <mergeCell ref="H41:J41"/>
    <mergeCell ref="A71:K71"/>
    <mergeCell ref="A72:K72"/>
    <mergeCell ref="A74:A77"/>
    <mergeCell ref="B74:D74"/>
    <mergeCell ref="E74:G74"/>
    <mergeCell ref="H74:J74"/>
    <mergeCell ref="K74:K77"/>
    <mergeCell ref="B75:D75"/>
    <mergeCell ref="E75:G75"/>
    <mergeCell ref="H75:J75"/>
    <mergeCell ref="A109:A112"/>
    <mergeCell ref="B109:D109"/>
    <mergeCell ref="E109:G109"/>
    <mergeCell ref="H109:J109"/>
    <mergeCell ref="K109:K112"/>
    <mergeCell ref="B110:D110"/>
    <mergeCell ref="E110:G110"/>
    <mergeCell ref="H110:J110"/>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3"/>
  <sheetViews>
    <sheetView rightToLeft="1" view="pageBreakPreview" topLeftCell="A58" zoomScale="85" zoomScaleNormal="85" zoomScaleSheetLayoutView="85" workbookViewId="0">
      <selection activeCell="A74" sqref="A74"/>
    </sheetView>
  </sheetViews>
  <sheetFormatPr defaultRowHeight="14.25" x14ac:dyDescent="0.2"/>
  <cols>
    <col min="1" max="1" width="22" style="346" customWidth="1"/>
    <col min="2" max="2" width="6.5" style="346" customWidth="1"/>
    <col min="3" max="4" width="8.5" style="346" customWidth="1"/>
    <col min="5" max="5" width="7.875" style="346" customWidth="1"/>
    <col min="6" max="6" width="9" style="346" customWidth="1"/>
    <col min="7" max="7" width="6" style="346" bestFit="1" customWidth="1"/>
    <col min="8" max="8" width="8.875" style="346" customWidth="1"/>
    <col min="9" max="9" width="10.25" style="346" customWidth="1"/>
    <col min="10" max="10" width="9.875" style="346" customWidth="1"/>
    <col min="11" max="11" width="31.625" style="346" customWidth="1"/>
    <col min="12" max="16384" width="9" style="346"/>
  </cols>
  <sheetData>
    <row r="1" spans="1:11" ht="32.25" customHeight="1" x14ac:dyDescent="0.2">
      <c r="A1" s="1032" t="s">
        <v>2092</v>
      </c>
      <c r="B1" s="1032"/>
      <c r="C1" s="1032"/>
      <c r="D1" s="1032"/>
      <c r="E1" s="1032"/>
      <c r="F1" s="1032"/>
      <c r="G1" s="1032"/>
      <c r="H1" s="1032"/>
      <c r="I1" s="1032"/>
      <c r="J1" s="1032"/>
      <c r="K1" s="1032"/>
    </row>
    <row r="2" spans="1:11" ht="40.5" customHeight="1" x14ac:dyDescent="0.2">
      <c r="A2" s="1033" t="s">
        <v>2093</v>
      </c>
      <c r="B2" s="1033"/>
      <c r="C2" s="1033"/>
      <c r="D2" s="1033"/>
      <c r="E2" s="1033"/>
      <c r="F2" s="1033"/>
      <c r="G2" s="1033"/>
      <c r="H2" s="1033"/>
      <c r="I2" s="1033"/>
      <c r="J2" s="1033"/>
      <c r="K2" s="1033"/>
    </row>
    <row r="3" spans="1:11" ht="27.75" customHeight="1" thickBot="1" x14ac:dyDescent="0.25">
      <c r="A3" s="313" t="s">
        <v>2508</v>
      </c>
      <c r="B3" s="313"/>
      <c r="C3" s="313"/>
      <c r="D3" s="313"/>
      <c r="E3" s="313"/>
      <c r="F3" s="313"/>
      <c r="G3" s="313"/>
      <c r="H3" s="313"/>
      <c r="I3" s="313"/>
      <c r="J3" s="313"/>
      <c r="K3" s="314" t="s">
        <v>883</v>
      </c>
    </row>
    <row r="4" spans="1:11" ht="22.5" customHeight="1" thickTop="1" x14ac:dyDescent="0.2">
      <c r="A4" s="1034" t="s">
        <v>196</v>
      </c>
      <c r="B4" s="1034" t="s">
        <v>1</v>
      </c>
      <c r="C4" s="1034"/>
      <c r="D4" s="1034"/>
      <c r="E4" s="1034" t="s">
        <v>2</v>
      </c>
      <c r="F4" s="1034"/>
      <c r="G4" s="1034"/>
      <c r="H4" s="1034" t="s">
        <v>4</v>
      </c>
      <c r="I4" s="1034"/>
      <c r="J4" s="1034"/>
      <c r="K4" s="1034" t="s">
        <v>197</v>
      </c>
    </row>
    <row r="5" spans="1:11" ht="22.5" customHeight="1" x14ac:dyDescent="0.2">
      <c r="A5" s="1035"/>
      <c r="B5" s="1035" t="s">
        <v>6</v>
      </c>
      <c r="C5" s="1035"/>
      <c r="D5" s="1035"/>
      <c r="E5" s="1035" t="s">
        <v>7</v>
      </c>
      <c r="F5" s="1035"/>
      <c r="G5" s="1035"/>
      <c r="H5" s="1035" t="s">
        <v>9</v>
      </c>
      <c r="I5" s="1035"/>
      <c r="J5" s="1035"/>
      <c r="K5" s="1035"/>
    </row>
    <row r="6" spans="1:11" ht="22.5" customHeight="1" x14ac:dyDescent="0.2">
      <c r="A6" s="1035"/>
      <c r="B6" s="336" t="s">
        <v>10</v>
      </c>
      <c r="C6" s="336" t="s">
        <v>112</v>
      </c>
      <c r="D6" s="336" t="s">
        <v>12</v>
      </c>
      <c r="E6" s="336" t="s">
        <v>10</v>
      </c>
      <c r="F6" s="336" t="s">
        <v>112</v>
      </c>
      <c r="G6" s="336" t="s">
        <v>12</v>
      </c>
      <c r="H6" s="336" t="s">
        <v>10</v>
      </c>
      <c r="I6" s="336" t="s">
        <v>112</v>
      </c>
      <c r="J6" s="336" t="s">
        <v>12</v>
      </c>
      <c r="K6" s="1035"/>
    </row>
    <row r="7" spans="1:11" ht="22.5" customHeight="1" thickBot="1" x14ac:dyDescent="0.25">
      <c r="A7" s="1036"/>
      <c r="B7" s="337" t="s">
        <v>13</v>
      </c>
      <c r="C7" s="337" t="s">
        <v>14</v>
      </c>
      <c r="D7" s="337" t="s">
        <v>9</v>
      </c>
      <c r="E7" s="337" t="s">
        <v>13</v>
      </c>
      <c r="F7" s="337" t="s">
        <v>14</v>
      </c>
      <c r="G7" s="337" t="s">
        <v>9</v>
      </c>
      <c r="H7" s="337" t="s">
        <v>13</v>
      </c>
      <c r="I7" s="337" t="s">
        <v>14</v>
      </c>
      <c r="J7" s="337" t="s">
        <v>9</v>
      </c>
      <c r="K7" s="1036"/>
    </row>
    <row r="8" spans="1:11" ht="21.75" customHeight="1" x14ac:dyDescent="0.2">
      <c r="A8" s="165" t="s">
        <v>15</v>
      </c>
      <c r="B8" s="167"/>
      <c r="C8" s="167"/>
      <c r="D8" s="167"/>
      <c r="E8" s="167"/>
      <c r="F8" s="167"/>
      <c r="G8" s="167"/>
      <c r="H8" s="167"/>
      <c r="I8" s="167"/>
      <c r="J8" s="167"/>
      <c r="K8" s="168" t="s">
        <v>198</v>
      </c>
    </row>
    <row r="9" spans="1:11" ht="21.75" customHeight="1" x14ac:dyDescent="0.2">
      <c r="A9" s="165" t="s">
        <v>506</v>
      </c>
      <c r="B9" s="167">
        <v>57</v>
      </c>
      <c r="C9" s="167">
        <v>134</v>
      </c>
      <c r="D9" s="167">
        <v>191</v>
      </c>
      <c r="E9" s="167">
        <v>0</v>
      </c>
      <c r="F9" s="167">
        <v>0</v>
      </c>
      <c r="G9" s="167">
        <v>0</v>
      </c>
      <c r="H9" s="167">
        <f>SUM(B9,E9)</f>
        <v>57</v>
      </c>
      <c r="I9" s="167">
        <f t="shared" ref="I9:J9" si="0">SUM(C9,F9)</f>
        <v>134</v>
      </c>
      <c r="J9" s="167">
        <f t="shared" si="0"/>
        <v>191</v>
      </c>
      <c r="K9" s="168" t="s">
        <v>214</v>
      </c>
    </row>
    <row r="10" spans="1:11" ht="21.75" customHeight="1" x14ac:dyDescent="0.2">
      <c r="A10" s="165" t="s">
        <v>730</v>
      </c>
      <c r="B10" s="167">
        <v>35</v>
      </c>
      <c r="C10" s="167">
        <v>32</v>
      </c>
      <c r="D10" s="167">
        <v>67</v>
      </c>
      <c r="E10" s="167">
        <v>0</v>
      </c>
      <c r="F10" s="167">
        <v>0</v>
      </c>
      <c r="G10" s="167">
        <v>0</v>
      </c>
      <c r="H10" s="167">
        <f t="shared" ref="H10:H15" si="1">SUM(B10,E10)</f>
        <v>35</v>
      </c>
      <c r="I10" s="167">
        <f t="shared" ref="I10:I15" si="2">SUM(C10,F10)</f>
        <v>32</v>
      </c>
      <c r="J10" s="167">
        <f t="shared" ref="J10:J15" si="3">SUM(D10,G10)</f>
        <v>67</v>
      </c>
      <c r="K10" s="168" t="s">
        <v>216</v>
      </c>
    </row>
    <row r="11" spans="1:11" s="563" customFormat="1" ht="21.75" customHeight="1" x14ac:dyDescent="0.2">
      <c r="A11" s="165" t="s">
        <v>217</v>
      </c>
      <c r="B11" s="167">
        <v>47</v>
      </c>
      <c r="C11" s="167">
        <v>36</v>
      </c>
      <c r="D11" s="167">
        <v>83</v>
      </c>
      <c r="E11" s="167">
        <v>0</v>
      </c>
      <c r="F11" s="167">
        <v>0</v>
      </c>
      <c r="G11" s="167">
        <v>0</v>
      </c>
      <c r="H11" s="167">
        <f t="shared" si="1"/>
        <v>47</v>
      </c>
      <c r="I11" s="167">
        <f t="shared" si="2"/>
        <v>36</v>
      </c>
      <c r="J11" s="167">
        <f t="shared" si="3"/>
        <v>83</v>
      </c>
      <c r="K11" s="168" t="s">
        <v>257</v>
      </c>
    </row>
    <row r="12" spans="1:11" ht="21.75" customHeight="1" x14ac:dyDescent="0.2">
      <c r="A12" s="165" t="s">
        <v>775</v>
      </c>
      <c r="B12" s="167">
        <v>77</v>
      </c>
      <c r="C12" s="167">
        <v>51</v>
      </c>
      <c r="D12" s="167">
        <v>128</v>
      </c>
      <c r="E12" s="167">
        <v>0</v>
      </c>
      <c r="F12" s="167">
        <v>0</v>
      </c>
      <c r="G12" s="167">
        <v>0</v>
      </c>
      <c r="H12" s="167">
        <f t="shared" si="1"/>
        <v>77</v>
      </c>
      <c r="I12" s="167">
        <f t="shared" si="2"/>
        <v>51</v>
      </c>
      <c r="J12" s="167">
        <f t="shared" si="3"/>
        <v>128</v>
      </c>
      <c r="K12" s="168" t="s">
        <v>878</v>
      </c>
    </row>
    <row r="13" spans="1:11" ht="21.75" customHeight="1" x14ac:dyDescent="0.2">
      <c r="A13" s="165" t="s">
        <v>879</v>
      </c>
      <c r="B13" s="167">
        <v>2</v>
      </c>
      <c r="C13" s="167">
        <v>5</v>
      </c>
      <c r="D13" s="167">
        <v>7</v>
      </c>
      <c r="E13" s="167">
        <v>0</v>
      </c>
      <c r="F13" s="167">
        <v>0</v>
      </c>
      <c r="G13" s="167">
        <v>0</v>
      </c>
      <c r="H13" s="167">
        <f t="shared" si="1"/>
        <v>2</v>
      </c>
      <c r="I13" s="167">
        <f t="shared" si="2"/>
        <v>5</v>
      </c>
      <c r="J13" s="167">
        <f t="shared" si="3"/>
        <v>7</v>
      </c>
      <c r="K13" s="168" t="s">
        <v>880</v>
      </c>
    </row>
    <row r="14" spans="1:11" ht="21.75" customHeight="1" x14ac:dyDescent="0.2">
      <c r="A14" s="165" t="s">
        <v>881</v>
      </c>
      <c r="B14" s="167">
        <v>17</v>
      </c>
      <c r="C14" s="167">
        <v>33</v>
      </c>
      <c r="D14" s="167">
        <v>50</v>
      </c>
      <c r="E14" s="167">
        <v>0</v>
      </c>
      <c r="F14" s="167">
        <v>0</v>
      </c>
      <c r="G14" s="167">
        <v>0</v>
      </c>
      <c r="H14" s="167">
        <f t="shared" si="1"/>
        <v>17</v>
      </c>
      <c r="I14" s="167">
        <f t="shared" si="2"/>
        <v>33</v>
      </c>
      <c r="J14" s="167">
        <f t="shared" si="3"/>
        <v>50</v>
      </c>
      <c r="K14" s="168" t="s">
        <v>882</v>
      </c>
    </row>
    <row r="15" spans="1:11" ht="21.75" customHeight="1" thickBot="1" x14ac:dyDescent="0.25">
      <c r="A15" s="270" t="s">
        <v>851</v>
      </c>
      <c r="B15" s="167">
        <v>47</v>
      </c>
      <c r="C15" s="167">
        <v>20</v>
      </c>
      <c r="D15" s="167">
        <v>67</v>
      </c>
      <c r="E15" s="166">
        <v>0</v>
      </c>
      <c r="F15" s="166">
        <v>0</v>
      </c>
      <c r="G15" s="166">
        <v>0</v>
      </c>
      <c r="H15" s="167">
        <f t="shared" si="1"/>
        <v>47</v>
      </c>
      <c r="I15" s="167">
        <f t="shared" si="2"/>
        <v>20</v>
      </c>
      <c r="J15" s="167">
        <f t="shared" si="3"/>
        <v>67</v>
      </c>
      <c r="K15" s="271" t="s">
        <v>847</v>
      </c>
    </row>
    <row r="16" spans="1:11" ht="21.75" customHeight="1" thickBot="1" x14ac:dyDescent="0.25">
      <c r="A16" s="181" t="s">
        <v>90</v>
      </c>
      <c r="B16" s="181">
        <f>SUM(B9:B15)</f>
        <v>282</v>
      </c>
      <c r="C16" s="181">
        <f t="shared" ref="C16:J16" si="4">SUM(C9:C15)</f>
        <v>311</v>
      </c>
      <c r="D16" s="181">
        <f t="shared" si="4"/>
        <v>593</v>
      </c>
      <c r="E16" s="181">
        <f t="shared" si="4"/>
        <v>0</v>
      </c>
      <c r="F16" s="181">
        <f t="shared" si="4"/>
        <v>0</v>
      </c>
      <c r="G16" s="181">
        <f t="shared" si="4"/>
        <v>0</v>
      </c>
      <c r="H16" s="181">
        <f t="shared" si="4"/>
        <v>282</v>
      </c>
      <c r="I16" s="181">
        <f t="shared" si="4"/>
        <v>311</v>
      </c>
      <c r="J16" s="181">
        <f t="shared" si="4"/>
        <v>593</v>
      </c>
      <c r="K16" s="340" t="s">
        <v>91</v>
      </c>
    </row>
    <row r="17" spans="1:11" ht="20.100000000000001" customHeight="1" thickTop="1" x14ac:dyDescent="0.2"/>
    <row r="18" spans="1:11" s="563" customFormat="1" ht="20.100000000000001" customHeight="1" x14ac:dyDescent="0.2"/>
    <row r="19" spans="1:11" s="563" customFormat="1" ht="20.100000000000001" customHeight="1" x14ac:dyDescent="0.2"/>
    <row r="20" spans="1:11" s="563" customFormat="1" ht="20.100000000000001" customHeight="1" x14ac:dyDescent="0.2"/>
    <row r="21" spans="1:11" s="563" customFormat="1" ht="20.100000000000001" customHeight="1" x14ac:dyDescent="0.2"/>
    <row r="22" spans="1:11" s="519" customFormat="1" ht="20.100000000000001" customHeight="1" x14ac:dyDescent="0.2"/>
    <row r="23" spans="1:11" s="519" customFormat="1" ht="20.100000000000001" customHeight="1" x14ac:dyDescent="0.2"/>
    <row r="24" spans="1:11" ht="20.100000000000001" customHeight="1" x14ac:dyDescent="0.2"/>
    <row r="25" spans="1:11" ht="20.100000000000001" customHeight="1" x14ac:dyDescent="0.2"/>
    <row r="26" spans="1:11" ht="25.5" customHeight="1" x14ac:dyDescent="0.2">
      <c r="A26" s="1032" t="s">
        <v>2094</v>
      </c>
      <c r="B26" s="1032"/>
      <c r="C26" s="1032"/>
      <c r="D26" s="1032"/>
      <c r="E26" s="1032"/>
      <c r="F26" s="1032"/>
      <c r="G26" s="1032"/>
      <c r="H26" s="1032"/>
      <c r="I26" s="1032"/>
      <c r="J26" s="1032"/>
      <c r="K26" s="1032"/>
    </row>
    <row r="27" spans="1:11" ht="38.25" customHeight="1" x14ac:dyDescent="0.2">
      <c r="A27" s="1033" t="s">
        <v>2095</v>
      </c>
      <c r="B27" s="1033"/>
      <c r="C27" s="1033"/>
      <c r="D27" s="1033"/>
      <c r="E27" s="1033"/>
      <c r="F27" s="1033"/>
      <c r="G27" s="1033"/>
      <c r="H27" s="1033"/>
      <c r="I27" s="1033"/>
      <c r="J27" s="1033"/>
      <c r="K27" s="1033"/>
    </row>
    <row r="28" spans="1:11" ht="24.95" customHeight="1" thickBot="1" x14ac:dyDescent="0.25">
      <c r="A28" s="313" t="s">
        <v>2509</v>
      </c>
      <c r="B28" s="313"/>
      <c r="C28" s="313"/>
      <c r="D28" s="313"/>
      <c r="E28" s="313"/>
      <c r="F28" s="313"/>
      <c r="G28" s="313"/>
      <c r="H28" s="313"/>
      <c r="I28" s="313"/>
      <c r="J28" s="313"/>
      <c r="K28" s="314" t="s">
        <v>884</v>
      </c>
    </row>
    <row r="29" spans="1:11" ht="21.75" customHeight="1" thickTop="1" x14ac:dyDescent="0.2">
      <c r="A29" s="1034" t="s">
        <v>196</v>
      </c>
      <c r="B29" s="1034" t="s">
        <v>1</v>
      </c>
      <c r="C29" s="1034"/>
      <c r="D29" s="1034"/>
      <c r="E29" s="1034" t="s">
        <v>2</v>
      </c>
      <c r="F29" s="1034"/>
      <c r="G29" s="1034"/>
      <c r="H29" s="1034" t="s">
        <v>4</v>
      </c>
      <c r="I29" s="1034"/>
      <c r="J29" s="1034"/>
      <c r="K29" s="1034" t="s">
        <v>197</v>
      </c>
    </row>
    <row r="30" spans="1:11" ht="21.75" customHeight="1" x14ac:dyDescent="0.2">
      <c r="A30" s="1035"/>
      <c r="B30" s="1035" t="s">
        <v>6</v>
      </c>
      <c r="C30" s="1035"/>
      <c r="D30" s="1035"/>
      <c r="E30" s="1035" t="s">
        <v>7</v>
      </c>
      <c r="F30" s="1035"/>
      <c r="G30" s="1035"/>
      <c r="H30" s="1035" t="s">
        <v>9</v>
      </c>
      <c r="I30" s="1035"/>
      <c r="J30" s="1035"/>
      <c r="K30" s="1035"/>
    </row>
    <row r="31" spans="1:11" ht="21.75" customHeight="1" x14ac:dyDescent="0.2">
      <c r="A31" s="1035"/>
      <c r="B31" s="336" t="s">
        <v>10</v>
      </c>
      <c r="C31" s="336" t="s">
        <v>112</v>
      </c>
      <c r="D31" s="336" t="s">
        <v>12</v>
      </c>
      <c r="E31" s="336" t="s">
        <v>10</v>
      </c>
      <c r="F31" s="336" t="s">
        <v>112</v>
      </c>
      <c r="G31" s="336" t="s">
        <v>12</v>
      </c>
      <c r="H31" s="336" t="s">
        <v>10</v>
      </c>
      <c r="I31" s="336" t="s">
        <v>112</v>
      </c>
      <c r="J31" s="336" t="s">
        <v>12</v>
      </c>
      <c r="K31" s="1035"/>
    </row>
    <row r="32" spans="1:11" ht="21.75" customHeight="1" thickBot="1" x14ac:dyDescent="0.25">
      <c r="A32" s="1036"/>
      <c r="B32" s="337" t="s">
        <v>13</v>
      </c>
      <c r="C32" s="337" t="s">
        <v>14</v>
      </c>
      <c r="D32" s="337" t="s">
        <v>9</v>
      </c>
      <c r="E32" s="337" t="s">
        <v>13</v>
      </c>
      <c r="F32" s="337" t="s">
        <v>14</v>
      </c>
      <c r="G32" s="337" t="s">
        <v>9</v>
      </c>
      <c r="H32" s="337" t="s">
        <v>13</v>
      </c>
      <c r="I32" s="337" t="s">
        <v>14</v>
      </c>
      <c r="J32" s="337" t="s">
        <v>9</v>
      </c>
      <c r="K32" s="1036"/>
    </row>
    <row r="33" spans="1:11" ht="21.75" customHeight="1" x14ac:dyDescent="0.2">
      <c r="A33" s="165" t="s">
        <v>15</v>
      </c>
      <c r="B33" s="167"/>
      <c r="C33" s="167"/>
      <c r="D33" s="167"/>
      <c r="E33" s="167"/>
      <c r="F33" s="167"/>
      <c r="G33" s="167"/>
      <c r="H33" s="167"/>
      <c r="I33" s="167"/>
      <c r="J33" s="167"/>
      <c r="K33" s="168" t="s">
        <v>198</v>
      </c>
    </row>
    <row r="34" spans="1:11" ht="21.75" customHeight="1" x14ac:dyDescent="0.2">
      <c r="A34" s="165" t="s">
        <v>876</v>
      </c>
      <c r="B34" s="167">
        <v>102</v>
      </c>
      <c r="C34" s="167">
        <v>79</v>
      </c>
      <c r="D34" s="167">
        <v>181</v>
      </c>
      <c r="E34" s="167">
        <v>0</v>
      </c>
      <c r="F34" s="167">
        <v>0</v>
      </c>
      <c r="G34" s="167">
        <f t="shared" ref="G34:G40" si="5">SUM(E34:F34)</f>
        <v>0</v>
      </c>
      <c r="H34" s="167">
        <f t="shared" ref="H34:J40" si="6">SUM(B34,E34)</f>
        <v>102</v>
      </c>
      <c r="I34" s="167">
        <f t="shared" si="6"/>
        <v>79</v>
      </c>
      <c r="J34" s="167">
        <f t="shared" si="6"/>
        <v>181</v>
      </c>
      <c r="K34" s="168" t="s">
        <v>877</v>
      </c>
    </row>
    <row r="35" spans="1:11" ht="21.75" customHeight="1" x14ac:dyDescent="0.2">
      <c r="A35" s="165" t="s">
        <v>506</v>
      </c>
      <c r="B35" s="167">
        <v>322</v>
      </c>
      <c r="C35" s="167">
        <v>447</v>
      </c>
      <c r="D35" s="167">
        <v>769</v>
      </c>
      <c r="E35" s="167">
        <v>0</v>
      </c>
      <c r="F35" s="167">
        <v>0</v>
      </c>
      <c r="G35" s="167">
        <f t="shared" si="5"/>
        <v>0</v>
      </c>
      <c r="H35" s="167">
        <f t="shared" si="6"/>
        <v>322</v>
      </c>
      <c r="I35" s="167">
        <f t="shared" si="6"/>
        <v>447</v>
      </c>
      <c r="J35" s="167">
        <f t="shared" si="6"/>
        <v>769</v>
      </c>
      <c r="K35" s="168" t="s">
        <v>214</v>
      </c>
    </row>
    <row r="36" spans="1:11" ht="21.75" customHeight="1" x14ac:dyDescent="0.2">
      <c r="A36" s="165" t="s">
        <v>730</v>
      </c>
      <c r="B36" s="167">
        <v>180</v>
      </c>
      <c r="C36" s="167">
        <v>139</v>
      </c>
      <c r="D36" s="167">
        <v>319</v>
      </c>
      <c r="E36" s="167">
        <v>0</v>
      </c>
      <c r="F36" s="167">
        <v>0</v>
      </c>
      <c r="G36" s="167">
        <f t="shared" si="5"/>
        <v>0</v>
      </c>
      <c r="H36" s="167">
        <f t="shared" si="6"/>
        <v>180</v>
      </c>
      <c r="I36" s="167">
        <f t="shared" si="6"/>
        <v>139</v>
      </c>
      <c r="J36" s="167">
        <f t="shared" si="6"/>
        <v>319</v>
      </c>
      <c r="K36" s="168" t="s">
        <v>216</v>
      </c>
    </row>
    <row r="37" spans="1:11" s="563" customFormat="1" ht="21.75" customHeight="1" x14ac:dyDescent="0.2">
      <c r="A37" s="165" t="s">
        <v>217</v>
      </c>
      <c r="B37" s="167">
        <v>47</v>
      </c>
      <c r="C37" s="167">
        <v>36</v>
      </c>
      <c r="D37" s="167">
        <v>83</v>
      </c>
      <c r="E37" s="167">
        <v>0</v>
      </c>
      <c r="F37" s="167">
        <v>0</v>
      </c>
      <c r="G37" s="167">
        <v>0</v>
      </c>
      <c r="H37" s="167">
        <v>47</v>
      </c>
      <c r="I37" s="167">
        <v>36</v>
      </c>
      <c r="J37" s="167">
        <v>83</v>
      </c>
      <c r="K37" s="168" t="s">
        <v>257</v>
      </c>
    </row>
    <row r="38" spans="1:11" ht="21.75" customHeight="1" x14ac:dyDescent="0.2">
      <c r="A38" s="165" t="s">
        <v>775</v>
      </c>
      <c r="B38" s="167">
        <v>145</v>
      </c>
      <c r="C38" s="167">
        <v>172</v>
      </c>
      <c r="D38" s="167">
        <v>317</v>
      </c>
      <c r="E38" s="167">
        <v>0</v>
      </c>
      <c r="F38" s="167">
        <v>0</v>
      </c>
      <c r="G38" s="167">
        <f t="shared" si="5"/>
        <v>0</v>
      </c>
      <c r="H38" s="167">
        <f t="shared" si="6"/>
        <v>145</v>
      </c>
      <c r="I38" s="167">
        <f t="shared" si="6"/>
        <v>172</v>
      </c>
      <c r="J38" s="167">
        <f t="shared" si="6"/>
        <v>317</v>
      </c>
      <c r="K38" s="168" t="s">
        <v>878</v>
      </c>
    </row>
    <row r="39" spans="1:11" ht="21.75" customHeight="1" x14ac:dyDescent="0.2">
      <c r="A39" s="165" t="s">
        <v>879</v>
      </c>
      <c r="B39" s="167">
        <v>109</v>
      </c>
      <c r="C39" s="167">
        <v>193</v>
      </c>
      <c r="D39" s="167">
        <v>302</v>
      </c>
      <c r="E39" s="167">
        <v>0</v>
      </c>
      <c r="F39" s="167">
        <v>0</v>
      </c>
      <c r="G39" s="167">
        <f t="shared" si="5"/>
        <v>0</v>
      </c>
      <c r="H39" s="167">
        <f t="shared" si="6"/>
        <v>109</v>
      </c>
      <c r="I39" s="167">
        <f t="shared" si="6"/>
        <v>193</v>
      </c>
      <c r="J39" s="167">
        <f t="shared" si="6"/>
        <v>302</v>
      </c>
      <c r="K39" s="168" t="s">
        <v>880</v>
      </c>
    </row>
    <row r="40" spans="1:11" ht="21.75" customHeight="1" x14ac:dyDescent="0.2">
      <c r="A40" s="165" t="s">
        <v>881</v>
      </c>
      <c r="B40" s="167">
        <v>181</v>
      </c>
      <c r="C40" s="167">
        <v>266</v>
      </c>
      <c r="D40" s="167">
        <v>447</v>
      </c>
      <c r="E40" s="167">
        <v>0</v>
      </c>
      <c r="F40" s="167">
        <v>0</v>
      </c>
      <c r="G40" s="167">
        <f t="shared" si="5"/>
        <v>0</v>
      </c>
      <c r="H40" s="167">
        <f t="shared" si="6"/>
        <v>181</v>
      </c>
      <c r="I40" s="167">
        <f t="shared" si="6"/>
        <v>266</v>
      </c>
      <c r="J40" s="167">
        <f t="shared" si="6"/>
        <v>447</v>
      </c>
      <c r="K40" s="168" t="s">
        <v>882</v>
      </c>
    </row>
    <row r="41" spans="1:11" s="563" customFormat="1" ht="21.75" customHeight="1" x14ac:dyDescent="0.2">
      <c r="A41" s="165" t="s">
        <v>851</v>
      </c>
      <c r="B41" s="167">
        <v>47</v>
      </c>
      <c r="C41" s="167">
        <v>20</v>
      </c>
      <c r="D41" s="167">
        <v>67</v>
      </c>
      <c r="E41" s="167">
        <v>0</v>
      </c>
      <c r="F41" s="167">
        <v>0</v>
      </c>
      <c r="G41" s="167">
        <v>0</v>
      </c>
      <c r="H41" s="167">
        <v>47</v>
      </c>
      <c r="I41" s="167">
        <v>20</v>
      </c>
      <c r="J41" s="167">
        <v>67</v>
      </c>
      <c r="K41" s="168" t="s">
        <v>847</v>
      </c>
    </row>
    <row r="42" spans="1:11" ht="21.75" customHeight="1" x14ac:dyDescent="0.2">
      <c r="A42" s="165" t="s">
        <v>90</v>
      </c>
      <c r="B42" s="167">
        <f>SUM(B34:B41)</f>
        <v>1133</v>
      </c>
      <c r="C42" s="167">
        <f t="shared" ref="C42:J42" si="7">SUM(C34:C41)</f>
        <v>1352</v>
      </c>
      <c r="D42" s="167">
        <f t="shared" si="7"/>
        <v>2485</v>
      </c>
      <c r="E42" s="167">
        <f t="shared" si="7"/>
        <v>0</v>
      </c>
      <c r="F42" s="167">
        <f t="shared" si="7"/>
        <v>0</v>
      </c>
      <c r="G42" s="167">
        <f t="shared" si="7"/>
        <v>0</v>
      </c>
      <c r="H42" s="167">
        <f t="shared" si="7"/>
        <v>1133</v>
      </c>
      <c r="I42" s="167">
        <f t="shared" si="7"/>
        <v>1352</v>
      </c>
      <c r="J42" s="167">
        <f t="shared" si="7"/>
        <v>2485</v>
      </c>
      <c r="K42" s="168" t="s">
        <v>91</v>
      </c>
    </row>
    <row r="43" spans="1:11" ht="23.25" customHeight="1" x14ac:dyDescent="0.2">
      <c r="A43" s="165" t="s">
        <v>92</v>
      </c>
      <c r="B43" s="167"/>
      <c r="C43" s="167"/>
      <c r="D43" s="167"/>
      <c r="E43" s="167"/>
      <c r="F43" s="167"/>
      <c r="G43" s="167"/>
      <c r="H43" s="167"/>
      <c r="I43" s="167"/>
      <c r="J43" s="167"/>
      <c r="K43" s="168" t="s">
        <v>93</v>
      </c>
    </row>
    <row r="44" spans="1:11" ht="20.25" customHeight="1" x14ac:dyDescent="0.2">
      <c r="A44" s="165" t="s">
        <v>876</v>
      </c>
      <c r="B44" s="699">
        <v>57</v>
      </c>
      <c r="C44" s="699">
        <v>10</v>
      </c>
      <c r="D44" s="699">
        <v>67</v>
      </c>
      <c r="E44" s="699">
        <v>0</v>
      </c>
      <c r="F44" s="699">
        <v>0</v>
      </c>
      <c r="G44" s="699">
        <f>SUM(E44:F44)</f>
        <v>0</v>
      </c>
      <c r="H44" s="699">
        <f>SUM(B44,E44)</f>
        <v>57</v>
      </c>
      <c r="I44" s="699">
        <f t="shared" ref="I44:J45" si="8">SUM(C44,F44)</f>
        <v>10</v>
      </c>
      <c r="J44" s="699">
        <f t="shared" si="8"/>
        <v>67</v>
      </c>
      <c r="K44" s="168" t="s">
        <v>877</v>
      </c>
    </row>
    <row r="45" spans="1:11" ht="17.25" customHeight="1" x14ac:dyDescent="0.2">
      <c r="A45" s="270" t="s">
        <v>775</v>
      </c>
      <c r="B45" s="21">
        <v>40</v>
      </c>
      <c r="C45" s="21">
        <v>33</v>
      </c>
      <c r="D45" s="699">
        <v>73</v>
      </c>
      <c r="E45" s="699">
        <v>0</v>
      </c>
      <c r="F45" s="699">
        <v>0</v>
      </c>
      <c r="G45" s="699">
        <f>SUM(E45:F45)</f>
        <v>0</v>
      </c>
      <c r="H45" s="699">
        <f>SUM(B45,E45)</f>
        <v>40</v>
      </c>
      <c r="I45" s="699">
        <f t="shared" si="8"/>
        <v>33</v>
      </c>
      <c r="J45" s="699">
        <f t="shared" si="8"/>
        <v>73</v>
      </c>
      <c r="K45" s="168" t="s">
        <v>878</v>
      </c>
    </row>
    <row r="46" spans="1:11" ht="18" customHeight="1" thickBot="1" x14ac:dyDescent="0.25">
      <c r="A46" s="20" t="s">
        <v>126</v>
      </c>
      <c r="B46" s="21">
        <f>SUM(B44:B45)</f>
        <v>97</v>
      </c>
      <c r="C46" s="21">
        <f t="shared" ref="C46:I46" si="9">SUM(C44:C45)</f>
        <v>43</v>
      </c>
      <c r="D46" s="21">
        <f t="shared" si="9"/>
        <v>140</v>
      </c>
      <c r="E46" s="21">
        <f t="shared" si="9"/>
        <v>0</v>
      </c>
      <c r="F46" s="21">
        <f t="shared" si="9"/>
        <v>0</v>
      </c>
      <c r="G46" s="21">
        <f t="shared" si="9"/>
        <v>0</v>
      </c>
      <c r="H46" s="21">
        <f t="shared" si="9"/>
        <v>97</v>
      </c>
      <c r="I46" s="21">
        <f t="shared" si="9"/>
        <v>43</v>
      </c>
      <c r="J46" s="21">
        <f t="shared" ref="J46" si="10">SUM(J44:J45)</f>
        <v>140</v>
      </c>
      <c r="K46" s="22" t="s">
        <v>103</v>
      </c>
    </row>
    <row r="47" spans="1:11" ht="21" customHeight="1" thickBot="1" x14ac:dyDescent="0.25">
      <c r="A47" s="180" t="s">
        <v>374</v>
      </c>
      <c r="B47" s="715">
        <f>SUM(B46,B42)</f>
        <v>1230</v>
      </c>
      <c r="C47" s="715">
        <f t="shared" ref="C47:J47" si="11">SUM(C46,C42)</f>
        <v>1395</v>
      </c>
      <c r="D47" s="715">
        <f t="shared" si="11"/>
        <v>2625</v>
      </c>
      <c r="E47" s="715">
        <f t="shared" si="11"/>
        <v>0</v>
      </c>
      <c r="F47" s="715">
        <f t="shared" si="11"/>
        <v>0</v>
      </c>
      <c r="G47" s="715">
        <f t="shared" si="11"/>
        <v>0</v>
      </c>
      <c r="H47" s="715">
        <f t="shared" si="11"/>
        <v>1230</v>
      </c>
      <c r="I47" s="715">
        <f t="shared" si="11"/>
        <v>1395</v>
      </c>
      <c r="J47" s="715">
        <f t="shared" si="11"/>
        <v>2625</v>
      </c>
      <c r="K47" s="340" t="s">
        <v>852</v>
      </c>
    </row>
    <row r="48" spans="1:11" ht="15" thickTop="1" x14ac:dyDescent="0.2"/>
    <row r="50" spans="1:11" ht="24.95" customHeight="1" x14ac:dyDescent="0.2">
      <c r="A50" s="1032" t="s">
        <v>2096</v>
      </c>
      <c r="B50" s="1032"/>
      <c r="C50" s="1032"/>
      <c r="D50" s="1032"/>
      <c r="E50" s="1032"/>
      <c r="F50" s="1032"/>
      <c r="G50" s="1032"/>
      <c r="H50" s="1032"/>
      <c r="I50" s="1032"/>
      <c r="J50" s="1032"/>
      <c r="K50" s="1032"/>
    </row>
    <row r="51" spans="1:11" ht="37.5" customHeight="1" x14ac:dyDescent="0.2">
      <c r="A51" s="1033" t="s">
        <v>2097</v>
      </c>
      <c r="B51" s="1033"/>
      <c r="C51" s="1033"/>
      <c r="D51" s="1033"/>
      <c r="E51" s="1033"/>
      <c r="F51" s="1033"/>
      <c r="G51" s="1033"/>
      <c r="H51" s="1033"/>
      <c r="I51" s="1033"/>
      <c r="J51" s="1033"/>
      <c r="K51" s="1033"/>
    </row>
    <row r="52" spans="1:11" ht="24.75" customHeight="1" thickBot="1" x14ac:dyDescent="0.25">
      <c r="A52" s="313" t="s">
        <v>2510</v>
      </c>
      <c r="B52" s="313"/>
      <c r="C52" s="313"/>
      <c r="D52" s="313"/>
      <c r="E52" s="313"/>
      <c r="F52" s="313"/>
      <c r="G52" s="313"/>
      <c r="H52" s="313"/>
      <c r="I52" s="313"/>
      <c r="J52" s="313"/>
      <c r="K52" s="314" t="s">
        <v>2511</v>
      </c>
    </row>
    <row r="53" spans="1:11" ht="21.75" customHeight="1" thickTop="1" x14ac:dyDescent="0.2">
      <c r="A53" s="1034" t="s">
        <v>196</v>
      </c>
      <c r="B53" s="1034" t="s">
        <v>1</v>
      </c>
      <c r="C53" s="1034"/>
      <c r="D53" s="1034"/>
      <c r="E53" s="1034" t="s">
        <v>2</v>
      </c>
      <c r="F53" s="1034"/>
      <c r="G53" s="1034"/>
      <c r="H53" s="1034" t="s">
        <v>4</v>
      </c>
      <c r="I53" s="1034"/>
      <c r="J53" s="1034"/>
      <c r="K53" s="1034" t="s">
        <v>197</v>
      </c>
    </row>
    <row r="54" spans="1:11" ht="21" customHeight="1" x14ac:dyDescent="0.2">
      <c r="A54" s="1035"/>
      <c r="B54" s="1035" t="s">
        <v>6</v>
      </c>
      <c r="C54" s="1035"/>
      <c r="D54" s="1035"/>
      <c r="E54" s="1035" t="s">
        <v>7</v>
      </c>
      <c r="F54" s="1035"/>
      <c r="G54" s="1035"/>
      <c r="H54" s="1035" t="s">
        <v>9</v>
      </c>
      <c r="I54" s="1035"/>
      <c r="J54" s="1035"/>
      <c r="K54" s="1035"/>
    </row>
    <row r="55" spans="1:11" ht="21.75" customHeight="1" x14ac:dyDescent="0.2">
      <c r="A55" s="1035"/>
      <c r="B55" s="336" t="s">
        <v>10</v>
      </c>
      <c r="C55" s="336" t="s">
        <v>112</v>
      </c>
      <c r="D55" s="336" t="s">
        <v>12</v>
      </c>
      <c r="E55" s="336" t="s">
        <v>10</v>
      </c>
      <c r="F55" s="336" t="s">
        <v>112</v>
      </c>
      <c r="G55" s="336" t="s">
        <v>12</v>
      </c>
      <c r="H55" s="336" t="s">
        <v>10</v>
      </c>
      <c r="I55" s="336" t="s">
        <v>112</v>
      </c>
      <c r="J55" s="336" t="s">
        <v>12</v>
      </c>
      <c r="K55" s="1035"/>
    </row>
    <row r="56" spans="1:11" ht="18.75" customHeight="1" thickBot="1" x14ac:dyDescent="0.25">
      <c r="A56" s="1036"/>
      <c r="B56" s="337" t="s">
        <v>13</v>
      </c>
      <c r="C56" s="337" t="s">
        <v>14</v>
      </c>
      <c r="D56" s="337" t="s">
        <v>9</v>
      </c>
      <c r="E56" s="337" t="s">
        <v>13</v>
      </c>
      <c r="F56" s="337" t="s">
        <v>14</v>
      </c>
      <c r="G56" s="337" t="s">
        <v>9</v>
      </c>
      <c r="H56" s="337" t="s">
        <v>13</v>
      </c>
      <c r="I56" s="337" t="s">
        <v>14</v>
      </c>
      <c r="J56" s="337" t="s">
        <v>9</v>
      </c>
      <c r="K56" s="1036"/>
    </row>
    <row r="57" spans="1:11" ht="24" customHeight="1" x14ac:dyDescent="0.2">
      <c r="A57" s="165" t="s">
        <v>885</v>
      </c>
      <c r="B57" s="167"/>
      <c r="C57" s="167"/>
      <c r="D57" s="167"/>
      <c r="E57" s="167"/>
      <c r="F57" s="167"/>
      <c r="G57" s="167"/>
      <c r="H57" s="167"/>
      <c r="I57" s="167"/>
      <c r="J57" s="167"/>
      <c r="K57" s="168" t="s">
        <v>198</v>
      </c>
    </row>
    <row r="58" spans="1:11" ht="24" customHeight="1" x14ac:dyDescent="0.2">
      <c r="A58" s="165" t="s">
        <v>876</v>
      </c>
      <c r="B58" s="167">
        <v>20</v>
      </c>
      <c r="C58" s="167">
        <v>14</v>
      </c>
      <c r="D58" s="167">
        <v>34</v>
      </c>
      <c r="E58" s="167">
        <v>0</v>
      </c>
      <c r="F58" s="167">
        <v>0</v>
      </c>
      <c r="G58" s="167">
        <f>SUM(E58:F58)</f>
        <v>0</v>
      </c>
      <c r="H58" s="167">
        <f>SUM(E58,B58)</f>
        <v>20</v>
      </c>
      <c r="I58" s="167">
        <f t="shared" ref="I58:J69" si="12">SUM(C58,F58)</f>
        <v>14</v>
      </c>
      <c r="J58" s="167">
        <f t="shared" si="12"/>
        <v>34</v>
      </c>
      <c r="K58" s="168" t="s">
        <v>877</v>
      </c>
    </row>
    <row r="59" spans="1:11" ht="24" customHeight="1" x14ac:dyDescent="0.2">
      <c r="A59" s="165" t="s">
        <v>506</v>
      </c>
      <c r="B59" s="167">
        <v>95</v>
      </c>
      <c r="C59" s="167">
        <v>46</v>
      </c>
      <c r="D59" s="167">
        <v>141</v>
      </c>
      <c r="E59" s="167">
        <v>0</v>
      </c>
      <c r="F59" s="167">
        <v>0</v>
      </c>
      <c r="G59" s="167">
        <f t="shared" ref="G59:G69" si="13">SUM(E59:F59)</f>
        <v>0</v>
      </c>
      <c r="H59" s="167">
        <f t="shared" ref="H59:H69" si="14">SUM(E59,B59)</f>
        <v>95</v>
      </c>
      <c r="I59" s="167">
        <f t="shared" si="12"/>
        <v>46</v>
      </c>
      <c r="J59" s="167">
        <f t="shared" si="12"/>
        <v>141</v>
      </c>
      <c r="K59" s="168" t="s">
        <v>214</v>
      </c>
    </row>
    <row r="60" spans="1:11" ht="24" customHeight="1" x14ac:dyDescent="0.2">
      <c r="A60" s="165" t="s">
        <v>730</v>
      </c>
      <c r="B60" s="167">
        <v>54</v>
      </c>
      <c r="C60" s="167">
        <v>24</v>
      </c>
      <c r="D60" s="167">
        <v>78</v>
      </c>
      <c r="E60" s="167">
        <v>0</v>
      </c>
      <c r="F60" s="167">
        <v>0</v>
      </c>
      <c r="G60" s="167">
        <f t="shared" si="13"/>
        <v>0</v>
      </c>
      <c r="H60" s="167">
        <f t="shared" si="14"/>
        <v>54</v>
      </c>
      <c r="I60" s="167">
        <f t="shared" si="12"/>
        <v>24</v>
      </c>
      <c r="J60" s="167">
        <f t="shared" si="12"/>
        <v>78</v>
      </c>
      <c r="K60" s="168" t="s">
        <v>216</v>
      </c>
    </row>
    <row r="61" spans="1:11" s="697" customFormat="1" ht="24" customHeight="1" x14ac:dyDescent="0.2">
      <c r="A61" s="165" t="s">
        <v>217</v>
      </c>
      <c r="B61" s="167">
        <v>9</v>
      </c>
      <c r="C61" s="167">
        <v>3</v>
      </c>
      <c r="D61" s="167">
        <v>12</v>
      </c>
      <c r="E61" s="167">
        <v>0</v>
      </c>
      <c r="F61" s="167">
        <v>0</v>
      </c>
      <c r="G61" s="167">
        <v>0</v>
      </c>
      <c r="H61" s="167">
        <f t="shared" ref="H61:H67" si="15">SUM(E61,B61)</f>
        <v>9</v>
      </c>
      <c r="I61" s="167">
        <f t="shared" ref="I61:I67" si="16">SUM(C61,F61)</f>
        <v>3</v>
      </c>
      <c r="J61" s="167">
        <f t="shared" ref="J61:J67" si="17">SUM(D61,G61)</f>
        <v>12</v>
      </c>
      <c r="K61" s="168" t="s">
        <v>257</v>
      </c>
    </row>
    <row r="62" spans="1:11" ht="24" customHeight="1" x14ac:dyDescent="0.2">
      <c r="A62" s="165" t="s">
        <v>775</v>
      </c>
      <c r="B62" s="167">
        <v>34</v>
      </c>
      <c r="C62" s="167">
        <v>13</v>
      </c>
      <c r="D62" s="167">
        <v>47</v>
      </c>
      <c r="E62" s="167">
        <v>0</v>
      </c>
      <c r="F62" s="167">
        <v>0</v>
      </c>
      <c r="G62" s="167">
        <f t="shared" si="13"/>
        <v>0</v>
      </c>
      <c r="H62" s="167">
        <f t="shared" si="15"/>
        <v>34</v>
      </c>
      <c r="I62" s="167">
        <f t="shared" si="16"/>
        <v>13</v>
      </c>
      <c r="J62" s="167">
        <f t="shared" si="17"/>
        <v>47</v>
      </c>
      <c r="K62" s="168" t="s">
        <v>878</v>
      </c>
    </row>
    <row r="63" spans="1:11" ht="24" customHeight="1" x14ac:dyDescent="0.2">
      <c r="A63" s="165" t="s">
        <v>879</v>
      </c>
      <c r="B63" s="167">
        <v>24</v>
      </c>
      <c r="C63" s="167">
        <v>11</v>
      </c>
      <c r="D63" s="167">
        <v>35</v>
      </c>
      <c r="E63" s="167">
        <v>0</v>
      </c>
      <c r="F63" s="167">
        <v>0</v>
      </c>
      <c r="G63" s="167">
        <f t="shared" si="13"/>
        <v>0</v>
      </c>
      <c r="H63" s="167">
        <f t="shared" si="15"/>
        <v>24</v>
      </c>
      <c r="I63" s="167">
        <f t="shared" si="16"/>
        <v>11</v>
      </c>
      <c r="J63" s="167">
        <f t="shared" si="17"/>
        <v>35</v>
      </c>
      <c r="K63" s="168" t="s">
        <v>880</v>
      </c>
    </row>
    <row r="64" spans="1:11" ht="24" customHeight="1" x14ac:dyDescent="0.2">
      <c r="A64" s="165" t="s">
        <v>881</v>
      </c>
      <c r="B64" s="167">
        <v>32</v>
      </c>
      <c r="C64" s="167">
        <v>12</v>
      </c>
      <c r="D64" s="167">
        <v>44</v>
      </c>
      <c r="E64" s="167">
        <v>0</v>
      </c>
      <c r="F64" s="167">
        <v>0</v>
      </c>
      <c r="G64" s="167">
        <f t="shared" si="13"/>
        <v>0</v>
      </c>
      <c r="H64" s="167">
        <f t="shared" si="15"/>
        <v>32</v>
      </c>
      <c r="I64" s="167">
        <f t="shared" si="16"/>
        <v>12</v>
      </c>
      <c r="J64" s="167">
        <f t="shared" si="17"/>
        <v>44</v>
      </c>
      <c r="K64" s="168" t="s">
        <v>882</v>
      </c>
    </row>
    <row r="65" spans="1:11" s="697" customFormat="1" ht="24" customHeight="1" x14ac:dyDescent="0.2">
      <c r="A65" s="165" t="s">
        <v>2516</v>
      </c>
      <c r="B65" s="167">
        <v>13</v>
      </c>
      <c r="C65" s="167">
        <v>0</v>
      </c>
      <c r="D65" s="167">
        <v>13</v>
      </c>
      <c r="E65" s="167">
        <v>0</v>
      </c>
      <c r="F65" s="167">
        <v>0</v>
      </c>
      <c r="G65" s="167">
        <v>0</v>
      </c>
      <c r="H65" s="167">
        <f t="shared" si="15"/>
        <v>13</v>
      </c>
      <c r="I65" s="167">
        <f t="shared" si="16"/>
        <v>0</v>
      </c>
      <c r="J65" s="167">
        <f t="shared" si="17"/>
        <v>13</v>
      </c>
      <c r="K65" s="168" t="s">
        <v>847</v>
      </c>
    </row>
    <row r="66" spans="1:11" ht="24" customHeight="1" x14ac:dyDescent="0.2">
      <c r="A66" s="165" t="s">
        <v>389</v>
      </c>
      <c r="B66" s="167">
        <v>1</v>
      </c>
      <c r="C66" s="167">
        <v>2</v>
      </c>
      <c r="D66" s="167">
        <v>3</v>
      </c>
      <c r="E66" s="167">
        <v>0</v>
      </c>
      <c r="F66" s="167">
        <v>0</v>
      </c>
      <c r="G66" s="167">
        <f t="shared" si="13"/>
        <v>0</v>
      </c>
      <c r="H66" s="167">
        <f t="shared" si="15"/>
        <v>1</v>
      </c>
      <c r="I66" s="167">
        <f t="shared" si="16"/>
        <v>2</v>
      </c>
      <c r="J66" s="167">
        <f t="shared" si="17"/>
        <v>3</v>
      </c>
      <c r="K66" s="168" t="s">
        <v>736</v>
      </c>
    </row>
    <row r="67" spans="1:11" ht="24" customHeight="1" x14ac:dyDescent="0.2">
      <c r="A67" s="165" t="s">
        <v>286</v>
      </c>
      <c r="B67" s="167">
        <v>9</v>
      </c>
      <c r="C67" s="167">
        <v>3</v>
      </c>
      <c r="D67" s="167">
        <v>12</v>
      </c>
      <c r="E67" s="167">
        <v>0</v>
      </c>
      <c r="F67" s="167">
        <v>0</v>
      </c>
      <c r="G67" s="167">
        <f t="shared" si="13"/>
        <v>0</v>
      </c>
      <c r="H67" s="167">
        <f t="shared" si="15"/>
        <v>9</v>
      </c>
      <c r="I67" s="167">
        <f t="shared" si="16"/>
        <v>3</v>
      </c>
      <c r="J67" s="167">
        <f t="shared" si="17"/>
        <v>12</v>
      </c>
      <c r="K67" s="168" t="s">
        <v>886</v>
      </c>
    </row>
    <row r="68" spans="1:11" ht="24" customHeight="1" x14ac:dyDescent="0.2">
      <c r="A68" s="165" t="s">
        <v>288</v>
      </c>
      <c r="B68" s="167">
        <v>1</v>
      </c>
      <c r="C68" s="167">
        <v>0</v>
      </c>
      <c r="D68" s="167">
        <v>1</v>
      </c>
      <c r="E68" s="167">
        <v>0</v>
      </c>
      <c r="F68" s="167">
        <v>0</v>
      </c>
      <c r="G68" s="167">
        <f>SUM(E68:F68)</f>
        <v>0</v>
      </c>
      <c r="H68" s="167">
        <f>SUM(E68,B68)</f>
        <v>1</v>
      </c>
      <c r="I68" s="167">
        <f>SUM(C68,F68)</f>
        <v>0</v>
      </c>
      <c r="J68" s="167">
        <f>SUM(D68,G68)</f>
        <v>1</v>
      </c>
      <c r="K68" s="168" t="s">
        <v>289</v>
      </c>
    </row>
    <row r="69" spans="1:11" ht="24" customHeight="1" x14ac:dyDescent="0.2">
      <c r="A69" s="165" t="s">
        <v>292</v>
      </c>
      <c r="B69" s="167">
        <v>11</v>
      </c>
      <c r="C69" s="167">
        <v>2</v>
      </c>
      <c r="D69" s="167">
        <v>13</v>
      </c>
      <c r="E69" s="167">
        <v>0</v>
      </c>
      <c r="F69" s="167">
        <v>0</v>
      </c>
      <c r="G69" s="167">
        <f t="shared" si="13"/>
        <v>0</v>
      </c>
      <c r="H69" s="167">
        <f t="shared" si="14"/>
        <v>11</v>
      </c>
      <c r="I69" s="167">
        <f t="shared" si="12"/>
        <v>2</v>
      </c>
      <c r="J69" s="167">
        <f t="shared" si="12"/>
        <v>13</v>
      </c>
      <c r="K69" s="168" t="s">
        <v>293</v>
      </c>
    </row>
    <row r="70" spans="1:11" ht="24" customHeight="1" thickBot="1" x14ac:dyDescent="0.25">
      <c r="A70" s="165" t="s">
        <v>90</v>
      </c>
      <c r="B70" s="167">
        <f>SUM(B58:B69)</f>
        <v>303</v>
      </c>
      <c r="C70" s="167">
        <f t="shared" ref="C70:J70" si="18">SUM(C58:C69)</f>
        <v>130</v>
      </c>
      <c r="D70" s="167">
        <f t="shared" si="18"/>
        <v>433</v>
      </c>
      <c r="E70" s="167">
        <f t="shared" si="18"/>
        <v>0</v>
      </c>
      <c r="F70" s="167">
        <f t="shared" si="18"/>
        <v>0</v>
      </c>
      <c r="G70" s="167">
        <f t="shared" si="18"/>
        <v>0</v>
      </c>
      <c r="H70" s="167">
        <f t="shared" si="18"/>
        <v>303</v>
      </c>
      <c r="I70" s="167">
        <f t="shared" si="18"/>
        <v>130</v>
      </c>
      <c r="J70" s="167">
        <f t="shared" si="18"/>
        <v>433</v>
      </c>
      <c r="K70" s="168" t="s">
        <v>91</v>
      </c>
    </row>
    <row r="71" spans="1:11" ht="24" customHeight="1" thickBot="1" x14ac:dyDescent="0.25">
      <c r="A71" s="180" t="s">
        <v>252</v>
      </c>
      <c r="B71" s="181">
        <f>SUM(B70)</f>
        <v>303</v>
      </c>
      <c r="C71" s="181">
        <f t="shared" ref="C71:J71" si="19">SUM(C70)</f>
        <v>130</v>
      </c>
      <c r="D71" s="181">
        <f t="shared" si="19"/>
        <v>433</v>
      </c>
      <c r="E71" s="181">
        <f t="shared" si="19"/>
        <v>0</v>
      </c>
      <c r="F71" s="181">
        <f t="shared" si="19"/>
        <v>0</v>
      </c>
      <c r="G71" s="181">
        <f t="shared" si="19"/>
        <v>0</v>
      </c>
      <c r="H71" s="181">
        <f t="shared" si="19"/>
        <v>303</v>
      </c>
      <c r="I71" s="181">
        <f t="shared" si="19"/>
        <v>130</v>
      </c>
      <c r="J71" s="181">
        <f t="shared" si="19"/>
        <v>433</v>
      </c>
      <c r="K71" s="182" t="s">
        <v>253</v>
      </c>
    </row>
    <row r="72" spans="1:11" ht="24.75" customHeight="1" thickTop="1" x14ac:dyDescent="0.2"/>
    <row r="73" spans="1:11" ht="24.75" customHeight="1" x14ac:dyDescent="0.2"/>
  </sheetData>
  <mergeCells count="30">
    <mergeCell ref="A1:K1"/>
    <mergeCell ref="A2:K2"/>
    <mergeCell ref="A4:A7"/>
    <mergeCell ref="B4:D4"/>
    <mergeCell ref="E4:G4"/>
    <mergeCell ref="H4:J4"/>
    <mergeCell ref="K4:K7"/>
    <mergeCell ref="B5:D5"/>
    <mergeCell ref="E5:G5"/>
    <mergeCell ref="H5:J5"/>
    <mergeCell ref="A26:K26"/>
    <mergeCell ref="A27:K27"/>
    <mergeCell ref="A29:A32"/>
    <mergeCell ref="B29:D29"/>
    <mergeCell ref="E29:G29"/>
    <mergeCell ref="H29:J29"/>
    <mergeCell ref="K29:K32"/>
    <mergeCell ref="B30:D30"/>
    <mergeCell ref="E30:G30"/>
    <mergeCell ref="H30:J30"/>
    <mergeCell ref="A50:K50"/>
    <mergeCell ref="A51:K51"/>
    <mergeCell ref="A53:A56"/>
    <mergeCell ref="B53:D53"/>
    <mergeCell ref="E53:G53"/>
    <mergeCell ref="H53:J53"/>
    <mergeCell ref="K53:K56"/>
    <mergeCell ref="B54:D54"/>
    <mergeCell ref="E54:G54"/>
    <mergeCell ref="H54:J54"/>
  </mergeCells>
  <printOptions horizontalCentered="1"/>
  <pageMargins left="1" right="1" top="1" bottom="1" header="1" footer="1"/>
  <pageSetup paperSize="9" scale="85" firstPageNumber="161"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41"/>
  <sheetViews>
    <sheetView rightToLeft="1" view="pageBreakPreview" zoomScale="90" zoomScaleNormal="85" zoomScaleSheetLayoutView="90" workbookViewId="0">
      <selection activeCell="P8" sqref="P8"/>
    </sheetView>
  </sheetViews>
  <sheetFormatPr defaultRowHeight="15" x14ac:dyDescent="0.2"/>
  <cols>
    <col min="1" max="1" width="18.5" style="345" customWidth="1"/>
    <col min="2" max="2" width="6.875" style="345" customWidth="1"/>
    <col min="3" max="3" width="7.875" style="345" customWidth="1"/>
    <col min="4" max="4" width="6.625" style="345" customWidth="1"/>
    <col min="5" max="5" width="7" style="345" customWidth="1"/>
    <col min="6" max="6" width="7.75" style="345" customWidth="1"/>
    <col min="7" max="7" width="6.625" style="345" customWidth="1"/>
    <col min="8" max="8" width="6.75" style="345" customWidth="1"/>
    <col min="9" max="9" width="7.75" style="345" customWidth="1"/>
    <col min="10" max="10" width="6.625" style="345" customWidth="1"/>
    <col min="11" max="11" width="6.5" style="345" customWidth="1"/>
    <col min="12" max="12" width="7.75" style="345" customWidth="1"/>
    <col min="13" max="13" width="6.625" style="345" customWidth="1"/>
    <col min="14" max="14" width="29.5" style="345" customWidth="1"/>
    <col min="15" max="16384" width="9" style="345"/>
  </cols>
  <sheetData>
    <row r="1" spans="1:14" ht="25.5" customHeight="1" x14ac:dyDescent="0.2">
      <c r="A1" s="1032" t="s">
        <v>2102</v>
      </c>
      <c r="B1" s="1032"/>
      <c r="C1" s="1032"/>
      <c r="D1" s="1032"/>
      <c r="E1" s="1032"/>
      <c r="F1" s="1032"/>
      <c r="G1" s="1032"/>
      <c r="H1" s="1032"/>
      <c r="I1" s="1032"/>
      <c r="J1" s="1032"/>
      <c r="K1" s="1032"/>
      <c r="L1" s="1032"/>
      <c r="M1" s="1032"/>
      <c r="N1" s="1032"/>
    </row>
    <row r="2" spans="1:14" ht="48" customHeight="1" x14ac:dyDescent="0.2">
      <c r="A2" s="1033" t="s">
        <v>2103</v>
      </c>
      <c r="B2" s="1033"/>
      <c r="C2" s="1033"/>
      <c r="D2" s="1033"/>
      <c r="E2" s="1033"/>
      <c r="F2" s="1033"/>
      <c r="G2" s="1033"/>
      <c r="H2" s="1033"/>
      <c r="I2" s="1033"/>
      <c r="J2" s="1033"/>
      <c r="K2" s="1033"/>
      <c r="L2" s="1033"/>
      <c r="M2" s="1033"/>
      <c r="N2" s="1033"/>
    </row>
    <row r="3" spans="1:14" ht="26.25" customHeight="1" thickBot="1" x14ac:dyDescent="0.25">
      <c r="A3" s="175" t="s">
        <v>2512</v>
      </c>
      <c r="B3" s="175"/>
      <c r="C3" s="175"/>
      <c r="D3" s="175"/>
      <c r="E3" s="175"/>
      <c r="F3" s="175"/>
      <c r="G3" s="175"/>
      <c r="H3" s="175"/>
      <c r="I3" s="175"/>
      <c r="J3" s="175"/>
      <c r="K3" s="315"/>
      <c r="L3" s="315"/>
      <c r="M3" s="315"/>
      <c r="N3" s="177" t="s">
        <v>2691</v>
      </c>
    </row>
    <row r="4" spans="1:14" ht="21.75" customHeight="1" thickTop="1" x14ac:dyDescent="0.2">
      <c r="A4" s="1034" t="s">
        <v>196</v>
      </c>
      <c r="B4" s="1034" t="s">
        <v>128</v>
      </c>
      <c r="C4" s="1034"/>
      <c r="D4" s="1034"/>
      <c r="E4" s="1034" t="s">
        <v>129</v>
      </c>
      <c r="F4" s="1034"/>
      <c r="G4" s="1034"/>
      <c r="H4" s="1034" t="s">
        <v>130</v>
      </c>
      <c r="I4" s="1034"/>
      <c r="J4" s="1034"/>
      <c r="K4" s="1034" t="s">
        <v>4</v>
      </c>
      <c r="L4" s="1034"/>
      <c r="M4" s="1034"/>
      <c r="N4" s="1034" t="s">
        <v>197</v>
      </c>
    </row>
    <row r="5" spans="1:14" ht="21.75" customHeight="1" x14ac:dyDescent="0.2">
      <c r="A5" s="1035"/>
      <c r="B5" s="1035" t="s">
        <v>131</v>
      </c>
      <c r="C5" s="1035"/>
      <c r="D5" s="1035"/>
      <c r="E5" s="1035" t="s">
        <v>132</v>
      </c>
      <c r="F5" s="1035"/>
      <c r="G5" s="1035"/>
      <c r="H5" s="1035" t="s">
        <v>133</v>
      </c>
      <c r="I5" s="1035"/>
      <c r="J5" s="1035"/>
      <c r="K5" s="1035" t="s">
        <v>9</v>
      </c>
      <c r="L5" s="1035"/>
      <c r="M5" s="1035"/>
      <c r="N5" s="1035"/>
    </row>
    <row r="6" spans="1:14" ht="21.75" customHeight="1" x14ac:dyDescent="0.2">
      <c r="A6" s="1035"/>
      <c r="B6" s="336" t="s">
        <v>10</v>
      </c>
      <c r="C6" s="336" t="s">
        <v>112</v>
      </c>
      <c r="D6" s="336" t="s">
        <v>12</v>
      </c>
      <c r="E6" s="336" t="s">
        <v>10</v>
      </c>
      <c r="F6" s="336" t="s">
        <v>112</v>
      </c>
      <c r="G6" s="336" t="s">
        <v>12</v>
      </c>
      <c r="H6" s="336" t="s">
        <v>10</v>
      </c>
      <c r="I6" s="336" t="s">
        <v>112</v>
      </c>
      <c r="J6" s="336" t="s">
        <v>12</v>
      </c>
      <c r="K6" s="336" t="s">
        <v>10</v>
      </c>
      <c r="L6" s="336" t="s">
        <v>112</v>
      </c>
      <c r="M6" s="336" t="s">
        <v>12</v>
      </c>
      <c r="N6" s="1035"/>
    </row>
    <row r="7" spans="1:14" ht="21.75" customHeight="1" thickBot="1" x14ac:dyDescent="0.25">
      <c r="A7" s="1036"/>
      <c r="B7" s="337" t="s">
        <v>13</v>
      </c>
      <c r="C7" s="337" t="s">
        <v>14</v>
      </c>
      <c r="D7" s="337" t="s">
        <v>9</v>
      </c>
      <c r="E7" s="337" t="s">
        <v>13</v>
      </c>
      <c r="F7" s="337" t="s">
        <v>14</v>
      </c>
      <c r="G7" s="337" t="s">
        <v>9</v>
      </c>
      <c r="H7" s="337" t="s">
        <v>13</v>
      </c>
      <c r="I7" s="337" t="s">
        <v>14</v>
      </c>
      <c r="J7" s="337" t="s">
        <v>9</v>
      </c>
      <c r="K7" s="337" t="s">
        <v>13</v>
      </c>
      <c r="L7" s="337" t="s">
        <v>14</v>
      </c>
      <c r="M7" s="337" t="s">
        <v>9</v>
      </c>
      <c r="N7" s="1036"/>
    </row>
    <row r="8" spans="1:14" ht="21.75" customHeight="1" x14ac:dyDescent="0.2">
      <c r="A8" s="165" t="s">
        <v>15</v>
      </c>
      <c r="B8" s="167"/>
      <c r="C8" s="167"/>
      <c r="D8" s="167"/>
      <c r="E8" s="167"/>
      <c r="F8" s="167"/>
      <c r="G8" s="167"/>
      <c r="H8" s="167"/>
      <c r="I8" s="167"/>
      <c r="J8" s="167"/>
      <c r="K8" s="168"/>
      <c r="L8" s="165"/>
      <c r="M8" s="167"/>
      <c r="N8" s="168" t="s">
        <v>198</v>
      </c>
    </row>
    <row r="9" spans="1:14" ht="21.75" customHeight="1" x14ac:dyDescent="0.2">
      <c r="A9" s="165" t="s">
        <v>876</v>
      </c>
      <c r="B9" s="167">
        <v>1</v>
      </c>
      <c r="C9" s="167">
        <v>3</v>
      </c>
      <c r="D9" s="167">
        <v>4</v>
      </c>
      <c r="E9" s="167">
        <v>0</v>
      </c>
      <c r="F9" s="167">
        <v>0</v>
      </c>
      <c r="G9" s="167">
        <v>0</v>
      </c>
      <c r="H9" s="167">
        <v>1</v>
      </c>
      <c r="I9" s="167">
        <v>1</v>
      </c>
      <c r="J9" s="167">
        <v>2</v>
      </c>
      <c r="K9" s="167">
        <f t="shared" ref="K9:M14" si="0">SUM(H9,E9,B9)</f>
        <v>2</v>
      </c>
      <c r="L9" s="167">
        <f t="shared" si="0"/>
        <v>4</v>
      </c>
      <c r="M9" s="167">
        <f t="shared" si="0"/>
        <v>6</v>
      </c>
      <c r="N9" s="168" t="s">
        <v>877</v>
      </c>
    </row>
    <row r="10" spans="1:14" ht="21.75" customHeight="1" x14ac:dyDescent="0.2">
      <c r="A10" s="165" t="s">
        <v>506</v>
      </c>
      <c r="B10" s="167">
        <v>37</v>
      </c>
      <c r="C10" s="167">
        <v>20</v>
      </c>
      <c r="D10" s="167">
        <v>57</v>
      </c>
      <c r="E10" s="167">
        <v>0</v>
      </c>
      <c r="F10" s="167">
        <v>4</v>
      </c>
      <c r="G10" s="167">
        <v>4</v>
      </c>
      <c r="H10" s="167">
        <v>11</v>
      </c>
      <c r="I10" s="167">
        <v>13</v>
      </c>
      <c r="J10" s="167">
        <v>24</v>
      </c>
      <c r="K10" s="167">
        <f t="shared" si="0"/>
        <v>48</v>
      </c>
      <c r="L10" s="167">
        <f t="shared" si="0"/>
        <v>37</v>
      </c>
      <c r="M10" s="167">
        <f t="shared" si="0"/>
        <v>85</v>
      </c>
      <c r="N10" s="168" t="s">
        <v>214</v>
      </c>
    </row>
    <row r="11" spans="1:14" ht="21.75" customHeight="1" x14ac:dyDescent="0.2">
      <c r="A11" s="165" t="s">
        <v>730</v>
      </c>
      <c r="B11" s="167">
        <v>11</v>
      </c>
      <c r="C11" s="167">
        <v>4</v>
      </c>
      <c r="D11" s="167">
        <v>15</v>
      </c>
      <c r="E11" s="167">
        <v>2</v>
      </c>
      <c r="F11" s="167">
        <v>3</v>
      </c>
      <c r="G11" s="167">
        <v>5</v>
      </c>
      <c r="H11" s="167">
        <v>3</v>
      </c>
      <c r="I11" s="167">
        <v>2</v>
      </c>
      <c r="J11" s="167">
        <v>5</v>
      </c>
      <c r="K11" s="167">
        <f t="shared" si="0"/>
        <v>16</v>
      </c>
      <c r="L11" s="167">
        <f t="shared" si="0"/>
        <v>9</v>
      </c>
      <c r="M11" s="167">
        <f t="shared" si="0"/>
        <v>25</v>
      </c>
      <c r="N11" s="168" t="s">
        <v>216</v>
      </c>
    </row>
    <row r="12" spans="1:14" ht="21.75" customHeight="1" x14ac:dyDescent="0.2">
      <c r="A12" s="165" t="s">
        <v>775</v>
      </c>
      <c r="B12" s="167">
        <v>27</v>
      </c>
      <c r="C12" s="167">
        <v>21</v>
      </c>
      <c r="D12" s="167">
        <v>48</v>
      </c>
      <c r="E12" s="167">
        <v>9</v>
      </c>
      <c r="F12" s="167">
        <v>11</v>
      </c>
      <c r="G12" s="167">
        <v>20</v>
      </c>
      <c r="H12" s="167">
        <v>7</v>
      </c>
      <c r="I12" s="167">
        <v>12</v>
      </c>
      <c r="J12" s="167">
        <v>19</v>
      </c>
      <c r="K12" s="167">
        <f t="shared" si="0"/>
        <v>43</v>
      </c>
      <c r="L12" s="167">
        <f t="shared" si="0"/>
        <v>44</v>
      </c>
      <c r="M12" s="167">
        <f t="shared" si="0"/>
        <v>87</v>
      </c>
      <c r="N12" s="168" t="s">
        <v>878</v>
      </c>
    </row>
    <row r="13" spans="1:14" ht="21.75" customHeight="1" x14ac:dyDescent="0.2">
      <c r="A13" s="165" t="s">
        <v>879</v>
      </c>
      <c r="B13" s="167">
        <v>8</v>
      </c>
      <c r="C13" s="167">
        <v>3</v>
      </c>
      <c r="D13" s="167">
        <v>11</v>
      </c>
      <c r="E13" s="167">
        <v>1</v>
      </c>
      <c r="F13" s="167">
        <v>2</v>
      </c>
      <c r="G13" s="167">
        <v>3</v>
      </c>
      <c r="H13" s="167">
        <v>0</v>
      </c>
      <c r="I13" s="167">
        <v>0</v>
      </c>
      <c r="J13" s="167">
        <v>0</v>
      </c>
      <c r="K13" s="167">
        <f t="shared" si="0"/>
        <v>9</v>
      </c>
      <c r="L13" s="167">
        <f t="shared" si="0"/>
        <v>5</v>
      </c>
      <c r="M13" s="167">
        <f t="shared" si="0"/>
        <v>14</v>
      </c>
      <c r="N13" s="168" t="s">
        <v>880</v>
      </c>
    </row>
    <row r="14" spans="1:14" ht="21.75" customHeight="1" x14ac:dyDescent="0.2">
      <c r="A14" s="165" t="s">
        <v>881</v>
      </c>
      <c r="B14" s="167">
        <v>12</v>
      </c>
      <c r="C14" s="167">
        <v>12</v>
      </c>
      <c r="D14" s="167">
        <v>24</v>
      </c>
      <c r="E14" s="167">
        <v>5</v>
      </c>
      <c r="F14" s="167">
        <v>2</v>
      </c>
      <c r="G14" s="167">
        <v>7</v>
      </c>
      <c r="H14" s="167">
        <v>0</v>
      </c>
      <c r="I14" s="167">
        <v>0</v>
      </c>
      <c r="J14" s="167">
        <v>0</v>
      </c>
      <c r="K14" s="167">
        <f t="shared" si="0"/>
        <v>17</v>
      </c>
      <c r="L14" s="167">
        <f t="shared" si="0"/>
        <v>14</v>
      </c>
      <c r="M14" s="167">
        <f t="shared" si="0"/>
        <v>31</v>
      </c>
      <c r="N14" s="168" t="s">
        <v>882</v>
      </c>
    </row>
    <row r="15" spans="1:14" ht="21.75" customHeight="1" x14ac:dyDescent="0.2">
      <c r="A15" s="165" t="s">
        <v>90</v>
      </c>
      <c r="B15" s="167">
        <f>SUM(B9:B14)</f>
        <v>96</v>
      </c>
      <c r="C15" s="167">
        <f t="shared" ref="C15:M15" si="1">SUM(C9:C14)</f>
        <v>63</v>
      </c>
      <c r="D15" s="167">
        <f t="shared" si="1"/>
        <v>159</v>
      </c>
      <c r="E15" s="167">
        <f t="shared" si="1"/>
        <v>17</v>
      </c>
      <c r="F15" s="167">
        <f t="shared" si="1"/>
        <v>22</v>
      </c>
      <c r="G15" s="167">
        <f t="shared" si="1"/>
        <v>39</v>
      </c>
      <c r="H15" s="167">
        <f t="shared" si="1"/>
        <v>22</v>
      </c>
      <c r="I15" s="167">
        <f t="shared" si="1"/>
        <v>28</v>
      </c>
      <c r="J15" s="167">
        <f t="shared" si="1"/>
        <v>50</v>
      </c>
      <c r="K15" s="167">
        <f t="shared" si="1"/>
        <v>135</v>
      </c>
      <c r="L15" s="167">
        <f t="shared" si="1"/>
        <v>113</v>
      </c>
      <c r="M15" s="167">
        <f t="shared" si="1"/>
        <v>248</v>
      </c>
      <c r="N15" s="168" t="s">
        <v>91</v>
      </c>
    </row>
    <row r="16" spans="1:14" ht="20.100000000000001" customHeight="1" x14ac:dyDescent="0.2">
      <c r="A16" s="17" t="s">
        <v>92</v>
      </c>
      <c r="B16" s="167"/>
      <c r="C16" s="167"/>
      <c r="D16" s="167"/>
      <c r="E16" s="167"/>
      <c r="F16" s="167"/>
      <c r="G16" s="167"/>
      <c r="H16" s="167"/>
      <c r="I16" s="167"/>
      <c r="J16" s="167"/>
      <c r="K16" s="167"/>
      <c r="L16" s="167"/>
      <c r="M16" s="167"/>
      <c r="N16" s="339" t="s">
        <v>93</v>
      </c>
    </row>
    <row r="17" spans="1:14" ht="20.100000000000001" customHeight="1" x14ac:dyDescent="0.2">
      <c r="A17" s="165" t="s">
        <v>876</v>
      </c>
      <c r="B17" s="167">
        <v>2</v>
      </c>
      <c r="C17" s="167">
        <v>0</v>
      </c>
      <c r="D17" s="167">
        <f>SUM(B17:C17)</f>
        <v>2</v>
      </c>
      <c r="E17" s="167">
        <v>1</v>
      </c>
      <c r="F17" s="167">
        <v>0</v>
      </c>
      <c r="G17" s="167">
        <v>1</v>
      </c>
      <c r="H17" s="167">
        <v>0</v>
      </c>
      <c r="I17" s="167">
        <v>0</v>
      </c>
      <c r="J17" s="167">
        <f>SUM(H17:I17)</f>
        <v>0</v>
      </c>
      <c r="K17" s="167">
        <f>SUM(B17,E17,H17)</f>
        <v>3</v>
      </c>
      <c r="L17" s="167">
        <f t="shared" ref="L17:M18" si="2">SUM(C17,F17,I17)</f>
        <v>0</v>
      </c>
      <c r="M17" s="167">
        <f t="shared" si="2"/>
        <v>3</v>
      </c>
      <c r="N17" s="168" t="s">
        <v>877</v>
      </c>
    </row>
    <row r="18" spans="1:14" ht="20.100000000000001" customHeight="1" x14ac:dyDescent="0.2">
      <c r="A18" s="165" t="s">
        <v>775</v>
      </c>
      <c r="B18" s="167">
        <v>2</v>
      </c>
      <c r="C18" s="167">
        <v>0</v>
      </c>
      <c r="D18" s="167">
        <f>SUM(B18:C18)</f>
        <v>2</v>
      </c>
      <c r="E18" s="167">
        <v>0</v>
      </c>
      <c r="F18" s="167">
        <v>0</v>
      </c>
      <c r="G18" s="167">
        <v>0</v>
      </c>
      <c r="H18" s="167">
        <v>0</v>
      </c>
      <c r="I18" s="167">
        <v>0</v>
      </c>
      <c r="J18" s="167">
        <f>SUM(H18:I18)</f>
        <v>0</v>
      </c>
      <c r="K18" s="167">
        <f>SUM(B18,E18,H18)</f>
        <v>2</v>
      </c>
      <c r="L18" s="167">
        <f t="shared" si="2"/>
        <v>0</v>
      </c>
      <c r="M18" s="167">
        <f t="shared" si="2"/>
        <v>2</v>
      </c>
      <c r="N18" s="168" t="s">
        <v>878</v>
      </c>
    </row>
    <row r="19" spans="1:14" ht="20.100000000000001" customHeight="1" thickBot="1" x14ac:dyDescent="0.25">
      <c r="A19" s="20" t="s">
        <v>126</v>
      </c>
      <c r="B19" s="167">
        <f>SUM(B17:B18)</f>
        <v>4</v>
      </c>
      <c r="C19" s="167">
        <f t="shared" ref="C19:M19" si="3">SUM(C17:C18)</f>
        <v>0</v>
      </c>
      <c r="D19" s="167">
        <f t="shared" si="3"/>
        <v>4</v>
      </c>
      <c r="E19" s="167">
        <f t="shared" si="3"/>
        <v>1</v>
      </c>
      <c r="F19" s="167">
        <f t="shared" si="3"/>
        <v>0</v>
      </c>
      <c r="G19" s="167">
        <f t="shared" si="3"/>
        <v>1</v>
      </c>
      <c r="H19" s="167">
        <f t="shared" si="3"/>
        <v>0</v>
      </c>
      <c r="I19" s="167">
        <f t="shared" si="3"/>
        <v>0</v>
      </c>
      <c r="J19" s="167">
        <f t="shared" si="3"/>
        <v>0</v>
      </c>
      <c r="K19" s="167">
        <f t="shared" si="3"/>
        <v>5</v>
      </c>
      <c r="L19" s="167">
        <f t="shared" si="3"/>
        <v>0</v>
      </c>
      <c r="M19" s="167">
        <f t="shared" si="3"/>
        <v>5</v>
      </c>
      <c r="N19" s="22" t="s">
        <v>103</v>
      </c>
    </row>
    <row r="20" spans="1:14" ht="20.100000000000001" customHeight="1" thickBot="1" x14ac:dyDescent="0.25">
      <c r="A20" s="180" t="s">
        <v>374</v>
      </c>
      <c r="B20" s="181">
        <f>SUM(B19,B15)</f>
        <v>100</v>
      </c>
      <c r="C20" s="181">
        <f t="shared" ref="C20:M20" si="4">SUM(C19,C15)</f>
        <v>63</v>
      </c>
      <c r="D20" s="181">
        <f t="shared" si="4"/>
        <v>163</v>
      </c>
      <c r="E20" s="181">
        <f t="shared" si="4"/>
        <v>18</v>
      </c>
      <c r="F20" s="181">
        <f t="shared" si="4"/>
        <v>22</v>
      </c>
      <c r="G20" s="181">
        <f t="shared" si="4"/>
        <v>40</v>
      </c>
      <c r="H20" s="181">
        <f t="shared" si="4"/>
        <v>22</v>
      </c>
      <c r="I20" s="181">
        <f t="shared" si="4"/>
        <v>28</v>
      </c>
      <c r="J20" s="181">
        <f t="shared" si="4"/>
        <v>50</v>
      </c>
      <c r="K20" s="181">
        <f t="shared" si="4"/>
        <v>140</v>
      </c>
      <c r="L20" s="181">
        <f t="shared" si="4"/>
        <v>113</v>
      </c>
      <c r="M20" s="181">
        <f t="shared" si="4"/>
        <v>253</v>
      </c>
      <c r="N20" s="340" t="s">
        <v>852</v>
      </c>
    </row>
    <row r="21" spans="1:14" ht="16.5" thickTop="1" x14ac:dyDescent="0.2">
      <c r="A21" s="488"/>
      <c r="B21" s="488"/>
      <c r="C21" s="488"/>
      <c r="D21" s="488"/>
      <c r="E21" s="488"/>
      <c r="F21" s="488"/>
      <c r="G21" s="488"/>
      <c r="H21" s="488"/>
      <c r="I21" s="488"/>
      <c r="J21" s="488"/>
      <c r="K21" s="488"/>
      <c r="L21" s="488"/>
      <c r="M21" s="488"/>
      <c r="N21" s="488"/>
    </row>
    <row r="40" spans="13:21" x14ac:dyDescent="0.2">
      <c r="M40" s="1056"/>
      <c r="N40" s="1056"/>
      <c r="O40" s="1056"/>
      <c r="P40" s="1056"/>
      <c r="Q40" s="1056"/>
      <c r="R40" s="1056"/>
      <c r="S40" s="1056"/>
      <c r="T40" s="1056"/>
      <c r="U40" s="1056"/>
    </row>
    <row r="41" spans="13:21" x14ac:dyDescent="0.2">
      <c r="M41" s="1056"/>
      <c r="N41" s="1056"/>
      <c r="O41" s="1056"/>
      <c r="P41" s="1056"/>
      <c r="Q41" s="1056"/>
      <c r="R41" s="1056"/>
      <c r="S41" s="1056"/>
      <c r="T41" s="1056"/>
      <c r="U41" s="1056"/>
    </row>
  </sheetData>
  <mergeCells count="18">
    <mergeCell ref="A1:N1"/>
    <mergeCell ref="A2:N2"/>
    <mergeCell ref="A4:A7"/>
    <mergeCell ref="B4:D4"/>
    <mergeCell ref="E4:G4"/>
    <mergeCell ref="H4:J4"/>
    <mergeCell ref="K4:M4"/>
    <mergeCell ref="N4:N7"/>
    <mergeCell ref="B5:D5"/>
    <mergeCell ref="E5:G5"/>
    <mergeCell ref="H5:J5"/>
    <mergeCell ref="K5:M5"/>
    <mergeCell ref="P40:R40"/>
    <mergeCell ref="S40:U40"/>
    <mergeCell ref="M41:O41"/>
    <mergeCell ref="P41:R41"/>
    <mergeCell ref="S41:U41"/>
    <mergeCell ref="M40:O40"/>
  </mergeCells>
  <printOptions horizontalCentered="1"/>
  <pageMargins left="1" right="1" top="1" bottom="1" header="1" footer="1"/>
  <pageSetup paperSize="9" scale="80" firstPageNumber="161" orientation="landscape" r:id="rId1"/>
  <rowBreaks count="1" manualBreakCount="1">
    <brk id="24"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6"/>
  <sheetViews>
    <sheetView rightToLeft="1" view="pageBreakPreview" topLeftCell="A34" zoomScale="80" zoomScaleNormal="85" zoomScaleSheetLayoutView="80" workbookViewId="0">
      <selection activeCell="K28" sqref="K28"/>
    </sheetView>
  </sheetViews>
  <sheetFormatPr defaultRowHeight="14.25" x14ac:dyDescent="0.2"/>
  <cols>
    <col min="1" max="1" width="18.875" style="346" customWidth="1"/>
    <col min="2" max="2" width="7.75" style="346" customWidth="1"/>
    <col min="3" max="3" width="10" style="346" customWidth="1"/>
    <col min="4" max="4" width="6.125" style="346" bestFit="1" customWidth="1"/>
    <col min="5" max="5" width="7.75" style="346" customWidth="1"/>
    <col min="6" max="6" width="10" style="346" customWidth="1"/>
    <col min="7" max="7" width="7.5" style="346" customWidth="1"/>
    <col min="8" max="8" width="8.75" style="346" customWidth="1"/>
    <col min="9" max="10" width="10" style="346" customWidth="1"/>
    <col min="11" max="11" width="35.5" style="346" customWidth="1"/>
    <col min="12" max="16384" width="9" style="346"/>
  </cols>
  <sheetData>
    <row r="1" spans="1:11" ht="21.75" customHeight="1" x14ac:dyDescent="0.2">
      <c r="A1" s="1057"/>
      <c r="B1" s="1057"/>
      <c r="C1" s="1057"/>
      <c r="D1" s="1057"/>
      <c r="E1" s="1057"/>
      <c r="F1" s="1057"/>
      <c r="G1" s="1057"/>
      <c r="H1" s="1057"/>
      <c r="I1" s="1057"/>
      <c r="J1" s="1057"/>
      <c r="K1" s="1057"/>
    </row>
    <row r="2" spans="1:11" ht="42.75" customHeight="1" x14ac:dyDescent="0.2">
      <c r="A2" s="1045" t="s">
        <v>2105</v>
      </c>
      <c r="B2" s="1045"/>
      <c r="C2" s="1045"/>
      <c r="D2" s="1045"/>
      <c r="E2" s="1045"/>
      <c r="F2" s="1045"/>
      <c r="G2" s="1045"/>
      <c r="H2" s="1045"/>
      <c r="I2" s="1045"/>
      <c r="J2" s="1045"/>
      <c r="K2" s="1045"/>
    </row>
    <row r="3" spans="1:11" ht="39" customHeight="1" x14ac:dyDescent="0.2">
      <c r="A3" s="1033" t="s">
        <v>2104</v>
      </c>
      <c r="B3" s="1033"/>
      <c r="C3" s="1033"/>
      <c r="D3" s="1033"/>
      <c r="E3" s="1033"/>
      <c r="F3" s="1033"/>
      <c r="G3" s="1033"/>
      <c r="H3" s="1033"/>
      <c r="I3" s="1033"/>
      <c r="J3" s="1033"/>
      <c r="K3" s="1033"/>
    </row>
    <row r="4" spans="1:11" s="176" customFormat="1" ht="25.5" customHeight="1" thickBot="1" x14ac:dyDescent="0.25">
      <c r="A4" s="175" t="s">
        <v>2513</v>
      </c>
      <c r="B4" s="175"/>
      <c r="C4" s="175"/>
      <c r="D4" s="175"/>
      <c r="E4" s="175"/>
      <c r="F4" s="175"/>
      <c r="G4" s="175"/>
      <c r="H4" s="175"/>
      <c r="I4" s="175"/>
      <c r="J4" s="175"/>
      <c r="K4" s="316" t="s">
        <v>887</v>
      </c>
    </row>
    <row r="5" spans="1:11" ht="23.25" customHeight="1" thickTop="1" x14ac:dyDescent="0.2">
      <c r="A5" s="1034" t="s">
        <v>196</v>
      </c>
      <c r="B5" s="1034" t="s">
        <v>1</v>
      </c>
      <c r="C5" s="1034"/>
      <c r="D5" s="1034"/>
      <c r="E5" s="1034" t="s">
        <v>2</v>
      </c>
      <c r="F5" s="1034"/>
      <c r="G5" s="1034"/>
      <c r="H5" s="1034" t="s">
        <v>4</v>
      </c>
      <c r="I5" s="1034"/>
      <c r="J5" s="1034"/>
      <c r="K5" s="1034" t="s">
        <v>197</v>
      </c>
    </row>
    <row r="6" spans="1:11" ht="23.25" customHeight="1" x14ac:dyDescent="0.2">
      <c r="A6" s="1035"/>
      <c r="B6" s="1035" t="s">
        <v>6</v>
      </c>
      <c r="C6" s="1035"/>
      <c r="D6" s="1035"/>
      <c r="E6" s="1035" t="s">
        <v>7</v>
      </c>
      <c r="F6" s="1035"/>
      <c r="G6" s="1035"/>
      <c r="H6" s="1035" t="s">
        <v>9</v>
      </c>
      <c r="I6" s="1035"/>
      <c r="J6" s="1035"/>
      <c r="K6" s="1035"/>
    </row>
    <row r="7" spans="1:11" ht="23.25" customHeight="1" x14ac:dyDescent="0.2">
      <c r="A7" s="1035"/>
      <c r="B7" s="336" t="s">
        <v>10</v>
      </c>
      <c r="C7" s="336" t="s">
        <v>112</v>
      </c>
      <c r="D7" s="336" t="s">
        <v>12</v>
      </c>
      <c r="E7" s="336" t="s">
        <v>10</v>
      </c>
      <c r="F7" s="336" t="s">
        <v>112</v>
      </c>
      <c r="G7" s="336" t="s">
        <v>12</v>
      </c>
      <c r="H7" s="336" t="s">
        <v>10</v>
      </c>
      <c r="I7" s="336" t="s">
        <v>112</v>
      </c>
      <c r="J7" s="336" t="s">
        <v>12</v>
      </c>
      <c r="K7" s="1035"/>
    </row>
    <row r="8" spans="1:11" ht="23.25" customHeight="1" thickBot="1" x14ac:dyDescent="0.25">
      <c r="A8" s="1036"/>
      <c r="B8" s="337" t="s">
        <v>13</v>
      </c>
      <c r="C8" s="337" t="s">
        <v>14</v>
      </c>
      <c r="D8" s="337" t="s">
        <v>9</v>
      </c>
      <c r="E8" s="337" t="s">
        <v>13</v>
      </c>
      <c r="F8" s="337" t="s">
        <v>14</v>
      </c>
      <c r="G8" s="337" t="s">
        <v>9</v>
      </c>
      <c r="H8" s="337" t="s">
        <v>13</v>
      </c>
      <c r="I8" s="337" t="s">
        <v>14</v>
      </c>
      <c r="J8" s="337" t="s">
        <v>9</v>
      </c>
      <c r="K8" s="1036"/>
    </row>
    <row r="9" spans="1:11" ht="23.25" customHeight="1" x14ac:dyDescent="0.2">
      <c r="A9" s="165" t="s">
        <v>15</v>
      </c>
      <c r="B9" s="167"/>
      <c r="C9" s="167"/>
      <c r="D9" s="167"/>
      <c r="E9" s="167"/>
      <c r="F9" s="167"/>
      <c r="G9" s="167"/>
      <c r="H9" s="167"/>
      <c r="I9" s="167"/>
      <c r="J9" s="167"/>
      <c r="K9" s="168" t="s">
        <v>198</v>
      </c>
    </row>
    <row r="10" spans="1:11" ht="23.25" customHeight="1" x14ac:dyDescent="0.2">
      <c r="A10" s="165" t="s">
        <v>876</v>
      </c>
      <c r="B10" s="167">
        <v>128</v>
      </c>
      <c r="C10" s="167">
        <v>122</v>
      </c>
      <c r="D10" s="167">
        <v>250</v>
      </c>
      <c r="E10" s="167">
        <v>0</v>
      </c>
      <c r="F10" s="167">
        <v>0</v>
      </c>
      <c r="G10" s="167">
        <f t="shared" ref="G10:G15" si="0">SUM(E10:F10)</f>
        <v>0</v>
      </c>
      <c r="H10" s="167">
        <f t="shared" ref="H10:J15" si="1">SUM(B10,E10)</f>
        <v>128</v>
      </c>
      <c r="I10" s="167">
        <f t="shared" si="1"/>
        <v>122</v>
      </c>
      <c r="J10" s="167">
        <f t="shared" si="1"/>
        <v>250</v>
      </c>
      <c r="K10" s="168" t="s">
        <v>877</v>
      </c>
    </row>
    <row r="11" spans="1:11" ht="23.25" customHeight="1" x14ac:dyDescent="0.2">
      <c r="A11" s="165" t="s">
        <v>506</v>
      </c>
      <c r="B11" s="167">
        <v>335</v>
      </c>
      <c r="C11" s="167">
        <v>361</v>
      </c>
      <c r="D11" s="167">
        <v>696</v>
      </c>
      <c r="E11" s="167">
        <v>0</v>
      </c>
      <c r="F11" s="167">
        <v>0</v>
      </c>
      <c r="G11" s="167">
        <f t="shared" si="0"/>
        <v>0</v>
      </c>
      <c r="H11" s="167">
        <f t="shared" si="1"/>
        <v>335</v>
      </c>
      <c r="I11" s="167">
        <f t="shared" si="1"/>
        <v>361</v>
      </c>
      <c r="J11" s="167">
        <f t="shared" si="1"/>
        <v>696</v>
      </c>
      <c r="K11" s="168" t="s">
        <v>214</v>
      </c>
    </row>
    <row r="12" spans="1:11" ht="23.25" customHeight="1" x14ac:dyDescent="0.2">
      <c r="A12" s="165" t="s">
        <v>730</v>
      </c>
      <c r="B12" s="167">
        <v>181</v>
      </c>
      <c r="C12" s="167">
        <v>146</v>
      </c>
      <c r="D12" s="167">
        <v>327</v>
      </c>
      <c r="E12" s="167">
        <v>0</v>
      </c>
      <c r="F12" s="167">
        <v>0</v>
      </c>
      <c r="G12" s="167">
        <f t="shared" si="0"/>
        <v>0</v>
      </c>
      <c r="H12" s="167">
        <f t="shared" si="1"/>
        <v>181</v>
      </c>
      <c r="I12" s="167">
        <f t="shared" si="1"/>
        <v>146</v>
      </c>
      <c r="J12" s="167">
        <f t="shared" si="1"/>
        <v>327</v>
      </c>
      <c r="K12" s="168" t="s">
        <v>216</v>
      </c>
    </row>
    <row r="13" spans="1:11" ht="23.25" customHeight="1" x14ac:dyDescent="0.2">
      <c r="A13" s="165" t="s">
        <v>775</v>
      </c>
      <c r="B13" s="167">
        <v>98</v>
      </c>
      <c r="C13" s="167">
        <v>153</v>
      </c>
      <c r="D13" s="167">
        <v>251</v>
      </c>
      <c r="E13" s="167">
        <v>0</v>
      </c>
      <c r="F13" s="167">
        <v>0</v>
      </c>
      <c r="G13" s="167">
        <f t="shared" si="0"/>
        <v>0</v>
      </c>
      <c r="H13" s="167">
        <f t="shared" si="1"/>
        <v>98</v>
      </c>
      <c r="I13" s="167">
        <f t="shared" si="1"/>
        <v>153</v>
      </c>
      <c r="J13" s="167">
        <f t="shared" si="1"/>
        <v>251</v>
      </c>
      <c r="K13" s="168" t="s">
        <v>878</v>
      </c>
    </row>
    <row r="14" spans="1:11" ht="23.25" customHeight="1" x14ac:dyDescent="0.2">
      <c r="A14" s="165" t="s">
        <v>879</v>
      </c>
      <c r="B14" s="167">
        <v>147</v>
      </c>
      <c r="C14" s="167">
        <v>222</v>
      </c>
      <c r="D14" s="167">
        <v>369</v>
      </c>
      <c r="E14" s="167">
        <v>0</v>
      </c>
      <c r="F14" s="167">
        <v>0</v>
      </c>
      <c r="G14" s="167">
        <f t="shared" si="0"/>
        <v>0</v>
      </c>
      <c r="H14" s="167">
        <f t="shared" si="1"/>
        <v>147</v>
      </c>
      <c r="I14" s="167">
        <f t="shared" si="1"/>
        <v>222</v>
      </c>
      <c r="J14" s="167">
        <f t="shared" si="1"/>
        <v>369</v>
      </c>
      <c r="K14" s="168" t="s">
        <v>880</v>
      </c>
    </row>
    <row r="15" spans="1:11" ht="23.25" customHeight="1" x14ac:dyDescent="0.2">
      <c r="A15" s="165" t="s">
        <v>881</v>
      </c>
      <c r="B15" s="167">
        <v>215</v>
      </c>
      <c r="C15" s="167">
        <v>292</v>
      </c>
      <c r="D15" s="167">
        <v>507</v>
      </c>
      <c r="E15" s="167">
        <v>0</v>
      </c>
      <c r="F15" s="167">
        <v>0</v>
      </c>
      <c r="G15" s="167">
        <f t="shared" si="0"/>
        <v>0</v>
      </c>
      <c r="H15" s="167">
        <f t="shared" si="1"/>
        <v>215</v>
      </c>
      <c r="I15" s="167">
        <f t="shared" si="1"/>
        <v>292</v>
      </c>
      <c r="J15" s="167">
        <f t="shared" si="1"/>
        <v>507</v>
      </c>
      <c r="K15" s="168" t="s">
        <v>882</v>
      </c>
    </row>
    <row r="16" spans="1:11" ht="23.25" customHeight="1" x14ac:dyDescent="0.2">
      <c r="A16" s="165" t="s">
        <v>90</v>
      </c>
      <c r="B16" s="167">
        <f>SUM(B10:B15)</f>
        <v>1104</v>
      </c>
      <c r="C16" s="167">
        <f t="shared" ref="C16:J16" si="2">SUM(C10:C15)</f>
        <v>1296</v>
      </c>
      <c r="D16" s="167">
        <f t="shared" si="2"/>
        <v>2400</v>
      </c>
      <c r="E16" s="167">
        <f t="shared" si="2"/>
        <v>0</v>
      </c>
      <c r="F16" s="167">
        <f t="shared" si="2"/>
        <v>0</v>
      </c>
      <c r="G16" s="167">
        <f t="shared" si="2"/>
        <v>0</v>
      </c>
      <c r="H16" s="167">
        <f t="shared" si="2"/>
        <v>1104</v>
      </c>
      <c r="I16" s="167">
        <f t="shared" si="2"/>
        <v>1296</v>
      </c>
      <c r="J16" s="167">
        <f t="shared" si="2"/>
        <v>2400</v>
      </c>
      <c r="K16" s="168" t="s">
        <v>91</v>
      </c>
    </row>
    <row r="17" spans="1:11" ht="22.5" customHeight="1" x14ac:dyDescent="0.2">
      <c r="A17" s="17" t="s">
        <v>92</v>
      </c>
      <c r="B17" s="167"/>
      <c r="C17" s="167"/>
      <c r="D17" s="167"/>
      <c r="E17" s="167"/>
      <c r="F17" s="167"/>
      <c r="G17" s="167"/>
      <c r="H17" s="167"/>
      <c r="I17" s="167"/>
      <c r="J17" s="167"/>
      <c r="K17" s="339" t="s">
        <v>93</v>
      </c>
    </row>
    <row r="18" spans="1:11" ht="22.5" customHeight="1" x14ac:dyDescent="0.2">
      <c r="A18" s="165" t="s">
        <v>876</v>
      </c>
      <c r="B18" s="167">
        <v>56</v>
      </c>
      <c r="C18" s="167">
        <v>10</v>
      </c>
      <c r="D18" s="167">
        <v>66</v>
      </c>
      <c r="E18" s="167">
        <v>0</v>
      </c>
      <c r="F18" s="167">
        <v>0</v>
      </c>
      <c r="G18" s="167">
        <v>0</v>
      </c>
      <c r="H18" s="167">
        <f>SUM(B18,E18)</f>
        <v>56</v>
      </c>
      <c r="I18" s="167">
        <f t="shared" ref="I18:J19" si="3">SUM(C18,F18)</f>
        <v>10</v>
      </c>
      <c r="J18" s="167">
        <f t="shared" si="3"/>
        <v>66</v>
      </c>
      <c r="K18" s="168" t="s">
        <v>877</v>
      </c>
    </row>
    <row r="19" spans="1:11" ht="22.5" customHeight="1" x14ac:dyDescent="0.2">
      <c r="A19" s="165" t="s">
        <v>775</v>
      </c>
      <c r="B19" s="167">
        <v>46</v>
      </c>
      <c r="C19" s="167">
        <v>33</v>
      </c>
      <c r="D19" s="167">
        <v>79</v>
      </c>
      <c r="E19" s="167">
        <v>0</v>
      </c>
      <c r="F19" s="167">
        <v>0</v>
      </c>
      <c r="G19" s="167">
        <v>0</v>
      </c>
      <c r="H19" s="167">
        <f>SUM(B19,E19)</f>
        <v>46</v>
      </c>
      <c r="I19" s="167">
        <f t="shared" si="3"/>
        <v>33</v>
      </c>
      <c r="J19" s="167">
        <f t="shared" si="3"/>
        <v>79</v>
      </c>
      <c r="K19" s="168" t="s">
        <v>878</v>
      </c>
    </row>
    <row r="20" spans="1:11" ht="22.5" customHeight="1" thickBot="1" x14ac:dyDescent="0.25">
      <c r="A20" s="20" t="s">
        <v>126</v>
      </c>
      <c r="B20" s="167">
        <f>SUM(B18:B19)</f>
        <v>102</v>
      </c>
      <c r="C20" s="167">
        <f t="shared" ref="C20:J20" si="4">SUM(C18:C19)</f>
        <v>43</v>
      </c>
      <c r="D20" s="167">
        <f t="shared" si="4"/>
        <v>145</v>
      </c>
      <c r="E20" s="167">
        <f t="shared" si="4"/>
        <v>0</v>
      </c>
      <c r="F20" s="167">
        <f t="shared" si="4"/>
        <v>0</v>
      </c>
      <c r="G20" s="167">
        <f t="shared" si="4"/>
        <v>0</v>
      </c>
      <c r="H20" s="167">
        <f t="shared" si="4"/>
        <v>102</v>
      </c>
      <c r="I20" s="167">
        <f t="shared" si="4"/>
        <v>43</v>
      </c>
      <c r="J20" s="167">
        <f t="shared" si="4"/>
        <v>145</v>
      </c>
      <c r="K20" s="22" t="s">
        <v>103</v>
      </c>
    </row>
    <row r="21" spans="1:11" ht="22.5" customHeight="1" thickBot="1" x14ac:dyDescent="0.25">
      <c r="A21" s="180" t="s">
        <v>252</v>
      </c>
      <c r="B21" s="181">
        <f>SUM(B20,B16)</f>
        <v>1206</v>
      </c>
      <c r="C21" s="181">
        <f t="shared" ref="C21:J21" si="5">SUM(C20,C16)</f>
        <v>1339</v>
      </c>
      <c r="D21" s="181">
        <f t="shared" si="5"/>
        <v>2545</v>
      </c>
      <c r="E21" s="181">
        <f t="shared" si="5"/>
        <v>0</v>
      </c>
      <c r="F21" s="181">
        <f t="shared" si="5"/>
        <v>0</v>
      </c>
      <c r="G21" s="181">
        <f t="shared" si="5"/>
        <v>0</v>
      </c>
      <c r="H21" s="181">
        <f t="shared" si="5"/>
        <v>1206</v>
      </c>
      <c r="I21" s="181">
        <f t="shared" si="5"/>
        <v>1339</v>
      </c>
      <c r="J21" s="181">
        <f t="shared" si="5"/>
        <v>2545</v>
      </c>
      <c r="K21" s="182" t="s">
        <v>253</v>
      </c>
    </row>
    <row r="22" spans="1:11" ht="22.5" customHeight="1" thickTop="1" x14ac:dyDescent="0.2"/>
    <row r="23" spans="1:11" ht="22.5" customHeight="1" x14ac:dyDescent="0.2"/>
    <row r="24" spans="1:11" s="493" customFormat="1" ht="22.5" customHeight="1" x14ac:dyDescent="0.2"/>
    <row r="25" spans="1:11" ht="22.5" customHeight="1" x14ac:dyDescent="0.2"/>
    <row r="26" spans="1:11" ht="29.25" customHeight="1" x14ac:dyDescent="0.2">
      <c r="A26" s="1032" t="s">
        <v>2355</v>
      </c>
      <c r="B26" s="1032"/>
      <c r="C26" s="1032"/>
      <c r="D26" s="1032"/>
      <c r="E26" s="1032"/>
      <c r="F26" s="1032"/>
      <c r="G26" s="1032"/>
      <c r="H26" s="1032"/>
      <c r="I26" s="1032"/>
      <c r="J26" s="1032"/>
      <c r="K26" s="1032"/>
    </row>
    <row r="27" spans="1:11" ht="36" customHeight="1" x14ac:dyDescent="0.2">
      <c r="A27" s="1033" t="s">
        <v>2356</v>
      </c>
      <c r="B27" s="1033"/>
      <c r="C27" s="1033"/>
      <c r="D27" s="1033"/>
      <c r="E27" s="1033"/>
      <c r="F27" s="1033"/>
      <c r="G27" s="1033"/>
      <c r="H27" s="1033"/>
      <c r="I27" s="1033"/>
      <c r="J27" s="1033"/>
      <c r="K27" s="1033"/>
    </row>
    <row r="28" spans="1:11" s="176" customFormat="1" ht="28.5" customHeight="1" thickBot="1" x14ac:dyDescent="0.25">
      <c r="A28" s="175" t="s">
        <v>2514</v>
      </c>
      <c r="B28" s="175"/>
      <c r="C28" s="175"/>
      <c r="D28" s="175"/>
      <c r="E28" s="175"/>
      <c r="F28" s="175"/>
      <c r="G28" s="175"/>
      <c r="H28" s="175"/>
      <c r="I28" s="175"/>
      <c r="J28" s="175"/>
      <c r="K28" s="316" t="s">
        <v>2515</v>
      </c>
    </row>
    <row r="29" spans="1:11" ht="23.25" customHeight="1" thickTop="1" x14ac:dyDescent="0.2">
      <c r="A29" s="1034" t="s">
        <v>196</v>
      </c>
      <c r="B29" s="1034" t="s">
        <v>1</v>
      </c>
      <c r="C29" s="1034"/>
      <c r="D29" s="1034"/>
      <c r="E29" s="1034" t="s">
        <v>2</v>
      </c>
      <c r="F29" s="1034"/>
      <c r="G29" s="1034"/>
      <c r="H29" s="1034" t="s">
        <v>4</v>
      </c>
      <c r="I29" s="1034"/>
      <c r="J29" s="1034"/>
      <c r="K29" s="1034" t="s">
        <v>197</v>
      </c>
    </row>
    <row r="30" spans="1:11" ht="23.25" customHeight="1" x14ac:dyDescent="0.2">
      <c r="A30" s="1035"/>
      <c r="B30" s="1035" t="s">
        <v>6</v>
      </c>
      <c r="C30" s="1035"/>
      <c r="D30" s="1035"/>
      <c r="E30" s="1035" t="s">
        <v>7</v>
      </c>
      <c r="F30" s="1035"/>
      <c r="G30" s="1035"/>
      <c r="H30" s="1035" t="s">
        <v>9</v>
      </c>
      <c r="I30" s="1035"/>
      <c r="J30" s="1035"/>
      <c r="K30" s="1035"/>
    </row>
    <row r="31" spans="1:11" ht="23.25" customHeight="1" x14ac:dyDescent="0.2">
      <c r="A31" s="1035"/>
      <c r="B31" s="336" t="s">
        <v>10</v>
      </c>
      <c r="C31" s="336" t="s">
        <v>112</v>
      </c>
      <c r="D31" s="336" t="s">
        <v>12</v>
      </c>
      <c r="E31" s="336" t="s">
        <v>10</v>
      </c>
      <c r="F31" s="336" t="s">
        <v>112</v>
      </c>
      <c r="G31" s="336" t="s">
        <v>12</v>
      </c>
      <c r="H31" s="336" t="s">
        <v>10</v>
      </c>
      <c r="I31" s="336" t="s">
        <v>112</v>
      </c>
      <c r="J31" s="336" t="s">
        <v>12</v>
      </c>
      <c r="K31" s="1035"/>
    </row>
    <row r="32" spans="1:11" ht="23.25" customHeight="1" thickBot="1" x14ac:dyDescent="0.25">
      <c r="A32" s="1036"/>
      <c r="B32" s="337" t="s">
        <v>13</v>
      </c>
      <c r="C32" s="337" t="s">
        <v>14</v>
      </c>
      <c r="D32" s="337" t="s">
        <v>9</v>
      </c>
      <c r="E32" s="337" t="s">
        <v>13</v>
      </c>
      <c r="F32" s="337" t="s">
        <v>14</v>
      </c>
      <c r="G32" s="337" t="s">
        <v>9</v>
      </c>
      <c r="H32" s="337" t="s">
        <v>13</v>
      </c>
      <c r="I32" s="337" t="s">
        <v>14</v>
      </c>
      <c r="J32" s="337" t="s">
        <v>9</v>
      </c>
      <c r="K32" s="1036"/>
    </row>
    <row r="33" spans="1:11" ht="23.25" customHeight="1" x14ac:dyDescent="0.2">
      <c r="A33" s="165" t="s">
        <v>15</v>
      </c>
      <c r="B33" s="167"/>
      <c r="C33" s="167"/>
      <c r="D33" s="167"/>
      <c r="E33" s="167"/>
      <c r="F33" s="167"/>
      <c r="G33" s="167"/>
      <c r="H33" s="167"/>
      <c r="I33" s="167"/>
      <c r="J33" s="167"/>
      <c r="K33" s="168" t="s">
        <v>198</v>
      </c>
    </row>
    <row r="34" spans="1:11" ht="23.25" customHeight="1" x14ac:dyDescent="0.2">
      <c r="A34" s="165" t="s">
        <v>876</v>
      </c>
      <c r="B34" s="167">
        <v>127</v>
      </c>
      <c r="C34" s="167">
        <v>119</v>
      </c>
      <c r="D34" s="167">
        <v>246</v>
      </c>
      <c r="E34" s="167">
        <v>0</v>
      </c>
      <c r="F34" s="167">
        <v>0</v>
      </c>
      <c r="G34" s="167">
        <f t="shared" ref="G34:G39" si="6">SUM(E34:F34)</f>
        <v>0</v>
      </c>
      <c r="H34" s="167">
        <f t="shared" ref="H34:J39" si="7">SUM(B34,E34)</f>
        <v>127</v>
      </c>
      <c r="I34" s="167">
        <f t="shared" si="7"/>
        <v>119</v>
      </c>
      <c r="J34" s="167">
        <f t="shared" si="7"/>
        <v>246</v>
      </c>
      <c r="K34" s="168" t="s">
        <v>877</v>
      </c>
    </row>
    <row r="35" spans="1:11" ht="23.25" customHeight="1" x14ac:dyDescent="0.2">
      <c r="A35" s="165" t="s">
        <v>506</v>
      </c>
      <c r="B35" s="167">
        <v>311</v>
      </c>
      <c r="C35" s="167">
        <v>351</v>
      </c>
      <c r="D35" s="167">
        <v>662</v>
      </c>
      <c r="E35" s="167">
        <v>0</v>
      </c>
      <c r="F35" s="167">
        <v>0</v>
      </c>
      <c r="G35" s="167">
        <f t="shared" si="6"/>
        <v>0</v>
      </c>
      <c r="H35" s="167">
        <f t="shared" si="7"/>
        <v>311</v>
      </c>
      <c r="I35" s="167">
        <f t="shared" si="7"/>
        <v>351</v>
      </c>
      <c r="J35" s="167">
        <f t="shared" si="7"/>
        <v>662</v>
      </c>
      <c r="K35" s="168" t="s">
        <v>214</v>
      </c>
    </row>
    <row r="36" spans="1:11" ht="23.25" customHeight="1" x14ac:dyDescent="0.2">
      <c r="A36" s="165" t="s">
        <v>730</v>
      </c>
      <c r="B36" s="167">
        <v>174</v>
      </c>
      <c r="C36" s="167">
        <v>144</v>
      </c>
      <c r="D36" s="167">
        <v>318</v>
      </c>
      <c r="E36" s="167">
        <v>0</v>
      </c>
      <c r="F36" s="167">
        <v>0</v>
      </c>
      <c r="G36" s="167">
        <f t="shared" si="6"/>
        <v>0</v>
      </c>
      <c r="H36" s="167">
        <f t="shared" si="7"/>
        <v>174</v>
      </c>
      <c r="I36" s="167">
        <f t="shared" si="7"/>
        <v>144</v>
      </c>
      <c r="J36" s="167">
        <f t="shared" si="7"/>
        <v>318</v>
      </c>
      <c r="K36" s="168" t="s">
        <v>216</v>
      </c>
    </row>
    <row r="37" spans="1:11" ht="23.25" customHeight="1" x14ac:dyDescent="0.2">
      <c r="A37" s="165" t="s">
        <v>775</v>
      </c>
      <c r="B37" s="167">
        <v>93</v>
      </c>
      <c r="C37" s="167">
        <v>149</v>
      </c>
      <c r="D37" s="167">
        <v>242</v>
      </c>
      <c r="E37" s="167">
        <v>0</v>
      </c>
      <c r="F37" s="167">
        <v>0</v>
      </c>
      <c r="G37" s="167">
        <f t="shared" si="6"/>
        <v>0</v>
      </c>
      <c r="H37" s="167">
        <f t="shared" si="7"/>
        <v>93</v>
      </c>
      <c r="I37" s="167">
        <f t="shared" si="7"/>
        <v>149</v>
      </c>
      <c r="J37" s="167">
        <f t="shared" si="7"/>
        <v>242</v>
      </c>
      <c r="K37" s="168" t="s">
        <v>878</v>
      </c>
    </row>
    <row r="38" spans="1:11" ht="23.25" customHeight="1" x14ac:dyDescent="0.2">
      <c r="A38" s="165" t="s">
        <v>879</v>
      </c>
      <c r="B38" s="167">
        <v>142</v>
      </c>
      <c r="C38" s="167">
        <v>219</v>
      </c>
      <c r="D38" s="167">
        <v>361</v>
      </c>
      <c r="E38" s="167">
        <v>0</v>
      </c>
      <c r="F38" s="167">
        <v>0</v>
      </c>
      <c r="G38" s="167">
        <f t="shared" si="6"/>
        <v>0</v>
      </c>
      <c r="H38" s="167">
        <f t="shared" si="7"/>
        <v>142</v>
      </c>
      <c r="I38" s="167">
        <f t="shared" si="7"/>
        <v>219</v>
      </c>
      <c r="J38" s="167">
        <f t="shared" si="7"/>
        <v>361</v>
      </c>
      <c r="K38" s="168" t="s">
        <v>880</v>
      </c>
    </row>
    <row r="39" spans="1:11" ht="23.25" customHeight="1" x14ac:dyDescent="0.2">
      <c r="A39" s="165" t="s">
        <v>881</v>
      </c>
      <c r="B39" s="167">
        <v>203</v>
      </c>
      <c r="C39" s="167">
        <v>280</v>
      </c>
      <c r="D39" s="167">
        <v>483</v>
      </c>
      <c r="E39" s="167">
        <v>0</v>
      </c>
      <c r="F39" s="167">
        <v>0</v>
      </c>
      <c r="G39" s="167">
        <f t="shared" si="6"/>
        <v>0</v>
      </c>
      <c r="H39" s="167">
        <f t="shared" si="7"/>
        <v>203</v>
      </c>
      <c r="I39" s="167">
        <f t="shared" si="7"/>
        <v>280</v>
      </c>
      <c r="J39" s="167">
        <f t="shared" si="7"/>
        <v>483</v>
      </c>
      <c r="K39" s="168" t="s">
        <v>882</v>
      </c>
    </row>
    <row r="40" spans="1:11" ht="23.25" customHeight="1" x14ac:dyDescent="0.2">
      <c r="A40" s="165" t="s">
        <v>90</v>
      </c>
      <c r="B40" s="167">
        <f>SUM(B34:B39)</f>
        <v>1050</v>
      </c>
      <c r="C40" s="167">
        <f t="shared" ref="C40:J40" si="8">SUM(C34:C39)</f>
        <v>1262</v>
      </c>
      <c r="D40" s="167">
        <f t="shared" si="8"/>
        <v>2312</v>
      </c>
      <c r="E40" s="167">
        <f t="shared" si="8"/>
        <v>0</v>
      </c>
      <c r="F40" s="167">
        <f t="shared" si="8"/>
        <v>0</v>
      </c>
      <c r="G40" s="167">
        <f t="shared" si="8"/>
        <v>0</v>
      </c>
      <c r="H40" s="167">
        <f t="shared" si="8"/>
        <v>1050</v>
      </c>
      <c r="I40" s="167">
        <f>SUM(I34:I39)</f>
        <v>1262</v>
      </c>
      <c r="J40" s="167">
        <f t="shared" si="8"/>
        <v>2312</v>
      </c>
      <c r="K40" s="168" t="s">
        <v>91</v>
      </c>
    </row>
    <row r="41" spans="1:11" ht="20.100000000000001" customHeight="1" x14ac:dyDescent="0.2">
      <c r="A41" s="165" t="s">
        <v>92</v>
      </c>
      <c r="B41" s="167"/>
      <c r="C41" s="167"/>
      <c r="D41" s="167"/>
      <c r="E41" s="167"/>
      <c r="F41" s="167"/>
      <c r="G41" s="167"/>
      <c r="H41" s="167"/>
      <c r="I41" s="167"/>
      <c r="J41" s="167"/>
      <c r="K41" s="168" t="s">
        <v>93</v>
      </c>
    </row>
    <row r="42" spans="1:11" ht="20.100000000000001" customHeight="1" x14ac:dyDescent="0.2">
      <c r="A42" s="165" t="s">
        <v>876</v>
      </c>
      <c r="B42" s="167">
        <v>54</v>
      </c>
      <c r="C42" s="167">
        <v>10</v>
      </c>
      <c r="D42" s="167">
        <v>64</v>
      </c>
      <c r="E42" s="167">
        <v>0</v>
      </c>
      <c r="F42" s="167">
        <v>0</v>
      </c>
      <c r="G42" s="167">
        <v>0</v>
      </c>
      <c r="H42" s="167">
        <f>SUM(B42,E42)</f>
        <v>54</v>
      </c>
      <c r="I42" s="167">
        <f t="shared" ref="I42:J43" si="9">SUM(C42,F42)</f>
        <v>10</v>
      </c>
      <c r="J42" s="167">
        <f t="shared" si="9"/>
        <v>64</v>
      </c>
      <c r="K42" s="168" t="s">
        <v>877</v>
      </c>
    </row>
    <row r="43" spans="1:11" ht="20.100000000000001" customHeight="1" x14ac:dyDescent="0.2">
      <c r="A43" s="165" t="s">
        <v>775</v>
      </c>
      <c r="B43" s="167">
        <v>46</v>
      </c>
      <c r="C43" s="167">
        <v>33</v>
      </c>
      <c r="D43" s="167">
        <v>79</v>
      </c>
      <c r="E43" s="167">
        <v>0</v>
      </c>
      <c r="F43" s="167">
        <v>0</v>
      </c>
      <c r="G43" s="167">
        <v>0</v>
      </c>
      <c r="H43" s="167">
        <f>SUM(B43,E43)</f>
        <v>46</v>
      </c>
      <c r="I43" s="167">
        <f t="shared" si="9"/>
        <v>33</v>
      </c>
      <c r="J43" s="167">
        <f t="shared" si="9"/>
        <v>79</v>
      </c>
      <c r="K43" s="168" t="s">
        <v>878</v>
      </c>
    </row>
    <row r="44" spans="1:11" ht="20.100000000000001" customHeight="1" thickBot="1" x14ac:dyDescent="0.25">
      <c r="A44" s="165" t="s">
        <v>126</v>
      </c>
      <c r="B44" s="167">
        <f>SUM(B42:B43)</f>
        <v>100</v>
      </c>
      <c r="C44" s="167">
        <f t="shared" ref="C44:J44" si="10">SUM(C42:C43)</f>
        <v>43</v>
      </c>
      <c r="D44" s="167">
        <f t="shared" si="10"/>
        <v>143</v>
      </c>
      <c r="E44" s="167">
        <f t="shared" si="10"/>
        <v>0</v>
      </c>
      <c r="F44" s="167">
        <f t="shared" si="10"/>
        <v>0</v>
      </c>
      <c r="G44" s="167">
        <f t="shared" si="10"/>
        <v>0</v>
      </c>
      <c r="H44" s="167">
        <f t="shared" si="10"/>
        <v>100</v>
      </c>
      <c r="I44" s="167">
        <f t="shared" si="10"/>
        <v>43</v>
      </c>
      <c r="J44" s="167">
        <f t="shared" si="10"/>
        <v>143</v>
      </c>
      <c r="K44" s="22" t="s">
        <v>103</v>
      </c>
    </row>
    <row r="45" spans="1:11" ht="20.100000000000001" customHeight="1" thickBot="1" x14ac:dyDescent="0.25">
      <c r="A45" s="180" t="s">
        <v>252</v>
      </c>
      <c r="B45" s="181">
        <f>SUM(B44,B40)</f>
        <v>1150</v>
      </c>
      <c r="C45" s="181">
        <f t="shared" ref="C45:J45" si="11">SUM(C44,C40)</f>
        <v>1305</v>
      </c>
      <c r="D45" s="181">
        <f t="shared" si="11"/>
        <v>2455</v>
      </c>
      <c r="E45" s="181">
        <f t="shared" si="11"/>
        <v>0</v>
      </c>
      <c r="F45" s="181">
        <f t="shared" si="11"/>
        <v>0</v>
      </c>
      <c r="G45" s="181">
        <f t="shared" si="11"/>
        <v>0</v>
      </c>
      <c r="H45" s="181">
        <f t="shared" si="11"/>
        <v>1150</v>
      </c>
      <c r="I45" s="181">
        <f t="shared" si="11"/>
        <v>1305</v>
      </c>
      <c r="J45" s="181">
        <f t="shared" si="11"/>
        <v>2455</v>
      </c>
      <c r="K45" s="182" t="s">
        <v>253</v>
      </c>
    </row>
    <row r="46" spans="1:11" ht="15" thickTop="1" x14ac:dyDescent="0.2"/>
  </sheetData>
  <mergeCells count="21">
    <mergeCell ref="A1:K1"/>
    <mergeCell ref="A2:K2"/>
    <mergeCell ref="A3:K3"/>
    <mergeCell ref="A5:A8"/>
    <mergeCell ref="B5:D5"/>
    <mergeCell ref="E5:G5"/>
    <mergeCell ref="H5:J5"/>
    <mergeCell ref="K5:K8"/>
    <mergeCell ref="B6:D6"/>
    <mergeCell ref="E6:G6"/>
    <mergeCell ref="H30:J30"/>
    <mergeCell ref="H6:J6"/>
    <mergeCell ref="A26:K26"/>
    <mergeCell ref="A27:K27"/>
    <mergeCell ref="A29:A32"/>
    <mergeCell ref="B29:D29"/>
    <mergeCell ref="E29:G29"/>
    <mergeCell ref="H29:J29"/>
    <mergeCell ref="K29:K32"/>
    <mergeCell ref="B30:D30"/>
    <mergeCell ref="E30:G30"/>
  </mergeCells>
  <printOptions horizontalCentered="1"/>
  <pageMargins left="1" right="1" top="1" bottom="1" header="1" footer="1"/>
  <pageSetup paperSize="9" scale="80" firstPageNumber="161"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11"/>
  <sheetViews>
    <sheetView rightToLeft="1" view="pageBreakPreview" topLeftCell="A53" zoomScale="80" zoomScaleSheetLayoutView="80" workbookViewId="0">
      <selection activeCell="O89" sqref="O89"/>
    </sheetView>
  </sheetViews>
  <sheetFormatPr defaultRowHeight="14.25" x14ac:dyDescent="0.2"/>
  <cols>
    <col min="1" max="1" width="29.125" style="828" customWidth="1"/>
    <col min="2" max="10" width="8.75" style="828" customWidth="1"/>
    <col min="11" max="11" width="50.25" style="828" customWidth="1"/>
    <col min="12" max="16384" width="9" style="828"/>
  </cols>
  <sheetData>
    <row r="1" spans="1:11" ht="26.25" customHeight="1" x14ac:dyDescent="0.2">
      <c r="A1" s="995" t="s">
        <v>2106</v>
      </c>
      <c r="B1" s="995"/>
      <c r="C1" s="995"/>
      <c r="D1" s="995"/>
      <c r="E1" s="995"/>
      <c r="F1" s="995"/>
      <c r="G1" s="995"/>
      <c r="H1" s="995"/>
      <c r="I1" s="995"/>
      <c r="J1" s="995"/>
      <c r="K1" s="995"/>
    </row>
    <row r="2" spans="1:11" ht="24" customHeight="1" x14ac:dyDescent="0.2">
      <c r="A2" s="999" t="s">
        <v>2107</v>
      </c>
      <c r="B2" s="999"/>
      <c r="C2" s="999"/>
      <c r="D2" s="999"/>
      <c r="E2" s="999"/>
      <c r="F2" s="999"/>
      <c r="G2" s="999"/>
      <c r="H2" s="999"/>
      <c r="I2" s="999"/>
      <c r="J2" s="999"/>
      <c r="K2" s="999"/>
    </row>
    <row r="3" spans="1:11" ht="23.25" customHeight="1" thickBot="1" x14ac:dyDescent="0.25">
      <c r="A3" s="5" t="s">
        <v>2517</v>
      </c>
      <c r="K3" s="7" t="s">
        <v>893</v>
      </c>
    </row>
    <row r="4" spans="1:11" ht="16.5" thickTop="1" x14ac:dyDescent="0.2">
      <c r="A4" s="992" t="s">
        <v>196</v>
      </c>
      <c r="B4" s="992" t="s">
        <v>1</v>
      </c>
      <c r="C4" s="992"/>
      <c r="D4" s="992"/>
      <c r="E4" s="992" t="s">
        <v>2</v>
      </c>
      <c r="F4" s="992"/>
      <c r="G4" s="992"/>
      <c r="H4" s="992" t="s">
        <v>4</v>
      </c>
      <c r="I4" s="992"/>
      <c r="J4" s="992"/>
      <c r="K4" s="992" t="s">
        <v>197</v>
      </c>
    </row>
    <row r="5" spans="1:11" ht="15.75" x14ac:dyDescent="0.2">
      <c r="A5" s="993"/>
      <c r="B5" s="993" t="s">
        <v>6</v>
      </c>
      <c r="C5" s="993"/>
      <c r="D5" s="993"/>
      <c r="E5" s="993" t="s">
        <v>7</v>
      </c>
      <c r="F5" s="993"/>
      <c r="G5" s="993"/>
      <c r="H5" s="993" t="s">
        <v>9</v>
      </c>
      <c r="I5" s="993"/>
      <c r="J5" s="993"/>
      <c r="K5" s="993"/>
    </row>
    <row r="6" spans="1:11" ht="15.75" x14ac:dyDescent="0.2">
      <c r="A6" s="993"/>
      <c r="B6" s="825" t="s">
        <v>10</v>
      </c>
      <c r="C6" s="825" t="s">
        <v>112</v>
      </c>
      <c r="D6" s="825" t="s">
        <v>12</v>
      </c>
      <c r="E6" s="825" t="s">
        <v>10</v>
      </c>
      <c r="F6" s="825" t="s">
        <v>112</v>
      </c>
      <c r="G6" s="825" t="s">
        <v>12</v>
      </c>
      <c r="H6" s="825" t="s">
        <v>10</v>
      </c>
      <c r="I6" s="825" t="s">
        <v>112</v>
      </c>
      <c r="J6" s="825" t="s">
        <v>12</v>
      </c>
      <c r="K6" s="993"/>
    </row>
    <row r="7" spans="1:11" ht="16.5" thickBot="1" x14ac:dyDescent="0.25">
      <c r="A7" s="994"/>
      <c r="B7" s="826" t="s">
        <v>13</v>
      </c>
      <c r="C7" s="826" t="s">
        <v>14</v>
      </c>
      <c r="D7" s="826" t="s">
        <v>9</v>
      </c>
      <c r="E7" s="826" t="s">
        <v>13</v>
      </c>
      <c r="F7" s="826" t="s">
        <v>14</v>
      </c>
      <c r="G7" s="826" t="s">
        <v>9</v>
      </c>
      <c r="H7" s="826" t="s">
        <v>13</v>
      </c>
      <c r="I7" s="826" t="s">
        <v>14</v>
      </c>
      <c r="J7" s="826" t="s">
        <v>9</v>
      </c>
      <c r="K7" s="994"/>
    </row>
    <row r="8" spans="1:11" ht="17.25" customHeight="1" x14ac:dyDescent="0.2">
      <c r="A8" s="463" t="s">
        <v>15</v>
      </c>
      <c r="B8" s="834"/>
      <c r="C8" s="834"/>
      <c r="D8" s="834"/>
      <c r="E8" s="834"/>
      <c r="F8" s="834"/>
      <c r="G8" s="834"/>
      <c r="H8" s="834"/>
      <c r="I8" s="834"/>
      <c r="J8" s="834"/>
      <c r="K8" s="830" t="s">
        <v>198</v>
      </c>
    </row>
    <row r="9" spans="1:11" ht="17.25" customHeight="1" x14ac:dyDescent="0.2">
      <c r="A9" s="463" t="s">
        <v>199</v>
      </c>
      <c r="B9" s="834">
        <v>61</v>
      </c>
      <c r="C9" s="834">
        <v>130</v>
      </c>
      <c r="D9" s="834">
        <v>191</v>
      </c>
      <c r="E9" s="834">
        <v>0</v>
      </c>
      <c r="F9" s="834">
        <v>0</v>
      </c>
      <c r="G9" s="834">
        <f t="shared" ref="G9:G22" si="0">SUM(E9:F9)</f>
        <v>0</v>
      </c>
      <c r="H9" s="834">
        <f t="shared" ref="H9:I22" si="1">SUM(B9,E9)</f>
        <v>61</v>
      </c>
      <c r="I9" s="834">
        <f t="shared" si="1"/>
        <v>130</v>
      </c>
      <c r="J9" s="834">
        <f t="shared" ref="J9:J22" si="2">SUM(H9:I9)</f>
        <v>191</v>
      </c>
      <c r="K9" s="830" t="s">
        <v>200</v>
      </c>
    </row>
    <row r="10" spans="1:11" ht="17.25" customHeight="1" x14ac:dyDescent="0.2">
      <c r="A10" s="463" t="s">
        <v>209</v>
      </c>
      <c r="B10" s="834">
        <v>261</v>
      </c>
      <c r="C10" s="834">
        <v>166</v>
      </c>
      <c r="D10" s="834">
        <v>427</v>
      </c>
      <c r="E10" s="834">
        <v>0</v>
      </c>
      <c r="F10" s="834">
        <v>0</v>
      </c>
      <c r="G10" s="834">
        <f t="shared" si="0"/>
        <v>0</v>
      </c>
      <c r="H10" s="834">
        <f t="shared" si="1"/>
        <v>261</v>
      </c>
      <c r="I10" s="834">
        <f t="shared" si="1"/>
        <v>166</v>
      </c>
      <c r="J10" s="834">
        <f t="shared" si="2"/>
        <v>427</v>
      </c>
      <c r="K10" s="830" t="s">
        <v>210</v>
      </c>
    </row>
    <row r="11" spans="1:11" ht="17.25" customHeight="1" x14ac:dyDescent="0.2">
      <c r="A11" s="463" t="s">
        <v>213</v>
      </c>
      <c r="B11" s="834">
        <v>57</v>
      </c>
      <c r="C11" s="834">
        <v>59</v>
      </c>
      <c r="D11" s="834">
        <v>116</v>
      </c>
      <c r="E11" s="834">
        <v>0</v>
      </c>
      <c r="F11" s="834">
        <v>0</v>
      </c>
      <c r="G11" s="834">
        <f t="shared" si="0"/>
        <v>0</v>
      </c>
      <c r="H11" s="834">
        <f t="shared" si="1"/>
        <v>57</v>
      </c>
      <c r="I11" s="834">
        <f t="shared" si="1"/>
        <v>59</v>
      </c>
      <c r="J11" s="834">
        <f t="shared" si="2"/>
        <v>116</v>
      </c>
      <c r="K11" s="830" t="s">
        <v>214</v>
      </c>
    </row>
    <row r="12" spans="1:11" ht="12" customHeight="1" x14ac:dyDescent="0.2">
      <c r="A12" s="463" t="s">
        <v>215</v>
      </c>
      <c r="B12" s="834">
        <v>41</v>
      </c>
      <c r="C12" s="834">
        <v>36</v>
      </c>
      <c r="D12" s="834">
        <v>77</v>
      </c>
      <c r="E12" s="834">
        <v>0</v>
      </c>
      <c r="F12" s="834">
        <v>0</v>
      </c>
      <c r="G12" s="834">
        <f t="shared" si="0"/>
        <v>0</v>
      </c>
      <c r="H12" s="834">
        <f t="shared" si="1"/>
        <v>41</v>
      </c>
      <c r="I12" s="834">
        <f t="shared" si="1"/>
        <v>36</v>
      </c>
      <c r="J12" s="834">
        <f t="shared" si="2"/>
        <v>77</v>
      </c>
      <c r="K12" s="830" t="s">
        <v>888</v>
      </c>
    </row>
    <row r="13" spans="1:11" ht="17.25" hidden="1" customHeight="1" x14ac:dyDescent="0.2">
      <c r="A13" s="463" t="s">
        <v>217</v>
      </c>
      <c r="B13" s="834">
        <v>199</v>
      </c>
      <c r="C13" s="834">
        <v>322</v>
      </c>
      <c r="D13" s="834">
        <v>521</v>
      </c>
      <c r="E13" s="834">
        <v>0</v>
      </c>
      <c r="F13" s="834">
        <v>0</v>
      </c>
      <c r="G13" s="834">
        <f t="shared" si="0"/>
        <v>0</v>
      </c>
      <c r="H13" s="834">
        <f t="shared" si="1"/>
        <v>199</v>
      </c>
      <c r="I13" s="834">
        <f t="shared" si="1"/>
        <v>322</v>
      </c>
      <c r="J13" s="834">
        <f t="shared" si="2"/>
        <v>521</v>
      </c>
      <c r="K13" s="830" t="s">
        <v>257</v>
      </c>
    </row>
    <row r="14" spans="1:11" ht="17.25" customHeight="1" x14ac:dyDescent="0.2">
      <c r="A14" s="463" t="s">
        <v>221</v>
      </c>
      <c r="B14" s="834">
        <v>121</v>
      </c>
      <c r="C14" s="834">
        <v>158</v>
      </c>
      <c r="D14" s="834">
        <v>279</v>
      </c>
      <c r="E14" s="834">
        <v>0</v>
      </c>
      <c r="F14" s="834">
        <v>0</v>
      </c>
      <c r="G14" s="834">
        <f t="shared" si="0"/>
        <v>0</v>
      </c>
      <c r="H14" s="834">
        <f t="shared" si="1"/>
        <v>121</v>
      </c>
      <c r="I14" s="834">
        <f t="shared" si="1"/>
        <v>158</v>
      </c>
      <c r="J14" s="834">
        <f t="shared" si="2"/>
        <v>279</v>
      </c>
      <c r="K14" s="830" t="s">
        <v>222</v>
      </c>
    </row>
    <row r="15" spans="1:11" ht="17.25" customHeight="1" x14ac:dyDescent="0.2">
      <c r="A15" s="463" t="s">
        <v>458</v>
      </c>
      <c r="B15" s="834">
        <v>176</v>
      </c>
      <c r="C15" s="834">
        <v>505</v>
      </c>
      <c r="D15" s="834">
        <v>681</v>
      </c>
      <c r="E15" s="834">
        <v>0</v>
      </c>
      <c r="F15" s="834">
        <v>0</v>
      </c>
      <c r="G15" s="834">
        <f t="shared" si="0"/>
        <v>0</v>
      </c>
      <c r="H15" s="834">
        <f t="shared" si="1"/>
        <v>176</v>
      </c>
      <c r="I15" s="834">
        <f t="shared" si="1"/>
        <v>505</v>
      </c>
      <c r="J15" s="834">
        <f t="shared" si="2"/>
        <v>681</v>
      </c>
      <c r="K15" s="830" t="s">
        <v>459</v>
      </c>
    </row>
    <row r="16" spans="1:11" ht="17.25" customHeight="1" x14ac:dyDescent="0.2">
      <c r="A16" s="463" t="s">
        <v>460</v>
      </c>
      <c r="B16" s="834">
        <v>168</v>
      </c>
      <c r="C16" s="834">
        <v>244</v>
      </c>
      <c r="D16" s="834">
        <v>412</v>
      </c>
      <c r="E16" s="834">
        <v>0</v>
      </c>
      <c r="F16" s="834">
        <v>0</v>
      </c>
      <c r="G16" s="834">
        <f t="shared" si="0"/>
        <v>0</v>
      </c>
      <c r="H16" s="834">
        <f t="shared" si="1"/>
        <v>168</v>
      </c>
      <c r="I16" s="834">
        <f t="shared" si="1"/>
        <v>244</v>
      </c>
      <c r="J16" s="834">
        <f t="shared" si="2"/>
        <v>412</v>
      </c>
      <c r="K16" s="830" t="s">
        <v>461</v>
      </c>
    </row>
    <row r="17" spans="1:11" ht="17.25" customHeight="1" x14ac:dyDescent="0.2">
      <c r="A17" s="463" t="s">
        <v>889</v>
      </c>
      <c r="B17" s="834">
        <v>115</v>
      </c>
      <c r="C17" s="834">
        <v>109</v>
      </c>
      <c r="D17" s="834">
        <v>224</v>
      </c>
      <c r="E17" s="834">
        <v>0</v>
      </c>
      <c r="F17" s="834">
        <v>0</v>
      </c>
      <c r="G17" s="834">
        <f t="shared" si="0"/>
        <v>0</v>
      </c>
      <c r="H17" s="834">
        <f t="shared" si="1"/>
        <v>115</v>
      </c>
      <c r="I17" s="834">
        <f t="shared" si="1"/>
        <v>109</v>
      </c>
      <c r="J17" s="834">
        <f t="shared" si="2"/>
        <v>224</v>
      </c>
      <c r="K17" s="830" t="s">
        <v>890</v>
      </c>
    </row>
    <row r="18" spans="1:11" ht="17.25" customHeight="1" x14ac:dyDescent="0.2">
      <c r="A18" s="463" t="s">
        <v>311</v>
      </c>
      <c r="B18" s="834">
        <v>534</v>
      </c>
      <c r="C18" s="834">
        <v>711</v>
      </c>
      <c r="D18" s="834">
        <v>1245</v>
      </c>
      <c r="E18" s="834">
        <v>0</v>
      </c>
      <c r="F18" s="834">
        <v>0</v>
      </c>
      <c r="G18" s="834">
        <f t="shared" si="0"/>
        <v>0</v>
      </c>
      <c r="H18" s="834">
        <f t="shared" si="1"/>
        <v>534</v>
      </c>
      <c r="I18" s="834">
        <f t="shared" si="1"/>
        <v>711</v>
      </c>
      <c r="J18" s="834">
        <f t="shared" si="2"/>
        <v>1245</v>
      </c>
      <c r="K18" s="830" t="s">
        <v>312</v>
      </c>
    </row>
    <row r="19" spans="1:11" ht="17.25" customHeight="1" x14ac:dyDescent="0.2">
      <c r="A19" s="463" t="s">
        <v>229</v>
      </c>
      <c r="B19" s="834">
        <v>143</v>
      </c>
      <c r="C19" s="834">
        <v>48</v>
      </c>
      <c r="D19" s="834">
        <v>191</v>
      </c>
      <c r="E19" s="834">
        <v>0</v>
      </c>
      <c r="F19" s="834">
        <v>0</v>
      </c>
      <c r="G19" s="834">
        <f t="shared" si="0"/>
        <v>0</v>
      </c>
      <c r="H19" s="834">
        <f t="shared" si="1"/>
        <v>143</v>
      </c>
      <c r="I19" s="834">
        <f t="shared" si="1"/>
        <v>48</v>
      </c>
      <c r="J19" s="834">
        <f t="shared" si="2"/>
        <v>191</v>
      </c>
      <c r="K19" s="830" t="s">
        <v>847</v>
      </c>
    </row>
    <row r="20" spans="1:11" ht="17.25" customHeight="1" x14ac:dyDescent="0.2">
      <c r="A20" s="463" t="s">
        <v>891</v>
      </c>
      <c r="B20" s="834">
        <v>106</v>
      </c>
      <c r="C20" s="834">
        <v>93</v>
      </c>
      <c r="D20" s="834">
        <v>199</v>
      </c>
      <c r="E20" s="834">
        <v>0</v>
      </c>
      <c r="F20" s="834">
        <v>0</v>
      </c>
      <c r="G20" s="834">
        <f t="shared" si="0"/>
        <v>0</v>
      </c>
      <c r="H20" s="834">
        <f t="shared" si="1"/>
        <v>106</v>
      </c>
      <c r="I20" s="834">
        <f t="shared" si="1"/>
        <v>93</v>
      </c>
      <c r="J20" s="834">
        <f t="shared" si="2"/>
        <v>199</v>
      </c>
      <c r="K20" s="830" t="s">
        <v>434</v>
      </c>
    </row>
    <row r="21" spans="1:11" ht="17.25" customHeight="1" x14ac:dyDescent="0.2">
      <c r="A21" s="463" t="s">
        <v>892</v>
      </c>
      <c r="B21" s="834">
        <v>36</v>
      </c>
      <c r="C21" s="834">
        <v>65</v>
      </c>
      <c r="D21" s="834">
        <v>101</v>
      </c>
      <c r="E21" s="834">
        <v>0</v>
      </c>
      <c r="F21" s="834">
        <v>0</v>
      </c>
      <c r="G21" s="834">
        <f t="shared" si="0"/>
        <v>0</v>
      </c>
      <c r="H21" s="834">
        <f t="shared" si="1"/>
        <v>36</v>
      </c>
      <c r="I21" s="834">
        <f t="shared" si="1"/>
        <v>65</v>
      </c>
      <c r="J21" s="834">
        <f t="shared" si="2"/>
        <v>101</v>
      </c>
      <c r="K21" s="830" t="s">
        <v>244</v>
      </c>
    </row>
    <row r="22" spans="1:11" ht="17.25" customHeight="1" x14ac:dyDescent="0.2">
      <c r="A22" s="463" t="s">
        <v>245</v>
      </c>
      <c r="B22" s="834">
        <v>95</v>
      </c>
      <c r="C22" s="834">
        <v>281</v>
      </c>
      <c r="D22" s="834">
        <v>376</v>
      </c>
      <c r="E22" s="834">
        <v>0</v>
      </c>
      <c r="F22" s="834">
        <v>0</v>
      </c>
      <c r="G22" s="834">
        <f t="shared" si="0"/>
        <v>0</v>
      </c>
      <c r="H22" s="834">
        <f t="shared" si="1"/>
        <v>95</v>
      </c>
      <c r="I22" s="834">
        <f t="shared" si="1"/>
        <v>281</v>
      </c>
      <c r="J22" s="834">
        <f t="shared" si="2"/>
        <v>376</v>
      </c>
      <c r="K22" s="830" t="s">
        <v>246</v>
      </c>
    </row>
    <row r="23" spans="1:11" ht="17.25" customHeight="1" x14ac:dyDescent="0.2">
      <c r="A23" s="463" t="s">
        <v>90</v>
      </c>
      <c r="B23" s="834">
        <f t="shared" ref="B23:J23" si="3">SUM(B9:B22)</f>
        <v>2113</v>
      </c>
      <c r="C23" s="834">
        <f t="shared" si="3"/>
        <v>2927</v>
      </c>
      <c r="D23" s="834">
        <f t="shared" si="3"/>
        <v>5040</v>
      </c>
      <c r="E23" s="834">
        <f t="shared" si="3"/>
        <v>0</v>
      </c>
      <c r="F23" s="834">
        <f t="shared" si="3"/>
        <v>0</v>
      </c>
      <c r="G23" s="834">
        <f t="shared" si="3"/>
        <v>0</v>
      </c>
      <c r="H23" s="834">
        <f t="shared" si="3"/>
        <v>2113</v>
      </c>
      <c r="I23" s="834">
        <f t="shared" si="3"/>
        <v>2927</v>
      </c>
      <c r="J23" s="834">
        <f t="shared" si="3"/>
        <v>5040</v>
      </c>
      <c r="K23" s="830" t="s">
        <v>91</v>
      </c>
    </row>
    <row r="24" spans="1:11" ht="17.25" customHeight="1" x14ac:dyDescent="0.2">
      <c r="A24" s="463" t="s">
        <v>92</v>
      </c>
      <c r="B24" s="834"/>
      <c r="C24" s="834"/>
      <c r="D24" s="834"/>
      <c r="E24" s="834"/>
      <c r="F24" s="834"/>
      <c r="G24" s="834"/>
      <c r="H24" s="834"/>
      <c r="I24" s="834"/>
      <c r="J24" s="834"/>
      <c r="K24" s="830" t="s">
        <v>93</v>
      </c>
    </row>
    <row r="25" spans="1:11" ht="17.25" customHeight="1" x14ac:dyDescent="0.2">
      <c r="A25" s="463" t="s">
        <v>209</v>
      </c>
      <c r="B25" s="834">
        <v>49</v>
      </c>
      <c r="C25" s="834">
        <v>10</v>
      </c>
      <c r="D25" s="834">
        <v>59</v>
      </c>
      <c r="E25" s="834">
        <v>0</v>
      </c>
      <c r="F25" s="834">
        <v>0</v>
      </c>
      <c r="G25" s="834">
        <f t="shared" ref="G25:G35" si="4">SUM(E25:F25)</f>
        <v>0</v>
      </c>
      <c r="H25" s="834">
        <f t="shared" ref="H25:I35" si="5">SUM(B25,E25)</f>
        <v>49</v>
      </c>
      <c r="I25" s="834">
        <f t="shared" si="5"/>
        <v>10</v>
      </c>
      <c r="J25" s="834">
        <f t="shared" ref="J25:J35" si="6">SUM(H25:I25)</f>
        <v>59</v>
      </c>
      <c r="K25" s="830" t="s">
        <v>210</v>
      </c>
    </row>
    <row r="26" spans="1:11" ht="17.25" customHeight="1" x14ac:dyDescent="0.2">
      <c r="A26" s="463" t="s">
        <v>217</v>
      </c>
      <c r="B26" s="834">
        <v>34</v>
      </c>
      <c r="C26" s="834">
        <v>16</v>
      </c>
      <c r="D26" s="834">
        <v>50</v>
      </c>
      <c r="E26" s="834">
        <v>0</v>
      </c>
      <c r="F26" s="834">
        <v>0</v>
      </c>
      <c r="G26" s="834">
        <f t="shared" si="4"/>
        <v>0</v>
      </c>
      <c r="H26" s="834">
        <f t="shared" si="5"/>
        <v>34</v>
      </c>
      <c r="I26" s="834">
        <f t="shared" si="5"/>
        <v>16</v>
      </c>
      <c r="J26" s="834">
        <f t="shared" si="6"/>
        <v>50</v>
      </c>
      <c r="K26" s="830" t="s">
        <v>257</v>
      </c>
    </row>
    <row r="27" spans="1:11" ht="17.25" customHeight="1" x14ac:dyDescent="0.2">
      <c r="A27" s="463" t="s">
        <v>221</v>
      </c>
      <c r="B27" s="834">
        <v>75</v>
      </c>
      <c r="C27" s="834">
        <v>29</v>
      </c>
      <c r="D27" s="834">
        <v>104</v>
      </c>
      <c r="E27" s="834">
        <v>0</v>
      </c>
      <c r="F27" s="834">
        <v>0</v>
      </c>
      <c r="G27" s="834">
        <f t="shared" si="4"/>
        <v>0</v>
      </c>
      <c r="H27" s="834">
        <f t="shared" si="5"/>
        <v>75</v>
      </c>
      <c r="I27" s="834">
        <f t="shared" si="5"/>
        <v>29</v>
      </c>
      <c r="J27" s="834">
        <f t="shared" si="6"/>
        <v>104</v>
      </c>
      <c r="K27" s="830" t="s">
        <v>222</v>
      </c>
    </row>
    <row r="28" spans="1:11" ht="17.25" customHeight="1" x14ac:dyDescent="0.2">
      <c r="A28" s="463" t="s">
        <v>458</v>
      </c>
      <c r="B28" s="834">
        <v>124</v>
      </c>
      <c r="C28" s="834">
        <v>117</v>
      </c>
      <c r="D28" s="834">
        <v>241</v>
      </c>
      <c r="E28" s="834">
        <v>0</v>
      </c>
      <c r="F28" s="834">
        <v>0</v>
      </c>
      <c r="G28" s="834">
        <f t="shared" si="4"/>
        <v>0</v>
      </c>
      <c r="H28" s="834">
        <f t="shared" si="5"/>
        <v>124</v>
      </c>
      <c r="I28" s="834">
        <f t="shared" si="5"/>
        <v>117</v>
      </c>
      <c r="J28" s="834">
        <f t="shared" si="6"/>
        <v>241</v>
      </c>
      <c r="K28" s="830" t="s">
        <v>459</v>
      </c>
    </row>
    <row r="29" spans="1:11" ht="17.25" customHeight="1" x14ac:dyDescent="0.2">
      <c r="A29" s="463" t="s">
        <v>460</v>
      </c>
      <c r="B29" s="834">
        <v>20</v>
      </c>
      <c r="C29" s="834">
        <v>24</v>
      </c>
      <c r="D29" s="834">
        <v>44</v>
      </c>
      <c r="E29" s="834">
        <v>0</v>
      </c>
      <c r="F29" s="834">
        <v>0</v>
      </c>
      <c r="G29" s="834">
        <f t="shared" si="4"/>
        <v>0</v>
      </c>
      <c r="H29" s="834">
        <f t="shared" si="5"/>
        <v>20</v>
      </c>
      <c r="I29" s="834">
        <f t="shared" si="5"/>
        <v>24</v>
      </c>
      <c r="J29" s="834">
        <f t="shared" si="6"/>
        <v>44</v>
      </c>
      <c r="K29" s="830" t="s">
        <v>461</v>
      </c>
    </row>
    <row r="30" spans="1:11" ht="17.25" customHeight="1" x14ac:dyDescent="0.2">
      <c r="A30" s="463" t="s">
        <v>889</v>
      </c>
      <c r="B30" s="834">
        <v>8</v>
      </c>
      <c r="C30" s="834">
        <v>6</v>
      </c>
      <c r="D30" s="834">
        <v>14</v>
      </c>
      <c r="E30" s="834">
        <v>0</v>
      </c>
      <c r="F30" s="834">
        <v>0</v>
      </c>
      <c r="G30" s="834">
        <f t="shared" si="4"/>
        <v>0</v>
      </c>
      <c r="H30" s="834">
        <f t="shared" si="5"/>
        <v>8</v>
      </c>
      <c r="I30" s="834">
        <f t="shared" si="5"/>
        <v>6</v>
      </c>
      <c r="J30" s="834">
        <f t="shared" si="6"/>
        <v>14</v>
      </c>
      <c r="K30" s="830" t="s">
        <v>890</v>
      </c>
    </row>
    <row r="31" spans="1:11" ht="17.25" customHeight="1" x14ac:dyDescent="0.2">
      <c r="A31" s="463" t="s">
        <v>311</v>
      </c>
      <c r="B31" s="834">
        <v>49</v>
      </c>
      <c r="C31" s="834">
        <v>56</v>
      </c>
      <c r="D31" s="834">
        <v>105</v>
      </c>
      <c r="E31" s="834">
        <v>0</v>
      </c>
      <c r="F31" s="834">
        <v>0</v>
      </c>
      <c r="G31" s="834">
        <f t="shared" si="4"/>
        <v>0</v>
      </c>
      <c r="H31" s="834">
        <f t="shared" si="5"/>
        <v>49</v>
      </c>
      <c r="I31" s="834">
        <f t="shared" si="5"/>
        <v>56</v>
      </c>
      <c r="J31" s="834">
        <f t="shared" si="6"/>
        <v>105</v>
      </c>
      <c r="K31" s="830" t="s">
        <v>312</v>
      </c>
    </row>
    <row r="32" spans="1:11" ht="17.25" customHeight="1" x14ac:dyDescent="0.2">
      <c r="A32" s="463" t="s">
        <v>229</v>
      </c>
      <c r="B32" s="834">
        <v>35</v>
      </c>
      <c r="C32" s="834">
        <v>13</v>
      </c>
      <c r="D32" s="834">
        <v>48</v>
      </c>
      <c r="E32" s="834">
        <v>0</v>
      </c>
      <c r="F32" s="834">
        <v>0</v>
      </c>
      <c r="G32" s="834">
        <f t="shared" si="4"/>
        <v>0</v>
      </c>
      <c r="H32" s="834">
        <f t="shared" si="5"/>
        <v>35</v>
      </c>
      <c r="I32" s="834">
        <f t="shared" si="5"/>
        <v>13</v>
      </c>
      <c r="J32" s="834">
        <f t="shared" si="6"/>
        <v>48</v>
      </c>
      <c r="K32" s="830" t="s">
        <v>847</v>
      </c>
    </row>
    <row r="33" spans="1:11" ht="17.25" customHeight="1" x14ac:dyDescent="0.2">
      <c r="A33" s="463" t="s">
        <v>891</v>
      </c>
      <c r="B33" s="834">
        <v>71</v>
      </c>
      <c r="C33" s="834">
        <v>12</v>
      </c>
      <c r="D33" s="834">
        <v>83</v>
      </c>
      <c r="E33" s="834">
        <v>0</v>
      </c>
      <c r="F33" s="834">
        <v>0</v>
      </c>
      <c r="G33" s="834">
        <f t="shared" si="4"/>
        <v>0</v>
      </c>
      <c r="H33" s="834">
        <f t="shared" si="5"/>
        <v>71</v>
      </c>
      <c r="I33" s="834">
        <f t="shared" si="5"/>
        <v>12</v>
      </c>
      <c r="J33" s="834">
        <f t="shared" si="6"/>
        <v>83</v>
      </c>
      <c r="K33" s="830" t="s">
        <v>434</v>
      </c>
    </row>
    <row r="34" spans="1:11" ht="17.25" customHeight="1" x14ac:dyDescent="0.2">
      <c r="A34" s="463" t="s">
        <v>892</v>
      </c>
      <c r="B34" s="834">
        <v>14</v>
      </c>
      <c r="C34" s="834">
        <v>50</v>
      </c>
      <c r="D34" s="834">
        <v>64</v>
      </c>
      <c r="E34" s="834">
        <v>0</v>
      </c>
      <c r="F34" s="834">
        <v>0</v>
      </c>
      <c r="G34" s="834">
        <f t="shared" si="4"/>
        <v>0</v>
      </c>
      <c r="H34" s="834">
        <f t="shared" si="5"/>
        <v>14</v>
      </c>
      <c r="I34" s="834">
        <f t="shared" si="5"/>
        <v>50</v>
      </c>
      <c r="J34" s="834">
        <f t="shared" si="6"/>
        <v>64</v>
      </c>
      <c r="K34" s="830" t="s">
        <v>244</v>
      </c>
    </row>
    <row r="35" spans="1:11" ht="17.25" customHeight="1" x14ac:dyDescent="0.2">
      <c r="A35" s="463" t="s">
        <v>245</v>
      </c>
      <c r="B35" s="834">
        <v>51</v>
      </c>
      <c r="C35" s="834">
        <v>30</v>
      </c>
      <c r="D35" s="834">
        <v>81</v>
      </c>
      <c r="E35" s="834">
        <v>0</v>
      </c>
      <c r="F35" s="834">
        <v>0</v>
      </c>
      <c r="G35" s="834">
        <f t="shared" si="4"/>
        <v>0</v>
      </c>
      <c r="H35" s="834">
        <f t="shared" si="5"/>
        <v>51</v>
      </c>
      <c r="I35" s="834">
        <f t="shared" si="5"/>
        <v>30</v>
      </c>
      <c r="J35" s="834">
        <f t="shared" si="6"/>
        <v>81</v>
      </c>
      <c r="K35" s="830" t="s">
        <v>246</v>
      </c>
    </row>
    <row r="36" spans="1:11" ht="17.25" customHeight="1" thickBot="1" x14ac:dyDescent="0.25">
      <c r="A36" s="463" t="s">
        <v>126</v>
      </c>
      <c r="B36" s="834">
        <f t="shared" ref="B36:J36" si="7">SUM(B25:B35)</f>
        <v>530</v>
      </c>
      <c r="C36" s="834">
        <f t="shared" si="7"/>
        <v>363</v>
      </c>
      <c r="D36" s="834">
        <f t="shared" si="7"/>
        <v>893</v>
      </c>
      <c r="E36" s="834">
        <f t="shared" si="7"/>
        <v>0</v>
      </c>
      <c r="F36" s="834">
        <f t="shared" si="7"/>
        <v>0</v>
      </c>
      <c r="G36" s="834">
        <f t="shared" si="7"/>
        <v>0</v>
      </c>
      <c r="H36" s="834">
        <f t="shared" si="7"/>
        <v>530</v>
      </c>
      <c r="I36" s="834">
        <f t="shared" si="7"/>
        <v>363</v>
      </c>
      <c r="J36" s="834">
        <f t="shared" si="7"/>
        <v>893</v>
      </c>
      <c r="K36" s="830" t="s">
        <v>93</v>
      </c>
    </row>
    <row r="37" spans="1:11" ht="17.25" customHeight="1" thickBot="1" x14ac:dyDescent="0.25">
      <c r="A37" s="23" t="s">
        <v>374</v>
      </c>
      <c r="B37" s="24">
        <f>SUM(B36,B23)</f>
        <v>2643</v>
      </c>
      <c r="C37" s="24">
        <f t="shared" ref="C37:J37" si="8">SUM(C36,C23)</f>
        <v>3290</v>
      </c>
      <c r="D37" s="24">
        <f t="shared" si="8"/>
        <v>5933</v>
      </c>
      <c r="E37" s="24">
        <f t="shared" si="8"/>
        <v>0</v>
      </c>
      <c r="F37" s="24">
        <f t="shared" si="8"/>
        <v>0</v>
      </c>
      <c r="G37" s="24">
        <f t="shared" si="8"/>
        <v>0</v>
      </c>
      <c r="H37" s="24">
        <f t="shared" si="8"/>
        <v>2643</v>
      </c>
      <c r="I37" s="24">
        <f t="shared" si="8"/>
        <v>3290</v>
      </c>
      <c r="J37" s="24">
        <f t="shared" si="8"/>
        <v>5933</v>
      </c>
      <c r="K37" s="831" t="s">
        <v>253</v>
      </c>
    </row>
    <row r="38" spans="1:11" ht="15" thickTop="1" x14ac:dyDescent="0.2"/>
    <row r="41" spans="1:11" ht="22.5" customHeight="1" x14ac:dyDescent="0.2">
      <c r="A41" s="995" t="s">
        <v>2109</v>
      </c>
      <c r="B41" s="995"/>
      <c r="C41" s="995"/>
      <c r="D41" s="995"/>
      <c r="E41" s="995"/>
      <c r="F41" s="995"/>
      <c r="G41" s="995"/>
      <c r="H41" s="995"/>
      <c r="I41" s="995"/>
      <c r="J41" s="995"/>
      <c r="K41" s="995"/>
    </row>
    <row r="42" spans="1:11" ht="21" customHeight="1" x14ac:dyDescent="0.2">
      <c r="A42" s="999" t="s">
        <v>2108</v>
      </c>
      <c r="B42" s="999"/>
      <c r="C42" s="999"/>
      <c r="D42" s="999"/>
      <c r="E42" s="999"/>
      <c r="F42" s="999"/>
      <c r="G42" s="999"/>
      <c r="H42" s="999"/>
      <c r="I42" s="999"/>
      <c r="J42" s="999"/>
      <c r="K42" s="999"/>
    </row>
    <row r="43" spans="1:11" ht="24" customHeight="1" thickBot="1" x14ac:dyDescent="0.25">
      <c r="A43" s="5" t="s">
        <v>894</v>
      </c>
      <c r="K43" s="7" t="s">
        <v>895</v>
      </c>
    </row>
    <row r="44" spans="1:11" ht="16.5" thickTop="1" x14ac:dyDescent="0.2">
      <c r="A44" s="992" t="s">
        <v>196</v>
      </c>
      <c r="B44" s="992" t="s">
        <v>1</v>
      </c>
      <c r="C44" s="992"/>
      <c r="D44" s="992"/>
      <c r="E44" s="992" t="s">
        <v>2</v>
      </c>
      <c r="F44" s="992"/>
      <c r="G44" s="992"/>
      <c r="H44" s="992" t="s">
        <v>4</v>
      </c>
      <c r="I44" s="992"/>
      <c r="J44" s="992"/>
      <c r="K44" s="992" t="s">
        <v>197</v>
      </c>
    </row>
    <row r="45" spans="1:11" ht="15.75" x14ac:dyDescent="0.2">
      <c r="A45" s="993"/>
      <c r="B45" s="993" t="s">
        <v>6</v>
      </c>
      <c r="C45" s="993"/>
      <c r="D45" s="993"/>
      <c r="E45" s="993" t="s">
        <v>7</v>
      </c>
      <c r="F45" s="993"/>
      <c r="G45" s="993"/>
      <c r="H45" s="993" t="s">
        <v>9</v>
      </c>
      <c r="I45" s="993"/>
      <c r="J45" s="993"/>
      <c r="K45" s="993"/>
    </row>
    <row r="46" spans="1:11" ht="15.75" x14ac:dyDescent="0.2">
      <c r="A46" s="993"/>
      <c r="B46" s="825" t="s">
        <v>10</v>
      </c>
      <c r="C46" s="825" t="s">
        <v>112</v>
      </c>
      <c r="D46" s="825" t="s">
        <v>12</v>
      </c>
      <c r="E46" s="825" t="s">
        <v>10</v>
      </c>
      <c r="F46" s="825" t="s">
        <v>112</v>
      </c>
      <c r="G46" s="825" t="s">
        <v>12</v>
      </c>
      <c r="H46" s="825" t="s">
        <v>10</v>
      </c>
      <c r="I46" s="825" t="s">
        <v>112</v>
      </c>
      <c r="J46" s="825" t="s">
        <v>12</v>
      </c>
      <c r="K46" s="993"/>
    </row>
    <row r="47" spans="1:11" ht="16.5" thickBot="1" x14ac:dyDescent="0.25">
      <c r="A47" s="994"/>
      <c r="B47" s="826" t="s">
        <v>13</v>
      </c>
      <c r="C47" s="826" t="s">
        <v>14</v>
      </c>
      <c r="D47" s="826" t="s">
        <v>9</v>
      </c>
      <c r="E47" s="826" t="s">
        <v>13</v>
      </c>
      <c r="F47" s="826" t="s">
        <v>14</v>
      </c>
      <c r="G47" s="826" t="s">
        <v>9</v>
      </c>
      <c r="H47" s="826" t="s">
        <v>13</v>
      </c>
      <c r="I47" s="826" t="s">
        <v>14</v>
      </c>
      <c r="J47" s="826" t="s">
        <v>9</v>
      </c>
      <c r="K47" s="994"/>
    </row>
    <row r="48" spans="1:11" ht="17.45" customHeight="1" x14ac:dyDescent="0.2">
      <c r="A48" s="463" t="s">
        <v>15</v>
      </c>
      <c r="B48" s="834"/>
      <c r="C48" s="834"/>
      <c r="D48" s="834"/>
      <c r="E48" s="834"/>
      <c r="F48" s="834"/>
      <c r="G48" s="834"/>
      <c r="H48" s="834"/>
      <c r="I48" s="834"/>
      <c r="J48" s="834"/>
      <c r="K48" s="830" t="s">
        <v>198</v>
      </c>
    </row>
    <row r="49" spans="1:11" ht="17.45" customHeight="1" x14ac:dyDescent="0.2">
      <c r="A49" s="463" t="s">
        <v>199</v>
      </c>
      <c r="B49" s="834">
        <v>196</v>
      </c>
      <c r="C49" s="834">
        <v>461</v>
      </c>
      <c r="D49" s="834">
        <v>657</v>
      </c>
      <c r="E49" s="834">
        <v>0</v>
      </c>
      <c r="F49" s="834">
        <v>0</v>
      </c>
      <c r="G49" s="834">
        <f t="shared" ref="G49:G57" si="9">SUM(E49:F49)</f>
        <v>0</v>
      </c>
      <c r="H49" s="834">
        <f t="shared" ref="H49:I62" si="10">SUM(B49,E49)</f>
        <v>196</v>
      </c>
      <c r="I49" s="834">
        <f t="shared" si="10"/>
        <v>461</v>
      </c>
      <c r="J49" s="834">
        <f t="shared" ref="J49:J62" si="11">SUM(H49:I49)</f>
        <v>657</v>
      </c>
      <c r="K49" s="830" t="s">
        <v>200</v>
      </c>
    </row>
    <row r="50" spans="1:11" ht="17.45" customHeight="1" x14ac:dyDescent="0.2">
      <c r="A50" s="463" t="s">
        <v>209</v>
      </c>
      <c r="B50" s="834">
        <v>766</v>
      </c>
      <c r="C50" s="834">
        <v>679</v>
      </c>
      <c r="D50" s="834">
        <v>1445</v>
      </c>
      <c r="E50" s="834">
        <v>0</v>
      </c>
      <c r="F50" s="834">
        <v>0</v>
      </c>
      <c r="G50" s="834">
        <f t="shared" si="9"/>
        <v>0</v>
      </c>
      <c r="H50" s="834">
        <f t="shared" si="10"/>
        <v>766</v>
      </c>
      <c r="I50" s="834">
        <f t="shared" si="10"/>
        <v>679</v>
      </c>
      <c r="J50" s="834">
        <f t="shared" si="11"/>
        <v>1445</v>
      </c>
      <c r="K50" s="830" t="s">
        <v>210</v>
      </c>
    </row>
    <row r="51" spans="1:11" ht="17.45" customHeight="1" x14ac:dyDescent="0.2">
      <c r="A51" s="463" t="s">
        <v>213</v>
      </c>
      <c r="B51" s="834">
        <v>296</v>
      </c>
      <c r="C51" s="834">
        <v>273</v>
      </c>
      <c r="D51" s="834">
        <v>569</v>
      </c>
      <c r="E51" s="834">
        <v>0</v>
      </c>
      <c r="F51" s="834">
        <v>0</v>
      </c>
      <c r="G51" s="834">
        <f t="shared" si="9"/>
        <v>0</v>
      </c>
      <c r="H51" s="834">
        <f t="shared" si="10"/>
        <v>296</v>
      </c>
      <c r="I51" s="834">
        <f t="shared" si="10"/>
        <v>273</v>
      </c>
      <c r="J51" s="834">
        <f t="shared" si="11"/>
        <v>569</v>
      </c>
      <c r="K51" s="830" t="s">
        <v>214</v>
      </c>
    </row>
    <row r="52" spans="1:11" ht="17.45" customHeight="1" x14ac:dyDescent="0.2">
      <c r="A52" s="463" t="s">
        <v>215</v>
      </c>
      <c r="B52" s="834">
        <v>159</v>
      </c>
      <c r="C52" s="834">
        <v>142</v>
      </c>
      <c r="D52" s="834">
        <v>301</v>
      </c>
      <c r="E52" s="834">
        <v>0</v>
      </c>
      <c r="F52" s="834">
        <v>0</v>
      </c>
      <c r="G52" s="834">
        <f t="shared" si="9"/>
        <v>0</v>
      </c>
      <c r="H52" s="834">
        <f t="shared" si="10"/>
        <v>159</v>
      </c>
      <c r="I52" s="834">
        <f t="shared" si="10"/>
        <v>142</v>
      </c>
      <c r="J52" s="834">
        <f t="shared" si="11"/>
        <v>301</v>
      </c>
      <c r="K52" s="830" t="s">
        <v>888</v>
      </c>
    </row>
    <row r="53" spans="1:11" ht="17.45" customHeight="1" x14ac:dyDescent="0.2">
      <c r="A53" s="463" t="s">
        <v>217</v>
      </c>
      <c r="B53" s="834">
        <v>581</v>
      </c>
      <c r="C53" s="834">
        <v>1127</v>
      </c>
      <c r="D53" s="834">
        <v>1708</v>
      </c>
      <c r="E53" s="834">
        <v>0</v>
      </c>
      <c r="F53" s="834">
        <v>0</v>
      </c>
      <c r="G53" s="834">
        <f t="shared" si="9"/>
        <v>0</v>
      </c>
      <c r="H53" s="834">
        <f t="shared" si="10"/>
        <v>581</v>
      </c>
      <c r="I53" s="834">
        <f t="shared" si="10"/>
        <v>1127</v>
      </c>
      <c r="J53" s="834">
        <f t="shared" si="11"/>
        <v>1708</v>
      </c>
      <c r="K53" s="830" t="s">
        <v>257</v>
      </c>
    </row>
    <row r="54" spans="1:11" ht="17.45" customHeight="1" x14ac:dyDescent="0.2">
      <c r="A54" s="463" t="s">
        <v>221</v>
      </c>
      <c r="B54" s="834">
        <v>524</v>
      </c>
      <c r="C54" s="834">
        <v>497</v>
      </c>
      <c r="D54" s="834">
        <v>1021</v>
      </c>
      <c r="E54" s="834">
        <v>0</v>
      </c>
      <c r="F54" s="834">
        <v>0</v>
      </c>
      <c r="G54" s="834">
        <f t="shared" si="9"/>
        <v>0</v>
      </c>
      <c r="H54" s="834">
        <f t="shared" si="10"/>
        <v>524</v>
      </c>
      <c r="I54" s="834">
        <f t="shared" si="10"/>
        <v>497</v>
      </c>
      <c r="J54" s="834">
        <f t="shared" si="11"/>
        <v>1021</v>
      </c>
      <c r="K54" s="830" t="s">
        <v>222</v>
      </c>
    </row>
    <row r="55" spans="1:11" ht="17.45" customHeight="1" x14ac:dyDescent="0.2">
      <c r="A55" s="463" t="s">
        <v>458</v>
      </c>
      <c r="B55" s="834">
        <v>1298</v>
      </c>
      <c r="C55" s="834">
        <v>2398</v>
      </c>
      <c r="D55" s="834">
        <v>3696</v>
      </c>
      <c r="E55" s="834">
        <v>0</v>
      </c>
      <c r="F55" s="834">
        <v>0</v>
      </c>
      <c r="G55" s="834">
        <f t="shared" si="9"/>
        <v>0</v>
      </c>
      <c r="H55" s="834">
        <f t="shared" si="10"/>
        <v>1298</v>
      </c>
      <c r="I55" s="834">
        <f t="shared" si="10"/>
        <v>2398</v>
      </c>
      <c r="J55" s="834">
        <f t="shared" si="11"/>
        <v>3696</v>
      </c>
      <c r="K55" s="830" t="s">
        <v>459</v>
      </c>
    </row>
    <row r="56" spans="1:11" ht="17.45" customHeight="1" x14ac:dyDescent="0.2">
      <c r="A56" s="463" t="s">
        <v>460</v>
      </c>
      <c r="B56" s="834">
        <v>534</v>
      </c>
      <c r="C56" s="834">
        <v>815</v>
      </c>
      <c r="D56" s="834">
        <v>1349</v>
      </c>
      <c r="E56" s="834">
        <v>0</v>
      </c>
      <c r="F56" s="834">
        <v>0</v>
      </c>
      <c r="G56" s="834">
        <f t="shared" si="9"/>
        <v>0</v>
      </c>
      <c r="H56" s="834">
        <f t="shared" si="10"/>
        <v>534</v>
      </c>
      <c r="I56" s="834">
        <f t="shared" si="10"/>
        <v>815</v>
      </c>
      <c r="J56" s="834">
        <f t="shared" si="11"/>
        <v>1349</v>
      </c>
      <c r="K56" s="830" t="s">
        <v>461</v>
      </c>
    </row>
    <row r="57" spans="1:11" ht="17.45" customHeight="1" x14ac:dyDescent="0.2">
      <c r="A57" s="463" t="s">
        <v>889</v>
      </c>
      <c r="B57" s="834">
        <v>270</v>
      </c>
      <c r="C57" s="834">
        <v>286</v>
      </c>
      <c r="D57" s="834">
        <v>556</v>
      </c>
      <c r="E57" s="834">
        <v>0</v>
      </c>
      <c r="F57" s="834">
        <v>0</v>
      </c>
      <c r="G57" s="834">
        <f t="shared" si="9"/>
        <v>0</v>
      </c>
      <c r="H57" s="834">
        <f t="shared" si="10"/>
        <v>270</v>
      </c>
      <c r="I57" s="834">
        <f t="shared" si="10"/>
        <v>286</v>
      </c>
      <c r="J57" s="834">
        <f t="shared" si="11"/>
        <v>556</v>
      </c>
      <c r="K57" s="830" t="s">
        <v>890</v>
      </c>
    </row>
    <row r="58" spans="1:11" ht="17.45" customHeight="1" x14ac:dyDescent="0.2">
      <c r="A58" s="463" t="s">
        <v>311</v>
      </c>
      <c r="B58" s="834">
        <v>2005</v>
      </c>
      <c r="C58" s="834">
        <v>2448</v>
      </c>
      <c r="D58" s="834">
        <v>4453</v>
      </c>
      <c r="E58" s="834">
        <v>0</v>
      </c>
      <c r="F58" s="834">
        <v>0</v>
      </c>
      <c r="G58" s="834">
        <f>SUM(E58:F58)</f>
        <v>0</v>
      </c>
      <c r="H58" s="834">
        <f t="shared" si="10"/>
        <v>2005</v>
      </c>
      <c r="I58" s="834">
        <f t="shared" si="10"/>
        <v>2448</v>
      </c>
      <c r="J58" s="834">
        <f t="shared" si="11"/>
        <v>4453</v>
      </c>
      <c r="K58" s="830" t="s">
        <v>312</v>
      </c>
    </row>
    <row r="59" spans="1:11" ht="17.45" customHeight="1" x14ac:dyDescent="0.2">
      <c r="A59" s="463" t="s">
        <v>229</v>
      </c>
      <c r="B59" s="834">
        <v>731</v>
      </c>
      <c r="C59" s="834">
        <v>204</v>
      </c>
      <c r="D59" s="834">
        <v>935</v>
      </c>
      <c r="E59" s="834">
        <v>0</v>
      </c>
      <c r="F59" s="834">
        <v>0</v>
      </c>
      <c r="G59" s="834">
        <f>SUM(E59:F59)</f>
        <v>0</v>
      </c>
      <c r="H59" s="834">
        <f t="shared" si="10"/>
        <v>731</v>
      </c>
      <c r="I59" s="834">
        <f t="shared" si="10"/>
        <v>204</v>
      </c>
      <c r="J59" s="834">
        <f t="shared" si="11"/>
        <v>935</v>
      </c>
      <c r="K59" s="830" t="s">
        <v>847</v>
      </c>
    </row>
    <row r="60" spans="1:11" ht="17.45" customHeight="1" x14ac:dyDescent="0.2">
      <c r="A60" s="463" t="s">
        <v>891</v>
      </c>
      <c r="B60" s="834">
        <v>501</v>
      </c>
      <c r="C60" s="834">
        <v>449</v>
      </c>
      <c r="D60" s="834">
        <v>950</v>
      </c>
      <c r="E60" s="834">
        <v>0</v>
      </c>
      <c r="F60" s="834">
        <v>0</v>
      </c>
      <c r="G60" s="834">
        <f>SUM(E60:F60)</f>
        <v>0</v>
      </c>
      <c r="H60" s="834">
        <f t="shared" si="10"/>
        <v>501</v>
      </c>
      <c r="I60" s="834">
        <f t="shared" si="10"/>
        <v>449</v>
      </c>
      <c r="J60" s="834">
        <f t="shared" si="11"/>
        <v>950</v>
      </c>
      <c r="K60" s="830" t="s">
        <v>434</v>
      </c>
    </row>
    <row r="61" spans="1:11" ht="17.45" customHeight="1" x14ac:dyDescent="0.2">
      <c r="A61" s="463" t="s">
        <v>892</v>
      </c>
      <c r="B61" s="834">
        <v>180</v>
      </c>
      <c r="C61" s="834">
        <v>379</v>
      </c>
      <c r="D61" s="834">
        <v>559</v>
      </c>
      <c r="E61" s="834">
        <v>0</v>
      </c>
      <c r="F61" s="834">
        <v>0</v>
      </c>
      <c r="G61" s="834">
        <f>SUM(E61:F61)</f>
        <v>0</v>
      </c>
      <c r="H61" s="834">
        <f t="shared" si="10"/>
        <v>180</v>
      </c>
      <c r="I61" s="834">
        <f t="shared" si="10"/>
        <v>379</v>
      </c>
      <c r="J61" s="834">
        <f t="shared" si="11"/>
        <v>559</v>
      </c>
      <c r="K61" s="830" t="s">
        <v>244</v>
      </c>
    </row>
    <row r="62" spans="1:11" ht="17.45" customHeight="1" x14ac:dyDescent="0.2">
      <c r="A62" s="463" t="s">
        <v>245</v>
      </c>
      <c r="B62" s="834">
        <v>567</v>
      </c>
      <c r="C62" s="834">
        <v>1350</v>
      </c>
      <c r="D62" s="834">
        <v>1917</v>
      </c>
      <c r="E62" s="834">
        <v>0</v>
      </c>
      <c r="F62" s="834">
        <v>0</v>
      </c>
      <c r="G62" s="834">
        <f>SUM(E62:F62)</f>
        <v>0</v>
      </c>
      <c r="H62" s="834">
        <f t="shared" si="10"/>
        <v>567</v>
      </c>
      <c r="I62" s="834">
        <f t="shared" si="10"/>
        <v>1350</v>
      </c>
      <c r="J62" s="834">
        <f t="shared" si="11"/>
        <v>1917</v>
      </c>
      <c r="K62" s="830" t="s">
        <v>246</v>
      </c>
    </row>
    <row r="63" spans="1:11" ht="17.45" customHeight="1" x14ac:dyDescent="0.2">
      <c r="A63" s="463" t="s">
        <v>90</v>
      </c>
      <c r="B63" s="834">
        <f t="shared" ref="B63:J63" si="12">SUM(B49:B62)</f>
        <v>8608</v>
      </c>
      <c r="C63" s="834">
        <f t="shared" si="12"/>
        <v>11508</v>
      </c>
      <c r="D63" s="834">
        <f t="shared" si="12"/>
        <v>20116</v>
      </c>
      <c r="E63" s="834">
        <f t="shared" si="12"/>
        <v>0</v>
      </c>
      <c r="F63" s="834">
        <f t="shared" si="12"/>
        <v>0</v>
      </c>
      <c r="G63" s="834">
        <f t="shared" si="12"/>
        <v>0</v>
      </c>
      <c r="H63" s="834">
        <f t="shared" si="12"/>
        <v>8608</v>
      </c>
      <c r="I63" s="834">
        <f t="shared" si="12"/>
        <v>11508</v>
      </c>
      <c r="J63" s="834">
        <f t="shared" si="12"/>
        <v>20116</v>
      </c>
      <c r="K63" s="830" t="s">
        <v>91</v>
      </c>
    </row>
    <row r="64" spans="1:11" ht="17.45" customHeight="1" x14ac:dyDescent="0.2">
      <c r="A64" s="463" t="s">
        <v>92</v>
      </c>
      <c r="B64" s="834"/>
      <c r="C64" s="834"/>
      <c r="D64" s="834"/>
      <c r="E64" s="834"/>
      <c r="F64" s="834"/>
      <c r="G64" s="834"/>
      <c r="H64" s="834"/>
      <c r="I64" s="834"/>
      <c r="J64" s="834"/>
      <c r="K64" s="830" t="s">
        <v>93</v>
      </c>
    </row>
    <row r="65" spans="1:11" ht="17.45" customHeight="1" x14ac:dyDescent="0.2">
      <c r="A65" s="463" t="s">
        <v>209</v>
      </c>
      <c r="B65" s="834">
        <v>361</v>
      </c>
      <c r="C65" s="834">
        <v>99</v>
      </c>
      <c r="D65" s="834">
        <v>460</v>
      </c>
      <c r="E65" s="834">
        <v>0</v>
      </c>
      <c r="F65" s="834">
        <v>0</v>
      </c>
      <c r="G65" s="834">
        <v>0</v>
      </c>
      <c r="H65" s="834">
        <f t="shared" ref="H65:I75" si="13">SUM(B65,E65)</f>
        <v>361</v>
      </c>
      <c r="I65" s="834">
        <f t="shared" si="13"/>
        <v>99</v>
      </c>
      <c r="J65" s="834">
        <f t="shared" ref="J65:J75" si="14">SUM(H65:I65)</f>
        <v>460</v>
      </c>
      <c r="K65" s="830" t="s">
        <v>210</v>
      </c>
    </row>
    <row r="66" spans="1:11" ht="17.45" customHeight="1" x14ac:dyDescent="0.2">
      <c r="A66" s="463" t="s">
        <v>217</v>
      </c>
      <c r="B66" s="834">
        <v>375</v>
      </c>
      <c r="C66" s="834">
        <v>198</v>
      </c>
      <c r="D66" s="834">
        <v>573</v>
      </c>
      <c r="E66" s="834">
        <v>0</v>
      </c>
      <c r="F66" s="834">
        <v>0</v>
      </c>
      <c r="G66" s="834">
        <v>0</v>
      </c>
      <c r="H66" s="834">
        <f t="shared" si="13"/>
        <v>375</v>
      </c>
      <c r="I66" s="834">
        <f t="shared" si="13"/>
        <v>198</v>
      </c>
      <c r="J66" s="834">
        <f t="shared" si="14"/>
        <v>573</v>
      </c>
      <c r="K66" s="830" t="s">
        <v>257</v>
      </c>
    </row>
    <row r="67" spans="1:11" ht="17.45" customHeight="1" x14ac:dyDescent="0.2">
      <c r="A67" s="463" t="s">
        <v>221</v>
      </c>
      <c r="B67" s="834">
        <v>260</v>
      </c>
      <c r="C67" s="834">
        <v>112</v>
      </c>
      <c r="D67" s="834">
        <v>372</v>
      </c>
      <c r="E67" s="834">
        <v>0</v>
      </c>
      <c r="F67" s="834">
        <v>0</v>
      </c>
      <c r="G67" s="834">
        <v>0</v>
      </c>
      <c r="H67" s="834">
        <f t="shared" si="13"/>
        <v>260</v>
      </c>
      <c r="I67" s="834">
        <f t="shared" si="13"/>
        <v>112</v>
      </c>
      <c r="J67" s="834">
        <f t="shared" si="14"/>
        <v>372</v>
      </c>
      <c r="K67" s="830" t="s">
        <v>222</v>
      </c>
    </row>
    <row r="68" spans="1:11" ht="17.45" customHeight="1" x14ac:dyDescent="0.2">
      <c r="A68" s="463" t="s">
        <v>458</v>
      </c>
      <c r="B68" s="834">
        <v>754</v>
      </c>
      <c r="C68" s="834">
        <v>564</v>
      </c>
      <c r="D68" s="834">
        <v>1318</v>
      </c>
      <c r="E68" s="834">
        <v>0</v>
      </c>
      <c r="F68" s="834">
        <v>0</v>
      </c>
      <c r="G68" s="834">
        <v>0</v>
      </c>
      <c r="H68" s="834">
        <f t="shared" si="13"/>
        <v>754</v>
      </c>
      <c r="I68" s="834">
        <f t="shared" si="13"/>
        <v>564</v>
      </c>
      <c r="J68" s="834">
        <f t="shared" si="14"/>
        <v>1318</v>
      </c>
      <c r="K68" s="830" t="s">
        <v>459</v>
      </c>
    </row>
    <row r="69" spans="1:11" ht="17.45" customHeight="1" x14ac:dyDescent="0.2">
      <c r="A69" s="463" t="s">
        <v>460</v>
      </c>
      <c r="B69" s="834">
        <v>170</v>
      </c>
      <c r="C69" s="834">
        <v>124</v>
      </c>
      <c r="D69" s="834">
        <v>294</v>
      </c>
      <c r="E69" s="834">
        <v>0</v>
      </c>
      <c r="F69" s="834">
        <v>0</v>
      </c>
      <c r="G69" s="834">
        <v>0</v>
      </c>
      <c r="H69" s="834">
        <f t="shared" si="13"/>
        <v>170</v>
      </c>
      <c r="I69" s="834">
        <f t="shared" si="13"/>
        <v>124</v>
      </c>
      <c r="J69" s="834">
        <f t="shared" si="14"/>
        <v>294</v>
      </c>
      <c r="K69" s="830" t="s">
        <v>461</v>
      </c>
    </row>
    <row r="70" spans="1:11" ht="17.45" customHeight="1" x14ac:dyDescent="0.2">
      <c r="A70" s="463" t="s">
        <v>311</v>
      </c>
      <c r="B70" s="834">
        <v>25</v>
      </c>
      <c r="C70" s="834">
        <v>18</v>
      </c>
      <c r="D70" s="834">
        <v>43</v>
      </c>
      <c r="E70" s="834">
        <v>0</v>
      </c>
      <c r="F70" s="834">
        <v>0</v>
      </c>
      <c r="G70" s="834">
        <v>0</v>
      </c>
      <c r="H70" s="834">
        <f t="shared" si="13"/>
        <v>25</v>
      </c>
      <c r="I70" s="834">
        <f t="shared" si="13"/>
        <v>18</v>
      </c>
      <c r="J70" s="834">
        <f t="shared" si="14"/>
        <v>43</v>
      </c>
      <c r="K70" s="830" t="s">
        <v>312</v>
      </c>
    </row>
    <row r="71" spans="1:11" ht="17.45" customHeight="1" x14ac:dyDescent="0.2">
      <c r="A71" s="463" t="s">
        <v>889</v>
      </c>
      <c r="B71" s="834">
        <v>219</v>
      </c>
      <c r="C71" s="834">
        <v>261</v>
      </c>
      <c r="D71" s="834">
        <v>480</v>
      </c>
      <c r="E71" s="834">
        <v>0</v>
      </c>
      <c r="F71" s="834">
        <v>0</v>
      </c>
      <c r="G71" s="834">
        <v>0</v>
      </c>
      <c r="H71" s="834">
        <f t="shared" si="13"/>
        <v>219</v>
      </c>
      <c r="I71" s="834">
        <f t="shared" si="13"/>
        <v>261</v>
      </c>
      <c r="J71" s="834">
        <f t="shared" si="14"/>
        <v>480</v>
      </c>
      <c r="K71" s="830" t="s">
        <v>890</v>
      </c>
    </row>
    <row r="72" spans="1:11" ht="17.45" customHeight="1" x14ac:dyDescent="0.2">
      <c r="A72" s="463" t="s">
        <v>229</v>
      </c>
      <c r="B72" s="834">
        <v>222</v>
      </c>
      <c r="C72" s="834">
        <v>32</v>
      </c>
      <c r="D72" s="834">
        <v>254</v>
      </c>
      <c r="E72" s="834">
        <v>0</v>
      </c>
      <c r="F72" s="834">
        <v>0</v>
      </c>
      <c r="G72" s="834">
        <v>0</v>
      </c>
      <c r="H72" s="834">
        <f t="shared" si="13"/>
        <v>222</v>
      </c>
      <c r="I72" s="834">
        <f t="shared" si="13"/>
        <v>32</v>
      </c>
      <c r="J72" s="834">
        <f t="shared" si="14"/>
        <v>254</v>
      </c>
      <c r="K72" s="830" t="s">
        <v>847</v>
      </c>
    </row>
    <row r="73" spans="1:11" ht="17.45" customHeight="1" x14ac:dyDescent="0.2">
      <c r="A73" s="463" t="s">
        <v>891</v>
      </c>
      <c r="B73" s="834">
        <v>402</v>
      </c>
      <c r="C73" s="834">
        <v>114</v>
      </c>
      <c r="D73" s="834">
        <v>516</v>
      </c>
      <c r="E73" s="834">
        <v>0</v>
      </c>
      <c r="F73" s="834">
        <v>0</v>
      </c>
      <c r="G73" s="834">
        <v>0</v>
      </c>
      <c r="H73" s="834">
        <f t="shared" si="13"/>
        <v>402</v>
      </c>
      <c r="I73" s="834">
        <f t="shared" si="13"/>
        <v>114</v>
      </c>
      <c r="J73" s="834">
        <f t="shared" si="14"/>
        <v>516</v>
      </c>
      <c r="K73" s="830" t="s">
        <v>434</v>
      </c>
    </row>
    <row r="74" spans="1:11" ht="17.45" customHeight="1" x14ac:dyDescent="0.2">
      <c r="A74" s="463" t="s">
        <v>892</v>
      </c>
      <c r="B74" s="834">
        <v>81</v>
      </c>
      <c r="C74" s="834">
        <v>162</v>
      </c>
      <c r="D74" s="834">
        <v>243</v>
      </c>
      <c r="E74" s="834">
        <v>0</v>
      </c>
      <c r="F74" s="834">
        <v>0</v>
      </c>
      <c r="G74" s="834">
        <v>0</v>
      </c>
      <c r="H74" s="834">
        <f t="shared" si="13"/>
        <v>81</v>
      </c>
      <c r="I74" s="834">
        <f t="shared" si="13"/>
        <v>162</v>
      </c>
      <c r="J74" s="834">
        <f t="shared" si="14"/>
        <v>243</v>
      </c>
      <c r="K74" s="830" t="s">
        <v>244</v>
      </c>
    </row>
    <row r="75" spans="1:11" ht="17.45" customHeight="1" x14ac:dyDescent="0.2">
      <c r="A75" s="463" t="s">
        <v>245</v>
      </c>
      <c r="B75" s="834">
        <v>174</v>
      </c>
      <c r="C75" s="834">
        <v>100</v>
      </c>
      <c r="D75" s="834">
        <v>274</v>
      </c>
      <c r="E75" s="834">
        <v>0</v>
      </c>
      <c r="F75" s="834">
        <v>0</v>
      </c>
      <c r="G75" s="834">
        <v>0</v>
      </c>
      <c r="H75" s="834">
        <f t="shared" si="13"/>
        <v>174</v>
      </c>
      <c r="I75" s="834">
        <f t="shared" si="13"/>
        <v>100</v>
      </c>
      <c r="J75" s="834">
        <f t="shared" si="14"/>
        <v>274</v>
      </c>
      <c r="K75" s="830" t="s">
        <v>246</v>
      </c>
    </row>
    <row r="76" spans="1:11" ht="17.45" customHeight="1" thickBot="1" x14ac:dyDescent="0.25">
      <c r="A76" s="463" t="s">
        <v>126</v>
      </c>
      <c r="B76" s="834">
        <f t="shared" ref="B76:J76" si="15">SUM(B65:B75)</f>
        <v>3043</v>
      </c>
      <c r="C76" s="834">
        <f t="shared" si="15"/>
        <v>1784</v>
      </c>
      <c r="D76" s="834">
        <f t="shared" si="15"/>
        <v>4827</v>
      </c>
      <c r="E76" s="834">
        <f t="shared" si="15"/>
        <v>0</v>
      </c>
      <c r="F76" s="834">
        <f t="shared" si="15"/>
        <v>0</v>
      </c>
      <c r="G76" s="834">
        <f t="shared" si="15"/>
        <v>0</v>
      </c>
      <c r="H76" s="834">
        <f t="shared" si="15"/>
        <v>3043</v>
      </c>
      <c r="I76" s="834">
        <f t="shared" si="15"/>
        <v>1784</v>
      </c>
      <c r="J76" s="834">
        <f t="shared" si="15"/>
        <v>4827</v>
      </c>
      <c r="K76" s="830" t="s">
        <v>93</v>
      </c>
    </row>
    <row r="77" spans="1:11" ht="17.45" customHeight="1" thickBot="1" x14ac:dyDescent="0.25">
      <c r="A77" s="23" t="s">
        <v>374</v>
      </c>
      <c r="B77" s="24">
        <f>SUM(B76,B63)</f>
        <v>11651</v>
      </c>
      <c r="C77" s="24">
        <f t="shared" ref="C77:J77" si="16">SUM(C76,C63)</f>
        <v>13292</v>
      </c>
      <c r="D77" s="24">
        <f t="shared" si="16"/>
        <v>24943</v>
      </c>
      <c r="E77" s="24">
        <f t="shared" si="16"/>
        <v>0</v>
      </c>
      <c r="F77" s="24">
        <f t="shared" si="16"/>
        <v>0</v>
      </c>
      <c r="G77" s="24">
        <f t="shared" si="16"/>
        <v>0</v>
      </c>
      <c r="H77" s="24">
        <f t="shared" si="16"/>
        <v>11651</v>
      </c>
      <c r="I77" s="24">
        <f t="shared" si="16"/>
        <v>13292</v>
      </c>
      <c r="J77" s="24">
        <f t="shared" si="16"/>
        <v>24943</v>
      </c>
      <c r="K77" s="831" t="s">
        <v>253</v>
      </c>
    </row>
    <row r="78" spans="1:11" ht="17.45" customHeight="1" thickTop="1" x14ac:dyDescent="0.2"/>
    <row r="79" spans="1:11" ht="17.45" customHeight="1" x14ac:dyDescent="0.2"/>
    <row r="80" spans="1:11" ht="26.25" customHeight="1" x14ac:dyDescent="0.2">
      <c r="A80" s="995" t="s">
        <v>2110</v>
      </c>
      <c r="B80" s="995"/>
      <c r="C80" s="995"/>
      <c r="D80" s="995"/>
      <c r="E80" s="995"/>
      <c r="F80" s="995"/>
      <c r="G80" s="995"/>
      <c r="H80" s="995"/>
      <c r="I80" s="995"/>
      <c r="J80" s="995"/>
      <c r="K80" s="995"/>
    </row>
    <row r="81" spans="1:17" ht="19.5" customHeight="1" x14ac:dyDescent="0.2">
      <c r="A81" s="999" t="s">
        <v>2111</v>
      </c>
      <c r="B81" s="999"/>
      <c r="C81" s="999"/>
      <c r="D81" s="999"/>
      <c r="E81" s="999"/>
      <c r="F81" s="999"/>
      <c r="G81" s="999"/>
      <c r="H81" s="999"/>
      <c r="I81" s="999"/>
      <c r="J81" s="999"/>
      <c r="K81" s="999"/>
    </row>
    <row r="82" spans="1:17" ht="26.25" customHeight="1" thickBot="1" x14ac:dyDescent="0.25">
      <c r="A82" s="5" t="s">
        <v>900</v>
      </c>
      <c r="B82" s="5"/>
      <c r="C82" s="5"/>
      <c r="D82" s="5"/>
      <c r="E82" s="5"/>
      <c r="F82" s="5"/>
      <c r="G82" s="5"/>
      <c r="H82" s="5"/>
      <c r="I82" s="5"/>
      <c r="J82" s="5"/>
      <c r="K82" s="7" t="s">
        <v>901</v>
      </c>
      <c r="L82" s="5"/>
      <c r="M82" s="5"/>
      <c r="N82" s="5"/>
      <c r="O82" s="5"/>
      <c r="P82" s="5"/>
      <c r="Q82" s="5"/>
    </row>
    <row r="83" spans="1:17" ht="21.75" customHeight="1" thickTop="1" x14ac:dyDescent="0.2">
      <c r="A83" s="992" t="s">
        <v>196</v>
      </c>
      <c r="B83" s="992" t="s">
        <v>1</v>
      </c>
      <c r="C83" s="992"/>
      <c r="D83" s="992"/>
      <c r="E83" s="992" t="s">
        <v>2</v>
      </c>
      <c r="F83" s="992"/>
      <c r="G83" s="992"/>
      <c r="H83" s="992" t="s">
        <v>4</v>
      </c>
      <c r="I83" s="992"/>
      <c r="J83" s="992"/>
      <c r="K83" s="992" t="s">
        <v>197</v>
      </c>
    </row>
    <row r="84" spans="1:17" ht="21" customHeight="1" x14ac:dyDescent="0.2">
      <c r="A84" s="993"/>
      <c r="B84" s="993" t="s">
        <v>6</v>
      </c>
      <c r="C84" s="993"/>
      <c r="D84" s="993"/>
      <c r="E84" s="993" t="s">
        <v>7</v>
      </c>
      <c r="F84" s="993"/>
      <c r="G84" s="993"/>
      <c r="H84" s="993" t="s">
        <v>9</v>
      </c>
      <c r="I84" s="993"/>
      <c r="J84" s="993"/>
      <c r="K84" s="993"/>
    </row>
    <row r="85" spans="1:17" ht="20.25" customHeight="1" x14ac:dyDescent="0.2">
      <c r="A85" s="993"/>
      <c r="B85" s="825" t="s">
        <v>10</v>
      </c>
      <c r="C85" s="825" t="s">
        <v>112</v>
      </c>
      <c r="D85" s="825" t="s">
        <v>12</v>
      </c>
      <c r="E85" s="825" t="s">
        <v>10</v>
      </c>
      <c r="F85" s="825" t="s">
        <v>112</v>
      </c>
      <c r="G85" s="825" t="s">
        <v>12</v>
      </c>
      <c r="H85" s="825" t="s">
        <v>10</v>
      </c>
      <c r="I85" s="825" t="s">
        <v>112</v>
      </c>
      <c r="J85" s="825" t="s">
        <v>12</v>
      </c>
      <c r="K85" s="993"/>
    </row>
    <row r="86" spans="1:17" ht="24" customHeight="1" thickBot="1" x14ac:dyDescent="0.25">
      <c r="A86" s="994"/>
      <c r="B86" s="826" t="s">
        <v>13</v>
      </c>
      <c r="C86" s="826" t="s">
        <v>14</v>
      </c>
      <c r="D86" s="826" t="s">
        <v>9</v>
      </c>
      <c r="E86" s="826" t="s">
        <v>13</v>
      </c>
      <c r="F86" s="826" t="s">
        <v>14</v>
      </c>
      <c r="G86" s="826" t="s">
        <v>9</v>
      </c>
      <c r="H86" s="826" t="s">
        <v>13</v>
      </c>
      <c r="I86" s="826" t="s">
        <v>14</v>
      </c>
      <c r="J86" s="826" t="s">
        <v>9</v>
      </c>
      <c r="K86" s="994"/>
    </row>
    <row r="87" spans="1:17" ht="20.25" customHeight="1" x14ac:dyDescent="0.2">
      <c r="A87" s="463" t="s">
        <v>15</v>
      </c>
      <c r="B87" s="834"/>
      <c r="C87" s="834"/>
      <c r="D87" s="834"/>
      <c r="E87" s="834"/>
      <c r="F87" s="834"/>
      <c r="G87" s="834"/>
      <c r="H87" s="834"/>
      <c r="I87" s="834"/>
      <c r="J87" s="834"/>
      <c r="K87" s="830" t="s">
        <v>198</v>
      </c>
    </row>
    <row r="88" spans="1:17" ht="20.25" customHeight="1" x14ac:dyDescent="0.2">
      <c r="A88" s="463" t="s">
        <v>199</v>
      </c>
      <c r="B88" s="834">
        <v>39</v>
      </c>
      <c r="C88" s="834">
        <v>24</v>
      </c>
      <c r="D88" s="834">
        <v>63</v>
      </c>
      <c r="E88" s="834">
        <v>0</v>
      </c>
      <c r="F88" s="834">
        <v>0</v>
      </c>
      <c r="G88" s="834">
        <f t="shared" ref="G88:G105" si="17">SUM(E88:F88)</f>
        <v>0</v>
      </c>
      <c r="H88" s="834">
        <f>SUM(B88,E88)</f>
        <v>39</v>
      </c>
      <c r="I88" s="834">
        <f t="shared" ref="I88:J103" si="18">SUM(C88,F88)</f>
        <v>24</v>
      </c>
      <c r="J88" s="834">
        <f t="shared" si="18"/>
        <v>63</v>
      </c>
      <c r="K88" s="830" t="s">
        <v>200</v>
      </c>
    </row>
    <row r="89" spans="1:17" ht="20.25" customHeight="1" x14ac:dyDescent="0.2">
      <c r="A89" s="463" t="s">
        <v>255</v>
      </c>
      <c r="B89" s="834">
        <v>157</v>
      </c>
      <c r="C89" s="834">
        <v>49</v>
      </c>
      <c r="D89" s="834">
        <v>206</v>
      </c>
      <c r="E89" s="834">
        <v>0</v>
      </c>
      <c r="F89" s="834">
        <v>0</v>
      </c>
      <c r="G89" s="834">
        <f t="shared" si="17"/>
        <v>0</v>
      </c>
      <c r="H89" s="834">
        <f t="shared" ref="H89:J105" si="19">SUM(B89,E89)</f>
        <v>157</v>
      </c>
      <c r="I89" s="834">
        <f t="shared" si="18"/>
        <v>49</v>
      </c>
      <c r="J89" s="834">
        <f t="shared" si="18"/>
        <v>206</v>
      </c>
      <c r="K89" s="830" t="s">
        <v>210</v>
      </c>
    </row>
    <row r="90" spans="1:17" ht="20.25" customHeight="1" x14ac:dyDescent="0.2">
      <c r="A90" s="463" t="s">
        <v>213</v>
      </c>
      <c r="B90" s="834">
        <v>76</v>
      </c>
      <c r="C90" s="834">
        <v>6</v>
      </c>
      <c r="D90" s="834">
        <v>82</v>
      </c>
      <c r="E90" s="834">
        <v>0</v>
      </c>
      <c r="F90" s="834">
        <v>0</v>
      </c>
      <c r="G90" s="834">
        <f t="shared" si="17"/>
        <v>0</v>
      </c>
      <c r="H90" s="834">
        <f t="shared" si="19"/>
        <v>76</v>
      </c>
      <c r="I90" s="834">
        <f t="shared" si="18"/>
        <v>6</v>
      </c>
      <c r="J90" s="834">
        <f t="shared" si="18"/>
        <v>82</v>
      </c>
      <c r="K90" s="830" t="s">
        <v>214</v>
      </c>
    </row>
    <row r="91" spans="1:17" ht="20.25" customHeight="1" x14ac:dyDescent="0.2">
      <c r="A91" s="463" t="s">
        <v>215</v>
      </c>
      <c r="B91" s="834">
        <v>44</v>
      </c>
      <c r="C91" s="834">
        <v>16</v>
      </c>
      <c r="D91" s="834">
        <v>60</v>
      </c>
      <c r="E91" s="834">
        <v>0</v>
      </c>
      <c r="F91" s="834">
        <v>0</v>
      </c>
      <c r="G91" s="834">
        <f t="shared" si="17"/>
        <v>0</v>
      </c>
      <c r="H91" s="834">
        <f t="shared" si="19"/>
        <v>44</v>
      </c>
      <c r="I91" s="834">
        <f t="shared" si="18"/>
        <v>16</v>
      </c>
      <c r="J91" s="834">
        <f t="shared" si="18"/>
        <v>60</v>
      </c>
      <c r="K91" s="830" t="s">
        <v>888</v>
      </c>
    </row>
    <row r="92" spans="1:17" ht="20.25" customHeight="1" x14ac:dyDescent="0.2">
      <c r="A92" s="463" t="s">
        <v>217</v>
      </c>
      <c r="B92" s="834">
        <v>106</v>
      </c>
      <c r="C92" s="834">
        <v>69</v>
      </c>
      <c r="D92" s="834">
        <v>175</v>
      </c>
      <c r="E92" s="834">
        <v>1</v>
      </c>
      <c r="F92" s="834">
        <v>1</v>
      </c>
      <c r="G92" s="834">
        <f t="shared" si="17"/>
        <v>2</v>
      </c>
      <c r="H92" s="834">
        <f t="shared" si="19"/>
        <v>107</v>
      </c>
      <c r="I92" s="834">
        <f t="shared" si="18"/>
        <v>70</v>
      </c>
      <c r="J92" s="834">
        <f t="shared" si="18"/>
        <v>177</v>
      </c>
      <c r="K92" s="830" t="s">
        <v>257</v>
      </c>
    </row>
    <row r="93" spans="1:17" ht="20.25" customHeight="1" x14ac:dyDescent="0.2">
      <c r="A93" s="463" t="s">
        <v>306</v>
      </c>
      <c r="B93" s="834">
        <v>35</v>
      </c>
      <c r="C93" s="834">
        <v>5</v>
      </c>
      <c r="D93" s="834">
        <v>40</v>
      </c>
      <c r="E93" s="834">
        <v>0</v>
      </c>
      <c r="F93" s="834">
        <v>0</v>
      </c>
      <c r="G93" s="834">
        <f t="shared" si="17"/>
        <v>0</v>
      </c>
      <c r="H93" s="834">
        <f t="shared" si="19"/>
        <v>35</v>
      </c>
      <c r="I93" s="834">
        <f t="shared" si="18"/>
        <v>5</v>
      </c>
      <c r="J93" s="834">
        <f t="shared" si="18"/>
        <v>40</v>
      </c>
      <c r="K93" s="830" t="s">
        <v>222</v>
      </c>
    </row>
    <row r="94" spans="1:17" ht="20.25" customHeight="1" x14ac:dyDescent="0.2">
      <c r="A94" s="463" t="s">
        <v>458</v>
      </c>
      <c r="B94" s="834">
        <v>94</v>
      </c>
      <c r="C94" s="834">
        <v>78</v>
      </c>
      <c r="D94" s="834">
        <v>172</v>
      </c>
      <c r="E94" s="834">
        <v>0</v>
      </c>
      <c r="F94" s="834">
        <v>0</v>
      </c>
      <c r="G94" s="834">
        <f t="shared" si="17"/>
        <v>0</v>
      </c>
      <c r="H94" s="834">
        <f t="shared" si="19"/>
        <v>94</v>
      </c>
      <c r="I94" s="834">
        <f t="shared" si="18"/>
        <v>78</v>
      </c>
      <c r="J94" s="834">
        <f t="shared" si="18"/>
        <v>172</v>
      </c>
      <c r="K94" s="830" t="s">
        <v>459</v>
      </c>
    </row>
    <row r="95" spans="1:17" ht="20.25" customHeight="1" x14ac:dyDescent="0.2">
      <c r="A95" s="463" t="s">
        <v>460</v>
      </c>
      <c r="B95" s="834">
        <v>59</v>
      </c>
      <c r="C95" s="834">
        <v>40</v>
      </c>
      <c r="D95" s="834">
        <v>99</v>
      </c>
      <c r="E95" s="834">
        <v>0</v>
      </c>
      <c r="F95" s="834">
        <v>1</v>
      </c>
      <c r="G95" s="834">
        <f t="shared" si="17"/>
        <v>1</v>
      </c>
      <c r="H95" s="834">
        <f t="shared" si="19"/>
        <v>59</v>
      </c>
      <c r="I95" s="834">
        <f t="shared" si="18"/>
        <v>41</v>
      </c>
      <c r="J95" s="834">
        <f t="shared" si="18"/>
        <v>100</v>
      </c>
      <c r="K95" s="830" t="s">
        <v>461</v>
      </c>
    </row>
    <row r="96" spans="1:17" ht="20.25" customHeight="1" x14ac:dyDescent="0.2">
      <c r="A96" s="463" t="s">
        <v>889</v>
      </c>
      <c r="B96" s="834">
        <v>16</v>
      </c>
      <c r="C96" s="834">
        <v>5</v>
      </c>
      <c r="D96" s="834">
        <v>21</v>
      </c>
      <c r="E96" s="834">
        <v>0</v>
      </c>
      <c r="F96" s="834">
        <v>0</v>
      </c>
      <c r="G96" s="834">
        <f t="shared" si="17"/>
        <v>0</v>
      </c>
      <c r="H96" s="834">
        <f t="shared" si="19"/>
        <v>16</v>
      </c>
      <c r="I96" s="834">
        <f t="shared" si="18"/>
        <v>5</v>
      </c>
      <c r="J96" s="834">
        <f t="shared" si="18"/>
        <v>21</v>
      </c>
      <c r="K96" s="830" t="s">
        <v>890</v>
      </c>
    </row>
    <row r="97" spans="1:11" ht="20.25" customHeight="1" x14ac:dyDescent="0.2">
      <c r="A97" s="463" t="s">
        <v>311</v>
      </c>
      <c r="B97" s="834">
        <v>122</v>
      </c>
      <c r="C97" s="834">
        <v>107</v>
      </c>
      <c r="D97" s="834">
        <v>229</v>
      </c>
      <c r="E97" s="834">
        <v>1</v>
      </c>
      <c r="F97" s="834">
        <v>0</v>
      </c>
      <c r="G97" s="834">
        <f t="shared" si="17"/>
        <v>1</v>
      </c>
      <c r="H97" s="834">
        <f t="shared" si="19"/>
        <v>123</v>
      </c>
      <c r="I97" s="834">
        <f t="shared" si="18"/>
        <v>107</v>
      </c>
      <c r="J97" s="834">
        <f t="shared" si="18"/>
        <v>230</v>
      </c>
      <c r="K97" s="830" t="s">
        <v>312</v>
      </c>
    </row>
    <row r="98" spans="1:11" ht="20.25" customHeight="1" x14ac:dyDescent="0.2">
      <c r="A98" s="463" t="s">
        <v>229</v>
      </c>
      <c r="B98" s="834">
        <v>70</v>
      </c>
      <c r="C98" s="834">
        <v>26</v>
      </c>
      <c r="D98" s="834">
        <v>96</v>
      </c>
      <c r="E98" s="834">
        <v>0</v>
      </c>
      <c r="F98" s="834">
        <v>0</v>
      </c>
      <c r="G98" s="834">
        <f t="shared" si="17"/>
        <v>0</v>
      </c>
      <c r="H98" s="834">
        <f t="shared" si="19"/>
        <v>70</v>
      </c>
      <c r="I98" s="834">
        <f t="shared" si="18"/>
        <v>26</v>
      </c>
      <c r="J98" s="834">
        <f t="shared" si="18"/>
        <v>96</v>
      </c>
      <c r="K98" s="830" t="s">
        <v>847</v>
      </c>
    </row>
    <row r="99" spans="1:11" ht="20.25" customHeight="1" x14ac:dyDescent="0.2">
      <c r="A99" s="463" t="s">
        <v>891</v>
      </c>
      <c r="B99" s="834">
        <v>36</v>
      </c>
      <c r="C99" s="834">
        <v>15</v>
      </c>
      <c r="D99" s="834">
        <v>51</v>
      </c>
      <c r="E99" s="834">
        <v>0</v>
      </c>
      <c r="F99" s="834">
        <v>0</v>
      </c>
      <c r="G99" s="834">
        <f t="shared" si="17"/>
        <v>0</v>
      </c>
      <c r="H99" s="834">
        <f t="shared" si="19"/>
        <v>36</v>
      </c>
      <c r="I99" s="834">
        <f t="shared" si="18"/>
        <v>15</v>
      </c>
      <c r="J99" s="834">
        <f t="shared" si="18"/>
        <v>51</v>
      </c>
      <c r="K99" s="830" t="s">
        <v>434</v>
      </c>
    </row>
    <row r="100" spans="1:11" ht="20.25" customHeight="1" x14ac:dyDescent="0.2">
      <c r="A100" s="463" t="s">
        <v>892</v>
      </c>
      <c r="B100" s="834">
        <v>22</v>
      </c>
      <c r="C100" s="834">
        <v>7</v>
      </c>
      <c r="D100" s="834">
        <v>29</v>
      </c>
      <c r="E100" s="834">
        <v>0</v>
      </c>
      <c r="F100" s="834">
        <v>0</v>
      </c>
      <c r="G100" s="834">
        <f t="shared" si="17"/>
        <v>0</v>
      </c>
      <c r="H100" s="834">
        <f t="shared" si="19"/>
        <v>22</v>
      </c>
      <c r="I100" s="834">
        <f t="shared" si="18"/>
        <v>7</v>
      </c>
      <c r="J100" s="834">
        <f t="shared" si="18"/>
        <v>29</v>
      </c>
      <c r="K100" s="830" t="s">
        <v>244</v>
      </c>
    </row>
    <row r="101" spans="1:11" ht="20.25" customHeight="1" x14ac:dyDescent="0.2">
      <c r="A101" s="463" t="s">
        <v>245</v>
      </c>
      <c r="B101" s="834">
        <v>51</v>
      </c>
      <c r="C101" s="834">
        <v>4</v>
      </c>
      <c r="D101" s="834">
        <v>55</v>
      </c>
      <c r="E101" s="834">
        <v>0</v>
      </c>
      <c r="F101" s="834">
        <v>0</v>
      </c>
      <c r="G101" s="834">
        <f t="shared" si="17"/>
        <v>0</v>
      </c>
      <c r="H101" s="834">
        <f t="shared" si="19"/>
        <v>51</v>
      </c>
      <c r="I101" s="834">
        <f t="shared" si="18"/>
        <v>4</v>
      </c>
      <c r="J101" s="834">
        <f t="shared" si="18"/>
        <v>55</v>
      </c>
      <c r="K101" s="830" t="s">
        <v>246</v>
      </c>
    </row>
    <row r="102" spans="1:11" ht="20.25" customHeight="1" x14ac:dyDescent="0.2">
      <c r="A102" s="463" t="s">
        <v>288</v>
      </c>
      <c r="B102" s="834">
        <v>1</v>
      </c>
      <c r="C102" s="834">
        <v>0</v>
      </c>
      <c r="D102" s="834">
        <v>1</v>
      </c>
      <c r="E102" s="834">
        <v>0</v>
      </c>
      <c r="F102" s="834">
        <v>0</v>
      </c>
      <c r="G102" s="834">
        <f t="shared" si="17"/>
        <v>0</v>
      </c>
      <c r="H102" s="834">
        <f t="shared" si="19"/>
        <v>1</v>
      </c>
      <c r="I102" s="834">
        <f t="shared" si="18"/>
        <v>0</v>
      </c>
      <c r="J102" s="834">
        <f t="shared" si="18"/>
        <v>1</v>
      </c>
      <c r="K102" s="830" t="s">
        <v>289</v>
      </c>
    </row>
    <row r="103" spans="1:11" ht="20.25" customHeight="1" x14ac:dyDescent="0.2">
      <c r="A103" s="463" t="s">
        <v>896</v>
      </c>
      <c r="B103" s="834">
        <v>3</v>
      </c>
      <c r="C103" s="834">
        <v>6</v>
      </c>
      <c r="D103" s="834">
        <v>9</v>
      </c>
      <c r="E103" s="834">
        <v>0</v>
      </c>
      <c r="F103" s="834">
        <v>0</v>
      </c>
      <c r="G103" s="834">
        <f t="shared" si="17"/>
        <v>0</v>
      </c>
      <c r="H103" s="834">
        <f t="shared" si="19"/>
        <v>3</v>
      </c>
      <c r="I103" s="834">
        <f t="shared" si="18"/>
        <v>6</v>
      </c>
      <c r="J103" s="834">
        <f t="shared" si="18"/>
        <v>9</v>
      </c>
      <c r="K103" s="830" t="s">
        <v>897</v>
      </c>
    </row>
    <row r="104" spans="1:11" ht="20.25" customHeight="1" x14ac:dyDescent="0.2">
      <c r="A104" s="463" t="s">
        <v>898</v>
      </c>
      <c r="B104" s="834">
        <v>2</v>
      </c>
      <c r="C104" s="834">
        <v>0</v>
      </c>
      <c r="D104" s="834">
        <v>2</v>
      </c>
      <c r="E104" s="834">
        <v>0</v>
      </c>
      <c r="F104" s="834">
        <v>0</v>
      </c>
      <c r="G104" s="834">
        <f t="shared" si="17"/>
        <v>0</v>
      </c>
      <c r="H104" s="834">
        <f t="shared" si="19"/>
        <v>2</v>
      </c>
      <c r="I104" s="834">
        <f t="shared" si="19"/>
        <v>0</v>
      </c>
      <c r="J104" s="834">
        <f t="shared" si="19"/>
        <v>2</v>
      </c>
      <c r="K104" s="832" t="s">
        <v>899</v>
      </c>
    </row>
    <row r="105" spans="1:11" ht="20.25" customHeight="1" x14ac:dyDescent="0.2">
      <c r="A105" s="463" t="s">
        <v>292</v>
      </c>
      <c r="B105" s="834">
        <v>35</v>
      </c>
      <c r="C105" s="834">
        <v>10</v>
      </c>
      <c r="D105" s="834">
        <v>45</v>
      </c>
      <c r="E105" s="834">
        <v>0</v>
      </c>
      <c r="F105" s="834">
        <v>0</v>
      </c>
      <c r="G105" s="834">
        <f t="shared" si="17"/>
        <v>0</v>
      </c>
      <c r="H105" s="834">
        <f t="shared" si="19"/>
        <v>35</v>
      </c>
      <c r="I105" s="834">
        <f t="shared" si="19"/>
        <v>10</v>
      </c>
      <c r="J105" s="834">
        <f t="shared" si="19"/>
        <v>45</v>
      </c>
      <c r="K105" s="830" t="s">
        <v>293</v>
      </c>
    </row>
    <row r="106" spans="1:11" ht="20.25" customHeight="1" x14ac:dyDescent="0.2">
      <c r="A106" s="463" t="s">
        <v>90</v>
      </c>
      <c r="B106" s="834">
        <f>SUM(B88:B105)</f>
        <v>968</v>
      </c>
      <c r="C106" s="834">
        <f t="shared" ref="C106:J106" si="20">SUM(C88:C105)</f>
        <v>467</v>
      </c>
      <c r="D106" s="834">
        <f t="shared" si="20"/>
        <v>1435</v>
      </c>
      <c r="E106" s="834">
        <f t="shared" si="20"/>
        <v>2</v>
      </c>
      <c r="F106" s="834">
        <f t="shared" si="20"/>
        <v>2</v>
      </c>
      <c r="G106" s="834">
        <f t="shared" si="20"/>
        <v>4</v>
      </c>
      <c r="H106" s="834">
        <f t="shared" si="20"/>
        <v>970</v>
      </c>
      <c r="I106" s="834">
        <f t="shared" si="20"/>
        <v>469</v>
      </c>
      <c r="J106" s="834">
        <f t="shared" si="20"/>
        <v>1439</v>
      </c>
      <c r="K106" s="830" t="s">
        <v>91</v>
      </c>
    </row>
    <row r="107" spans="1:11" ht="20.25" customHeight="1" x14ac:dyDescent="0.2">
      <c r="A107" s="463" t="s">
        <v>92</v>
      </c>
      <c r="B107" s="834"/>
      <c r="C107" s="834"/>
      <c r="D107" s="834"/>
      <c r="E107" s="834"/>
      <c r="F107" s="834"/>
      <c r="G107" s="834"/>
      <c r="H107" s="834"/>
      <c r="I107" s="834"/>
      <c r="J107" s="834"/>
      <c r="K107" s="830" t="s">
        <v>93</v>
      </c>
    </row>
    <row r="108" spans="1:11" ht="20.25" customHeight="1" x14ac:dyDescent="0.2">
      <c r="A108" s="463" t="s">
        <v>891</v>
      </c>
      <c r="B108" s="834">
        <v>5</v>
      </c>
      <c r="C108" s="834">
        <v>0</v>
      </c>
      <c r="D108" s="834">
        <v>5</v>
      </c>
      <c r="E108" s="834">
        <v>0</v>
      </c>
      <c r="F108" s="834">
        <v>0</v>
      </c>
      <c r="G108" s="834">
        <v>0</v>
      </c>
      <c r="H108" s="834">
        <v>5</v>
      </c>
      <c r="I108" s="834">
        <v>0</v>
      </c>
      <c r="J108" s="834">
        <v>5</v>
      </c>
      <c r="K108" s="830" t="s">
        <v>434</v>
      </c>
    </row>
    <row r="109" spans="1:11" ht="20.25" customHeight="1" thickBot="1" x14ac:dyDescent="0.25">
      <c r="A109" s="20" t="s">
        <v>126</v>
      </c>
      <c r="B109" s="21">
        <f>SUM(B108)</f>
        <v>5</v>
      </c>
      <c r="C109" s="21">
        <f t="shared" ref="C109:J109" si="21">SUM(C108)</f>
        <v>0</v>
      </c>
      <c r="D109" s="21">
        <f t="shared" si="21"/>
        <v>5</v>
      </c>
      <c r="E109" s="21">
        <f t="shared" si="21"/>
        <v>0</v>
      </c>
      <c r="F109" s="21">
        <f t="shared" si="21"/>
        <v>0</v>
      </c>
      <c r="G109" s="21">
        <f t="shared" si="21"/>
        <v>0</v>
      </c>
      <c r="H109" s="21">
        <f t="shared" si="21"/>
        <v>5</v>
      </c>
      <c r="I109" s="21">
        <f t="shared" si="21"/>
        <v>0</v>
      </c>
      <c r="J109" s="21">
        <f t="shared" si="21"/>
        <v>5</v>
      </c>
      <c r="K109" s="22" t="s">
        <v>93</v>
      </c>
    </row>
    <row r="110" spans="1:11" ht="20.25" customHeight="1" thickBot="1" x14ac:dyDescent="0.25">
      <c r="A110" s="23" t="s">
        <v>374</v>
      </c>
      <c r="B110" s="24">
        <f>SUM(B109,B106)</f>
        <v>973</v>
      </c>
      <c r="C110" s="24">
        <f t="shared" ref="C110:J110" si="22">SUM(C109,C106)</f>
        <v>467</v>
      </c>
      <c r="D110" s="24">
        <f t="shared" si="22"/>
        <v>1440</v>
      </c>
      <c r="E110" s="24">
        <f t="shared" si="22"/>
        <v>2</v>
      </c>
      <c r="F110" s="24">
        <f t="shared" si="22"/>
        <v>2</v>
      </c>
      <c r="G110" s="24">
        <f t="shared" si="22"/>
        <v>4</v>
      </c>
      <c r="H110" s="24">
        <f t="shared" si="22"/>
        <v>975</v>
      </c>
      <c r="I110" s="24">
        <f t="shared" si="22"/>
        <v>469</v>
      </c>
      <c r="J110" s="24">
        <f t="shared" si="22"/>
        <v>1444</v>
      </c>
      <c r="K110" s="831" t="s">
        <v>253</v>
      </c>
    </row>
    <row r="111" spans="1:11" ht="15" thickTop="1" x14ac:dyDescent="0.2"/>
  </sheetData>
  <mergeCells count="30">
    <mergeCell ref="A1:K1"/>
    <mergeCell ref="A2:K2"/>
    <mergeCell ref="A4:A7"/>
    <mergeCell ref="B4:D4"/>
    <mergeCell ref="E4:G4"/>
    <mergeCell ref="H4:J4"/>
    <mergeCell ref="K4:K7"/>
    <mergeCell ref="B5:D5"/>
    <mergeCell ref="E5:G5"/>
    <mergeCell ref="H5:J5"/>
    <mergeCell ref="A41:K41"/>
    <mergeCell ref="A42:K42"/>
    <mergeCell ref="A44:A47"/>
    <mergeCell ref="B44:D44"/>
    <mergeCell ref="E44:G44"/>
    <mergeCell ref="H44:J44"/>
    <mergeCell ref="K44:K47"/>
    <mergeCell ref="B45:D45"/>
    <mergeCell ref="E45:G45"/>
    <mergeCell ref="H45:J45"/>
    <mergeCell ref="A80:K80"/>
    <mergeCell ref="A81:K81"/>
    <mergeCell ref="A83:A86"/>
    <mergeCell ref="B83:D83"/>
    <mergeCell ref="E83:G83"/>
    <mergeCell ref="H83:J83"/>
    <mergeCell ref="K83:K86"/>
    <mergeCell ref="B84:D84"/>
    <mergeCell ref="E84:G84"/>
    <mergeCell ref="H84:J84"/>
  </mergeCells>
  <printOptions horizontalCentered="1"/>
  <pageMargins left="0.75" right="0.75" top="1" bottom="0.5" header="0.5" footer="0.5"/>
  <pageSetup paperSize="9" scale="7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9"/>
  <sheetViews>
    <sheetView rightToLeft="1" view="pageBreakPreview" topLeftCell="A13" zoomScale="75" zoomScaleNormal="100" zoomScaleSheetLayoutView="75" workbookViewId="0">
      <selection activeCell="Q35" sqref="Q35"/>
    </sheetView>
  </sheetViews>
  <sheetFormatPr defaultRowHeight="14.25" x14ac:dyDescent="0.2"/>
  <cols>
    <col min="1" max="1" width="23.625" style="335" customWidth="1"/>
    <col min="2" max="12" width="7.625" style="335" customWidth="1"/>
    <col min="13" max="13" width="9.125" style="335" customWidth="1"/>
    <col min="14" max="14" width="36" style="335" customWidth="1"/>
    <col min="15" max="16384" width="9" style="335"/>
  </cols>
  <sheetData>
    <row r="1" spans="1:14" ht="24" customHeight="1" x14ac:dyDescent="0.2">
      <c r="A1" s="995" t="s">
        <v>2112</v>
      </c>
      <c r="B1" s="995"/>
      <c r="C1" s="995"/>
      <c r="D1" s="995"/>
      <c r="E1" s="995"/>
      <c r="F1" s="995"/>
      <c r="G1" s="995"/>
      <c r="H1" s="995"/>
      <c r="I1" s="995"/>
      <c r="J1" s="995"/>
      <c r="K1" s="995"/>
      <c r="L1" s="995"/>
      <c r="M1" s="995"/>
      <c r="N1" s="995"/>
    </row>
    <row r="2" spans="1:14" ht="15.75" x14ac:dyDescent="0.2">
      <c r="A2" s="999" t="s">
        <v>2113</v>
      </c>
      <c r="B2" s="999"/>
      <c r="C2" s="999"/>
      <c r="D2" s="999"/>
      <c r="E2" s="999"/>
      <c r="F2" s="999"/>
      <c r="G2" s="999"/>
      <c r="H2" s="999"/>
      <c r="I2" s="999"/>
      <c r="J2" s="999"/>
      <c r="K2" s="999"/>
      <c r="L2" s="999"/>
      <c r="M2" s="999"/>
      <c r="N2" s="999"/>
    </row>
    <row r="3" spans="1:14" ht="21" customHeight="1" thickBot="1" x14ac:dyDescent="0.3">
      <c r="A3" s="5" t="s">
        <v>2518</v>
      </c>
      <c r="B3" s="33"/>
      <c r="C3" s="33"/>
      <c r="D3" s="33"/>
      <c r="E3" s="33"/>
      <c r="F3" s="33"/>
      <c r="G3" s="33"/>
      <c r="H3" s="33"/>
      <c r="I3" s="33"/>
      <c r="J3" s="33"/>
      <c r="K3" s="33"/>
      <c r="L3" s="33"/>
      <c r="M3" s="33"/>
      <c r="N3" s="7" t="s">
        <v>902</v>
      </c>
    </row>
    <row r="4" spans="1:14" ht="16.5"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15.75" x14ac:dyDescent="0.25">
      <c r="A5" s="993"/>
      <c r="B5" s="1004" t="s">
        <v>131</v>
      </c>
      <c r="C5" s="1004"/>
      <c r="D5" s="1004"/>
      <c r="E5" s="1004" t="s">
        <v>132</v>
      </c>
      <c r="F5" s="1004"/>
      <c r="G5" s="1004"/>
      <c r="H5" s="1004" t="s">
        <v>133</v>
      </c>
      <c r="I5" s="1004"/>
      <c r="J5" s="1004"/>
      <c r="K5" s="1004" t="s">
        <v>9</v>
      </c>
      <c r="L5" s="1004"/>
      <c r="M5" s="1004"/>
      <c r="N5" s="993"/>
    </row>
    <row r="6" spans="1:14" ht="15.75" x14ac:dyDescent="0.25">
      <c r="A6" s="993"/>
      <c r="B6" s="334" t="s">
        <v>10</v>
      </c>
      <c r="C6" s="334" t="s">
        <v>112</v>
      </c>
      <c r="D6" s="334" t="s">
        <v>12</v>
      </c>
      <c r="E6" s="334" t="s">
        <v>10</v>
      </c>
      <c r="F6" s="334" t="s">
        <v>112</v>
      </c>
      <c r="G6" s="334" t="s">
        <v>12</v>
      </c>
      <c r="H6" s="334" t="s">
        <v>10</v>
      </c>
      <c r="I6" s="334" t="s">
        <v>112</v>
      </c>
      <c r="J6" s="334" t="s">
        <v>12</v>
      </c>
      <c r="K6" s="334" t="s">
        <v>10</v>
      </c>
      <c r="L6" s="334" t="s">
        <v>112</v>
      </c>
      <c r="M6" s="334" t="s">
        <v>12</v>
      </c>
      <c r="N6" s="993"/>
    </row>
    <row r="7" spans="1:14" ht="16.5"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14.25" customHeight="1" x14ac:dyDescent="0.2">
      <c r="A8" s="8" t="s">
        <v>15</v>
      </c>
      <c r="B8" s="9"/>
      <c r="C8" s="9"/>
      <c r="D8" s="9"/>
      <c r="E8" s="9"/>
      <c r="F8" s="9"/>
      <c r="G8" s="9"/>
      <c r="H8" s="9"/>
      <c r="I8" s="9"/>
      <c r="J8" s="9"/>
      <c r="K8" s="339"/>
      <c r="L8" s="8"/>
      <c r="M8" s="9"/>
      <c r="N8" s="339" t="s">
        <v>198</v>
      </c>
    </row>
    <row r="9" spans="1:14" ht="17.100000000000001" customHeight="1" x14ac:dyDescent="0.2">
      <c r="A9" s="8" t="s">
        <v>199</v>
      </c>
      <c r="B9" s="9">
        <v>1</v>
      </c>
      <c r="C9" s="9">
        <v>0</v>
      </c>
      <c r="D9" s="9">
        <v>1</v>
      </c>
      <c r="E9" s="9">
        <v>1</v>
      </c>
      <c r="F9" s="9">
        <v>2</v>
      </c>
      <c r="G9" s="9">
        <v>3</v>
      </c>
      <c r="H9" s="9">
        <v>0</v>
      </c>
      <c r="I9" s="9">
        <v>0</v>
      </c>
      <c r="J9" s="9">
        <f t="shared" ref="J9:J18" si="0">SUM(H9:I9)</f>
        <v>0</v>
      </c>
      <c r="K9" s="9">
        <f t="shared" ref="K9:L22" si="1">SUM(B9,E9,H9)</f>
        <v>2</v>
      </c>
      <c r="L9" s="9">
        <f t="shared" si="1"/>
        <v>2</v>
      </c>
      <c r="M9" s="9">
        <f t="shared" ref="M9:M22" si="2">SUM(K9:L9)</f>
        <v>4</v>
      </c>
      <c r="N9" s="339" t="s">
        <v>200</v>
      </c>
    </row>
    <row r="10" spans="1:14" ht="17.100000000000001" customHeight="1" x14ac:dyDescent="0.2">
      <c r="A10" s="8" t="s">
        <v>209</v>
      </c>
      <c r="B10" s="9">
        <v>72</v>
      </c>
      <c r="C10" s="9">
        <v>34</v>
      </c>
      <c r="D10" s="9">
        <v>106</v>
      </c>
      <c r="E10" s="9">
        <v>30</v>
      </c>
      <c r="F10" s="9">
        <v>14</v>
      </c>
      <c r="G10" s="9">
        <v>44</v>
      </c>
      <c r="H10" s="9">
        <v>28</v>
      </c>
      <c r="I10" s="9">
        <v>16</v>
      </c>
      <c r="J10" s="9">
        <f t="shared" si="0"/>
        <v>44</v>
      </c>
      <c r="K10" s="9">
        <f t="shared" si="1"/>
        <v>130</v>
      </c>
      <c r="L10" s="9">
        <f t="shared" si="1"/>
        <v>64</v>
      </c>
      <c r="M10" s="9">
        <f t="shared" si="2"/>
        <v>194</v>
      </c>
      <c r="N10" s="339" t="s">
        <v>210</v>
      </c>
    </row>
    <row r="11" spans="1:14" ht="17.100000000000001" customHeight="1" x14ac:dyDescent="0.2">
      <c r="A11" s="8" t="s">
        <v>213</v>
      </c>
      <c r="B11" s="9">
        <v>141</v>
      </c>
      <c r="C11" s="9">
        <v>65</v>
      </c>
      <c r="D11" s="9">
        <v>206</v>
      </c>
      <c r="E11" s="9">
        <v>6</v>
      </c>
      <c r="F11" s="9">
        <v>14</v>
      </c>
      <c r="G11" s="9">
        <v>20</v>
      </c>
      <c r="H11" s="9">
        <v>17</v>
      </c>
      <c r="I11" s="9">
        <v>13</v>
      </c>
      <c r="J11" s="9">
        <f t="shared" si="0"/>
        <v>30</v>
      </c>
      <c r="K11" s="9">
        <f t="shared" si="1"/>
        <v>164</v>
      </c>
      <c r="L11" s="9">
        <f t="shared" si="1"/>
        <v>92</v>
      </c>
      <c r="M11" s="9">
        <f t="shared" si="2"/>
        <v>256</v>
      </c>
      <c r="N11" s="339" t="s">
        <v>214</v>
      </c>
    </row>
    <row r="12" spans="1:14" ht="17.100000000000001" customHeight="1" x14ac:dyDescent="0.2">
      <c r="A12" s="8" t="s">
        <v>215</v>
      </c>
      <c r="B12" s="9">
        <v>9</v>
      </c>
      <c r="C12" s="9">
        <v>6</v>
      </c>
      <c r="D12" s="9">
        <v>15</v>
      </c>
      <c r="E12" s="9">
        <v>0</v>
      </c>
      <c r="F12" s="9">
        <v>0</v>
      </c>
      <c r="G12" s="9">
        <v>0</v>
      </c>
      <c r="H12" s="9">
        <v>0</v>
      </c>
      <c r="I12" s="9">
        <v>0</v>
      </c>
      <c r="J12" s="9">
        <f t="shared" si="0"/>
        <v>0</v>
      </c>
      <c r="K12" s="9">
        <f t="shared" si="1"/>
        <v>9</v>
      </c>
      <c r="L12" s="9">
        <f t="shared" si="1"/>
        <v>6</v>
      </c>
      <c r="M12" s="9">
        <f t="shared" si="2"/>
        <v>15</v>
      </c>
      <c r="N12" s="339" t="s">
        <v>888</v>
      </c>
    </row>
    <row r="13" spans="1:14" ht="17.100000000000001" customHeight="1" x14ac:dyDescent="0.2">
      <c r="A13" s="8" t="s">
        <v>217</v>
      </c>
      <c r="B13" s="9">
        <v>33</v>
      </c>
      <c r="C13" s="9">
        <v>20</v>
      </c>
      <c r="D13" s="9">
        <v>53</v>
      </c>
      <c r="E13" s="9">
        <v>22</v>
      </c>
      <c r="F13" s="9">
        <v>24</v>
      </c>
      <c r="G13" s="9">
        <v>46</v>
      </c>
      <c r="H13" s="9">
        <v>33</v>
      </c>
      <c r="I13" s="9">
        <v>38</v>
      </c>
      <c r="J13" s="9">
        <f t="shared" si="0"/>
        <v>71</v>
      </c>
      <c r="K13" s="9">
        <f t="shared" si="1"/>
        <v>88</v>
      </c>
      <c r="L13" s="9">
        <f t="shared" si="1"/>
        <v>82</v>
      </c>
      <c r="M13" s="9">
        <f t="shared" si="2"/>
        <v>170</v>
      </c>
      <c r="N13" s="339" t="s">
        <v>257</v>
      </c>
    </row>
    <row r="14" spans="1:14" ht="17.100000000000001" customHeight="1" x14ac:dyDescent="0.2">
      <c r="A14" s="8" t="s">
        <v>306</v>
      </c>
      <c r="B14" s="9">
        <v>35</v>
      </c>
      <c r="C14" s="9">
        <v>8</v>
      </c>
      <c r="D14" s="9">
        <v>43</v>
      </c>
      <c r="E14" s="9">
        <v>20</v>
      </c>
      <c r="F14" s="9">
        <v>14</v>
      </c>
      <c r="G14" s="9">
        <v>34</v>
      </c>
      <c r="H14" s="9">
        <v>9</v>
      </c>
      <c r="I14" s="9">
        <v>0</v>
      </c>
      <c r="J14" s="9">
        <f t="shared" si="0"/>
        <v>9</v>
      </c>
      <c r="K14" s="9">
        <f t="shared" si="1"/>
        <v>64</v>
      </c>
      <c r="L14" s="9">
        <f t="shared" si="1"/>
        <v>22</v>
      </c>
      <c r="M14" s="9">
        <f t="shared" si="2"/>
        <v>86</v>
      </c>
      <c r="N14" s="339" t="s">
        <v>222</v>
      </c>
    </row>
    <row r="15" spans="1:14" ht="17.100000000000001" customHeight="1" x14ac:dyDescent="0.2">
      <c r="A15" s="8" t="s">
        <v>458</v>
      </c>
      <c r="B15" s="9">
        <v>91</v>
      </c>
      <c r="C15" s="9">
        <v>69</v>
      </c>
      <c r="D15" s="9">
        <v>160</v>
      </c>
      <c r="E15" s="9">
        <v>28</v>
      </c>
      <c r="F15" s="9">
        <v>31</v>
      </c>
      <c r="G15" s="9">
        <v>59</v>
      </c>
      <c r="H15" s="9">
        <v>0</v>
      </c>
      <c r="I15" s="9">
        <v>0</v>
      </c>
      <c r="J15" s="9">
        <f t="shared" si="0"/>
        <v>0</v>
      </c>
      <c r="K15" s="9">
        <f t="shared" si="1"/>
        <v>119</v>
      </c>
      <c r="L15" s="9">
        <f t="shared" si="1"/>
        <v>100</v>
      </c>
      <c r="M15" s="9">
        <f t="shared" si="2"/>
        <v>219</v>
      </c>
      <c r="N15" s="339" t="s">
        <v>459</v>
      </c>
    </row>
    <row r="16" spans="1:14" ht="17.100000000000001" customHeight="1" x14ac:dyDescent="0.2">
      <c r="A16" s="8" t="s">
        <v>460</v>
      </c>
      <c r="B16" s="9">
        <v>19</v>
      </c>
      <c r="C16" s="9">
        <v>15</v>
      </c>
      <c r="D16" s="9">
        <v>34</v>
      </c>
      <c r="E16" s="9">
        <v>18</v>
      </c>
      <c r="F16" s="9">
        <v>9</v>
      </c>
      <c r="G16" s="9">
        <v>27</v>
      </c>
      <c r="H16" s="9">
        <v>2</v>
      </c>
      <c r="I16" s="9">
        <v>0</v>
      </c>
      <c r="J16" s="9">
        <f t="shared" si="0"/>
        <v>2</v>
      </c>
      <c r="K16" s="9">
        <f t="shared" si="1"/>
        <v>39</v>
      </c>
      <c r="L16" s="9">
        <f t="shared" si="1"/>
        <v>24</v>
      </c>
      <c r="M16" s="9">
        <f t="shared" si="2"/>
        <v>63</v>
      </c>
      <c r="N16" s="339" t="s">
        <v>461</v>
      </c>
    </row>
    <row r="17" spans="1:14" ht="17.100000000000001" customHeight="1" x14ac:dyDescent="0.2">
      <c r="A17" s="8" t="s">
        <v>889</v>
      </c>
      <c r="B17" s="9">
        <v>0</v>
      </c>
      <c r="C17" s="9">
        <v>1</v>
      </c>
      <c r="D17" s="9">
        <v>1</v>
      </c>
      <c r="E17" s="9">
        <v>7</v>
      </c>
      <c r="F17" s="9">
        <v>4</v>
      </c>
      <c r="G17" s="9">
        <v>11</v>
      </c>
      <c r="H17" s="9">
        <v>2</v>
      </c>
      <c r="I17" s="9">
        <v>0</v>
      </c>
      <c r="J17" s="9">
        <f t="shared" si="0"/>
        <v>2</v>
      </c>
      <c r="K17" s="9">
        <f t="shared" si="1"/>
        <v>9</v>
      </c>
      <c r="L17" s="9">
        <f t="shared" si="1"/>
        <v>5</v>
      </c>
      <c r="M17" s="9">
        <f t="shared" si="2"/>
        <v>14</v>
      </c>
      <c r="N17" s="339" t="s">
        <v>890</v>
      </c>
    </row>
    <row r="18" spans="1:14" ht="17.100000000000001" customHeight="1" x14ac:dyDescent="0.2">
      <c r="A18" s="8" t="s">
        <v>311</v>
      </c>
      <c r="B18" s="9">
        <v>126</v>
      </c>
      <c r="C18" s="9">
        <v>63</v>
      </c>
      <c r="D18" s="9">
        <v>189</v>
      </c>
      <c r="E18" s="9">
        <v>33</v>
      </c>
      <c r="F18" s="9">
        <v>44</v>
      </c>
      <c r="G18" s="9">
        <v>77</v>
      </c>
      <c r="H18" s="9">
        <v>0</v>
      </c>
      <c r="I18" s="9">
        <v>0</v>
      </c>
      <c r="J18" s="9">
        <f t="shared" si="0"/>
        <v>0</v>
      </c>
      <c r="K18" s="9">
        <f t="shared" si="1"/>
        <v>159</v>
      </c>
      <c r="L18" s="9">
        <f t="shared" si="1"/>
        <v>107</v>
      </c>
      <c r="M18" s="9">
        <f t="shared" si="2"/>
        <v>266</v>
      </c>
      <c r="N18" s="339" t="s">
        <v>312</v>
      </c>
    </row>
    <row r="19" spans="1:14" ht="17.100000000000001" customHeight="1" x14ac:dyDescent="0.2">
      <c r="A19" s="8" t="s">
        <v>229</v>
      </c>
      <c r="B19" s="9">
        <v>77</v>
      </c>
      <c r="C19" s="9">
        <v>10</v>
      </c>
      <c r="D19" s="9">
        <v>87</v>
      </c>
      <c r="E19" s="9">
        <v>6</v>
      </c>
      <c r="F19" s="9">
        <v>0</v>
      </c>
      <c r="G19" s="9">
        <v>6</v>
      </c>
      <c r="H19" s="9">
        <v>0</v>
      </c>
      <c r="I19" s="9">
        <v>0</v>
      </c>
      <c r="J19" s="9">
        <f>SUM(H19:I19)</f>
        <v>0</v>
      </c>
      <c r="K19" s="9">
        <f t="shared" si="1"/>
        <v>83</v>
      </c>
      <c r="L19" s="9">
        <f t="shared" si="1"/>
        <v>10</v>
      </c>
      <c r="M19" s="9">
        <f t="shared" si="2"/>
        <v>93</v>
      </c>
      <c r="N19" s="339" t="s">
        <v>847</v>
      </c>
    </row>
    <row r="20" spans="1:14" ht="17.100000000000001" customHeight="1" x14ac:dyDescent="0.2">
      <c r="A20" s="8" t="s">
        <v>433</v>
      </c>
      <c r="B20" s="9">
        <v>64</v>
      </c>
      <c r="C20" s="9">
        <v>25</v>
      </c>
      <c r="D20" s="9">
        <v>89</v>
      </c>
      <c r="E20" s="9">
        <v>14</v>
      </c>
      <c r="F20" s="9">
        <v>7</v>
      </c>
      <c r="G20" s="9">
        <v>21</v>
      </c>
      <c r="H20" s="9">
        <v>9</v>
      </c>
      <c r="I20" s="9">
        <v>3</v>
      </c>
      <c r="J20" s="9">
        <f>SUM(H20:I20)</f>
        <v>12</v>
      </c>
      <c r="K20" s="9">
        <f t="shared" si="1"/>
        <v>87</v>
      </c>
      <c r="L20" s="9">
        <f t="shared" si="1"/>
        <v>35</v>
      </c>
      <c r="M20" s="9">
        <f t="shared" si="2"/>
        <v>122</v>
      </c>
      <c r="N20" s="339" t="s">
        <v>434</v>
      </c>
    </row>
    <row r="21" spans="1:14" ht="17.100000000000001" customHeight="1" x14ac:dyDescent="0.2">
      <c r="A21" s="8" t="s">
        <v>892</v>
      </c>
      <c r="B21" s="9">
        <v>6</v>
      </c>
      <c r="C21" s="9">
        <v>8</v>
      </c>
      <c r="D21" s="9">
        <v>14</v>
      </c>
      <c r="E21" s="9">
        <v>2</v>
      </c>
      <c r="F21" s="9">
        <v>7</v>
      </c>
      <c r="G21" s="9">
        <v>9</v>
      </c>
      <c r="H21" s="9">
        <v>0</v>
      </c>
      <c r="I21" s="9">
        <v>0</v>
      </c>
      <c r="J21" s="9">
        <f>SUM(H21:I21)</f>
        <v>0</v>
      </c>
      <c r="K21" s="9">
        <f t="shared" si="1"/>
        <v>8</v>
      </c>
      <c r="L21" s="9">
        <f t="shared" si="1"/>
        <v>15</v>
      </c>
      <c r="M21" s="9">
        <f t="shared" si="2"/>
        <v>23</v>
      </c>
      <c r="N21" s="339" t="s">
        <v>244</v>
      </c>
    </row>
    <row r="22" spans="1:14" ht="17.100000000000001" customHeight="1" x14ac:dyDescent="0.2">
      <c r="A22" s="8" t="s">
        <v>435</v>
      </c>
      <c r="B22" s="9">
        <v>16</v>
      </c>
      <c r="C22" s="9">
        <v>20</v>
      </c>
      <c r="D22" s="9">
        <v>36</v>
      </c>
      <c r="E22" s="9">
        <v>16</v>
      </c>
      <c r="F22" s="9">
        <v>14</v>
      </c>
      <c r="G22" s="9">
        <v>30</v>
      </c>
      <c r="H22" s="9">
        <v>2</v>
      </c>
      <c r="I22" s="9">
        <v>1</v>
      </c>
      <c r="J22" s="9">
        <f>SUM(H22:I22)</f>
        <v>3</v>
      </c>
      <c r="K22" s="9">
        <f t="shared" si="1"/>
        <v>34</v>
      </c>
      <c r="L22" s="9">
        <f t="shared" si="1"/>
        <v>35</v>
      </c>
      <c r="M22" s="9">
        <f t="shared" si="2"/>
        <v>69</v>
      </c>
      <c r="N22" s="339" t="s">
        <v>246</v>
      </c>
    </row>
    <row r="23" spans="1:14" ht="17.100000000000001" customHeight="1" x14ac:dyDescent="0.2">
      <c r="A23" s="8" t="s">
        <v>90</v>
      </c>
      <c r="B23" s="9">
        <f t="shared" ref="B23:M23" si="3">SUM(B9:B22)</f>
        <v>690</v>
      </c>
      <c r="C23" s="9">
        <f t="shared" si="3"/>
        <v>344</v>
      </c>
      <c r="D23" s="9">
        <f t="shared" si="3"/>
        <v>1034</v>
      </c>
      <c r="E23" s="9">
        <f t="shared" si="3"/>
        <v>203</v>
      </c>
      <c r="F23" s="9">
        <f t="shared" si="3"/>
        <v>184</v>
      </c>
      <c r="G23" s="9">
        <f t="shared" si="3"/>
        <v>387</v>
      </c>
      <c r="H23" s="9">
        <f t="shared" si="3"/>
        <v>102</v>
      </c>
      <c r="I23" s="9">
        <f t="shared" si="3"/>
        <v>71</v>
      </c>
      <c r="J23" s="9">
        <f t="shared" si="3"/>
        <v>173</v>
      </c>
      <c r="K23" s="9">
        <f t="shared" si="3"/>
        <v>995</v>
      </c>
      <c r="L23" s="9">
        <f t="shared" si="3"/>
        <v>599</v>
      </c>
      <c r="M23" s="9">
        <f t="shared" si="3"/>
        <v>1594</v>
      </c>
      <c r="N23" s="339" t="s">
        <v>91</v>
      </c>
    </row>
    <row r="24" spans="1:14" ht="17.100000000000001" customHeight="1" x14ac:dyDescent="0.2">
      <c r="A24" s="8" t="s">
        <v>92</v>
      </c>
      <c r="B24" s="9"/>
      <c r="C24" s="9"/>
      <c r="D24" s="9"/>
      <c r="E24" s="9"/>
      <c r="F24" s="9"/>
      <c r="G24" s="9"/>
      <c r="H24" s="9"/>
      <c r="I24" s="9"/>
      <c r="J24" s="9"/>
      <c r="K24" s="9"/>
      <c r="L24" s="9"/>
      <c r="M24" s="9"/>
      <c r="N24" s="339" t="s">
        <v>93</v>
      </c>
    </row>
    <row r="25" spans="1:14" ht="17.100000000000001" customHeight="1" x14ac:dyDescent="0.2">
      <c r="A25" s="8" t="s">
        <v>209</v>
      </c>
      <c r="B25" s="9">
        <v>100</v>
      </c>
      <c r="C25" s="9">
        <v>22</v>
      </c>
      <c r="D25" s="9">
        <v>122</v>
      </c>
      <c r="E25" s="9">
        <v>1</v>
      </c>
      <c r="F25" s="9">
        <v>0</v>
      </c>
      <c r="G25" s="9">
        <v>1</v>
      </c>
      <c r="H25" s="9">
        <v>8</v>
      </c>
      <c r="I25" s="9">
        <v>1</v>
      </c>
      <c r="J25" s="9">
        <v>9</v>
      </c>
      <c r="K25" s="9">
        <f t="shared" ref="K25:L34" si="4">SUM(B25,E25,H25)</f>
        <v>109</v>
      </c>
      <c r="L25" s="9">
        <f t="shared" si="4"/>
        <v>23</v>
      </c>
      <c r="M25" s="9">
        <f t="shared" ref="M25:M34" si="5">SUM(K25:L25)</f>
        <v>132</v>
      </c>
      <c r="N25" s="339" t="s">
        <v>210</v>
      </c>
    </row>
    <row r="26" spans="1:14" ht="17.100000000000001" customHeight="1" x14ac:dyDescent="0.2">
      <c r="A26" s="8" t="s">
        <v>217</v>
      </c>
      <c r="B26" s="9">
        <v>37</v>
      </c>
      <c r="C26" s="9">
        <v>12</v>
      </c>
      <c r="D26" s="9">
        <v>49</v>
      </c>
      <c r="E26" s="9">
        <v>3</v>
      </c>
      <c r="F26" s="9">
        <v>1</v>
      </c>
      <c r="G26" s="9">
        <v>4</v>
      </c>
      <c r="H26" s="9">
        <v>2</v>
      </c>
      <c r="I26" s="9">
        <v>1</v>
      </c>
      <c r="J26" s="9">
        <v>3</v>
      </c>
      <c r="K26" s="9">
        <f t="shared" si="4"/>
        <v>42</v>
      </c>
      <c r="L26" s="9">
        <f t="shared" si="4"/>
        <v>14</v>
      </c>
      <c r="M26" s="9">
        <f t="shared" si="5"/>
        <v>56</v>
      </c>
      <c r="N26" s="339" t="s">
        <v>257</v>
      </c>
    </row>
    <row r="27" spans="1:14" ht="17.100000000000001" customHeight="1" x14ac:dyDescent="0.2">
      <c r="A27" s="8" t="s">
        <v>306</v>
      </c>
      <c r="B27" s="9">
        <v>24</v>
      </c>
      <c r="C27" s="9">
        <v>11</v>
      </c>
      <c r="D27" s="9">
        <v>35</v>
      </c>
      <c r="E27" s="9">
        <v>1</v>
      </c>
      <c r="F27" s="9">
        <v>2</v>
      </c>
      <c r="G27" s="9">
        <v>3</v>
      </c>
      <c r="H27" s="9">
        <v>0</v>
      </c>
      <c r="I27" s="9">
        <v>0</v>
      </c>
      <c r="J27" s="9">
        <v>0</v>
      </c>
      <c r="K27" s="9">
        <f t="shared" si="4"/>
        <v>25</v>
      </c>
      <c r="L27" s="9">
        <f t="shared" si="4"/>
        <v>13</v>
      </c>
      <c r="M27" s="9">
        <f t="shared" si="5"/>
        <v>38</v>
      </c>
      <c r="N27" s="339" t="s">
        <v>222</v>
      </c>
    </row>
    <row r="28" spans="1:14" ht="17.100000000000001" customHeight="1" x14ac:dyDescent="0.2">
      <c r="A28" s="8" t="s">
        <v>458</v>
      </c>
      <c r="B28" s="9">
        <v>71</v>
      </c>
      <c r="C28" s="9">
        <v>25</v>
      </c>
      <c r="D28" s="9">
        <v>96</v>
      </c>
      <c r="E28" s="9">
        <v>4</v>
      </c>
      <c r="F28" s="9">
        <v>3</v>
      </c>
      <c r="G28" s="9">
        <v>7</v>
      </c>
      <c r="H28" s="9">
        <v>0</v>
      </c>
      <c r="I28" s="9">
        <v>0</v>
      </c>
      <c r="J28" s="9">
        <v>0</v>
      </c>
      <c r="K28" s="9">
        <f t="shared" si="4"/>
        <v>75</v>
      </c>
      <c r="L28" s="9">
        <f t="shared" si="4"/>
        <v>28</v>
      </c>
      <c r="M28" s="9">
        <f t="shared" si="5"/>
        <v>103</v>
      </c>
      <c r="N28" s="339" t="s">
        <v>459</v>
      </c>
    </row>
    <row r="29" spans="1:14" ht="17.100000000000001" customHeight="1" x14ac:dyDescent="0.2">
      <c r="A29" s="8" t="s">
        <v>460</v>
      </c>
      <c r="B29" s="9">
        <v>10</v>
      </c>
      <c r="C29" s="9">
        <v>1</v>
      </c>
      <c r="D29" s="9">
        <v>11</v>
      </c>
      <c r="E29" s="9">
        <v>0</v>
      </c>
      <c r="F29" s="9">
        <v>0</v>
      </c>
      <c r="G29" s="9">
        <v>0</v>
      </c>
      <c r="H29" s="9">
        <v>0</v>
      </c>
      <c r="I29" s="9">
        <v>0</v>
      </c>
      <c r="J29" s="9">
        <v>0</v>
      </c>
      <c r="K29" s="9">
        <f t="shared" si="4"/>
        <v>10</v>
      </c>
      <c r="L29" s="9">
        <f t="shared" si="4"/>
        <v>1</v>
      </c>
      <c r="M29" s="9">
        <f t="shared" si="5"/>
        <v>11</v>
      </c>
      <c r="N29" s="339" t="s">
        <v>461</v>
      </c>
    </row>
    <row r="30" spans="1:14" ht="17.100000000000001" customHeight="1" x14ac:dyDescent="0.2">
      <c r="A30" s="8" t="s">
        <v>710</v>
      </c>
      <c r="B30" s="9">
        <v>19</v>
      </c>
      <c r="C30" s="9">
        <v>18</v>
      </c>
      <c r="D30" s="9">
        <v>37</v>
      </c>
      <c r="E30" s="9">
        <v>1</v>
      </c>
      <c r="F30" s="9">
        <v>3</v>
      </c>
      <c r="G30" s="9">
        <v>4</v>
      </c>
      <c r="H30" s="9">
        <v>0</v>
      </c>
      <c r="I30" s="9">
        <v>0</v>
      </c>
      <c r="J30" s="9">
        <v>0</v>
      </c>
      <c r="K30" s="9">
        <f t="shared" si="4"/>
        <v>20</v>
      </c>
      <c r="L30" s="9">
        <f t="shared" si="4"/>
        <v>21</v>
      </c>
      <c r="M30" s="9">
        <f t="shared" si="5"/>
        <v>41</v>
      </c>
      <c r="N30" s="339" t="s">
        <v>312</v>
      </c>
    </row>
    <row r="31" spans="1:14" ht="17.100000000000001" customHeight="1" x14ac:dyDescent="0.2">
      <c r="A31" s="8" t="s">
        <v>229</v>
      </c>
      <c r="B31" s="9">
        <v>19</v>
      </c>
      <c r="C31" s="9">
        <v>2</v>
      </c>
      <c r="D31" s="9">
        <v>21</v>
      </c>
      <c r="E31" s="9">
        <v>0</v>
      </c>
      <c r="F31" s="9">
        <v>0</v>
      </c>
      <c r="G31" s="9">
        <v>0</v>
      </c>
      <c r="H31" s="9">
        <v>0</v>
      </c>
      <c r="I31" s="9">
        <v>0</v>
      </c>
      <c r="J31" s="9">
        <v>0</v>
      </c>
      <c r="K31" s="9">
        <f t="shared" si="4"/>
        <v>19</v>
      </c>
      <c r="L31" s="9">
        <f t="shared" si="4"/>
        <v>2</v>
      </c>
      <c r="M31" s="9">
        <f t="shared" si="5"/>
        <v>21</v>
      </c>
      <c r="N31" s="339" t="s">
        <v>847</v>
      </c>
    </row>
    <row r="32" spans="1:14" ht="17.100000000000001" customHeight="1" x14ac:dyDescent="0.2">
      <c r="A32" s="8" t="s">
        <v>891</v>
      </c>
      <c r="B32" s="9">
        <v>66</v>
      </c>
      <c r="C32" s="9">
        <v>8</v>
      </c>
      <c r="D32" s="9">
        <v>74</v>
      </c>
      <c r="E32" s="9">
        <v>0</v>
      </c>
      <c r="F32" s="9">
        <v>0</v>
      </c>
      <c r="G32" s="9">
        <v>0</v>
      </c>
      <c r="H32" s="9">
        <v>3</v>
      </c>
      <c r="I32" s="9">
        <v>1</v>
      </c>
      <c r="J32" s="9">
        <v>4</v>
      </c>
      <c r="K32" s="9">
        <f t="shared" si="4"/>
        <v>69</v>
      </c>
      <c r="L32" s="9">
        <f t="shared" si="4"/>
        <v>9</v>
      </c>
      <c r="M32" s="9">
        <f t="shared" si="5"/>
        <v>78</v>
      </c>
      <c r="N32" s="339" t="s">
        <v>434</v>
      </c>
    </row>
    <row r="33" spans="1:14" ht="17.100000000000001" customHeight="1" x14ac:dyDescent="0.2">
      <c r="A33" s="8" t="s">
        <v>892</v>
      </c>
      <c r="B33" s="9">
        <v>3</v>
      </c>
      <c r="C33" s="9">
        <v>4</v>
      </c>
      <c r="D33" s="9">
        <v>7</v>
      </c>
      <c r="E33" s="9">
        <v>0</v>
      </c>
      <c r="F33" s="9">
        <v>0</v>
      </c>
      <c r="G33" s="9">
        <v>0</v>
      </c>
      <c r="H33" s="9">
        <v>0</v>
      </c>
      <c r="I33" s="9">
        <v>0</v>
      </c>
      <c r="J33" s="9">
        <v>0</v>
      </c>
      <c r="K33" s="9">
        <f t="shared" si="4"/>
        <v>3</v>
      </c>
      <c r="L33" s="9">
        <f t="shared" si="4"/>
        <v>4</v>
      </c>
      <c r="M33" s="9">
        <f t="shared" si="5"/>
        <v>7</v>
      </c>
      <c r="N33" s="339" t="s">
        <v>244</v>
      </c>
    </row>
    <row r="34" spans="1:14" ht="17.100000000000001" customHeight="1" x14ac:dyDescent="0.2">
      <c r="A34" s="8" t="s">
        <v>435</v>
      </c>
      <c r="B34" s="9">
        <v>6</v>
      </c>
      <c r="C34" s="9">
        <v>5</v>
      </c>
      <c r="D34" s="9">
        <v>11</v>
      </c>
      <c r="E34" s="9">
        <v>3</v>
      </c>
      <c r="F34" s="9">
        <v>3</v>
      </c>
      <c r="G34" s="9">
        <v>6</v>
      </c>
      <c r="H34" s="9">
        <v>0</v>
      </c>
      <c r="I34" s="9">
        <v>0</v>
      </c>
      <c r="J34" s="9">
        <v>0</v>
      </c>
      <c r="K34" s="9">
        <f t="shared" si="4"/>
        <v>9</v>
      </c>
      <c r="L34" s="9">
        <f t="shared" si="4"/>
        <v>8</v>
      </c>
      <c r="M34" s="9">
        <f t="shared" si="5"/>
        <v>17</v>
      </c>
      <c r="N34" s="339" t="s">
        <v>246</v>
      </c>
    </row>
    <row r="35" spans="1:14" ht="17.100000000000001" customHeight="1" thickBot="1" x14ac:dyDescent="0.25">
      <c r="A35" s="8" t="s">
        <v>126</v>
      </c>
      <c r="B35" s="9">
        <f>SUM(B25:B34)</f>
        <v>355</v>
      </c>
      <c r="C35" s="9">
        <f t="shared" ref="C35:M35" si="6">SUM(C25:C34)</f>
        <v>108</v>
      </c>
      <c r="D35" s="9">
        <f t="shared" si="6"/>
        <v>463</v>
      </c>
      <c r="E35" s="9">
        <f t="shared" si="6"/>
        <v>13</v>
      </c>
      <c r="F35" s="9">
        <f t="shared" si="6"/>
        <v>12</v>
      </c>
      <c r="G35" s="9">
        <f t="shared" si="6"/>
        <v>25</v>
      </c>
      <c r="H35" s="9">
        <f t="shared" si="6"/>
        <v>13</v>
      </c>
      <c r="I35" s="9">
        <f t="shared" si="6"/>
        <v>3</v>
      </c>
      <c r="J35" s="9">
        <f t="shared" si="6"/>
        <v>16</v>
      </c>
      <c r="K35" s="9">
        <f t="shared" si="6"/>
        <v>381</v>
      </c>
      <c r="L35" s="9">
        <f t="shared" si="6"/>
        <v>123</v>
      </c>
      <c r="M35" s="9">
        <f t="shared" si="6"/>
        <v>504</v>
      </c>
      <c r="N35" s="339" t="s">
        <v>103</v>
      </c>
    </row>
    <row r="36" spans="1:14" ht="17.100000000000001" customHeight="1" thickBot="1" x14ac:dyDescent="0.25">
      <c r="A36" s="23" t="s">
        <v>374</v>
      </c>
      <c r="B36" s="24">
        <f>SUM(B35,B23)</f>
        <v>1045</v>
      </c>
      <c r="C36" s="24">
        <f t="shared" ref="C36:M36" si="7">SUM(C35,C23)</f>
        <v>452</v>
      </c>
      <c r="D36" s="24">
        <f t="shared" si="7"/>
        <v>1497</v>
      </c>
      <c r="E36" s="24">
        <f t="shared" si="7"/>
        <v>216</v>
      </c>
      <c r="F36" s="24">
        <f t="shared" si="7"/>
        <v>196</v>
      </c>
      <c r="G36" s="24">
        <f t="shared" si="7"/>
        <v>412</v>
      </c>
      <c r="H36" s="24">
        <f t="shared" si="7"/>
        <v>115</v>
      </c>
      <c r="I36" s="24">
        <f t="shared" si="7"/>
        <v>74</v>
      </c>
      <c r="J36" s="24">
        <f t="shared" si="7"/>
        <v>189</v>
      </c>
      <c r="K36" s="24">
        <f t="shared" si="7"/>
        <v>1376</v>
      </c>
      <c r="L36" s="24">
        <f t="shared" si="7"/>
        <v>722</v>
      </c>
      <c r="M36" s="24">
        <f t="shared" si="7"/>
        <v>2098</v>
      </c>
      <c r="N36" s="340" t="s">
        <v>253</v>
      </c>
    </row>
    <row r="37" spans="1:14" ht="15" thickTop="1" x14ac:dyDescent="0.2"/>
    <row r="59" spans="5:5" x14ac:dyDescent="0.2">
      <c r="E59" s="335">
        <v>0</v>
      </c>
    </row>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75" right="0.75" top="1" bottom="1" header="1" footer="1"/>
  <pageSetup paperSize="9" scale="7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6"/>
  <sheetViews>
    <sheetView rightToLeft="1" view="pageBreakPreview" topLeftCell="A49" zoomScale="93" zoomScaleSheetLayoutView="93" workbookViewId="0">
      <selection activeCell="M66" sqref="M66"/>
    </sheetView>
  </sheetViews>
  <sheetFormatPr defaultRowHeight="14.25" x14ac:dyDescent="0.2"/>
  <cols>
    <col min="1" max="1" width="23.125" style="335" customWidth="1"/>
    <col min="2" max="10" width="9.75" style="335" customWidth="1"/>
    <col min="11" max="11" width="32.875" style="335" customWidth="1"/>
    <col min="12" max="16384" width="9" style="335"/>
  </cols>
  <sheetData>
    <row r="1" spans="1:11" ht="19.5" customHeight="1" x14ac:dyDescent="0.2">
      <c r="A1" s="995" t="s">
        <v>2114</v>
      </c>
      <c r="B1" s="995"/>
      <c r="C1" s="995"/>
      <c r="D1" s="995"/>
      <c r="E1" s="995"/>
      <c r="F1" s="995"/>
      <c r="G1" s="995"/>
      <c r="H1" s="995"/>
      <c r="I1" s="995"/>
      <c r="J1" s="995"/>
      <c r="K1" s="995"/>
    </row>
    <row r="2" spans="1:11" ht="25.5" customHeight="1" x14ac:dyDescent="0.2">
      <c r="A2" s="999" t="s">
        <v>2115</v>
      </c>
      <c r="B2" s="999"/>
      <c r="C2" s="999"/>
      <c r="D2" s="999"/>
      <c r="E2" s="999"/>
      <c r="F2" s="999"/>
      <c r="G2" s="999"/>
      <c r="H2" s="999"/>
      <c r="I2" s="999"/>
      <c r="J2" s="999"/>
      <c r="K2" s="999"/>
    </row>
    <row r="3" spans="1:11" ht="18" customHeight="1" thickBot="1" x14ac:dyDescent="0.25">
      <c r="A3" s="5" t="s">
        <v>2519</v>
      </c>
      <c r="K3" s="7" t="s">
        <v>2520</v>
      </c>
    </row>
    <row r="4" spans="1:11" ht="21" customHeight="1" thickTop="1" x14ac:dyDescent="0.25">
      <c r="A4" s="992" t="s">
        <v>196</v>
      </c>
      <c r="B4" s="1003" t="s">
        <v>1</v>
      </c>
      <c r="C4" s="1003"/>
      <c r="D4" s="1003"/>
      <c r="E4" s="1003" t="s">
        <v>2</v>
      </c>
      <c r="F4" s="1003"/>
      <c r="G4" s="1003"/>
      <c r="H4" s="1003" t="s">
        <v>4</v>
      </c>
      <c r="I4" s="1003"/>
      <c r="J4" s="1003"/>
      <c r="K4" s="992" t="s">
        <v>197</v>
      </c>
    </row>
    <row r="5" spans="1:11" ht="21.75" customHeight="1" x14ac:dyDescent="0.25">
      <c r="A5" s="993"/>
      <c r="B5" s="1004" t="s">
        <v>6</v>
      </c>
      <c r="C5" s="1004"/>
      <c r="D5" s="1004"/>
      <c r="E5" s="1004" t="s">
        <v>7</v>
      </c>
      <c r="F5" s="1004"/>
      <c r="G5" s="1004"/>
      <c r="H5" s="1004" t="s">
        <v>9</v>
      </c>
      <c r="I5" s="1004"/>
      <c r="J5" s="1004"/>
      <c r="K5" s="993"/>
    </row>
    <row r="6" spans="1:11" ht="22.5" customHeight="1" x14ac:dyDescent="0.25">
      <c r="A6" s="993"/>
      <c r="B6" s="334" t="s">
        <v>10</v>
      </c>
      <c r="C6" s="334" t="s">
        <v>112</v>
      </c>
      <c r="D6" s="334" t="s">
        <v>12</v>
      </c>
      <c r="E6" s="334" t="s">
        <v>10</v>
      </c>
      <c r="F6" s="334" t="s">
        <v>112</v>
      </c>
      <c r="G6" s="334" t="s">
        <v>12</v>
      </c>
      <c r="H6" s="334" t="s">
        <v>10</v>
      </c>
      <c r="I6" s="334" t="s">
        <v>112</v>
      </c>
      <c r="J6" s="334" t="s">
        <v>12</v>
      </c>
      <c r="K6" s="993"/>
    </row>
    <row r="7" spans="1:11" ht="24" customHeight="1" thickBot="1" x14ac:dyDescent="0.3">
      <c r="A7" s="994"/>
      <c r="B7" s="4" t="s">
        <v>13</v>
      </c>
      <c r="C7" s="4" t="s">
        <v>14</v>
      </c>
      <c r="D7" s="4" t="s">
        <v>9</v>
      </c>
      <c r="E7" s="4" t="s">
        <v>13</v>
      </c>
      <c r="F7" s="4" t="s">
        <v>14</v>
      </c>
      <c r="G7" s="4" t="s">
        <v>9</v>
      </c>
      <c r="H7" s="4" t="s">
        <v>13</v>
      </c>
      <c r="I7" s="4" t="s">
        <v>14</v>
      </c>
      <c r="J7" s="4" t="s">
        <v>9</v>
      </c>
      <c r="K7" s="994"/>
    </row>
    <row r="8" spans="1:11" ht="17.25" customHeight="1" x14ac:dyDescent="0.2">
      <c r="A8" s="8" t="s">
        <v>15</v>
      </c>
      <c r="B8" s="9"/>
      <c r="C8" s="9"/>
      <c r="D8" s="9"/>
      <c r="E8" s="9"/>
      <c r="F8" s="9"/>
      <c r="G8" s="9"/>
      <c r="H8" s="9"/>
      <c r="I8" s="9"/>
      <c r="J8" s="9"/>
      <c r="K8" s="339" t="s">
        <v>198</v>
      </c>
    </row>
    <row r="9" spans="1:11" ht="17.25" customHeight="1" x14ac:dyDescent="0.2">
      <c r="A9" s="8" t="s">
        <v>199</v>
      </c>
      <c r="B9" s="9">
        <v>147</v>
      </c>
      <c r="C9" s="9">
        <v>368</v>
      </c>
      <c r="D9" s="9">
        <v>515</v>
      </c>
      <c r="E9" s="9">
        <v>0</v>
      </c>
      <c r="F9" s="9">
        <v>0</v>
      </c>
      <c r="G9" s="9">
        <f t="shared" ref="G9:G22" si="0">SUM(E9:F9)</f>
        <v>0</v>
      </c>
      <c r="H9" s="9">
        <f t="shared" ref="H9:I22" si="1">SUM(B9,E9)</f>
        <v>147</v>
      </c>
      <c r="I9" s="9">
        <f t="shared" si="1"/>
        <v>368</v>
      </c>
      <c r="J9" s="9">
        <f t="shared" ref="J9:J22" si="2">SUM(H9:I9)</f>
        <v>515</v>
      </c>
      <c r="K9" s="339" t="s">
        <v>200</v>
      </c>
    </row>
    <row r="10" spans="1:11" ht="17.25" customHeight="1" x14ac:dyDescent="0.2">
      <c r="A10" s="8" t="s">
        <v>209</v>
      </c>
      <c r="B10" s="9">
        <v>527</v>
      </c>
      <c r="C10" s="9">
        <v>622</v>
      </c>
      <c r="D10" s="9">
        <v>1149</v>
      </c>
      <c r="E10" s="9">
        <v>0</v>
      </c>
      <c r="F10" s="9">
        <v>0</v>
      </c>
      <c r="G10" s="9">
        <f t="shared" si="0"/>
        <v>0</v>
      </c>
      <c r="H10" s="9">
        <f t="shared" si="1"/>
        <v>527</v>
      </c>
      <c r="I10" s="9">
        <f t="shared" si="1"/>
        <v>622</v>
      </c>
      <c r="J10" s="9">
        <f t="shared" si="2"/>
        <v>1149</v>
      </c>
      <c r="K10" s="339" t="s">
        <v>210</v>
      </c>
    </row>
    <row r="11" spans="1:11" ht="17.25" customHeight="1" x14ac:dyDescent="0.2">
      <c r="A11" s="8" t="s">
        <v>213</v>
      </c>
      <c r="B11" s="9">
        <v>291</v>
      </c>
      <c r="C11" s="9">
        <v>239</v>
      </c>
      <c r="D11" s="9">
        <v>530</v>
      </c>
      <c r="E11" s="9">
        <v>0</v>
      </c>
      <c r="F11" s="9">
        <v>0</v>
      </c>
      <c r="G11" s="9">
        <f t="shared" si="0"/>
        <v>0</v>
      </c>
      <c r="H11" s="9">
        <f t="shared" si="1"/>
        <v>291</v>
      </c>
      <c r="I11" s="9">
        <f t="shared" si="1"/>
        <v>239</v>
      </c>
      <c r="J11" s="9">
        <f t="shared" si="2"/>
        <v>530</v>
      </c>
      <c r="K11" s="339" t="s">
        <v>214</v>
      </c>
    </row>
    <row r="12" spans="1:11" ht="17.25" customHeight="1" x14ac:dyDescent="0.2">
      <c r="A12" s="8" t="s">
        <v>215</v>
      </c>
      <c r="B12" s="9">
        <v>121</v>
      </c>
      <c r="C12" s="9">
        <v>124</v>
      </c>
      <c r="D12" s="9">
        <v>245</v>
      </c>
      <c r="E12" s="9">
        <v>0</v>
      </c>
      <c r="F12" s="9">
        <v>0</v>
      </c>
      <c r="G12" s="9">
        <f t="shared" si="0"/>
        <v>0</v>
      </c>
      <c r="H12" s="9">
        <f t="shared" si="1"/>
        <v>121</v>
      </c>
      <c r="I12" s="9">
        <f t="shared" si="1"/>
        <v>124</v>
      </c>
      <c r="J12" s="9">
        <f t="shared" si="2"/>
        <v>245</v>
      </c>
      <c r="K12" s="339" t="s">
        <v>888</v>
      </c>
    </row>
    <row r="13" spans="1:11" ht="17.25" customHeight="1" x14ac:dyDescent="0.2">
      <c r="A13" s="8" t="s">
        <v>217</v>
      </c>
      <c r="B13" s="9">
        <v>427</v>
      </c>
      <c r="C13" s="9">
        <v>936</v>
      </c>
      <c r="D13" s="9">
        <v>1363</v>
      </c>
      <c r="E13" s="9">
        <v>0</v>
      </c>
      <c r="F13" s="9">
        <v>0</v>
      </c>
      <c r="G13" s="9">
        <f t="shared" si="0"/>
        <v>0</v>
      </c>
      <c r="H13" s="9">
        <f t="shared" si="1"/>
        <v>427</v>
      </c>
      <c r="I13" s="9">
        <f t="shared" si="1"/>
        <v>936</v>
      </c>
      <c r="J13" s="9">
        <f t="shared" si="2"/>
        <v>1363</v>
      </c>
      <c r="K13" s="339" t="s">
        <v>257</v>
      </c>
    </row>
    <row r="14" spans="1:11" ht="17.25" customHeight="1" x14ac:dyDescent="0.2">
      <c r="A14" s="8" t="s">
        <v>221</v>
      </c>
      <c r="B14" s="9">
        <v>405</v>
      </c>
      <c r="C14" s="9">
        <v>364</v>
      </c>
      <c r="D14" s="9">
        <v>769</v>
      </c>
      <c r="E14" s="9">
        <v>0</v>
      </c>
      <c r="F14" s="9">
        <v>0</v>
      </c>
      <c r="G14" s="9">
        <f t="shared" si="0"/>
        <v>0</v>
      </c>
      <c r="H14" s="9">
        <f t="shared" si="1"/>
        <v>405</v>
      </c>
      <c r="I14" s="9">
        <f t="shared" si="1"/>
        <v>364</v>
      </c>
      <c r="J14" s="9">
        <f t="shared" si="2"/>
        <v>769</v>
      </c>
      <c r="K14" s="339" t="s">
        <v>222</v>
      </c>
    </row>
    <row r="15" spans="1:11" ht="17.25" customHeight="1" x14ac:dyDescent="0.2">
      <c r="A15" s="8" t="s">
        <v>458</v>
      </c>
      <c r="B15" s="9">
        <v>1032</v>
      </c>
      <c r="C15" s="9">
        <v>2212</v>
      </c>
      <c r="D15" s="9">
        <v>3244</v>
      </c>
      <c r="E15" s="9">
        <v>0</v>
      </c>
      <c r="F15" s="9">
        <v>0</v>
      </c>
      <c r="G15" s="9">
        <f t="shared" si="0"/>
        <v>0</v>
      </c>
      <c r="H15" s="9">
        <f t="shared" si="1"/>
        <v>1032</v>
      </c>
      <c r="I15" s="9">
        <f t="shared" si="1"/>
        <v>2212</v>
      </c>
      <c r="J15" s="9">
        <f t="shared" si="2"/>
        <v>3244</v>
      </c>
      <c r="K15" s="339" t="s">
        <v>459</v>
      </c>
    </row>
    <row r="16" spans="1:11" ht="17.25" customHeight="1" x14ac:dyDescent="0.2">
      <c r="A16" s="8" t="s">
        <v>460</v>
      </c>
      <c r="B16" s="9">
        <v>389</v>
      </c>
      <c r="C16" s="9">
        <v>647</v>
      </c>
      <c r="D16" s="9">
        <v>1036</v>
      </c>
      <c r="E16" s="9">
        <v>0</v>
      </c>
      <c r="F16" s="9">
        <v>0</v>
      </c>
      <c r="G16" s="9">
        <f t="shared" si="0"/>
        <v>0</v>
      </c>
      <c r="H16" s="9">
        <f t="shared" si="1"/>
        <v>389</v>
      </c>
      <c r="I16" s="9">
        <f t="shared" si="1"/>
        <v>647</v>
      </c>
      <c r="J16" s="9">
        <f t="shared" si="2"/>
        <v>1036</v>
      </c>
      <c r="K16" s="339" t="s">
        <v>461</v>
      </c>
    </row>
    <row r="17" spans="1:11" ht="17.25" customHeight="1" x14ac:dyDescent="0.2">
      <c r="A17" s="8" t="s">
        <v>889</v>
      </c>
      <c r="B17" s="9">
        <v>171</v>
      </c>
      <c r="C17" s="9">
        <v>171</v>
      </c>
      <c r="D17" s="9">
        <v>342</v>
      </c>
      <c r="E17" s="9">
        <v>0</v>
      </c>
      <c r="F17" s="9">
        <v>0</v>
      </c>
      <c r="G17" s="9">
        <f t="shared" si="0"/>
        <v>0</v>
      </c>
      <c r="H17" s="9">
        <f t="shared" si="1"/>
        <v>171</v>
      </c>
      <c r="I17" s="9">
        <f t="shared" si="1"/>
        <v>171</v>
      </c>
      <c r="J17" s="9">
        <f t="shared" si="2"/>
        <v>342</v>
      </c>
      <c r="K17" s="339" t="s">
        <v>890</v>
      </c>
    </row>
    <row r="18" spans="1:11" ht="17.25" customHeight="1" x14ac:dyDescent="0.2">
      <c r="A18" s="8" t="s">
        <v>311</v>
      </c>
      <c r="B18" s="9">
        <v>1611</v>
      </c>
      <c r="C18" s="9">
        <v>1990</v>
      </c>
      <c r="D18" s="9">
        <v>3601</v>
      </c>
      <c r="E18" s="9">
        <v>0</v>
      </c>
      <c r="F18" s="9">
        <v>0</v>
      </c>
      <c r="G18" s="9">
        <f t="shared" si="0"/>
        <v>0</v>
      </c>
      <c r="H18" s="9">
        <f t="shared" si="1"/>
        <v>1611</v>
      </c>
      <c r="I18" s="9">
        <f t="shared" si="1"/>
        <v>1990</v>
      </c>
      <c r="J18" s="9">
        <f t="shared" si="2"/>
        <v>3601</v>
      </c>
      <c r="K18" s="339" t="s">
        <v>312</v>
      </c>
    </row>
    <row r="19" spans="1:11" ht="17.25" customHeight="1" x14ac:dyDescent="0.2">
      <c r="A19" s="8" t="s">
        <v>229</v>
      </c>
      <c r="B19" s="9">
        <v>755</v>
      </c>
      <c r="C19" s="9">
        <v>227</v>
      </c>
      <c r="D19" s="9">
        <v>982</v>
      </c>
      <c r="E19" s="9">
        <v>0</v>
      </c>
      <c r="F19" s="9">
        <v>0</v>
      </c>
      <c r="G19" s="9">
        <f t="shared" si="0"/>
        <v>0</v>
      </c>
      <c r="H19" s="9">
        <f t="shared" si="1"/>
        <v>755</v>
      </c>
      <c r="I19" s="9">
        <f t="shared" si="1"/>
        <v>227</v>
      </c>
      <c r="J19" s="9">
        <f t="shared" si="2"/>
        <v>982</v>
      </c>
      <c r="K19" s="339" t="s">
        <v>847</v>
      </c>
    </row>
    <row r="20" spans="1:11" ht="17.25" customHeight="1" x14ac:dyDescent="0.2">
      <c r="A20" s="8" t="s">
        <v>891</v>
      </c>
      <c r="B20" s="9">
        <v>452</v>
      </c>
      <c r="C20" s="9">
        <v>413</v>
      </c>
      <c r="D20" s="9">
        <v>865</v>
      </c>
      <c r="E20" s="9">
        <v>0</v>
      </c>
      <c r="F20" s="9">
        <v>0</v>
      </c>
      <c r="G20" s="9">
        <f t="shared" si="0"/>
        <v>0</v>
      </c>
      <c r="H20" s="9">
        <f t="shared" si="1"/>
        <v>452</v>
      </c>
      <c r="I20" s="9">
        <f t="shared" si="1"/>
        <v>413</v>
      </c>
      <c r="J20" s="9">
        <f t="shared" si="2"/>
        <v>865</v>
      </c>
      <c r="K20" s="339" t="s">
        <v>434</v>
      </c>
    </row>
    <row r="21" spans="1:11" ht="17.25" customHeight="1" x14ac:dyDescent="0.2">
      <c r="A21" s="8" t="s">
        <v>892</v>
      </c>
      <c r="B21" s="9">
        <v>158</v>
      </c>
      <c r="C21" s="9">
        <v>379</v>
      </c>
      <c r="D21" s="9">
        <v>537</v>
      </c>
      <c r="E21" s="9">
        <v>0</v>
      </c>
      <c r="F21" s="9">
        <v>0</v>
      </c>
      <c r="G21" s="9">
        <f t="shared" si="0"/>
        <v>0</v>
      </c>
      <c r="H21" s="9">
        <f t="shared" si="1"/>
        <v>158</v>
      </c>
      <c r="I21" s="9">
        <f t="shared" si="1"/>
        <v>379</v>
      </c>
      <c r="J21" s="9">
        <f t="shared" si="2"/>
        <v>537</v>
      </c>
      <c r="K21" s="339" t="s">
        <v>244</v>
      </c>
    </row>
    <row r="22" spans="1:11" ht="17.25" customHeight="1" x14ac:dyDescent="0.2">
      <c r="A22" s="8" t="s">
        <v>245</v>
      </c>
      <c r="B22" s="9">
        <v>572</v>
      </c>
      <c r="C22" s="9">
        <v>1263</v>
      </c>
      <c r="D22" s="9">
        <v>1835</v>
      </c>
      <c r="E22" s="9">
        <v>0</v>
      </c>
      <c r="F22" s="9">
        <v>0</v>
      </c>
      <c r="G22" s="9">
        <f t="shared" si="0"/>
        <v>0</v>
      </c>
      <c r="H22" s="9">
        <f t="shared" si="1"/>
        <v>572</v>
      </c>
      <c r="I22" s="9">
        <f t="shared" si="1"/>
        <v>1263</v>
      </c>
      <c r="J22" s="9">
        <f t="shared" si="2"/>
        <v>1835</v>
      </c>
      <c r="K22" s="339" t="s">
        <v>246</v>
      </c>
    </row>
    <row r="23" spans="1:11" ht="17.25" customHeight="1" x14ac:dyDescent="0.2">
      <c r="A23" s="8" t="s">
        <v>90</v>
      </c>
      <c r="B23" s="9">
        <f t="shared" ref="B23:J23" si="3">SUM(B9:B22)</f>
        <v>7058</v>
      </c>
      <c r="C23" s="9">
        <f t="shared" si="3"/>
        <v>9955</v>
      </c>
      <c r="D23" s="9">
        <f t="shared" si="3"/>
        <v>17013</v>
      </c>
      <c r="E23" s="9">
        <f t="shared" si="3"/>
        <v>0</v>
      </c>
      <c r="F23" s="9">
        <f t="shared" si="3"/>
        <v>0</v>
      </c>
      <c r="G23" s="9">
        <f t="shared" si="3"/>
        <v>0</v>
      </c>
      <c r="H23" s="9">
        <f t="shared" si="3"/>
        <v>7058</v>
      </c>
      <c r="I23" s="9">
        <f t="shared" si="3"/>
        <v>9955</v>
      </c>
      <c r="J23" s="9">
        <f t="shared" si="3"/>
        <v>17013</v>
      </c>
      <c r="K23" s="339" t="s">
        <v>91</v>
      </c>
    </row>
    <row r="24" spans="1:11" ht="17.25" customHeight="1" x14ac:dyDescent="0.2">
      <c r="A24" s="8" t="s">
        <v>92</v>
      </c>
      <c r="B24" s="9"/>
      <c r="C24" s="9"/>
      <c r="D24" s="9"/>
      <c r="E24" s="9"/>
      <c r="F24" s="9"/>
      <c r="G24" s="9"/>
      <c r="H24" s="9"/>
      <c r="I24" s="9"/>
      <c r="J24" s="9"/>
      <c r="K24" s="339" t="s">
        <v>93</v>
      </c>
    </row>
    <row r="25" spans="1:11" ht="17.25" customHeight="1" x14ac:dyDescent="0.2">
      <c r="A25" s="8" t="s">
        <v>209</v>
      </c>
      <c r="B25" s="9">
        <v>434</v>
      </c>
      <c r="C25" s="9">
        <v>139</v>
      </c>
      <c r="D25" s="9">
        <v>573</v>
      </c>
      <c r="E25" s="9">
        <v>0</v>
      </c>
      <c r="F25" s="9">
        <v>0</v>
      </c>
      <c r="G25" s="9">
        <f t="shared" ref="G25:G35" si="4">SUM(E25:F25)</f>
        <v>0</v>
      </c>
      <c r="H25" s="9">
        <f t="shared" ref="H25:I35" si="5">SUM(B25,E25)</f>
        <v>434</v>
      </c>
      <c r="I25" s="9">
        <f t="shared" si="5"/>
        <v>139</v>
      </c>
      <c r="J25" s="9">
        <f t="shared" ref="J25:J35" si="6">SUM(H25:I25)</f>
        <v>573</v>
      </c>
      <c r="K25" s="339" t="s">
        <v>210</v>
      </c>
    </row>
    <row r="26" spans="1:11" ht="17.25" customHeight="1" x14ac:dyDescent="0.2">
      <c r="A26" s="8" t="s">
        <v>217</v>
      </c>
      <c r="B26" s="9">
        <v>472</v>
      </c>
      <c r="C26" s="9">
        <v>274</v>
      </c>
      <c r="D26" s="9">
        <v>746</v>
      </c>
      <c r="E26" s="9">
        <v>0</v>
      </c>
      <c r="F26" s="9">
        <v>0</v>
      </c>
      <c r="G26" s="9">
        <f t="shared" si="4"/>
        <v>0</v>
      </c>
      <c r="H26" s="9">
        <f t="shared" si="5"/>
        <v>472</v>
      </c>
      <c r="I26" s="9">
        <f t="shared" si="5"/>
        <v>274</v>
      </c>
      <c r="J26" s="9">
        <f t="shared" si="6"/>
        <v>746</v>
      </c>
      <c r="K26" s="339" t="s">
        <v>257</v>
      </c>
    </row>
    <row r="27" spans="1:11" ht="17.25" customHeight="1" x14ac:dyDescent="0.2">
      <c r="A27" s="8" t="s">
        <v>306</v>
      </c>
      <c r="B27" s="9">
        <v>225</v>
      </c>
      <c r="C27" s="9">
        <v>105</v>
      </c>
      <c r="D27" s="9">
        <v>330</v>
      </c>
      <c r="E27" s="9">
        <v>0</v>
      </c>
      <c r="F27" s="9">
        <v>0</v>
      </c>
      <c r="G27" s="9">
        <f t="shared" si="4"/>
        <v>0</v>
      </c>
      <c r="H27" s="9">
        <f t="shared" si="5"/>
        <v>225</v>
      </c>
      <c r="I27" s="9">
        <f t="shared" si="5"/>
        <v>105</v>
      </c>
      <c r="J27" s="9">
        <f t="shared" si="6"/>
        <v>330</v>
      </c>
      <c r="K27" s="339" t="s">
        <v>222</v>
      </c>
    </row>
    <row r="28" spans="1:11" ht="17.25" customHeight="1" x14ac:dyDescent="0.2">
      <c r="A28" s="8" t="s">
        <v>458</v>
      </c>
      <c r="B28" s="9">
        <v>800</v>
      </c>
      <c r="C28" s="9">
        <v>634</v>
      </c>
      <c r="D28" s="9">
        <v>1434</v>
      </c>
      <c r="E28" s="9">
        <v>0</v>
      </c>
      <c r="F28" s="9">
        <v>0</v>
      </c>
      <c r="G28" s="9">
        <f t="shared" si="4"/>
        <v>0</v>
      </c>
      <c r="H28" s="9">
        <f t="shared" si="5"/>
        <v>800</v>
      </c>
      <c r="I28" s="9">
        <f t="shared" si="5"/>
        <v>634</v>
      </c>
      <c r="J28" s="9">
        <f t="shared" si="6"/>
        <v>1434</v>
      </c>
      <c r="K28" s="339" t="s">
        <v>459</v>
      </c>
    </row>
    <row r="29" spans="1:11" ht="17.25" customHeight="1" x14ac:dyDescent="0.2">
      <c r="A29" s="8" t="s">
        <v>460</v>
      </c>
      <c r="B29" s="9">
        <v>197</v>
      </c>
      <c r="C29" s="9">
        <v>140</v>
      </c>
      <c r="D29" s="9">
        <v>337</v>
      </c>
      <c r="E29" s="9">
        <v>0</v>
      </c>
      <c r="F29" s="9">
        <v>0</v>
      </c>
      <c r="G29" s="9">
        <f t="shared" si="4"/>
        <v>0</v>
      </c>
      <c r="H29" s="9">
        <f t="shared" si="5"/>
        <v>197</v>
      </c>
      <c r="I29" s="9">
        <f t="shared" si="5"/>
        <v>140</v>
      </c>
      <c r="J29" s="9">
        <f t="shared" si="6"/>
        <v>337</v>
      </c>
      <c r="K29" s="339" t="s">
        <v>461</v>
      </c>
    </row>
    <row r="30" spans="1:11" s="560" customFormat="1" ht="17.25" customHeight="1" x14ac:dyDescent="0.2">
      <c r="A30" s="463" t="s">
        <v>889</v>
      </c>
      <c r="B30" s="9">
        <v>17</v>
      </c>
      <c r="C30" s="9">
        <v>11</v>
      </c>
      <c r="D30" s="9">
        <v>28</v>
      </c>
      <c r="E30" s="9">
        <v>0</v>
      </c>
      <c r="F30" s="9">
        <v>0</v>
      </c>
      <c r="G30" s="9">
        <v>0</v>
      </c>
      <c r="H30" s="9">
        <f t="shared" ref="H30" si="7">SUM(B30,E30)</f>
        <v>17</v>
      </c>
      <c r="I30" s="9">
        <f t="shared" ref="I30" si="8">SUM(C30,F30)</f>
        <v>11</v>
      </c>
      <c r="J30" s="9">
        <f t="shared" ref="J30" si="9">SUM(H30:I30)</f>
        <v>28</v>
      </c>
      <c r="K30" s="562" t="s">
        <v>890</v>
      </c>
    </row>
    <row r="31" spans="1:11" ht="17.25" customHeight="1" x14ac:dyDescent="0.2">
      <c r="A31" s="8" t="s">
        <v>311</v>
      </c>
      <c r="B31" s="9">
        <v>201</v>
      </c>
      <c r="C31" s="9">
        <v>287</v>
      </c>
      <c r="D31" s="9">
        <v>488</v>
      </c>
      <c r="E31" s="9">
        <v>0</v>
      </c>
      <c r="F31" s="9">
        <v>0</v>
      </c>
      <c r="G31" s="9">
        <f t="shared" si="4"/>
        <v>0</v>
      </c>
      <c r="H31" s="9">
        <f t="shared" si="5"/>
        <v>201</v>
      </c>
      <c r="I31" s="9">
        <f t="shared" si="5"/>
        <v>287</v>
      </c>
      <c r="J31" s="9">
        <f t="shared" si="6"/>
        <v>488</v>
      </c>
      <c r="K31" s="339" t="s">
        <v>312</v>
      </c>
    </row>
    <row r="32" spans="1:11" ht="17.25" customHeight="1" x14ac:dyDescent="0.2">
      <c r="A32" s="8" t="s">
        <v>229</v>
      </c>
      <c r="B32" s="9">
        <v>249</v>
      </c>
      <c r="C32" s="9">
        <v>18</v>
      </c>
      <c r="D32" s="9">
        <v>267</v>
      </c>
      <c r="E32" s="9">
        <v>0</v>
      </c>
      <c r="F32" s="9">
        <v>0</v>
      </c>
      <c r="G32" s="9">
        <f t="shared" si="4"/>
        <v>0</v>
      </c>
      <c r="H32" s="9">
        <f t="shared" si="5"/>
        <v>249</v>
      </c>
      <c r="I32" s="9">
        <f t="shared" si="5"/>
        <v>18</v>
      </c>
      <c r="J32" s="9">
        <f t="shared" si="6"/>
        <v>267</v>
      </c>
      <c r="K32" s="339" t="s">
        <v>847</v>
      </c>
    </row>
    <row r="33" spans="1:11" ht="17.25" customHeight="1" x14ac:dyDescent="0.2">
      <c r="A33" s="8" t="s">
        <v>891</v>
      </c>
      <c r="B33" s="9">
        <v>396</v>
      </c>
      <c r="C33" s="9">
        <v>129</v>
      </c>
      <c r="D33" s="9">
        <v>525</v>
      </c>
      <c r="E33" s="9">
        <v>0</v>
      </c>
      <c r="F33" s="9">
        <v>0</v>
      </c>
      <c r="G33" s="9">
        <f t="shared" si="4"/>
        <v>0</v>
      </c>
      <c r="H33" s="9">
        <f t="shared" si="5"/>
        <v>396</v>
      </c>
      <c r="I33" s="9">
        <f t="shared" si="5"/>
        <v>129</v>
      </c>
      <c r="J33" s="9">
        <f t="shared" si="6"/>
        <v>525</v>
      </c>
      <c r="K33" s="339" t="s">
        <v>434</v>
      </c>
    </row>
    <row r="34" spans="1:11" ht="17.25" customHeight="1" x14ac:dyDescent="0.2">
      <c r="A34" s="8" t="s">
        <v>892</v>
      </c>
      <c r="B34" s="9">
        <v>78</v>
      </c>
      <c r="C34" s="9">
        <v>137</v>
      </c>
      <c r="D34" s="9">
        <v>215</v>
      </c>
      <c r="E34" s="9">
        <v>0</v>
      </c>
      <c r="F34" s="9">
        <v>0</v>
      </c>
      <c r="G34" s="9">
        <f t="shared" si="4"/>
        <v>0</v>
      </c>
      <c r="H34" s="9">
        <f t="shared" si="5"/>
        <v>78</v>
      </c>
      <c r="I34" s="9">
        <f t="shared" si="5"/>
        <v>137</v>
      </c>
      <c r="J34" s="9">
        <f t="shared" si="6"/>
        <v>215</v>
      </c>
      <c r="K34" s="339" t="s">
        <v>244</v>
      </c>
    </row>
    <row r="35" spans="1:11" ht="17.25" customHeight="1" x14ac:dyDescent="0.2">
      <c r="A35" s="8" t="s">
        <v>245</v>
      </c>
      <c r="B35" s="9">
        <v>114</v>
      </c>
      <c r="C35" s="9">
        <v>62</v>
      </c>
      <c r="D35" s="9">
        <v>176</v>
      </c>
      <c r="E35" s="9">
        <v>0</v>
      </c>
      <c r="F35" s="9">
        <v>0</v>
      </c>
      <c r="G35" s="9">
        <f t="shared" si="4"/>
        <v>0</v>
      </c>
      <c r="H35" s="9">
        <f t="shared" si="5"/>
        <v>114</v>
      </c>
      <c r="I35" s="9">
        <f t="shared" si="5"/>
        <v>62</v>
      </c>
      <c r="J35" s="9">
        <f t="shared" si="6"/>
        <v>176</v>
      </c>
      <c r="K35" s="339" t="s">
        <v>246</v>
      </c>
    </row>
    <row r="36" spans="1:11" ht="17.25" customHeight="1" thickBot="1" x14ac:dyDescent="0.25">
      <c r="A36" s="8" t="s">
        <v>126</v>
      </c>
      <c r="B36" s="9">
        <f>SUM(B25:B35)</f>
        <v>3183</v>
      </c>
      <c r="C36" s="9">
        <f t="shared" ref="C36:J36" si="10">SUM(C25:C35)</f>
        <v>1936</v>
      </c>
      <c r="D36" s="9">
        <f t="shared" si="10"/>
        <v>5119</v>
      </c>
      <c r="E36" s="9">
        <f t="shared" si="10"/>
        <v>0</v>
      </c>
      <c r="F36" s="9">
        <f t="shared" si="10"/>
        <v>0</v>
      </c>
      <c r="G36" s="9">
        <f t="shared" si="10"/>
        <v>0</v>
      </c>
      <c r="H36" s="9">
        <f t="shared" si="10"/>
        <v>3183</v>
      </c>
      <c r="I36" s="9">
        <f t="shared" si="10"/>
        <v>1936</v>
      </c>
      <c r="J36" s="9">
        <f t="shared" si="10"/>
        <v>5119</v>
      </c>
      <c r="K36" s="339" t="s">
        <v>93</v>
      </c>
    </row>
    <row r="37" spans="1:11" ht="17.25" customHeight="1" thickBot="1" x14ac:dyDescent="0.25">
      <c r="A37" s="23" t="s">
        <v>374</v>
      </c>
      <c r="B37" s="24">
        <f>SUM(B36,B23)</f>
        <v>10241</v>
      </c>
      <c r="C37" s="24">
        <f t="shared" ref="C37:J37" si="11">SUM(C36,C23)</f>
        <v>11891</v>
      </c>
      <c r="D37" s="24">
        <f t="shared" si="11"/>
        <v>22132</v>
      </c>
      <c r="E37" s="24">
        <f t="shared" si="11"/>
        <v>0</v>
      </c>
      <c r="F37" s="24">
        <f t="shared" si="11"/>
        <v>0</v>
      </c>
      <c r="G37" s="24">
        <f t="shared" si="11"/>
        <v>0</v>
      </c>
      <c r="H37" s="24">
        <f t="shared" si="11"/>
        <v>10241</v>
      </c>
      <c r="I37" s="24">
        <f t="shared" si="11"/>
        <v>11891</v>
      </c>
      <c r="J37" s="24">
        <f t="shared" si="11"/>
        <v>22132</v>
      </c>
      <c r="K37" s="340" t="s">
        <v>253</v>
      </c>
    </row>
    <row r="38" spans="1:11" ht="9" customHeight="1" thickTop="1" x14ac:dyDescent="0.2">
      <c r="A38" s="14"/>
      <c r="B38" s="332"/>
      <c r="C38" s="332"/>
      <c r="D38" s="332"/>
      <c r="E38" s="332"/>
      <c r="F38" s="332"/>
      <c r="G38" s="332"/>
      <c r="H38" s="332"/>
      <c r="I38" s="332"/>
      <c r="J38" s="332"/>
      <c r="K38" s="342"/>
    </row>
    <row r="39" spans="1:11" ht="21" customHeight="1" x14ac:dyDescent="0.2">
      <c r="A39" s="995" t="s">
        <v>2117</v>
      </c>
      <c r="B39" s="995"/>
      <c r="C39" s="995"/>
      <c r="D39" s="995"/>
      <c r="E39" s="995"/>
      <c r="F39" s="995"/>
      <c r="G39" s="995"/>
      <c r="H39" s="995"/>
      <c r="I39" s="995"/>
      <c r="J39" s="995"/>
      <c r="K39" s="995"/>
    </row>
    <row r="40" spans="1:11" ht="22.5" customHeight="1" x14ac:dyDescent="0.2">
      <c r="A40" s="999" t="s">
        <v>2116</v>
      </c>
      <c r="B40" s="999"/>
      <c r="C40" s="999"/>
      <c r="D40" s="999"/>
      <c r="E40" s="999"/>
      <c r="F40" s="999"/>
      <c r="G40" s="999"/>
      <c r="H40" s="999"/>
      <c r="I40" s="999"/>
      <c r="J40" s="999"/>
      <c r="K40" s="999"/>
    </row>
    <row r="41" spans="1:11" ht="14.25" customHeight="1" thickBot="1" x14ac:dyDescent="0.3">
      <c r="A41" s="5" t="s">
        <v>2522</v>
      </c>
      <c r="B41" s="33"/>
      <c r="C41" s="33"/>
      <c r="D41" s="33"/>
      <c r="E41" s="33"/>
      <c r="F41" s="33"/>
      <c r="G41" s="33"/>
      <c r="H41" s="33"/>
      <c r="I41" s="33"/>
      <c r="J41" s="33"/>
      <c r="K41" s="7" t="s">
        <v>2521</v>
      </c>
    </row>
    <row r="42" spans="1:11" ht="15.75" customHeight="1" thickTop="1" x14ac:dyDescent="0.25">
      <c r="A42" s="992" t="s">
        <v>196</v>
      </c>
      <c r="B42" s="1003" t="s">
        <v>1</v>
      </c>
      <c r="C42" s="1003"/>
      <c r="D42" s="1003"/>
      <c r="E42" s="1003" t="s">
        <v>2</v>
      </c>
      <c r="F42" s="1003"/>
      <c r="G42" s="1003"/>
      <c r="H42" s="1003" t="s">
        <v>4</v>
      </c>
      <c r="I42" s="1003"/>
      <c r="J42" s="1003"/>
      <c r="K42" s="992" t="s">
        <v>197</v>
      </c>
    </row>
    <row r="43" spans="1:11" ht="15.75" customHeight="1" x14ac:dyDescent="0.25">
      <c r="A43" s="993"/>
      <c r="B43" s="1004" t="s">
        <v>6</v>
      </c>
      <c r="C43" s="1004"/>
      <c r="D43" s="1004"/>
      <c r="E43" s="1004" t="s">
        <v>7</v>
      </c>
      <c r="F43" s="1004"/>
      <c r="G43" s="1004"/>
      <c r="H43" s="1004" t="s">
        <v>9</v>
      </c>
      <c r="I43" s="1004"/>
      <c r="J43" s="1004"/>
      <c r="K43" s="993"/>
    </row>
    <row r="44" spans="1:11" ht="15.75" customHeight="1" x14ac:dyDescent="0.25">
      <c r="A44" s="993"/>
      <c r="B44" s="334" t="s">
        <v>10</v>
      </c>
      <c r="C44" s="334" t="s">
        <v>112</v>
      </c>
      <c r="D44" s="334" t="s">
        <v>12</v>
      </c>
      <c r="E44" s="334" t="s">
        <v>10</v>
      </c>
      <c r="F44" s="334" t="s">
        <v>112</v>
      </c>
      <c r="G44" s="334" t="s">
        <v>12</v>
      </c>
      <c r="H44" s="334" t="s">
        <v>10</v>
      </c>
      <c r="I44" s="334" t="s">
        <v>112</v>
      </c>
      <c r="J44" s="334" t="s">
        <v>12</v>
      </c>
      <c r="K44" s="993"/>
    </row>
    <row r="45" spans="1:11" ht="15.75" customHeight="1" thickBot="1" x14ac:dyDescent="0.3">
      <c r="A45" s="994"/>
      <c r="B45" s="4" t="s">
        <v>13</v>
      </c>
      <c r="C45" s="4" t="s">
        <v>14</v>
      </c>
      <c r="D45" s="4" t="s">
        <v>9</v>
      </c>
      <c r="E45" s="4" t="s">
        <v>13</v>
      </c>
      <c r="F45" s="4" t="s">
        <v>14</v>
      </c>
      <c r="G45" s="4" t="s">
        <v>9</v>
      </c>
      <c r="H45" s="4" t="s">
        <v>13</v>
      </c>
      <c r="I45" s="4" t="s">
        <v>14</v>
      </c>
      <c r="J45" s="4" t="s">
        <v>9</v>
      </c>
      <c r="K45" s="994"/>
    </row>
    <row r="46" spans="1:11" ht="16.5" customHeight="1" x14ac:dyDescent="0.2">
      <c r="A46" s="8" t="s">
        <v>15</v>
      </c>
      <c r="B46" s="9"/>
      <c r="C46" s="9"/>
      <c r="D46" s="9"/>
      <c r="E46" s="9"/>
      <c r="F46" s="9"/>
      <c r="G46" s="9"/>
      <c r="H46" s="9"/>
      <c r="I46" s="9"/>
      <c r="J46" s="9"/>
      <c r="K46" s="339" t="s">
        <v>198</v>
      </c>
    </row>
    <row r="47" spans="1:11" ht="18.75" customHeight="1" x14ac:dyDescent="0.2">
      <c r="A47" s="8" t="s">
        <v>199</v>
      </c>
      <c r="B47" s="9">
        <v>146</v>
      </c>
      <c r="C47" s="9">
        <v>368</v>
      </c>
      <c r="D47" s="9">
        <v>514</v>
      </c>
      <c r="E47" s="9">
        <v>0</v>
      </c>
      <c r="F47" s="9">
        <v>0</v>
      </c>
      <c r="G47" s="9">
        <f t="shared" ref="G47:G60" si="12">SUM(E47:F47)</f>
        <v>0</v>
      </c>
      <c r="H47" s="9">
        <f t="shared" ref="H47:I60" si="13">SUM(B47,E47)</f>
        <v>146</v>
      </c>
      <c r="I47" s="9">
        <f t="shared" si="13"/>
        <v>368</v>
      </c>
      <c r="J47" s="9">
        <f t="shared" ref="J47:J60" si="14">SUM(H47:I47)</f>
        <v>514</v>
      </c>
      <c r="K47" s="339" t="s">
        <v>200</v>
      </c>
    </row>
    <row r="48" spans="1:11" ht="18.75" customHeight="1" x14ac:dyDescent="0.2">
      <c r="A48" s="8" t="s">
        <v>209</v>
      </c>
      <c r="B48" s="9">
        <v>478</v>
      </c>
      <c r="C48" s="9">
        <v>603</v>
      </c>
      <c r="D48" s="9">
        <v>1081</v>
      </c>
      <c r="E48" s="9">
        <v>0</v>
      </c>
      <c r="F48" s="9">
        <v>0</v>
      </c>
      <c r="G48" s="9">
        <f t="shared" si="12"/>
        <v>0</v>
      </c>
      <c r="H48" s="9">
        <f t="shared" si="13"/>
        <v>478</v>
      </c>
      <c r="I48" s="9">
        <f t="shared" si="13"/>
        <v>603</v>
      </c>
      <c r="J48" s="9">
        <f t="shared" si="14"/>
        <v>1081</v>
      </c>
      <c r="K48" s="339" t="s">
        <v>210</v>
      </c>
    </row>
    <row r="49" spans="1:11" ht="18.75" customHeight="1" x14ac:dyDescent="0.2">
      <c r="A49" s="8" t="s">
        <v>213</v>
      </c>
      <c r="B49" s="9">
        <v>215</v>
      </c>
      <c r="C49" s="9">
        <v>202</v>
      </c>
      <c r="D49" s="9">
        <v>417</v>
      </c>
      <c r="E49" s="9">
        <v>0</v>
      </c>
      <c r="F49" s="9">
        <v>0</v>
      </c>
      <c r="G49" s="9">
        <f t="shared" si="12"/>
        <v>0</v>
      </c>
      <c r="H49" s="9">
        <f t="shared" si="13"/>
        <v>215</v>
      </c>
      <c r="I49" s="9">
        <f t="shared" si="13"/>
        <v>202</v>
      </c>
      <c r="J49" s="9">
        <f t="shared" si="14"/>
        <v>417</v>
      </c>
      <c r="K49" s="339" t="s">
        <v>214</v>
      </c>
    </row>
    <row r="50" spans="1:11" ht="18.75" customHeight="1" x14ac:dyDescent="0.2">
      <c r="A50" s="8" t="s">
        <v>215</v>
      </c>
      <c r="B50" s="9">
        <v>115</v>
      </c>
      <c r="C50" s="9">
        <v>121</v>
      </c>
      <c r="D50" s="9">
        <v>236</v>
      </c>
      <c r="E50" s="9">
        <v>0</v>
      </c>
      <c r="F50" s="9">
        <v>0</v>
      </c>
      <c r="G50" s="9">
        <f t="shared" si="12"/>
        <v>0</v>
      </c>
      <c r="H50" s="9">
        <f t="shared" si="13"/>
        <v>115</v>
      </c>
      <c r="I50" s="9">
        <f t="shared" si="13"/>
        <v>121</v>
      </c>
      <c r="J50" s="9">
        <f t="shared" si="14"/>
        <v>236</v>
      </c>
      <c r="K50" s="339" t="s">
        <v>888</v>
      </c>
    </row>
    <row r="51" spans="1:11" ht="18.75" customHeight="1" x14ac:dyDescent="0.2">
      <c r="A51" s="8" t="s">
        <v>217</v>
      </c>
      <c r="B51" s="9">
        <v>409</v>
      </c>
      <c r="C51" s="9">
        <v>924</v>
      </c>
      <c r="D51" s="9">
        <v>1333</v>
      </c>
      <c r="E51" s="9">
        <v>0</v>
      </c>
      <c r="F51" s="9">
        <v>0</v>
      </c>
      <c r="G51" s="9">
        <f t="shared" si="12"/>
        <v>0</v>
      </c>
      <c r="H51" s="9">
        <f t="shared" si="13"/>
        <v>409</v>
      </c>
      <c r="I51" s="9">
        <f t="shared" si="13"/>
        <v>924</v>
      </c>
      <c r="J51" s="9">
        <f t="shared" si="14"/>
        <v>1333</v>
      </c>
      <c r="K51" s="339" t="s">
        <v>257</v>
      </c>
    </row>
    <row r="52" spans="1:11" ht="18.75" customHeight="1" x14ac:dyDescent="0.2">
      <c r="A52" s="8" t="s">
        <v>221</v>
      </c>
      <c r="B52" s="9">
        <v>390</v>
      </c>
      <c r="C52" s="9">
        <v>358</v>
      </c>
      <c r="D52" s="9">
        <v>748</v>
      </c>
      <c r="E52" s="9">
        <v>0</v>
      </c>
      <c r="F52" s="9">
        <v>0</v>
      </c>
      <c r="G52" s="9">
        <f t="shared" si="12"/>
        <v>0</v>
      </c>
      <c r="H52" s="9">
        <f t="shared" si="13"/>
        <v>390</v>
      </c>
      <c r="I52" s="9">
        <f t="shared" si="13"/>
        <v>358</v>
      </c>
      <c r="J52" s="9">
        <f t="shared" si="14"/>
        <v>748</v>
      </c>
      <c r="K52" s="339" t="s">
        <v>222</v>
      </c>
    </row>
    <row r="53" spans="1:11" ht="18.75" customHeight="1" x14ac:dyDescent="0.2">
      <c r="A53" s="8" t="s">
        <v>458</v>
      </c>
      <c r="B53" s="9">
        <v>1010</v>
      </c>
      <c r="C53" s="9">
        <v>2189</v>
      </c>
      <c r="D53" s="9">
        <v>3199</v>
      </c>
      <c r="E53" s="9">
        <v>0</v>
      </c>
      <c r="F53" s="9">
        <v>0</v>
      </c>
      <c r="G53" s="9">
        <f t="shared" si="12"/>
        <v>0</v>
      </c>
      <c r="H53" s="9">
        <f t="shared" si="13"/>
        <v>1010</v>
      </c>
      <c r="I53" s="9">
        <f t="shared" si="13"/>
        <v>2189</v>
      </c>
      <c r="J53" s="9">
        <f t="shared" si="14"/>
        <v>3199</v>
      </c>
      <c r="K53" s="339" t="s">
        <v>459</v>
      </c>
    </row>
    <row r="54" spans="1:11" ht="18.75" customHeight="1" x14ac:dyDescent="0.2">
      <c r="A54" s="8" t="s">
        <v>460</v>
      </c>
      <c r="B54" s="9">
        <v>374</v>
      </c>
      <c r="C54" s="9">
        <v>641</v>
      </c>
      <c r="D54" s="9">
        <v>1015</v>
      </c>
      <c r="E54" s="9">
        <v>0</v>
      </c>
      <c r="F54" s="9">
        <v>0</v>
      </c>
      <c r="G54" s="9">
        <f t="shared" si="12"/>
        <v>0</v>
      </c>
      <c r="H54" s="9">
        <f t="shared" si="13"/>
        <v>374</v>
      </c>
      <c r="I54" s="9">
        <f t="shared" si="13"/>
        <v>641</v>
      </c>
      <c r="J54" s="9">
        <f t="shared" si="14"/>
        <v>1015</v>
      </c>
      <c r="K54" s="339" t="s">
        <v>461</v>
      </c>
    </row>
    <row r="55" spans="1:11" ht="18.75" customHeight="1" x14ac:dyDescent="0.2">
      <c r="A55" s="8" t="s">
        <v>889</v>
      </c>
      <c r="B55" s="9">
        <v>171</v>
      </c>
      <c r="C55" s="9">
        <v>171</v>
      </c>
      <c r="D55" s="9">
        <v>342</v>
      </c>
      <c r="E55" s="9">
        <v>0</v>
      </c>
      <c r="F55" s="9">
        <v>0</v>
      </c>
      <c r="G55" s="9">
        <f t="shared" si="12"/>
        <v>0</v>
      </c>
      <c r="H55" s="9">
        <f t="shared" si="13"/>
        <v>171</v>
      </c>
      <c r="I55" s="9">
        <f t="shared" si="13"/>
        <v>171</v>
      </c>
      <c r="J55" s="9">
        <f t="shared" si="14"/>
        <v>342</v>
      </c>
      <c r="K55" s="339" t="s">
        <v>890</v>
      </c>
    </row>
    <row r="56" spans="1:11" ht="18.75" customHeight="1" x14ac:dyDescent="0.2">
      <c r="A56" s="8" t="s">
        <v>311</v>
      </c>
      <c r="B56" s="9">
        <v>1547</v>
      </c>
      <c r="C56" s="9">
        <v>1971</v>
      </c>
      <c r="D56" s="9">
        <v>3518</v>
      </c>
      <c r="E56" s="9">
        <v>0</v>
      </c>
      <c r="F56" s="9">
        <v>0</v>
      </c>
      <c r="G56" s="9">
        <f t="shared" si="12"/>
        <v>0</v>
      </c>
      <c r="H56" s="9">
        <f t="shared" si="13"/>
        <v>1547</v>
      </c>
      <c r="I56" s="9">
        <f t="shared" si="13"/>
        <v>1971</v>
      </c>
      <c r="J56" s="9">
        <f t="shared" si="14"/>
        <v>3518</v>
      </c>
      <c r="K56" s="339" t="s">
        <v>312</v>
      </c>
    </row>
    <row r="57" spans="1:11" ht="18.75" customHeight="1" x14ac:dyDescent="0.2">
      <c r="A57" s="8" t="s">
        <v>229</v>
      </c>
      <c r="B57" s="9">
        <v>690</v>
      </c>
      <c r="C57" s="9">
        <v>220</v>
      </c>
      <c r="D57" s="9">
        <v>910</v>
      </c>
      <c r="E57" s="9">
        <v>0</v>
      </c>
      <c r="F57" s="9">
        <v>0</v>
      </c>
      <c r="G57" s="9">
        <f t="shared" si="12"/>
        <v>0</v>
      </c>
      <c r="H57" s="9">
        <f t="shared" si="13"/>
        <v>690</v>
      </c>
      <c r="I57" s="9">
        <f t="shared" si="13"/>
        <v>220</v>
      </c>
      <c r="J57" s="9">
        <f t="shared" si="14"/>
        <v>910</v>
      </c>
      <c r="K57" s="339" t="s">
        <v>847</v>
      </c>
    </row>
    <row r="58" spans="1:11" ht="18.75" customHeight="1" x14ac:dyDescent="0.2">
      <c r="A58" s="8" t="s">
        <v>891</v>
      </c>
      <c r="B58" s="9">
        <v>430</v>
      </c>
      <c r="C58" s="9">
        <v>405</v>
      </c>
      <c r="D58" s="9">
        <v>835</v>
      </c>
      <c r="E58" s="9">
        <v>0</v>
      </c>
      <c r="F58" s="9">
        <v>0</v>
      </c>
      <c r="G58" s="9">
        <f t="shared" si="12"/>
        <v>0</v>
      </c>
      <c r="H58" s="9">
        <f t="shared" si="13"/>
        <v>430</v>
      </c>
      <c r="I58" s="9">
        <f t="shared" si="13"/>
        <v>405</v>
      </c>
      <c r="J58" s="9">
        <f t="shared" si="14"/>
        <v>835</v>
      </c>
      <c r="K58" s="339" t="s">
        <v>434</v>
      </c>
    </row>
    <row r="59" spans="1:11" ht="18.75" customHeight="1" x14ac:dyDescent="0.2">
      <c r="A59" s="8" t="s">
        <v>892</v>
      </c>
      <c r="B59" s="9">
        <v>157</v>
      </c>
      <c r="C59" s="9">
        <v>374</v>
      </c>
      <c r="D59" s="9">
        <v>531</v>
      </c>
      <c r="E59" s="9">
        <v>0</v>
      </c>
      <c r="F59" s="9">
        <v>0</v>
      </c>
      <c r="G59" s="9">
        <f t="shared" si="12"/>
        <v>0</v>
      </c>
      <c r="H59" s="9">
        <f t="shared" si="13"/>
        <v>157</v>
      </c>
      <c r="I59" s="9">
        <f t="shared" si="13"/>
        <v>374</v>
      </c>
      <c r="J59" s="9">
        <f t="shared" si="14"/>
        <v>531</v>
      </c>
      <c r="K59" s="339" t="s">
        <v>244</v>
      </c>
    </row>
    <row r="60" spans="1:11" ht="18.75" customHeight="1" x14ac:dyDescent="0.2">
      <c r="A60" s="8" t="s">
        <v>245</v>
      </c>
      <c r="B60" s="9">
        <v>569</v>
      </c>
      <c r="C60" s="9">
        <v>1260</v>
      </c>
      <c r="D60" s="9">
        <v>1829</v>
      </c>
      <c r="E60" s="9">
        <v>0</v>
      </c>
      <c r="F60" s="9">
        <v>0</v>
      </c>
      <c r="G60" s="9">
        <f t="shared" si="12"/>
        <v>0</v>
      </c>
      <c r="H60" s="9">
        <f t="shared" si="13"/>
        <v>569</v>
      </c>
      <c r="I60" s="9">
        <f t="shared" si="13"/>
        <v>1260</v>
      </c>
      <c r="J60" s="9">
        <f t="shared" si="14"/>
        <v>1829</v>
      </c>
      <c r="K60" s="339" t="s">
        <v>246</v>
      </c>
    </row>
    <row r="61" spans="1:11" ht="18.75" customHeight="1" x14ac:dyDescent="0.2">
      <c r="A61" s="8" t="s">
        <v>90</v>
      </c>
      <c r="B61" s="9">
        <f t="shared" ref="B61:J61" si="15">SUM(B47:B60)</f>
        <v>6701</v>
      </c>
      <c r="C61" s="9">
        <f t="shared" si="15"/>
        <v>9807</v>
      </c>
      <c r="D61" s="9">
        <f t="shared" si="15"/>
        <v>16508</v>
      </c>
      <c r="E61" s="9">
        <f t="shared" si="15"/>
        <v>0</v>
      </c>
      <c r="F61" s="9">
        <f t="shared" si="15"/>
        <v>0</v>
      </c>
      <c r="G61" s="9">
        <f t="shared" si="15"/>
        <v>0</v>
      </c>
      <c r="H61" s="9">
        <f t="shared" si="15"/>
        <v>6701</v>
      </c>
      <c r="I61" s="9">
        <f t="shared" si="15"/>
        <v>9807</v>
      </c>
      <c r="J61" s="9">
        <f t="shared" si="15"/>
        <v>16508</v>
      </c>
      <c r="K61" s="339" t="s">
        <v>91</v>
      </c>
    </row>
    <row r="62" spans="1:11" ht="16.5" customHeight="1" x14ac:dyDescent="0.2">
      <c r="A62" s="8" t="s">
        <v>92</v>
      </c>
      <c r="B62" s="9"/>
      <c r="C62" s="9"/>
      <c r="D62" s="9"/>
      <c r="E62" s="9"/>
      <c r="F62" s="9"/>
      <c r="G62" s="9"/>
      <c r="H62" s="9"/>
      <c r="I62" s="9"/>
      <c r="J62" s="9"/>
      <c r="K62" s="339" t="s">
        <v>93</v>
      </c>
    </row>
    <row r="63" spans="1:11" ht="18.75" customHeight="1" x14ac:dyDescent="0.2">
      <c r="A63" s="8" t="s">
        <v>209</v>
      </c>
      <c r="B63" s="9">
        <v>373</v>
      </c>
      <c r="C63" s="9">
        <v>124</v>
      </c>
      <c r="D63" s="9">
        <v>497</v>
      </c>
      <c r="E63" s="9">
        <v>0</v>
      </c>
      <c r="F63" s="9">
        <v>0</v>
      </c>
      <c r="G63" s="9">
        <f t="shared" ref="G63:G73" si="16">SUM(E63:F63)</f>
        <v>0</v>
      </c>
      <c r="H63" s="9">
        <f t="shared" ref="H63:I73" si="17">SUM(B63,E63)</f>
        <v>373</v>
      </c>
      <c r="I63" s="9">
        <f t="shared" si="17"/>
        <v>124</v>
      </c>
      <c r="J63" s="9">
        <f t="shared" ref="J63:J73" si="18">SUM(H63:I63)</f>
        <v>497</v>
      </c>
      <c r="K63" s="339" t="s">
        <v>210</v>
      </c>
    </row>
    <row r="64" spans="1:11" ht="18.75" customHeight="1" x14ac:dyDescent="0.2">
      <c r="A64" s="8" t="s">
        <v>217</v>
      </c>
      <c r="B64" s="9">
        <v>452</v>
      </c>
      <c r="C64" s="9">
        <v>268</v>
      </c>
      <c r="D64" s="9">
        <v>720</v>
      </c>
      <c r="E64" s="9">
        <v>0</v>
      </c>
      <c r="F64" s="9">
        <v>0</v>
      </c>
      <c r="G64" s="9">
        <f t="shared" si="16"/>
        <v>0</v>
      </c>
      <c r="H64" s="9">
        <f t="shared" si="17"/>
        <v>452</v>
      </c>
      <c r="I64" s="9">
        <f t="shared" si="17"/>
        <v>268</v>
      </c>
      <c r="J64" s="9">
        <f t="shared" si="18"/>
        <v>720</v>
      </c>
      <c r="K64" s="339" t="s">
        <v>257</v>
      </c>
    </row>
    <row r="65" spans="1:11" ht="18.75" customHeight="1" x14ac:dyDescent="0.2">
      <c r="A65" s="8" t="s">
        <v>221</v>
      </c>
      <c r="B65" s="9">
        <v>214</v>
      </c>
      <c r="C65" s="9">
        <v>102</v>
      </c>
      <c r="D65" s="9">
        <v>316</v>
      </c>
      <c r="E65" s="9">
        <v>0</v>
      </c>
      <c r="F65" s="9">
        <v>0</v>
      </c>
      <c r="G65" s="9">
        <f t="shared" si="16"/>
        <v>0</v>
      </c>
      <c r="H65" s="9">
        <f t="shared" si="17"/>
        <v>214</v>
      </c>
      <c r="I65" s="9">
        <f t="shared" si="17"/>
        <v>102</v>
      </c>
      <c r="J65" s="9">
        <f t="shared" si="18"/>
        <v>316</v>
      </c>
      <c r="K65" s="339" t="s">
        <v>222</v>
      </c>
    </row>
    <row r="66" spans="1:11" ht="18.75" customHeight="1" x14ac:dyDescent="0.2">
      <c r="A66" s="8" t="s">
        <v>458</v>
      </c>
      <c r="B66" s="9">
        <v>773</v>
      </c>
      <c r="C66" s="9">
        <v>624</v>
      </c>
      <c r="D66" s="9">
        <v>1397</v>
      </c>
      <c r="E66" s="9">
        <v>0</v>
      </c>
      <c r="F66" s="9">
        <v>0</v>
      </c>
      <c r="G66" s="9">
        <f t="shared" si="16"/>
        <v>0</v>
      </c>
      <c r="H66" s="9">
        <f t="shared" si="17"/>
        <v>773</v>
      </c>
      <c r="I66" s="9">
        <f t="shared" si="17"/>
        <v>624</v>
      </c>
      <c r="J66" s="9">
        <f t="shared" si="18"/>
        <v>1397</v>
      </c>
      <c r="K66" s="339" t="s">
        <v>459</v>
      </c>
    </row>
    <row r="67" spans="1:11" ht="18.75" customHeight="1" x14ac:dyDescent="0.2">
      <c r="A67" s="8" t="s">
        <v>460</v>
      </c>
      <c r="B67" s="9">
        <v>187</v>
      </c>
      <c r="C67" s="9">
        <v>139</v>
      </c>
      <c r="D67" s="9">
        <v>326</v>
      </c>
      <c r="E67" s="9">
        <v>0</v>
      </c>
      <c r="F67" s="9">
        <v>0</v>
      </c>
      <c r="G67" s="9">
        <f t="shared" si="16"/>
        <v>0</v>
      </c>
      <c r="H67" s="9">
        <f t="shared" si="17"/>
        <v>187</v>
      </c>
      <c r="I67" s="9">
        <f t="shared" si="17"/>
        <v>139</v>
      </c>
      <c r="J67" s="9">
        <f t="shared" si="18"/>
        <v>326</v>
      </c>
      <c r="K67" s="339" t="s">
        <v>461</v>
      </c>
    </row>
    <row r="68" spans="1:11" s="560" customFormat="1" ht="18.75" customHeight="1" x14ac:dyDescent="0.2">
      <c r="A68" s="463" t="s">
        <v>889</v>
      </c>
      <c r="B68" s="9">
        <v>17</v>
      </c>
      <c r="C68" s="9">
        <v>11</v>
      </c>
      <c r="D68" s="9">
        <v>28</v>
      </c>
      <c r="E68" s="9">
        <v>0</v>
      </c>
      <c r="F68" s="9">
        <v>0</v>
      </c>
      <c r="G68" s="9">
        <v>0</v>
      </c>
      <c r="H68" s="9">
        <f t="shared" ref="H68" si="19">SUM(B68,E68)</f>
        <v>17</v>
      </c>
      <c r="I68" s="9">
        <f t="shared" ref="I68" si="20">SUM(C68,F68)</f>
        <v>11</v>
      </c>
      <c r="J68" s="9">
        <f t="shared" ref="J68" si="21">SUM(H68:I68)</f>
        <v>28</v>
      </c>
      <c r="K68" s="562" t="s">
        <v>890</v>
      </c>
    </row>
    <row r="69" spans="1:11" ht="18.75" customHeight="1" x14ac:dyDescent="0.2">
      <c r="A69" s="8" t="s">
        <v>311</v>
      </c>
      <c r="B69" s="9">
        <v>183</v>
      </c>
      <c r="C69" s="9">
        <v>271</v>
      </c>
      <c r="D69" s="9">
        <v>454</v>
      </c>
      <c r="E69" s="9">
        <v>0</v>
      </c>
      <c r="F69" s="9">
        <v>0</v>
      </c>
      <c r="G69" s="9">
        <f t="shared" si="16"/>
        <v>0</v>
      </c>
      <c r="H69" s="9">
        <f t="shared" si="17"/>
        <v>183</v>
      </c>
      <c r="I69" s="9">
        <f t="shared" si="17"/>
        <v>271</v>
      </c>
      <c r="J69" s="9">
        <f t="shared" si="18"/>
        <v>454</v>
      </c>
      <c r="K69" s="339" t="s">
        <v>312</v>
      </c>
    </row>
    <row r="70" spans="1:11" ht="18.75" customHeight="1" x14ac:dyDescent="0.2">
      <c r="A70" s="8" t="s">
        <v>229</v>
      </c>
      <c r="B70" s="9">
        <v>234</v>
      </c>
      <c r="C70" s="9">
        <v>17</v>
      </c>
      <c r="D70" s="9">
        <v>251</v>
      </c>
      <c r="E70" s="9">
        <v>0</v>
      </c>
      <c r="F70" s="9">
        <v>0</v>
      </c>
      <c r="G70" s="9">
        <f t="shared" si="16"/>
        <v>0</v>
      </c>
      <c r="H70" s="9">
        <f t="shared" si="17"/>
        <v>234</v>
      </c>
      <c r="I70" s="9">
        <f t="shared" si="17"/>
        <v>17</v>
      </c>
      <c r="J70" s="9">
        <f t="shared" si="18"/>
        <v>251</v>
      </c>
      <c r="K70" s="339" t="s">
        <v>847</v>
      </c>
    </row>
    <row r="71" spans="1:11" ht="18.75" customHeight="1" x14ac:dyDescent="0.2">
      <c r="A71" s="8" t="s">
        <v>891</v>
      </c>
      <c r="B71" s="9">
        <v>381</v>
      </c>
      <c r="C71" s="9">
        <v>125</v>
      </c>
      <c r="D71" s="9">
        <v>506</v>
      </c>
      <c r="E71" s="9">
        <v>0</v>
      </c>
      <c r="F71" s="9">
        <v>0</v>
      </c>
      <c r="G71" s="9">
        <f t="shared" si="16"/>
        <v>0</v>
      </c>
      <c r="H71" s="9">
        <f t="shared" si="17"/>
        <v>381</v>
      </c>
      <c r="I71" s="9">
        <f t="shared" si="17"/>
        <v>125</v>
      </c>
      <c r="J71" s="9">
        <f t="shared" si="18"/>
        <v>506</v>
      </c>
      <c r="K71" s="339" t="s">
        <v>434</v>
      </c>
    </row>
    <row r="72" spans="1:11" ht="18.75" customHeight="1" x14ac:dyDescent="0.2">
      <c r="A72" s="8" t="s">
        <v>892</v>
      </c>
      <c r="B72" s="9">
        <v>78</v>
      </c>
      <c r="C72" s="9">
        <v>135</v>
      </c>
      <c r="D72" s="9">
        <v>213</v>
      </c>
      <c r="E72" s="9">
        <v>0</v>
      </c>
      <c r="F72" s="9">
        <v>0</v>
      </c>
      <c r="G72" s="9">
        <f t="shared" si="16"/>
        <v>0</v>
      </c>
      <c r="H72" s="9">
        <f t="shared" si="17"/>
        <v>78</v>
      </c>
      <c r="I72" s="9">
        <f t="shared" si="17"/>
        <v>135</v>
      </c>
      <c r="J72" s="9">
        <f t="shared" si="18"/>
        <v>213</v>
      </c>
      <c r="K72" s="339" t="s">
        <v>244</v>
      </c>
    </row>
    <row r="73" spans="1:11" ht="18.75" customHeight="1" x14ac:dyDescent="0.2">
      <c r="A73" s="8" t="s">
        <v>245</v>
      </c>
      <c r="B73" s="9">
        <v>114</v>
      </c>
      <c r="C73" s="9">
        <v>62</v>
      </c>
      <c r="D73" s="9">
        <v>176</v>
      </c>
      <c r="E73" s="9">
        <v>0</v>
      </c>
      <c r="F73" s="9">
        <v>0</v>
      </c>
      <c r="G73" s="9">
        <f t="shared" si="16"/>
        <v>0</v>
      </c>
      <c r="H73" s="9">
        <f t="shared" si="17"/>
        <v>114</v>
      </c>
      <c r="I73" s="9">
        <f t="shared" si="17"/>
        <v>62</v>
      </c>
      <c r="J73" s="9">
        <f t="shared" si="18"/>
        <v>176</v>
      </c>
      <c r="K73" s="339" t="s">
        <v>246</v>
      </c>
    </row>
    <row r="74" spans="1:11" ht="18.75" customHeight="1" thickBot="1" x14ac:dyDescent="0.25">
      <c r="A74" s="8" t="s">
        <v>126</v>
      </c>
      <c r="B74" s="9">
        <f t="shared" ref="B74:J74" si="22">SUM(B63:B73)</f>
        <v>3006</v>
      </c>
      <c r="C74" s="9">
        <f t="shared" si="22"/>
        <v>1878</v>
      </c>
      <c r="D74" s="9">
        <f t="shared" si="22"/>
        <v>4884</v>
      </c>
      <c r="E74" s="9">
        <f t="shared" si="22"/>
        <v>0</v>
      </c>
      <c r="F74" s="9">
        <f t="shared" si="22"/>
        <v>0</v>
      </c>
      <c r="G74" s="9">
        <f t="shared" si="22"/>
        <v>0</v>
      </c>
      <c r="H74" s="9">
        <f t="shared" si="22"/>
        <v>3006</v>
      </c>
      <c r="I74" s="9">
        <f t="shared" si="22"/>
        <v>1878</v>
      </c>
      <c r="J74" s="9">
        <f t="shared" si="22"/>
        <v>4884</v>
      </c>
      <c r="K74" s="339" t="s">
        <v>93</v>
      </c>
    </row>
    <row r="75" spans="1:11" ht="18.75" customHeight="1" thickBot="1" x14ac:dyDescent="0.25">
      <c r="A75" s="23" t="s">
        <v>374</v>
      </c>
      <c r="B75" s="24">
        <f t="shared" ref="B75:J75" si="23">SUM(B74,B61)</f>
        <v>9707</v>
      </c>
      <c r="C75" s="24">
        <f t="shared" si="23"/>
        <v>11685</v>
      </c>
      <c r="D75" s="24">
        <f t="shared" si="23"/>
        <v>21392</v>
      </c>
      <c r="E75" s="24">
        <f t="shared" si="23"/>
        <v>0</v>
      </c>
      <c r="F75" s="24">
        <f t="shared" si="23"/>
        <v>0</v>
      </c>
      <c r="G75" s="24">
        <f t="shared" si="23"/>
        <v>0</v>
      </c>
      <c r="H75" s="24">
        <f t="shared" si="23"/>
        <v>9707</v>
      </c>
      <c r="I75" s="24">
        <f t="shared" si="23"/>
        <v>11685</v>
      </c>
      <c r="J75" s="24">
        <f t="shared" si="23"/>
        <v>21392</v>
      </c>
      <c r="K75" s="340" t="s">
        <v>253</v>
      </c>
    </row>
    <row r="76" spans="1:11" ht="15" thickTop="1" x14ac:dyDescent="0.2"/>
  </sheetData>
  <mergeCells count="20">
    <mergeCell ref="A1:K1"/>
    <mergeCell ref="A2:K2"/>
    <mergeCell ref="A4:A7"/>
    <mergeCell ref="B4:D4"/>
    <mergeCell ref="E4:G4"/>
    <mergeCell ref="H4:J4"/>
    <mergeCell ref="K4:K7"/>
    <mergeCell ref="B5:D5"/>
    <mergeCell ref="E5:G5"/>
    <mergeCell ref="H5:J5"/>
    <mergeCell ref="A39:K39"/>
    <mergeCell ref="A40:K40"/>
    <mergeCell ref="A42:A45"/>
    <mergeCell ref="B42:D42"/>
    <mergeCell ref="E42:G42"/>
    <mergeCell ref="H42:J42"/>
    <mergeCell ref="K42:K45"/>
    <mergeCell ref="B43:D43"/>
    <mergeCell ref="E43:G43"/>
    <mergeCell ref="H43:J43"/>
  </mergeCells>
  <printOptions horizontalCentered="1"/>
  <pageMargins left="1" right="1" top="1" bottom="0.5" header="0.75" footer="0.25"/>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11"/>
  <sheetViews>
    <sheetView rightToLeft="1" view="pageBreakPreview" topLeftCell="A112" zoomScale="80" zoomScaleSheetLayoutView="80" workbookViewId="0">
      <selection activeCell="S78" sqref="S78:S79"/>
    </sheetView>
  </sheetViews>
  <sheetFormatPr defaultRowHeight="14.25" x14ac:dyDescent="0.2"/>
  <cols>
    <col min="1" max="1" width="29.25" style="64" customWidth="1"/>
    <col min="2" max="2" width="7.375" style="64" customWidth="1"/>
    <col min="3" max="3" width="10.125" style="64" customWidth="1"/>
    <col min="4" max="4" width="8.5" style="64" customWidth="1"/>
    <col min="5" max="5" width="6.25" style="64" customWidth="1"/>
    <col min="6" max="6" width="7.25" style="64" customWidth="1"/>
    <col min="7" max="7" width="7.75" style="64" customWidth="1"/>
    <col min="8" max="8" width="8.375" style="64" customWidth="1"/>
    <col min="9" max="9" width="9.75" style="64" customWidth="1"/>
    <col min="10" max="10" width="9.5" style="64" customWidth="1"/>
    <col min="11" max="11" width="37.625" style="64" customWidth="1"/>
    <col min="12" max="12" width="9" style="64"/>
    <col min="13" max="13" width="5.625" style="64" customWidth="1"/>
    <col min="14" max="14" width="6" style="64" customWidth="1"/>
    <col min="15" max="15" width="5.125" style="64" customWidth="1"/>
    <col min="16" max="16384" width="9" style="64"/>
  </cols>
  <sheetData>
    <row r="1" spans="1:11" ht="27" customHeight="1" x14ac:dyDescent="0.2">
      <c r="A1" s="995" t="s">
        <v>1861</v>
      </c>
      <c r="B1" s="995"/>
      <c r="C1" s="995"/>
      <c r="D1" s="995"/>
      <c r="E1" s="995"/>
      <c r="F1" s="995"/>
      <c r="G1" s="995"/>
      <c r="H1" s="995"/>
      <c r="I1" s="995"/>
      <c r="J1" s="995"/>
      <c r="K1" s="995"/>
    </row>
    <row r="2" spans="1:11" ht="26.25" customHeight="1" x14ac:dyDescent="0.2">
      <c r="A2" s="999" t="s">
        <v>1862</v>
      </c>
      <c r="B2" s="999"/>
      <c r="C2" s="999"/>
      <c r="D2" s="999"/>
      <c r="E2" s="999"/>
      <c r="F2" s="999"/>
      <c r="G2" s="999"/>
      <c r="H2" s="999"/>
      <c r="I2" s="999"/>
      <c r="J2" s="999"/>
      <c r="K2" s="999"/>
    </row>
    <row r="3" spans="1:11" ht="21.75" customHeight="1" thickBot="1" x14ac:dyDescent="0.25">
      <c r="A3" s="5" t="s">
        <v>634</v>
      </c>
      <c r="K3" s="69" t="s">
        <v>254</v>
      </c>
    </row>
    <row r="4" spans="1:11" ht="19.5" customHeight="1" thickTop="1" x14ac:dyDescent="0.2">
      <c r="A4" s="992" t="s">
        <v>196</v>
      </c>
      <c r="B4" s="992" t="s">
        <v>1</v>
      </c>
      <c r="C4" s="992"/>
      <c r="D4" s="992"/>
      <c r="E4" s="992" t="s">
        <v>2</v>
      </c>
      <c r="F4" s="992"/>
      <c r="G4" s="992"/>
      <c r="H4" s="992" t="s">
        <v>4</v>
      </c>
      <c r="I4" s="992"/>
      <c r="J4" s="992"/>
      <c r="K4" s="992" t="s">
        <v>197</v>
      </c>
    </row>
    <row r="5" spans="1:11" ht="19.5" customHeight="1" x14ac:dyDescent="0.2">
      <c r="A5" s="993"/>
      <c r="B5" s="993" t="s">
        <v>6</v>
      </c>
      <c r="C5" s="993"/>
      <c r="D5" s="993"/>
      <c r="E5" s="993" t="s">
        <v>7</v>
      </c>
      <c r="F5" s="993"/>
      <c r="G5" s="993"/>
      <c r="H5" s="993" t="s">
        <v>9</v>
      </c>
      <c r="I5" s="993"/>
      <c r="J5" s="993"/>
      <c r="K5" s="993"/>
    </row>
    <row r="6" spans="1:11" ht="19.5" customHeight="1" x14ac:dyDescent="0.2">
      <c r="A6" s="993"/>
      <c r="B6" s="498" t="s">
        <v>10</v>
      </c>
      <c r="C6" s="498" t="s">
        <v>11</v>
      </c>
      <c r="D6" s="498" t="s">
        <v>12</v>
      </c>
      <c r="E6" s="498" t="s">
        <v>10</v>
      </c>
      <c r="F6" s="498" t="s">
        <v>11</v>
      </c>
      <c r="G6" s="498" t="s">
        <v>12</v>
      </c>
      <c r="H6" s="498" t="s">
        <v>10</v>
      </c>
      <c r="I6" s="498" t="s">
        <v>11</v>
      </c>
      <c r="J6" s="498" t="s">
        <v>12</v>
      </c>
      <c r="K6" s="993"/>
    </row>
    <row r="7" spans="1:11" ht="19.5" customHeight="1" thickBot="1" x14ac:dyDescent="0.25">
      <c r="A7" s="994"/>
      <c r="B7" s="499" t="s">
        <v>13</v>
      </c>
      <c r="C7" s="499" t="s">
        <v>14</v>
      </c>
      <c r="D7" s="499" t="s">
        <v>9</v>
      </c>
      <c r="E7" s="499" t="s">
        <v>13</v>
      </c>
      <c r="F7" s="499" t="s">
        <v>14</v>
      </c>
      <c r="G7" s="499" t="s">
        <v>9</v>
      </c>
      <c r="H7" s="499" t="s">
        <v>13</v>
      </c>
      <c r="I7" s="499" t="s">
        <v>14</v>
      </c>
      <c r="J7" s="499" t="s">
        <v>9</v>
      </c>
      <c r="K7" s="994"/>
    </row>
    <row r="8" spans="1:11" ht="15.75" customHeight="1" x14ac:dyDescent="0.2">
      <c r="A8" s="5" t="s">
        <v>15</v>
      </c>
      <c r="B8" s="511"/>
      <c r="C8" s="511"/>
      <c r="D8" s="511"/>
      <c r="E8" s="511"/>
      <c r="F8" s="511"/>
      <c r="G8" s="511"/>
      <c r="H8" s="511"/>
      <c r="I8" s="511"/>
      <c r="J8" s="511"/>
      <c r="K8" s="7" t="s">
        <v>198</v>
      </c>
    </row>
    <row r="9" spans="1:11" ht="15.75" customHeight="1" x14ac:dyDescent="0.2">
      <c r="A9" s="463" t="s">
        <v>199</v>
      </c>
      <c r="B9" s="9">
        <v>263</v>
      </c>
      <c r="C9" s="9">
        <v>387</v>
      </c>
      <c r="D9" s="9">
        <f>SUM(B9:C9)</f>
        <v>650</v>
      </c>
      <c r="E9" s="9">
        <v>0</v>
      </c>
      <c r="F9" s="9">
        <v>0</v>
      </c>
      <c r="G9" s="9">
        <f>SUM(E9:F9)</f>
        <v>0</v>
      </c>
      <c r="H9" s="9">
        <f>SUM(E9,B9)</f>
        <v>263</v>
      </c>
      <c r="I9" s="9">
        <f>SUM(F9,C9)</f>
        <v>387</v>
      </c>
      <c r="J9" s="9">
        <f>SUM(H9:I9)</f>
        <v>650</v>
      </c>
      <c r="K9" s="508" t="s">
        <v>200</v>
      </c>
    </row>
    <row r="10" spans="1:11" ht="15.75" customHeight="1" x14ac:dyDescent="0.2">
      <c r="A10" s="463" t="s">
        <v>201</v>
      </c>
      <c r="B10" s="9">
        <v>115</v>
      </c>
      <c r="C10" s="9">
        <v>133</v>
      </c>
      <c r="D10" s="9">
        <f t="shared" ref="D10:D32" si="0">SUM(B10:C10)</f>
        <v>248</v>
      </c>
      <c r="E10" s="9">
        <v>0</v>
      </c>
      <c r="F10" s="9">
        <v>0</v>
      </c>
      <c r="G10" s="9">
        <f t="shared" ref="G10:G33" si="1">SUM(E10:F10)</f>
        <v>0</v>
      </c>
      <c r="H10" s="9">
        <f t="shared" ref="H10:H33" si="2">SUM(E10,B10)</f>
        <v>115</v>
      </c>
      <c r="I10" s="9">
        <f t="shared" ref="I10:I33" si="3">SUM(F10,C10)</f>
        <v>133</v>
      </c>
      <c r="J10" s="9">
        <f t="shared" ref="J10:J33" si="4">SUM(H10:I10)</f>
        <v>248</v>
      </c>
      <c r="K10" s="508" t="s">
        <v>202</v>
      </c>
    </row>
    <row r="11" spans="1:11" ht="15.75" customHeight="1" x14ac:dyDescent="0.2">
      <c r="A11" s="463" t="s">
        <v>203</v>
      </c>
      <c r="B11" s="9">
        <v>74</v>
      </c>
      <c r="C11" s="9">
        <v>169</v>
      </c>
      <c r="D11" s="9">
        <f t="shared" si="0"/>
        <v>243</v>
      </c>
      <c r="E11" s="9">
        <v>0</v>
      </c>
      <c r="F11" s="9">
        <v>0</v>
      </c>
      <c r="G11" s="9">
        <f t="shared" si="1"/>
        <v>0</v>
      </c>
      <c r="H11" s="9">
        <f t="shared" si="2"/>
        <v>74</v>
      </c>
      <c r="I11" s="9">
        <f t="shared" si="3"/>
        <v>169</v>
      </c>
      <c r="J11" s="9">
        <f t="shared" si="4"/>
        <v>243</v>
      </c>
      <c r="K11" s="508" t="s">
        <v>204</v>
      </c>
    </row>
    <row r="12" spans="1:11" ht="15.75" customHeight="1" x14ac:dyDescent="0.2">
      <c r="A12" s="463" t="s">
        <v>205</v>
      </c>
      <c r="B12" s="9">
        <v>81</v>
      </c>
      <c r="C12" s="9">
        <v>173</v>
      </c>
      <c r="D12" s="9">
        <f t="shared" si="0"/>
        <v>254</v>
      </c>
      <c r="E12" s="9">
        <v>0</v>
      </c>
      <c r="F12" s="9">
        <v>0</v>
      </c>
      <c r="G12" s="9">
        <f t="shared" si="1"/>
        <v>0</v>
      </c>
      <c r="H12" s="9">
        <f t="shared" si="2"/>
        <v>81</v>
      </c>
      <c r="I12" s="9">
        <f t="shared" si="3"/>
        <v>173</v>
      </c>
      <c r="J12" s="9">
        <f t="shared" si="4"/>
        <v>254</v>
      </c>
      <c r="K12" s="508" t="s">
        <v>206</v>
      </c>
    </row>
    <row r="13" spans="1:11" ht="15.75" customHeight="1" x14ac:dyDescent="0.2">
      <c r="A13" s="463" t="s">
        <v>207</v>
      </c>
      <c r="B13" s="9">
        <v>23</v>
      </c>
      <c r="C13" s="9">
        <v>145</v>
      </c>
      <c r="D13" s="9">
        <f t="shared" si="0"/>
        <v>168</v>
      </c>
      <c r="E13" s="9">
        <v>1</v>
      </c>
      <c r="F13" s="9">
        <v>0</v>
      </c>
      <c r="G13" s="9">
        <f t="shared" si="1"/>
        <v>1</v>
      </c>
      <c r="H13" s="9">
        <f t="shared" si="2"/>
        <v>24</v>
      </c>
      <c r="I13" s="9">
        <f t="shared" si="3"/>
        <v>145</v>
      </c>
      <c r="J13" s="9">
        <f t="shared" si="4"/>
        <v>169</v>
      </c>
      <c r="K13" s="508" t="s">
        <v>208</v>
      </c>
    </row>
    <row r="14" spans="1:11" ht="15.75" customHeight="1" x14ac:dyDescent="0.2">
      <c r="A14" s="463" t="s">
        <v>209</v>
      </c>
      <c r="B14" s="9">
        <v>733</v>
      </c>
      <c r="C14" s="9">
        <v>319</v>
      </c>
      <c r="D14" s="9">
        <f t="shared" si="0"/>
        <v>1052</v>
      </c>
      <c r="E14" s="9">
        <v>0</v>
      </c>
      <c r="F14" s="9">
        <v>0</v>
      </c>
      <c r="G14" s="9">
        <f t="shared" si="1"/>
        <v>0</v>
      </c>
      <c r="H14" s="9">
        <f t="shared" si="2"/>
        <v>733</v>
      </c>
      <c r="I14" s="9">
        <f t="shared" si="3"/>
        <v>319</v>
      </c>
      <c r="J14" s="9">
        <f t="shared" si="4"/>
        <v>1052</v>
      </c>
      <c r="K14" s="508" t="s">
        <v>210</v>
      </c>
    </row>
    <row r="15" spans="1:11" ht="15.75" customHeight="1" x14ac:dyDescent="0.2">
      <c r="A15" s="463" t="s">
        <v>211</v>
      </c>
      <c r="B15" s="9">
        <v>115</v>
      </c>
      <c r="C15" s="9">
        <v>125</v>
      </c>
      <c r="D15" s="9">
        <f t="shared" si="0"/>
        <v>240</v>
      </c>
      <c r="E15" s="9">
        <v>0</v>
      </c>
      <c r="F15" s="9">
        <v>0</v>
      </c>
      <c r="G15" s="9">
        <f t="shared" si="1"/>
        <v>0</v>
      </c>
      <c r="H15" s="9">
        <f t="shared" si="2"/>
        <v>115</v>
      </c>
      <c r="I15" s="9">
        <f t="shared" si="3"/>
        <v>125</v>
      </c>
      <c r="J15" s="9">
        <f t="shared" si="4"/>
        <v>240</v>
      </c>
      <c r="K15" s="508" t="s">
        <v>212</v>
      </c>
    </row>
    <row r="16" spans="1:11" ht="18" customHeight="1" x14ac:dyDescent="0.2">
      <c r="A16" s="463" t="s">
        <v>568</v>
      </c>
      <c r="B16" s="9">
        <v>443</v>
      </c>
      <c r="C16" s="9">
        <v>517</v>
      </c>
      <c r="D16" s="9">
        <f t="shared" si="0"/>
        <v>960</v>
      </c>
      <c r="E16" s="9">
        <v>0</v>
      </c>
      <c r="F16" s="9">
        <v>0</v>
      </c>
      <c r="G16" s="9">
        <f t="shared" si="1"/>
        <v>0</v>
      </c>
      <c r="H16" s="9">
        <f t="shared" si="2"/>
        <v>443</v>
      </c>
      <c r="I16" s="9">
        <f t="shared" si="3"/>
        <v>517</v>
      </c>
      <c r="J16" s="9">
        <f t="shared" si="4"/>
        <v>960</v>
      </c>
      <c r="K16" s="296" t="s">
        <v>1258</v>
      </c>
    </row>
    <row r="17" spans="1:11" ht="15.75" customHeight="1" x14ac:dyDescent="0.2">
      <c r="A17" s="463" t="s">
        <v>215</v>
      </c>
      <c r="B17" s="9">
        <v>61</v>
      </c>
      <c r="C17" s="9">
        <v>77</v>
      </c>
      <c r="D17" s="9">
        <f t="shared" si="0"/>
        <v>138</v>
      </c>
      <c r="E17" s="9">
        <v>0</v>
      </c>
      <c r="F17" s="9">
        <v>0</v>
      </c>
      <c r="G17" s="9">
        <f t="shared" si="1"/>
        <v>0</v>
      </c>
      <c r="H17" s="9">
        <f t="shared" si="2"/>
        <v>61</v>
      </c>
      <c r="I17" s="9">
        <f t="shared" si="3"/>
        <v>77</v>
      </c>
      <c r="J17" s="9">
        <f t="shared" si="4"/>
        <v>138</v>
      </c>
      <c r="K17" s="508" t="s">
        <v>216</v>
      </c>
    </row>
    <row r="18" spans="1:11" ht="15.75" customHeight="1" x14ac:dyDescent="0.2">
      <c r="A18" s="5" t="s">
        <v>217</v>
      </c>
      <c r="B18" s="511">
        <v>389</v>
      </c>
      <c r="C18" s="511">
        <v>685</v>
      </c>
      <c r="D18" s="9">
        <f t="shared" si="0"/>
        <v>1074</v>
      </c>
      <c r="E18" s="9">
        <v>0</v>
      </c>
      <c r="F18" s="9">
        <v>0</v>
      </c>
      <c r="G18" s="9">
        <f t="shared" si="1"/>
        <v>0</v>
      </c>
      <c r="H18" s="9">
        <f t="shared" si="2"/>
        <v>389</v>
      </c>
      <c r="I18" s="9">
        <f t="shared" si="3"/>
        <v>685</v>
      </c>
      <c r="J18" s="9">
        <f t="shared" si="4"/>
        <v>1074</v>
      </c>
      <c r="K18" s="7" t="s">
        <v>218</v>
      </c>
    </row>
    <row r="19" spans="1:11" ht="15.75" customHeight="1" x14ac:dyDescent="0.2">
      <c r="A19" s="463" t="s">
        <v>219</v>
      </c>
      <c r="B19" s="9">
        <v>0</v>
      </c>
      <c r="C19" s="9">
        <v>541</v>
      </c>
      <c r="D19" s="9">
        <f t="shared" si="0"/>
        <v>541</v>
      </c>
      <c r="E19" s="9">
        <v>0</v>
      </c>
      <c r="F19" s="9">
        <v>0</v>
      </c>
      <c r="G19" s="9">
        <f t="shared" si="1"/>
        <v>0</v>
      </c>
      <c r="H19" s="9">
        <f t="shared" si="2"/>
        <v>0</v>
      </c>
      <c r="I19" s="9">
        <f t="shared" si="3"/>
        <v>541</v>
      </c>
      <c r="J19" s="9">
        <f t="shared" si="4"/>
        <v>541</v>
      </c>
      <c r="K19" s="508" t="s">
        <v>220</v>
      </c>
    </row>
    <row r="20" spans="1:11" ht="15.75" customHeight="1" x14ac:dyDescent="0.2">
      <c r="A20" s="463" t="s">
        <v>221</v>
      </c>
      <c r="B20" s="9">
        <v>609</v>
      </c>
      <c r="C20" s="9">
        <v>662</v>
      </c>
      <c r="D20" s="9">
        <f t="shared" si="0"/>
        <v>1271</v>
      </c>
      <c r="E20" s="9">
        <v>0</v>
      </c>
      <c r="F20" s="9">
        <v>0</v>
      </c>
      <c r="G20" s="9">
        <f t="shared" si="1"/>
        <v>0</v>
      </c>
      <c r="H20" s="9">
        <f t="shared" si="2"/>
        <v>609</v>
      </c>
      <c r="I20" s="9">
        <f t="shared" si="3"/>
        <v>662</v>
      </c>
      <c r="J20" s="9">
        <f t="shared" si="4"/>
        <v>1271</v>
      </c>
      <c r="K20" s="508" t="s">
        <v>222</v>
      </c>
    </row>
    <row r="21" spans="1:11" ht="38.25" customHeight="1" x14ac:dyDescent="0.2">
      <c r="A21" s="463" t="s">
        <v>223</v>
      </c>
      <c r="B21" s="9">
        <v>311</v>
      </c>
      <c r="C21" s="9">
        <v>463</v>
      </c>
      <c r="D21" s="9">
        <f t="shared" si="0"/>
        <v>774</v>
      </c>
      <c r="E21" s="9">
        <v>0</v>
      </c>
      <c r="F21" s="9">
        <v>0</v>
      </c>
      <c r="G21" s="9">
        <f t="shared" si="1"/>
        <v>0</v>
      </c>
      <c r="H21" s="9">
        <f t="shared" si="2"/>
        <v>311</v>
      </c>
      <c r="I21" s="9">
        <f t="shared" si="3"/>
        <v>463</v>
      </c>
      <c r="J21" s="9">
        <f t="shared" si="4"/>
        <v>774</v>
      </c>
      <c r="K21" s="514" t="s">
        <v>224</v>
      </c>
    </row>
    <row r="22" spans="1:11" ht="15.75" customHeight="1" x14ac:dyDescent="0.2">
      <c r="A22" s="463" t="s">
        <v>225</v>
      </c>
      <c r="B22" s="9">
        <v>568</v>
      </c>
      <c r="C22" s="9">
        <v>411</v>
      </c>
      <c r="D22" s="9">
        <f t="shared" si="0"/>
        <v>979</v>
      </c>
      <c r="E22" s="9">
        <v>0</v>
      </c>
      <c r="F22" s="9">
        <v>0</v>
      </c>
      <c r="G22" s="9">
        <f t="shared" si="1"/>
        <v>0</v>
      </c>
      <c r="H22" s="9">
        <f t="shared" si="2"/>
        <v>568</v>
      </c>
      <c r="I22" s="9">
        <f t="shared" si="3"/>
        <v>411</v>
      </c>
      <c r="J22" s="9">
        <f t="shared" si="4"/>
        <v>979</v>
      </c>
      <c r="K22" s="508" t="s">
        <v>226</v>
      </c>
    </row>
    <row r="23" spans="1:11" ht="15.75" customHeight="1" x14ac:dyDescent="0.2">
      <c r="A23" s="463" t="s">
        <v>227</v>
      </c>
      <c r="B23" s="9">
        <v>0</v>
      </c>
      <c r="C23" s="9">
        <v>730</v>
      </c>
      <c r="D23" s="9">
        <f t="shared" si="0"/>
        <v>730</v>
      </c>
      <c r="E23" s="9">
        <v>0</v>
      </c>
      <c r="F23" s="9">
        <v>1</v>
      </c>
      <c r="G23" s="9">
        <f t="shared" si="1"/>
        <v>1</v>
      </c>
      <c r="H23" s="9">
        <f t="shared" si="2"/>
        <v>0</v>
      </c>
      <c r="I23" s="9">
        <f t="shared" si="3"/>
        <v>731</v>
      </c>
      <c r="J23" s="9">
        <f t="shared" si="4"/>
        <v>731</v>
      </c>
      <c r="K23" s="508" t="s">
        <v>228</v>
      </c>
    </row>
    <row r="24" spans="1:11" ht="15.75" customHeight="1" x14ac:dyDescent="0.2">
      <c r="A24" s="463" t="s">
        <v>229</v>
      </c>
      <c r="B24" s="9">
        <v>208</v>
      </c>
      <c r="C24" s="9">
        <v>138</v>
      </c>
      <c r="D24" s="9">
        <f t="shared" si="0"/>
        <v>346</v>
      </c>
      <c r="E24" s="9">
        <v>0</v>
      </c>
      <c r="F24" s="9">
        <v>0</v>
      </c>
      <c r="G24" s="9">
        <f t="shared" si="1"/>
        <v>0</v>
      </c>
      <c r="H24" s="9">
        <f t="shared" si="2"/>
        <v>208</v>
      </c>
      <c r="I24" s="9">
        <f t="shared" si="3"/>
        <v>138</v>
      </c>
      <c r="J24" s="9">
        <f t="shared" si="4"/>
        <v>346</v>
      </c>
      <c r="K24" s="508" t="s">
        <v>230</v>
      </c>
    </row>
    <row r="25" spans="1:11" ht="15.75" customHeight="1" x14ac:dyDescent="0.2">
      <c r="A25" s="463" t="s">
        <v>231</v>
      </c>
      <c r="B25" s="9">
        <v>0</v>
      </c>
      <c r="C25" s="9">
        <v>114</v>
      </c>
      <c r="D25" s="9">
        <f t="shared" si="0"/>
        <v>114</v>
      </c>
      <c r="E25" s="9">
        <v>0</v>
      </c>
      <c r="F25" s="9">
        <v>0</v>
      </c>
      <c r="G25" s="9">
        <f t="shared" si="1"/>
        <v>0</v>
      </c>
      <c r="H25" s="9">
        <f t="shared" si="2"/>
        <v>0</v>
      </c>
      <c r="I25" s="9">
        <f t="shared" si="3"/>
        <v>114</v>
      </c>
      <c r="J25" s="9">
        <f t="shared" si="4"/>
        <v>114</v>
      </c>
      <c r="K25" s="508" t="s">
        <v>232</v>
      </c>
    </row>
    <row r="26" spans="1:11" ht="15.75" customHeight="1" x14ac:dyDescent="0.2">
      <c r="A26" s="463" t="s">
        <v>233</v>
      </c>
      <c r="B26" s="9">
        <v>359</v>
      </c>
      <c r="C26" s="9">
        <v>654</v>
      </c>
      <c r="D26" s="9">
        <f t="shared" si="0"/>
        <v>1013</v>
      </c>
      <c r="E26" s="9">
        <v>0</v>
      </c>
      <c r="F26" s="9">
        <v>0</v>
      </c>
      <c r="G26" s="9">
        <f t="shared" si="1"/>
        <v>0</v>
      </c>
      <c r="H26" s="9">
        <f t="shared" si="2"/>
        <v>359</v>
      </c>
      <c r="I26" s="9">
        <f t="shared" si="3"/>
        <v>654</v>
      </c>
      <c r="J26" s="9">
        <f t="shared" si="4"/>
        <v>1013</v>
      </c>
      <c r="K26" s="508" t="s">
        <v>234</v>
      </c>
    </row>
    <row r="27" spans="1:11" ht="15.75" customHeight="1" x14ac:dyDescent="0.2">
      <c r="A27" s="463" t="s">
        <v>235</v>
      </c>
      <c r="B27" s="9">
        <v>434</v>
      </c>
      <c r="C27" s="9">
        <v>680</v>
      </c>
      <c r="D27" s="9">
        <f t="shared" si="0"/>
        <v>1114</v>
      </c>
      <c r="E27" s="9">
        <v>0</v>
      </c>
      <c r="F27" s="9">
        <v>0</v>
      </c>
      <c r="G27" s="9">
        <f t="shared" si="1"/>
        <v>0</v>
      </c>
      <c r="H27" s="9">
        <f t="shared" si="2"/>
        <v>434</v>
      </c>
      <c r="I27" s="9">
        <f t="shared" si="3"/>
        <v>680</v>
      </c>
      <c r="J27" s="9">
        <f t="shared" si="4"/>
        <v>1114</v>
      </c>
      <c r="K27" s="508" t="s">
        <v>236</v>
      </c>
    </row>
    <row r="28" spans="1:11" ht="15.75" customHeight="1" x14ac:dyDescent="0.2">
      <c r="A28" s="463" t="s">
        <v>237</v>
      </c>
      <c r="B28" s="9">
        <v>178</v>
      </c>
      <c r="C28" s="9">
        <v>101</v>
      </c>
      <c r="D28" s="9">
        <f t="shared" si="0"/>
        <v>279</v>
      </c>
      <c r="E28" s="9">
        <v>0</v>
      </c>
      <c r="F28" s="9">
        <v>0</v>
      </c>
      <c r="G28" s="9">
        <f t="shared" si="1"/>
        <v>0</v>
      </c>
      <c r="H28" s="9">
        <f t="shared" si="2"/>
        <v>178</v>
      </c>
      <c r="I28" s="9">
        <f t="shared" si="3"/>
        <v>101</v>
      </c>
      <c r="J28" s="9">
        <f t="shared" si="4"/>
        <v>279</v>
      </c>
      <c r="K28" s="508" t="s">
        <v>238</v>
      </c>
    </row>
    <row r="29" spans="1:11" ht="15.75" customHeight="1" x14ac:dyDescent="0.2">
      <c r="A29" s="463" t="s">
        <v>239</v>
      </c>
      <c r="B29" s="9">
        <v>39</v>
      </c>
      <c r="C29" s="9">
        <v>156</v>
      </c>
      <c r="D29" s="9">
        <f t="shared" si="0"/>
        <v>195</v>
      </c>
      <c r="E29" s="9">
        <v>0</v>
      </c>
      <c r="F29" s="9">
        <v>0</v>
      </c>
      <c r="G29" s="9">
        <f t="shared" si="1"/>
        <v>0</v>
      </c>
      <c r="H29" s="9">
        <f t="shared" si="2"/>
        <v>39</v>
      </c>
      <c r="I29" s="9">
        <f t="shared" si="3"/>
        <v>156</v>
      </c>
      <c r="J29" s="9">
        <f t="shared" si="4"/>
        <v>195</v>
      </c>
      <c r="K29" s="508" t="s">
        <v>240</v>
      </c>
    </row>
    <row r="30" spans="1:11" ht="15.75" customHeight="1" x14ac:dyDescent="0.2">
      <c r="A30" s="463" t="s">
        <v>241</v>
      </c>
      <c r="B30" s="9">
        <v>78</v>
      </c>
      <c r="C30" s="9">
        <v>134</v>
      </c>
      <c r="D30" s="9">
        <f t="shared" si="0"/>
        <v>212</v>
      </c>
      <c r="E30" s="9">
        <v>0</v>
      </c>
      <c r="F30" s="9">
        <v>0</v>
      </c>
      <c r="G30" s="9">
        <f t="shared" si="1"/>
        <v>0</v>
      </c>
      <c r="H30" s="9">
        <f t="shared" si="2"/>
        <v>78</v>
      </c>
      <c r="I30" s="9">
        <f t="shared" si="3"/>
        <v>134</v>
      </c>
      <c r="J30" s="9">
        <f t="shared" si="4"/>
        <v>212</v>
      </c>
      <c r="K30" s="508" t="s">
        <v>242</v>
      </c>
    </row>
    <row r="31" spans="1:11" ht="15.75" customHeight="1" x14ac:dyDescent="0.2">
      <c r="A31" s="463" t="s">
        <v>243</v>
      </c>
      <c r="B31" s="9">
        <v>322</v>
      </c>
      <c r="C31" s="9">
        <v>278</v>
      </c>
      <c r="D31" s="9">
        <f t="shared" si="0"/>
        <v>600</v>
      </c>
      <c r="E31" s="9">
        <v>0</v>
      </c>
      <c r="F31" s="9">
        <v>0</v>
      </c>
      <c r="G31" s="9">
        <f t="shared" si="1"/>
        <v>0</v>
      </c>
      <c r="H31" s="9">
        <f t="shared" si="2"/>
        <v>322</v>
      </c>
      <c r="I31" s="9">
        <f t="shared" si="3"/>
        <v>278</v>
      </c>
      <c r="J31" s="9">
        <f t="shared" si="4"/>
        <v>600</v>
      </c>
      <c r="K31" s="508" t="s">
        <v>244</v>
      </c>
    </row>
    <row r="32" spans="1:11" ht="15.75" customHeight="1" x14ac:dyDescent="0.2">
      <c r="A32" s="463" t="s">
        <v>245</v>
      </c>
      <c r="B32" s="9">
        <v>491</v>
      </c>
      <c r="C32" s="9">
        <v>649</v>
      </c>
      <c r="D32" s="9">
        <f t="shared" si="0"/>
        <v>1140</v>
      </c>
      <c r="E32" s="9">
        <v>0</v>
      </c>
      <c r="F32" s="9">
        <v>0</v>
      </c>
      <c r="G32" s="9">
        <f t="shared" si="1"/>
        <v>0</v>
      </c>
      <c r="H32" s="9">
        <f t="shared" si="2"/>
        <v>491</v>
      </c>
      <c r="I32" s="9">
        <f t="shared" si="3"/>
        <v>649</v>
      </c>
      <c r="J32" s="9">
        <f t="shared" si="4"/>
        <v>1140</v>
      </c>
      <c r="K32" s="508" t="s">
        <v>246</v>
      </c>
    </row>
    <row r="33" spans="1:11" ht="15.75" customHeight="1" thickBot="1" x14ac:dyDescent="0.25">
      <c r="A33" s="11" t="s">
        <v>90</v>
      </c>
      <c r="B33" s="12">
        <f>SUM(B9:B32)</f>
        <v>5894</v>
      </c>
      <c r="C33" s="12">
        <f t="shared" ref="C33:F33" si="5">SUM(C9:C32)</f>
        <v>8441</v>
      </c>
      <c r="D33" s="12">
        <f t="shared" si="5"/>
        <v>14335</v>
      </c>
      <c r="E33" s="12">
        <f t="shared" si="5"/>
        <v>1</v>
      </c>
      <c r="F33" s="12">
        <f t="shared" si="5"/>
        <v>1</v>
      </c>
      <c r="G33" s="12">
        <f t="shared" si="1"/>
        <v>2</v>
      </c>
      <c r="H33" s="12">
        <f t="shared" si="2"/>
        <v>5895</v>
      </c>
      <c r="I33" s="12">
        <f t="shared" si="3"/>
        <v>8442</v>
      </c>
      <c r="J33" s="12">
        <f t="shared" si="4"/>
        <v>14337</v>
      </c>
      <c r="K33" s="13" t="s">
        <v>91</v>
      </c>
    </row>
    <row r="34" spans="1:11" ht="19.5" customHeight="1" thickTop="1" x14ac:dyDescent="0.2">
      <c r="A34" s="5"/>
      <c r="B34" s="511"/>
      <c r="C34" s="511"/>
      <c r="D34" s="511"/>
      <c r="E34" s="511"/>
      <c r="F34" s="511"/>
      <c r="G34" s="511"/>
      <c r="H34" s="511"/>
      <c r="I34" s="511"/>
      <c r="J34" s="511"/>
      <c r="K34" s="7"/>
    </row>
    <row r="35" spans="1:11" ht="19.5" customHeight="1" x14ac:dyDescent="0.2">
      <c r="A35" s="5"/>
      <c r="B35" s="511"/>
      <c r="C35" s="511"/>
      <c r="D35" s="511"/>
      <c r="E35" s="511"/>
      <c r="F35" s="511"/>
      <c r="G35" s="511"/>
      <c r="H35" s="511"/>
      <c r="I35" s="511"/>
      <c r="J35" s="511"/>
      <c r="K35" s="7"/>
    </row>
    <row r="36" spans="1:11" ht="23.25" customHeight="1" x14ac:dyDescent="0.2"/>
    <row r="37" spans="1:11" ht="23.25" customHeight="1" thickTop="1" thickBot="1" x14ac:dyDescent="0.25">
      <c r="A37" s="5" t="s">
        <v>635</v>
      </c>
      <c r="K37" s="482" t="s">
        <v>256</v>
      </c>
    </row>
    <row r="38" spans="1:11" ht="20.25" customHeight="1" thickTop="1" x14ac:dyDescent="0.2">
      <c r="A38" s="992" t="s">
        <v>196</v>
      </c>
      <c r="B38" s="992" t="s">
        <v>1</v>
      </c>
      <c r="C38" s="992"/>
      <c r="D38" s="992"/>
      <c r="E38" s="992" t="s">
        <v>2</v>
      </c>
      <c r="F38" s="992"/>
      <c r="G38" s="992"/>
      <c r="H38" s="992" t="s">
        <v>4</v>
      </c>
      <c r="I38" s="992"/>
      <c r="J38" s="992"/>
      <c r="K38" s="992" t="s">
        <v>197</v>
      </c>
    </row>
    <row r="39" spans="1:11" ht="20.25" customHeight="1" x14ac:dyDescent="0.2">
      <c r="A39" s="993"/>
      <c r="B39" s="993" t="s">
        <v>6</v>
      </c>
      <c r="C39" s="993"/>
      <c r="D39" s="993"/>
      <c r="E39" s="993" t="s">
        <v>7</v>
      </c>
      <c r="F39" s="993"/>
      <c r="G39" s="993"/>
      <c r="H39" s="993" t="s">
        <v>9</v>
      </c>
      <c r="I39" s="993"/>
      <c r="J39" s="993"/>
      <c r="K39" s="993"/>
    </row>
    <row r="40" spans="1:11" ht="20.25" customHeight="1" x14ac:dyDescent="0.2">
      <c r="A40" s="993"/>
      <c r="B40" s="498" t="s">
        <v>10</v>
      </c>
      <c r="C40" s="498" t="s">
        <v>11</v>
      </c>
      <c r="D40" s="498" t="s">
        <v>12</v>
      </c>
      <c r="E40" s="498" t="s">
        <v>10</v>
      </c>
      <c r="F40" s="498" t="s">
        <v>11</v>
      </c>
      <c r="G40" s="498" t="s">
        <v>12</v>
      </c>
      <c r="H40" s="498" t="s">
        <v>10</v>
      </c>
      <c r="I40" s="498" t="s">
        <v>11</v>
      </c>
      <c r="J40" s="498" t="s">
        <v>12</v>
      </c>
      <c r="K40" s="993"/>
    </row>
    <row r="41" spans="1:11" ht="20.25" customHeight="1" thickBot="1" x14ac:dyDescent="0.25">
      <c r="A41" s="994"/>
      <c r="B41" s="499" t="s">
        <v>13</v>
      </c>
      <c r="C41" s="499" t="s">
        <v>14</v>
      </c>
      <c r="D41" s="499" t="s">
        <v>9</v>
      </c>
      <c r="E41" s="499" t="s">
        <v>13</v>
      </c>
      <c r="F41" s="499" t="s">
        <v>14</v>
      </c>
      <c r="G41" s="499" t="s">
        <v>9</v>
      </c>
      <c r="H41" s="499" t="s">
        <v>13</v>
      </c>
      <c r="I41" s="499" t="s">
        <v>14</v>
      </c>
      <c r="J41" s="499" t="s">
        <v>9</v>
      </c>
      <c r="K41" s="994"/>
    </row>
    <row r="42" spans="1:11" ht="20.25" customHeight="1" x14ac:dyDescent="0.2">
      <c r="A42" s="463" t="s">
        <v>92</v>
      </c>
      <c r="B42" s="9"/>
      <c r="C42" s="9"/>
      <c r="D42" s="9"/>
      <c r="E42" s="9"/>
      <c r="F42" s="9"/>
      <c r="G42" s="9"/>
      <c r="H42" s="9"/>
      <c r="I42" s="9"/>
      <c r="J42" s="9"/>
      <c r="K42" s="508" t="s">
        <v>93</v>
      </c>
    </row>
    <row r="43" spans="1:11" ht="20.25" customHeight="1" x14ac:dyDescent="0.2">
      <c r="A43" s="463" t="s">
        <v>211</v>
      </c>
      <c r="B43" s="9">
        <v>52</v>
      </c>
      <c r="C43" s="9">
        <v>29</v>
      </c>
      <c r="D43" s="9">
        <v>81</v>
      </c>
      <c r="E43" s="9">
        <v>1</v>
      </c>
      <c r="F43" s="9">
        <v>0</v>
      </c>
      <c r="G43" s="9">
        <v>1</v>
      </c>
      <c r="H43" s="9">
        <f>SUM(B43,E43)</f>
        <v>53</v>
      </c>
      <c r="I43" s="9">
        <f t="shared" ref="I43:J43" si="6">SUM(C43,F43)</f>
        <v>29</v>
      </c>
      <c r="J43" s="9">
        <f t="shared" si="6"/>
        <v>82</v>
      </c>
      <c r="K43" s="508" t="s">
        <v>212</v>
      </c>
    </row>
    <row r="44" spans="1:11" ht="20.25" customHeight="1" x14ac:dyDescent="0.2">
      <c r="A44" s="5" t="s">
        <v>217</v>
      </c>
      <c r="B44" s="511">
        <v>154</v>
      </c>
      <c r="C44" s="511">
        <v>240</v>
      </c>
      <c r="D44" s="511">
        <v>394</v>
      </c>
      <c r="E44" s="9">
        <v>0</v>
      </c>
      <c r="F44" s="9">
        <v>0</v>
      </c>
      <c r="G44" s="511">
        <f t="shared" ref="G44:G49" si="7">SUM(E44:F44)</f>
        <v>0</v>
      </c>
      <c r="H44" s="9">
        <f t="shared" ref="H44:H54" si="8">SUM(B44,E44)</f>
        <v>154</v>
      </c>
      <c r="I44" s="9">
        <f t="shared" ref="I44:I54" si="9">SUM(C44,F44)</f>
        <v>240</v>
      </c>
      <c r="J44" s="9">
        <f t="shared" ref="J44:J54" si="10">SUM(D44,G44)</f>
        <v>394</v>
      </c>
      <c r="K44" s="7" t="s">
        <v>257</v>
      </c>
    </row>
    <row r="45" spans="1:11" ht="20.25" customHeight="1" x14ac:dyDescent="0.2">
      <c r="A45" s="463" t="s">
        <v>249</v>
      </c>
      <c r="B45" s="9">
        <v>0</v>
      </c>
      <c r="C45" s="9">
        <v>74</v>
      </c>
      <c r="D45" s="9">
        <v>74</v>
      </c>
      <c r="E45" s="9">
        <v>0</v>
      </c>
      <c r="F45" s="9">
        <v>0</v>
      </c>
      <c r="G45" s="9">
        <f t="shared" si="7"/>
        <v>0</v>
      </c>
      <c r="H45" s="9">
        <f t="shared" si="8"/>
        <v>0</v>
      </c>
      <c r="I45" s="9">
        <f t="shared" si="9"/>
        <v>74</v>
      </c>
      <c r="J45" s="9">
        <f t="shared" si="10"/>
        <v>74</v>
      </c>
      <c r="K45" s="508" t="s">
        <v>258</v>
      </c>
    </row>
    <row r="46" spans="1:11" ht="21.75" customHeight="1" x14ac:dyDescent="0.2">
      <c r="A46" s="463" t="s">
        <v>221</v>
      </c>
      <c r="B46" s="9">
        <v>269</v>
      </c>
      <c r="C46" s="9">
        <v>171</v>
      </c>
      <c r="D46" s="9">
        <v>440</v>
      </c>
      <c r="E46" s="9">
        <v>0</v>
      </c>
      <c r="F46" s="9">
        <v>0</v>
      </c>
      <c r="G46" s="9">
        <f t="shared" si="7"/>
        <v>0</v>
      </c>
      <c r="H46" s="9">
        <f t="shared" si="8"/>
        <v>269</v>
      </c>
      <c r="I46" s="9">
        <f t="shared" si="9"/>
        <v>171</v>
      </c>
      <c r="J46" s="9">
        <f t="shared" si="10"/>
        <v>440</v>
      </c>
      <c r="K46" s="508" t="s">
        <v>222</v>
      </c>
    </row>
    <row r="47" spans="1:11" ht="36.75" customHeight="1" x14ac:dyDescent="0.2">
      <c r="A47" s="463" t="s">
        <v>223</v>
      </c>
      <c r="B47" s="9">
        <v>96</v>
      </c>
      <c r="C47" s="9">
        <v>79</v>
      </c>
      <c r="D47" s="9">
        <v>175</v>
      </c>
      <c r="E47" s="9">
        <v>0</v>
      </c>
      <c r="F47" s="9">
        <v>0</v>
      </c>
      <c r="G47" s="9">
        <f t="shared" si="7"/>
        <v>0</v>
      </c>
      <c r="H47" s="9">
        <f t="shared" si="8"/>
        <v>96</v>
      </c>
      <c r="I47" s="9">
        <f t="shared" si="9"/>
        <v>79</v>
      </c>
      <c r="J47" s="9">
        <f t="shared" si="10"/>
        <v>175</v>
      </c>
      <c r="K47" s="514" t="s">
        <v>224</v>
      </c>
    </row>
    <row r="48" spans="1:11" ht="21.75" customHeight="1" x14ac:dyDescent="0.2">
      <c r="A48" s="463" t="s">
        <v>250</v>
      </c>
      <c r="B48" s="9">
        <v>95</v>
      </c>
      <c r="C48" s="9">
        <v>77</v>
      </c>
      <c r="D48" s="9">
        <v>172</v>
      </c>
      <c r="E48" s="9">
        <v>0</v>
      </c>
      <c r="F48" s="9">
        <v>0</v>
      </c>
      <c r="G48" s="9">
        <f t="shared" si="7"/>
        <v>0</v>
      </c>
      <c r="H48" s="9">
        <f t="shared" si="8"/>
        <v>95</v>
      </c>
      <c r="I48" s="9">
        <f t="shared" si="9"/>
        <v>77</v>
      </c>
      <c r="J48" s="9">
        <f t="shared" si="10"/>
        <v>172</v>
      </c>
      <c r="K48" s="508" t="s">
        <v>2676</v>
      </c>
    </row>
    <row r="49" spans="1:11" ht="21.75" customHeight="1" x14ac:dyDescent="0.2">
      <c r="A49" s="463" t="s">
        <v>227</v>
      </c>
      <c r="B49" s="9">
        <v>0</v>
      </c>
      <c r="C49" s="9">
        <v>83</v>
      </c>
      <c r="D49" s="9">
        <v>83</v>
      </c>
      <c r="E49" s="9">
        <v>0</v>
      </c>
      <c r="F49" s="9">
        <v>0</v>
      </c>
      <c r="G49" s="9">
        <f t="shared" si="7"/>
        <v>0</v>
      </c>
      <c r="H49" s="9">
        <f t="shared" si="8"/>
        <v>0</v>
      </c>
      <c r="I49" s="9">
        <f t="shared" si="9"/>
        <v>83</v>
      </c>
      <c r="J49" s="9">
        <f t="shared" si="10"/>
        <v>83</v>
      </c>
      <c r="K49" s="508" t="s">
        <v>234</v>
      </c>
    </row>
    <row r="50" spans="1:11" ht="21.75" customHeight="1" x14ac:dyDescent="0.2">
      <c r="A50" s="463" t="s">
        <v>231</v>
      </c>
      <c r="B50" s="9">
        <v>68</v>
      </c>
      <c r="C50" s="9">
        <v>23</v>
      </c>
      <c r="D50" s="9">
        <v>91</v>
      </c>
      <c r="E50" s="9">
        <v>0</v>
      </c>
      <c r="F50" s="9">
        <v>0</v>
      </c>
      <c r="G50" s="9">
        <f>SUM(E50:F50)</f>
        <v>0</v>
      </c>
      <c r="H50" s="9">
        <f t="shared" si="8"/>
        <v>68</v>
      </c>
      <c r="I50" s="9">
        <f t="shared" si="9"/>
        <v>23</v>
      </c>
      <c r="J50" s="9">
        <f t="shared" si="10"/>
        <v>91</v>
      </c>
      <c r="K50" s="508" t="s">
        <v>232</v>
      </c>
    </row>
    <row r="51" spans="1:11" ht="21.75" customHeight="1" x14ac:dyDescent="0.2">
      <c r="A51" s="463" t="s">
        <v>233</v>
      </c>
      <c r="B51" s="9">
        <v>23</v>
      </c>
      <c r="C51" s="9">
        <v>63</v>
      </c>
      <c r="D51" s="9">
        <v>86</v>
      </c>
      <c r="E51" s="9">
        <v>0</v>
      </c>
      <c r="F51" s="9">
        <v>0</v>
      </c>
      <c r="G51" s="9">
        <v>0</v>
      </c>
      <c r="H51" s="9">
        <f t="shared" si="8"/>
        <v>23</v>
      </c>
      <c r="I51" s="9">
        <f t="shared" si="9"/>
        <v>63</v>
      </c>
      <c r="J51" s="9">
        <f t="shared" si="10"/>
        <v>86</v>
      </c>
      <c r="K51" s="508" t="s">
        <v>432</v>
      </c>
    </row>
    <row r="52" spans="1:11" ht="21.75" customHeight="1" x14ac:dyDescent="0.2">
      <c r="A52" s="463" t="s">
        <v>241</v>
      </c>
      <c r="B52" s="9">
        <v>128</v>
      </c>
      <c r="C52" s="9">
        <v>54</v>
      </c>
      <c r="D52" s="9">
        <v>182</v>
      </c>
      <c r="E52" s="512">
        <v>0</v>
      </c>
      <c r="F52" s="9">
        <v>0</v>
      </c>
      <c r="G52" s="9">
        <f>SUM(E52:F52)</f>
        <v>0</v>
      </c>
      <c r="H52" s="9">
        <f t="shared" si="8"/>
        <v>128</v>
      </c>
      <c r="I52" s="9">
        <f t="shared" si="9"/>
        <v>54</v>
      </c>
      <c r="J52" s="9">
        <f t="shared" si="10"/>
        <v>182</v>
      </c>
      <c r="K52" s="508" t="s">
        <v>242</v>
      </c>
    </row>
    <row r="53" spans="1:11" ht="21.75" customHeight="1" x14ac:dyDescent="0.2">
      <c r="A53" s="463" t="s">
        <v>243</v>
      </c>
      <c r="B53" s="9">
        <v>72</v>
      </c>
      <c r="C53" s="9">
        <v>66</v>
      </c>
      <c r="D53" s="9">
        <v>138</v>
      </c>
      <c r="E53" s="9">
        <v>0</v>
      </c>
      <c r="F53" s="9">
        <v>0</v>
      </c>
      <c r="G53" s="9">
        <f>SUM(E53:F53)</f>
        <v>0</v>
      </c>
      <c r="H53" s="9">
        <f t="shared" si="8"/>
        <v>72</v>
      </c>
      <c r="I53" s="9">
        <f t="shared" si="9"/>
        <v>66</v>
      </c>
      <c r="J53" s="9">
        <f t="shared" si="10"/>
        <v>138</v>
      </c>
      <c r="K53" s="508" t="s">
        <v>244</v>
      </c>
    </row>
    <row r="54" spans="1:11" ht="21.75" customHeight="1" x14ac:dyDescent="0.2">
      <c r="A54" s="463" t="s">
        <v>245</v>
      </c>
      <c r="B54" s="9">
        <v>44</v>
      </c>
      <c r="C54" s="9">
        <v>17</v>
      </c>
      <c r="D54" s="9">
        <v>61</v>
      </c>
      <c r="E54" s="9">
        <v>0</v>
      </c>
      <c r="F54" s="9">
        <v>0</v>
      </c>
      <c r="G54" s="9">
        <f>SUM(E54:F54)</f>
        <v>0</v>
      </c>
      <c r="H54" s="9">
        <f t="shared" si="8"/>
        <v>44</v>
      </c>
      <c r="I54" s="9">
        <f t="shared" si="9"/>
        <v>17</v>
      </c>
      <c r="J54" s="9">
        <f t="shared" si="10"/>
        <v>61</v>
      </c>
      <c r="K54" s="508" t="s">
        <v>246</v>
      </c>
    </row>
    <row r="55" spans="1:11" ht="21.75" customHeight="1" thickBot="1" x14ac:dyDescent="0.25">
      <c r="A55" s="20" t="s">
        <v>126</v>
      </c>
      <c r="B55" s="21">
        <f t="shared" ref="B55:H55" si="11">SUM(B43:B54)</f>
        <v>1001</v>
      </c>
      <c r="C55" s="21">
        <f t="shared" si="11"/>
        <v>976</v>
      </c>
      <c r="D55" s="21">
        <f t="shared" si="11"/>
        <v>1977</v>
      </c>
      <c r="E55" s="21">
        <f t="shared" si="11"/>
        <v>1</v>
      </c>
      <c r="F55" s="21">
        <f t="shared" si="11"/>
        <v>0</v>
      </c>
      <c r="G55" s="21">
        <f t="shared" si="11"/>
        <v>1</v>
      </c>
      <c r="H55" s="9">
        <f t="shared" si="11"/>
        <v>1002</v>
      </c>
      <c r="I55" s="9">
        <f t="shared" ref="I55" si="12">SUM(C55,F55)</f>
        <v>976</v>
      </c>
      <c r="J55" s="9">
        <f t="shared" ref="J55" si="13">SUM(H55:I55)</f>
        <v>1978</v>
      </c>
      <c r="K55" s="22" t="s">
        <v>251</v>
      </c>
    </row>
    <row r="56" spans="1:11" ht="20.25" customHeight="1" thickBot="1" x14ac:dyDescent="0.25">
      <c r="A56" s="23" t="s">
        <v>252</v>
      </c>
      <c r="B56" s="24">
        <f t="shared" ref="B56:J56" si="14">SUM(B55,B33)</f>
        <v>6895</v>
      </c>
      <c r="C56" s="24">
        <f t="shared" si="14"/>
        <v>9417</v>
      </c>
      <c r="D56" s="24">
        <f t="shared" si="14"/>
        <v>16312</v>
      </c>
      <c r="E56" s="24">
        <f t="shared" si="14"/>
        <v>2</v>
      </c>
      <c r="F56" s="24">
        <f t="shared" si="14"/>
        <v>1</v>
      </c>
      <c r="G56" s="24">
        <f t="shared" si="14"/>
        <v>3</v>
      </c>
      <c r="H56" s="24">
        <f t="shared" si="14"/>
        <v>6897</v>
      </c>
      <c r="I56" s="24">
        <f t="shared" si="14"/>
        <v>9418</v>
      </c>
      <c r="J56" s="24">
        <f t="shared" si="14"/>
        <v>16315</v>
      </c>
      <c r="K56" s="509" t="s">
        <v>253</v>
      </c>
    </row>
    <row r="57" spans="1:11" ht="21" customHeight="1" thickTop="1" x14ac:dyDescent="0.2"/>
    <row r="58" spans="1:11" ht="27.75" customHeight="1" x14ac:dyDescent="0.2"/>
    <row r="59" spans="1:11" ht="27.75" customHeight="1" x14ac:dyDescent="0.2"/>
    <row r="60" spans="1:11" s="800" customFormat="1" ht="27.75" customHeight="1" x14ac:dyDescent="0.2"/>
    <row r="61" spans="1:11" s="800" customFormat="1" ht="27.75" customHeight="1" x14ac:dyDescent="0.2"/>
    <row r="62" spans="1:11" ht="27.75" customHeight="1" x14ac:dyDescent="0.2"/>
    <row r="63" spans="1:11" ht="3" customHeight="1" x14ac:dyDescent="0.2"/>
    <row r="64" spans="1:11" ht="25.5" customHeight="1" x14ac:dyDescent="0.2">
      <c r="A64" s="995" t="s">
        <v>1864</v>
      </c>
      <c r="B64" s="995"/>
      <c r="C64" s="995"/>
      <c r="D64" s="995"/>
      <c r="E64" s="995"/>
      <c r="F64" s="995"/>
      <c r="G64" s="995"/>
      <c r="H64" s="995"/>
      <c r="I64" s="995"/>
      <c r="J64" s="995"/>
      <c r="K64" s="995"/>
    </row>
    <row r="65" spans="1:12" ht="24.75" customHeight="1" x14ac:dyDescent="0.2">
      <c r="A65" s="999" t="s">
        <v>1863</v>
      </c>
      <c r="B65" s="999"/>
      <c r="C65" s="999"/>
      <c r="D65" s="999"/>
      <c r="E65" s="999"/>
      <c r="F65" s="999"/>
      <c r="G65" s="999"/>
      <c r="H65" s="999"/>
      <c r="I65" s="999"/>
      <c r="J65" s="999"/>
      <c r="K65" s="999"/>
    </row>
    <row r="66" spans="1:12" ht="16.5" customHeight="1" thickBot="1" x14ac:dyDescent="0.25">
      <c r="A66" s="5" t="s">
        <v>636</v>
      </c>
      <c r="K66" s="69" t="s">
        <v>260</v>
      </c>
    </row>
    <row r="67" spans="1:12" ht="17.25" customHeight="1" thickTop="1" x14ac:dyDescent="0.2">
      <c r="A67" s="992" t="s">
        <v>196</v>
      </c>
      <c r="B67" s="992" t="s">
        <v>1</v>
      </c>
      <c r="C67" s="992"/>
      <c r="D67" s="992"/>
      <c r="E67" s="992" t="s">
        <v>2</v>
      </c>
      <c r="F67" s="992"/>
      <c r="G67" s="992"/>
      <c r="H67" s="992" t="s">
        <v>4</v>
      </c>
      <c r="I67" s="992"/>
      <c r="J67" s="992"/>
      <c r="K67" s="992" t="s">
        <v>197</v>
      </c>
    </row>
    <row r="68" spans="1:12" ht="15" customHeight="1" x14ac:dyDescent="0.2">
      <c r="A68" s="993"/>
      <c r="B68" s="993" t="s">
        <v>6</v>
      </c>
      <c r="C68" s="993"/>
      <c r="D68" s="993"/>
      <c r="E68" s="993" t="s">
        <v>7</v>
      </c>
      <c r="F68" s="993"/>
      <c r="G68" s="993"/>
      <c r="H68" s="993" t="s">
        <v>9</v>
      </c>
      <c r="I68" s="993"/>
      <c r="J68" s="993"/>
      <c r="K68" s="993"/>
    </row>
    <row r="69" spans="1:12" ht="15.75" customHeight="1" x14ac:dyDescent="0.2">
      <c r="A69" s="993"/>
      <c r="B69" s="498" t="s">
        <v>10</v>
      </c>
      <c r="C69" s="498" t="s">
        <v>11</v>
      </c>
      <c r="D69" s="498" t="s">
        <v>12</v>
      </c>
      <c r="E69" s="498" t="s">
        <v>10</v>
      </c>
      <c r="F69" s="498" t="s">
        <v>11</v>
      </c>
      <c r="G69" s="498" t="s">
        <v>12</v>
      </c>
      <c r="H69" s="498" t="s">
        <v>10</v>
      </c>
      <c r="I69" s="498" t="s">
        <v>11</v>
      </c>
      <c r="J69" s="498" t="s">
        <v>12</v>
      </c>
      <c r="K69" s="993"/>
    </row>
    <row r="70" spans="1:12" ht="17.25" customHeight="1" thickBot="1" x14ac:dyDescent="0.25">
      <c r="A70" s="994"/>
      <c r="B70" s="499" t="s">
        <v>13</v>
      </c>
      <c r="C70" s="499" t="s">
        <v>14</v>
      </c>
      <c r="D70" s="499" t="s">
        <v>9</v>
      </c>
      <c r="E70" s="499" t="s">
        <v>13</v>
      </c>
      <c r="F70" s="499" t="s">
        <v>14</v>
      </c>
      <c r="G70" s="499" t="s">
        <v>9</v>
      </c>
      <c r="H70" s="499" t="s">
        <v>13</v>
      </c>
      <c r="I70" s="499" t="s">
        <v>14</v>
      </c>
      <c r="J70" s="499" t="s">
        <v>9</v>
      </c>
      <c r="K70" s="994"/>
    </row>
    <row r="71" spans="1:12" ht="16.5" customHeight="1" x14ac:dyDescent="0.2">
      <c r="A71" s="5" t="s">
        <v>15</v>
      </c>
      <c r="B71" s="511"/>
      <c r="C71" s="511"/>
      <c r="D71" s="511"/>
      <c r="E71" s="511"/>
      <c r="F71" s="511"/>
      <c r="G71" s="511"/>
      <c r="H71" s="511"/>
      <c r="I71" s="511"/>
      <c r="J71" s="511"/>
      <c r="K71" s="7" t="s">
        <v>198</v>
      </c>
    </row>
    <row r="72" spans="1:12" ht="17.25" customHeight="1" x14ac:dyDescent="0.2">
      <c r="A72" s="463" t="s">
        <v>199</v>
      </c>
      <c r="B72" s="9">
        <v>1087</v>
      </c>
      <c r="C72" s="9">
        <v>1456</v>
      </c>
      <c r="D72" s="9">
        <v>2543</v>
      </c>
      <c r="E72" s="9">
        <v>0</v>
      </c>
      <c r="F72" s="9">
        <v>0</v>
      </c>
      <c r="G72" s="9">
        <f>SUM(E72:F72)</f>
        <v>0</v>
      </c>
      <c r="H72" s="9">
        <f>E72+B72</f>
        <v>1087</v>
      </c>
      <c r="I72" s="9">
        <f>F72+C72</f>
        <v>1456</v>
      </c>
      <c r="J72" s="9">
        <f>SUM(H72:I72)</f>
        <v>2543</v>
      </c>
      <c r="K72" s="508" t="s">
        <v>200</v>
      </c>
    </row>
    <row r="73" spans="1:12" ht="17.25" customHeight="1" x14ac:dyDescent="0.2">
      <c r="A73" s="463" t="s">
        <v>201</v>
      </c>
      <c r="B73" s="9">
        <v>396</v>
      </c>
      <c r="C73" s="9">
        <v>583</v>
      </c>
      <c r="D73" s="9">
        <v>979</v>
      </c>
      <c r="E73" s="9">
        <v>1</v>
      </c>
      <c r="F73" s="9">
        <v>0</v>
      </c>
      <c r="G73" s="9">
        <f t="shared" ref="G73:G95" si="15">SUM(E73:F73)</f>
        <v>1</v>
      </c>
      <c r="H73" s="9">
        <f t="shared" ref="H73:H95" si="16">E73+B73</f>
        <v>397</v>
      </c>
      <c r="I73" s="9">
        <f t="shared" ref="I73:I95" si="17">F73+C73</f>
        <v>583</v>
      </c>
      <c r="J73" s="9">
        <f t="shared" ref="J73:J95" si="18">SUM(H73:I73)</f>
        <v>980</v>
      </c>
      <c r="K73" s="508" t="s">
        <v>202</v>
      </c>
    </row>
    <row r="74" spans="1:12" ht="17.25" customHeight="1" x14ac:dyDescent="0.2">
      <c r="A74" s="463" t="s">
        <v>2668</v>
      </c>
      <c r="B74" s="9">
        <v>342</v>
      </c>
      <c r="C74" s="9">
        <v>829</v>
      </c>
      <c r="D74" s="9">
        <v>1171</v>
      </c>
      <c r="E74" s="9">
        <v>4</v>
      </c>
      <c r="F74" s="9">
        <v>2</v>
      </c>
      <c r="G74" s="9">
        <f t="shared" si="15"/>
        <v>6</v>
      </c>
      <c r="H74" s="9">
        <f t="shared" si="16"/>
        <v>346</v>
      </c>
      <c r="I74" s="9">
        <f t="shared" si="17"/>
        <v>831</v>
      </c>
      <c r="J74" s="9">
        <f t="shared" si="18"/>
        <v>1177</v>
      </c>
      <c r="K74" s="508" t="s">
        <v>204</v>
      </c>
    </row>
    <row r="75" spans="1:12" ht="17.25" customHeight="1" x14ac:dyDescent="0.2">
      <c r="A75" s="463" t="s">
        <v>205</v>
      </c>
      <c r="B75" s="9">
        <v>353</v>
      </c>
      <c r="C75" s="9">
        <v>813</v>
      </c>
      <c r="D75" s="9">
        <v>1166</v>
      </c>
      <c r="E75" s="9">
        <v>0</v>
      </c>
      <c r="F75" s="9">
        <v>2</v>
      </c>
      <c r="G75" s="9">
        <f t="shared" si="15"/>
        <v>2</v>
      </c>
      <c r="H75" s="9">
        <f t="shared" si="16"/>
        <v>353</v>
      </c>
      <c r="I75" s="9">
        <f t="shared" si="17"/>
        <v>815</v>
      </c>
      <c r="J75" s="9">
        <f t="shared" si="18"/>
        <v>1168</v>
      </c>
      <c r="K75" s="508" t="s">
        <v>206</v>
      </c>
      <c r="L75" s="643"/>
    </row>
    <row r="76" spans="1:12" ht="17.25" customHeight="1" x14ac:dyDescent="0.2">
      <c r="A76" s="463" t="s">
        <v>207</v>
      </c>
      <c r="B76" s="9">
        <v>98</v>
      </c>
      <c r="C76" s="9">
        <v>430</v>
      </c>
      <c r="D76" s="9">
        <v>528</v>
      </c>
      <c r="E76" s="9">
        <v>1</v>
      </c>
      <c r="F76" s="9">
        <v>1</v>
      </c>
      <c r="G76" s="9">
        <f t="shared" si="15"/>
        <v>2</v>
      </c>
      <c r="H76" s="9">
        <f t="shared" si="16"/>
        <v>99</v>
      </c>
      <c r="I76" s="9">
        <f t="shared" si="17"/>
        <v>431</v>
      </c>
      <c r="J76" s="9">
        <f t="shared" si="18"/>
        <v>530</v>
      </c>
      <c r="K76" s="508" t="s">
        <v>208</v>
      </c>
      <c r="L76" s="643"/>
    </row>
    <row r="77" spans="1:12" ht="17.25" customHeight="1" x14ac:dyDescent="0.2">
      <c r="A77" s="463" t="s">
        <v>255</v>
      </c>
      <c r="B77" s="9">
        <v>1998</v>
      </c>
      <c r="C77" s="9">
        <v>1129</v>
      </c>
      <c r="D77" s="9">
        <v>3127</v>
      </c>
      <c r="E77" s="9">
        <v>0</v>
      </c>
      <c r="F77" s="9">
        <v>0</v>
      </c>
      <c r="G77" s="9">
        <f t="shared" si="15"/>
        <v>0</v>
      </c>
      <c r="H77" s="9">
        <f t="shared" si="16"/>
        <v>1998</v>
      </c>
      <c r="I77" s="9">
        <f t="shared" si="17"/>
        <v>1129</v>
      </c>
      <c r="J77" s="9">
        <f t="shared" si="18"/>
        <v>3127</v>
      </c>
      <c r="K77" s="508" t="s">
        <v>210</v>
      </c>
      <c r="L77" s="643"/>
    </row>
    <row r="78" spans="1:12" ht="18" customHeight="1" x14ac:dyDescent="0.2">
      <c r="A78" s="463" t="s">
        <v>211</v>
      </c>
      <c r="B78" s="9">
        <v>315</v>
      </c>
      <c r="C78" s="9">
        <v>371</v>
      </c>
      <c r="D78" s="9">
        <v>686</v>
      </c>
      <c r="E78" s="9">
        <v>0</v>
      </c>
      <c r="F78" s="9">
        <v>1</v>
      </c>
      <c r="G78" s="9">
        <f t="shared" si="15"/>
        <v>1</v>
      </c>
      <c r="H78" s="9">
        <f t="shared" si="16"/>
        <v>315</v>
      </c>
      <c r="I78" s="9">
        <f t="shared" si="17"/>
        <v>372</v>
      </c>
      <c r="J78" s="9">
        <f t="shared" si="18"/>
        <v>687</v>
      </c>
      <c r="K78" s="508" t="s">
        <v>212</v>
      </c>
      <c r="L78" s="643"/>
    </row>
    <row r="79" spans="1:12" ht="21" customHeight="1" x14ac:dyDescent="0.2">
      <c r="A79" s="463" t="s">
        <v>568</v>
      </c>
      <c r="B79" s="9">
        <v>1815</v>
      </c>
      <c r="C79" s="9">
        <v>2020</v>
      </c>
      <c r="D79" s="9">
        <v>3835</v>
      </c>
      <c r="E79" s="9">
        <v>0</v>
      </c>
      <c r="F79" s="9">
        <v>2</v>
      </c>
      <c r="G79" s="9">
        <f t="shared" si="15"/>
        <v>2</v>
      </c>
      <c r="H79" s="9">
        <f t="shared" si="16"/>
        <v>1815</v>
      </c>
      <c r="I79" s="9">
        <f t="shared" si="17"/>
        <v>2022</v>
      </c>
      <c r="J79" s="9">
        <f t="shared" si="18"/>
        <v>3837</v>
      </c>
      <c r="K79" s="261" t="s">
        <v>1258</v>
      </c>
      <c r="L79" s="643"/>
    </row>
    <row r="80" spans="1:12" ht="18" customHeight="1" x14ac:dyDescent="0.2">
      <c r="A80" s="463" t="s">
        <v>215</v>
      </c>
      <c r="B80" s="9">
        <v>298</v>
      </c>
      <c r="C80" s="9">
        <v>326</v>
      </c>
      <c r="D80" s="9">
        <v>624</v>
      </c>
      <c r="E80" s="9">
        <v>4</v>
      </c>
      <c r="F80" s="9">
        <v>0</v>
      </c>
      <c r="G80" s="9">
        <f t="shared" si="15"/>
        <v>4</v>
      </c>
      <c r="H80" s="9">
        <f t="shared" si="16"/>
        <v>302</v>
      </c>
      <c r="I80" s="9">
        <f t="shared" si="17"/>
        <v>326</v>
      </c>
      <c r="J80" s="9">
        <f t="shared" si="18"/>
        <v>628</v>
      </c>
      <c r="K80" s="508" t="s">
        <v>216</v>
      </c>
      <c r="L80" s="643"/>
    </row>
    <row r="81" spans="1:12" ht="18" customHeight="1" x14ac:dyDescent="0.2">
      <c r="A81" s="5" t="s">
        <v>217</v>
      </c>
      <c r="B81" s="511">
        <v>1445</v>
      </c>
      <c r="C81" s="511">
        <v>2493</v>
      </c>
      <c r="D81" s="9">
        <v>3938</v>
      </c>
      <c r="E81" s="9">
        <v>0</v>
      </c>
      <c r="F81" s="9">
        <v>1</v>
      </c>
      <c r="G81" s="9">
        <f t="shared" si="15"/>
        <v>1</v>
      </c>
      <c r="H81" s="9">
        <f t="shared" si="16"/>
        <v>1445</v>
      </c>
      <c r="I81" s="9">
        <f t="shared" si="17"/>
        <v>2494</v>
      </c>
      <c r="J81" s="9">
        <f t="shared" si="18"/>
        <v>3939</v>
      </c>
      <c r="K81" s="7" t="s">
        <v>257</v>
      </c>
      <c r="L81" s="643"/>
    </row>
    <row r="82" spans="1:12" ht="18" customHeight="1" x14ac:dyDescent="0.2">
      <c r="A82" s="463" t="s">
        <v>219</v>
      </c>
      <c r="B82" s="9">
        <v>0</v>
      </c>
      <c r="C82" s="9">
        <v>1562</v>
      </c>
      <c r="D82" s="9">
        <v>1562</v>
      </c>
      <c r="E82" s="9">
        <v>0</v>
      </c>
      <c r="F82" s="9">
        <v>2</v>
      </c>
      <c r="G82" s="9">
        <f t="shared" si="15"/>
        <v>2</v>
      </c>
      <c r="H82" s="9">
        <f t="shared" si="16"/>
        <v>0</v>
      </c>
      <c r="I82" s="9">
        <f t="shared" si="17"/>
        <v>1564</v>
      </c>
      <c r="J82" s="9">
        <f t="shared" si="18"/>
        <v>1564</v>
      </c>
      <c r="K82" s="508" t="s">
        <v>258</v>
      </c>
      <c r="L82" s="643"/>
    </row>
    <row r="83" spans="1:12" ht="18" customHeight="1" x14ac:dyDescent="0.2">
      <c r="A83" s="463" t="s">
        <v>221</v>
      </c>
      <c r="B83" s="9">
        <v>2253</v>
      </c>
      <c r="C83" s="9">
        <v>2406</v>
      </c>
      <c r="D83" s="9">
        <v>4659</v>
      </c>
      <c r="E83" s="9">
        <v>0</v>
      </c>
      <c r="F83" s="9">
        <v>1</v>
      </c>
      <c r="G83" s="9">
        <f t="shared" si="15"/>
        <v>1</v>
      </c>
      <c r="H83" s="9">
        <f t="shared" si="16"/>
        <v>2253</v>
      </c>
      <c r="I83" s="9">
        <f t="shared" si="17"/>
        <v>2407</v>
      </c>
      <c r="J83" s="9">
        <f t="shared" si="18"/>
        <v>4660</v>
      </c>
      <c r="K83" s="508" t="s">
        <v>222</v>
      </c>
      <c r="L83" s="643"/>
    </row>
    <row r="84" spans="1:12" ht="20.25" customHeight="1" x14ac:dyDescent="0.2">
      <c r="A84" s="463" t="s">
        <v>223</v>
      </c>
      <c r="B84" s="9">
        <v>1055</v>
      </c>
      <c r="C84" s="9">
        <v>1817</v>
      </c>
      <c r="D84" s="9">
        <v>2872</v>
      </c>
      <c r="E84" s="9">
        <v>0</v>
      </c>
      <c r="F84" s="9">
        <v>0</v>
      </c>
      <c r="G84" s="9">
        <f t="shared" si="15"/>
        <v>0</v>
      </c>
      <c r="H84" s="9">
        <f t="shared" si="16"/>
        <v>1055</v>
      </c>
      <c r="I84" s="9">
        <f t="shared" si="17"/>
        <v>1817</v>
      </c>
      <c r="J84" s="9">
        <f t="shared" si="18"/>
        <v>2872</v>
      </c>
      <c r="K84" s="261" t="s">
        <v>299</v>
      </c>
      <c r="L84" s="643"/>
    </row>
    <row r="85" spans="1:12" ht="18" customHeight="1" x14ac:dyDescent="0.2">
      <c r="A85" s="463" t="s">
        <v>225</v>
      </c>
      <c r="B85" s="9">
        <v>1930</v>
      </c>
      <c r="C85" s="9">
        <v>1782</v>
      </c>
      <c r="D85" s="9">
        <v>3712</v>
      </c>
      <c r="E85" s="9">
        <v>0</v>
      </c>
      <c r="F85" s="9">
        <v>2</v>
      </c>
      <c r="G85" s="9">
        <f t="shared" si="15"/>
        <v>2</v>
      </c>
      <c r="H85" s="9">
        <f t="shared" si="16"/>
        <v>1930</v>
      </c>
      <c r="I85" s="9">
        <f t="shared" si="17"/>
        <v>1784</v>
      </c>
      <c r="J85" s="9">
        <f t="shared" si="18"/>
        <v>3714</v>
      </c>
      <c r="K85" s="508" t="s">
        <v>226</v>
      </c>
      <c r="L85" s="643"/>
    </row>
    <row r="86" spans="1:12" ht="18" customHeight="1" x14ac:dyDescent="0.2">
      <c r="A86" s="463" t="s">
        <v>227</v>
      </c>
      <c r="B86" s="9">
        <v>0</v>
      </c>
      <c r="C86" s="9">
        <v>3423</v>
      </c>
      <c r="D86" s="9">
        <v>3423</v>
      </c>
      <c r="E86" s="9">
        <v>0</v>
      </c>
      <c r="F86" s="9">
        <v>2</v>
      </c>
      <c r="G86" s="9">
        <f t="shared" si="15"/>
        <v>2</v>
      </c>
      <c r="H86" s="9">
        <f t="shared" si="16"/>
        <v>0</v>
      </c>
      <c r="I86" s="9">
        <f t="shared" si="17"/>
        <v>3425</v>
      </c>
      <c r="J86" s="9">
        <f t="shared" si="18"/>
        <v>3425</v>
      </c>
      <c r="K86" s="508" t="s">
        <v>432</v>
      </c>
      <c r="L86" s="643"/>
    </row>
    <row r="87" spans="1:12" ht="18" customHeight="1" x14ac:dyDescent="0.2">
      <c r="A87" s="463" t="s">
        <v>229</v>
      </c>
      <c r="B87" s="9">
        <v>893</v>
      </c>
      <c r="C87" s="9">
        <v>488</v>
      </c>
      <c r="D87" s="9">
        <v>1381</v>
      </c>
      <c r="E87" s="9">
        <v>0</v>
      </c>
      <c r="F87" s="9">
        <v>0</v>
      </c>
      <c r="G87" s="9">
        <f t="shared" si="15"/>
        <v>0</v>
      </c>
      <c r="H87" s="9">
        <f t="shared" si="16"/>
        <v>893</v>
      </c>
      <c r="I87" s="9">
        <f t="shared" si="17"/>
        <v>488</v>
      </c>
      <c r="J87" s="9">
        <f t="shared" si="18"/>
        <v>1381</v>
      </c>
      <c r="K87" s="508" t="s">
        <v>230</v>
      </c>
      <c r="L87" s="643"/>
    </row>
    <row r="88" spans="1:12" ht="18" customHeight="1" x14ac:dyDescent="0.2">
      <c r="A88" s="463" t="s">
        <v>231</v>
      </c>
      <c r="B88" s="9">
        <v>0</v>
      </c>
      <c r="C88" s="9">
        <v>472</v>
      </c>
      <c r="D88" s="9">
        <v>472</v>
      </c>
      <c r="E88" s="9">
        <v>0</v>
      </c>
      <c r="F88" s="9">
        <v>1</v>
      </c>
      <c r="G88" s="9">
        <f t="shared" si="15"/>
        <v>1</v>
      </c>
      <c r="H88" s="9">
        <f t="shared" si="16"/>
        <v>0</v>
      </c>
      <c r="I88" s="9">
        <f t="shared" si="17"/>
        <v>473</v>
      </c>
      <c r="J88" s="9">
        <f t="shared" si="18"/>
        <v>473</v>
      </c>
      <c r="K88" s="508" t="s">
        <v>2677</v>
      </c>
      <c r="L88" s="643"/>
    </row>
    <row r="89" spans="1:12" ht="18" customHeight="1" x14ac:dyDescent="0.2">
      <c r="A89" s="463" t="s">
        <v>233</v>
      </c>
      <c r="B89" s="9">
        <v>1535</v>
      </c>
      <c r="C89" s="9">
        <v>2236</v>
      </c>
      <c r="D89" s="9">
        <v>3771</v>
      </c>
      <c r="E89" s="9">
        <v>0</v>
      </c>
      <c r="F89" s="9">
        <v>0</v>
      </c>
      <c r="G89" s="9">
        <f t="shared" si="15"/>
        <v>0</v>
      </c>
      <c r="H89" s="9">
        <f t="shared" si="16"/>
        <v>1535</v>
      </c>
      <c r="I89" s="9">
        <f t="shared" si="17"/>
        <v>2236</v>
      </c>
      <c r="J89" s="9">
        <f t="shared" si="18"/>
        <v>3771</v>
      </c>
      <c r="K89" s="508" t="s">
        <v>234</v>
      </c>
      <c r="L89" s="643"/>
    </row>
    <row r="90" spans="1:12" ht="18" customHeight="1" x14ac:dyDescent="0.2">
      <c r="A90" s="463" t="s">
        <v>235</v>
      </c>
      <c r="B90" s="9">
        <v>1151</v>
      </c>
      <c r="C90" s="9">
        <v>1899</v>
      </c>
      <c r="D90" s="9">
        <v>3050</v>
      </c>
      <c r="E90" s="9">
        <v>0</v>
      </c>
      <c r="F90" s="9">
        <v>3</v>
      </c>
      <c r="G90" s="9">
        <f t="shared" si="15"/>
        <v>3</v>
      </c>
      <c r="H90" s="9">
        <f t="shared" si="16"/>
        <v>1151</v>
      </c>
      <c r="I90" s="9">
        <f t="shared" si="17"/>
        <v>1902</v>
      </c>
      <c r="J90" s="9">
        <f t="shared" si="18"/>
        <v>3053</v>
      </c>
      <c r="K90" s="508" t="s">
        <v>236</v>
      </c>
      <c r="L90" s="643"/>
    </row>
    <row r="91" spans="1:12" ht="17.25" customHeight="1" x14ac:dyDescent="0.2">
      <c r="A91" s="463" t="s">
        <v>237</v>
      </c>
      <c r="B91" s="9">
        <v>808</v>
      </c>
      <c r="C91" s="9">
        <v>377</v>
      </c>
      <c r="D91" s="9">
        <v>1185</v>
      </c>
      <c r="E91" s="9">
        <v>0</v>
      </c>
      <c r="F91" s="9">
        <v>0</v>
      </c>
      <c r="G91" s="9">
        <f t="shared" si="15"/>
        <v>0</v>
      </c>
      <c r="H91" s="9">
        <f t="shared" si="16"/>
        <v>808</v>
      </c>
      <c r="I91" s="9">
        <f t="shared" si="17"/>
        <v>377</v>
      </c>
      <c r="J91" s="9">
        <f t="shared" si="18"/>
        <v>1185</v>
      </c>
      <c r="K91" s="508" t="s">
        <v>238</v>
      </c>
      <c r="L91" s="643"/>
    </row>
    <row r="92" spans="1:12" ht="18" customHeight="1" x14ac:dyDescent="0.2">
      <c r="A92" s="463" t="s">
        <v>239</v>
      </c>
      <c r="B92" s="9">
        <v>199</v>
      </c>
      <c r="C92" s="9">
        <v>674</v>
      </c>
      <c r="D92" s="9">
        <v>873</v>
      </c>
      <c r="E92" s="9">
        <v>0</v>
      </c>
      <c r="F92" s="9">
        <v>0</v>
      </c>
      <c r="G92" s="9">
        <f t="shared" si="15"/>
        <v>0</v>
      </c>
      <c r="H92" s="9">
        <f t="shared" si="16"/>
        <v>199</v>
      </c>
      <c r="I92" s="9">
        <f t="shared" si="17"/>
        <v>674</v>
      </c>
      <c r="J92" s="9">
        <f t="shared" si="18"/>
        <v>873</v>
      </c>
      <c r="K92" s="508" t="s">
        <v>240</v>
      </c>
      <c r="L92" s="643"/>
    </row>
    <row r="93" spans="1:12" ht="18" customHeight="1" x14ac:dyDescent="0.2">
      <c r="A93" s="463" t="s">
        <v>241</v>
      </c>
      <c r="B93" s="9">
        <v>411</v>
      </c>
      <c r="C93" s="9">
        <v>526</v>
      </c>
      <c r="D93" s="9">
        <v>937</v>
      </c>
      <c r="E93" s="9">
        <v>0</v>
      </c>
      <c r="F93" s="9">
        <v>0</v>
      </c>
      <c r="G93" s="9">
        <f t="shared" si="15"/>
        <v>0</v>
      </c>
      <c r="H93" s="9">
        <f t="shared" si="16"/>
        <v>411</v>
      </c>
      <c r="I93" s="9">
        <f t="shared" si="17"/>
        <v>526</v>
      </c>
      <c r="J93" s="9">
        <f t="shared" si="18"/>
        <v>937</v>
      </c>
      <c r="K93" s="508" t="s">
        <v>242</v>
      </c>
      <c r="L93" s="643"/>
    </row>
    <row r="94" spans="1:12" ht="18" customHeight="1" x14ac:dyDescent="0.2">
      <c r="A94" s="463" t="s">
        <v>243</v>
      </c>
      <c r="B94" s="9">
        <v>1419</v>
      </c>
      <c r="C94" s="9">
        <v>1182</v>
      </c>
      <c r="D94" s="9">
        <v>2601</v>
      </c>
      <c r="E94" s="9">
        <v>0</v>
      </c>
      <c r="F94" s="9">
        <v>2</v>
      </c>
      <c r="G94" s="9">
        <f t="shared" si="15"/>
        <v>2</v>
      </c>
      <c r="H94" s="9">
        <f t="shared" si="16"/>
        <v>1419</v>
      </c>
      <c r="I94" s="9">
        <f t="shared" si="17"/>
        <v>1184</v>
      </c>
      <c r="J94" s="9">
        <f t="shared" si="18"/>
        <v>2603</v>
      </c>
      <c r="K94" s="508" t="s">
        <v>244</v>
      </c>
      <c r="L94" s="643"/>
    </row>
    <row r="95" spans="1:12" ht="18" customHeight="1" x14ac:dyDescent="0.2">
      <c r="A95" s="5" t="s">
        <v>245</v>
      </c>
      <c r="B95" s="511">
        <v>2246</v>
      </c>
      <c r="C95" s="511">
        <v>2587</v>
      </c>
      <c r="D95" s="9">
        <v>4833</v>
      </c>
      <c r="E95" s="9">
        <v>0</v>
      </c>
      <c r="F95" s="9">
        <v>1</v>
      </c>
      <c r="G95" s="9">
        <f t="shared" si="15"/>
        <v>1</v>
      </c>
      <c r="H95" s="9">
        <f t="shared" si="16"/>
        <v>2246</v>
      </c>
      <c r="I95" s="9">
        <f t="shared" si="17"/>
        <v>2588</v>
      </c>
      <c r="J95" s="9">
        <f t="shared" si="18"/>
        <v>4834</v>
      </c>
      <c r="K95" s="7" t="s">
        <v>246</v>
      </c>
      <c r="L95" s="643"/>
    </row>
    <row r="96" spans="1:12" ht="15.75" customHeight="1" thickBot="1" x14ac:dyDescent="0.25">
      <c r="A96" s="11" t="s">
        <v>90</v>
      </c>
      <c r="B96" s="12">
        <f>SUM(B72:B95)</f>
        <v>22047</v>
      </c>
      <c r="C96" s="12">
        <f t="shared" ref="C96:J96" si="19">SUM(C72:C95)</f>
        <v>31881</v>
      </c>
      <c r="D96" s="12">
        <f t="shared" si="19"/>
        <v>53928</v>
      </c>
      <c r="E96" s="12">
        <f t="shared" si="19"/>
        <v>10</v>
      </c>
      <c r="F96" s="12">
        <f t="shared" si="19"/>
        <v>23</v>
      </c>
      <c r="G96" s="12">
        <f t="shared" si="19"/>
        <v>33</v>
      </c>
      <c r="H96" s="12">
        <f t="shared" si="19"/>
        <v>22057</v>
      </c>
      <c r="I96" s="12">
        <f t="shared" si="19"/>
        <v>31904</v>
      </c>
      <c r="J96" s="12">
        <f t="shared" si="19"/>
        <v>53961</v>
      </c>
      <c r="K96" s="13" t="s">
        <v>91</v>
      </c>
    </row>
    <row r="97" spans="1:11" ht="21" customHeight="1" thickTop="1" x14ac:dyDescent="0.2">
      <c r="A97" s="1011" t="s">
        <v>2667</v>
      </c>
      <c r="B97" s="1011"/>
      <c r="C97" s="1011"/>
      <c r="D97" s="1011"/>
      <c r="E97" s="1011"/>
      <c r="F97" s="1011"/>
      <c r="G97" s="498"/>
      <c r="H97" s="498"/>
      <c r="I97" s="498"/>
      <c r="J97" s="498"/>
      <c r="K97" s="507"/>
    </row>
    <row r="98" spans="1:11" ht="21" customHeight="1" x14ac:dyDescent="0.2">
      <c r="A98" s="515"/>
      <c r="B98" s="498"/>
      <c r="C98" s="498"/>
      <c r="D98" s="498"/>
      <c r="E98" s="498"/>
      <c r="F98" s="498"/>
      <c r="G98" s="498"/>
      <c r="H98" s="498"/>
      <c r="I98" s="498"/>
      <c r="J98" s="498"/>
      <c r="K98" s="507"/>
    </row>
    <row r="99" spans="1:11" ht="21" customHeight="1" x14ac:dyDescent="0.2">
      <c r="A99" s="515"/>
      <c r="B99" s="498"/>
      <c r="C99" s="498"/>
      <c r="D99" s="498"/>
      <c r="E99" s="498"/>
      <c r="F99" s="498"/>
      <c r="G99" s="498"/>
      <c r="H99" s="498"/>
      <c r="I99" s="498"/>
      <c r="J99" s="498"/>
      <c r="K99" s="507"/>
    </row>
    <row r="100" spans="1:11" ht="27.75" customHeight="1" thickBot="1" x14ac:dyDescent="0.25">
      <c r="A100" s="5" t="s">
        <v>637</v>
      </c>
      <c r="K100" s="482" t="s">
        <v>263</v>
      </c>
    </row>
    <row r="101" spans="1:11" ht="20.25" customHeight="1" thickTop="1" x14ac:dyDescent="0.2">
      <c r="A101" s="992" t="s">
        <v>196</v>
      </c>
      <c r="B101" s="992" t="s">
        <v>1</v>
      </c>
      <c r="C101" s="992"/>
      <c r="D101" s="992"/>
      <c r="E101" s="992" t="s">
        <v>2</v>
      </c>
      <c r="F101" s="992"/>
      <c r="G101" s="992"/>
      <c r="H101" s="992" t="s">
        <v>4</v>
      </c>
      <c r="I101" s="992"/>
      <c r="J101" s="992"/>
      <c r="K101" s="992" t="s">
        <v>197</v>
      </c>
    </row>
    <row r="102" spans="1:11" ht="20.25" customHeight="1" x14ac:dyDescent="0.2">
      <c r="A102" s="993"/>
      <c r="B102" s="993" t="s">
        <v>6</v>
      </c>
      <c r="C102" s="993"/>
      <c r="D102" s="993"/>
      <c r="E102" s="993" t="s">
        <v>7</v>
      </c>
      <c r="F102" s="993"/>
      <c r="G102" s="993"/>
      <c r="H102" s="993" t="s">
        <v>9</v>
      </c>
      <c r="I102" s="993"/>
      <c r="J102" s="993"/>
      <c r="K102" s="993"/>
    </row>
    <row r="103" spans="1:11" ht="20.25" customHeight="1" x14ac:dyDescent="0.2">
      <c r="A103" s="993"/>
      <c r="B103" s="498" t="s">
        <v>10</v>
      </c>
      <c r="C103" s="498" t="s">
        <v>11</v>
      </c>
      <c r="D103" s="498" t="s">
        <v>12</v>
      </c>
      <c r="E103" s="498" t="s">
        <v>10</v>
      </c>
      <c r="F103" s="498" t="s">
        <v>11</v>
      </c>
      <c r="G103" s="498" t="s">
        <v>12</v>
      </c>
      <c r="H103" s="498" t="s">
        <v>10</v>
      </c>
      <c r="I103" s="498" t="s">
        <v>11</v>
      </c>
      <c r="J103" s="498" t="s">
        <v>12</v>
      </c>
      <c r="K103" s="993"/>
    </row>
    <row r="104" spans="1:11" ht="20.25" customHeight="1" thickBot="1" x14ac:dyDescent="0.25">
      <c r="A104" s="994"/>
      <c r="B104" s="499" t="s">
        <v>13</v>
      </c>
      <c r="C104" s="499" t="s">
        <v>14</v>
      </c>
      <c r="D104" s="499" t="s">
        <v>9</v>
      </c>
      <c r="E104" s="499" t="s">
        <v>13</v>
      </c>
      <c r="F104" s="499" t="s">
        <v>14</v>
      </c>
      <c r="G104" s="499" t="s">
        <v>9</v>
      </c>
      <c r="H104" s="499" t="s">
        <v>13</v>
      </c>
      <c r="I104" s="499" t="s">
        <v>14</v>
      </c>
      <c r="J104" s="499" t="s">
        <v>9</v>
      </c>
      <c r="K104" s="994"/>
    </row>
    <row r="105" spans="1:11" ht="21" customHeight="1" x14ac:dyDescent="0.2">
      <c r="A105" s="463" t="s">
        <v>92</v>
      </c>
      <c r="B105" s="9"/>
      <c r="C105" s="9"/>
      <c r="D105" s="9"/>
      <c r="E105" s="9"/>
      <c r="F105" s="9"/>
      <c r="G105" s="9"/>
      <c r="H105" s="9"/>
      <c r="I105" s="9"/>
      <c r="J105" s="9"/>
      <c r="K105" s="508" t="s">
        <v>93</v>
      </c>
    </row>
    <row r="106" spans="1:11" ht="21" customHeight="1" x14ac:dyDescent="0.2">
      <c r="A106" s="463" t="s">
        <v>207</v>
      </c>
      <c r="B106" s="9">
        <v>189</v>
      </c>
      <c r="C106" s="9">
        <v>25</v>
      </c>
      <c r="D106" s="9">
        <v>214</v>
      </c>
      <c r="E106" s="9">
        <v>0</v>
      </c>
      <c r="F106" s="9">
        <v>0</v>
      </c>
      <c r="G106" s="9">
        <f>SUM(E106:F106)</f>
        <v>0</v>
      </c>
      <c r="H106" s="9">
        <f>E106+B106</f>
        <v>189</v>
      </c>
      <c r="I106" s="9">
        <f>F106+C106</f>
        <v>25</v>
      </c>
      <c r="J106" s="9">
        <f>SUM(H106:I106)</f>
        <v>214</v>
      </c>
      <c r="K106" s="508" t="s">
        <v>208</v>
      </c>
    </row>
    <row r="107" spans="1:11" ht="21" customHeight="1" x14ac:dyDescent="0.2">
      <c r="A107" s="20" t="s">
        <v>211</v>
      </c>
      <c r="B107" s="21">
        <v>150</v>
      </c>
      <c r="C107" s="21">
        <v>137</v>
      </c>
      <c r="D107" s="21">
        <v>287</v>
      </c>
      <c r="E107" s="9">
        <v>1</v>
      </c>
      <c r="F107" s="9">
        <v>0</v>
      </c>
      <c r="G107" s="9">
        <v>1</v>
      </c>
      <c r="H107" s="9">
        <f t="shared" ref="H107:H122" si="20">E107+B107</f>
        <v>151</v>
      </c>
      <c r="I107" s="9">
        <f t="shared" ref="I107:I122" si="21">F107+C107</f>
        <v>137</v>
      </c>
      <c r="J107" s="9">
        <f t="shared" ref="J107:J122" si="22">SUM(H107:I107)</f>
        <v>288</v>
      </c>
      <c r="K107" s="36" t="s">
        <v>212</v>
      </c>
    </row>
    <row r="108" spans="1:11" ht="20.100000000000001" customHeight="1" x14ac:dyDescent="0.2">
      <c r="A108" s="463" t="s">
        <v>217</v>
      </c>
      <c r="B108" s="9">
        <v>737</v>
      </c>
      <c r="C108" s="9">
        <v>1059</v>
      </c>
      <c r="D108" s="9">
        <v>1796</v>
      </c>
      <c r="E108" s="9">
        <v>0</v>
      </c>
      <c r="F108" s="9">
        <v>0</v>
      </c>
      <c r="G108" s="9">
        <v>0</v>
      </c>
      <c r="H108" s="9">
        <f t="shared" si="20"/>
        <v>737</v>
      </c>
      <c r="I108" s="9">
        <f t="shared" si="21"/>
        <v>1059</v>
      </c>
      <c r="J108" s="9">
        <f t="shared" si="22"/>
        <v>1796</v>
      </c>
      <c r="K108" s="508" t="s">
        <v>257</v>
      </c>
    </row>
    <row r="109" spans="1:11" ht="20.100000000000001" customHeight="1" x14ac:dyDescent="0.2">
      <c r="A109" s="463" t="s">
        <v>219</v>
      </c>
      <c r="B109" s="9">
        <v>0</v>
      </c>
      <c r="C109" s="9">
        <v>274</v>
      </c>
      <c r="D109" s="9">
        <v>274</v>
      </c>
      <c r="E109" s="9">
        <v>0</v>
      </c>
      <c r="F109" s="9">
        <v>0</v>
      </c>
      <c r="G109" s="9">
        <v>0</v>
      </c>
      <c r="H109" s="9">
        <f t="shared" si="20"/>
        <v>0</v>
      </c>
      <c r="I109" s="9">
        <f t="shared" si="21"/>
        <v>274</v>
      </c>
      <c r="J109" s="9">
        <f t="shared" si="22"/>
        <v>274</v>
      </c>
      <c r="K109" s="508" t="s">
        <v>258</v>
      </c>
    </row>
    <row r="110" spans="1:11" ht="20.100000000000001" customHeight="1" x14ac:dyDescent="0.2">
      <c r="A110" s="463" t="s">
        <v>221</v>
      </c>
      <c r="B110" s="9">
        <v>1262</v>
      </c>
      <c r="C110" s="9">
        <v>721</v>
      </c>
      <c r="D110" s="9">
        <v>1983</v>
      </c>
      <c r="E110" s="9">
        <v>0</v>
      </c>
      <c r="F110" s="9">
        <v>1</v>
      </c>
      <c r="G110" s="9">
        <v>1</v>
      </c>
      <c r="H110" s="9">
        <f t="shared" si="20"/>
        <v>1262</v>
      </c>
      <c r="I110" s="9">
        <f t="shared" si="21"/>
        <v>722</v>
      </c>
      <c r="J110" s="9">
        <f t="shared" si="22"/>
        <v>1984</v>
      </c>
      <c r="K110" s="508" t="s">
        <v>222</v>
      </c>
    </row>
    <row r="111" spans="1:11" ht="38.25" customHeight="1" x14ac:dyDescent="0.2">
      <c r="A111" s="463" t="s">
        <v>223</v>
      </c>
      <c r="B111" s="9">
        <v>627</v>
      </c>
      <c r="C111" s="9">
        <v>623</v>
      </c>
      <c r="D111" s="9">
        <v>1250</v>
      </c>
      <c r="E111" s="9">
        <v>0</v>
      </c>
      <c r="F111" s="9">
        <v>2</v>
      </c>
      <c r="G111" s="9">
        <v>2</v>
      </c>
      <c r="H111" s="9">
        <f t="shared" si="20"/>
        <v>627</v>
      </c>
      <c r="I111" s="9">
        <f t="shared" si="21"/>
        <v>625</v>
      </c>
      <c r="J111" s="9">
        <f t="shared" si="22"/>
        <v>1252</v>
      </c>
      <c r="K111" s="514" t="s">
        <v>224</v>
      </c>
    </row>
    <row r="112" spans="1:11" ht="20.100000000000001" customHeight="1" x14ac:dyDescent="0.2">
      <c r="A112" s="463" t="s">
        <v>225</v>
      </c>
      <c r="B112" s="9">
        <v>497</v>
      </c>
      <c r="C112" s="9">
        <v>533</v>
      </c>
      <c r="D112" s="9">
        <v>1030</v>
      </c>
      <c r="E112" s="9">
        <v>1</v>
      </c>
      <c r="F112" s="9">
        <v>0</v>
      </c>
      <c r="G112" s="9">
        <v>1</v>
      </c>
      <c r="H112" s="9">
        <f t="shared" si="20"/>
        <v>498</v>
      </c>
      <c r="I112" s="9">
        <f t="shared" si="21"/>
        <v>533</v>
      </c>
      <c r="J112" s="9">
        <f t="shared" si="22"/>
        <v>1031</v>
      </c>
      <c r="K112" s="508" t="s">
        <v>226</v>
      </c>
    </row>
    <row r="113" spans="1:11" ht="20.100000000000001" customHeight="1" x14ac:dyDescent="0.2">
      <c r="A113" s="463" t="s">
        <v>227</v>
      </c>
      <c r="B113" s="9">
        <v>0</v>
      </c>
      <c r="C113" s="9">
        <v>315</v>
      </c>
      <c r="D113" s="9">
        <v>315</v>
      </c>
      <c r="E113" s="9">
        <v>0</v>
      </c>
      <c r="F113" s="9">
        <v>0</v>
      </c>
      <c r="G113" s="9">
        <v>0</v>
      </c>
      <c r="H113" s="9">
        <f t="shared" si="20"/>
        <v>0</v>
      </c>
      <c r="I113" s="9">
        <f t="shared" si="21"/>
        <v>315</v>
      </c>
      <c r="J113" s="9">
        <f t="shared" si="22"/>
        <v>315</v>
      </c>
      <c r="K113" s="508" t="s">
        <v>259</v>
      </c>
    </row>
    <row r="114" spans="1:11" ht="20.100000000000001" customHeight="1" x14ac:dyDescent="0.2">
      <c r="A114" s="463" t="s">
        <v>229</v>
      </c>
      <c r="B114" s="9">
        <v>145</v>
      </c>
      <c r="C114" s="9">
        <v>42</v>
      </c>
      <c r="D114" s="9">
        <v>187</v>
      </c>
      <c r="E114" s="9">
        <v>0</v>
      </c>
      <c r="F114" s="9">
        <v>0</v>
      </c>
      <c r="G114" s="9">
        <v>0</v>
      </c>
      <c r="H114" s="9">
        <f t="shared" si="20"/>
        <v>145</v>
      </c>
      <c r="I114" s="9">
        <f t="shared" si="21"/>
        <v>42</v>
      </c>
      <c r="J114" s="9">
        <f t="shared" si="22"/>
        <v>187</v>
      </c>
      <c r="K114" s="508" t="s">
        <v>230</v>
      </c>
    </row>
    <row r="115" spans="1:11" ht="20.100000000000001" customHeight="1" x14ac:dyDescent="0.2">
      <c r="A115" s="463" t="s">
        <v>233</v>
      </c>
      <c r="B115" s="9">
        <v>139</v>
      </c>
      <c r="C115" s="9">
        <v>202</v>
      </c>
      <c r="D115" s="9">
        <v>341</v>
      </c>
      <c r="E115" s="9">
        <v>1</v>
      </c>
      <c r="F115" s="9">
        <v>0</v>
      </c>
      <c r="G115" s="9">
        <v>1</v>
      </c>
      <c r="H115" s="9">
        <f t="shared" si="20"/>
        <v>140</v>
      </c>
      <c r="I115" s="9">
        <f t="shared" si="21"/>
        <v>202</v>
      </c>
      <c r="J115" s="9">
        <f t="shared" si="22"/>
        <v>342</v>
      </c>
      <c r="K115" s="508" t="s">
        <v>234</v>
      </c>
    </row>
    <row r="116" spans="1:11" ht="20.100000000000001" customHeight="1" x14ac:dyDescent="0.2">
      <c r="A116" s="463" t="s">
        <v>235</v>
      </c>
      <c r="B116" s="9">
        <v>158</v>
      </c>
      <c r="C116" s="9">
        <v>168</v>
      </c>
      <c r="D116" s="9">
        <v>326</v>
      </c>
      <c r="E116" s="9">
        <v>1</v>
      </c>
      <c r="F116" s="9">
        <v>1</v>
      </c>
      <c r="G116" s="9">
        <v>2</v>
      </c>
      <c r="H116" s="9">
        <f t="shared" si="20"/>
        <v>159</v>
      </c>
      <c r="I116" s="9">
        <f t="shared" si="21"/>
        <v>169</v>
      </c>
      <c r="J116" s="9">
        <f t="shared" si="22"/>
        <v>328</v>
      </c>
      <c r="K116" s="508" t="s">
        <v>236</v>
      </c>
    </row>
    <row r="117" spans="1:11" ht="20.100000000000001" customHeight="1" x14ac:dyDescent="0.2">
      <c r="A117" s="463" t="s">
        <v>237</v>
      </c>
      <c r="B117" s="9">
        <v>101</v>
      </c>
      <c r="C117" s="9">
        <v>37</v>
      </c>
      <c r="D117" s="9">
        <v>138</v>
      </c>
      <c r="E117" s="9">
        <v>0</v>
      </c>
      <c r="F117" s="9">
        <v>0</v>
      </c>
      <c r="G117" s="9">
        <v>0</v>
      </c>
      <c r="H117" s="9">
        <f t="shared" si="20"/>
        <v>101</v>
      </c>
      <c r="I117" s="9">
        <f t="shared" si="21"/>
        <v>37</v>
      </c>
      <c r="J117" s="9">
        <f t="shared" si="22"/>
        <v>138</v>
      </c>
      <c r="K117" s="508" t="s">
        <v>238</v>
      </c>
    </row>
    <row r="118" spans="1:11" ht="20.100000000000001" customHeight="1" x14ac:dyDescent="0.2">
      <c r="A118" s="463" t="s">
        <v>241</v>
      </c>
      <c r="B118" s="9">
        <v>468</v>
      </c>
      <c r="C118" s="9">
        <v>196</v>
      </c>
      <c r="D118" s="9">
        <v>664</v>
      </c>
      <c r="E118" s="9">
        <v>0</v>
      </c>
      <c r="F118" s="9">
        <v>0</v>
      </c>
      <c r="G118" s="9">
        <v>0</v>
      </c>
      <c r="H118" s="9">
        <f t="shared" si="20"/>
        <v>468</v>
      </c>
      <c r="I118" s="9">
        <f t="shared" si="21"/>
        <v>196</v>
      </c>
      <c r="J118" s="9">
        <f t="shared" si="22"/>
        <v>664</v>
      </c>
      <c r="K118" s="508" t="s">
        <v>242</v>
      </c>
    </row>
    <row r="119" spans="1:11" ht="20.100000000000001" customHeight="1" x14ac:dyDescent="0.2">
      <c r="A119" s="463" t="s">
        <v>243</v>
      </c>
      <c r="B119" s="9">
        <v>418</v>
      </c>
      <c r="C119" s="9">
        <v>356</v>
      </c>
      <c r="D119" s="9">
        <v>774</v>
      </c>
      <c r="E119" s="9">
        <v>0</v>
      </c>
      <c r="F119" s="9">
        <v>2</v>
      </c>
      <c r="G119" s="9">
        <v>2</v>
      </c>
      <c r="H119" s="9">
        <f t="shared" si="20"/>
        <v>418</v>
      </c>
      <c r="I119" s="9">
        <f t="shared" si="21"/>
        <v>358</v>
      </c>
      <c r="J119" s="9">
        <f t="shared" si="22"/>
        <v>776</v>
      </c>
      <c r="K119" s="508" t="s">
        <v>244</v>
      </c>
    </row>
    <row r="120" spans="1:11" ht="20.100000000000001" customHeight="1" x14ac:dyDescent="0.2">
      <c r="A120" s="5" t="s">
        <v>245</v>
      </c>
      <c r="B120" s="511">
        <v>156</v>
      </c>
      <c r="C120" s="511">
        <v>86</v>
      </c>
      <c r="D120" s="511">
        <v>242</v>
      </c>
      <c r="E120" s="9">
        <v>0</v>
      </c>
      <c r="F120" s="9">
        <v>0</v>
      </c>
      <c r="G120" s="9">
        <v>0</v>
      </c>
      <c r="H120" s="9">
        <f t="shared" si="20"/>
        <v>156</v>
      </c>
      <c r="I120" s="9">
        <f t="shared" si="21"/>
        <v>86</v>
      </c>
      <c r="J120" s="9">
        <f t="shared" si="22"/>
        <v>242</v>
      </c>
      <c r="K120" s="7" t="s">
        <v>246</v>
      </c>
    </row>
    <row r="121" spans="1:11" ht="20.100000000000001" customHeight="1" thickBot="1" x14ac:dyDescent="0.25">
      <c r="A121" s="463" t="s">
        <v>126</v>
      </c>
      <c r="B121" s="9">
        <f>SUM(B106:B120)</f>
        <v>5047</v>
      </c>
      <c r="C121" s="9">
        <f t="shared" ref="C121:F121" si="23">SUM(C106:C120)</f>
        <v>4774</v>
      </c>
      <c r="D121" s="9">
        <f t="shared" si="23"/>
        <v>9821</v>
      </c>
      <c r="E121" s="9">
        <f t="shared" si="23"/>
        <v>4</v>
      </c>
      <c r="F121" s="9">
        <f t="shared" si="23"/>
        <v>6</v>
      </c>
      <c r="G121" s="9">
        <f t="shared" ref="G121:G122" si="24">SUM(E121:F121)</f>
        <v>10</v>
      </c>
      <c r="H121" s="9">
        <f t="shared" si="20"/>
        <v>5051</v>
      </c>
      <c r="I121" s="9">
        <f t="shared" si="21"/>
        <v>4780</v>
      </c>
      <c r="J121" s="9">
        <f t="shared" si="22"/>
        <v>9831</v>
      </c>
      <c r="K121" s="508" t="s">
        <v>251</v>
      </c>
    </row>
    <row r="122" spans="1:11" ht="20.100000000000001" customHeight="1" thickBot="1" x14ac:dyDescent="0.25">
      <c r="A122" s="23" t="s">
        <v>252</v>
      </c>
      <c r="B122" s="24">
        <f>SUM(B121,B96)</f>
        <v>27094</v>
      </c>
      <c r="C122" s="24">
        <f t="shared" ref="C122:F122" si="25">SUM(C121,C96)</f>
        <v>36655</v>
      </c>
      <c r="D122" s="24">
        <f t="shared" si="25"/>
        <v>63749</v>
      </c>
      <c r="E122" s="24">
        <f t="shared" si="25"/>
        <v>14</v>
      </c>
      <c r="F122" s="24">
        <f t="shared" si="25"/>
        <v>29</v>
      </c>
      <c r="G122" s="24">
        <f t="shared" si="24"/>
        <v>43</v>
      </c>
      <c r="H122" s="24">
        <f t="shared" si="20"/>
        <v>27108</v>
      </c>
      <c r="I122" s="24">
        <f t="shared" si="21"/>
        <v>36684</v>
      </c>
      <c r="J122" s="24">
        <f t="shared" si="22"/>
        <v>63792</v>
      </c>
      <c r="K122" s="509" t="s">
        <v>253</v>
      </c>
    </row>
    <row r="123" spans="1:11" ht="20.25" customHeight="1" thickTop="1" x14ac:dyDescent="0.2">
      <c r="A123" s="1012"/>
      <c r="B123" s="1012"/>
      <c r="C123" s="1012"/>
      <c r="D123" s="1012"/>
    </row>
    <row r="124" spans="1:11" ht="20.25" customHeight="1" x14ac:dyDescent="0.2"/>
    <row r="125" spans="1:11" ht="20.25" customHeight="1" x14ac:dyDescent="0.2"/>
    <row r="126" spans="1:11" ht="17.25" customHeight="1" x14ac:dyDescent="0.2"/>
    <row r="127" spans="1:11" ht="12.75" customHeight="1" x14ac:dyDescent="0.2"/>
    <row r="128" spans="1:11" ht="26.25" customHeight="1" x14ac:dyDescent="0.2">
      <c r="A128" s="995" t="s">
        <v>1865</v>
      </c>
      <c r="B128" s="995"/>
      <c r="C128" s="995"/>
      <c r="D128" s="995"/>
      <c r="E128" s="995"/>
      <c r="F128" s="995"/>
      <c r="G128" s="995"/>
      <c r="H128" s="995"/>
      <c r="I128" s="995"/>
      <c r="J128" s="995"/>
      <c r="K128" s="995"/>
    </row>
    <row r="129" spans="1:11" ht="20.25" customHeight="1" x14ac:dyDescent="0.2">
      <c r="A129" s="999" t="s">
        <v>1866</v>
      </c>
      <c r="B129" s="999"/>
      <c r="C129" s="999"/>
      <c r="D129" s="999"/>
      <c r="E129" s="999"/>
      <c r="F129" s="999"/>
      <c r="G129" s="999"/>
      <c r="H129" s="999"/>
      <c r="I129" s="999"/>
      <c r="J129" s="999"/>
      <c r="K129" s="999"/>
    </row>
    <row r="130" spans="1:11" ht="21" customHeight="1" thickBot="1" x14ac:dyDescent="0.25">
      <c r="A130" s="5" t="s">
        <v>638</v>
      </c>
      <c r="K130" s="69" t="s">
        <v>639</v>
      </c>
    </row>
    <row r="131" spans="1:11" s="525" customFormat="1" ht="16.5" customHeight="1" thickTop="1" x14ac:dyDescent="0.2">
      <c r="A131" s="992" t="s">
        <v>196</v>
      </c>
      <c r="B131" s="992" t="s">
        <v>1</v>
      </c>
      <c r="C131" s="992"/>
      <c r="D131" s="992"/>
      <c r="E131" s="992" t="s">
        <v>2</v>
      </c>
      <c r="F131" s="992"/>
      <c r="G131" s="992"/>
      <c r="H131" s="992" t="s">
        <v>4</v>
      </c>
      <c r="I131" s="992"/>
      <c r="J131" s="992"/>
      <c r="K131" s="992" t="s">
        <v>197</v>
      </c>
    </row>
    <row r="132" spans="1:11" s="525" customFormat="1" ht="15" customHeight="1" x14ac:dyDescent="0.2">
      <c r="A132" s="993"/>
      <c r="B132" s="993" t="s">
        <v>6</v>
      </c>
      <c r="C132" s="993"/>
      <c r="D132" s="993"/>
      <c r="E132" s="993" t="s">
        <v>7</v>
      </c>
      <c r="F132" s="993"/>
      <c r="G132" s="993"/>
      <c r="H132" s="993" t="s">
        <v>9</v>
      </c>
      <c r="I132" s="993"/>
      <c r="J132" s="993"/>
      <c r="K132" s="993"/>
    </row>
    <row r="133" spans="1:11" s="525" customFormat="1" ht="15.75" customHeight="1" x14ac:dyDescent="0.2">
      <c r="A133" s="993"/>
      <c r="B133" s="498" t="s">
        <v>10</v>
      </c>
      <c r="C133" s="498" t="s">
        <v>11</v>
      </c>
      <c r="D133" s="498" t="s">
        <v>12</v>
      </c>
      <c r="E133" s="498" t="s">
        <v>10</v>
      </c>
      <c r="F133" s="498" t="s">
        <v>11</v>
      </c>
      <c r="G133" s="498" t="s">
        <v>12</v>
      </c>
      <c r="H133" s="498" t="s">
        <v>10</v>
      </c>
      <c r="I133" s="498" t="s">
        <v>11</v>
      </c>
      <c r="J133" s="498" t="s">
        <v>12</v>
      </c>
      <c r="K133" s="993"/>
    </row>
    <row r="134" spans="1:11" s="525" customFormat="1" ht="18.75" customHeight="1" thickBot="1" x14ac:dyDescent="0.25">
      <c r="A134" s="994"/>
      <c r="B134" s="499" t="s">
        <v>13</v>
      </c>
      <c r="C134" s="499" t="s">
        <v>14</v>
      </c>
      <c r="D134" s="499" t="s">
        <v>9</v>
      </c>
      <c r="E134" s="499" t="s">
        <v>13</v>
      </c>
      <c r="F134" s="499" t="s">
        <v>14</v>
      </c>
      <c r="G134" s="499" t="s">
        <v>9</v>
      </c>
      <c r="H134" s="499" t="s">
        <v>13</v>
      </c>
      <c r="I134" s="499" t="s">
        <v>14</v>
      </c>
      <c r="J134" s="499" t="s">
        <v>9</v>
      </c>
      <c r="K134" s="994"/>
    </row>
    <row r="135" spans="1:11" ht="18" customHeight="1" x14ac:dyDescent="0.2">
      <c r="A135" s="5" t="s">
        <v>15</v>
      </c>
      <c r="B135" s="511"/>
      <c r="C135" s="511"/>
      <c r="D135" s="511"/>
      <c r="E135" s="511"/>
      <c r="F135" s="511"/>
      <c r="G135" s="511"/>
      <c r="H135" s="511"/>
      <c r="I135" s="511"/>
      <c r="J135" s="511"/>
      <c r="K135" s="7" t="s">
        <v>198</v>
      </c>
    </row>
    <row r="136" spans="1:11" ht="18" customHeight="1" x14ac:dyDescent="0.2">
      <c r="A136" s="463" t="s">
        <v>199</v>
      </c>
      <c r="B136" s="689">
        <v>122</v>
      </c>
      <c r="C136" s="689">
        <v>88</v>
      </c>
      <c r="D136" s="689">
        <v>210</v>
      </c>
      <c r="E136" s="689">
        <v>0</v>
      </c>
      <c r="F136" s="689">
        <v>0</v>
      </c>
      <c r="G136" s="689">
        <v>0</v>
      </c>
      <c r="H136" s="689">
        <f>SUM(B136,E136)</f>
        <v>122</v>
      </c>
      <c r="I136" s="689">
        <f t="shared" ref="I136:J136" si="26">SUM(C136,F136)</f>
        <v>88</v>
      </c>
      <c r="J136" s="689">
        <f t="shared" si="26"/>
        <v>210</v>
      </c>
      <c r="K136" s="508" t="s">
        <v>200</v>
      </c>
    </row>
    <row r="137" spans="1:11" ht="18" customHeight="1" x14ac:dyDescent="0.2">
      <c r="A137" s="463" t="s">
        <v>201</v>
      </c>
      <c r="B137" s="689">
        <v>57</v>
      </c>
      <c r="C137" s="689">
        <v>45</v>
      </c>
      <c r="D137" s="689">
        <v>102</v>
      </c>
      <c r="E137" s="689">
        <v>0</v>
      </c>
      <c r="F137" s="689">
        <v>0</v>
      </c>
      <c r="G137" s="689">
        <v>0</v>
      </c>
      <c r="H137" s="689">
        <f t="shared" ref="H137:H159" si="27">SUM(B137,E137)</f>
        <v>57</v>
      </c>
      <c r="I137" s="689">
        <f t="shared" ref="I137:I159" si="28">SUM(C137,F137)</f>
        <v>45</v>
      </c>
      <c r="J137" s="689">
        <f t="shared" ref="J137:J159" si="29">SUM(D137,G137)</f>
        <v>102</v>
      </c>
      <c r="K137" s="508" t="s">
        <v>202</v>
      </c>
    </row>
    <row r="138" spans="1:11" ht="18" customHeight="1" x14ac:dyDescent="0.2">
      <c r="A138" s="463" t="s">
        <v>203</v>
      </c>
      <c r="B138" s="689">
        <v>84</v>
      </c>
      <c r="C138" s="689">
        <v>136</v>
      </c>
      <c r="D138" s="689">
        <v>220</v>
      </c>
      <c r="E138" s="689">
        <v>0</v>
      </c>
      <c r="F138" s="689">
        <v>0</v>
      </c>
      <c r="G138" s="689">
        <v>0</v>
      </c>
      <c r="H138" s="689">
        <f t="shared" si="27"/>
        <v>84</v>
      </c>
      <c r="I138" s="689">
        <f t="shared" si="28"/>
        <v>136</v>
      </c>
      <c r="J138" s="689">
        <f t="shared" si="29"/>
        <v>220</v>
      </c>
      <c r="K138" s="508" t="s">
        <v>204</v>
      </c>
    </row>
    <row r="139" spans="1:11" ht="18" customHeight="1" x14ac:dyDescent="0.2">
      <c r="A139" s="463" t="s">
        <v>205</v>
      </c>
      <c r="B139" s="689">
        <v>43</v>
      </c>
      <c r="C139" s="689">
        <v>75</v>
      </c>
      <c r="D139" s="689">
        <v>118</v>
      </c>
      <c r="E139" s="689">
        <v>0</v>
      </c>
      <c r="F139" s="689">
        <v>0</v>
      </c>
      <c r="G139" s="689">
        <v>0</v>
      </c>
      <c r="H139" s="689">
        <f t="shared" si="27"/>
        <v>43</v>
      </c>
      <c r="I139" s="689">
        <f t="shared" si="28"/>
        <v>75</v>
      </c>
      <c r="J139" s="689">
        <f t="shared" si="29"/>
        <v>118</v>
      </c>
      <c r="K139" s="508" t="s">
        <v>206</v>
      </c>
    </row>
    <row r="140" spans="1:11" ht="18" customHeight="1" x14ac:dyDescent="0.2">
      <c r="A140" s="463" t="s">
        <v>207</v>
      </c>
      <c r="B140" s="689">
        <v>31</v>
      </c>
      <c r="C140" s="689">
        <v>49</v>
      </c>
      <c r="D140" s="689">
        <v>80</v>
      </c>
      <c r="E140" s="689">
        <v>0</v>
      </c>
      <c r="F140" s="689">
        <v>0</v>
      </c>
      <c r="G140" s="689">
        <v>0</v>
      </c>
      <c r="H140" s="689">
        <f t="shared" si="27"/>
        <v>31</v>
      </c>
      <c r="I140" s="689">
        <f t="shared" si="28"/>
        <v>49</v>
      </c>
      <c r="J140" s="689">
        <f t="shared" si="29"/>
        <v>80</v>
      </c>
      <c r="K140" s="508" t="s">
        <v>208</v>
      </c>
    </row>
    <row r="141" spans="1:11" ht="18" customHeight="1" x14ac:dyDescent="0.2">
      <c r="A141" s="463" t="s">
        <v>209</v>
      </c>
      <c r="B141" s="689">
        <v>240</v>
      </c>
      <c r="C141" s="689">
        <v>169</v>
      </c>
      <c r="D141" s="689">
        <v>409</v>
      </c>
      <c r="E141" s="689">
        <v>0</v>
      </c>
      <c r="F141" s="689">
        <v>0</v>
      </c>
      <c r="G141" s="689">
        <v>0</v>
      </c>
      <c r="H141" s="689">
        <f t="shared" si="27"/>
        <v>240</v>
      </c>
      <c r="I141" s="689">
        <f t="shared" si="28"/>
        <v>169</v>
      </c>
      <c r="J141" s="689">
        <f t="shared" si="29"/>
        <v>409</v>
      </c>
      <c r="K141" s="508" t="s">
        <v>210</v>
      </c>
    </row>
    <row r="142" spans="1:11" ht="18" customHeight="1" x14ac:dyDescent="0.2">
      <c r="A142" s="463" t="s">
        <v>211</v>
      </c>
      <c r="B142" s="689">
        <v>88</v>
      </c>
      <c r="C142" s="689">
        <v>48</v>
      </c>
      <c r="D142" s="689">
        <v>136</v>
      </c>
      <c r="E142" s="689">
        <v>0</v>
      </c>
      <c r="F142" s="689">
        <v>0</v>
      </c>
      <c r="G142" s="689">
        <v>0</v>
      </c>
      <c r="H142" s="689">
        <f t="shared" si="27"/>
        <v>88</v>
      </c>
      <c r="I142" s="689">
        <f t="shared" si="28"/>
        <v>48</v>
      </c>
      <c r="J142" s="689">
        <f t="shared" si="29"/>
        <v>136</v>
      </c>
      <c r="K142" s="508" t="s">
        <v>261</v>
      </c>
    </row>
    <row r="143" spans="1:11" ht="18" customHeight="1" x14ac:dyDescent="0.2">
      <c r="A143" s="463" t="s">
        <v>213</v>
      </c>
      <c r="B143" s="689">
        <v>238</v>
      </c>
      <c r="C143" s="689">
        <v>222</v>
      </c>
      <c r="D143" s="689">
        <v>460</v>
      </c>
      <c r="E143" s="689">
        <v>0</v>
      </c>
      <c r="F143" s="689">
        <v>0</v>
      </c>
      <c r="G143" s="689">
        <v>0</v>
      </c>
      <c r="H143" s="689">
        <f t="shared" si="27"/>
        <v>238</v>
      </c>
      <c r="I143" s="689">
        <f t="shared" si="28"/>
        <v>222</v>
      </c>
      <c r="J143" s="689">
        <f t="shared" si="29"/>
        <v>460</v>
      </c>
      <c r="K143" s="508" t="s">
        <v>214</v>
      </c>
    </row>
    <row r="144" spans="1:11" ht="15.75" x14ac:dyDescent="0.2">
      <c r="A144" s="463" t="s">
        <v>262</v>
      </c>
      <c r="B144" s="689">
        <v>115</v>
      </c>
      <c r="C144" s="689">
        <v>137</v>
      </c>
      <c r="D144" s="689">
        <v>252</v>
      </c>
      <c r="E144" s="689">
        <v>1</v>
      </c>
      <c r="F144" s="689">
        <v>0</v>
      </c>
      <c r="G144" s="689">
        <v>1</v>
      </c>
      <c r="H144" s="689">
        <f t="shared" si="27"/>
        <v>116</v>
      </c>
      <c r="I144" s="689">
        <f t="shared" si="28"/>
        <v>137</v>
      </c>
      <c r="J144" s="689">
        <f t="shared" si="29"/>
        <v>253</v>
      </c>
      <c r="K144" s="508" t="s">
        <v>216</v>
      </c>
    </row>
    <row r="145" spans="1:11" ht="18" customHeight="1" x14ac:dyDescent="0.2">
      <c r="A145" s="5" t="s">
        <v>217</v>
      </c>
      <c r="B145" s="700">
        <v>282</v>
      </c>
      <c r="C145" s="700">
        <v>429</v>
      </c>
      <c r="D145" s="689">
        <v>711</v>
      </c>
      <c r="E145" s="700">
        <v>0</v>
      </c>
      <c r="F145" s="700">
        <v>0</v>
      </c>
      <c r="G145" s="689">
        <v>0</v>
      </c>
      <c r="H145" s="689">
        <f t="shared" si="27"/>
        <v>282</v>
      </c>
      <c r="I145" s="689">
        <f t="shared" si="28"/>
        <v>429</v>
      </c>
      <c r="J145" s="689">
        <f t="shared" si="29"/>
        <v>711</v>
      </c>
      <c r="K145" s="816" t="s">
        <v>2675</v>
      </c>
    </row>
    <row r="146" spans="1:11" ht="18" customHeight="1" x14ac:dyDescent="0.2">
      <c r="A146" s="463" t="s">
        <v>219</v>
      </c>
      <c r="B146" s="689">
        <v>52</v>
      </c>
      <c r="C146" s="689">
        <v>221</v>
      </c>
      <c r="D146" s="689">
        <v>273</v>
      </c>
      <c r="E146" s="689">
        <v>0</v>
      </c>
      <c r="F146" s="689">
        <v>1</v>
      </c>
      <c r="G146" s="689">
        <v>1</v>
      </c>
      <c r="H146" s="689">
        <f t="shared" si="27"/>
        <v>52</v>
      </c>
      <c r="I146" s="689">
        <f t="shared" si="28"/>
        <v>222</v>
      </c>
      <c r="J146" s="689">
        <f t="shared" si="29"/>
        <v>274</v>
      </c>
      <c r="K146" s="816" t="s">
        <v>220</v>
      </c>
    </row>
    <row r="147" spans="1:11" ht="18" customHeight="1" x14ac:dyDescent="0.2">
      <c r="A147" s="463" t="s">
        <v>221</v>
      </c>
      <c r="B147" s="689">
        <v>110</v>
      </c>
      <c r="C147" s="689">
        <v>115</v>
      </c>
      <c r="D147" s="689">
        <v>225</v>
      </c>
      <c r="E147" s="689">
        <v>0</v>
      </c>
      <c r="F147" s="689">
        <v>0</v>
      </c>
      <c r="G147" s="689">
        <v>0</v>
      </c>
      <c r="H147" s="689">
        <f t="shared" si="27"/>
        <v>110</v>
      </c>
      <c r="I147" s="689">
        <f t="shared" si="28"/>
        <v>115</v>
      </c>
      <c r="J147" s="689">
        <f t="shared" si="29"/>
        <v>225</v>
      </c>
      <c r="K147" s="508" t="s">
        <v>222</v>
      </c>
    </row>
    <row r="148" spans="1:11" ht="23.25" customHeight="1" x14ac:dyDescent="0.2">
      <c r="A148" s="5" t="s">
        <v>223</v>
      </c>
      <c r="B148" s="700">
        <v>131</v>
      </c>
      <c r="C148" s="700">
        <v>172</v>
      </c>
      <c r="D148" s="689">
        <v>303</v>
      </c>
      <c r="E148" s="700">
        <v>0</v>
      </c>
      <c r="F148" s="700">
        <v>0</v>
      </c>
      <c r="G148" s="689">
        <v>0</v>
      </c>
      <c r="H148" s="689">
        <f t="shared" si="27"/>
        <v>131</v>
      </c>
      <c r="I148" s="689">
        <f t="shared" si="28"/>
        <v>172</v>
      </c>
      <c r="J148" s="689">
        <f t="shared" si="29"/>
        <v>303</v>
      </c>
      <c r="K148" s="261" t="s">
        <v>224</v>
      </c>
    </row>
    <row r="149" spans="1:11" ht="18" customHeight="1" x14ac:dyDescent="0.2">
      <c r="A149" s="463" t="s">
        <v>225</v>
      </c>
      <c r="B149" s="689">
        <v>167</v>
      </c>
      <c r="C149" s="689">
        <v>342</v>
      </c>
      <c r="D149" s="689">
        <v>509</v>
      </c>
      <c r="E149" s="689">
        <v>2</v>
      </c>
      <c r="F149" s="689">
        <v>1</v>
      </c>
      <c r="G149" s="689">
        <v>3</v>
      </c>
      <c r="H149" s="689">
        <f t="shared" si="27"/>
        <v>169</v>
      </c>
      <c r="I149" s="689">
        <f t="shared" si="28"/>
        <v>343</v>
      </c>
      <c r="J149" s="689">
        <f t="shared" si="29"/>
        <v>512</v>
      </c>
      <c r="K149" s="508" t="s">
        <v>226</v>
      </c>
    </row>
    <row r="150" spans="1:11" ht="18" customHeight="1" x14ac:dyDescent="0.2">
      <c r="A150" s="463" t="s">
        <v>227</v>
      </c>
      <c r="B150" s="689">
        <v>42</v>
      </c>
      <c r="C150" s="689">
        <v>240</v>
      </c>
      <c r="D150" s="689">
        <v>282</v>
      </c>
      <c r="E150" s="689">
        <v>0</v>
      </c>
      <c r="F150" s="689">
        <v>0</v>
      </c>
      <c r="G150" s="689">
        <v>0</v>
      </c>
      <c r="H150" s="689">
        <f t="shared" si="27"/>
        <v>42</v>
      </c>
      <c r="I150" s="689">
        <f t="shared" si="28"/>
        <v>240</v>
      </c>
      <c r="J150" s="689">
        <f t="shared" si="29"/>
        <v>282</v>
      </c>
      <c r="K150" s="508" t="s">
        <v>228</v>
      </c>
    </row>
    <row r="151" spans="1:11" ht="18" customHeight="1" x14ac:dyDescent="0.2">
      <c r="A151" s="463" t="s">
        <v>229</v>
      </c>
      <c r="B151" s="689">
        <v>125</v>
      </c>
      <c r="C151" s="689">
        <v>51</v>
      </c>
      <c r="D151" s="689">
        <v>176</v>
      </c>
      <c r="E151" s="689">
        <v>0</v>
      </c>
      <c r="F151" s="689">
        <v>0</v>
      </c>
      <c r="G151" s="689">
        <v>0</v>
      </c>
      <c r="H151" s="689">
        <f t="shared" si="27"/>
        <v>125</v>
      </c>
      <c r="I151" s="689">
        <f t="shared" si="28"/>
        <v>51</v>
      </c>
      <c r="J151" s="689">
        <f t="shared" si="29"/>
        <v>176</v>
      </c>
      <c r="K151" s="508" t="s">
        <v>230</v>
      </c>
    </row>
    <row r="152" spans="1:11" ht="22.5" customHeight="1" x14ac:dyDescent="0.2">
      <c r="A152" s="463" t="s">
        <v>231</v>
      </c>
      <c r="B152" s="689">
        <v>0</v>
      </c>
      <c r="C152" s="689">
        <v>51</v>
      </c>
      <c r="D152" s="689">
        <v>51</v>
      </c>
      <c r="E152" s="689">
        <v>0</v>
      </c>
      <c r="F152" s="689">
        <v>0</v>
      </c>
      <c r="G152" s="689">
        <v>0</v>
      </c>
      <c r="H152" s="689">
        <f t="shared" si="27"/>
        <v>0</v>
      </c>
      <c r="I152" s="689">
        <f t="shared" si="28"/>
        <v>51</v>
      </c>
      <c r="J152" s="689">
        <f t="shared" si="29"/>
        <v>51</v>
      </c>
      <c r="K152" s="508" t="s">
        <v>232</v>
      </c>
    </row>
    <row r="153" spans="1:11" ht="18" customHeight="1" x14ac:dyDescent="0.2">
      <c r="A153" s="463" t="s">
        <v>233</v>
      </c>
      <c r="B153" s="689">
        <v>129</v>
      </c>
      <c r="C153" s="689">
        <v>141</v>
      </c>
      <c r="D153" s="689">
        <v>270</v>
      </c>
      <c r="E153" s="689">
        <v>0</v>
      </c>
      <c r="F153" s="689">
        <v>1</v>
      </c>
      <c r="G153" s="689">
        <v>1</v>
      </c>
      <c r="H153" s="689">
        <f t="shared" si="27"/>
        <v>129</v>
      </c>
      <c r="I153" s="689">
        <f t="shared" si="28"/>
        <v>142</v>
      </c>
      <c r="J153" s="689">
        <f t="shared" si="29"/>
        <v>271</v>
      </c>
      <c r="K153" s="508" t="s">
        <v>234</v>
      </c>
    </row>
    <row r="154" spans="1:11" ht="18" customHeight="1" x14ac:dyDescent="0.2">
      <c r="A154" s="463" t="s">
        <v>235</v>
      </c>
      <c r="B154" s="689">
        <v>153</v>
      </c>
      <c r="C154" s="689">
        <v>149</v>
      </c>
      <c r="D154" s="689">
        <v>302</v>
      </c>
      <c r="E154" s="689">
        <v>0</v>
      </c>
      <c r="F154" s="689">
        <v>0</v>
      </c>
      <c r="G154" s="689">
        <v>0</v>
      </c>
      <c r="H154" s="689">
        <f t="shared" si="27"/>
        <v>153</v>
      </c>
      <c r="I154" s="689">
        <f t="shared" si="28"/>
        <v>149</v>
      </c>
      <c r="J154" s="689">
        <f t="shared" si="29"/>
        <v>302</v>
      </c>
      <c r="K154" s="508" t="s">
        <v>236</v>
      </c>
    </row>
    <row r="155" spans="1:11" ht="18" customHeight="1" x14ac:dyDescent="0.2">
      <c r="A155" s="463" t="s">
        <v>237</v>
      </c>
      <c r="B155" s="689">
        <v>47</v>
      </c>
      <c r="C155" s="689">
        <v>39</v>
      </c>
      <c r="D155" s="689">
        <v>86</v>
      </c>
      <c r="E155" s="689">
        <v>0</v>
      </c>
      <c r="F155" s="689">
        <v>0</v>
      </c>
      <c r="G155" s="689">
        <v>0</v>
      </c>
      <c r="H155" s="689">
        <f t="shared" si="27"/>
        <v>47</v>
      </c>
      <c r="I155" s="689">
        <f t="shared" si="28"/>
        <v>39</v>
      </c>
      <c r="J155" s="689">
        <f t="shared" si="29"/>
        <v>86</v>
      </c>
      <c r="K155" s="508" t="s">
        <v>238</v>
      </c>
    </row>
    <row r="156" spans="1:11" ht="18" customHeight="1" x14ac:dyDescent="0.2">
      <c r="A156" s="463" t="s">
        <v>239</v>
      </c>
      <c r="B156" s="689">
        <v>28</v>
      </c>
      <c r="C156" s="689">
        <v>24</v>
      </c>
      <c r="D156" s="689">
        <v>52</v>
      </c>
      <c r="E156" s="689">
        <v>0</v>
      </c>
      <c r="F156" s="689">
        <v>0</v>
      </c>
      <c r="G156" s="689">
        <v>0</v>
      </c>
      <c r="H156" s="689">
        <f t="shared" si="27"/>
        <v>28</v>
      </c>
      <c r="I156" s="689">
        <f t="shared" si="28"/>
        <v>24</v>
      </c>
      <c r="J156" s="689">
        <f t="shared" si="29"/>
        <v>52</v>
      </c>
      <c r="K156" s="508" t="s">
        <v>240</v>
      </c>
    </row>
    <row r="157" spans="1:11" ht="18" customHeight="1" x14ac:dyDescent="0.2">
      <c r="A157" s="463" t="s">
        <v>241</v>
      </c>
      <c r="B157" s="689">
        <v>43</v>
      </c>
      <c r="C157" s="689">
        <v>39</v>
      </c>
      <c r="D157" s="689">
        <v>82</v>
      </c>
      <c r="E157" s="689">
        <v>0</v>
      </c>
      <c r="F157" s="689">
        <v>0</v>
      </c>
      <c r="G157" s="689">
        <v>0</v>
      </c>
      <c r="H157" s="689">
        <f t="shared" si="27"/>
        <v>43</v>
      </c>
      <c r="I157" s="689">
        <f t="shared" si="28"/>
        <v>39</v>
      </c>
      <c r="J157" s="689">
        <f t="shared" si="29"/>
        <v>82</v>
      </c>
      <c r="K157" s="508" t="s">
        <v>242</v>
      </c>
    </row>
    <row r="158" spans="1:11" ht="18" customHeight="1" x14ac:dyDescent="0.2">
      <c r="A158" s="463" t="s">
        <v>243</v>
      </c>
      <c r="B158" s="689">
        <v>169</v>
      </c>
      <c r="C158" s="689">
        <v>80</v>
      </c>
      <c r="D158" s="689">
        <v>249</v>
      </c>
      <c r="E158" s="689">
        <v>0</v>
      </c>
      <c r="F158" s="689">
        <v>0</v>
      </c>
      <c r="G158" s="689">
        <v>0</v>
      </c>
      <c r="H158" s="689">
        <f t="shared" si="27"/>
        <v>169</v>
      </c>
      <c r="I158" s="689">
        <f t="shared" si="28"/>
        <v>80</v>
      </c>
      <c r="J158" s="689">
        <f t="shared" si="29"/>
        <v>249</v>
      </c>
      <c r="K158" s="508" t="s">
        <v>244</v>
      </c>
    </row>
    <row r="159" spans="1:11" ht="18" customHeight="1" thickBot="1" x14ac:dyDescent="0.25">
      <c r="A159" s="20" t="s">
        <v>245</v>
      </c>
      <c r="B159" s="21">
        <v>93</v>
      </c>
      <c r="C159" s="21">
        <v>48</v>
      </c>
      <c r="D159" s="21">
        <v>141</v>
      </c>
      <c r="E159" s="21">
        <v>2</v>
      </c>
      <c r="F159" s="21">
        <v>0</v>
      </c>
      <c r="G159" s="689">
        <v>2</v>
      </c>
      <c r="H159" s="689">
        <f t="shared" si="27"/>
        <v>95</v>
      </c>
      <c r="I159" s="689">
        <f t="shared" si="28"/>
        <v>48</v>
      </c>
      <c r="J159" s="689">
        <f t="shared" si="29"/>
        <v>143</v>
      </c>
      <c r="K159" s="22" t="s">
        <v>246</v>
      </c>
    </row>
    <row r="160" spans="1:11" ht="15.75" customHeight="1" thickBot="1" x14ac:dyDescent="0.25">
      <c r="A160" s="85" t="s">
        <v>685</v>
      </c>
      <c r="B160" s="24">
        <f>SUM(B136:B159)</f>
        <v>2589</v>
      </c>
      <c r="C160" s="24">
        <f t="shared" ref="C160:J160" si="30">SUM(C136:C159)</f>
        <v>3110</v>
      </c>
      <c r="D160" s="24">
        <f t="shared" ref="D160" si="31">C160+B160</f>
        <v>5699</v>
      </c>
      <c r="E160" s="24">
        <f t="shared" si="30"/>
        <v>5</v>
      </c>
      <c r="F160" s="24">
        <f t="shared" si="30"/>
        <v>3</v>
      </c>
      <c r="G160" s="24">
        <f t="shared" si="30"/>
        <v>8</v>
      </c>
      <c r="H160" s="24">
        <f t="shared" si="30"/>
        <v>2594</v>
      </c>
      <c r="I160" s="24">
        <f t="shared" si="30"/>
        <v>3113</v>
      </c>
      <c r="J160" s="24">
        <f t="shared" si="30"/>
        <v>5707</v>
      </c>
      <c r="K160" s="509" t="s">
        <v>686</v>
      </c>
    </row>
    <row r="161" spans="1:11" ht="6" customHeight="1" thickTop="1" x14ac:dyDescent="0.2">
      <c r="A161" s="515"/>
      <c r="B161" s="498"/>
      <c r="C161" s="498"/>
      <c r="D161" s="498"/>
      <c r="E161" s="498"/>
      <c r="F161" s="498"/>
      <c r="G161" s="498"/>
      <c r="H161" s="498"/>
      <c r="I161" s="498"/>
      <c r="J161" s="498"/>
      <c r="K161" s="507"/>
    </row>
    <row r="162" spans="1:11" ht="23.25" customHeight="1" thickBot="1" x14ac:dyDescent="0.25">
      <c r="A162" s="5" t="s">
        <v>640</v>
      </c>
      <c r="K162" s="482" t="s">
        <v>298</v>
      </c>
    </row>
    <row r="163" spans="1:11" s="525" customFormat="1" ht="17.25" customHeight="1" thickTop="1" x14ac:dyDescent="0.2">
      <c r="A163" s="992" t="s">
        <v>196</v>
      </c>
      <c r="B163" s="992" t="s">
        <v>1</v>
      </c>
      <c r="C163" s="992"/>
      <c r="D163" s="992"/>
      <c r="E163" s="992" t="s">
        <v>2</v>
      </c>
      <c r="F163" s="992"/>
      <c r="G163" s="992"/>
      <c r="H163" s="992" t="s">
        <v>4</v>
      </c>
      <c r="I163" s="992"/>
      <c r="J163" s="992"/>
      <c r="K163" s="992" t="s">
        <v>197</v>
      </c>
    </row>
    <row r="164" spans="1:11" s="525" customFormat="1" ht="17.25" customHeight="1" x14ac:dyDescent="0.2">
      <c r="A164" s="993"/>
      <c r="B164" s="993" t="s">
        <v>6</v>
      </c>
      <c r="C164" s="993"/>
      <c r="D164" s="993"/>
      <c r="E164" s="993" t="s">
        <v>7</v>
      </c>
      <c r="F164" s="993"/>
      <c r="G164" s="993"/>
      <c r="H164" s="993" t="s">
        <v>9</v>
      </c>
      <c r="I164" s="993"/>
      <c r="J164" s="993"/>
      <c r="K164" s="993"/>
    </row>
    <row r="165" spans="1:11" s="525" customFormat="1" ht="17.25" customHeight="1" x14ac:dyDescent="0.2">
      <c r="A165" s="993"/>
      <c r="B165" s="498" t="s">
        <v>10</v>
      </c>
      <c r="C165" s="498" t="s">
        <v>11</v>
      </c>
      <c r="D165" s="498" t="s">
        <v>12</v>
      </c>
      <c r="E165" s="498" t="s">
        <v>10</v>
      </c>
      <c r="F165" s="498" t="s">
        <v>11</v>
      </c>
      <c r="G165" s="498" t="s">
        <v>12</v>
      </c>
      <c r="H165" s="498" t="s">
        <v>10</v>
      </c>
      <c r="I165" s="498" t="s">
        <v>11</v>
      </c>
      <c r="J165" s="498" t="s">
        <v>12</v>
      </c>
      <c r="K165" s="993"/>
    </row>
    <row r="166" spans="1:11" s="525" customFormat="1" ht="17.25" customHeight="1" thickBot="1" x14ac:dyDescent="0.25">
      <c r="A166" s="994"/>
      <c r="B166" s="499" t="s">
        <v>13</v>
      </c>
      <c r="C166" s="499" t="s">
        <v>14</v>
      </c>
      <c r="D166" s="499" t="s">
        <v>9</v>
      </c>
      <c r="E166" s="499" t="s">
        <v>13</v>
      </c>
      <c r="F166" s="499" t="s">
        <v>14</v>
      </c>
      <c r="G166" s="499" t="s">
        <v>9</v>
      </c>
      <c r="H166" s="499" t="s">
        <v>13</v>
      </c>
      <c r="I166" s="499" t="s">
        <v>14</v>
      </c>
      <c r="J166" s="499" t="s">
        <v>9</v>
      </c>
      <c r="K166" s="994"/>
    </row>
    <row r="167" spans="1:11" ht="23.25" customHeight="1" x14ac:dyDescent="0.2">
      <c r="A167" s="37" t="s">
        <v>264</v>
      </c>
      <c r="B167" s="38">
        <v>20</v>
      </c>
      <c r="C167" s="38">
        <v>11</v>
      </c>
      <c r="D167" s="38">
        <v>31</v>
      </c>
      <c r="E167" s="38">
        <v>0</v>
      </c>
      <c r="F167" s="38">
        <v>0</v>
      </c>
      <c r="G167" s="38">
        <v>0</v>
      </c>
      <c r="H167" s="38">
        <f t="shared" ref="H167:J174" si="32">SUM(E167,B167)</f>
        <v>20</v>
      </c>
      <c r="I167" s="38">
        <f t="shared" si="32"/>
        <v>11</v>
      </c>
      <c r="J167" s="38">
        <f t="shared" si="32"/>
        <v>31</v>
      </c>
      <c r="K167" s="39" t="s">
        <v>265</v>
      </c>
    </row>
    <row r="168" spans="1:11" ht="23.25" customHeight="1" x14ac:dyDescent="0.2">
      <c r="A168" s="463" t="s">
        <v>266</v>
      </c>
      <c r="B168" s="689">
        <v>15</v>
      </c>
      <c r="C168" s="689">
        <v>11</v>
      </c>
      <c r="D168" s="689">
        <v>26</v>
      </c>
      <c r="E168" s="689">
        <v>0</v>
      </c>
      <c r="F168" s="689">
        <v>0</v>
      </c>
      <c r="G168" s="689">
        <v>0</v>
      </c>
      <c r="H168" s="9">
        <f t="shared" si="32"/>
        <v>15</v>
      </c>
      <c r="I168" s="9">
        <f t="shared" si="32"/>
        <v>11</v>
      </c>
      <c r="J168" s="9">
        <f t="shared" si="32"/>
        <v>26</v>
      </c>
      <c r="K168" s="508" t="s">
        <v>267</v>
      </c>
    </row>
    <row r="169" spans="1:11" ht="23.25" customHeight="1" x14ac:dyDescent="0.2">
      <c r="A169" s="463" t="s">
        <v>268</v>
      </c>
      <c r="B169" s="689">
        <v>22</v>
      </c>
      <c r="C169" s="689">
        <v>23</v>
      </c>
      <c r="D169" s="689">
        <v>45</v>
      </c>
      <c r="E169" s="689">
        <v>0</v>
      </c>
      <c r="F169" s="689">
        <v>0</v>
      </c>
      <c r="G169" s="689">
        <v>0</v>
      </c>
      <c r="H169" s="9">
        <f t="shared" si="32"/>
        <v>22</v>
      </c>
      <c r="I169" s="9">
        <f t="shared" si="32"/>
        <v>23</v>
      </c>
      <c r="J169" s="9">
        <f t="shared" si="32"/>
        <v>45</v>
      </c>
      <c r="K169" s="508" t="s">
        <v>269</v>
      </c>
    </row>
    <row r="170" spans="1:11" ht="35.25" customHeight="1" x14ac:dyDescent="0.2">
      <c r="A170" s="463" t="s">
        <v>270</v>
      </c>
      <c r="B170" s="689">
        <v>16</v>
      </c>
      <c r="C170" s="689">
        <v>17</v>
      </c>
      <c r="D170" s="689">
        <v>33</v>
      </c>
      <c r="E170" s="689">
        <v>0</v>
      </c>
      <c r="F170" s="689">
        <v>0</v>
      </c>
      <c r="G170" s="689">
        <v>0</v>
      </c>
      <c r="H170" s="9">
        <f t="shared" si="32"/>
        <v>16</v>
      </c>
      <c r="I170" s="9">
        <f t="shared" si="32"/>
        <v>17</v>
      </c>
      <c r="J170" s="9">
        <f t="shared" si="32"/>
        <v>33</v>
      </c>
      <c r="K170" s="514" t="s">
        <v>271</v>
      </c>
    </row>
    <row r="171" spans="1:11" ht="23.25" customHeight="1" x14ac:dyDescent="0.2">
      <c r="A171" s="463" t="s">
        <v>272</v>
      </c>
      <c r="B171" s="689">
        <v>8</v>
      </c>
      <c r="C171" s="689">
        <v>14</v>
      </c>
      <c r="D171" s="689">
        <v>22</v>
      </c>
      <c r="E171" s="689">
        <v>0</v>
      </c>
      <c r="F171" s="689">
        <v>0</v>
      </c>
      <c r="G171" s="689">
        <v>0</v>
      </c>
      <c r="H171" s="9">
        <f t="shared" si="32"/>
        <v>8</v>
      </c>
      <c r="I171" s="9">
        <f t="shared" si="32"/>
        <v>14</v>
      </c>
      <c r="J171" s="9">
        <f t="shared" si="32"/>
        <v>22</v>
      </c>
      <c r="K171" s="508" t="s">
        <v>273</v>
      </c>
    </row>
    <row r="172" spans="1:11" ht="23.25" customHeight="1" x14ac:dyDescent="0.2">
      <c r="A172" s="463" t="s">
        <v>274</v>
      </c>
      <c r="B172" s="689">
        <v>5</v>
      </c>
      <c r="C172" s="689">
        <v>7</v>
      </c>
      <c r="D172" s="689">
        <v>12</v>
      </c>
      <c r="E172" s="689">
        <v>0</v>
      </c>
      <c r="F172" s="689">
        <v>0</v>
      </c>
      <c r="G172" s="689">
        <v>0</v>
      </c>
      <c r="H172" s="9">
        <f t="shared" si="32"/>
        <v>5</v>
      </c>
      <c r="I172" s="9">
        <f t="shared" si="32"/>
        <v>7</v>
      </c>
      <c r="J172" s="9">
        <f t="shared" si="32"/>
        <v>12</v>
      </c>
      <c r="K172" s="508" t="s">
        <v>275</v>
      </c>
    </row>
    <row r="173" spans="1:11" ht="23.25" customHeight="1" x14ac:dyDescent="0.2">
      <c r="A173" s="463" t="s">
        <v>276</v>
      </c>
      <c r="B173" s="689">
        <v>11</v>
      </c>
      <c r="C173" s="689">
        <v>16</v>
      </c>
      <c r="D173" s="689">
        <v>27</v>
      </c>
      <c r="E173" s="689">
        <v>0</v>
      </c>
      <c r="F173" s="689">
        <v>0</v>
      </c>
      <c r="G173" s="689">
        <v>0</v>
      </c>
      <c r="H173" s="9">
        <f t="shared" si="32"/>
        <v>11</v>
      </c>
      <c r="I173" s="9">
        <f t="shared" si="32"/>
        <v>16</v>
      </c>
      <c r="J173" s="9">
        <f t="shared" si="32"/>
        <v>27</v>
      </c>
      <c r="K173" s="508" t="s">
        <v>277</v>
      </c>
    </row>
    <row r="174" spans="1:11" ht="23.25" customHeight="1" x14ac:dyDescent="0.2">
      <c r="A174" s="463" t="s">
        <v>278</v>
      </c>
      <c r="B174" s="689">
        <v>6</v>
      </c>
      <c r="C174" s="689">
        <v>9</v>
      </c>
      <c r="D174" s="689">
        <v>15</v>
      </c>
      <c r="E174" s="689">
        <v>0</v>
      </c>
      <c r="F174" s="689">
        <v>1</v>
      </c>
      <c r="G174" s="689">
        <v>1</v>
      </c>
      <c r="H174" s="9">
        <f t="shared" si="32"/>
        <v>6</v>
      </c>
      <c r="I174" s="9">
        <f t="shared" si="32"/>
        <v>10</v>
      </c>
      <c r="J174" s="9">
        <f t="shared" si="32"/>
        <v>16</v>
      </c>
      <c r="K174" s="508" t="s">
        <v>279</v>
      </c>
    </row>
    <row r="175" spans="1:11" ht="41.25" customHeight="1" x14ac:dyDescent="0.2">
      <c r="A175" s="463" t="s">
        <v>280</v>
      </c>
      <c r="B175" s="689">
        <v>18</v>
      </c>
      <c r="C175" s="689">
        <v>18</v>
      </c>
      <c r="D175" s="689">
        <v>36</v>
      </c>
      <c r="E175" s="689">
        <v>0</v>
      </c>
      <c r="F175" s="689">
        <v>0</v>
      </c>
      <c r="G175" s="689">
        <v>0</v>
      </c>
      <c r="H175" s="9">
        <f>SUM(E175,B175)</f>
        <v>18</v>
      </c>
      <c r="I175" s="9">
        <f t="shared" ref="I175:J176" si="33">SUM(F175,C175)</f>
        <v>18</v>
      </c>
      <c r="J175" s="9">
        <f t="shared" si="33"/>
        <v>36</v>
      </c>
      <c r="K175" s="514" t="s">
        <v>281</v>
      </c>
    </row>
    <row r="176" spans="1:11" ht="23.25" customHeight="1" x14ac:dyDescent="0.2">
      <c r="A176" s="463" t="s">
        <v>282</v>
      </c>
      <c r="B176" s="689">
        <v>3</v>
      </c>
      <c r="C176" s="689">
        <v>7</v>
      </c>
      <c r="D176" s="689">
        <v>10</v>
      </c>
      <c r="E176" s="689">
        <v>0</v>
      </c>
      <c r="F176" s="689">
        <v>0</v>
      </c>
      <c r="G176" s="689">
        <v>0</v>
      </c>
      <c r="H176" s="9">
        <f t="shared" ref="H176" si="34">SUM(E176,B176)</f>
        <v>3</v>
      </c>
      <c r="I176" s="9">
        <f t="shared" si="33"/>
        <v>7</v>
      </c>
      <c r="J176" s="9">
        <f t="shared" si="33"/>
        <v>10</v>
      </c>
      <c r="K176" s="508" t="s">
        <v>283</v>
      </c>
    </row>
    <row r="177" spans="1:11" s="685" customFormat="1" ht="23.25" customHeight="1" x14ac:dyDescent="0.2">
      <c r="A177" s="463" t="s">
        <v>2364</v>
      </c>
      <c r="B177" s="689">
        <v>1</v>
      </c>
      <c r="C177" s="689">
        <v>0</v>
      </c>
      <c r="D177" s="689">
        <v>1</v>
      </c>
      <c r="E177" s="689">
        <v>0</v>
      </c>
      <c r="F177" s="689">
        <v>0</v>
      </c>
      <c r="G177" s="689">
        <v>0</v>
      </c>
      <c r="H177" s="9">
        <f t="shared" ref="H177:J181" si="35">SUM(E177,B177)</f>
        <v>1</v>
      </c>
      <c r="I177" s="9">
        <f t="shared" si="35"/>
        <v>0</v>
      </c>
      <c r="J177" s="9">
        <f t="shared" si="35"/>
        <v>1</v>
      </c>
      <c r="K177" s="686" t="s">
        <v>2365</v>
      </c>
    </row>
    <row r="178" spans="1:11" ht="23.25" customHeight="1" x14ac:dyDescent="0.2">
      <c r="A178" s="463" t="s">
        <v>284</v>
      </c>
      <c r="B178" s="689">
        <v>1</v>
      </c>
      <c r="C178" s="689">
        <v>9</v>
      </c>
      <c r="D178" s="689">
        <v>10</v>
      </c>
      <c r="E178" s="689">
        <v>0</v>
      </c>
      <c r="F178" s="689">
        <v>0</v>
      </c>
      <c r="G178" s="689">
        <v>0</v>
      </c>
      <c r="H178" s="9">
        <f t="shared" si="35"/>
        <v>1</v>
      </c>
      <c r="I178" s="9">
        <f t="shared" si="35"/>
        <v>9</v>
      </c>
      <c r="J178" s="9">
        <f t="shared" si="35"/>
        <v>10</v>
      </c>
      <c r="K178" s="508" t="s">
        <v>285</v>
      </c>
    </row>
    <row r="179" spans="1:11" ht="23.25" customHeight="1" x14ac:dyDescent="0.2">
      <c r="A179" s="463" t="s">
        <v>286</v>
      </c>
      <c r="B179" s="689">
        <v>12</v>
      </c>
      <c r="C179" s="689">
        <v>3</v>
      </c>
      <c r="D179" s="689">
        <v>15</v>
      </c>
      <c r="E179" s="689"/>
      <c r="F179" s="689">
        <v>1</v>
      </c>
      <c r="G179" s="689">
        <v>1</v>
      </c>
      <c r="H179" s="9">
        <f t="shared" si="35"/>
        <v>12</v>
      </c>
      <c r="I179" s="9">
        <f t="shared" si="35"/>
        <v>4</v>
      </c>
      <c r="J179" s="9">
        <f t="shared" si="35"/>
        <v>16</v>
      </c>
      <c r="K179" s="508" t="s">
        <v>287</v>
      </c>
    </row>
    <row r="180" spans="1:11" ht="23.25" customHeight="1" x14ac:dyDescent="0.2">
      <c r="A180" s="463" t="s">
        <v>288</v>
      </c>
      <c r="B180" s="689">
        <v>3</v>
      </c>
      <c r="C180" s="689">
        <v>6</v>
      </c>
      <c r="D180" s="689">
        <v>9</v>
      </c>
      <c r="E180" s="689">
        <v>0</v>
      </c>
      <c r="F180" s="689">
        <v>0</v>
      </c>
      <c r="G180" s="724">
        <v>0</v>
      </c>
      <c r="H180" s="724">
        <f t="shared" si="35"/>
        <v>3</v>
      </c>
      <c r="I180" s="724">
        <f t="shared" si="35"/>
        <v>6</v>
      </c>
      <c r="J180" s="724">
        <f t="shared" si="35"/>
        <v>9</v>
      </c>
      <c r="K180" s="508" t="s">
        <v>289</v>
      </c>
    </row>
    <row r="181" spans="1:11" ht="33.75" customHeight="1" x14ac:dyDescent="0.2">
      <c r="A181" s="463" t="s">
        <v>290</v>
      </c>
      <c r="B181" s="701">
        <v>9</v>
      </c>
      <c r="C181" s="701">
        <v>8</v>
      </c>
      <c r="D181" s="21">
        <v>17</v>
      </c>
      <c r="E181" s="21">
        <v>0</v>
      </c>
      <c r="F181" s="21">
        <v>0</v>
      </c>
      <c r="G181" s="21">
        <v>0</v>
      </c>
      <c r="H181" s="21">
        <f t="shared" si="35"/>
        <v>9</v>
      </c>
      <c r="I181" s="21">
        <f t="shared" si="35"/>
        <v>8</v>
      </c>
      <c r="J181" s="21">
        <f t="shared" si="35"/>
        <v>17</v>
      </c>
      <c r="K181" s="514" t="s">
        <v>291</v>
      </c>
    </row>
    <row r="182" spans="1:11" ht="23.25" customHeight="1" x14ac:dyDescent="0.2">
      <c r="A182" s="463" t="s">
        <v>292</v>
      </c>
      <c r="B182" s="714">
        <v>95</v>
      </c>
      <c r="C182" s="714">
        <v>70</v>
      </c>
      <c r="D182" s="714">
        <v>165</v>
      </c>
      <c r="E182" s="714">
        <v>0</v>
      </c>
      <c r="F182" s="714">
        <v>0</v>
      </c>
      <c r="G182" s="724">
        <v>0</v>
      </c>
      <c r="H182" s="724">
        <f t="shared" ref="H182" si="36">SUM(E182,B182)</f>
        <v>95</v>
      </c>
      <c r="I182" s="724">
        <f t="shared" ref="I182" si="37">SUM(F182,C182)</f>
        <v>70</v>
      </c>
      <c r="J182" s="724">
        <f t="shared" ref="J182" si="38">SUM(G182,D182)</f>
        <v>165</v>
      </c>
      <c r="K182" s="803" t="s">
        <v>293</v>
      </c>
    </row>
    <row r="183" spans="1:11" ht="28.5" customHeight="1" x14ac:dyDescent="0.2">
      <c r="A183" s="463" t="s">
        <v>90</v>
      </c>
      <c r="B183" s="714">
        <f>SUM(B167:B182,B160)</f>
        <v>2834</v>
      </c>
      <c r="C183" s="723">
        <f t="shared" ref="C183:J183" si="39">SUM(C167:C182,C160)</f>
        <v>3339</v>
      </c>
      <c r="D183" s="723">
        <f t="shared" si="39"/>
        <v>6173</v>
      </c>
      <c r="E183" s="723">
        <f t="shared" si="39"/>
        <v>5</v>
      </c>
      <c r="F183" s="723">
        <f t="shared" si="39"/>
        <v>5</v>
      </c>
      <c r="G183" s="723">
        <f t="shared" si="39"/>
        <v>10</v>
      </c>
      <c r="H183" s="723">
        <f t="shared" si="39"/>
        <v>2839</v>
      </c>
      <c r="I183" s="723">
        <f t="shared" si="39"/>
        <v>3344</v>
      </c>
      <c r="J183" s="723">
        <f t="shared" si="39"/>
        <v>6183</v>
      </c>
      <c r="K183" s="803" t="s">
        <v>91</v>
      </c>
    </row>
    <row r="184" spans="1:11" ht="20.25" customHeight="1" x14ac:dyDescent="0.2">
      <c r="A184" s="463" t="s">
        <v>92</v>
      </c>
      <c r="B184" s="702"/>
      <c r="C184" s="702"/>
      <c r="D184" s="21"/>
      <c r="E184" s="21"/>
      <c r="F184" s="21"/>
      <c r="G184" s="21"/>
      <c r="H184" s="709"/>
      <c r="I184" s="709"/>
      <c r="J184" s="709"/>
      <c r="K184" s="710" t="s">
        <v>93</v>
      </c>
    </row>
    <row r="185" spans="1:11" ht="21.75" customHeight="1" x14ac:dyDescent="0.2">
      <c r="A185" s="463" t="s">
        <v>235</v>
      </c>
      <c r="B185" s="9">
        <v>1</v>
      </c>
      <c r="C185" s="9">
        <v>1</v>
      </c>
      <c r="D185" s="9">
        <v>2</v>
      </c>
      <c r="E185" s="9">
        <v>0</v>
      </c>
      <c r="F185" s="9">
        <v>0</v>
      </c>
      <c r="G185" s="9">
        <v>0</v>
      </c>
      <c r="H185" s="9">
        <f t="shared" ref="H185" si="40">E185+B185</f>
        <v>1</v>
      </c>
      <c r="I185" s="9">
        <f t="shared" ref="I185" si="41">F185+C185</f>
        <v>1</v>
      </c>
      <c r="J185" s="9">
        <f t="shared" ref="J185" si="42">SUM(G185,D185)</f>
        <v>2</v>
      </c>
      <c r="K185" s="508" t="s">
        <v>236</v>
      </c>
    </row>
    <row r="186" spans="1:11" ht="22.5" customHeight="1" thickBot="1" x14ac:dyDescent="0.25">
      <c r="A186" s="463" t="s">
        <v>126</v>
      </c>
      <c r="B186" s="9">
        <f>SUM(B185)</f>
        <v>1</v>
      </c>
      <c r="C186" s="689">
        <f t="shared" ref="C186:J186" si="43">SUM(C185)</f>
        <v>1</v>
      </c>
      <c r="D186" s="689">
        <f t="shared" si="43"/>
        <v>2</v>
      </c>
      <c r="E186" s="689">
        <f t="shared" si="43"/>
        <v>0</v>
      </c>
      <c r="F186" s="689">
        <f t="shared" si="43"/>
        <v>0</v>
      </c>
      <c r="G186" s="689">
        <f t="shared" si="43"/>
        <v>0</v>
      </c>
      <c r="H186" s="689">
        <f t="shared" si="43"/>
        <v>1</v>
      </c>
      <c r="I186" s="689">
        <f t="shared" si="43"/>
        <v>1</v>
      </c>
      <c r="J186" s="689">
        <f t="shared" si="43"/>
        <v>2</v>
      </c>
      <c r="K186" s="508" t="s">
        <v>251</v>
      </c>
    </row>
    <row r="187" spans="1:11" ht="28.5" customHeight="1" thickBot="1" x14ac:dyDescent="0.25">
      <c r="A187" s="23" t="s">
        <v>252</v>
      </c>
      <c r="B187" s="24">
        <f t="shared" ref="B187:J187" si="44">SUM(B186,B183)</f>
        <v>2835</v>
      </c>
      <c r="C187" s="24">
        <f t="shared" si="44"/>
        <v>3340</v>
      </c>
      <c r="D187" s="24">
        <f t="shared" si="44"/>
        <v>6175</v>
      </c>
      <c r="E187" s="24">
        <f t="shared" si="44"/>
        <v>5</v>
      </c>
      <c r="F187" s="24">
        <f t="shared" si="44"/>
        <v>5</v>
      </c>
      <c r="G187" s="24">
        <f t="shared" si="44"/>
        <v>10</v>
      </c>
      <c r="H187" s="24">
        <f t="shared" si="44"/>
        <v>2840</v>
      </c>
      <c r="I187" s="24">
        <f t="shared" si="44"/>
        <v>3345</v>
      </c>
      <c r="J187" s="24">
        <f t="shared" si="44"/>
        <v>6185</v>
      </c>
      <c r="K187" s="509" t="s">
        <v>253</v>
      </c>
    </row>
    <row r="188" spans="1:11" ht="18.95" customHeight="1" thickTop="1" x14ac:dyDescent="0.2"/>
    <row r="189" spans="1:11" ht="18.95" customHeight="1" x14ac:dyDescent="0.2"/>
    <row r="190" spans="1:11" ht="18.95" customHeight="1" x14ac:dyDescent="0.2"/>
    <row r="191" spans="1:11" ht="18.95" customHeight="1" x14ac:dyDescent="0.2"/>
    <row r="192" spans="1:11"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sheetData>
  <mergeCells count="56">
    <mergeCell ref="H163:J163"/>
    <mergeCell ref="H68:J68"/>
    <mergeCell ref="A123:D123"/>
    <mergeCell ref="K163:K166"/>
    <mergeCell ref="B164:D164"/>
    <mergeCell ref="E164:G164"/>
    <mergeCell ref="H164:J164"/>
    <mergeCell ref="A128:K128"/>
    <mergeCell ref="A129:K129"/>
    <mergeCell ref="A131:A134"/>
    <mergeCell ref="B131:D131"/>
    <mergeCell ref="E131:G131"/>
    <mergeCell ref="H131:J131"/>
    <mergeCell ref="K131:K134"/>
    <mergeCell ref="B132:D132"/>
    <mergeCell ref="E132:G132"/>
    <mergeCell ref="H132:J132"/>
    <mergeCell ref="A163:A166"/>
    <mergeCell ref="B163:D163"/>
    <mergeCell ref="A65:K65"/>
    <mergeCell ref="K67:K70"/>
    <mergeCell ref="A101:A104"/>
    <mergeCell ref="B101:D101"/>
    <mergeCell ref="E101:G101"/>
    <mergeCell ref="H101:J101"/>
    <mergeCell ref="K101:K104"/>
    <mergeCell ref="B102:D102"/>
    <mergeCell ref="E102:G102"/>
    <mergeCell ref="H102:J102"/>
    <mergeCell ref="A67:A70"/>
    <mergeCell ref="E163:G163"/>
    <mergeCell ref="A97:F97"/>
    <mergeCell ref="A64:K64"/>
    <mergeCell ref="A38:A41"/>
    <mergeCell ref="B38:D38"/>
    <mergeCell ref="E38:G38"/>
    <mergeCell ref="H38:J38"/>
    <mergeCell ref="K38:K41"/>
    <mergeCell ref="B39:D39"/>
    <mergeCell ref="E39:G39"/>
    <mergeCell ref="H39:J39"/>
    <mergeCell ref="A1:K1"/>
    <mergeCell ref="A2:K2"/>
    <mergeCell ref="A4:A7"/>
    <mergeCell ref="B4:D4"/>
    <mergeCell ref="E4:G4"/>
    <mergeCell ref="H4:J4"/>
    <mergeCell ref="K4:K7"/>
    <mergeCell ref="B5:D5"/>
    <mergeCell ref="E5:G5"/>
    <mergeCell ref="H5:J5"/>
    <mergeCell ref="B67:D67"/>
    <mergeCell ref="E67:G67"/>
    <mergeCell ref="H67:J67"/>
    <mergeCell ref="B68:D68"/>
    <mergeCell ref="E68:G68"/>
  </mergeCells>
  <printOptions horizontalCentered="1"/>
  <pageMargins left="1" right="1" top="1" bottom="1" header="1" footer="1"/>
  <pageSetup paperSize="9" scale="75" firstPageNumber="3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63"/>
  <sheetViews>
    <sheetView rightToLeft="1" view="pageBreakPreview" topLeftCell="A139" zoomScale="80" zoomScaleSheetLayoutView="80" workbookViewId="0">
      <selection activeCell="P8" sqref="P8"/>
    </sheetView>
  </sheetViews>
  <sheetFormatPr defaultRowHeight="14.25" x14ac:dyDescent="0.2"/>
  <cols>
    <col min="1" max="1" width="22.375" style="335" customWidth="1"/>
    <col min="2" max="10" width="10.75" style="335" customWidth="1"/>
    <col min="11" max="11" width="30.5" style="335" customWidth="1"/>
    <col min="12" max="16384" width="9" style="335"/>
  </cols>
  <sheetData>
    <row r="1" spans="1:11" ht="28.5" customHeight="1" x14ac:dyDescent="0.2">
      <c r="A1" s="995" t="s">
        <v>2123</v>
      </c>
      <c r="B1" s="995"/>
      <c r="C1" s="995"/>
      <c r="D1" s="995"/>
      <c r="E1" s="995"/>
      <c r="F1" s="995"/>
      <c r="G1" s="995"/>
      <c r="H1" s="995"/>
      <c r="I1" s="995"/>
      <c r="J1" s="995"/>
      <c r="K1" s="995"/>
    </row>
    <row r="2" spans="1:11" ht="23.25" customHeight="1" x14ac:dyDescent="0.2">
      <c r="A2" s="999" t="s">
        <v>2122</v>
      </c>
      <c r="B2" s="999"/>
      <c r="C2" s="999"/>
      <c r="D2" s="999"/>
      <c r="E2" s="999"/>
      <c r="F2" s="999"/>
      <c r="G2" s="999"/>
      <c r="H2" s="999"/>
      <c r="I2" s="999"/>
      <c r="J2" s="999"/>
      <c r="K2" s="999"/>
    </row>
    <row r="3" spans="1:11" ht="21" customHeight="1" thickBot="1" x14ac:dyDescent="0.3">
      <c r="A3" s="33" t="s">
        <v>912</v>
      </c>
      <c r="K3" s="79" t="s">
        <v>913</v>
      </c>
    </row>
    <row r="4" spans="1:11" ht="28.5" customHeight="1" thickTop="1" x14ac:dyDescent="0.25">
      <c r="A4" s="992" t="s">
        <v>196</v>
      </c>
      <c r="B4" s="1003" t="s">
        <v>1</v>
      </c>
      <c r="C4" s="1003"/>
      <c r="D4" s="1003"/>
      <c r="E4" s="1003" t="s">
        <v>2</v>
      </c>
      <c r="F4" s="1003"/>
      <c r="G4" s="1003"/>
      <c r="H4" s="1003" t="s">
        <v>4</v>
      </c>
      <c r="I4" s="1003"/>
      <c r="J4" s="1003"/>
      <c r="K4" s="992" t="s">
        <v>197</v>
      </c>
    </row>
    <row r="5" spans="1:11" ht="29.25" customHeight="1" x14ac:dyDescent="0.25">
      <c r="A5" s="993"/>
      <c r="B5" s="1004" t="s">
        <v>6</v>
      </c>
      <c r="C5" s="1004"/>
      <c r="D5" s="1004"/>
      <c r="E5" s="1004" t="s">
        <v>7</v>
      </c>
      <c r="F5" s="1004"/>
      <c r="G5" s="1004"/>
      <c r="H5" s="1004" t="s">
        <v>9</v>
      </c>
      <c r="I5" s="1004"/>
      <c r="J5" s="1004"/>
      <c r="K5" s="993"/>
    </row>
    <row r="6" spans="1:11" ht="21" customHeight="1" x14ac:dyDescent="0.25">
      <c r="A6" s="993"/>
      <c r="B6" s="334" t="s">
        <v>10</v>
      </c>
      <c r="C6" s="334" t="s">
        <v>112</v>
      </c>
      <c r="D6" s="334" t="s">
        <v>12</v>
      </c>
      <c r="E6" s="334" t="s">
        <v>10</v>
      </c>
      <c r="F6" s="334" t="s">
        <v>112</v>
      </c>
      <c r="G6" s="334" t="s">
        <v>12</v>
      </c>
      <c r="H6" s="334" t="s">
        <v>10</v>
      </c>
      <c r="I6" s="334" t="s">
        <v>112</v>
      </c>
      <c r="J6" s="334" t="s">
        <v>12</v>
      </c>
      <c r="K6" s="993"/>
    </row>
    <row r="7" spans="1:11" ht="21" customHeight="1" thickBot="1" x14ac:dyDescent="0.3">
      <c r="A7" s="994"/>
      <c r="B7" s="4" t="s">
        <v>13</v>
      </c>
      <c r="C7" s="4" t="s">
        <v>14</v>
      </c>
      <c r="D7" s="4" t="s">
        <v>9</v>
      </c>
      <c r="E7" s="4" t="s">
        <v>13</v>
      </c>
      <c r="F7" s="4" t="s">
        <v>14</v>
      </c>
      <c r="G7" s="4" t="s">
        <v>9</v>
      </c>
      <c r="H7" s="4" t="s">
        <v>13</v>
      </c>
      <c r="I7" s="4" t="s">
        <v>14</v>
      </c>
      <c r="J7" s="4" t="s">
        <v>9</v>
      </c>
      <c r="K7" s="994"/>
    </row>
    <row r="8" spans="1:11" ht="20.25" customHeight="1" x14ac:dyDescent="0.2">
      <c r="A8" s="37" t="s">
        <v>15</v>
      </c>
      <c r="B8" s="38"/>
      <c r="C8" s="38"/>
      <c r="D8" s="38"/>
      <c r="E8" s="38"/>
      <c r="F8" s="38"/>
      <c r="G8" s="38"/>
      <c r="H8" s="38"/>
      <c r="I8" s="38"/>
      <c r="J8" s="38"/>
      <c r="K8" s="39" t="s">
        <v>198</v>
      </c>
    </row>
    <row r="9" spans="1:11" ht="20.25" customHeight="1" x14ac:dyDescent="0.2">
      <c r="A9" s="8" t="s">
        <v>199</v>
      </c>
      <c r="B9" s="9">
        <v>97</v>
      </c>
      <c r="C9" s="9">
        <v>182</v>
      </c>
      <c r="D9" s="9">
        <v>279</v>
      </c>
      <c r="E9" s="9">
        <v>0</v>
      </c>
      <c r="F9" s="9">
        <v>0</v>
      </c>
      <c r="G9" s="9">
        <v>0</v>
      </c>
      <c r="H9" s="9">
        <f>SUM(B9,E9)</f>
        <v>97</v>
      </c>
      <c r="I9" s="9">
        <f>SUM(F9,C9)</f>
        <v>182</v>
      </c>
      <c r="J9" s="9">
        <f t="shared" ref="J9:J24" si="0">SUM(D9,G9)</f>
        <v>279</v>
      </c>
      <c r="K9" s="339" t="s">
        <v>200</v>
      </c>
    </row>
    <row r="10" spans="1:11" ht="20.25" customHeight="1" x14ac:dyDescent="0.2">
      <c r="A10" s="8" t="s">
        <v>790</v>
      </c>
      <c r="B10" s="9">
        <v>48</v>
      </c>
      <c r="C10" s="9">
        <v>95</v>
      </c>
      <c r="D10" s="9">
        <v>143</v>
      </c>
      <c r="E10" s="9">
        <v>0</v>
      </c>
      <c r="F10" s="9">
        <v>0</v>
      </c>
      <c r="G10" s="9">
        <v>0</v>
      </c>
      <c r="H10" s="9">
        <f t="shared" ref="H10:H24" si="1">SUM(B10,E10)</f>
        <v>48</v>
      </c>
      <c r="I10" s="9">
        <f t="shared" ref="I10:I24" si="2">SUM(F10,C10)</f>
        <v>95</v>
      </c>
      <c r="J10" s="9">
        <f t="shared" si="0"/>
        <v>143</v>
      </c>
      <c r="K10" s="339" t="s">
        <v>204</v>
      </c>
    </row>
    <row r="11" spans="1:11" ht="20.25" customHeight="1" x14ac:dyDescent="0.2">
      <c r="A11" s="8" t="s">
        <v>205</v>
      </c>
      <c r="B11" s="9">
        <v>69</v>
      </c>
      <c r="C11" s="9">
        <v>143</v>
      </c>
      <c r="D11" s="9">
        <v>212</v>
      </c>
      <c r="E11" s="9">
        <v>0</v>
      </c>
      <c r="F11" s="9">
        <v>0</v>
      </c>
      <c r="G11" s="9">
        <v>0</v>
      </c>
      <c r="H11" s="9">
        <f t="shared" si="1"/>
        <v>69</v>
      </c>
      <c r="I11" s="9">
        <f t="shared" si="2"/>
        <v>143</v>
      </c>
      <c r="J11" s="9">
        <f t="shared" si="0"/>
        <v>212</v>
      </c>
      <c r="K11" s="339" t="s">
        <v>300</v>
      </c>
    </row>
    <row r="12" spans="1:11" ht="20.25" customHeight="1" x14ac:dyDescent="0.2">
      <c r="A12" s="8" t="s">
        <v>516</v>
      </c>
      <c r="B12" s="9">
        <v>23</v>
      </c>
      <c r="C12" s="9">
        <v>133</v>
      </c>
      <c r="D12" s="9">
        <v>156</v>
      </c>
      <c r="E12" s="9">
        <v>0</v>
      </c>
      <c r="F12" s="9">
        <v>0</v>
      </c>
      <c r="G12" s="9">
        <v>0</v>
      </c>
      <c r="H12" s="9">
        <f t="shared" si="1"/>
        <v>23</v>
      </c>
      <c r="I12" s="9">
        <f t="shared" si="2"/>
        <v>133</v>
      </c>
      <c r="J12" s="9">
        <f t="shared" si="0"/>
        <v>156</v>
      </c>
      <c r="K12" s="339" t="s">
        <v>208</v>
      </c>
    </row>
    <row r="13" spans="1:11" ht="20.25" customHeight="1" x14ac:dyDescent="0.2">
      <c r="A13" s="8" t="s">
        <v>903</v>
      </c>
      <c r="B13" s="9">
        <v>82</v>
      </c>
      <c r="C13" s="9">
        <v>144</v>
      </c>
      <c r="D13" s="9">
        <v>226</v>
      </c>
      <c r="E13" s="9">
        <v>0</v>
      </c>
      <c r="F13" s="9">
        <v>0</v>
      </c>
      <c r="G13" s="9">
        <v>0</v>
      </c>
      <c r="H13" s="9">
        <f t="shared" si="1"/>
        <v>82</v>
      </c>
      <c r="I13" s="9">
        <f t="shared" si="2"/>
        <v>144</v>
      </c>
      <c r="J13" s="9">
        <f t="shared" si="0"/>
        <v>226</v>
      </c>
      <c r="K13" s="339" t="s">
        <v>904</v>
      </c>
    </row>
    <row r="14" spans="1:11" ht="20.25" customHeight="1" x14ac:dyDescent="0.2">
      <c r="A14" s="8" t="s">
        <v>209</v>
      </c>
      <c r="B14" s="9">
        <v>190</v>
      </c>
      <c r="C14" s="9">
        <v>142</v>
      </c>
      <c r="D14" s="9">
        <v>332</v>
      </c>
      <c r="E14" s="9">
        <v>0</v>
      </c>
      <c r="F14" s="9">
        <v>0</v>
      </c>
      <c r="G14" s="9">
        <v>0</v>
      </c>
      <c r="H14" s="9">
        <f t="shared" si="1"/>
        <v>190</v>
      </c>
      <c r="I14" s="9">
        <f t="shared" si="2"/>
        <v>142</v>
      </c>
      <c r="J14" s="9">
        <f t="shared" si="0"/>
        <v>332</v>
      </c>
      <c r="K14" s="339" t="s">
        <v>210</v>
      </c>
    </row>
    <row r="15" spans="1:11" ht="20.25" customHeight="1" x14ac:dyDescent="0.2">
      <c r="A15" s="8" t="s">
        <v>213</v>
      </c>
      <c r="B15" s="9">
        <v>68</v>
      </c>
      <c r="C15" s="9">
        <v>68</v>
      </c>
      <c r="D15" s="9">
        <v>136</v>
      </c>
      <c r="E15" s="9">
        <v>0</v>
      </c>
      <c r="F15" s="9">
        <v>0</v>
      </c>
      <c r="G15" s="9">
        <v>0</v>
      </c>
      <c r="H15" s="9">
        <f t="shared" si="1"/>
        <v>68</v>
      </c>
      <c r="I15" s="9">
        <f t="shared" si="2"/>
        <v>68</v>
      </c>
      <c r="J15" s="9">
        <f t="shared" si="0"/>
        <v>136</v>
      </c>
      <c r="K15" s="339" t="s">
        <v>905</v>
      </c>
    </row>
    <row r="16" spans="1:11" ht="20.25" customHeight="1" x14ac:dyDescent="0.2">
      <c r="A16" s="8" t="s">
        <v>215</v>
      </c>
      <c r="B16" s="9">
        <v>51</v>
      </c>
      <c r="C16" s="9">
        <v>49</v>
      </c>
      <c r="D16" s="9">
        <v>100</v>
      </c>
      <c r="E16" s="9">
        <v>0</v>
      </c>
      <c r="F16" s="9">
        <v>0</v>
      </c>
      <c r="G16" s="9">
        <v>0</v>
      </c>
      <c r="H16" s="9">
        <f t="shared" si="1"/>
        <v>51</v>
      </c>
      <c r="I16" s="9">
        <f t="shared" si="2"/>
        <v>49</v>
      </c>
      <c r="J16" s="9">
        <f t="shared" si="0"/>
        <v>100</v>
      </c>
      <c r="K16" s="339" t="s">
        <v>906</v>
      </c>
    </row>
    <row r="17" spans="1:11" ht="20.25" customHeight="1" x14ac:dyDescent="0.2">
      <c r="A17" s="8" t="s">
        <v>301</v>
      </c>
      <c r="B17" s="9">
        <v>120</v>
      </c>
      <c r="C17" s="9">
        <v>315</v>
      </c>
      <c r="D17" s="9">
        <v>435</v>
      </c>
      <c r="E17" s="9">
        <v>0</v>
      </c>
      <c r="F17" s="9">
        <v>0</v>
      </c>
      <c r="G17" s="9">
        <v>0</v>
      </c>
      <c r="H17" s="9">
        <f t="shared" si="1"/>
        <v>120</v>
      </c>
      <c r="I17" s="9">
        <f t="shared" si="2"/>
        <v>315</v>
      </c>
      <c r="J17" s="9">
        <f t="shared" si="0"/>
        <v>435</v>
      </c>
      <c r="K17" s="339" t="s">
        <v>218</v>
      </c>
    </row>
    <row r="18" spans="1:11" ht="20.25" customHeight="1" x14ac:dyDescent="0.2">
      <c r="A18" s="8" t="s">
        <v>306</v>
      </c>
      <c r="B18" s="9">
        <v>781</v>
      </c>
      <c r="C18" s="9">
        <v>615</v>
      </c>
      <c r="D18" s="9">
        <v>1396</v>
      </c>
      <c r="E18" s="9">
        <v>0</v>
      </c>
      <c r="F18" s="9">
        <v>0</v>
      </c>
      <c r="G18" s="9">
        <v>0</v>
      </c>
      <c r="H18" s="9">
        <f t="shared" si="1"/>
        <v>781</v>
      </c>
      <c r="I18" s="9">
        <f t="shared" si="2"/>
        <v>615</v>
      </c>
      <c r="J18" s="9">
        <f t="shared" si="0"/>
        <v>1396</v>
      </c>
      <c r="K18" s="339" t="s">
        <v>222</v>
      </c>
    </row>
    <row r="19" spans="1:11" ht="20.25" customHeight="1" x14ac:dyDescent="0.2">
      <c r="A19" s="8" t="s">
        <v>687</v>
      </c>
      <c r="B19" s="9">
        <v>60</v>
      </c>
      <c r="C19" s="9">
        <v>69</v>
      </c>
      <c r="D19" s="9">
        <v>129</v>
      </c>
      <c r="E19" s="9">
        <v>0</v>
      </c>
      <c r="F19" s="9">
        <v>0</v>
      </c>
      <c r="G19" s="9">
        <v>0</v>
      </c>
      <c r="H19" s="9">
        <f t="shared" si="1"/>
        <v>60</v>
      </c>
      <c r="I19" s="9">
        <f t="shared" si="2"/>
        <v>69</v>
      </c>
      <c r="J19" s="9">
        <f t="shared" si="0"/>
        <v>129</v>
      </c>
      <c r="K19" s="339" t="s">
        <v>907</v>
      </c>
    </row>
    <row r="20" spans="1:11" ht="20.25" customHeight="1" x14ac:dyDescent="0.2">
      <c r="A20" s="8" t="s">
        <v>458</v>
      </c>
      <c r="B20" s="9">
        <v>167</v>
      </c>
      <c r="C20" s="9">
        <v>403</v>
      </c>
      <c r="D20" s="9">
        <v>570</v>
      </c>
      <c r="E20" s="9">
        <v>0</v>
      </c>
      <c r="F20" s="9">
        <v>0</v>
      </c>
      <c r="G20" s="9">
        <v>0</v>
      </c>
      <c r="H20" s="9">
        <f t="shared" si="1"/>
        <v>167</v>
      </c>
      <c r="I20" s="9">
        <f t="shared" si="2"/>
        <v>403</v>
      </c>
      <c r="J20" s="9">
        <f t="shared" si="0"/>
        <v>570</v>
      </c>
      <c r="K20" s="339" t="s">
        <v>807</v>
      </c>
    </row>
    <row r="21" spans="1:11" ht="20.25" customHeight="1" x14ac:dyDescent="0.2">
      <c r="A21" s="8" t="s">
        <v>460</v>
      </c>
      <c r="B21" s="9">
        <v>219</v>
      </c>
      <c r="C21" s="9">
        <v>310</v>
      </c>
      <c r="D21" s="9">
        <v>529</v>
      </c>
      <c r="E21" s="9">
        <v>0</v>
      </c>
      <c r="F21" s="9">
        <v>0</v>
      </c>
      <c r="G21" s="9">
        <v>0</v>
      </c>
      <c r="H21" s="9">
        <f t="shared" si="1"/>
        <v>219</v>
      </c>
      <c r="I21" s="9">
        <f t="shared" si="2"/>
        <v>310</v>
      </c>
      <c r="J21" s="9">
        <f t="shared" si="0"/>
        <v>529</v>
      </c>
      <c r="K21" s="339" t="s">
        <v>908</v>
      </c>
    </row>
    <row r="22" spans="1:11" ht="20.25" customHeight="1" x14ac:dyDescent="0.2">
      <c r="A22" s="8" t="s">
        <v>229</v>
      </c>
      <c r="B22" s="9">
        <v>84</v>
      </c>
      <c r="C22" s="9">
        <v>37</v>
      </c>
      <c r="D22" s="9">
        <v>121</v>
      </c>
      <c r="E22" s="9">
        <v>0</v>
      </c>
      <c r="F22" s="9">
        <v>0</v>
      </c>
      <c r="G22" s="9">
        <v>0</v>
      </c>
      <c r="H22" s="9">
        <f t="shared" si="1"/>
        <v>84</v>
      </c>
      <c r="I22" s="9">
        <f t="shared" si="2"/>
        <v>37</v>
      </c>
      <c r="J22" s="9">
        <f t="shared" si="0"/>
        <v>121</v>
      </c>
      <c r="K22" s="339" t="s">
        <v>847</v>
      </c>
    </row>
    <row r="23" spans="1:11" ht="20.25" customHeight="1" x14ac:dyDescent="0.2">
      <c r="A23" s="8" t="s">
        <v>523</v>
      </c>
      <c r="B23" s="9">
        <v>98</v>
      </c>
      <c r="C23" s="9">
        <v>64</v>
      </c>
      <c r="D23" s="9">
        <v>162</v>
      </c>
      <c r="E23" s="9">
        <v>0</v>
      </c>
      <c r="F23" s="9">
        <v>0</v>
      </c>
      <c r="G23" s="9">
        <v>0</v>
      </c>
      <c r="H23" s="9">
        <f t="shared" si="1"/>
        <v>98</v>
      </c>
      <c r="I23" s="9">
        <f t="shared" si="2"/>
        <v>64</v>
      </c>
      <c r="J23" s="9">
        <f t="shared" si="0"/>
        <v>162</v>
      </c>
      <c r="K23" s="339" t="s">
        <v>240</v>
      </c>
    </row>
    <row r="24" spans="1:11" ht="20.25" customHeight="1" x14ac:dyDescent="0.2">
      <c r="A24" s="8" t="s">
        <v>245</v>
      </c>
      <c r="B24" s="9">
        <v>56</v>
      </c>
      <c r="C24" s="9">
        <v>166</v>
      </c>
      <c r="D24" s="9">
        <v>222</v>
      </c>
      <c r="E24" s="9">
        <v>0</v>
      </c>
      <c r="F24" s="9">
        <v>0</v>
      </c>
      <c r="G24" s="9">
        <v>0</v>
      </c>
      <c r="H24" s="9">
        <f t="shared" si="1"/>
        <v>56</v>
      </c>
      <c r="I24" s="9">
        <f t="shared" si="2"/>
        <v>166</v>
      </c>
      <c r="J24" s="9">
        <f t="shared" si="0"/>
        <v>222</v>
      </c>
      <c r="K24" s="339" t="s">
        <v>909</v>
      </c>
    </row>
    <row r="25" spans="1:11" ht="27" customHeight="1" thickBot="1" x14ac:dyDescent="0.25">
      <c r="A25" s="11" t="s">
        <v>90</v>
      </c>
      <c r="B25" s="12">
        <f>SUM(B9:B24)</f>
        <v>2213</v>
      </c>
      <c r="C25" s="12">
        <f t="shared" ref="C25:J25" si="3">SUM(C9:C24)</f>
        <v>2935</v>
      </c>
      <c r="D25" s="12">
        <f t="shared" si="3"/>
        <v>5148</v>
      </c>
      <c r="E25" s="12">
        <f t="shared" si="3"/>
        <v>0</v>
      </c>
      <c r="F25" s="12">
        <f t="shared" si="3"/>
        <v>0</v>
      </c>
      <c r="G25" s="12">
        <f t="shared" si="3"/>
        <v>0</v>
      </c>
      <c r="H25" s="12">
        <f t="shared" si="3"/>
        <v>2213</v>
      </c>
      <c r="I25" s="12">
        <f t="shared" si="3"/>
        <v>2935</v>
      </c>
      <c r="J25" s="12">
        <f t="shared" si="3"/>
        <v>5148</v>
      </c>
      <c r="K25" s="13" t="s">
        <v>410</v>
      </c>
    </row>
    <row r="26" spans="1:11" ht="15" thickTop="1" x14ac:dyDescent="0.2"/>
    <row r="35" spans="1:11" ht="34.5" customHeight="1" thickBot="1" x14ac:dyDescent="0.3">
      <c r="A35" s="33" t="s">
        <v>914</v>
      </c>
      <c r="K35" s="79" t="s">
        <v>2692</v>
      </c>
    </row>
    <row r="36" spans="1:11" ht="21" customHeight="1" thickTop="1" x14ac:dyDescent="0.25">
      <c r="A36" s="992" t="s">
        <v>196</v>
      </c>
      <c r="B36" s="1003" t="s">
        <v>1</v>
      </c>
      <c r="C36" s="1003"/>
      <c r="D36" s="1003"/>
      <c r="E36" s="1003" t="s">
        <v>2</v>
      </c>
      <c r="F36" s="1003"/>
      <c r="G36" s="1003"/>
      <c r="H36" s="1003" t="s">
        <v>4</v>
      </c>
      <c r="I36" s="1003"/>
      <c r="J36" s="1003"/>
      <c r="K36" s="992" t="s">
        <v>197</v>
      </c>
    </row>
    <row r="37" spans="1:11" ht="21" customHeight="1" x14ac:dyDescent="0.25">
      <c r="A37" s="993"/>
      <c r="B37" s="1004" t="s">
        <v>6</v>
      </c>
      <c r="C37" s="1004"/>
      <c r="D37" s="1004"/>
      <c r="E37" s="1004" t="s">
        <v>7</v>
      </c>
      <c r="F37" s="1004"/>
      <c r="G37" s="1004"/>
      <c r="H37" s="1004" t="s">
        <v>9</v>
      </c>
      <c r="I37" s="1004"/>
      <c r="J37" s="1004"/>
      <c r="K37" s="993"/>
    </row>
    <row r="38" spans="1:11" ht="21" customHeight="1" x14ac:dyDescent="0.25">
      <c r="A38" s="993"/>
      <c r="B38" s="334" t="s">
        <v>10</v>
      </c>
      <c r="C38" s="334" t="s">
        <v>112</v>
      </c>
      <c r="D38" s="334" t="s">
        <v>12</v>
      </c>
      <c r="E38" s="334" t="s">
        <v>10</v>
      </c>
      <c r="F38" s="334" t="s">
        <v>112</v>
      </c>
      <c r="G38" s="334" t="s">
        <v>12</v>
      </c>
      <c r="H38" s="334" t="s">
        <v>10</v>
      </c>
      <c r="I38" s="334" t="s">
        <v>112</v>
      </c>
      <c r="J38" s="334" t="s">
        <v>12</v>
      </c>
      <c r="K38" s="993"/>
    </row>
    <row r="39" spans="1:11" ht="21" customHeight="1" thickBot="1" x14ac:dyDescent="0.3">
      <c r="A39" s="994"/>
      <c r="B39" s="4" t="s">
        <v>13</v>
      </c>
      <c r="C39" s="4" t="s">
        <v>14</v>
      </c>
      <c r="D39" s="4" t="s">
        <v>9</v>
      </c>
      <c r="E39" s="4" t="s">
        <v>13</v>
      </c>
      <c r="F39" s="4" t="s">
        <v>14</v>
      </c>
      <c r="G39" s="4" t="s">
        <v>9</v>
      </c>
      <c r="H39" s="4" t="s">
        <v>13</v>
      </c>
      <c r="I39" s="4" t="s">
        <v>14</v>
      </c>
      <c r="J39" s="4" t="s">
        <v>9</v>
      </c>
      <c r="K39" s="994"/>
    </row>
    <row r="40" spans="1:11" ht="27.75" customHeight="1" x14ac:dyDescent="0.2">
      <c r="A40" s="37" t="s">
        <v>92</v>
      </c>
      <c r="B40" s="38"/>
      <c r="C40" s="38"/>
      <c r="D40" s="38"/>
      <c r="E40" s="38"/>
      <c r="F40" s="38"/>
      <c r="G40" s="38"/>
      <c r="H40" s="38"/>
      <c r="I40" s="38"/>
      <c r="J40" s="38"/>
      <c r="K40" s="39" t="s">
        <v>93</v>
      </c>
    </row>
    <row r="41" spans="1:11" s="560" customFormat="1" ht="27.75" customHeight="1" x14ac:dyDescent="0.2">
      <c r="A41" s="463" t="s">
        <v>516</v>
      </c>
      <c r="B41" s="9">
        <v>112</v>
      </c>
      <c r="C41" s="9">
        <v>50</v>
      </c>
      <c r="D41" s="9">
        <v>162</v>
      </c>
      <c r="E41" s="9">
        <v>0</v>
      </c>
      <c r="F41" s="9">
        <v>0</v>
      </c>
      <c r="G41" s="9">
        <v>0</v>
      </c>
      <c r="H41" s="9">
        <f t="shared" ref="H41" si="4">SUM(B41,E41)</f>
        <v>112</v>
      </c>
      <c r="I41" s="9">
        <f t="shared" ref="I41" si="5">SUM(C41,F41)</f>
        <v>50</v>
      </c>
      <c r="J41" s="9">
        <f t="shared" ref="J41" si="6">SUM(D41,G41)</f>
        <v>162</v>
      </c>
      <c r="K41" s="562" t="s">
        <v>208</v>
      </c>
    </row>
    <row r="42" spans="1:11" ht="27.75" customHeight="1" x14ac:dyDescent="0.2">
      <c r="A42" s="8" t="s">
        <v>910</v>
      </c>
      <c r="B42" s="317">
        <v>24</v>
      </c>
      <c r="C42" s="317">
        <v>37</v>
      </c>
      <c r="D42" s="9">
        <v>61</v>
      </c>
      <c r="E42" s="9">
        <v>0</v>
      </c>
      <c r="F42" s="9">
        <v>0</v>
      </c>
      <c r="G42" s="9">
        <f>SUM(E42:F42)</f>
        <v>0</v>
      </c>
      <c r="H42" s="9">
        <f t="shared" ref="H42:H50" si="7">SUM(B42,E42)</f>
        <v>24</v>
      </c>
      <c r="I42" s="9">
        <f t="shared" ref="I42:I50" si="8">SUM(C42,F42)</f>
        <v>37</v>
      </c>
      <c r="J42" s="9">
        <f t="shared" ref="J42:J50" si="9">SUM(D42,G42)</f>
        <v>61</v>
      </c>
      <c r="K42" s="339" t="s">
        <v>257</v>
      </c>
    </row>
    <row r="43" spans="1:11" ht="27.75" customHeight="1" x14ac:dyDescent="0.2">
      <c r="A43" s="8" t="s">
        <v>209</v>
      </c>
      <c r="B43" s="317">
        <v>123</v>
      </c>
      <c r="C43" s="317">
        <v>19</v>
      </c>
      <c r="D43" s="9">
        <v>142</v>
      </c>
      <c r="E43" s="9">
        <v>0</v>
      </c>
      <c r="F43" s="9">
        <v>0</v>
      </c>
      <c r="G43" s="9">
        <f t="shared" ref="G43:G50" si="10">SUM(E43:F43)</f>
        <v>0</v>
      </c>
      <c r="H43" s="9">
        <f t="shared" si="7"/>
        <v>123</v>
      </c>
      <c r="I43" s="9">
        <f t="shared" si="8"/>
        <v>19</v>
      </c>
      <c r="J43" s="9">
        <f t="shared" si="9"/>
        <v>142</v>
      </c>
      <c r="K43" s="339" t="s">
        <v>210</v>
      </c>
    </row>
    <row r="44" spans="1:11" ht="27.75" customHeight="1" x14ac:dyDescent="0.2">
      <c r="A44" s="8" t="s">
        <v>217</v>
      </c>
      <c r="B44" s="9">
        <v>55</v>
      </c>
      <c r="C44" s="9">
        <v>61</v>
      </c>
      <c r="D44" s="9">
        <v>116</v>
      </c>
      <c r="E44" s="9">
        <v>0</v>
      </c>
      <c r="F44" s="9">
        <v>0</v>
      </c>
      <c r="G44" s="9">
        <f t="shared" si="10"/>
        <v>0</v>
      </c>
      <c r="H44" s="9">
        <f t="shared" si="7"/>
        <v>55</v>
      </c>
      <c r="I44" s="9">
        <f t="shared" si="8"/>
        <v>61</v>
      </c>
      <c r="J44" s="9">
        <f t="shared" si="9"/>
        <v>116</v>
      </c>
      <c r="K44" s="339" t="s">
        <v>218</v>
      </c>
    </row>
    <row r="45" spans="1:11" ht="27.75" customHeight="1" x14ac:dyDescent="0.2">
      <c r="A45" s="8" t="s">
        <v>221</v>
      </c>
      <c r="B45" s="9">
        <v>125</v>
      </c>
      <c r="C45" s="9">
        <v>96</v>
      </c>
      <c r="D45" s="9">
        <v>221</v>
      </c>
      <c r="E45" s="9">
        <v>0</v>
      </c>
      <c r="F45" s="9">
        <v>0</v>
      </c>
      <c r="G45" s="9">
        <f t="shared" si="10"/>
        <v>0</v>
      </c>
      <c r="H45" s="9">
        <f t="shared" si="7"/>
        <v>125</v>
      </c>
      <c r="I45" s="9">
        <f t="shared" si="8"/>
        <v>96</v>
      </c>
      <c r="J45" s="9">
        <f t="shared" si="9"/>
        <v>221</v>
      </c>
      <c r="K45" s="339" t="s">
        <v>222</v>
      </c>
    </row>
    <row r="46" spans="1:11" ht="27.75" customHeight="1" x14ac:dyDescent="0.2">
      <c r="A46" s="8" t="s">
        <v>458</v>
      </c>
      <c r="B46" s="9">
        <v>57</v>
      </c>
      <c r="C46" s="9">
        <v>135</v>
      </c>
      <c r="D46" s="9">
        <v>192</v>
      </c>
      <c r="E46" s="9">
        <v>0</v>
      </c>
      <c r="F46" s="9">
        <v>0</v>
      </c>
      <c r="G46" s="9">
        <f t="shared" si="10"/>
        <v>0</v>
      </c>
      <c r="H46" s="9">
        <f t="shared" si="7"/>
        <v>57</v>
      </c>
      <c r="I46" s="9">
        <f t="shared" si="8"/>
        <v>135</v>
      </c>
      <c r="J46" s="9">
        <f t="shared" si="9"/>
        <v>192</v>
      </c>
      <c r="K46" s="339" t="s">
        <v>807</v>
      </c>
    </row>
    <row r="47" spans="1:11" ht="27.75" customHeight="1" x14ac:dyDescent="0.2">
      <c r="A47" s="8" t="s">
        <v>460</v>
      </c>
      <c r="B47" s="9">
        <v>76</v>
      </c>
      <c r="C47" s="9">
        <v>85</v>
      </c>
      <c r="D47" s="9">
        <v>161</v>
      </c>
      <c r="E47" s="9">
        <v>0</v>
      </c>
      <c r="F47" s="9">
        <v>0</v>
      </c>
      <c r="G47" s="9">
        <f t="shared" si="10"/>
        <v>0</v>
      </c>
      <c r="H47" s="9">
        <f t="shared" si="7"/>
        <v>76</v>
      </c>
      <c r="I47" s="9">
        <f t="shared" si="8"/>
        <v>85</v>
      </c>
      <c r="J47" s="9">
        <f t="shared" si="9"/>
        <v>161</v>
      </c>
      <c r="K47" s="339" t="s">
        <v>908</v>
      </c>
    </row>
    <row r="48" spans="1:11" ht="27.75" customHeight="1" x14ac:dyDescent="0.2">
      <c r="A48" s="8" t="s">
        <v>229</v>
      </c>
      <c r="B48" s="9">
        <v>33</v>
      </c>
      <c r="C48" s="9">
        <v>8</v>
      </c>
      <c r="D48" s="9">
        <v>41</v>
      </c>
      <c r="E48" s="9">
        <v>0</v>
      </c>
      <c r="F48" s="9">
        <v>0</v>
      </c>
      <c r="G48" s="9">
        <f t="shared" si="10"/>
        <v>0</v>
      </c>
      <c r="H48" s="9">
        <f t="shared" si="7"/>
        <v>33</v>
      </c>
      <c r="I48" s="9">
        <f t="shared" si="8"/>
        <v>8</v>
      </c>
      <c r="J48" s="9">
        <f t="shared" si="9"/>
        <v>41</v>
      </c>
      <c r="K48" s="339" t="s">
        <v>847</v>
      </c>
    </row>
    <row r="49" spans="1:11" ht="27.75" customHeight="1" x14ac:dyDescent="0.2">
      <c r="A49" s="8" t="s">
        <v>239</v>
      </c>
      <c r="B49" s="9">
        <v>102</v>
      </c>
      <c r="C49" s="9">
        <v>23</v>
      </c>
      <c r="D49" s="9">
        <v>125</v>
      </c>
      <c r="E49" s="9">
        <v>0</v>
      </c>
      <c r="F49" s="9">
        <v>0</v>
      </c>
      <c r="G49" s="9">
        <f t="shared" si="10"/>
        <v>0</v>
      </c>
      <c r="H49" s="9">
        <f t="shared" si="7"/>
        <v>102</v>
      </c>
      <c r="I49" s="9">
        <f t="shared" si="8"/>
        <v>23</v>
      </c>
      <c r="J49" s="9">
        <f t="shared" si="9"/>
        <v>125</v>
      </c>
      <c r="K49" s="339" t="s">
        <v>240</v>
      </c>
    </row>
    <row r="50" spans="1:11" ht="27.75" customHeight="1" x14ac:dyDescent="0.2">
      <c r="A50" s="8" t="s">
        <v>245</v>
      </c>
      <c r="B50" s="9">
        <v>37</v>
      </c>
      <c r="C50" s="9">
        <v>31</v>
      </c>
      <c r="D50" s="9">
        <v>68</v>
      </c>
      <c r="E50" s="9">
        <v>0</v>
      </c>
      <c r="F50" s="9">
        <v>0</v>
      </c>
      <c r="G50" s="9">
        <f t="shared" si="10"/>
        <v>0</v>
      </c>
      <c r="H50" s="9">
        <f t="shared" si="7"/>
        <v>37</v>
      </c>
      <c r="I50" s="9">
        <f t="shared" si="8"/>
        <v>31</v>
      </c>
      <c r="J50" s="9">
        <f t="shared" si="9"/>
        <v>68</v>
      </c>
      <c r="K50" s="339" t="s">
        <v>909</v>
      </c>
    </row>
    <row r="51" spans="1:11" ht="27.75" customHeight="1" thickBot="1" x14ac:dyDescent="0.25">
      <c r="A51" s="40" t="s">
        <v>126</v>
      </c>
      <c r="B51" s="41">
        <f>SUM(B41:B50)</f>
        <v>744</v>
      </c>
      <c r="C51" s="41">
        <f t="shared" ref="C51:J51" si="11">SUM(C41:C50)</f>
        <v>545</v>
      </c>
      <c r="D51" s="41">
        <f t="shared" si="11"/>
        <v>1289</v>
      </c>
      <c r="E51" s="41">
        <f t="shared" si="11"/>
        <v>0</v>
      </c>
      <c r="F51" s="41">
        <f t="shared" si="11"/>
        <v>0</v>
      </c>
      <c r="G51" s="41">
        <f t="shared" si="11"/>
        <v>0</v>
      </c>
      <c r="H51" s="41">
        <f t="shared" si="11"/>
        <v>744</v>
      </c>
      <c r="I51" s="41">
        <f t="shared" si="11"/>
        <v>545</v>
      </c>
      <c r="J51" s="41">
        <f t="shared" si="11"/>
        <v>1289</v>
      </c>
      <c r="K51" s="42" t="s">
        <v>911</v>
      </c>
    </row>
    <row r="52" spans="1:11" ht="27.75" customHeight="1" thickBot="1" x14ac:dyDescent="0.25">
      <c r="A52" s="23" t="s">
        <v>374</v>
      </c>
      <c r="B52" s="24">
        <f>SUM(B51,B25)</f>
        <v>2957</v>
      </c>
      <c r="C52" s="24">
        <f>SUM(C51,C25)</f>
        <v>3480</v>
      </c>
      <c r="D52" s="24">
        <f>SUM(D51,D25)</f>
        <v>6437</v>
      </c>
      <c r="E52" s="24">
        <f t="shared" ref="E52:J52" si="12">SUM(E25,E51)</f>
        <v>0</v>
      </c>
      <c r="F52" s="24">
        <f t="shared" si="12"/>
        <v>0</v>
      </c>
      <c r="G52" s="24">
        <f t="shared" si="12"/>
        <v>0</v>
      </c>
      <c r="H52" s="24">
        <f t="shared" si="12"/>
        <v>2957</v>
      </c>
      <c r="I52" s="24">
        <f t="shared" si="12"/>
        <v>3480</v>
      </c>
      <c r="J52" s="24">
        <f t="shared" si="12"/>
        <v>6437</v>
      </c>
      <c r="K52" s="340" t="s">
        <v>852</v>
      </c>
    </row>
    <row r="53" spans="1:11" ht="16.5" thickTop="1" x14ac:dyDescent="0.2">
      <c r="A53" s="293"/>
      <c r="B53" s="331"/>
      <c r="C53" s="331"/>
      <c r="D53" s="331"/>
      <c r="E53" s="331"/>
      <c r="F53" s="331"/>
      <c r="G53" s="331"/>
      <c r="H53" s="331"/>
      <c r="I53" s="331"/>
      <c r="J53" s="331"/>
      <c r="K53" s="294"/>
    </row>
    <row r="54" spans="1:11" s="659" customFormat="1" ht="15.75" x14ac:dyDescent="0.2">
      <c r="A54" s="662"/>
      <c r="B54" s="658"/>
      <c r="C54" s="658"/>
      <c r="D54" s="658"/>
      <c r="E54" s="658"/>
      <c r="F54" s="658"/>
      <c r="G54" s="658"/>
      <c r="H54" s="658"/>
      <c r="I54" s="658"/>
      <c r="J54" s="658"/>
      <c r="K54" s="660"/>
    </row>
    <row r="55" spans="1:11" s="659" customFormat="1" ht="15.75" x14ac:dyDescent="0.2">
      <c r="A55" s="662"/>
      <c r="B55" s="658"/>
      <c r="C55" s="658"/>
      <c r="D55" s="658"/>
      <c r="E55" s="658"/>
      <c r="F55" s="658"/>
      <c r="G55" s="658"/>
      <c r="H55" s="658"/>
      <c r="I55" s="658"/>
      <c r="J55" s="658"/>
      <c r="K55" s="660"/>
    </row>
    <row r="56" spans="1:11" s="659" customFormat="1" ht="15.75" x14ac:dyDescent="0.2">
      <c r="A56" s="662"/>
      <c r="B56" s="658"/>
      <c r="C56" s="658"/>
      <c r="D56" s="658"/>
      <c r="E56" s="658"/>
      <c r="F56" s="658"/>
      <c r="G56" s="658"/>
      <c r="H56" s="658"/>
      <c r="I56" s="658"/>
      <c r="J56" s="658"/>
      <c r="K56" s="660"/>
    </row>
    <row r="57" spans="1:11" s="659" customFormat="1" ht="15.75" x14ac:dyDescent="0.2">
      <c r="A57" s="662"/>
      <c r="B57" s="658"/>
      <c r="C57" s="658"/>
      <c r="D57" s="658"/>
      <c r="E57" s="658"/>
      <c r="F57" s="658"/>
      <c r="G57" s="658"/>
      <c r="H57" s="658"/>
      <c r="I57" s="658"/>
      <c r="J57" s="658"/>
      <c r="K57" s="660"/>
    </row>
    <row r="58" spans="1:11" s="659" customFormat="1" ht="15.75" x14ac:dyDescent="0.2">
      <c r="A58" s="662"/>
      <c r="B58" s="658"/>
      <c r="C58" s="658"/>
      <c r="D58" s="658"/>
      <c r="E58" s="658"/>
      <c r="F58" s="658"/>
      <c r="G58" s="658"/>
      <c r="H58" s="658"/>
      <c r="I58" s="658"/>
      <c r="J58" s="658"/>
      <c r="K58" s="660"/>
    </row>
    <row r="68" spans="1:11" ht="30" customHeight="1" x14ac:dyDescent="0.2">
      <c r="A68" s="995" t="s">
        <v>2120</v>
      </c>
      <c r="B68" s="995"/>
      <c r="C68" s="995"/>
      <c r="D68" s="995"/>
      <c r="E68" s="995"/>
      <c r="F68" s="995"/>
      <c r="G68" s="995"/>
      <c r="H68" s="995"/>
      <c r="I68" s="995"/>
      <c r="J68" s="995"/>
      <c r="K68" s="995"/>
    </row>
    <row r="69" spans="1:11" s="64" customFormat="1" ht="21.75" customHeight="1" x14ac:dyDescent="0.2">
      <c r="A69" s="999" t="s">
        <v>2121</v>
      </c>
      <c r="B69" s="999"/>
      <c r="C69" s="999"/>
      <c r="D69" s="999"/>
      <c r="E69" s="999"/>
      <c r="F69" s="999"/>
      <c r="G69" s="999"/>
      <c r="H69" s="999"/>
      <c r="I69" s="999"/>
      <c r="J69" s="999"/>
      <c r="K69" s="999"/>
    </row>
    <row r="70" spans="1:11" ht="23.25" customHeight="1" thickBot="1" x14ac:dyDescent="0.3">
      <c r="A70" s="33" t="s">
        <v>915</v>
      </c>
      <c r="K70" s="79" t="s">
        <v>2523</v>
      </c>
    </row>
    <row r="71" spans="1:11" ht="16.5" customHeight="1" thickTop="1" x14ac:dyDescent="0.25">
      <c r="A71" s="992" t="s">
        <v>196</v>
      </c>
      <c r="B71" s="1003" t="s">
        <v>1</v>
      </c>
      <c r="C71" s="1003"/>
      <c r="D71" s="1003"/>
      <c r="E71" s="1003" t="s">
        <v>2</v>
      </c>
      <c r="F71" s="1003"/>
      <c r="G71" s="1003"/>
      <c r="H71" s="1003" t="s">
        <v>4</v>
      </c>
      <c r="I71" s="1003"/>
      <c r="J71" s="1003"/>
      <c r="K71" s="992" t="s">
        <v>197</v>
      </c>
    </row>
    <row r="72" spans="1:11" ht="16.5" customHeight="1" x14ac:dyDescent="0.25">
      <c r="A72" s="993"/>
      <c r="B72" s="1004" t="s">
        <v>561</v>
      </c>
      <c r="C72" s="1004"/>
      <c r="D72" s="1004"/>
      <c r="E72" s="1004" t="s">
        <v>7</v>
      </c>
      <c r="F72" s="1004"/>
      <c r="G72" s="1004"/>
      <c r="H72" s="1004" t="s">
        <v>9</v>
      </c>
      <c r="I72" s="1004"/>
      <c r="J72" s="1004"/>
      <c r="K72" s="993"/>
    </row>
    <row r="73" spans="1:11" ht="16.5" customHeight="1" x14ac:dyDescent="0.25">
      <c r="A73" s="993"/>
      <c r="B73" s="334" t="s">
        <v>10</v>
      </c>
      <c r="C73" s="334" t="s">
        <v>112</v>
      </c>
      <c r="D73" s="334" t="s">
        <v>12</v>
      </c>
      <c r="E73" s="334" t="s">
        <v>10</v>
      </c>
      <c r="F73" s="334" t="s">
        <v>112</v>
      </c>
      <c r="G73" s="334" t="s">
        <v>12</v>
      </c>
      <c r="H73" s="334" t="s">
        <v>10</v>
      </c>
      <c r="I73" s="334" t="s">
        <v>112</v>
      </c>
      <c r="J73" s="334" t="s">
        <v>4</v>
      </c>
      <c r="K73" s="993"/>
    </row>
    <row r="74" spans="1:11" ht="16.5" customHeight="1" thickBot="1" x14ac:dyDescent="0.3">
      <c r="A74" s="994"/>
      <c r="B74" s="4" t="s">
        <v>13</v>
      </c>
      <c r="C74" s="4" t="s">
        <v>14</v>
      </c>
      <c r="D74" s="4" t="s">
        <v>9</v>
      </c>
      <c r="E74" s="4" t="s">
        <v>13</v>
      </c>
      <c r="F74" s="4" t="s">
        <v>14</v>
      </c>
      <c r="G74" s="4" t="s">
        <v>9</v>
      </c>
      <c r="H74" s="4" t="s">
        <v>13</v>
      </c>
      <c r="I74" s="4" t="s">
        <v>14</v>
      </c>
      <c r="J74" s="4" t="s">
        <v>9</v>
      </c>
      <c r="K74" s="994"/>
    </row>
    <row r="75" spans="1:11" ht="20.100000000000001" customHeight="1" x14ac:dyDescent="0.2">
      <c r="A75" s="37" t="s">
        <v>15</v>
      </c>
      <c r="B75" s="38"/>
      <c r="C75" s="38"/>
      <c r="D75" s="38"/>
      <c r="E75" s="38"/>
      <c r="F75" s="38"/>
      <c r="G75" s="38"/>
      <c r="H75" s="38"/>
      <c r="I75" s="38"/>
      <c r="J75" s="38"/>
      <c r="K75" s="39" t="s">
        <v>198</v>
      </c>
    </row>
    <row r="76" spans="1:11" ht="20.100000000000001" customHeight="1" x14ac:dyDescent="0.2">
      <c r="A76" s="8" t="s">
        <v>199</v>
      </c>
      <c r="B76" s="9">
        <v>329</v>
      </c>
      <c r="C76" s="9">
        <v>685</v>
      </c>
      <c r="D76" s="9">
        <v>1014</v>
      </c>
      <c r="E76" s="9">
        <v>1</v>
      </c>
      <c r="F76" s="9">
        <v>0</v>
      </c>
      <c r="G76" s="9">
        <f>SUM(E76:F76)</f>
        <v>1</v>
      </c>
      <c r="H76" s="9">
        <f>SUM(B76,E76)</f>
        <v>330</v>
      </c>
      <c r="I76" s="9">
        <f>SUM(C76,F76)</f>
        <v>685</v>
      </c>
      <c r="J76" s="9">
        <f t="shared" ref="J76:J91" si="13">SUM(D76,G76)</f>
        <v>1015</v>
      </c>
      <c r="K76" s="339" t="s">
        <v>200</v>
      </c>
    </row>
    <row r="77" spans="1:11" ht="20.100000000000001" customHeight="1" x14ac:dyDescent="0.2">
      <c r="A77" s="8" t="s">
        <v>790</v>
      </c>
      <c r="B77" s="9">
        <v>198</v>
      </c>
      <c r="C77" s="9">
        <v>432</v>
      </c>
      <c r="D77" s="9">
        <v>630</v>
      </c>
      <c r="E77" s="9">
        <v>0</v>
      </c>
      <c r="F77" s="9">
        <v>0</v>
      </c>
      <c r="G77" s="9">
        <v>0</v>
      </c>
      <c r="H77" s="9">
        <f t="shared" ref="H77:I91" si="14">SUM(B77,E77)</f>
        <v>198</v>
      </c>
      <c r="I77" s="9">
        <f t="shared" si="14"/>
        <v>432</v>
      </c>
      <c r="J77" s="9">
        <f t="shared" si="13"/>
        <v>630</v>
      </c>
      <c r="K77" s="339" t="s">
        <v>204</v>
      </c>
    </row>
    <row r="78" spans="1:11" ht="20.100000000000001" customHeight="1" x14ac:dyDescent="0.2">
      <c r="A78" s="8" t="s">
        <v>205</v>
      </c>
      <c r="B78" s="9">
        <v>219</v>
      </c>
      <c r="C78" s="9">
        <v>505</v>
      </c>
      <c r="D78" s="9">
        <v>724</v>
      </c>
      <c r="E78" s="9">
        <v>0</v>
      </c>
      <c r="F78" s="9">
        <v>0</v>
      </c>
      <c r="G78" s="9">
        <v>0</v>
      </c>
      <c r="H78" s="9">
        <f t="shared" si="14"/>
        <v>219</v>
      </c>
      <c r="I78" s="9">
        <f t="shared" si="14"/>
        <v>505</v>
      </c>
      <c r="J78" s="9">
        <f t="shared" si="13"/>
        <v>724</v>
      </c>
      <c r="K78" s="339" t="s">
        <v>300</v>
      </c>
    </row>
    <row r="79" spans="1:11" ht="20.100000000000001" customHeight="1" x14ac:dyDescent="0.2">
      <c r="A79" s="8" t="s">
        <v>516</v>
      </c>
      <c r="B79" s="9">
        <v>62</v>
      </c>
      <c r="C79" s="9">
        <v>291</v>
      </c>
      <c r="D79" s="9">
        <v>353</v>
      </c>
      <c r="E79" s="9">
        <v>0</v>
      </c>
      <c r="F79" s="9">
        <v>0</v>
      </c>
      <c r="G79" s="9">
        <v>0</v>
      </c>
      <c r="H79" s="9">
        <f t="shared" si="14"/>
        <v>62</v>
      </c>
      <c r="I79" s="9">
        <f t="shared" si="14"/>
        <v>291</v>
      </c>
      <c r="J79" s="9">
        <f t="shared" si="13"/>
        <v>353</v>
      </c>
      <c r="K79" s="339" t="s">
        <v>208</v>
      </c>
    </row>
    <row r="80" spans="1:11" ht="20.100000000000001" customHeight="1" x14ac:dyDescent="0.2">
      <c r="A80" s="8" t="s">
        <v>903</v>
      </c>
      <c r="B80" s="9">
        <v>108</v>
      </c>
      <c r="C80" s="9">
        <v>248</v>
      </c>
      <c r="D80" s="9">
        <v>356</v>
      </c>
      <c r="E80" s="9">
        <v>0</v>
      </c>
      <c r="F80" s="9">
        <v>0</v>
      </c>
      <c r="G80" s="9">
        <v>0</v>
      </c>
      <c r="H80" s="9">
        <f t="shared" si="14"/>
        <v>108</v>
      </c>
      <c r="I80" s="9">
        <f t="shared" si="14"/>
        <v>248</v>
      </c>
      <c r="J80" s="9">
        <f t="shared" si="13"/>
        <v>356</v>
      </c>
      <c r="K80" s="339" t="s">
        <v>904</v>
      </c>
    </row>
    <row r="81" spans="1:11" ht="20.100000000000001" customHeight="1" x14ac:dyDescent="0.2">
      <c r="A81" s="8" t="s">
        <v>209</v>
      </c>
      <c r="B81" s="9">
        <v>630</v>
      </c>
      <c r="C81" s="9">
        <v>558</v>
      </c>
      <c r="D81" s="9">
        <v>1188</v>
      </c>
      <c r="E81" s="9">
        <v>0</v>
      </c>
      <c r="F81" s="9">
        <v>0</v>
      </c>
      <c r="G81" s="9">
        <v>0</v>
      </c>
      <c r="H81" s="9">
        <f t="shared" si="14"/>
        <v>630</v>
      </c>
      <c r="I81" s="9">
        <f t="shared" si="14"/>
        <v>558</v>
      </c>
      <c r="J81" s="9">
        <f t="shared" si="13"/>
        <v>1188</v>
      </c>
      <c r="K81" s="339" t="s">
        <v>210</v>
      </c>
    </row>
    <row r="82" spans="1:11" ht="20.100000000000001" customHeight="1" x14ac:dyDescent="0.2">
      <c r="A82" s="8" t="s">
        <v>213</v>
      </c>
      <c r="B82" s="9">
        <v>179</v>
      </c>
      <c r="C82" s="9">
        <v>223</v>
      </c>
      <c r="D82" s="9">
        <v>402</v>
      </c>
      <c r="E82" s="9">
        <v>0</v>
      </c>
      <c r="F82" s="9">
        <v>0</v>
      </c>
      <c r="G82" s="9">
        <v>0</v>
      </c>
      <c r="H82" s="9">
        <f t="shared" si="14"/>
        <v>179</v>
      </c>
      <c r="I82" s="9">
        <f t="shared" si="14"/>
        <v>223</v>
      </c>
      <c r="J82" s="9">
        <f t="shared" si="13"/>
        <v>402</v>
      </c>
      <c r="K82" s="339" t="s">
        <v>707</v>
      </c>
    </row>
    <row r="83" spans="1:11" ht="20.100000000000001" customHeight="1" x14ac:dyDescent="0.2">
      <c r="A83" s="8" t="s">
        <v>215</v>
      </c>
      <c r="B83" s="9">
        <v>175</v>
      </c>
      <c r="C83" s="9">
        <v>171</v>
      </c>
      <c r="D83" s="9">
        <v>346</v>
      </c>
      <c r="E83" s="9">
        <v>0</v>
      </c>
      <c r="F83" s="9">
        <v>0</v>
      </c>
      <c r="G83" s="9">
        <v>0</v>
      </c>
      <c r="H83" s="9">
        <f t="shared" si="14"/>
        <v>175</v>
      </c>
      <c r="I83" s="9">
        <f t="shared" si="14"/>
        <v>171</v>
      </c>
      <c r="J83" s="9">
        <f t="shared" si="13"/>
        <v>346</v>
      </c>
      <c r="K83" s="339" t="s">
        <v>906</v>
      </c>
    </row>
    <row r="84" spans="1:11" ht="20.100000000000001" customHeight="1" x14ac:dyDescent="0.2">
      <c r="A84" s="8" t="s">
        <v>301</v>
      </c>
      <c r="B84" s="9">
        <v>316</v>
      </c>
      <c r="C84" s="9">
        <v>930</v>
      </c>
      <c r="D84" s="9">
        <v>1246</v>
      </c>
      <c r="E84" s="9">
        <v>0</v>
      </c>
      <c r="F84" s="9">
        <v>0</v>
      </c>
      <c r="G84" s="9">
        <v>0</v>
      </c>
      <c r="H84" s="9">
        <f t="shared" si="14"/>
        <v>316</v>
      </c>
      <c r="I84" s="9">
        <f t="shared" si="14"/>
        <v>930</v>
      </c>
      <c r="J84" s="9">
        <f t="shared" si="13"/>
        <v>1246</v>
      </c>
      <c r="K84" s="339" t="s">
        <v>218</v>
      </c>
    </row>
    <row r="85" spans="1:11" ht="20.100000000000001" customHeight="1" x14ac:dyDescent="0.2">
      <c r="A85" s="8" t="s">
        <v>306</v>
      </c>
      <c r="B85" s="9">
        <v>1966</v>
      </c>
      <c r="C85" s="9">
        <v>1741</v>
      </c>
      <c r="D85" s="9">
        <v>3707</v>
      </c>
      <c r="E85" s="9">
        <v>0</v>
      </c>
      <c r="F85" s="9">
        <v>0</v>
      </c>
      <c r="G85" s="9">
        <v>0</v>
      </c>
      <c r="H85" s="9">
        <f t="shared" si="14"/>
        <v>1966</v>
      </c>
      <c r="I85" s="9">
        <f t="shared" si="14"/>
        <v>1741</v>
      </c>
      <c r="J85" s="9">
        <f t="shared" si="13"/>
        <v>3707</v>
      </c>
      <c r="K85" s="339" t="s">
        <v>222</v>
      </c>
    </row>
    <row r="86" spans="1:11" ht="20.100000000000001" customHeight="1" x14ac:dyDescent="0.2">
      <c r="A86" s="8" t="s">
        <v>687</v>
      </c>
      <c r="B86" s="9">
        <v>285</v>
      </c>
      <c r="C86" s="9">
        <v>221</v>
      </c>
      <c r="D86" s="9">
        <v>506</v>
      </c>
      <c r="E86" s="9">
        <v>0</v>
      </c>
      <c r="F86" s="9">
        <v>0</v>
      </c>
      <c r="G86" s="9">
        <v>0</v>
      </c>
      <c r="H86" s="9">
        <f t="shared" si="14"/>
        <v>285</v>
      </c>
      <c r="I86" s="9">
        <f t="shared" si="14"/>
        <v>221</v>
      </c>
      <c r="J86" s="9">
        <f t="shared" si="13"/>
        <v>506</v>
      </c>
      <c r="K86" s="339" t="s">
        <v>907</v>
      </c>
    </row>
    <row r="87" spans="1:11" ht="20.100000000000001" customHeight="1" x14ac:dyDescent="0.2">
      <c r="A87" s="8" t="s">
        <v>458</v>
      </c>
      <c r="B87" s="9">
        <v>885</v>
      </c>
      <c r="C87" s="9">
        <v>1877</v>
      </c>
      <c r="D87" s="9">
        <v>2762</v>
      </c>
      <c r="E87" s="9">
        <v>0</v>
      </c>
      <c r="F87" s="9">
        <v>0</v>
      </c>
      <c r="G87" s="9">
        <v>0</v>
      </c>
      <c r="H87" s="9">
        <f t="shared" si="14"/>
        <v>885</v>
      </c>
      <c r="I87" s="9">
        <f t="shared" si="14"/>
        <v>1877</v>
      </c>
      <c r="J87" s="9">
        <f t="shared" si="13"/>
        <v>2762</v>
      </c>
      <c r="K87" s="339" t="s">
        <v>807</v>
      </c>
    </row>
    <row r="88" spans="1:11" ht="20.100000000000001" customHeight="1" x14ac:dyDescent="0.2">
      <c r="A88" s="8" t="s">
        <v>460</v>
      </c>
      <c r="B88" s="9">
        <v>685</v>
      </c>
      <c r="C88" s="9">
        <v>1041</v>
      </c>
      <c r="D88" s="9">
        <v>1726</v>
      </c>
      <c r="E88" s="9">
        <v>0</v>
      </c>
      <c r="F88" s="9">
        <v>0</v>
      </c>
      <c r="G88" s="9">
        <v>0</v>
      </c>
      <c r="H88" s="9">
        <f t="shared" si="14"/>
        <v>685</v>
      </c>
      <c r="I88" s="9">
        <f t="shared" si="14"/>
        <v>1041</v>
      </c>
      <c r="J88" s="9">
        <f t="shared" si="13"/>
        <v>1726</v>
      </c>
      <c r="K88" s="339" t="s">
        <v>908</v>
      </c>
    </row>
    <row r="89" spans="1:11" ht="20.100000000000001" customHeight="1" x14ac:dyDescent="0.2">
      <c r="A89" s="8" t="s">
        <v>229</v>
      </c>
      <c r="B89" s="9">
        <v>381</v>
      </c>
      <c r="C89" s="9">
        <v>163</v>
      </c>
      <c r="D89" s="9">
        <v>544</v>
      </c>
      <c r="E89" s="9">
        <v>0</v>
      </c>
      <c r="F89" s="9">
        <v>0</v>
      </c>
      <c r="G89" s="9">
        <v>0</v>
      </c>
      <c r="H89" s="9">
        <f t="shared" si="14"/>
        <v>381</v>
      </c>
      <c r="I89" s="9">
        <f t="shared" si="14"/>
        <v>163</v>
      </c>
      <c r="J89" s="9">
        <f t="shared" si="13"/>
        <v>544</v>
      </c>
      <c r="K89" s="339" t="s">
        <v>847</v>
      </c>
    </row>
    <row r="90" spans="1:11" ht="20.100000000000001" customHeight="1" x14ac:dyDescent="0.2">
      <c r="A90" s="8" t="s">
        <v>523</v>
      </c>
      <c r="B90" s="9">
        <v>545</v>
      </c>
      <c r="C90" s="9">
        <v>346</v>
      </c>
      <c r="D90" s="9">
        <v>891</v>
      </c>
      <c r="E90" s="9">
        <v>0</v>
      </c>
      <c r="F90" s="9">
        <v>0</v>
      </c>
      <c r="G90" s="9">
        <v>0</v>
      </c>
      <c r="H90" s="9">
        <f t="shared" si="14"/>
        <v>545</v>
      </c>
      <c r="I90" s="9">
        <f t="shared" si="14"/>
        <v>346</v>
      </c>
      <c r="J90" s="9">
        <f t="shared" si="13"/>
        <v>891</v>
      </c>
      <c r="K90" s="339" t="s">
        <v>240</v>
      </c>
    </row>
    <row r="91" spans="1:11" ht="20.100000000000001" customHeight="1" x14ac:dyDescent="0.2">
      <c r="A91" s="8" t="s">
        <v>245</v>
      </c>
      <c r="B91" s="9">
        <v>385</v>
      </c>
      <c r="C91" s="9">
        <v>974</v>
      </c>
      <c r="D91" s="9">
        <v>1359</v>
      </c>
      <c r="E91" s="9">
        <v>0</v>
      </c>
      <c r="F91" s="9">
        <v>0</v>
      </c>
      <c r="G91" s="9">
        <v>0</v>
      </c>
      <c r="H91" s="9">
        <f t="shared" si="14"/>
        <v>385</v>
      </c>
      <c r="I91" s="9">
        <f t="shared" si="14"/>
        <v>974</v>
      </c>
      <c r="J91" s="9">
        <f t="shared" si="13"/>
        <v>1359</v>
      </c>
      <c r="K91" s="339" t="s">
        <v>909</v>
      </c>
    </row>
    <row r="92" spans="1:11" ht="20.100000000000001" customHeight="1" thickBot="1" x14ac:dyDescent="0.25">
      <c r="A92" s="11" t="s">
        <v>90</v>
      </c>
      <c r="B92" s="12">
        <f>SUM(B76:B91)</f>
        <v>7348</v>
      </c>
      <c r="C92" s="12">
        <f t="shared" ref="C92:J92" si="15">SUM(C76:C91)</f>
        <v>10406</v>
      </c>
      <c r="D92" s="12">
        <f>SUM(D76:D91)</f>
        <v>17754</v>
      </c>
      <c r="E92" s="12">
        <f t="shared" si="15"/>
        <v>1</v>
      </c>
      <c r="F92" s="12">
        <f t="shared" si="15"/>
        <v>0</v>
      </c>
      <c r="G92" s="12">
        <f t="shared" si="15"/>
        <v>1</v>
      </c>
      <c r="H92" s="12">
        <f t="shared" si="15"/>
        <v>7349</v>
      </c>
      <c r="I92" s="12">
        <f t="shared" si="15"/>
        <v>10406</v>
      </c>
      <c r="J92" s="12">
        <f t="shared" si="15"/>
        <v>17755</v>
      </c>
      <c r="K92" s="13" t="s">
        <v>410</v>
      </c>
    </row>
    <row r="93" spans="1:11" ht="15" thickTop="1" x14ac:dyDescent="0.2"/>
    <row r="94" spans="1:11" s="560" customFormat="1" x14ac:dyDescent="0.2"/>
    <row r="95" spans="1:11" s="560" customFormat="1" x14ac:dyDescent="0.2"/>
    <row r="96" spans="1:11" s="560" customFormat="1" x14ac:dyDescent="0.2"/>
    <row r="99" spans="1:11" s="560" customFormat="1" x14ac:dyDescent="0.2"/>
    <row r="100" spans="1:11" ht="34.5" customHeight="1" thickBot="1" x14ac:dyDescent="0.3">
      <c r="A100" s="33" t="s">
        <v>2524</v>
      </c>
      <c r="K100" s="79" t="s">
        <v>2693</v>
      </c>
    </row>
    <row r="101" spans="1:11" ht="20.25" customHeight="1" thickTop="1" x14ac:dyDescent="0.25">
      <c r="A101" s="992" t="s">
        <v>196</v>
      </c>
      <c r="B101" s="1003" t="s">
        <v>1</v>
      </c>
      <c r="C101" s="1003"/>
      <c r="D101" s="1003"/>
      <c r="E101" s="1003" t="s">
        <v>2</v>
      </c>
      <c r="F101" s="1003"/>
      <c r="G101" s="1003"/>
      <c r="H101" s="1003" t="s">
        <v>4</v>
      </c>
      <c r="I101" s="1003"/>
      <c r="J101" s="1003"/>
      <c r="K101" s="992" t="s">
        <v>197</v>
      </c>
    </row>
    <row r="102" spans="1:11" ht="20.25" customHeight="1" x14ac:dyDescent="0.25">
      <c r="A102" s="993"/>
      <c r="B102" s="1004" t="s">
        <v>561</v>
      </c>
      <c r="C102" s="1004"/>
      <c r="D102" s="1004"/>
      <c r="E102" s="1004" t="s">
        <v>7</v>
      </c>
      <c r="F102" s="1004"/>
      <c r="G102" s="1004"/>
      <c r="H102" s="1004" t="s">
        <v>9</v>
      </c>
      <c r="I102" s="1004"/>
      <c r="J102" s="1004"/>
      <c r="K102" s="993"/>
    </row>
    <row r="103" spans="1:11" ht="20.25" customHeight="1" x14ac:dyDescent="0.25">
      <c r="A103" s="993"/>
      <c r="B103" s="334" t="s">
        <v>10</v>
      </c>
      <c r="C103" s="334" t="s">
        <v>112</v>
      </c>
      <c r="D103" s="334" t="s">
        <v>12</v>
      </c>
      <c r="E103" s="334" t="s">
        <v>10</v>
      </c>
      <c r="F103" s="334" t="s">
        <v>112</v>
      </c>
      <c r="G103" s="334" t="s">
        <v>12</v>
      </c>
      <c r="H103" s="334" t="s">
        <v>10</v>
      </c>
      <c r="I103" s="334" t="s">
        <v>112</v>
      </c>
      <c r="J103" s="334" t="s">
        <v>4</v>
      </c>
      <c r="K103" s="993"/>
    </row>
    <row r="104" spans="1:11" ht="20.25" customHeight="1" thickBot="1" x14ac:dyDescent="0.3">
      <c r="A104" s="994"/>
      <c r="B104" s="4" t="s">
        <v>13</v>
      </c>
      <c r="C104" s="4" t="s">
        <v>14</v>
      </c>
      <c r="D104" s="4" t="s">
        <v>9</v>
      </c>
      <c r="E104" s="4" t="s">
        <v>13</v>
      </c>
      <c r="F104" s="4" t="s">
        <v>14</v>
      </c>
      <c r="G104" s="4" t="s">
        <v>9</v>
      </c>
      <c r="H104" s="4" t="s">
        <v>13</v>
      </c>
      <c r="I104" s="4" t="s">
        <v>14</v>
      </c>
      <c r="J104" s="4" t="s">
        <v>9</v>
      </c>
      <c r="K104" s="994"/>
    </row>
    <row r="105" spans="1:11" ht="25.5" customHeight="1" x14ac:dyDescent="0.2">
      <c r="A105" s="37" t="s">
        <v>92</v>
      </c>
      <c r="B105" s="38"/>
      <c r="C105" s="38"/>
      <c r="D105" s="38"/>
      <c r="E105" s="38"/>
      <c r="F105" s="38"/>
      <c r="G105" s="38"/>
      <c r="H105" s="38"/>
      <c r="I105" s="38"/>
      <c r="J105" s="38"/>
      <c r="K105" s="39" t="s">
        <v>93</v>
      </c>
    </row>
    <row r="106" spans="1:11" s="560" customFormat="1" ht="25.5" customHeight="1" x14ac:dyDescent="0.2">
      <c r="A106" s="463" t="s">
        <v>516</v>
      </c>
      <c r="B106" s="9">
        <v>193</v>
      </c>
      <c r="C106" s="9">
        <v>91</v>
      </c>
      <c r="D106" s="9">
        <v>284</v>
      </c>
      <c r="E106" s="9">
        <v>0</v>
      </c>
      <c r="F106" s="9">
        <v>0</v>
      </c>
      <c r="G106" s="9">
        <v>0</v>
      </c>
      <c r="H106" s="9">
        <f t="shared" ref="H106" si="16">SUM(B106,E106)</f>
        <v>193</v>
      </c>
      <c r="I106" s="9">
        <f t="shared" ref="I106" si="17">SUM(C106,F106)</f>
        <v>91</v>
      </c>
      <c r="J106" s="9">
        <f t="shared" ref="J106" si="18">SUM(D106,G106)</f>
        <v>284</v>
      </c>
      <c r="K106" s="562" t="s">
        <v>208</v>
      </c>
    </row>
    <row r="107" spans="1:11" ht="25.5" customHeight="1" x14ac:dyDescent="0.2">
      <c r="A107" s="8" t="s">
        <v>910</v>
      </c>
      <c r="B107" s="9">
        <v>71</v>
      </c>
      <c r="C107" s="9">
        <v>154</v>
      </c>
      <c r="D107" s="9">
        <v>225</v>
      </c>
      <c r="E107" s="9">
        <v>0</v>
      </c>
      <c r="F107" s="9">
        <v>0</v>
      </c>
      <c r="G107" s="9">
        <v>0</v>
      </c>
      <c r="H107" s="9">
        <f t="shared" ref="H107:H116" si="19">SUM(B107,E107)</f>
        <v>71</v>
      </c>
      <c r="I107" s="9">
        <f t="shared" ref="I107:I116" si="20">SUM(C107,F107)</f>
        <v>154</v>
      </c>
      <c r="J107" s="9">
        <f t="shared" ref="J107:J116" si="21">SUM(D107,G107)</f>
        <v>225</v>
      </c>
      <c r="K107" s="339" t="s">
        <v>218</v>
      </c>
    </row>
    <row r="108" spans="1:11" ht="25.5" customHeight="1" x14ac:dyDescent="0.2">
      <c r="A108" s="8" t="s">
        <v>209</v>
      </c>
      <c r="B108" s="9">
        <v>591</v>
      </c>
      <c r="C108" s="9">
        <v>127</v>
      </c>
      <c r="D108" s="9">
        <v>718</v>
      </c>
      <c r="E108" s="9">
        <v>0</v>
      </c>
      <c r="F108" s="9">
        <v>0</v>
      </c>
      <c r="G108" s="9">
        <v>0</v>
      </c>
      <c r="H108" s="9">
        <f t="shared" si="19"/>
        <v>591</v>
      </c>
      <c r="I108" s="9">
        <f t="shared" si="20"/>
        <v>127</v>
      </c>
      <c r="J108" s="9">
        <f t="shared" si="21"/>
        <v>718</v>
      </c>
      <c r="K108" s="339" t="s">
        <v>210</v>
      </c>
    </row>
    <row r="109" spans="1:11" ht="25.5" customHeight="1" x14ac:dyDescent="0.2">
      <c r="A109" s="8" t="s">
        <v>217</v>
      </c>
      <c r="B109" s="9">
        <v>285</v>
      </c>
      <c r="C109" s="9">
        <v>278</v>
      </c>
      <c r="D109" s="9">
        <v>563</v>
      </c>
      <c r="E109" s="9">
        <v>0</v>
      </c>
      <c r="F109" s="9">
        <v>0</v>
      </c>
      <c r="G109" s="9">
        <v>0</v>
      </c>
      <c r="H109" s="9">
        <f t="shared" si="19"/>
        <v>285</v>
      </c>
      <c r="I109" s="9">
        <f t="shared" si="20"/>
        <v>278</v>
      </c>
      <c r="J109" s="9">
        <f t="shared" si="21"/>
        <v>563</v>
      </c>
      <c r="K109" s="339" t="s">
        <v>218</v>
      </c>
    </row>
    <row r="110" spans="1:11" ht="25.5" customHeight="1" x14ac:dyDescent="0.2">
      <c r="A110" s="8" t="s">
        <v>221</v>
      </c>
      <c r="B110" s="9">
        <v>763</v>
      </c>
      <c r="C110" s="9">
        <v>375</v>
      </c>
      <c r="D110" s="9">
        <v>1138</v>
      </c>
      <c r="E110" s="9">
        <v>0</v>
      </c>
      <c r="F110" s="9">
        <v>0</v>
      </c>
      <c r="G110" s="9">
        <v>0</v>
      </c>
      <c r="H110" s="9">
        <f t="shared" si="19"/>
        <v>763</v>
      </c>
      <c r="I110" s="9">
        <f t="shared" si="20"/>
        <v>375</v>
      </c>
      <c r="J110" s="9">
        <f t="shared" si="21"/>
        <v>1138</v>
      </c>
      <c r="K110" s="339" t="s">
        <v>222</v>
      </c>
    </row>
    <row r="111" spans="1:11" ht="25.5" customHeight="1" x14ac:dyDescent="0.2">
      <c r="A111" s="8" t="s">
        <v>307</v>
      </c>
      <c r="B111" s="9">
        <v>53</v>
      </c>
      <c r="C111" s="9">
        <v>2</v>
      </c>
      <c r="D111" s="9">
        <v>55</v>
      </c>
      <c r="E111" s="9">
        <v>0</v>
      </c>
      <c r="F111" s="9">
        <v>0</v>
      </c>
      <c r="G111" s="9">
        <v>0</v>
      </c>
      <c r="H111" s="9">
        <f t="shared" si="19"/>
        <v>53</v>
      </c>
      <c r="I111" s="9">
        <f t="shared" si="20"/>
        <v>2</v>
      </c>
      <c r="J111" s="9">
        <f t="shared" si="21"/>
        <v>55</v>
      </c>
      <c r="K111" s="339" t="s">
        <v>907</v>
      </c>
    </row>
    <row r="112" spans="1:11" ht="25.5" customHeight="1" x14ac:dyDescent="0.2">
      <c r="A112" s="8" t="s">
        <v>458</v>
      </c>
      <c r="B112" s="9">
        <v>765</v>
      </c>
      <c r="C112" s="9">
        <v>1181</v>
      </c>
      <c r="D112" s="9">
        <v>1946</v>
      </c>
      <c r="E112" s="9">
        <v>0</v>
      </c>
      <c r="F112" s="9">
        <v>0</v>
      </c>
      <c r="G112" s="9">
        <v>0</v>
      </c>
      <c r="H112" s="9">
        <f t="shared" si="19"/>
        <v>765</v>
      </c>
      <c r="I112" s="9">
        <f t="shared" si="20"/>
        <v>1181</v>
      </c>
      <c r="J112" s="9">
        <f t="shared" si="21"/>
        <v>1946</v>
      </c>
      <c r="K112" s="339" t="s">
        <v>807</v>
      </c>
    </row>
    <row r="113" spans="1:16" ht="25.5" customHeight="1" x14ac:dyDescent="0.2">
      <c r="A113" s="8" t="s">
        <v>460</v>
      </c>
      <c r="B113" s="9">
        <v>419</v>
      </c>
      <c r="C113" s="9">
        <v>531</v>
      </c>
      <c r="D113" s="9">
        <v>950</v>
      </c>
      <c r="E113" s="9">
        <v>0</v>
      </c>
      <c r="F113" s="9">
        <v>0</v>
      </c>
      <c r="G113" s="9">
        <v>0</v>
      </c>
      <c r="H113" s="9">
        <f t="shared" si="19"/>
        <v>419</v>
      </c>
      <c r="I113" s="9">
        <f t="shared" si="20"/>
        <v>531</v>
      </c>
      <c r="J113" s="9">
        <f t="shared" si="21"/>
        <v>950</v>
      </c>
      <c r="K113" s="339" t="s">
        <v>908</v>
      </c>
    </row>
    <row r="114" spans="1:16" ht="25.5" customHeight="1" x14ac:dyDescent="0.2">
      <c r="A114" s="8" t="s">
        <v>229</v>
      </c>
      <c r="B114" s="9">
        <v>181</v>
      </c>
      <c r="C114" s="9">
        <v>38</v>
      </c>
      <c r="D114" s="9">
        <v>219</v>
      </c>
      <c r="E114" s="9">
        <v>0</v>
      </c>
      <c r="F114" s="9">
        <v>0</v>
      </c>
      <c r="G114" s="9">
        <v>0</v>
      </c>
      <c r="H114" s="9">
        <f t="shared" si="19"/>
        <v>181</v>
      </c>
      <c r="I114" s="9">
        <f t="shared" si="20"/>
        <v>38</v>
      </c>
      <c r="J114" s="9">
        <f t="shared" si="21"/>
        <v>219</v>
      </c>
      <c r="K114" s="339" t="s">
        <v>847</v>
      </c>
    </row>
    <row r="115" spans="1:16" ht="25.5" customHeight="1" x14ac:dyDescent="0.2">
      <c r="A115" s="8" t="s">
        <v>239</v>
      </c>
      <c r="B115" s="9">
        <v>704</v>
      </c>
      <c r="C115" s="9">
        <v>186</v>
      </c>
      <c r="D115" s="9">
        <v>890</v>
      </c>
      <c r="E115" s="9">
        <v>0</v>
      </c>
      <c r="F115" s="9">
        <v>0</v>
      </c>
      <c r="G115" s="9">
        <v>0</v>
      </c>
      <c r="H115" s="9">
        <f t="shared" si="19"/>
        <v>704</v>
      </c>
      <c r="I115" s="9">
        <f t="shared" si="20"/>
        <v>186</v>
      </c>
      <c r="J115" s="9">
        <f t="shared" si="21"/>
        <v>890</v>
      </c>
      <c r="K115" s="339" t="s">
        <v>240</v>
      </c>
      <c r="O115" s="846"/>
      <c r="P115" s="846"/>
    </row>
    <row r="116" spans="1:16" ht="25.5" customHeight="1" x14ac:dyDescent="0.2">
      <c r="A116" s="8" t="s">
        <v>245</v>
      </c>
      <c r="B116" s="9">
        <v>179</v>
      </c>
      <c r="C116" s="9">
        <v>159</v>
      </c>
      <c r="D116" s="9">
        <v>338</v>
      </c>
      <c r="E116" s="9">
        <v>0</v>
      </c>
      <c r="F116" s="9">
        <v>0</v>
      </c>
      <c r="G116" s="9">
        <v>0</v>
      </c>
      <c r="H116" s="9">
        <f t="shared" si="19"/>
        <v>179</v>
      </c>
      <c r="I116" s="9">
        <f t="shared" si="20"/>
        <v>159</v>
      </c>
      <c r="J116" s="9">
        <f t="shared" si="21"/>
        <v>338</v>
      </c>
      <c r="K116" s="339" t="s">
        <v>909</v>
      </c>
      <c r="O116" s="846"/>
      <c r="P116" s="846"/>
    </row>
    <row r="117" spans="1:16" ht="25.5" customHeight="1" thickBot="1" x14ac:dyDescent="0.25">
      <c r="A117" s="40" t="s">
        <v>126</v>
      </c>
      <c r="B117" s="41">
        <f>SUM(B106:B116)</f>
        <v>4204</v>
      </c>
      <c r="C117" s="41">
        <f t="shared" ref="C117:J117" si="22">SUM(C106:C116)</f>
        <v>3122</v>
      </c>
      <c r="D117" s="41">
        <f t="shared" si="22"/>
        <v>7326</v>
      </c>
      <c r="E117" s="41">
        <f t="shared" si="22"/>
        <v>0</v>
      </c>
      <c r="F117" s="41">
        <f t="shared" si="22"/>
        <v>0</v>
      </c>
      <c r="G117" s="41">
        <f t="shared" si="22"/>
        <v>0</v>
      </c>
      <c r="H117" s="41">
        <f t="shared" si="22"/>
        <v>4204</v>
      </c>
      <c r="I117" s="41">
        <f t="shared" si="22"/>
        <v>3122</v>
      </c>
      <c r="J117" s="41">
        <f t="shared" si="22"/>
        <v>7326</v>
      </c>
      <c r="K117" s="42" t="s">
        <v>911</v>
      </c>
    </row>
    <row r="118" spans="1:16" ht="25.5" customHeight="1" thickBot="1" x14ac:dyDescent="0.25">
      <c r="A118" s="23" t="s">
        <v>374</v>
      </c>
      <c r="B118" s="24">
        <f t="shared" ref="B118:J118" si="23">SUM(B117,B92)</f>
        <v>11552</v>
      </c>
      <c r="C118" s="24">
        <f t="shared" si="23"/>
        <v>13528</v>
      </c>
      <c r="D118" s="24">
        <f t="shared" si="23"/>
        <v>25080</v>
      </c>
      <c r="E118" s="24">
        <f t="shared" si="23"/>
        <v>1</v>
      </c>
      <c r="F118" s="24">
        <f t="shared" si="23"/>
        <v>0</v>
      </c>
      <c r="G118" s="24">
        <f t="shared" si="23"/>
        <v>1</v>
      </c>
      <c r="H118" s="24">
        <f t="shared" si="23"/>
        <v>11553</v>
      </c>
      <c r="I118" s="24">
        <f t="shared" si="23"/>
        <v>13528</v>
      </c>
      <c r="J118" s="24">
        <f t="shared" si="23"/>
        <v>25081</v>
      </c>
      <c r="K118" s="340" t="s">
        <v>253</v>
      </c>
    </row>
    <row r="119" spans="1:16" ht="15" thickTop="1" x14ac:dyDescent="0.2"/>
    <row r="129" spans="1:11" ht="19.5" customHeight="1" x14ac:dyDescent="0.2">
      <c r="A129" s="995" t="s">
        <v>2118</v>
      </c>
      <c r="B129" s="995"/>
      <c r="C129" s="995"/>
      <c r="D129" s="995"/>
      <c r="E129" s="995"/>
      <c r="F129" s="995"/>
      <c r="G129" s="995"/>
      <c r="H129" s="995"/>
      <c r="I129" s="995"/>
      <c r="J129" s="995"/>
      <c r="K129" s="995"/>
    </row>
    <row r="130" spans="1:11" ht="21.75" customHeight="1" x14ac:dyDescent="0.2">
      <c r="A130" s="999" t="s">
        <v>2119</v>
      </c>
      <c r="B130" s="999"/>
      <c r="C130" s="999"/>
      <c r="D130" s="999"/>
      <c r="E130" s="999"/>
      <c r="F130" s="999"/>
      <c r="G130" s="999"/>
      <c r="H130" s="999"/>
      <c r="I130" s="999"/>
      <c r="J130" s="999"/>
      <c r="K130" s="999"/>
    </row>
    <row r="131" spans="1:11" ht="18" customHeight="1" thickBot="1" x14ac:dyDescent="0.3">
      <c r="A131" s="33" t="s">
        <v>2525</v>
      </c>
      <c r="K131" s="34" t="s">
        <v>2526</v>
      </c>
    </row>
    <row r="132" spans="1:11" ht="16.5" customHeight="1" thickTop="1" x14ac:dyDescent="0.25">
      <c r="A132" s="992" t="s">
        <v>196</v>
      </c>
      <c r="B132" s="1003" t="s">
        <v>1</v>
      </c>
      <c r="C132" s="1003"/>
      <c r="D132" s="1003"/>
      <c r="E132" s="1003" t="s">
        <v>2</v>
      </c>
      <c r="F132" s="1003"/>
      <c r="G132" s="1003"/>
      <c r="H132" s="1003" t="s">
        <v>4</v>
      </c>
      <c r="I132" s="1003"/>
      <c r="J132" s="1003"/>
      <c r="K132" s="992" t="s">
        <v>197</v>
      </c>
    </row>
    <row r="133" spans="1:11" ht="15" customHeight="1" x14ac:dyDescent="0.25">
      <c r="A133" s="993"/>
      <c r="B133" s="1004" t="s">
        <v>561</v>
      </c>
      <c r="C133" s="1004"/>
      <c r="D133" s="1004"/>
      <c r="E133" s="1004" t="s">
        <v>7</v>
      </c>
      <c r="F133" s="1004"/>
      <c r="G133" s="1004"/>
      <c r="H133" s="1004" t="s">
        <v>9</v>
      </c>
      <c r="I133" s="1004"/>
      <c r="J133" s="1004"/>
      <c r="K133" s="993"/>
    </row>
    <row r="134" spans="1:11" ht="11.25" customHeight="1" x14ac:dyDescent="0.25">
      <c r="A134" s="993"/>
      <c r="B134" s="334" t="s">
        <v>10</v>
      </c>
      <c r="C134" s="334" t="s">
        <v>112</v>
      </c>
      <c r="D134" s="334" t="s">
        <v>12</v>
      </c>
      <c r="E134" s="334" t="s">
        <v>10</v>
      </c>
      <c r="F134" s="334" t="s">
        <v>112</v>
      </c>
      <c r="G134" s="334" t="s">
        <v>12</v>
      </c>
      <c r="H134" s="334" t="s">
        <v>10</v>
      </c>
      <c r="I134" s="334" t="s">
        <v>112</v>
      </c>
      <c r="J134" s="334" t="s">
        <v>12</v>
      </c>
      <c r="K134" s="993"/>
    </row>
    <row r="135" spans="1:11" ht="12.75" customHeight="1" thickBot="1" x14ac:dyDescent="0.3">
      <c r="A135" s="994"/>
      <c r="B135" s="4" t="s">
        <v>13</v>
      </c>
      <c r="C135" s="4" t="s">
        <v>14</v>
      </c>
      <c r="D135" s="4" t="s">
        <v>9</v>
      </c>
      <c r="E135" s="4" t="s">
        <v>13</v>
      </c>
      <c r="F135" s="4" t="s">
        <v>14</v>
      </c>
      <c r="G135" s="4" t="s">
        <v>9</v>
      </c>
      <c r="H135" s="4" t="s">
        <v>13</v>
      </c>
      <c r="I135" s="4" t="s">
        <v>14</v>
      </c>
      <c r="J135" s="4" t="s">
        <v>9</v>
      </c>
      <c r="K135" s="994"/>
    </row>
    <row r="136" spans="1:11" ht="18.75" customHeight="1" x14ac:dyDescent="0.2">
      <c r="A136" s="393" t="s">
        <v>15</v>
      </c>
      <c r="B136" s="38"/>
      <c r="C136" s="38"/>
      <c r="D136" s="38"/>
      <c r="E136" s="38"/>
      <c r="F136" s="38"/>
      <c r="G136" s="38"/>
      <c r="H136" s="38"/>
      <c r="I136" s="38"/>
      <c r="J136" s="38"/>
      <c r="K136" s="39" t="s">
        <v>198</v>
      </c>
    </row>
    <row r="137" spans="1:11" ht="20.100000000000001" customHeight="1" x14ac:dyDescent="0.2">
      <c r="A137" s="8" t="s">
        <v>199</v>
      </c>
      <c r="B137" s="699">
        <v>73</v>
      </c>
      <c r="C137" s="699">
        <v>38</v>
      </c>
      <c r="D137" s="699">
        <v>111</v>
      </c>
      <c r="E137" s="9">
        <v>0</v>
      </c>
      <c r="F137" s="9">
        <v>0</v>
      </c>
      <c r="G137" s="9">
        <f>SUM(E137:F137)</f>
        <v>0</v>
      </c>
      <c r="H137" s="9">
        <f>SUM(B137,E137)</f>
        <v>73</v>
      </c>
      <c r="I137" s="9">
        <f>SUM(C137,F137)</f>
        <v>38</v>
      </c>
      <c r="J137" s="9">
        <f t="shared" ref="J137:J156" si="24">SUM(G137,D137)</f>
        <v>111</v>
      </c>
      <c r="K137" s="339" t="s">
        <v>200</v>
      </c>
    </row>
    <row r="138" spans="1:11" ht="20.100000000000001" customHeight="1" x14ac:dyDescent="0.2">
      <c r="A138" s="8" t="s">
        <v>790</v>
      </c>
      <c r="B138" s="699">
        <v>26</v>
      </c>
      <c r="C138" s="699">
        <v>14</v>
      </c>
      <c r="D138" s="699">
        <v>40</v>
      </c>
      <c r="E138" s="9">
        <v>0</v>
      </c>
      <c r="F138" s="9">
        <v>1</v>
      </c>
      <c r="G138" s="9">
        <f t="shared" ref="G138:G156" si="25">SUM(E138:F138)</f>
        <v>1</v>
      </c>
      <c r="H138" s="9">
        <f t="shared" ref="H138:I156" si="26">SUM(B138,E138)</f>
        <v>26</v>
      </c>
      <c r="I138" s="9">
        <f t="shared" si="26"/>
        <v>15</v>
      </c>
      <c r="J138" s="9">
        <f t="shared" si="24"/>
        <v>41</v>
      </c>
      <c r="K138" s="339" t="s">
        <v>204</v>
      </c>
    </row>
    <row r="139" spans="1:11" ht="20.100000000000001" customHeight="1" x14ac:dyDescent="0.2">
      <c r="A139" s="8" t="s">
        <v>205</v>
      </c>
      <c r="B139" s="699">
        <v>26</v>
      </c>
      <c r="C139" s="699">
        <v>28</v>
      </c>
      <c r="D139" s="699">
        <v>54</v>
      </c>
      <c r="E139" s="9">
        <v>0</v>
      </c>
      <c r="F139" s="9">
        <v>0</v>
      </c>
      <c r="G139" s="9">
        <f t="shared" si="25"/>
        <v>0</v>
      </c>
      <c r="H139" s="9">
        <f t="shared" si="26"/>
        <v>26</v>
      </c>
      <c r="I139" s="9">
        <f t="shared" si="26"/>
        <v>28</v>
      </c>
      <c r="J139" s="9">
        <f t="shared" si="24"/>
        <v>54</v>
      </c>
      <c r="K139" s="339" t="s">
        <v>300</v>
      </c>
    </row>
    <row r="140" spans="1:11" ht="20.100000000000001" customHeight="1" x14ac:dyDescent="0.2">
      <c r="A140" s="8" t="s">
        <v>516</v>
      </c>
      <c r="B140" s="699">
        <v>12</v>
      </c>
      <c r="C140" s="699">
        <v>8</v>
      </c>
      <c r="D140" s="699">
        <v>20</v>
      </c>
      <c r="E140" s="9">
        <v>0</v>
      </c>
      <c r="F140" s="9">
        <v>0</v>
      </c>
      <c r="G140" s="9">
        <f t="shared" si="25"/>
        <v>0</v>
      </c>
      <c r="H140" s="9">
        <f t="shared" si="26"/>
        <v>12</v>
      </c>
      <c r="I140" s="9">
        <f t="shared" si="26"/>
        <v>8</v>
      </c>
      <c r="J140" s="9">
        <f t="shared" si="24"/>
        <v>20</v>
      </c>
      <c r="K140" s="339" t="s">
        <v>208</v>
      </c>
    </row>
    <row r="141" spans="1:11" ht="20.100000000000001" customHeight="1" x14ac:dyDescent="0.2">
      <c r="A141" s="8" t="s">
        <v>903</v>
      </c>
      <c r="B141" s="699">
        <v>16</v>
      </c>
      <c r="C141" s="699">
        <v>22</v>
      </c>
      <c r="D141" s="699">
        <v>38</v>
      </c>
      <c r="E141" s="9">
        <v>0</v>
      </c>
      <c r="F141" s="9">
        <v>0</v>
      </c>
      <c r="G141" s="9">
        <f t="shared" si="25"/>
        <v>0</v>
      </c>
      <c r="H141" s="9">
        <f t="shared" si="26"/>
        <v>16</v>
      </c>
      <c r="I141" s="9">
        <f t="shared" si="26"/>
        <v>22</v>
      </c>
      <c r="J141" s="9">
        <f t="shared" si="24"/>
        <v>38</v>
      </c>
      <c r="K141" s="339" t="s">
        <v>904</v>
      </c>
    </row>
    <row r="142" spans="1:11" ht="20.100000000000001" customHeight="1" x14ac:dyDescent="0.2">
      <c r="A142" s="8" t="s">
        <v>209</v>
      </c>
      <c r="B142" s="699">
        <v>135</v>
      </c>
      <c r="C142" s="699">
        <v>27</v>
      </c>
      <c r="D142" s="699">
        <v>162</v>
      </c>
      <c r="E142" s="9">
        <v>0</v>
      </c>
      <c r="F142" s="9">
        <v>0</v>
      </c>
      <c r="G142" s="9">
        <f t="shared" si="25"/>
        <v>0</v>
      </c>
      <c r="H142" s="9">
        <f t="shared" si="26"/>
        <v>135</v>
      </c>
      <c r="I142" s="9">
        <f t="shared" si="26"/>
        <v>27</v>
      </c>
      <c r="J142" s="9">
        <f t="shared" si="24"/>
        <v>162</v>
      </c>
      <c r="K142" s="339" t="s">
        <v>210</v>
      </c>
    </row>
    <row r="143" spans="1:11" ht="20.100000000000001" customHeight="1" x14ac:dyDescent="0.2">
      <c r="A143" s="8" t="s">
        <v>213</v>
      </c>
      <c r="B143" s="699">
        <v>58</v>
      </c>
      <c r="C143" s="699">
        <v>23</v>
      </c>
      <c r="D143" s="699">
        <v>81</v>
      </c>
      <c r="E143" s="9">
        <v>0</v>
      </c>
      <c r="F143" s="9">
        <v>1</v>
      </c>
      <c r="G143" s="9">
        <f t="shared" si="25"/>
        <v>1</v>
      </c>
      <c r="H143" s="9">
        <f t="shared" si="26"/>
        <v>58</v>
      </c>
      <c r="I143" s="9">
        <f t="shared" si="26"/>
        <v>24</v>
      </c>
      <c r="J143" s="9">
        <f t="shared" si="24"/>
        <v>82</v>
      </c>
      <c r="K143" s="339" t="s">
        <v>214</v>
      </c>
    </row>
    <row r="144" spans="1:11" ht="20.100000000000001" customHeight="1" x14ac:dyDescent="0.2">
      <c r="A144" s="8" t="s">
        <v>215</v>
      </c>
      <c r="B144" s="699">
        <v>39</v>
      </c>
      <c r="C144" s="699">
        <v>16</v>
      </c>
      <c r="D144" s="699">
        <v>55</v>
      </c>
      <c r="E144" s="9">
        <v>0</v>
      </c>
      <c r="F144" s="9">
        <v>0</v>
      </c>
      <c r="G144" s="9">
        <f t="shared" si="25"/>
        <v>0</v>
      </c>
      <c r="H144" s="9">
        <f t="shared" si="26"/>
        <v>39</v>
      </c>
      <c r="I144" s="9">
        <f t="shared" si="26"/>
        <v>16</v>
      </c>
      <c r="J144" s="9">
        <f t="shared" si="24"/>
        <v>55</v>
      </c>
      <c r="K144" s="339" t="s">
        <v>917</v>
      </c>
    </row>
    <row r="145" spans="1:11" ht="20.100000000000001" customHeight="1" x14ac:dyDescent="0.2">
      <c r="A145" s="8" t="s">
        <v>217</v>
      </c>
      <c r="B145" s="699">
        <v>80</v>
      </c>
      <c r="C145" s="699">
        <v>64</v>
      </c>
      <c r="D145" s="699">
        <v>144</v>
      </c>
      <c r="E145" s="9">
        <v>0</v>
      </c>
      <c r="F145" s="9">
        <v>1</v>
      </c>
      <c r="G145" s="9">
        <f t="shared" si="25"/>
        <v>1</v>
      </c>
      <c r="H145" s="9">
        <f t="shared" si="26"/>
        <v>80</v>
      </c>
      <c r="I145" s="9">
        <f t="shared" si="26"/>
        <v>65</v>
      </c>
      <c r="J145" s="9">
        <f t="shared" si="24"/>
        <v>145</v>
      </c>
      <c r="K145" s="339" t="s">
        <v>218</v>
      </c>
    </row>
    <row r="146" spans="1:11" ht="20.100000000000001" customHeight="1" x14ac:dyDescent="0.2">
      <c r="A146" s="8" t="s">
        <v>306</v>
      </c>
      <c r="B146" s="699">
        <v>99</v>
      </c>
      <c r="C146" s="699">
        <v>36</v>
      </c>
      <c r="D146" s="699">
        <v>135</v>
      </c>
      <c r="E146" s="9">
        <v>0</v>
      </c>
      <c r="F146" s="9">
        <v>0</v>
      </c>
      <c r="G146" s="9">
        <f t="shared" si="25"/>
        <v>0</v>
      </c>
      <c r="H146" s="9">
        <f t="shared" si="26"/>
        <v>99</v>
      </c>
      <c r="I146" s="9">
        <f t="shared" si="26"/>
        <v>36</v>
      </c>
      <c r="J146" s="9">
        <f t="shared" si="24"/>
        <v>135</v>
      </c>
      <c r="K146" s="339" t="s">
        <v>222</v>
      </c>
    </row>
    <row r="147" spans="1:11" ht="20.100000000000001" customHeight="1" x14ac:dyDescent="0.2">
      <c r="A147" s="8" t="s">
        <v>687</v>
      </c>
      <c r="B147" s="699">
        <v>43</v>
      </c>
      <c r="C147" s="699">
        <v>10</v>
      </c>
      <c r="D147" s="699">
        <v>53</v>
      </c>
      <c r="E147" s="9">
        <v>0</v>
      </c>
      <c r="F147" s="9">
        <v>0</v>
      </c>
      <c r="G147" s="9">
        <f t="shared" si="25"/>
        <v>0</v>
      </c>
      <c r="H147" s="9">
        <f t="shared" si="26"/>
        <v>43</v>
      </c>
      <c r="I147" s="9">
        <f t="shared" si="26"/>
        <v>10</v>
      </c>
      <c r="J147" s="9">
        <f t="shared" si="24"/>
        <v>53</v>
      </c>
      <c r="K147" s="339" t="s">
        <v>907</v>
      </c>
    </row>
    <row r="148" spans="1:11" ht="20.100000000000001" customHeight="1" x14ac:dyDescent="0.2">
      <c r="A148" s="8" t="s">
        <v>458</v>
      </c>
      <c r="B148" s="699">
        <v>105</v>
      </c>
      <c r="C148" s="699">
        <v>41</v>
      </c>
      <c r="D148" s="699">
        <v>146</v>
      </c>
      <c r="E148" s="9">
        <v>0</v>
      </c>
      <c r="F148" s="9">
        <v>0</v>
      </c>
      <c r="G148" s="9">
        <f t="shared" si="25"/>
        <v>0</v>
      </c>
      <c r="H148" s="9">
        <f t="shared" si="26"/>
        <v>105</v>
      </c>
      <c r="I148" s="9">
        <f t="shared" si="26"/>
        <v>41</v>
      </c>
      <c r="J148" s="9">
        <f t="shared" si="24"/>
        <v>146</v>
      </c>
      <c r="K148" s="339" t="s">
        <v>807</v>
      </c>
    </row>
    <row r="149" spans="1:11" ht="20.100000000000001" customHeight="1" x14ac:dyDescent="0.2">
      <c r="A149" s="8" t="s">
        <v>460</v>
      </c>
      <c r="B149" s="699">
        <v>50</v>
      </c>
      <c r="C149" s="699">
        <v>46</v>
      </c>
      <c r="D149" s="699">
        <v>96</v>
      </c>
      <c r="E149" s="9">
        <v>0</v>
      </c>
      <c r="F149" s="9">
        <v>0</v>
      </c>
      <c r="G149" s="9">
        <f t="shared" si="25"/>
        <v>0</v>
      </c>
      <c r="H149" s="9">
        <f t="shared" si="26"/>
        <v>50</v>
      </c>
      <c r="I149" s="9">
        <f t="shared" si="26"/>
        <v>46</v>
      </c>
      <c r="J149" s="9">
        <f t="shared" si="24"/>
        <v>96</v>
      </c>
      <c r="K149" s="339" t="s">
        <v>908</v>
      </c>
    </row>
    <row r="150" spans="1:11" ht="20.100000000000001" customHeight="1" x14ac:dyDescent="0.2">
      <c r="A150" s="8" t="s">
        <v>778</v>
      </c>
      <c r="B150" s="699">
        <v>44</v>
      </c>
      <c r="C150" s="699">
        <v>11</v>
      </c>
      <c r="D150" s="699">
        <v>55</v>
      </c>
      <c r="E150" s="9">
        <v>0</v>
      </c>
      <c r="F150" s="9">
        <v>0</v>
      </c>
      <c r="G150" s="9">
        <f t="shared" si="25"/>
        <v>0</v>
      </c>
      <c r="H150" s="9">
        <f t="shared" si="26"/>
        <v>44</v>
      </c>
      <c r="I150" s="9">
        <f t="shared" si="26"/>
        <v>11</v>
      </c>
      <c r="J150" s="9">
        <f t="shared" si="24"/>
        <v>55</v>
      </c>
      <c r="K150" s="339" t="s">
        <v>847</v>
      </c>
    </row>
    <row r="151" spans="1:11" ht="13.5" customHeight="1" x14ac:dyDescent="0.2">
      <c r="A151" s="8" t="s">
        <v>523</v>
      </c>
      <c r="B151" s="699">
        <v>48</v>
      </c>
      <c r="C151" s="699">
        <v>21</v>
      </c>
      <c r="D151" s="699">
        <v>69</v>
      </c>
      <c r="E151" s="9">
        <v>0</v>
      </c>
      <c r="F151" s="9">
        <v>0</v>
      </c>
      <c r="G151" s="9">
        <f t="shared" si="25"/>
        <v>0</v>
      </c>
      <c r="H151" s="9">
        <f t="shared" si="26"/>
        <v>48</v>
      </c>
      <c r="I151" s="9">
        <f t="shared" si="26"/>
        <v>21</v>
      </c>
      <c r="J151" s="9">
        <f t="shared" si="24"/>
        <v>69</v>
      </c>
      <c r="K151" s="339" t="s">
        <v>240</v>
      </c>
    </row>
    <row r="152" spans="1:11" ht="20.100000000000001" customHeight="1" x14ac:dyDescent="0.2">
      <c r="A152" s="8" t="s">
        <v>245</v>
      </c>
      <c r="B152" s="699">
        <v>49</v>
      </c>
      <c r="C152" s="699">
        <v>26</v>
      </c>
      <c r="D152" s="699">
        <v>75</v>
      </c>
      <c r="E152" s="9">
        <v>0</v>
      </c>
      <c r="F152" s="9">
        <v>0</v>
      </c>
      <c r="G152" s="9">
        <f t="shared" si="25"/>
        <v>0</v>
      </c>
      <c r="H152" s="9">
        <f t="shared" si="26"/>
        <v>49</v>
      </c>
      <c r="I152" s="9">
        <f t="shared" si="26"/>
        <v>26</v>
      </c>
      <c r="J152" s="9">
        <f t="shared" si="24"/>
        <v>75</v>
      </c>
      <c r="K152" s="339" t="s">
        <v>909</v>
      </c>
    </row>
    <row r="153" spans="1:11" ht="20.100000000000001" customHeight="1" x14ac:dyDescent="0.2">
      <c r="A153" s="8" t="s">
        <v>288</v>
      </c>
      <c r="B153" s="317">
        <v>11</v>
      </c>
      <c r="C153" s="317">
        <v>3</v>
      </c>
      <c r="D153" s="699">
        <v>14</v>
      </c>
      <c r="E153" s="9">
        <v>0</v>
      </c>
      <c r="F153" s="9">
        <v>0</v>
      </c>
      <c r="G153" s="9">
        <f>SUM(E153:F153)</f>
        <v>0</v>
      </c>
      <c r="H153" s="9">
        <f t="shared" si="26"/>
        <v>11</v>
      </c>
      <c r="I153" s="9">
        <f t="shared" si="26"/>
        <v>3</v>
      </c>
      <c r="J153" s="9">
        <f t="shared" si="24"/>
        <v>14</v>
      </c>
      <c r="K153" s="339" t="s">
        <v>289</v>
      </c>
    </row>
    <row r="154" spans="1:11" ht="20.100000000000001" customHeight="1" x14ac:dyDescent="0.2">
      <c r="A154" s="8" t="s">
        <v>286</v>
      </c>
      <c r="B154" s="317">
        <v>0</v>
      </c>
      <c r="C154" s="317">
        <v>1</v>
      </c>
      <c r="D154" s="699">
        <v>1</v>
      </c>
      <c r="E154" s="9">
        <v>0</v>
      </c>
      <c r="F154" s="9">
        <v>0</v>
      </c>
      <c r="G154" s="9">
        <f t="shared" si="25"/>
        <v>0</v>
      </c>
      <c r="H154" s="9">
        <f t="shared" si="26"/>
        <v>0</v>
      </c>
      <c r="I154" s="9">
        <f t="shared" si="26"/>
        <v>1</v>
      </c>
      <c r="J154" s="9">
        <f t="shared" si="24"/>
        <v>1</v>
      </c>
      <c r="K154" s="339" t="s">
        <v>886</v>
      </c>
    </row>
    <row r="155" spans="1:11" ht="20.100000000000001" customHeight="1" x14ac:dyDescent="0.2">
      <c r="A155" s="8" t="s">
        <v>918</v>
      </c>
      <c r="B155" s="317">
        <v>2</v>
      </c>
      <c r="C155" s="317">
        <v>0</v>
      </c>
      <c r="D155" s="699">
        <v>2</v>
      </c>
      <c r="E155" s="9">
        <v>0</v>
      </c>
      <c r="F155" s="9">
        <v>0</v>
      </c>
      <c r="G155" s="9">
        <f t="shared" si="25"/>
        <v>0</v>
      </c>
      <c r="H155" s="9">
        <f t="shared" si="26"/>
        <v>2</v>
      </c>
      <c r="I155" s="9">
        <f t="shared" si="26"/>
        <v>0</v>
      </c>
      <c r="J155" s="9">
        <f t="shared" si="24"/>
        <v>2</v>
      </c>
      <c r="K155" s="339" t="s">
        <v>919</v>
      </c>
    </row>
    <row r="156" spans="1:11" ht="16.5" customHeight="1" x14ac:dyDescent="0.2">
      <c r="A156" s="8" t="s">
        <v>920</v>
      </c>
      <c r="B156" s="317">
        <v>36</v>
      </c>
      <c r="C156" s="317">
        <v>7</v>
      </c>
      <c r="D156" s="699">
        <v>43</v>
      </c>
      <c r="E156" s="9">
        <v>0</v>
      </c>
      <c r="F156" s="9">
        <v>0</v>
      </c>
      <c r="G156" s="9">
        <f t="shared" si="25"/>
        <v>0</v>
      </c>
      <c r="H156" s="9">
        <f t="shared" si="26"/>
        <v>36</v>
      </c>
      <c r="I156" s="9">
        <f t="shared" si="26"/>
        <v>7</v>
      </c>
      <c r="J156" s="9">
        <f t="shared" si="24"/>
        <v>43</v>
      </c>
      <c r="K156" s="339" t="s">
        <v>293</v>
      </c>
    </row>
    <row r="157" spans="1:11" ht="20.100000000000001" customHeight="1" x14ac:dyDescent="0.2">
      <c r="A157" s="20" t="s">
        <v>921</v>
      </c>
      <c r="B157" s="21">
        <f>SUM(B137:B156)</f>
        <v>952</v>
      </c>
      <c r="C157" s="21">
        <f t="shared" ref="C157:J157" si="27">SUM(C137:C156)</f>
        <v>442</v>
      </c>
      <c r="D157" s="21">
        <f t="shared" si="27"/>
        <v>1394</v>
      </c>
      <c r="E157" s="21">
        <f t="shared" si="27"/>
        <v>0</v>
      </c>
      <c r="F157" s="21">
        <f t="shared" si="27"/>
        <v>3</v>
      </c>
      <c r="G157" s="21">
        <f t="shared" si="27"/>
        <v>3</v>
      </c>
      <c r="H157" s="21">
        <f t="shared" si="27"/>
        <v>952</v>
      </c>
      <c r="I157" s="21">
        <f t="shared" si="27"/>
        <v>445</v>
      </c>
      <c r="J157" s="21">
        <f t="shared" si="27"/>
        <v>1397</v>
      </c>
      <c r="K157" s="22" t="s">
        <v>410</v>
      </c>
    </row>
    <row r="158" spans="1:11" ht="15" customHeight="1" x14ac:dyDescent="0.2">
      <c r="A158" s="8" t="s">
        <v>92</v>
      </c>
      <c r="B158" s="9"/>
      <c r="C158" s="9"/>
      <c r="D158" s="9"/>
      <c r="E158" s="9"/>
      <c r="F158" s="9"/>
      <c r="G158" s="9"/>
      <c r="H158" s="9"/>
      <c r="I158" s="9"/>
      <c r="J158" s="9"/>
      <c r="K158" s="339" t="s">
        <v>93</v>
      </c>
    </row>
    <row r="159" spans="1:11" s="691" customFormat="1" ht="20.100000000000001" customHeight="1" x14ac:dyDescent="0.2">
      <c r="A159" s="463" t="s">
        <v>516</v>
      </c>
      <c r="B159" s="699">
        <v>5</v>
      </c>
      <c r="C159" s="699">
        <v>2</v>
      </c>
      <c r="D159" s="699">
        <v>7</v>
      </c>
      <c r="E159" s="699">
        <v>0</v>
      </c>
      <c r="F159" s="699">
        <v>0</v>
      </c>
      <c r="G159" s="699">
        <v>0</v>
      </c>
      <c r="H159" s="699">
        <v>5</v>
      </c>
      <c r="I159" s="699">
        <v>2</v>
      </c>
      <c r="J159" s="699">
        <v>7</v>
      </c>
      <c r="K159" s="694" t="s">
        <v>208</v>
      </c>
    </row>
    <row r="160" spans="1:11" ht="16.5" customHeight="1" x14ac:dyDescent="0.25">
      <c r="A160" s="8" t="s">
        <v>245</v>
      </c>
      <c r="B160" s="318">
        <v>4</v>
      </c>
      <c r="C160" s="318">
        <v>1</v>
      </c>
      <c r="D160" s="716">
        <v>5</v>
      </c>
      <c r="E160" s="326">
        <v>0</v>
      </c>
      <c r="F160" s="716">
        <v>0</v>
      </c>
      <c r="G160" s="716">
        <f>SUM(E160:F160)</f>
        <v>0</v>
      </c>
      <c r="H160" s="716">
        <f>SUM(B160,E160)</f>
        <v>4</v>
      </c>
      <c r="I160" s="716">
        <f t="shared" ref="I160:J160" si="28">SUM(C160,F160)</f>
        <v>1</v>
      </c>
      <c r="J160" s="716">
        <f t="shared" si="28"/>
        <v>5</v>
      </c>
      <c r="K160" s="339" t="s">
        <v>909</v>
      </c>
    </row>
    <row r="161" spans="1:11" ht="20.100000000000001" customHeight="1" thickBot="1" x14ac:dyDescent="0.25">
      <c r="A161" s="20" t="s">
        <v>126</v>
      </c>
      <c r="B161" s="21">
        <f>SUM(B159:B160)</f>
        <v>9</v>
      </c>
      <c r="C161" s="21">
        <f t="shared" ref="C161:J161" si="29">SUM(C159:C160)</f>
        <v>3</v>
      </c>
      <c r="D161" s="21">
        <f t="shared" si="29"/>
        <v>12</v>
      </c>
      <c r="E161" s="21">
        <f t="shared" si="29"/>
        <v>0</v>
      </c>
      <c r="F161" s="21">
        <f t="shared" si="29"/>
        <v>0</v>
      </c>
      <c r="G161" s="21">
        <f t="shared" si="29"/>
        <v>0</v>
      </c>
      <c r="H161" s="21">
        <f t="shared" si="29"/>
        <v>9</v>
      </c>
      <c r="I161" s="21">
        <f t="shared" si="29"/>
        <v>3</v>
      </c>
      <c r="J161" s="21">
        <f t="shared" si="29"/>
        <v>12</v>
      </c>
      <c r="K161" s="339" t="s">
        <v>911</v>
      </c>
    </row>
    <row r="162" spans="1:11" ht="20.100000000000001" customHeight="1" thickBot="1" x14ac:dyDescent="0.3">
      <c r="A162" s="23" t="s">
        <v>374</v>
      </c>
      <c r="B162" s="348">
        <f>SUM(B161,B157)</f>
        <v>961</v>
      </c>
      <c r="C162" s="348">
        <f t="shared" ref="C162:J162" si="30">SUM(C161,C157)</f>
        <v>445</v>
      </c>
      <c r="D162" s="348">
        <f t="shared" si="30"/>
        <v>1406</v>
      </c>
      <c r="E162" s="348">
        <f t="shared" si="30"/>
        <v>0</v>
      </c>
      <c r="F162" s="348">
        <f t="shared" si="30"/>
        <v>3</v>
      </c>
      <c r="G162" s="348">
        <f t="shared" si="30"/>
        <v>3</v>
      </c>
      <c r="H162" s="348">
        <f t="shared" si="30"/>
        <v>961</v>
      </c>
      <c r="I162" s="348">
        <f t="shared" si="30"/>
        <v>448</v>
      </c>
      <c r="J162" s="348">
        <f t="shared" si="30"/>
        <v>1409</v>
      </c>
      <c r="K162" s="340" t="s">
        <v>253</v>
      </c>
    </row>
    <row r="163" spans="1:11" ht="15" thickTop="1" x14ac:dyDescent="0.2"/>
  </sheetData>
  <mergeCells count="46">
    <mergeCell ref="A1:K1"/>
    <mergeCell ref="A2:K2"/>
    <mergeCell ref="A4:A7"/>
    <mergeCell ref="B4:D4"/>
    <mergeCell ref="E4:G4"/>
    <mergeCell ref="H4:J4"/>
    <mergeCell ref="K4:K7"/>
    <mergeCell ref="B5:D5"/>
    <mergeCell ref="E5:G5"/>
    <mergeCell ref="H5:J5"/>
    <mergeCell ref="A36:A39"/>
    <mergeCell ref="B36:D36"/>
    <mergeCell ref="E36:G36"/>
    <mergeCell ref="H36:J36"/>
    <mergeCell ref="K36:K39"/>
    <mergeCell ref="B37:D37"/>
    <mergeCell ref="E37:G37"/>
    <mergeCell ref="H37:J37"/>
    <mergeCell ref="A68:K68"/>
    <mergeCell ref="A69:K69"/>
    <mergeCell ref="A71:A74"/>
    <mergeCell ref="B71:D71"/>
    <mergeCell ref="E71:G71"/>
    <mergeCell ref="H71:J71"/>
    <mergeCell ref="K71:K74"/>
    <mergeCell ref="B72:D72"/>
    <mergeCell ref="E72:G72"/>
    <mergeCell ref="H72:J72"/>
    <mergeCell ref="A101:A104"/>
    <mergeCell ref="B101:D101"/>
    <mergeCell ref="E101:G101"/>
    <mergeCell ref="H101:J101"/>
    <mergeCell ref="K101:K104"/>
    <mergeCell ref="B102:D102"/>
    <mergeCell ref="E102:G102"/>
    <mergeCell ref="H102:J102"/>
    <mergeCell ref="A129:K129"/>
    <mergeCell ref="A130:K130"/>
    <mergeCell ref="A132:A135"/>
    <mergeCell ref="B132:D132"/>
    <mergeCell ref="E132:G132"/>
    <mergeCell ref="H132:J132"/>
    <mergeCell ref="K132:K135"/>
    <mergeCell ref="B133:D133"/>
    <mergeCell ref="E133:G133"/>
    <mergeCell ref="H133:J133"/>
  </mergeCells>
  <printOptions horizontalCentered="1"/>
  <pageMargins left="0.5" right="0.5" top="1" bottom="0.75" header="0.75" footer="0.75"/>
  <pageSetup paperSize="9" scale="7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0"/>
  <sheetViews>
    <sheetView rightToLeft="1" view="pageBreakPreview" zoomScale="80" zoomScaleSheetLayoutView="80" workbookViewId="0">
      <selection activeCell="P31" sqref="P31"/>
    </sheetView>
  </sheetViews>
  <sheetFormatPr defaultRowHeight="14.25" x14ac:dyDescent="0.2"/>
  <cols>
    <col min="1" max="1" width="20.875" style="335" customWidth="1"/>
    <col min="2" max="12" width="8" style="335" customWidth="1"/>
    <col min="13" max="13" width="6.625" style="335" customWidth="1"/>
    <col min="14" max="14" width="35.5" style="335" customWidth="1"/>
    <col min="15" max="16384" width="9" style="335"/>
  </cols>
  <sheetData>
    <row r="1" spans="1:14" ht="25.5" customHeight="1" x14ac:dyDescent="0.2">
      <c r="A1" s="995" t="s">
        <v>2124</v>
      </c>
      <c r="B1" s="995"/>
      <c r="C1" s="995"/>
      <c r="D1" s="995"/>
      <c r="E1" s="995"/>
      <c r="F1" s="995"/>
      <c r="G1" s="995"/>
      <c r="H1" s="995"/>
      <c r="I1" s="995"/>
      <c r="J1" s="995"/>
      <c r="K1" s="995"/>
      <c r="L1" s="995"/>
      <c r="M1" s="995"/>
      <c r="N1" s="995"/>
    </row>
    <row r="2" spans="1:14" ht="25.5" customHeight="1" x14ac:dyDescent="0.2">
      <c r="A2" s="999" t="s">
        <v>2125</v>
      </c>
      <c r="B2" s="999"/>
      <c r="C2" s="999"/>
      <c r="D2" s="999"/>
      <c r="E2" s="999"/>
      <c r="F2" s="999"/>
      <c r="G2" s="999"/>
      <c r="H2" s="999"/>
      <c r="I2" s="999"/>
      <c r="J2" s="999"/>
      <c r="K2" s="999"/>
      <c r="L2" s="999"/>
      <c r="M2" s="999"/>
      <c r="N2" s="999"/>
    </row>
    <row r="3" spans="1:14" ht="16.5" thickBot="1" x14ac:dyDescent="0.3">
      <c r="A3" s="33" t="s">
        <v>2527</v>
      </c>
      <c r="N3" s="34" t="s">
        <v>923</v>
      </c>
    </row>
    <row r="4" spans="1:14" ht="16.5"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15.75" x14ac:dyDescent="0.25">
      <c r="A5" s="993"/>
      <c r="B5" s="1004" t="s">
        <v>131</v>
      </c>
      <c r="C5" s="1004"/>
      <c r="D5" s="1004"/>
      <c r="E5" s="1004" t="s">
        <v>132</v>
      </c>
      <c r="F5" s="1004"/>
      <c r="G5" s="1004"/>
      <c r="H5" s="1004" t="s">
        <v>133</v>
      </c>
      <c r="I5" s="1004"/>
      <c r="J5" s="1004"/>
      <c r="K5" s="1004" t="s">
        <v>9</v>
      </c>
      <c r="L5" s="1004"/>
      <c r="M5" s="1004"/>
      <c r="N5" s="993"/>
    </row>
    <row r="6" spans="1:14" ht="15.75" x14ac:dyDescent="0.25">
      <c r="A6" s="993"/>
      <c r="B6" s="334" t="s">
        <v>10</v>
      </c>
      <c r="C6" s="334" t="s">
        <v>112</v>
      </c>
      <c r="D6" s="334" t="s">
        <v>12</v>
      </c>
      <c r="E6" s="334" t="s">
        <v>10</v>
      </c>
      <c r="F6" s="334" t="s">
        <v>112</v>
      </c>
      <c r="G6" s="334" t="s">
        <v>12</v>
      </c>
      <c r="H6" s="334" t="s">
        <v>10</v>
      </c>
      <c r="I6" s="334" t="s">
        <v>112</v>
      </c>
      <c r="J6" s="334" t="s">
        <v>12</v>
      </c>
      <c r="K6" s="334" t="s">
        <v>10</v>
      </c>
      <c r="L6" s="334" t="s">
        <v>112</v>
      </c>
      <c r="M6" s="334" t="s">
        <v>12</v>
      </c>
      <c r="N6" s="993"/>
    </row>
    <row r="7" spans="1:14" ht="16.5"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15.95" customHeight="1" x14ac:dyDescent="0.2">
      <c r="A8" s="37" t="s">
        <v>15</v>
      </c>
      <c r="B8" s="38"/>
      <c r="C8" s="38"/>
      <c r="D8" s="38"/>
      <c r="E8" s="38"/>
      <c r="F8" s="38"/>
      <c r="G8" s="38"/>
      <c r="H8" s="38"/>
      <c r="I8" s="38"/>
      <c r="J8" s="38"/>
      <c r="K8" s="39"/>
      <c r="L8" s="37"/>
      <c r="M8" s="38"/>
      <c r="N8" s="39" t="s">
        <v>198</v>
      </c>
    </row>
    <row r="9" spans="1:14" ht="16.5" customHeight="1" x14ac:dyDescent="0.2">
      <c r="A9" s="8" t="s">
        <v>199</v>
      </c>
      <c r="B9" s="9">
        <v>9</v>
      </c>
      <c r="C9" s="9">
        <v>20</v>
      </c>
      <c r="D9" s="9">
        <v>29</v>
      </c>
      <c r="E9" s="9">
        <v>1</v>
      </c>
      <c r="F9" s="9">
        <v>2</v>
      </c>
      <c r="G9" s="9">
        <v>3</v>
      </c>
      <c r="H9" s="9">
        <v>0</v>
      </c>
      <c r="I9" s="9">
        <v>0</v>
      </c>
      <c r="J9" s="9">
        <v>0</v>
      </c>
      <c r="K9" s="9">
        <f>SUM(B9,E9,H9)</f>
        <v>10</v>
      </c>
      <c r="L9" s="9">
        <f>SUM(C9,F9,I9)</f>
        <v>22</v>
      </c>
      <c r="M9" s="9">
        <f>SUM(K9:L9)</f>
        <v>32</v>
      </c>
      <c r="N9" s="339" t="s">
        <v>200</v>
      </c>
    </row>
    <row r="10" spans="1:14" ht="16.5" customHeight="1" x14ac:dyDescent="0.2">
      <c r="A10" s="8" t="s">
        <v>790</v>
      </c>
      <c r="B10" s="9">
        <v>2</v>
      </c>
      <c r="C10" s="9">
        <v>9</v>
      </c>
      <c r="D10" s="9">
        <v>11</v>
      </c>
      <c r="E10" s="9">
        <v>2</v>
      </c>
      <c r="F10" s="9">
        <v>1</v>
      </c>
      <c r="G10" s="9">
        <v>3</v>
      </c>
      <c r="H10" s="9">
        <v>0</v>
      </c>
      <c r="I10" s="9">
        <v>0</v>
      </c>
      <c r="J10" s="9">
        <v>0</v>
      </c>
      <c r="K10" s="9">
        <f t="shared" ref="K10:L24" si="0">SUM(B10,E10,H10)</f>
        <v>4</v>
      </c>
      <c r="L10" s="9">
        <f t="shared" si="0"/>
        <v>10</v>
      </c>
      <c r="M10" s="9">
        <f t="shared" ref="M10:M24" si="1">SUM(K10:L10)</f>
        <v>14</v>
      </c>
      <c r="N10" s="339" t="s">
        <v>204</v>
      </c>
    </row>
    <row r="11" spans="1:14" ht="16.5" customHeight="1" x14ac:dyDescent="0.2">
      <c r="A11" s="8" t="s">
        <v>205</v>
      </c>
      <c r="B11" s="9">
        <v>1</v>
      </c>
      <c r="C11" s="9">
        <v>3</v>
      </c>
      <c r="D11" s="9">
        <v>4</v>
      </c>
      <c r="E11" s="9">
        <v>0</v>
      </c>
      <c r="F11" s="9">
        <v>0</v>
      </c>
      <c r="G11" s="9">
        <v>0</v>
      </c>
      <c r="H11" s="9">
        <v>0</v>
      </c>
      <c r="I11" s="9">
        <v>0</v>
      </c>
      <c r="J11" s="9">
        <v>0</v>
      </c>
      <c r="K11" s="9">
        <f t="shared" si="0"/>
        <v>1</v>
      </c>
      <c r="L11" s="9">
        <f t="shared" si="0"/>
        <v>3</v>
      </c>
      <c r="M11" s="9">
        <f t="shared" si="1"/>
        <v>4</v>
      </c>
      <c r="N11" s="339" t="s">
        <v>300</v>
      </c>
    </row>
    <row r="12" spans="1:14" ht="16.5" customHeight="1" x14ac:dyDescent="0.2">
      <c r="A12" s="8" t="s">
        <v>516</v>
      </c>
      <c r="B12" s="9">
        <v>2</v>
      </c>
      <c r="C12" s="9">
        <v>0</v>
      </c>
      <c r="D12" s="9">
        <v>2</v>
      </c>
      <c r="E12" s="9">
        <v>1</v>
      </c>
      <c r="F12" s="9">
        <v>5</v>
      </c>
      <c r="G12" s="9">
        <v>6</v>
      </c>
      <c r="H12" s="9">
        <v>3</v>
      </c>
      <c r="I12" s="9">
        <v>16</v>
      </c>
      <c r="J12" s="9">
        <v>19</v>
      </c>
      <c r="K12" s="9">
        <f t="shared" si="0"/>
        <v>6</v>
      </c>
      <c r="L12" s="9">
        <f t="shared" si="0"/>
        <v>21</v>
      </c>
      <c r="M12" s="9">
        <f t="shared" si="1"/>
        <v>27</v>
      </c>
      <c r="N12" s="339" t="s">
        <v>208</v>
      </c>
    </row>
    <row r="13" spans="1:14" ht="16.5" customHeight="1" x14ac:dyDescent="0.2">
      <c r="A13" s="8" t="s">
        <v>903</v>
      </c>
      <c r="B13" s="9">
        <v>12</v>
      </c>
      <c r="C13" s="9">
        <v>12</v>
      </c>
      <c r="D13" s="9">
        <v>24</v>
      </c>
      <c r="E13" s="9">
        <v>14</v>
      </c>
      <c r="F13" s="9">
        <v>19</v>
      </c>
      <c r="G13" s="9">
        <v>33</v>
      </c>
      <c r="H13" s="9">
        <v>0</v>
      </c>
      <c r="I13" s="9">
        <v>0</v>
      </c>
      <c r="J13" s="9">
        <v>0</v>
      </c>
      <c r="K13" s="9">
        <f t="shared" si="0"/>
        <v>26</v>
      </c>
      <c r="L13" s="9">
        <f t="shared" si="0"/>
        <v>31</v>
      </c>
      <c r="M13" s="9">
        <f t="shared" si="1"/>
        <v>57</v>
      </c>
      <c r="N13" s="339" t="s">
        <v>904</v>
      </c>
    </row>
    <row r="14" spans="1:14" ht="16.5" customHeight="1" x14ac:dyDescent="0.2">
      <c r="A14" s="8" t="s">
        <v>209</v>
      </c>
      <c r="B14" s="9">
        <v>81</v>
      </c>
      <c r="C14" s="9">
        <v>53</v>
      </c>
      <c r="D14" s="9">
        <v>134</v>
      </c>
      <c r="E14" s="9">
        <v>22</v>
      </c>
      <c r="F14" s="9">
        <v>13</v>
      </c>
      <c r="G14" s="9">
        <v>35</v>
      </c>
      <c r="H14" s="9">
        <v>2</v>
      </c>
      <c r="I14" s="9">
        <v>3</v>
      </c>
      <c r="J14" s="9">
        <v>5</v>
      </c>
      <c r="K14" s="9">
        <f t="shared" si="0"/>
        <v>105</v>
      </c>
      <c r="L14" s="9">
        <f t="shared" si="0"/>
        <v>69</v>
      </c>
      <c r="M14" s="9">
        <f t="shared" si="1"/>
        <v>174</v>
      </c>
      <c r="N14" s="339" t="s">
        <v>210</v>
      </c>
    </row>
    <row r="15" spans="1:14" ht="16.5" customHeight="1" x14ac:dyDescent="0.2">
      <c r="A15" s="8" t="s">
        <v>213</v>
      </c>
      <c r="B15" s="9">
        <v>65</v>
      </c>
      <c r="C15" s="9">
        <v>75</v>
      </c>
      <c r="D15" s="9">
        <v>140</v>
      </c>
      <c r="E15" s="9">
        <v>3</v>
      </c>
      <c r="F15" s="9">
        <v>12</v>
      </c>
      <c r="G15" s="9">
        <v>15</v>
      </c>
      <c r="H15" s="9">
        <v>4</v>
      </c>
      <c r="I15" s="9">
        <v>9</v>
      </c>
      <c r="J15" s="9">
        <v>13</v>
      </c>
      <c r="K15" s="9">
        <f t="shared" si="0"/>
        <v>72</v>
      </c>
      <c r="L15" s="9">
        <f t="shared" si="0"/>
        <v>96</v>
      </c>
      <c r="M15" s="9">
        <f t="shared" si="1"/>
        <v>168</v>
      </c>
      <c r="N15" s="339" t="s">
        <v>707</v>
      </c>
    </row>
    <row r="16" spans="1:14" ht="16.5" customHeight="1" x14ac:dyDescent="0.2">
      <c r="A16" s="8" t="s">
        <v>730</v>
      </c>
      <c r="B16" s="9">
        <v>30</v>
      </c>
      <c r="C16" s="9">
        <v>19</v>
      </c>
      <c r="D16" s="9">
        <v>49</v>
      </c>
      <c r="E16" s="9">
        <v>4</v>
      </c>
      <c r="F16" s="9">
        <v>6</v>
      </c>
      <c r="G16" s="9">
        <v>10</v>
      </c>
      <c r="H16" s="9">
        <v>5</v>
      </c>
      <c r="I16" s="9">
        <v>4</v>
      </c>
      <c r="J16" s="9">
        <v>9</v>
      </c>
      <c r="K16" s="9">
        <f t="shared" si="0"/>
        <v>39</v>
      </c>
      <c r="L16" s="9">
        <f t="shared" si="0"/>
        <v>29</v>
      </c>
      <c r="M16" s="9">
        <f t="shared" si="1"/>
        <v>68</v>
      </c>
      <c r="N16" s="339" t="s">
        <v>906</v>
      </c>
    </row>
    <row r="17" spans="1:14" ht="16.5" customHeight="1" x14ac:dyDescent="0.2">
      <c r="A17" s="8" t="s">
        <v>217</v>
      </c>
      <c r="B17" s="9">
        <v>33</v>
      </c>
      <c r="C17" s="9">
        <v>53</v>
      </c>
      <c r="D17" s="9">
        <v>86</v>
      </c>
      <c r="E17" s="9">
        <v>9</v>
      </c>
      <c r="F17" s="9">
        <v>8</v>
      </c>
      <c r="G17" s="9">
        <v>17</v>
      </c>
      <c r="H17" s="9">
        <v>5</v>
      </c>
      <c r="I17" s="9">
        <v>7</v>
      </c>
      <c r="J17" s="9">
        <v>12</v>
      </c>
      <c r="K17" s="9">
        <f t="shared" si="0"/>
        <v>47</v>
      </c>
      <c r="L17" s="9">
        <f t="shared" si="0"/>
        <v>68</v>
      </c>
      <c r="M17" s="9">
        <f t="shared" si="1"/>
        <v>115</v>
      </c>
      <c r="N17" s="339" t="s">
        <v>218</v>
      </c>
    </row>
    <row r="18" spans="1:14" ht="16.5" customHeight="1" x14ac:dyDescent="0.2">
      <c r="A18" s="8" t="s">
        <v>306</v>
      </c>
      <c r="B18" s="9">
        <v>251</v>
      </c>
      <c r="C18" s="9">
        <v>261</v>
      </c>
      <c r="D18" s="9">
        <v>512</v>
      </c>
      <c r="E18" s="9">
        <v>45</v>
      </c>
      <c r="F18" s="9">
        <v>26</v>
      </c>
      <c r="G18" s="9">
        <v>71</v>
      </c>
      <c r="H18" s="9">
        <v>7</v>
      </c>
      <c r="I18" s="9">
        <v>4</v>
      </c>
      <c r="J18" s="9">
        <v>11</v>
      </c>
      <c r="K18" s="9">
        <f t="shared" si="0"/>
        <v>303</v>
      </c>
      <c r="L18" s="9">
        <f t="shared" si="0"/>
        <v>291</v>
      </c>
      <c r="M18" s="9">
        <f t="shared" si="1"/>
        <v>594</v>
      </c>
      <c r="N18" s="339" t="s">
        <v>850</v>
      </c>
    </row>
    <row r="19" spans="1:14" ht="16.5" customHeight="1" x14ac:dyDescent="0.2">
      <c r="A19" s="8" t="s">
        <v>687</v>
      </c>
      <c r="B19" s="9">
        <v>22</v>
      </c>
      <c r="C19" s="9">
        <v>21</v>
      </c>
      <c r="D19" s="9">
        <v>43</v>
      </c>
      <c r="E19" s="9">
        <v>10</v>
      </c>
      <c r="F19" s="9">
        <v>10</v>
      </c>
      <c r="G19" s="9">
        <v>20</v>
      </c>
      <c r="H19" s="9">
        <v>5</v>
      </c>
      <c r="I19" s="9">
        <v>7</v>
      </c>
      <c r="J19" s="9">
        <v>12</v>
      </c>
      <c r="K19" s="9">
        <f t="shared" si="0"/>
        <v>37</v>
      </c>
      <c r="L19" s="9">
        <f t="shared" si="0"/>
        <v>38</v>
      </c>
      <c r="M19" s="9">
        <f t="shared" si="1"/>
        <v>75</v>
      </c>
      <c r="N19" s="339" t="s">
        <v>907</v>
      </c>
    </row>
    <row r="20" spans="1:14" ht="16.5" customHeight="1" x14ac:dyDescent="0.2">
      <c r="A20" s="8" t="s">
        <v>458</v>
      </c>
      <c r="B20" s="9">
        <v>93</v>
      </c>
      <c r="C20" s="9">
        <v>104</v>
      </c>
      <c r="D20" s="9">
        <v>197</v>
      </c>
      <c r="E20" s="9">
        <v>45</v>
      </c>
      <c r="F20" s="9">
        <v>37</v>
      </c>
      <c r="G20" s="9">
        <v>82</v>
      </c>
      <c r="H20" s="9">
        <v>0</v>
      </c>
      <c r="I20" s="9">
        <v>0</v>
      </c>
      <c r="J20" s="9">
        <v>0</v>
      </c>
      <c r="K20" s="9">
        <f t="shared" si="0"/>
        <v>138</v>
      </c>
      <c r="L20" s="9">
        <f t="shared" si="0"/>
        <v>141</v>
      </c>
      <c r="M20" s="9">
        <f t="shared" si="1"/>
        <v>279</v>
      </c>
      <c r="N20" s="339" t="s">
        <v>807</v>
      </c>
    </row>
    <row r="21" spans="1:14" ht="16.5" customHeight="1" x14ac:dyDescent="0.2">
      <c r="A21" s="8" t="s">
        <v>460</v>
      </c>
      <c r="B21" s="9">
        <v>57</v>
      </c>
      <c r="C21" s="9">
        <v>52</v>
      </c>
      <c r="D21" s="9">
        <v>109</v>
      </c>
      <c r="E21" s="9">
        <v>1</v>
      </c>
      <c r="F21" s="9">
        <v>3</v>
      </c>
      <c r="G21" s="9">
        <v>4</v>
      </c>
      <c r="H21" s="9">
        <v>0</v>
      </c>
      <c r="I21" s="9">
        <v>0</v>
      </c>
      <c r="J21" s="9">
        <v>0</v>
      </c>
      <c r="K21" s="9">
        <f t="shared" si="0"/>
        <v>58</v>
      </c>
      <c r="L21" s="9">
        <f t="shared" si="0"/>
        <v>55</v>
      </c>
      <c r="M21" s="9">
        <f t="shared" si="1"/>
        <v>113</v>
      </c>
      <c r="N21" s="339" t="s">
        <v>908</v>
      </c>
    </row>
    <row r="22" spans="1:14" ht="16.5" customHeight="1" x14ac:dyDescent="0.2">
      <c r="A22" s="8" t="s">
        <v>229</v>
      </c>
      <c r="B22" s="9">
        <v>6</v>
      </c>
      <c r="C22" s="9">
        <v>3</v>
      </c>
      <c r="D22" s="9">
        <v>9</v>
      </c>
      <c r="E22" s="9">
        <v>2</v>
      </c>
      <c r="F22" s="9">
        <v>2</v>
      </c>
      <c r="G22" s="9">
        <v>4</v>
      </c>
      <c r="H22" s="9">
        <v>0</v>
      </c>
      <c r="I22" s="9">
        <v>0</v>
      </c>
      <c r="J22" s="9">
        <v>0</v>
      </c>
      <c r="K22" s="9">
        <f t="shared" si="0"/>
        <v>8</v>
      </c>
      <c r="L22" s="9">
        <f t="shared" si="0"/>
        <v>5</v>
      </c>
      <c r="M22" s="9">
        <f t="shared" si="1"/>
        <v>13</v>
      </c>
      <c r="N22" s="339" t="s">
        <v>847</v>
      </c>
    </row>
    <row r="23" spans="1:14" ht="16.5" customHeight="1" x14ac:dyDescent="0.2">
      <c r="A23" s="8" t="s">
        <v>523</v>
      </c>
      <c r="B23" s="9">
        <v>42</v>
      </c>
      <c r="C23" s="9">
        <v>16</v>
      </c>
      <c r="D23" s="9">
        <v>58</v>
      </c>
      <c r="E23" s="9">
        <v>13</v>
      </c>
      <c r="F23" s="9">
        <v>7</v>
      </c>
      <c r="G23" s="9">
        <v>20</v>
      </c>
      <c r="H23" s="9">
        <v>5</v>
      </c>
      <c r="I23" s="9">
        <v>1</v>
      </c>
      <c r="J23" s="9">
        <v>6</v>
      </c>
      <c r="K23" s="9">
        <f t="shared" si="0"/>
        <v>60</v>
      </c>
      <c r="L23" s="9">
        <f t="shared" si="0"/>
        <v>24</v>
      </c>
      <c r="M23" s="9">
        <f t="shared" si="1"/>
        <v>84</v>
      </c>
      <c r="N23" s="339" t="s">
        <v>240</v>
      </c>
    </row>
    <row r="24" spans="1:14" ht="16.5" customHeight="1" x14ac:dyDescent="0.2">
      <c r="A24" s="8" t="s">
        <v>435</v>
      </c>
      <c r="B24" s="9">
        <v>33</v>
      </c>
      <c r="C24" s="9">
        <v>26</v>
      </c>
      <c r="D24" s="9">
        <v>59</v>
      </c>
      <c r="E24" s="9">
        <v>9</v>
      </c>
      <c r="F24" s="9">
        <v>26</v>
      </c>
      <c r="G24" s="9">
        <v>35</v>
      </c>
      <c r="H24" s="9">
        <v>5</v>
      </c>
      <c r="I24" s="9">
        <v>5</v>
      </c>
      <c r="J24" s="9">
        <v>10</v>
      </c>
      <c r="K24" s="9">
        <f t="shared" si="0"/>
        <v>47</v>
      </c>
      <c r="L24" s="9">
        <f t="shared" si="0"/>
        <v>57</v>
      </c>
      <c r="M24" s="9">
        <f t="shared" si="1"/>
        <v>104</v>
      </c>
      <c r="N24" s="339" t="s">
        <v>909</v>
      </c>
    </row>
    <row r="25" spans="1:14" ht="16.5" customHeight="1" x14ac:dyDescent="0.2">
      <c r="A25" s="8" t="s">
        <v>90</v>
      </c>
      <c r="B25" s="9">
        <f>SUM(B9:B24)</f>
        <v>739</v>
      </c>
      <c r="C25" s="9">
        <f t="shared" ref="C25:M25" si="2">SUM(C9:C24)</f>
        <v>727</v>
      </c>
      <c r="D25" s="9">
        <f t="shared" si="2"/>
        <v>1466</v>
      </c>
      <c r="E25" s="9">
        <f t="shared" si="2"/>
        <v>181</v>
      </c>
      <c r="F25" s="9">
        <f t="shared" si="2"/>
        <v>177</v>
      </c>
      <c r="G25" s="9">
        <f t="shared" si="2"/>
        <v>358</v>
      </c>
      <c r="H25" s="9">
        <f t="shared" si="2"/>
        <v>41</v>
      </c>
      <c r="I25" s="9">
        <f t="shared" si="2"/>
        <v>56</v>
      </c>
      <c r="J25" s="9">
        <f t="shared" si="2"/>
        <v>97</v>
      </c>
      <c r="K25" s="9">
        <f t="shared" si="2"/>
        <v>961</v>
      </c>
      <c r="L25" s="9">
        <f t="shared" si="2"/>
        <v>960</v>
      </c>
      <c r="M25" s="9">
        <f t="shared" si="2"/>
        <v>1921</v>
      </c>
      <c r="N25" s="339" t="s">
        <v>922</v>
      </c>
    </row>
    <row r="26" spans="1:14" ht="15.95" customHeight="1" x14ac:dyDescent="0.2">
      <c r="A26" s="8" t="s">
        <v>92</v>
      </c>
      <c r="B26" s="9"/>
      <c r="C26" s="9"/>
      <c r="D26" s="9"/>
      <c r="E26" s="9"/>
      <c r="F26" s="9"/>
      <c r="G26" s="9"/>
      <c r="H26" s="9"/>
      <c r="I26" s="9"/>
      <c r="J26" s="9"/>
      <c r="K26" s="9"/>
      <c r="L26" s="9"/>
      <c r="M26" s="9"/>
      <c r="N26" s="339" t="s">
        <v>93</v>
      </c>
    </row>
    <row r="27" spans="1:14" s="560" customFormat="1" ht="19.5" customHeight="1" x14ac:dyDescent="0.2">
      <c r="A27" s="463" t="s">
        <v>516</v>
      </c>
      <c r="B27" s="9">
        <v>5</v>
      </c>
      <c r="C27" s="9">
        <v>0</v>
      </c>
      <c r="D27" s="9">
        <v>5</v>
      </c>
      <c r="E27" s="9">
        <v>0</v>
      </c>
      <c r="F27" s="9">
        <v>0</v>
      </c>
      <c r="G27" s="9">
        <v>0</v>
      </c>
      <c r="H27" s="9">
        <v>1</v>
      </c>
      <c r="I27" s="9">
        <v>0</v>
      </c>
      <c r="J27" s="9">
        <v>1</v>
      </c>
      <c r="K27" s="9">
        <f>SUM(B27,E27,H27)</f>
        <v>6</v>
      </c>
      <c r="L27" s="9">
        <f t="shared" ref="L27:M27" si="3">SUM(C27,F27,I27)</f>
        <v>0</v>
      </c>
      <c r="M27" s="9">
        <f t="shared" si="3"/>
        <v>6</v>
      </c>
      <c r="N27" s="562" t="s">
        <v>208</v>
      </c>
    </row>
    <row r="28" spans="1:14" ht="21.75" customHeight="1" x14ac:dyDescent="0.2">
      <c r="A28" s="8" t="s">
        <v>903</v>
      </c>
      <c r="B28" s="9">
        <v>16</v>
      </c>
      <c r="C28" s="9">
        <v>21</v>
      </c>
      <c r="D28" s="9">
        <v>37</v>
      </c>
      <c r="E28" s="9">
        <v>2</v>
      </c>
      <c r="F28" s="9">
        <v>0</v>
      </c>
      <c r="G28" s="9">
        <v>2</v>
      </c>
      <c r="H28" s="9">
        <v>0</v>
      </c>
      <c r="I28" s="9">
        <v>0</v>
      </c>
      <c r="J28" s="9">
        <v>0</v>
      </c>
      <c r="K28" s="9">
        <f t="shared" ref="K28:K37" si="4">SUM(B28,E28,H28)</f>
        <v>18</v>
      </c>
      <c r="L28" s="9">
        <f t="shared" ref="L28:L37" si="5">SUM(C28,F28,I28)</f>
        <v>21</v>
      </c>
      <c r="M28" s="9">
        <f t="shared" ref="M28:M37" si="6">SUM(D28,G28,J28)</f>
        <v>39</v>
      </c>
      <c r="N28" s="339" t="s">
        <v>904</v>
      </c>
    </row>
    <row r="29" spans="1:14" ht="25.5" customHeight="1" x14ac:dyDescent="0.2">
      <c r="A29" s="8" t="s">
        <v>209</v>
      </c>
      <c r="B29" s="318">
        <v>118</v>
      </c>
      <c r="C29" s="318">
        <v>22</v>
      </c>
      <c r="D29" s="9">
        <v>140</v>
      </c>
      <c r="E29" s="318">
        <v>5</v>
      </c>
      <c r="F29" s="318">
        <v>2</v>
      </c>
      <c r="G29" s="9">
        <v>7</v>
      </c>
      <c r="H29" s="318">
        <v>13</v>
      </c>
      <c r="I29" s="318">
        <v>3</v>
      </c>
      <c r="J29" s="9">
        <v>16</v>
      </c>
      <c r="K29" s="9">
        <f t="shared" si="4"/>
        <v>136</v>
      </c>
      <c r="L29" s="9">
        <f t="shared" si="5"/>
        <v>27</v>
      </c>
      <c r="M29" s="9">
        <f t="shared" si="6"/>
        <v>163</v>
      </c>
      <c r="N29" s="339" t="s">
        <v>210</v>
      </c>
    </row>
    <row r="30" spans="1:14" ht="16.5" customHeight="1" x14ac:dyDescent="0.2">
      <c r="A30" s="8" t="s">
        <v>217</v>
      </c>
      <c r="B30" s="9">
        <v>42</v>
      </c>
      <c r="C30" s="9">
        <v>34</v>
      </c>
      <c r="D30" s="9">
        <v>76</v>
      </c>
      <c r="E30" s="9">
        <v>4</v>
      </c>
      <c r="F30" s="9">
        <v>0</v>
      </c>
      <c r="G30" s="9">
        <v>4</v>
      </c>
      <c r="H30" s="9">
        <v>3</v>
      </c>
      <c r="I30" s="9">
        <v>1</v>
      </c>
      <c r="J30" s="9">
        <v>4</v>
      </c>
      <c r="K30" s="9">
        <f t="shared" si="4"/>
        <v>49</v>
      </c>
      <c r="L30" s="9">
        <f t="shared" si="5"/>
        <v>35</v>
      </c>
      <c r="M30" s="9">
        <f t="shared" si="6"/>
        <v>84</v>
      </c>
      <c r="N30" s="339" t="s">
        <v>218</v>
      </c>
    </row>
    <row r="31" spans="1:14" ht="16.5" customHeight="1" x14ac:dyDescent="0.2">
      <c r="A31" s="8" t="s">
        <v>306</v>
      </c>
      <c r="B31" s="9">
        <v>133</v>
      </c>
      <c r="C31" s="9">
        <v>30</v>
      </c>
      <c r="D31" s="9">
        <v>163</v>
      </c>
      <c r="E31" s="9">
        <v>11</v>
      </c>
      <c r="F31" s="9">
        <v>1</v>
      </c>
      <c r="G31" s="9">
        <v>12</v>
      </c>
      <c r="H31" s="9">
        <v>3</v>
      </c>
      <c r="I31" s="9">
        <v>1</v>
      </c>
      <c r="J31" s="9">
        <v>4</v>
      </c>
      <c r="K31" s="9">
        <f t="shared" si="4"/>
        <v>147</v>
      </c>
      <c r="L31" s="9">
        <f t="shared" si="5"/>
        <v>32</v>
      </c>
      <c r="M31" s="9">
        <f t="shared" si="6"/>
        <v>179</v>
      </c>
      <c r="N31" s="339" t="s">
        <v>222</v>
      </c>
    </row>
    <row r="32" spans="1:14" ht="16.5" customHeight="1" x14ac:dyDescent="0.2">
      <c r="A32" s="8" t="s">
        <v>687</v>
      </c>
      <c r="B32" s="9">
        <v>9</v>
      </c>
      <c r="C32" s="9">
        <v>0</v>
      </c>
      <c r="D32" s="9">
        <v>9</v>
      </c>
      <c r="E32" s="9">
        <v>1</v>
      </c>
      <c r="F32" s="9">
        <v>0</v>
      </c>
      <c r="G32" s="9">
        <v>1</v>
      </c>
      <c r="H32" s="9">
        <v>1</v>
      </c>
      <c r="I32" s="9">
        <v>0</v>
      </c>
      <c r="J32" s="9">
        <v>1</v>
      </c>
      <c r="K32" s="9">
        <f t="shared" si="4"/>
        <v>11</v>
      </c>
      <c r="L32" s="9">
        <f t="shared" si="5"/>
        <v>0</v>
      </c>
      <c r="M32" s="9">
        <f t="shared" si="6"/>
        <v>11</v>
      </c>
      <c r="N32" s="339" t="s">
        <v>907</v>
      </c>
    </row>
    <row r="33" spans="1:14" ht="16.5" customHeight="1" x14ac:dyDescent="0.2">
      <c r="A33" s="8" t="s">
        <v>458</v>
      </c>
      <c r="B33" s="9">
        <v>250</v>
      </c>
      <c r="C33" s="9">
        <v>201</v>
      </c>
      <c r="D33" s="9">
        <v>451</v>
      </c>
      <c r="E33" s="9">
        <v>4</v>
      </c>
      <c r="F33" s="9">
        <v>5</v>
      </c>
      <c r="G33" s="9">
        <v>9</v>
      </c>
      <c r="H33" s="9">
        <v>0</v>
      </c>
      <c r="I33" s="9">
        <v>0</v>
      </c>
      <c r="J33" s="9">
        <v>0</v>
      </c>
      <c r="K33" s="9">
        <f t="shared" si="4"/>
        <v>254</v>
      </c>
      <c r="L33" s="9">
        <f t="shared" si="5"/>
        <v>206</v>
      </c>
      <c r="M33" s="9">
        <f t="shared" si="6"/>
        <v>460</v>
      </c>
      <c r="N33" s="339" t="s">
        <v>807</v>
      </c>
    </row>
    <row r="34" spans="1:14" ht="16.5" customHeight="1" x14ac:dyDescent="0.2">
      <c r="A34" s="8" t="s">
        <v>460</v>
      </c>
      <c r="B34" s="9">
        <v>25</v>
      </c>
      <c r="C34" s="9">
        <v>2</v>
      </c>
      <c r="D34" s="9">
        <v>27</v>
      </c>
      <c r="E34" s="9">
        <v>3</v>
      </c>
      <c r="F34" s="9">
        <v>5</v>
      </c>
      <c r="G34" s="9">
        <v>8</v>
      </c>
      <c r="H34" s="9">
        <v>0</v>
      </c>
      <c r="I34" s="9">
        <v>0</v>
      </c>
      <c r="J34" s="9">
        <v>0</v>
      </c>
      <c r="K34" s="9">
        <f t="shared" si="4"/>
        <v>28</v>
      </c>
      <c r="L34" s="9">
        <f t="shared" si="5"/>
        <v>7</v>
      </c>
      <c r="M34" s="9">
        <f t="shared" si="6"/>
        <v>35</v>
      </c>
      <c r="N34" s="339" t="s">
        <v>908</v>
      </c>
    </row>
    <row r="35" spans="1:14" ht="16.5" customHeight="1" x14ac:dyDescent="0.2">
      <c r="A35" s="8" t="s">
        <v>229</v>
      </c>
      <c r="B35" s="9">
        <v>9</v>
      </c>
      <c r="C35" s="9">
        <v>0</v>
      </c>
      <c r="D35" s="9">
        <v>9</v>
      </c>
      <c r="E35" s="9">
        <v>0</v>
      </c>
      <c r="F35" s="9">
        <v>0</v>
      </c>
      <c r="G35" s="9">
        <v>0</v>
      </c>
      <c r="H35" s="9">
        <v>1</v>
      </c>
      <c r="I35" s="9">
        <v>0</v>
      </c>
      <c r="J35" s="9">
        <v>1</v>
      </c>
      <c r="K35" s="9">
        <f t="shared" si="4"/>
        <v>10</v>
      </c>
      <c r="L35" s="9">
        <f t="shared" si="5"/>
        <v>0</v>
      </c>
      <c r="M35" s="9">
        <f t="shared" si="6"/>
        <v>10</v>
      </c>
      <c r="N35" s="339" t="s">
        <v>847</v>
      </c>
    </row>
    <row r="36" spans="1:14" ht="16.5" customHeight="1" x14ac:dyDescent="0.2">
      <c r="A36" s="8" t="s">
        <v>239</v>
      </c>
      <c r="B36" s="9">
        <v>74</v>
      </c>
      <c r="C36" s="9">
        <v>15</v>
      </c>
      <c r="D36" s="9">
        <v>89</v>
      </c>
      <c r="E36" s="9">
        <v>2</v>
      </c>
      <c r="F36" s="9">
        <v>0</v>
      </c>
      <c r="G36" s="9">
        <v>2</v>
      </c>
      <c r="H36" s="9">
        <v>3</v>
      </c>
      <c r="I36" s="9">
        <v>0</v>
      </c>
      <c r="J36" s="9">
        <v>3</v>
      </c>
      <c r="K36" s="9">
        <f t="shared" si="4"/>
        <v>79</v>
      </c>
      <c r="L36" s="9">
        <f t="shared" si="5"/>
        <v>15</v>
      </c>
      <c r="M36" s="9">
        <f t="shared" si="6"/>
        <v>94</v>
      </c>
      <c r="N36" s="339" t="s">
        <v>240</v>
      </c>
    </row>
    <row r="37" spans="1:14" ht="16.5" customHeight="1" x14ac:dyDescent="0.2">
      <c r="A37" s="8" t="s">
        <v>435</v>
      </c>
      <c r="B37" s="9">
        <v>20</v>
      </c>
      <c r="C37" s="9">
        <v>9</v>
      </c>
      <c r="D37" s="9">
        <v>29</v>
      </c>
      <c r="E37" s="9">
        <v>1</v>
      </c>
      <c r="F37" s="9">
        <v>0</v>
      </c>
      <c r="G37" s="9">
        <v>1</v>
      </c>
      <c r="H37" s="9">
        <v>3</v>
      </c>
      <c r="I37" s="9">
        <v>2</v>
      </c>
      <c r="J37" s="9">
        <v>5</v>
      </c>
      <c r="K37" s="9">
        <f t="shared" si="4"/>
        <v>24</v>
      </c>
      <c r="L37" s="9">
        <f t="shared" si="5"/>
        <v>11</v>
      </c>
      <c r="M37" s="9">
        <f t="shared" si="6"/>
        <v>35</v>
      </c>
      <c r="N37" s="339" t="s">
        <v>909</v>
      </c>
    </row>
    <row r="38" spans="1:14" ht="16.5" customHeight="1" thickBot="1" x14ac:dyDescent="0.25">
      <c r="A38" s="40" t="s">
        <v>126</v>
      </c>
      <c r="B38" s="41">
        <f>SUM(B27:B37)</f>
        <v>701</v>
      </c>
      <c r="C38" s="41">
        <f t="shared" ref="C38:M38" si="7">SUM(C27:C37)</f>
        <v>334</v>
      </c>
      <c r="D38" s="41">
        <f t="shared" si="7"/>
        <v>1035</v>
      </c>
      <c r="E38" s="41">
        <f t="shared" si="7"/>
        <v>33</v>
      </c>
      <c r="F38" s="41">
        <f t="shared" si="7"/>
        <v>13</v>
      </c>
      <c r="G38" s="41">
        <f t="shared" si="7"/>
        <v>46</v>
      </c>
      <c r="H38" s="41">
        <f t="shared" si="7"/>
        <v>28</v>
      </c>
      <c r="I38" s="41">
        <f t="shared" si="7"/>
        <v>7</v>
      </c>
      <c r="J38" s="41">
        <f t="shared" si="7"/>
        <v>35</v>
      </c>
      <c r="K38" s="41">
        <f t="shared" si="7"/>
        <v>762</v>
      </c>
      <c r="L38" s="41">
        <f t="shared" si="7"/>
        <v>354</v>
      </c>
      <c r="M38" s="41">
        <f t="shared" si="7"/>
        <v>1116</v>
      </c>
      <c r="N38" s="42" t="s">
        <v>911</v>
      </c>
    </row>
    <row r="39" spans="1:14" ht="20.25" customHeight="1" thickBot="1" x14ac:dyDescent="0.25">
      <c r="A39" s="23" t="s">
        <v>374</v>
      </c>
      <c r="B39" s="24">
        <f>SUM(B38,B25)</f>
        <v>1440</v>
      </c>
      <c r="C39" s="24">
        <f t="shared" ref="C39:M39" si="8">SUM(C38,C25)</f>
        <v>1061</v>
      </c>
      <c r="D39" s="24">
        <f t="shared" si="8"/>
        <v>2501</v>
      </c>
      <c r="E39" s="24">
        <f t="shared" si="8"/>
        <v>214</v>
      </c>
      <c r="F39" s="24">
        <f t="shared" si="8"/>
        <v>190</v>
      </c>
      <c r="G39" s="24">
        <f t="shared" si="8"/>
        <v>404</v>
      </c>
      <c r="H39" s="24">
        <f t="shared" si="8"/>
        <v>69</v>
      </c>
      <c r="I39" s="24">
        <f t="shared" si="8"/>
        <v>63</v>
      </c>
      <c r="J39" s="24">
        <f t="shared" si="8"/>
        <v>132</v>
      </c>
      <c r="K39" s="24">
        <f t="shared" si="8"/>
        <v>1723</v>
      </c>
      <c r="L39" s="24">
        <f t="shared" si="8"/>
        <v>1314</v>
      </c>
      <c r="M39" s="24">
        <f t="shared" si="8"/>
        <v>3037</v>
      </c>
      <c r="N39" s="71" t="s">
        <v>253</v>
      </c>
    </row>
    <row r="40"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4"/>
  <sheetViews>
    <sheetView rightToLeft="1" view="pageBreakPreview" topLeftCell="A88" zoomScale="80" zoomScaleSheetLayoutView="80" workbookViewId="0">
      <selection activeCell="O29" sqref="O29"/>
    </sheetView>
  </sheetViews>
  <sheetFormatPr defaultRowHeight="14.25" x14ac:dyDescent="0.2"/>
  <cols>
    <col min="1" max="1" width="21.25" style="335" customWidth="1"/>
    <col min="2" max="2" width="9.125" style="335" customWidth="1"/>
    <col min="3" max="3" width="10.125" style="335" customWidth="1"/>
    <col min="4" max="4" width="9.875" style="335" customWidth="1"/>
    <col min="5" max="10" width="10.875" style="335" customWidth="1"/>
    <col min="11" max="11" width="34" style="335" customWidth="1"/>
    <col min="12" max="16384" width="9" style="335"/>
  </cols>
  <sheetData>
    <row r="1" spans="1:11" ht="30.75" customHeight="1" x14ac:dyDescent="0.2">
      <c r="A1" s="995" t="s">
        <v>2126</v>
      </c>
      <c r="B1" s="995"/>
      <c r="C1" s="995"/>
      <c r="D1" s="995"/>
      <c r="E1" s="995"/>
      <c r="F1" s="995"/>
      <c r="G1" s="995"/>
      <c r="H1" s="995"/>
      <c r="I1" s="995"/>
      <c r="J1" s="995"/>
      <c r="K1" s="995"/>
    </row>
    <row r="2" spans="1:11" s="838" customFormat="1" ht="39" customHeight="1" x14ac:dyDescent="0.2">
      <c r="A2" s="999" t="s">
        <v>2127</v>
      </c>
      <c r="B2" s="999"/>
      <c r="C2" s="999"/>
      <c r="D2" s="999"/>
      <c r="E2" s="999"/>
      <c r="F2" s="999"/>
      <c r="G2" s="999"/>
      <c r="H2" s="999"/>
      <c r="I2" s="999"/>
      <c r="J2" s="999"/>
      <c r="K2" s="999"/>
    </row>
    <row r="3" spans="1:11" ht="22.5" customHeight="1" thickBot="1" x14ac:dyDescent="0.3">
      <c r="A3" s="33" t="s">
        <v>2528</v>
      </c>
      <c r="K3" s="34" t="s">
        <v>2529</v>
      </c>
    </row>
    <row r="4" spans="1:11" ht="16.5" thickTop="1" x14ac:dyDescent="0.25">
      <c r="A4" s="992" t="s">
        <v>196</v>
      </c>
      <c r="B4" s="1003" t="s">
        <v>1</v>
      </c>
      <c r="C4" s="1003"/>
      <c r="D4" s="1003"/>
      <c r="E4" s="1003" t="s">
        <v>2</v>
      </c>
      <c r="F4" s="1003"/>
      <c r="G4" s="1003"/>
      <c r="H4" s="1003" t="s">
        <v>4</v>
      </c>
      <c r="I4" s="1003"/>
      <c r="J4" s="1003"/>
      <c r="K4" s="992" t="s">
        <v>197</v>
      </c>
    </row>
    <row r="5" spans="1:11" ht="21" customHeight="1" x14ac:dyDescent="0.25">
      <c r="A5" s="993"/>
      <c r="B5" s="1004" t="s">
        <v>6</v>
      </c>
      <c r="C5" s="1004"/>
      <c r="D5" s="1004"/>
      <c r="E5" s="1004" t="s">
        <v>7</v>
      </c>
      <c r="F5" s="1004"/>
      <c r="G5" s="1004"/>
      <c r="H5" s="1004" t="s">
        <v>9</v>
      </c>
      <c r="I5" s="1004"/>
      <c r="J5" s="1004"/>
      <c r="K5" s="993"/>
    </row>
    <row r="6" spans="1:11" ht="18.75" customHeight="1" x14ac:dyDescent="0.25">
      <c r="A6" s="993"/>
      <c r="B6" s="334" t="s">
        <v>10</v>
      </c>
      <c r="C6" s="334" t="s">
        <v>112</v>
      </c>
      <c r="D6" s="334" t="s">
        <v>12</v>
      </c>
      <c r="E6" s="334" t="s">
        <v>10</v>
      </c>
      <c r="F6" s="334" t="s">
        <v>112</v>
      </c>
      <c r="G6" s="334" t="s">
        <v>12</v>
      </c>
      <c r="H6" s="334" t="s">
        <v>10</v>
      </c>
      <c r="I6" s="334" t="s">
        <v>112</v>
      </c>
      <c r="J6" s="334" t="s">
        <v>12</v>
      </c>
      <c r="K6" s="993"/>
    </row>
    <row r="7" spans="1:11" ht="16.5" thickBot="1" x14ac:dyDescent="0.3">
      <c r="A7" s="994"/>
      <c r="B7" s="4" t="s">
        <v>13</v>
      </c>
      <c r="C7" s="4" t="s">
        <v>14</v>
      </c>
      <c r="D7" s="4" t="s">
        <v>9</v>
      </c>
      <c r="E7" s="4" t="s">
        <v>13</v>
      </c>
      <c r="F7" s="4" t="s">
        <v>14</v>
      </c>
      <c r="G7" s="4" t="s">
        <v>9</v>
      </c>
      <c r="H7" s="4" t="s">
        <v>13</v>
      </c>
      <c r="I7" s="4" t="s">
        <v>14</v>
      </c>
      <c r="J7" s="4" t="s">
        <v>9</v>
      </c>
      <c r="K7" s="994"/>
    </row>
    <row r="8" spans="1:11" ht="24" customHeight="1" x14ac:dyDescent="0.2">
      <c r="A8" s="37" t="s">
        <v>916</v>
      </c>
      <c r="B8" s="38"/>
      <c r="C8" s="38"/>
      <c r="D8" s="38"/>
      <c r="E8" s="38"/>
      <c r="F8" s="38"/>
      <c r="G8" s="38"/>
      <c r="H8" s="38"/>
      <c r="I8" s="38"/>
      <c r="J8" s="38"/>
      <c r="K8" s="39" t="s">
        <v>198</v>
      </c>
    </row>
    <row r="9" spans="1:11" ht="21.75" customHeight="1" x14ac:dyDescent="0.2">
      <c r="A9" s="8" t="s">
        <v>199</v>
      </c>
      <c r="B9" s="9">
        <v>254</v>
      </c>
      <c r="C9" s="9">
        <v>615</v>
      </c>
      <c r="D9" s="9">
        <v>869</v>
      </c>
      <c r="E9" s="9">
        <v>1</v>
      </c>
      <c r="F9" s="9">
        <v>0</v>
      </c>
      <c r="G9" s="9">
        <f>SUM(E9:F9)</f>
        <v>1</v>
      </c>
      <c r="H9" s="9">
        <f>SUM(B9,E9)</f>
        <v>255</v>
      </c>
      <c r="I9" s="9">
        <f>SUM(C9,F9)</f>
        <v>615</v>
      </c>
      <c r="J9" s="9">
        <f t="shared" ref="J9:J24" si="0">SUM(D9,G9)</f>
        <v>870</v>
      </c>
      <c r="K9" s="339" t="s">
        <v>200</v>
      </c>
    </row>
    <row r="10" spans="1:11" ht="21.75" customHeight="1" x14ac:dyDescent="0.2">
      <c r="A10" s="8" t="s">
        <v>790</v>
      </c>
      <c r="B10" s="9">
        <v>193</v>
      </c>
      <c r="C10" s="9">
        <v>364</v>
      </c>
      <c r="D10" s="9">
        <v>557</v>
      </c>
      <c r="E10" s="9">
        <v>0</v>
      </c>
      <c r="F10" s="9">
        <v>0</v>
      </c>
      <c r="G10" s="9">
        <v>0</v>
      </c>
      <c r="H10" s="9">
        <f t="shared" ref="H10:I24" si="1">SUM(B10,E10)</f>
        <v>193</v>
      </c>
      <c r="I10" s="9">
        <f t="shared" si="1"/>
        <v>364</v>
      </c>
      <c r="J10" s="9">
        <f t="shared" si="0"/>
        <v>557</v>
      </c>
      <c r="K10" s="339" t="s">
        <v>204</v>
      </c>
    </row>
    <row r="11" spans="1:11" ht="21.75" customHeight="1" x14ac:dyDescent="0.2">
      <c r="A11" s="8" t="s">
        <v>205</v>
      </c>
      <c r="B11" s="9">
        <v>156</v>
      </c>
      <c r="C11" s="9">
        <v>445</v>
      </c>
      <c r="D11" s="9">
        <v>601</v>
      </c>
      <c r="E11" s="9">
        <v>0</v>
      </c>
      <c r="F11" s="9">
        <v>0</v>
      </c>
      <c r="G11" s="9">
        <v>0</v>
      </c>
      <c r="H11" s="9">
        <f t="shared" si="1"/>
        <v>156</v>
      </c>
      <c r="I11" s="9">
        <f t="shared" si="1"/>
        <v>445</v>
      </c>
      <c r="J11" s="9">
        <f t="shared" si="0"/>
        <v>601</v>
      </c>
      <c r="K11" s="339" t="s">
        <v>300</v>
      </c>
    </row>
    <row r="12" spans="1:11" ht="21.75" customHeight="1" x14ac:dyDescent="0.2">
      <c r="A12" s="8" t="s">
        <v>516</v>
      </c>
      <c r="B12" s="9">
        <v>49</v>
      </c>
      <c r="C12" s="9">
        <v>217</v>
      </c>
      <c r="D12" s="9">
        <v>266</v>
      </c>
      <c r="E12" s="9">
        <v>0</v>
      </c>
      <c r="F12" s="9">
        <v>0</v>
      </c>
      <c r="G12" s="9">
        <v>0</v>
      </c>
      <c r="H12" s="9">
        <f t="shared" si="1"/>
        <v>49</v>
      </c>
      <c r="I12" s="9">
        <f t="shared" si="1"/>
        <v>217</v>
      </c>
      <c r="J12" s="9">
        <f t="shared" si="0"/>
        <v>266</v>
      </c>
      <c r="K12" s="339" t="s">
        <v>208</v>
      </c>
    </row>
    <row r="13" spans="1:11" ht="21.75" customHeight="1" x14ac:dyDescent="0.2">
      <c r="A13" s="8" t="s">
        <v>903</v>
      </c>
      <c r="B13" s="9">
        <v>33</v>
      </c>
      <c r="C13" s="9">
        <v>143</v>
      </c>
      <c r="D13" s="9">
        <v>176</v>
      </c>
      <c r="E13" s="9">
        <v>0</v>
      </c>
      <c r="F13" s="9">
        <v>0</v>
      </c>
      <c r="G13" s="9">
        <v>0</v>
      </c>
      <c r="H13" s="9">
        <f t="shared" si="1"/>
        <v>33</v>
      </c>
      <c r="I13" s="9">
        <f t="shared" si="1"/>
        <v>143</v>
      </c>
      <c r="J13" s="9">
        <f t="shared" si="0"/>
        <v>176</v>
      </c>
      <c r="K13" s="339" t="s">
        <v>904</v>
      </c>
    </row>
    <row r="14" spans="1:11" ht="21.75" customHeight="1" x14ac:dyDescent="0.2">
      <c r="A14" s="8" t="s">
        <v>209</v>
      </c>
      <c r="B14" s="9">
        <v>459</v>
      </c>
      <c r="C14" s="9">
        <v>471</v>
      </c>
      <c r="D14" s="9">
        <v>930</v>
      </c>
      <c r="E14" s="9">
        <v>0</v>
      </c>
      <c r="F14" s="9">
        <v>0</v>
      </c>
      <c r="G14" s="9">
        <v>0</v>
      </c>
      <c r="H14" s="9">
        <f t="shared" si="1"/>
        <v>459</v>
      </c>
      <c r="I14" s="9">
        <f t="shared" si="1"/>
        <v>471</v>
      </c>
      <c r="J14" s="9">
        <f t="shared" si="0"/>
        <v>930</v>
      </c>
      <c r="K14" s="339" t="s">
        <v>210</v>
      </c>
    </row>
    <row r="15" spans="1:11" ht="21.75" customHeight="1" x14ac:dyDescent="0.2">
      <c r="A15" s="8" t="s">
        <v>213</v>
      </c>
      <c r="B15" s="9">
        <v>116</v>
      </c>
      <c r="C15" s="9">
        <v>172</v>
      </c>
      <c r="D15" s="9">
        <v>288</v>
      </c>
      <c r="E15" s="9">
        <v>0</v>
      </c>
      <c r="F15" s="9">
        <v>0</v>
      </c>
      <c r="G15" s="9">
        <v>0</v>
      </c>
      <c r="H15" s="9">
        <f t="shared" si="1"/>
        <v>116</v>
      </c>
      <c r="I15" s="9">
        <f t="shared" si="1"/>
        <v>172</v>
      </c>
      <c r="J15" s="9">
        <f t="shared" si="0"/>
        <v>288</v>
      </c>
      <c r="K15" s="339" t="s">
        <v>707</v>
      </c>
    </row>
    <row r="16" spans="1:11" ht="21.75" customHeight="1" x14ac:dyDescent="0.2">
      <c r="A16" s="8" t="s">
        <v>730</v>
      </c>
      <c r="B16" s="9">
        <v>125</v>
      </c>
      <c r="C16" s="9">
        <v>140</v>
      </c>
      <c r="D16" s="9">
        <v>265</v>
      </c>
      <c r="E16" s="9">
        <v>0</v>
      </c>
      <c r="F16" s="9">
        <v>0</v>
      </c>
      <c r="G16" s="9">
        <v>0</v>
      </c>
      <c r="H16" s="9">
        <f t="shared" si="1"/>
        <v>125</v>
      </c>
      <c r="I16" s="9">
        <f t="shared" si="1"/>
        <v>140</v>
      </c>
      <c r="J16" s="9">
        <f t="shared" si="0"/>
        <v>265</v>
      </c>
      <c r="K16" s="339" t="s">
        <v>906</v>
      </c>
    </row>
    <row r="17" spans="1:11" ht="21.75" customHeight="1" x14ac:dyDescent="0.2">
      <c r="A17" s="8" t="s">
        <v>301</v>
      </c>
      <c r="B17" s="9">
        <v>240</v>
      </c>
      <c r="C17" s="9">
        <v>814</v>
      </c>
      <c r="D17" s="9">
        <v>1054</v>
      </c>
      <c r="E17" s="9">
        <v>0</v>
      </c>
      <c r="F17" s="9">
        <v>0</v>
      </c>
      <c r="G17" s="9">
        <v>0</v>
      </c>
      <c r="H17" s="9">
        <f t="shared" si="1"/>
        <v>240</v>
      </c>
      <c r="I17" s="9">
        <f t="shared" si="1"/>
        <v>814</v>
      </c>
      <c r="J17" s="9">
        <f t="shared" si="0"/>
        <v>1054</v>
      </c>
      <c r="K17" s="339" t="s">
        <v>218</v>
      </c>
    </row>
    <row r="18" spans="1:11" ht="21.75" customHeight="1" x14ac:dyDescent="0.2">
      <c r="A18" s="8" t="s">
        <v>306</v>
      </c>
      <c r="B18" s="9">
        <v>1474</v>
      </c>
      <c r="C18" s="9">
        <v>1454</v>
      </c>
      <c r="D18" s="9">
        <v>2928</v>
      </c>
      <c r="E18" s="9">
        <v>0</v>
      </c>
      <c r="F18" s="9">
        <v>0</v>
      </c>
      <c r="G18" s="9">
        <v>0</v>
      </c>
      <c r="H18" s="9">
        <f t="shared" si="1"/>
        <v>1474</v>
      </c>
      <c r="I18" s="9">
        <f t="shared" si="1"/>
        <v>1454</v>
      </c>
      <c r="J18" s="9">
        <f t="shared" si="0"/>
        <v>2928</v>
      </c>
      <c r="K18" s="339" t="s">
        <v>222</v>
      </c>
    </row>
    <row r="19" spans="1:11" ht="21.75" customHeight="1" x14ac:dyDescent="0.2">
      <c r="A19" s="8" t="s">
        <v>687</v>
      </c>
      <c r="B19" s="9">
        <v>260</v>
      </c>
      <c r="C19" s="9">
        <v>163</v>
      </c>
      <c r="D19" s="9">
        <v>423</v>
      </c>
      <c r="E19" s="9">
        <v>0</v>
      </c>
      <c r="F19" s="9">
        <v>0</v>
      </c>
      <c r="G19" s="9">
        <v>0</v>
      </c>
      <c r="H19" s="9">
        <f t="shared" si="1"/>
        <v>260</v>
      </c>
      <c r="I19" s="9">
        <f t="shared" si="1"/>
        <v>163</v>
      </c>
      <c r="J19" s="9">
        <f t="shared" si="0"/>
        <v>423</v>
      </c>
      <c r="K19" s="339" t="s">
        <v>907</v>
      </c>
    </row>
    <row r="20" spans="1:11" ht="21.75" customHeight="1" x14ac:dyDescent="0.2">
      <c r="A20" s="8" t="s">
        <v>458</v>
      </c>
      <c r="B20" s="9">
        <v>693</v>
      </c>
      <c r="C20" s="9">
        <v>1819</v>
      </c>
      <c r="D20" s="9">
        <v>2512</v>
      </c>
      <c r="E20" s="9">
        <v>0</v>
      </c>
      <c r="F20" s="9">
        <v>0</v>
      </c>
      <c r="G20" s="9">
        <v>0</v>
      </c>
      <c r="H20" s="9">
        <f t="shared" si="1"/>
        <v>693</v>
      </c>
      <c r="I20" s="9">
        <f t="shared" si="1"/>
        <v>1819</v>
      </c>
      <c r="J20" s="9">
        <f t="shared" si="0"/>
        <v>2512</v>
      </c>
      <c r="K20" s="339" t="s">
        <v>807</v>
      </c>
    </row>
    <row r="21" spans="1:11" ht="21.75" customHeight="1" x14ac:dyDescent="0.2">
      <c r="A21" s="8" t="s">
        <v>460</v>
      </c>
      <c r="B21" s="9">
        <v>471</v>
      </c>
      <c r="C21" s="9">
        <v>844</v>
      </c>
      <c r="D21" s="9">
        <v>1315</v>
      </c>
      <c r="E21" s="9">
        <v>0</v>
      </c>
      <c r="F21" s="9">
        <v>0</v>
      </c>
      <c r="G21" s="9">
        <v>0</v>
      </c>
      <c r="H21" s="9">
        <f t="shared" si="1"/>
        <v>471</v>
      </c>
      <c r="I21" s="9">
        <f t="shared" si="1"/>
        <v>844</v>
      </c>
      <c r="J21" s="9">
        <f t="shared" si="0"/>
        <v>1315</v>
      </c>
      <c r="K21" s="339" t="s">
        <v>908</v>
      </c>
    </row>
    <row r="22" spans="1:11" ht="21.75" customHeight="1" x14ac:dyDescent="0.2">
      <c r="A22" s="8" t="s">
        <v>229</v>
      </c>
      <c r="B22" s="9">
        <v>350</v>
      </c>
      <c r="C22" s="9">
        <v>144</v>
      </c>
      <c r="D22" s="9">
        <v>494</v>
      </c>
      <c r="E22" s="9">
        <v>0</v>
      </c>
      <c r="F22" s="9">
        <v>0</v>
      </c>
      <c r="G22" s="9">
        <v>0</v>
      </c>
      <c r="H22" s="9">
        <f t="shared" si="1"/>
        <v>350</v>
      </c>
      <c r="I22" s="9">
        <f t="shared" si="1"/>
        <v>144</v>
      </c>
      <c r="J22" s="9">
        <f t="shared" si="0"/>
        <v>494</v>
      </c>
      <c r="K22" s="339" t="s">
        <v>847</v>
      </c>
    </row>
    <row r="23" spans="1:11" ht="21.75" customHeight="1" x14ac:dyDescent="0.2">
      <c r="A23" s="8" t="s">
        <v>523</v>
      </c>
      <c r="B23" s="9">
        <v>560</v>
      </c>
      <c r="C23" s="9">
        <v>331</v>
      </c>
      <c r="D23" s="9">
        <v>891</v>
      </c>
      <c r="E23" s="9">
        <v>0</v>
      </c>
      <c r="F23" s="9">
        <v>0</v>
      </c>
      <c r="G23" s="9">
        <v>0</v>
      </c>
      <c r="H23" s="9">
        <f t="shared" si="1"/>
        <v>560</v>
      </c>
      <c r="I23" s="9">
        <f t="shared" si="1"/>
        <v>331</v>
      </c>
      <c r="J23" s="9">
        <f t="shared" si="0"/>
        <v>891</v>
      </c>
      <c r="K23" s="339" t="s">
        <v>240</v>
      </c>
    </row>
    <row r="24" spans="1:11" ht="21.75" customHeight="1" x14ac:dyDescent="0.2">
      <c r="A24" s="8" t="s">
        <v>435</v>
      </c>
      <c r="B24" s="9">
        <v>382</v>
      </c>
      <c r="C24" s="9">
        <v>900</v>
      </c>
      <c r="D24" s="9">
        <v>1282</v>
      </c>
      <c r="E24" s="9">
        <v>0</v>
      </c>
      <c r="F24" s="9">
        <v>0</v>
      </c>
      <c r="G24" s="9">
        <v>0</v>
      </c>
      <c r="H24" s="9">
        <f t="shared" si="1"/>
        <v>382</v>
      </c>
      <c r="I24" s="9">
        <f t="shared" si="1"/>
        <v>900</v>
      </c>
      <c r="J24" s="9">
        <f t="shared" si="0"/>
        <v>1282</v>
      </c>
      <c r="K24" s="339" t="s">
        <v>210</v>
      </c>
    </row>
    <row r="25" spans="1:11" ht="21.75" customHeight="1" thickBot="1" x14ac:dyDescent="0.25">
      <c r="A25" s="11" t="s">
        <v>90</v>
      </c>
      <c r="B25" s="12">
        <f>SUM(B9:B24)</f>
        <v>5815</v>
      </c>
      <c r="C25" s="12">
        <f t="shared" ref="C25:J25" si="2">SUM(C9:C24)</f>
        <v>9036</v>
      </c>
      <c r="D25" s="12">
        <f t="shared" si="2"/>
        <v>14851</v>
      </c>
      <c r="E25" s="12">
        <f t="shared" si="2"/>
        <v>1</v>
      </c>
      <c r="F25" s="12">
        <f t="shared" si="2"/>
        <v>0</v>
      </c>
      <c r="G25" s="12">
        <f t="shared" si="2"/>
        <v>1</v>
      </c>
      <c r="H25" s="12">
        <f t="shared" si="2"/>
        <v>5816</v>
      </c>
      <c r="I25" s="12">
        <f>SUM(I9:I24)</f>
        <v>9036</v>
      </c>
      <c r="J25" s="12">
        <f t="shared" si="2"/>
        <v>14852</v>
      </c>
      <c r="K25" s="13" t="s">
        <v>410</v>
      </c>
    </row>
    <row r="26" spans="1:11" ht="15" thickTop="1" x14ac:dyDescent="0.2"/>
    <row r="28" spans="1:11" s="659" customFormat="1" x14ac:dyDescent="0.2"/>
    <row r="29" spans="1:11" ht="21.75" customHeight="1" thickBot="1" x14ac:dyDescent="0.3">
      <c r="A29" s="33" t="s">
        <v>926</v>
      </c>
      <c r="K29" s="34" t="s">
        <v>2694</v>
      </c>
    </row>
    <row r="30" spans="1:11" ht="20.100000000000001" customHeight="1" thickTop="1" x14ac:dyDescent="0.25">
      <c r="A30" s="992" t="s">
        <v>196</v>
      </c>
      <c r="B30" s="1003" t="s">
        <v>1</v>
      </c>
      <c r="C30" s="1003"/>
      <c r="D30" s="1003"/>
      <c r="E30" s="1003" t="s">
        <v>2</v>
      </c>
      <c r="F30" s="1003"/>
      <c r="G30" s="1003"/>
      <c r="H30" s="1003" t="s">
        <v>4</v>
      </c>
      <c r="I30" s="1003"/>
      <c r="J30" s="1003"/>
      <c r="K30" s="992" t="s">
        <v>197</v>
      </c>
    </row>
    <row r="31" spans="1:11" ht="20.100000000000001" customHeight="1" x14ac:dyDescent="0.25">
      <c r="A31" s="993"/>
      <c r="B31" s="1004" t="s">
        <v>6</v>
      </c>
      <c r="C31" s="1004"/>
      <c r="D31" s="1004"/>
      <c r="E31" s="1004" t="s">
        <v>7</v>
      </c>
      <c r="F31" s="1004"/>
      <c r="G31" s="1004"/>
      <c r="H31" s="1004" t="s">
        <v>9</v>
      </c>
      <c r="I31" s="1004"/>
      <c r="J31" s="1004"/>
      <c r="K31" s="993"/>
    </row>
    <row r="32" spans="1:11" ht="20.100000000000001" customHeight="1" x14ac:dyDescent="0.25">
      <c r="A32" s="993"/>
      <c r="B32" s="334" t="s">
        <v>10</v>
      </c>
      <c r="C32" s="334" t="s">
        <v>112</v>
      </c>
      <c r="D32" s="334" t="s">
        <v>12</v>
      </c>
      <c r="E32" s="334" t="s">
        <v>10</v>
      </c>
      <c r="F32" s="334" t="s">
        <v>112</v>
      </c>
      <c r="G32" s="334" t="s">
        <v>12</v>
      </c>
      <c r="H32" s="334" t="s">
        <v>10</v>
      </c>
      <c r="I32" s="334" t="s">
        <v>112</v>
      </c>
      <c r="J32" s="334" t="s">
        <v>12</v>
      </c>
      <c r="K32" s="993"/>
    </row>
    <row r="33" spans="1:11" ht="20.100000000000001" customHeight="1" thickBot="1" x14ac:dyDescent="0.3">
      <c r="A33" s="994"/>
      <c r="B33" s="4" t="s">
        <v>13</v>
      </c>
      <c r="C33" s="4" t="s">
        <v>14</v>
      </c>
      <c r="D33" s="4" t="s">
        <v>9</v>
      </c>
      <c r="E33" s="4" t="s">
        <v>13</v>
      </c>
      <c r="F33" s="4" t="s">
        <v>14</v>
      </c>
      <c r="G33" s="4" t="s">
        <v>9</v>
      </c>
      <c r="H33" s="4" t="s">
        <v>13</v>
      </c>
      <c r="I33" s="4" t="s">
        <v>14</v>
      </c>
      <c r="J33" s="4" t="s">
        <v>9</v>
      </c>
      <c r="K33" s="994"/>
    </row>
    <row r="34" spans="1:11" ht="25.5" customHeight="1" x14ac:dyDescent="0.2">
      <c r="A34" s="37" t="s">
        <v>924</v>
      </c>
      <c r="B34" s="38"/>
      <c r="C34" s="38"/>
      <c r="D34" s="38"/>
      <c r="E34" s="38"/>
      <c r="F34" s="38"/>
      <c r="G34" s="38"/>
      <c r="H34" s="38"/>
      <c r="I34" s="38"/>
      <c r="J34" s="38"/>
      <c r="K34" s="39" t="s">
        <v>93</v>
      </c>
    </row>
    <row r="35" spans="1:11" s="560" customFormat="1" ht="25.5" customHeight="1" x14ac:dyDescent="0.2">
      <c r="A35" s="17" t="s">
        <v>516</v>
      </c>
      <c r="B35" s="18">
        <v>86</v>
      </c>
      <c r="C35" s="18">
        <v>40</v>
      </c>
      <c r="D35" s="18">
        <v>126</v>
      </c>
      <c r="E35" s="18">
        <v>0</v>
      </c>
      <c r="F35" s="18">
        <v>0</v>
      </c>
      <c r="G35" s="18">
        <v>0</v>
      </c>
      <c r="H35" s="18">
        <f>SUM(B35,E35)</f>
        <v>86</v>
      </c>
      <c r="I35" s="18">
        <f t="shared" ref="I35:J35" si="3">SUM(C35,F35)</f>
        <v>40</v>
      </c>
      <c r="J35" s="18">
        <f t="shared" si="3"/>
        <v>126</v>
      </c>
      <c r="K35" s="19" t="s">
        <v>208</v>
      </c>
    </row>
    <row r="36" spans="1:11" ht="25.5" customHeight="1" x14ac:dyDescent="0.2">
      <c r="A36" s="8" t="s">
        <v>903</v>
      </c>
      <c r="B36" s="18">
        <v>50</v>
      </c>
      <c r="C36" s="18">
        <v>120</v>
      </c>
      <c r="D36" s="18">
        <v>170</v>
      </c>
      <c r="E36" s="18">
        <v>0</v>
      </c>
      <c r="F36" s="18">
        <v>0</v>
      </c>
      <c r="G36" s="18">
        <f>SUM(E36:F36)</f>
        <v>0</v>
      </c>
      <c r="H36" s="18">
        <f t="shared" ref="H36:H45" si="4">SUM(B36,E36)</f>
        <v>50</v>
      </c>
      <c r="I36" s="18">
        <f t="shared" ref="I36:I45" si="5">SUM(C36,F36)</f>
        <v>120</v>
      </c>
      <c r="J36" s="18">
        <f t="shared" ref="J36:J45" si="6">SUM(D36,G36)</f>
        <v>170</v>
      </c>
      <c r="K36" s="339" t="s">
        <v>904</v>
      </c>
    </row>
    <row r="37" spans="1:11" ht="25.5" customHeight="1" x14ac:dyDescent="0.2">
      <c r="A37" s="8" t="s">
        <v>209</v>
      </c>
      <c r="B37" s="317">
        <v>531</v>
      </c>
      <c r="C37" s="317">
        <v>137</v>
      </c>
      <c r="D37" s="18">
        <v>668</v>
      </c>
      <c r="E37" s="9">
        <v>0</v>
      </c>
      <c r="F37" s="9">
        <v>0</v>
      </c>
      <c r="G37" s="18">
        <f t="shared" ref="G37:G45" si="7">SUM(E37:F37)</f>
        <v>0</v>
      </c>
      <c r="H37" s="18">
        <f t="shared" si="4"/>
        <v>531</v>
      </c>
      <c r="I37" s="18">
        <f t="shared" si="5"/>
        <v>137</v>
      </c>
      <c r="J37" s="18">
        <f t="shared" si="6"/>
        <v>668</v>
      </c>
      <c r="K37" s="339" t="s">
        <v>210</v>
      </c>
    </row>
    <row r="38" spans="1:11" ht="25.5" customHeight="1" x14ac:dyDescent="0.2">
      <c r="A38" s="8" t="s">
        <v>217</v>
      </c>
      <c r="B38" s="9">
        <v>215</v>
      </c>
      <c r="C38" s="9">
        <v>211</v>
      </c>
      <c r="D38" s="9">
        <v>426</v>
      </c>
      <c r="E38" s="9">
        <v>0</v>
      </c>
      <c r="F38" s="9">
        <v>0</v>
      </c>
      <c r="G38" s="18">
        <f t="shared" si="7"/>
        <v>0</v>
      </c>
      <c r="H38" s="18">
        <f t="shared" si="4"/>
        <v>215</v>
      </c>
      <c r="I38" s="18">
        <f t="shared" si="5"/>
        <v>211</v>
      </c>
      <c r="J38" s="18">
        <f t="shared" si="6"/>
        <v>426</v>
      </c>
      <c r="K38" s="339" t="s">
        <v>218</v>
      </c>
    </row>
    <row r="39" spans="1:11" ht="25.5" customHeight="1" x14ac:dyDescent="0.2">
      <c r="A39" s="8" t="s">
        <v>306</v>
      </c>
      <c r="B39" s="9">
        <v>630</v>
      </c>
      <c r="C39" s="9">
        <v>308</v>
      </c>
      <c r="D39" s="9">
        <v>938</v>
      </c>
      <c r="E39" s="9">
        <v>0</v>
      </c>
      <c r="F39" s="9">
        <v>0</v>
      </c>
      <c r="G39" s="18">
        <f t="shared" si="7"/>
        <v>0</v>
      </c>
      <c r="H39" s="18">
        <f t="shared" si="4"/>
        <v>630</v>
      </c>
      <c r="I39" s="18">
        <f t="shared" si="5"/>
        <v>308</v>
      </c>
      <c r="J39" s="18">
        <f t="shared" si="6"/>
        <v>938</v>
      </c>
      <c r="K39" s="339" t="s">
        <v>222</v>
      </c>
    </row>
    <row r="40" spans="1:11" ht="25.5" customHeight="1" x14ac:dyDescent="0.2">
      <c r="A40" s="8" t="s">
        <v>687</v>
      </c>
      <c r="B40" s="9">
        <v>103</v>
      </c>
      <c r="C40" s="9">
        <v>22</v>
      </c>
      <c r="D40" s="9">
        <v>125</v>
      </c>
      <c r="E40" s="9">
        <v>0</v>
      </c>
      <c r="F40" s="9">
        <v>0</v>
      </c>
      <c r="G40" s="18">
        <f t="shared" si="7"/>
        <v>0</v>
      </c>
      <c r="H40" s="18">
        <f t="shared" si="4"/>
        <v>103</v>
      </c>
      <c r="I40" s="18">
        <f t="shared" si="5"/>
        <v>22</v>
      </c>
      <c r="J40" s="18">
        <f t="shared" si="6"/>
        <v>125</v>
      </c>
      <c r="K40" s="339" t="s">
        <v>907</v>
      </c>
    </row>
    <row r="41" spans="1:11" ht="25.5" customHeight="1" x14ac:dyDescent="0.2">
      <c r="A41" s="8" t="s">
        <v>458</v>
      </c>
      <c r="B41" s="9">
        <v>926</v>
      </c>
      <c r="C41" s="9">
        <v>1372</v>
      </c>
      <c r="D41" s="9">
        <v>2298</v>
      </c>
      <c r="E41" s="9">
        <v>0</v>
      </c>
      <c r="F41" s="9">
        <v>0</v>
      </c>
      <c r="G41" s="18">
        <f t="shared" si="7"/>
        <v>0</v>
      </c>
      <c r="H41" s="18">
        <f t="shared" si="4"/>
        <v>926</v>
      </c>
      <c r="I41" s="18">
        <f t="shared" si="5"/>
        <v>1372</v>
      </c>
      <c r="J41" s="18">
        <f t="shared" si="6"/>
        <v>2298</v>
      </c>
      <c r="K41" s="339" t="s">
        <v>807</v>
      </c>
    </row>
    <row r="42" spans="1:11" ht="25.5" customHeight="1" x14ac:dyDescent="0.2">
      <c r="A42" s="8" t="s">
        <v>460</v>
      </c>
      <c r="B42" s="9">
        <v>419</v>
      </c>
      <c r="C42" s="9">
        <v>530</v>
      </c>
      <c r="D42" s="9">
        <v>949</v>
      </c>
      <c r="E42" s="9">
        <v>0</v>
      </c>
      <c r="F42" s="9">
        <v>0</v>
      </c>
      <c r="G42" s="18">
        <f t="shared" si="7"/>
        <v>0</v>
      </c>
      <c r="H42" s="18">
        <f t="shared" si="4"/>
        <v>419</v>
      </c>
      <c r="I42" s="18">
        <f t="shared" si="5"/>
        <v>530</v>
      </c>
      <c r="J42" s="18">
        <f t="shared" si="6"/>
        <v>949</v>
      </c>
      <c r="K42" s="339" t="s">
        <v>908</v>
      </c>
    </row>
    <row r="43" spans="1:11" ht="25.5" customHeight="1" x14ac:dyDescent="0.2">
      <c r="A43" s="8" t="s">
        <v>229</v>
      </c>
      <c r="B43" s="9">
        <v>146</v>
      </c>
      <c r="C43" s="9">
        <v>30</v>
      </c>
      <c r="D43" s="9">
        <v>176</v>
      </c>
      <c r="E43" s="9">
        <v>0</v>
      </c>
      <c r="F43" s="9">
        <v>0</v>
      </c>
      <c r="G43" s="18">
        <f t="shared" si="7"/>
        <v>0</v>
      </c>
      <c r="H43" s="18">
        <f t="shared" si="4"/>
        <v>146</v>
      </c>
      <c r="I43" s="18">
        <f t="shared" si="5"/>
        <v>30</v>
      </c>
      <c r="J43" s="18">
        <f t="shared" si="6"/>
        <v>176</v>
      </c>
      <c r="K43" s="339" t="s">
        <v>847</v>
      </c>
    </row>
    <row r="44" spans="1:11" ht="25.5" customHeight="1" x14ac:dyDescent="0.2">
      <c r="A44" s="8" t="s">
        <v>239</v>
      </c>
      <c r="B44" s="9">
        <v>735</v>
      </c>
      <c r="C44" s="9">
        <v>186</v>
      </c>
      <c r="D44" s="9">
        <v>921</v>
      </c>
      <c r="E44" s="9">
        <v>0</v>
      </c>
      <c r="F44" s="9">
        <v>0</v>
      </c>
      <c r="G44" s="18">
        <f t="shared" si="7"/>
        <v>0</v>
      </c>
      <c r="H44" s="18">
        <f t="shared" si="4"/>
        <v>735</v>
      </c>
      <c r="I44" s="18">
        <f t="shared" si="5"/>
        <v>186</v>
      </c>
      <c r="J44" s="18">
        <f t="shared" si="6"/>
        <v>921</v>
      </c>
      <c r="K44" s="339" t="s">
        <v>240</v>
      </c>
    </row>
    <row r="45" spans="1:11" ht="25.5" customHeight="1" x14ac:dyDescent="0.2">
      <c r="A45" s="8" t="s">
        <v>435</v>
      </c>
      <c r="B45" s="9">
        <v>159</v>
      </c>
      <c r="C45" s="9">
        <v>174</v>
      </c>
      <c r="D45" s="9">
        <v>333</v>
      </c>
      <c r="E45" s="9">
        <v>0</v>
      </c>
      <c r="F45" s="9">
        <v>0</v>
      </c>
      <c r="G45" s="18">
        <f t="shared" si="7"/>
        <v>0</v>
      </c>
      <c r="H45" s="18">
        <f t="shared" si="4"/>
        <v>159</v>
      </c>
      <c r="I45" s="18">
        <f t="shared" si="5"/>
        <v>174</v>
      </c>
      <c r="J45" s="18">
        <f t="shared" si="6"/>
        <v>333</v>
      </c>
      <c r="K45" s="339" t="s">
        <v>909</v>
      </c>
    </row>
    <row r="46" spans="1:11" ht="25.5" customHeight="1" thickBot="1" x14ac:dyDescent="0.25">
      <c r="A46" s="40" t="s">
        <v>126</v>
      </c>
      <c r="B46" s="41">
        <f>SUM(B35:B45)</f>
        <v>4000</v>
      </c>
      <c r="C46" s="41">
        <f t="shared" ref="C46:J46" si="8">SUM(C35:C45)</f>
        <v>3130</v>
      </c>
      <c r="D46" s="41">
        <f t="shared" si="8"/>
        <v>7130</v>
      </c>
      <c r="E46" s="41">
        <f t="shared" si="8"/>
        <v>0</v>
      </c>
      <c r="F46" s="41">
        <f t="shared" si="8"/>
        <v>0</v>
      </c>
      <c r="G46" s="41">
        <f t="shared" si="8"/>
        <v>0</v>
      </c>
      <c r="H46" s="41">
        <f t="shared" si="8"/>
        <v>4000</v>
      </c>
      <c r="I46" s="41">
        <f t="shared" si="8"/>
        <v>3130</v>
      </c>
      <c r="J46" s="41">
        <f t="shared" si="8"/>
        <v>7130</v>
      </c>
      <c r="K46" s="42" t="s">
        <v>911</v>
      </c>
    </row>
    <row r="47" spans="1:11" ht="25.5" customHeight="1" thickBot="1" x14ac:dyDescent="0.25">
      <c r="A47" s="23" t="s">
        <v>374</v>
      </c>
      <c r="B47" s="24">
        <f t="shared" ref="B47:J47" si="9">SUM(B46,B25)</f>
        <v>9815</v>
      </c>
      <c r="C47" s="24">
        <f t="shared" si="9"/>
        <v>12166</v>
      </c>
      <c r="D47" s="24">
        <f t="shared" si="9"/>
        <v>21981</v>
      </c>
      <c r="E47" s="24">
        <f t="shared" si="9"/>
        <v>1</v>
      </c>
      <c r="F47" s="24">
        <f t="shared" si="9"/>
        <v>0</v>
      </c>
      <c r="G47" s="24">
        <f t="shared" si="9"/>
        <v>1</v>
      </c>
      <c r="H47" s="24">
        <f t="shared" si="9"/>
        <v>9816</v>
      </c>
      <c r="I47" s="24">
        <f t="shared" si="9"/>
        <v>12166</v>
      </c>
      <c r="J47" s="24">
        <f t="shared" si="9"/>
        <v>21982</v>
      </c>
      <c r="K47" s="340" t="s">
        <v>925</v>
      </c>
    </row>
    <row r="48" spans="1:11" ht="15" thickTop="1" x14ac:dyDescent="0.2"/>
    <row r="55" spans="1:11" s="837" customFormat="1" x14ac:dyDescent="0.2"/>
    <row r="57" spans="1:11" ht="29.25" customHeight="1" x14ac:dyDescent="0.2">
      <c r="A57" s="995" t="s">
        <v>2128</v>
      </c>
      <c r="B57" s="995"/>
      <c r="C57" s="995"/>
      <c r="D57" s="995"/>
      <c r="E57" s="995"/>
      <c r="F57" s="995"/>
      <c r="G57" s="995"/>
      <c r="H57" s="995"/>
      <c r="I57" s="995"/>
      <c r="J57" s="995"/>
      <c r="K57" s="995"/>
    </row>
    <row r="58" spans="1:11" ht="42" customHeight="1" x14ac:dyDescent="0.2">
      <c r="A58" s="999" t="s">
        <v>2129</v>
      </c>
      <c r="B58" s="999"/>
      <c r="C58" s="999"/>
      <c r="D58" s="999"/>
      <c r="E58" s="999"/>
      <c r="F58" s="999"/>
      <c r="G58" s="999"/>
      <c r="H58" s="999"/>
      <c r="I58" s="999"/>
      <c r="J58" s="999"/>
      <c r="K58" s="999"/>
    </row>
    <row r="59" spans="1:11" ht="24.75" customHeight="1" thickBot="1" x14ac:dyDescent="0.3">
      <c r="A59" s="33" t="s">
        <v>2530</v>
      </c>
      <c r="K59" s="34" t="s">
        <v>2531</v>
      </c>
    </row>
    <row r="60" spans="1:11" ht="20.25" customHeight="1" thickTop="1" x14ac:dyDescent="0.25">
      <c r="A60" s="992" t="s">
        <v>196</v>
      </c>
      <c r="B60" s="1003" t="s">
        <v>1</v>
      </c>
      <c r="C60" s="1003"/>
      <c r="D60" s="1003"/>
      <c r="E60" s="1003" t="s">
        <v>2</v>
      </c>
      <c r="F60" s="1003"/>
      <c r="G60" s="1003"/>
      <c r="H60" s="1003" t="s">
        <v>4</v>
      </c>
      <c r="I60" s="1003"/>
      <c r="J60" s="1003"/>
      <c r="K60" s="992" t="s">
        <v>197</v>
      </c>
    </row>
    <row r="61" spans="1:11" ht="20.25" customHeight="1" x14ac:dyDescent="0.25">
      <c r="A61" s="993"/>
      <c r="B61" s="1004" t="s">
        <v>6</v>
      </c>
      <c r="C61" s="1004"/>
      <c r="D61" s="1004"/>
      <c r="E61" s="1004" t="s">
        <v>7</v>
      </c>
      <c r="F61" s="1004"/>
      <c r="G61" s="1004"/>
      <c r="H61" s="1004" t="s">
        <v>9</v>
      </c>
      <c r="I61" s="1004"/>
      <c r="J61" s="1004"/>
      <c r="K61" s="993"/>
    </row>
    <row r="62" spans="1:11" ht="20.25" customHeight="1" x14ac:dyDescent="0.25">
      <c r="A62" s="993"/>
      <c r="B62" s="334" t="s">
        <v>10</v>
      </c>
      <c r="C62" s="334" t="s">
        <v>112</v>
      </c>
      <c r="D62" s="334" t="s">
        <v>12</v>
      </c>
      <c r="E62" s="334" t="s">
        <v>10</v>
      </c>
      <c r="F62" s="334" t="s">
        <v>112</v>
      </c>
      <c r="G62" s="334" t="s">
        <v>12</v>
      </c>
      <c r="H62" s="334" t="s">
        <v>10</v>
      </c>
      <c r="I62" s="334" t="s">
        <v>112</v>
      </c>
      <c r="J62" s="334" t="s">
        <v>12</v>
      </c>
      <c r="K62" s="993"/>
    </row>
    <row r="63" spans="1:11" ht="20.25" customHeight="1" thickBot="1" x14ac:dyDescent="0.3">
      <c r="A63" s="994"/>
      <c r="B63" s="4" t="s">
        <v>13</v>
      </c>
      <c r="C63" s="4" t="s">
        <v>14</v>
      </c>
      <c r="D63" s="4" t="s">
        <v>9</v>
      </c>
      <c r="E63" s="4" t="s">
        <v>13</v>
      </c>
      <c r="F63" s="4" t="s">
        <v>14</v>
      </c>
      <c r="G63" s="4" t="s">
        <v>9</v>
      </c>
      <c r="H63" s="4" t="s">
        <v>13</v>
      </c>
      <c r="I63" s="4" t="s">
        <v>14</v>
      </c>
      <c r="J63" s="4" t="s">
        <v>9</v>
      </c>
      <c r="K63" s="994"/>
    </row>
    <row r="64" spans="1:11" ht="20.100000000000001" customHeight="1" x14ac:dyDescent="0.2">
      <c r="A64" s="37" t="s">
        <v>916</v>
      </c>
      <c r="B64" s="38"/>
      <c r="C64" s="38"/>
      <c r="D64" s="38"/>
      <c r="E64" s="38"/>
      <c r="F64" s="38"/>
      <c r="G64" s="38"/>
      <c r="H64" s="38"/>
      <c r="I64" s="38"/>
      <c r="J64" s="38"/>
      <c r="K64" s="39" t="s">
        <v>198</v>
      </c>
    </row>
    <row r="65" spans="1:11" ht="20.25" customHeight="1" x14ac:dyDescent="0.2">
      <c r="A65" s="8" t="s">
        <v>199</v>
      </c>
      <c r="B65" s="9">
        <v>246</v>
      </c>
      <c r="C65" s="9">
        <v>595</v>
      </c>
      <c r="D65" s="9">
        <v>841</v>
      </c>
      <c r="E65" s="9">
        <v>1</v>
      </c>
      <c r="F65" s="9">
        <v>0</v>
      </c>
      <c r="G65" s="9">
        <f>SUM(E65:F65)</f>
        <v>1</v>
      </c>
      <c r="H65" s="9">
        <f>SUM(B65,E65)</f>
        <v>247</v>
      </c>
      <c r="I65" s="9">
        <f>SUM(C65,F65)</f>
        <v>595</v>
      </c>
      <c r="J65" s="9">
        <f t="shared" ref="J65:J80" si="10">SUM(D65,G65)</f>
        <v>842</v>
      </c>
      <c r="K65" s="339" t="s">
        <v>200</v>
      </c>
    </row>
    <row r="66" spans="1:11" ht="20.25" customHeight="1" x14ac:dyDescent="0.2">
      <c r="A66" s="8" t="s">
        <v>790</v>
      </c>
      <c r="B66" s="9">
        <v>191</v>
      </c>
      <c r="C66" s="9">
        <v>355</v>
      </c>
      <c r="D66" s="9">
        <v>546</v>
      </c>
      <c r="E66" s="9">
        <v>0</v>
      </c>
      <c r="F66" s="9">
        <v>0</v>
      </c>
      <c r="G66" s="9">
        <v>0</v>
      </c>
      <c r="H66" s="9">
        <f t="shared" ref="H66:I80" si="11">SUM(B66,E66)</f>
        <v>191</v>
      </c>
      <c r="I66" s="9">
        <f t="shared" si="11"/>
        <v>355</v>
      </c>
      <c r="J66" s="9">
        <f t="shared" si="10"/>
        <v>546</v>
      </c>
      <c r="K66" s="339" t="s">
        <v>204</v>
      </c>
    </row>
    <row r="67" spans="1:11" ht="20.25" customHeight="1" x14ac:dyDescent="0.2">
      <c r="A67" s="8" t="s">
        <v>205</v>
      </c>
      <c r="B67" s="9">
        <v>155</v>
      </c>
      <c r="C67" s="9">
        <v>442</v>
      </c>
      <c r="D67" s="9">
        <v>597</v>
      </c>
      <c r="E67" s="9">
        <v>0</v>
      </c>
      <c r="F67" s="9">
        <v>0</v>
      </c>
      <c r="G67" s="9">
        <v>0</v>
      </c>
      <c r="H67" s="9">
        <f t="shared" si="11"/>
        <v>155</v>
      </c>
      <c r="I67" s="9">
        <f t="shared" si="11"/>
        <v>442</v>
      </c>
      <c r="J67" s="9">
        <f t="shared" si="10"/>
        <v>597</v>
      </c>
      <c r="K67" s="339" t="s">
        <v>300</v>
      </c>
    </row>
    <row r="68" spans="1:11" ht="20.25" customHeight="1" x14ac:dyDescent="0.2">
      <c r="A68" s="8" t="s">
        <v>516</v>
      </c>
      <c r="B68" s="9">
        <v>49</v>
      </c>
      <c r="C68" s="9">
        <v>217</v>
      </c>
      <c r="D68" s="9">
        <v>266</v>
      </c>
      <c r="E68" s="9">
        <v>0</v>
      </c>
      <c r="F68" s="9">
        <v>0</v>
      </c>
      <c r="G68" s="9">
        <v>0</v>
      </c>
      <c r="H68" s="9">
        <f t="shared" si="11"/>
        <v>49</v>
      </c>
      <c r="I68" s="9">
        <f t="shared" si="11"/>
        <v>217</v>
      </c>
      <c r="J68" s="9">
        <f t="shared" si="10"/>
        <v>266</v>
      </c>
      <c r="K68" s="339" t="s">
        <v>208</v>
      </c>
    </row>
    <row r="69" spans="1:11" ht="20.25" customHeight="1" x14ac:dyDescent="0.2">
      <c r="A69" s="8" t="s">
        <v>903</v>
      </c>
      <c r="B69" s="9">
        <v>25</v>
      </c>
      <c r="C69" s="9">
        <v>138</v>
      </c>
      <c r="D69" s="9">
        <v>163</v>
      </c>
      <c r="E69" s="9">
        <v>0</v>
      </c>
      <c r="F69" s="9">
        <v>0</v>
      </c>
      <c r="G69" s="9">
        <v>0</v>
      </c>
      <c r="H69" s="9">
        <f t="shared" si="11"/>
        <v>25</v>
      </c>
      <c r="I69" s="9">
        <f t="shared" si="11"/>
        <v>138</v>
      </c>
      <c r="J69" s="9">
        <f t="shared" si="10"/>
        <v>163</v>
      </c>
      <c r="K69" s="339" t="s">
        <v>904</v>
      </c>
    </row>
    <row r="70" spans="1:11" ht="20.25" customHeight="1" x14ac:dyDescent="0.2">
      <c r="A70" s="8" t="s">
        <v>209</v>
      </c>
      <c r="B70" s="9">
        <v>409</v>
      </c>
      <c r="C70" s="9">
        <v>441</v>
      </c>
      <c r="D70" s="9">
        <v>850</v>
      </c>
      <c r="E70" s="9">
        <v>0</v>
      </c>
      <c r="F70" s="9">
        <v>0</v>
      </c>
      <c r="G70" s="9">
        <v>0</v>
      </c>
      <c r="H70" s="9">
        <f t="shared" si="11"/>
        <v>409</v>
      </c>
      <c r="I70" s="9">
        <f t="shared" si="11"/>
        <v>441</v>
      </c>
      <c r="J70" s="9">
        <f t="shared" si="10"/>
        <v>850</v>
      </c>
      <c r="K70" s="339" t="s">
        <v>210</v>
      </c>
    </row>
    <row r="71" spans="1:11" ht="20.25" customHeight="1" x14ac:dyDescent="0.2">
      <c r="A71" s="8" t="s">
        <v>213</v>
      </c>
      <c r="B71" s="9">
        <v>116</v>
      </c>
      <c r="C71" s="9">
        <v>172</v>
      </c>
      <c r="D71" s="9">
        <v>288</v>
      </c>
      <c r="E71" s="9">
        <v>0</v>
      </c>
      <c r="F71" s="9">
        <v>0</v>
      </c>
      <c r="G71" s="9">
        <v>0</v>
      </c>
      <c r="H71" s="9">
        <f t="shared" si="11"/>
        <v>116</v>
      </c>
      <c r="I71" s="9">
        <f t="shared" si="11"/>
        <v>172</v>
      </c>
      <c r="J71" s="9">
        <f t="shared" si="10"/>
        <v>288</v>
      </c>
      <c r="K71" s="339" t="s">
        <v>707</v>
      </c>
    </row>
    <row r="72" spans="1:11" ht="20.25" customHeight="1" x14ac:dyDescent="0.2">
      <c r="A72" s="8" t="s">
        <v>730</v>
      </c>
      <c r="B72" s="9">
        <v>107</v>
      </c>
      <c r="C72" s="9">
        <v>124</v>
      </c>
      <c r="D72" s="9">
        <v>231</v>
      </c>
      <c r="E72" s="9">
        <v>0</v>
      </c>
      <c r="F72" s="9">
        <v>0</v>
      </c>
      <c r="G72" s="9">
        <v>0</v>
      </c>
      <c r="H72" s="9">
        <f t="shared" si="11"/>
        <v>107</v>
      </c>
      <c r="I72" s="9">
        <f t="shared" si="11"/>
        <v>124</v>
      </c>
      <c r="J72" s="9">
        <f t="shared" si="10"/>
        <v>231</v>
      </c>
      <c r="K72" s="339" t="s">
        <v>906</v>
      </c>
    </row>
    <row r="73" spans="1:11" ht="20.25" customHeight="1" x14ac:dyDescent="0.2">
      <c r="A73" s="8" t="s">
        <v>301</v>
      </c>
      <c r="B73" s="9">
        <v>217</v>
      </c>
      <c r="C73" s="9">
        <v>771</v>
      </c>
      <c r="D73" s="9">
        <v>988</v>
      </c>
      <c r="E73" s="9">
        <v>0</v>
      </c>
      <c r="F73" s="9">
        <v>0</v>
      </c>
      <c r="G73" s="9">
        <v>0</v>
      </c>
      <c r="H73" s="9">
        <f t="shared" si="11"/>
        <v>217</v>
      </c>
      <c r="I73" s="9">
        <f t="shared" si="11"/>
        <v>771</v>
      </c>
      <c r="J73" s="9">
        <f t="shared" si="10"/>
        <v>988</v>
      </c>
      <c r="K73" s="339" t="s">
        <v>218</v>
      </c>
    </row>
    <row r="74" spans="1:11" ht="20.25" customHeight="1" x14ac:dyDescent="0.2">
      <c r="A74" s="8" t="s">
        <v>306</v>
      </c>
      <c r="B74" s="9">
        <v>1277</v>
      </c>
      <c r="C74" s="9">
        <v>1221</v>
      </c>
      <c r="D74" s="9">
        <v>2498</v>
      </c>
      <c r="E74" s="9">
        <v>0</v>
      </c>
      <c r="F74" s="9">
        <v>0</v>
      </c>
      <c r="G74" s="9">
        <v>0</v>
      </c>
      <c r="H74" s="9">
        <f t="shared" si="11"/>
        <v>1277</v>
      </c>
      <c r="I74" s="9">
        <f t="shared" si="11"/>
        <v>1221</v>
      </c>
      <c r="J74" s="9">
        <f t="shared" si="10"/>
        <v>2498</v>
      </c>
      <c r="K74" s="339" t="s">
        <v>222</v>
      </c>
    </row>
    <row r="75" spans="1:11" ht="20.25" customHeight="1" x14ac:dyDescent="0.2">
      <c r="A75" s="8" t="s">
        <v>687</v>
      </c>
      <c r="B75" s="9">
        <v>252</v>
      </c>
      <c r="C75" s="9">
        <v>162</v>
      </c>
      <c r="D75" s="9">
        <v>414</v>
      </c>
      <c r="E75" s="9">
        <v>0</v>
      </c>
      <c r="F75" s="9">
        <v>0</v>
      </c>
      <c r="G75" s="9">
        <v>0</v>
      </c>
      <c r="H75" s="9">
        <f t="shared" si="11"/>
        <v>252</v>
      </c>
      <c r="I75" s="9">
        <f t="shared" si="11"/>
        <v>162</v>
      </c>
      <c r="J75" s="9">
        <f t="shared" si="10"/>
        <v>414</v>
      </c>
      <c r="K75" s="339" t="s">
        <v>907</v>
      </c>
    </row>
    <row r="76" spans="1:11" ht="20.25" customHeight="1" x14ac:dyDescent="0.2">
      <c r="A76" s="8" t="s">
        <v>458</v>
      </c>
      <c r="B76" s="9">
        <v>623</v>
      </c>
      <c r="C76" s="9">
        <v>1756</v>
      </c>
      <c r="D76" s="9">
        <v>2379</v>
      </c>
      <c r="E76" s="9">
        <v>0</v>
      </c>
      <c r="F76" s="9">
        <v>0</v>
      </c>
      <c r="G76" s="9">
        <v>0</v>
      </c>
      <c r="H76" s="9">
        <f t="shared" si="11"/>
        <v>623</v>
      </c>
      <c r="I76" s="9">
        <f t="shared" si="11"/>
        <v>1756</v>
      </c>
      <c r="J76" s="9">
        <f t="shared" si="10"/>
        <v>2379</v>
      </c>
      <c r="K76" s="339" t="s">
        <v>807</v>
      </c>
    </row>
    <row r="77" spans="1:11" ht="20.25" customHeight="1" x14ac:dyDescent="0.2">
      <c r="A77" s="8" t="s">
        <v>460</v>
      </c>
      <c r="B77" s="9">
        <v>419</v>
      </c>
      <c r="C77" s="9">
        <v>794</v>
      </c>
      <c r="D77" s="9">
        <v>1213</v>
      </c>
      <c r="E77" s="9">
        <v>0</v>
      </c>
      <c r="F77" s="9">
        <v>0</v>
      </c>
      <c r="G77" s="9">
        <v>0</v>
      </c>
      <c r="H77" s="9">
        <f t="shared" si="11"/>
        <v>419</v>
      </c>
      <c r="I77" s="9">
        <f t="shared" si="11"/>
        <v>794</v>
      </c>
      <c r="J77" s="9">
        <f t="shared" si="10"/>
        <v>1213</v>
      </c>
      <c r="K77" s="339" t="s">
        <v>908</v>
      </c>
    </row>
    <row r="78" spans="1:11" ht="20.25" customHeight="1" x14ac:dyDescent="0.2">
      <c r="A78" s="8" t="s">
        <v>851</v>
      </c>
      <c r="B78" s="9">
        <v>349</v>
      </c>
      <c r="C78" s="9">
        <v>144</v>
      </c>
      <c r="D78" s="9">
        <v>493</v>
      </c>
      <c r="E78" s="9">
        <v>0</v>
      </c>
      <c r="F78" s="9">
        <v>0</v>
      </c>
      <c r="G78" s="9">
        <v>0</v>
      </c>
      <c r="H78" s="9">
        <f t="shared" si="11"/>
        <v>349</v>
      </c>
      <c r="I78" s="9">
        <f t="shared" si="11"/>
        <v>144</v>
      </c>
      <c r="J78" s="9">
        <f t="shared" si="10"/>
        <v>493</v>
      </c>
      <c r="K78" s="339" t="s">
        <v>847</v>
      </c>
    </row>
    <row r="79" spans="1:11" ht="20.25" customHeight="1" x14ac:dyDescent="0.2">
      <c r="A79" s="8" t="s">
        <v>523</v>
      </c>
      <c r="B79" s="9">
        <v>518</v>
      </c>
      <c r="C79" s="9">
        <v>315</v>
      </c>
      <c r="D79" s="9">
        <v>833</v>
      </c>
      <c r="E79" s="9">
        <v>0</v>
      </c>
      <c r="F79" s="9">
        <v>0</v>
      </c>
      <c r="G79" s="9">
        <v>0</v>
      </c>
      <c r="H79" s="9">
        <f t="shared" si="11"/>
        <v>518</v>
      </c>
      <c r="I79" s="9">
        <f t="shared" si="11"/>
        <v>315</v>
      </c>
      <c r="J79" s="9">
        <f t="shared" si="10"/>
        <v>833</v>
      </c>
      <c r="K79" s="339" t="s">
        <v>240</v>
      </c>
    </row>
    <row r="80" spans="1:11" ht="20.25" customHeight="1" x14ac:dyDescent="0.2">
      <c r="A80" s="8" t="s">
        <v>435</v>
      </c>
      <c r="B80" s="9">
        <v>361</v>
      </c>
      <c r="C80" s="9">
        <v>888</v>
      </c>
      <c r="D80" s="9">
        <v>1249</v>
      </c>
      <c r="E80" s="9">
        <v>0</v>
      </c>
      <c r="F80" s="9">
        <v>0</v>
      </c>
      <c r="G80" s="9">
        <v>0</v>
      </c>
      <c r="H80" s="9">
        <f t="shared" si="11"/>
        <v>361</v>
      </c>
      <c r="I80" s="9">
        <f t="shared" si="11"/>
        <v>888</v>
      </c>
      <c r="J80" s="9">
        <f t="shared" si="10"/>
        <v>1249</v>
      </c>
      <c r="K80" s="339" t="s">
        <v>909</v>
      </c>
    </row>
    <row r="81" spans="1:11" ht="20.100000000000001" customHeight="1" thickBot="1" x14ac:dyDescent="0.25">
      <c r="A81" s="11" t="s">
        <v>90</v>
      </c>
      <c r="B81" s="12">
        <f>SUM(B65:B80)</f>
        <v>5314</v>
      </c>
      <c r="C81" s="12">
        <f t="shared" ref="C81:J81" si="12">SUM(C65:C80)</f>
        <v>8535</v>
      </c>
      <c r="D81" s="12">
        <f t="shared" si="12"/>
        <v>13849</v>
      </c>
      <c r="E81" s="12">
        <f t="shared" si="12"/>
        <v>1</v>
      </c>
      <c r="F81" s="12">
        <f t="shared" si="12"/>
        <v>0</v>
      </c>
      <c r="G81" s="12">
        <f t="shared" si="12"/>
        <v>1</v>
      </c>
      <c r="H81" s="12">
        <f t="shared" si="12"/>
        <v>5315</v>
      </c>
      <c r="I81" s="12">
        <f t="shared" si="12"/>
        <v>8535</v>
      </c>
      <c r="J81" s="12">
        <f t="shared" si="12"/>
        <v>13850</v>
      </c>
      <c r="K81" s="13" t="s">
        <v>410</v>
      </c>
    </row>
    <row r="82" spans="1:11" ht="15" thickTop="1" x14ac:dyDescent="0.2"/>
    <row r="85" spans="1:11" ht="29.25" customHeight="1" thickBot="1" x14ac:dyDescent="0.3">
      <c r="A85" s="33" t="s">
        <v>2532</v>
      </c>
      <c r="K85" s="34" t="s">
        <v>2695</v>
      </c>
    </row>
    <row r="86" spans="1:11" ht="20.100000000000001" customHeight="1" thickTop="1" x14ac:dyDescent="0.25">
      <c r="A86" s="992" t="s">
        <v>196</v>
      </c>
      <c r="B86" s="1003" t="s">
        <v>1</v>
      </c>
      <c r="C86" s="1003"/>
      <c r="D86" s="1003"/>
      <c r="E86" s="1003" t="s">
        <v>2</v>
      </c>
      <c r="F86" s="1003"/>
      <c r="G86" s="1003"/>
      <c r="H86" s="1003" t="s">
        <v>4</v>
      </c>
      <c r="I86" s="1003"/>
      <c r="J86" s="1003"/>
      <c r="K86" s="992" t="s">
        <v>197</v>
      </c>
    </row>
    <row r="87" spans="1:11" ht="20.100000000000001" customHeight="1" x14ac:dyDescent="0.25">
      <c r="A87" s="993"/>
      <c r="B87" s="1004" t="s">
        <v>6</v>
      </c>
      <c r="C87" s="1004"/>
      <c r="D87" s="1004"/>
      <c r="E87" s="1004" t="s">
        <v>7</v>
      </c>
      <c r="F87" s="1004"/>
      <c r="G87" s="1004"/>
      <c r="H87" s="1004" t="s">
        <v>9</v>
      </c>
      <c r="I87" s="1004"/>
      <c r="J87" s="1004"/>
      <c r="K87" s="993"/>
    </row>
    <row r="88" spans="1:11" ht="20.100000000000001" customHeight="1" x14ac:dyDescent="0.25">
      <c r="A88" s="993"/>
      <c r="B88" s="334" t="s">
        <v>10</v>
      </c>
      <c r="C88" s="334" t="s">
        <v>112</v>
      </c>
      <c r="D88" s="334" t="s">
        <v>12</v>
      </c>
      <c r="E88" s="334" t="s">
        <v>10</v>
      </c>
      <c r="F88" s="334" t="s">
        <v>112</v>
      </c>
      <c r="G88" s="334" t="s">
        <v>12</v>
      </c>
      <c r="H88" s="334" t="s">
        <v>10</v>
      </c>
      <c r="I88" s="334" t="s">
        <v>112</v>
      </c>
      <c r="J88" s="334" t="s">
        <v>12</v>
      </c>
      <c r="K88" s="993"/>
    </row>
    <row r="89" spans="1:11" ht="20.100000000000001" customHeight="1" thickBot="1" x14ac:dyDescent="0.3">
      <c r="A89" s="994"/>
      <c r="B89" s="4" t="s">
        <v>13</v>
      </c>
      <c r="C89" s="4" t="s">
        <v>14</v>
      </c>
      <c r="D89" s="4" t="s">
        <v>9</v>
      </c>
      <c r="E89" s="4" t="s">
        <v>13</v>
      </c>
      <c r="F89" s="4" t="s">
        <v>14</v>
      </c>
      <c r="G89" s="4" t="s">
        <v>9</v>
      </c>
      <c r="H89" s="4" t="s">
        <v>13</v>
      </c>
      <c r="I89" s="4" t="s">
        <v>14</v>
      </c>
      <c r="J89" s="4" t="s">
        <v>9</v>
      </c>
      <c r="K89" s="994"/>
    </row>
    <row r="90" spans="1:11" ht="22.5" customHeight="1" x14ac:dyDescent="0.2">
      <c r="A90" s="37" t="s">
        <v>924</v>
      </c>
      <c r="B90" s="38"/>
      <c r="C90" s="38"/>
      <c r="D90" s="38"/>
      <c r="E90" s="38"/>
      <c r="F90" s="38"/>
      <c r="G90" s="38"/>
      <c r="H90" s="38"/>
      <c r="I90" s="38"/>
      <c r="J90" s="38"/>
      <c r="K90" s="39" t="s">
        <v>93</v>
      </c>
    </row>
    <row r="91" spans="1:11" s="560" customFormat="1" ht="22.5" customHeight="1" x14ac:dyDescent="0.2">
      <c r="A91" s="17" t="s">
        <v>516</v>
      </c>
      <c r="B91" s="18">
        <v>81</v>
      </c>
      <c r="C91" s="18">
        <v>40</v>
      </c>
      <c r="D91" s="18">
        <v>121</v>
      </c>
      <c r="E91" s="18">
        <v>0</v>
      </c>
      <c r="F91" s="18">
        <v>0</v>
      </c>
      <c r="G91" s="18">
        <v>0</v>
      </c>
      <c r="H91" s="18">
        <f>SUM(B91,E91)</f>
        <v>81</v>
      </c>
      <c r="I91" s="18">
        <f t="shared" ref="I91:J91" si="13">SUM(C91,F91)</f>
        <v>40</v>
      </c>
      <c r="J91" s="18">
        <f t="shared" si="13"/>
        <v>121</v>
      </c>
      <c r="K91" s="19" t="s">
        <v>208</v>
      </c>
    </row>
    <row r="92" spans="1:11" ht="22.5" customHeight="1" x14ac:dyDescent="0.2">
      <c r="A92" s="8" t="s">
        <v>903</v>
      </c>
      <c r="B92" s="18">
        <v>36</v>
      </c>
      <c r="C92" s="18">
        <v>102</v>
      </c>
      <c r="D92" s="18">
        <v>138</v>
      </c>
      <c r="E92" s="18">
        <v>0</v>
      </c>
      <c r="F92" s="18">
        <v>0</v>
      </c>
      <c r="G92" s="18">
        <f>SUM(E92:F92)</f>
        <v>0</v>
      </c>
      <c r="H92" s="18">
        <f t="shared" ref="H92:H101" si="14">SUM(B92,E92)</f>
        <v>36</v>
      </c>
      <c r="I92" s="18">
        <f t="shared" ref="I92:I101" si="15">SUM(C92,F92)</f>
        <v>102</v>
      </c>
      <c r="J92" s="18">
        <f t="shared" ref="J92:J101" si="16">SUM(D92,G92)</f>
        <v>138</v>
      </c>
      <c r="K92" s="339" t="s">
        <v>904</v>
      </c>
    </row>
    <row r="93" spans="1:11" ht="22.5" customHeight="1" x14ac:dyDescent="0.2">
      <c r="A93" s="8" t="s">
        <v>209</v>
      </c>
      <c r="B93" s="317">
        <v>444</v>
      </c>
      <c r="C93" s="317">
        <v>119</v>
      </c>
      <c r="D93" s="18">
        <v>563</v>
      </c>
      <c r="E93" s="9">
        <v>0</v>
      </c>
      <c r="F93" s="9">
        <v>0</v>
      </c>
      <c r="G93" s="18">
        <f t="shared" ref="G93:G101" si="17">SUM(E93:F93)</f>
        <v>0</v>
      </c>
      <c r="H93" s="18">
        <f t="shared" si="14"/>
        <v>444</v>
      </c>
      <c r="I93" s="18">
        <f t="shared" si="15"/>
        <v>119</v>
      </c>
      <c r="J93" s="18">
        <f t="shared" si="16"/>
        <v>563</v>
      </c>
      <c r="K93" s="339" t="s">
        <v>210</v>
      </c>
    </row>
    <row r="94" spans="1:11" ht="22.5" customHeight="1" x14ac:dyDescent="0.2">
      <c r="A94" s="8" t="s">
        <v>301</v>
      </c>
      <c r="B94" s="9">
        <v>177</v>
      </c>
      <c r="C94" s="9">
        <v>181</v>
      </c>
      <c r="D94" s="9">
        <v>358</v>
      </c>
      <c r="E94" s="9">
        <v>0</v>
      </c>
      <c r="F94" s="9">
        <v>0</v>
      </c>
      <c r="G94" s="18">
        <f t="shared" si="17"/>
        <v>0</v>
      </c>
      <c r="H94" s="18">
        <f t="shared" si="14"/>
        <v>177</v>
      </c>
      <c r="I94" s="18">
        <f t="shared" si="15"/>
        <v>181</v>
      </c>
      <c r="J94" s="18">
        <f t="shared" si="16"/>
        <v>358</v>
      </c>
      <c r="K94" s="339" t="s">
        <v>218</v>
      </c>
    </row>
    <row r="95" spans="1:11" ht="22.5" customHeight="1" x14ac:dyDescent="0.2">
      <c r="A95" s="8" t="s">
        <v>306</v>
      </c>
      <c r="B95" s="9">
        <v>553</v>
      </c>
      <c r="C95" s="9">
        <v>297</v>
      </c>
      <c r="D95" s="9">
        <v>850</v>
      </c>
      <c r="E95" s="9">
        <v>0</v>
      </c>
      <c r="F95" s="9">
        <v>0</v>
      </c>
      <c r="G95" s="18">
        <f t="shared" si="17"/>
        <v>0</v>
      </c>
      <c r="H95" s="18">
        <f t="shared" si="14"/>
        <v>553</v>
      </c>
      <c r="I95" s="18">
        <f t="shared" si="15"/>
        <v>297</v>
      </c>
      <c r="J95" s="18">
        <f t="shared" si="16"/>
        <v>850</v>
      </c>
      <c r="K95" s="339" t="s">
        <v>222</v>
      </c>
    </row>
    <row r="96" spans="1:11" ht="22.5" customHeight="1" x14ac:dyDescent="0.2">
      <c r="A96" s="8" t="s">
        <v>687</v>
      </c>
      <c r="B96" s="9">
        <v>101</v>
      </c>
      <c r="C96" s="9">
        <v>22</v>
      </c>
      <c r="D96" s="9">
        <v>123</v>
      </c>
      <c r="E96" s="9">
        <v>0</v>
      </c>
      <c r="F96" s="9">
        <v>0</v>
      </c>
      <c r="G96" s="18">
        <f t="shared" si="17"/>
        <v>0</v>
      </c>
      <c r="H96" s="18">
        <f t="shared" si="14"/>
        <v>101</v>
      </c>
      <c r="I96" s="18">
        <f t="shared" si="15"/>
        <v>22</v>
      </c>
      <c r="J96" s="18">
        <f t="shared" si="16"/>
        <v>123</v>
      </c>
      <c r="K96" s="339" t="s">
        <v>907</v>
      </c>
    </row>
    <row r="97" spans="1:11" ht="22.5" customHeight="1" x14ac:dyDescent="0.2">
      <c r="A97" s="8" t="s">
        <v>458</v>
      </c>
      <c r="B97" s="9">
        <v>737</v>
      </c>
      <c r="C97" s="9">
        <v>1225</v>
      </c>
      <c r="D97" s="9">
        <v>1962</v>
      </c>
      <c r="E97" s="9">
        <v>0</v>
      </c>
      <c r="F97" s="9">
        <v>0</v>
      </c>
      <c r="G97" s="18">
        <f t="shared" si="17"/>
        <v>0</v>
      </c>
      <c r="H97" s="18">
        <f t="shared" si="14"/>
        <v>737</v>
      </c>
      <c r="I97" s="18">
        <f t="shared" si="15"/>
        <v>1225</v>
      </c>
      <c r="J97" s="18">
        <f t="shared" si="16"/>
        <v>1962</v>
      </c>
      <c r="K97" s="339" t="s">
        <v>807</v>
      </c>
    </row>
    <row r="98" spans="1:11" ht="22.5" customHeight="1" x14ac:dyDescent="0.2">
      <c r="A98" s="8" t="s">
        <v>460</v>
      </c>
      <c r="B98" s="9">
        <v>411</v>
      </c>
      <c r="C98" s="9">
        <v>530</v>
      </c>
      <c r="D98" s="9">
        <v>941</v>
      </c>
      <c r="E98" s="9">
        <v>0</v>
      </c>
      <c r="F98" s="9">
        <v>0</v>
      </c>
      <c r="G98" s="18">
        <f t="shared" si="17"/>
        <v>0</v>
      </c>
      <c r="H98" s="18">
        <f t="shared" si="14"/>
        <v>411</v>
      </c>
      <c r="I98" s="18">
        <f t="shared" si="15"/>
        <v>530</v>
      </c>
      <c r="J98" s="18">
        <f t="shared" si="16"/>
        <v>941</v>
      </c>
      <c r="K98" s="339" t="s">
        <v>908</v>
      </c>
    </row>
    <row r="99" spans="1:11" ht="22.5" customHeight="1" x14ac:dyDescent="0.2">
      <c r="A99" s="8" t="s">
        <v>229</v>
      </c>
      <c r="B99" s="9">
        <v>144</v>
      </c>
      <c r="C99" s="9">
        <v>30</v>
      </c>
      <c r="D99" s="9">
        <v>174</v>
      </c>
      <c r="E99" s="9">
        <v>0</v>
      </c>
      <c r="F99" s="9">
        <v>0</v>
      </c>
      <c r="G99" s="18">
        <f t="shared" si="17"/>
        <v>0</v>
      </c>
      <c r="H99" s="18">
        <f t="shared" si="14"/>
        <v>144</v>
      </c>
      <c r="I99" s="18">
        <f t="shared" si="15"/>
        <v>30</v>
      </c>
      <c r="J99" s="18">
        <f t="shared" si="16"/>
        <v>174</v>
      </c>
      <c r="K99" s="339" t="s">
        <v>847</v>
      </c>
    </row>
    <row r="100" spans="1:11" ht="22.5" customHeight="1" x14ac:dyDescent="0.2">
      <c r="A100" s="8" t="s">
        <v>239</v>
      </c>
      <c r="B100" s="9">
        <v>661</v>
      </c>
      <c r="C100" s="9">
        <v>171</v>
      </c>
      <c r="D100" s="9">
        <v>832</v>
      </c>
      <c r="E100" s="9">
        <v>0</v>
      </c>
      <c r="F100" s="9">
        <v>0</v>
      </c>
      <c r="G100" s="18">
        <f t="shared" si="17"/>
        <v>0</v>
      </c>
      <c r="H100" s="18">
        <f t="shared" si="14"/>
        <v>661</v>
      </c>
      <c r="I100" s="18">
        <f t="shared" si="15"/>
        <v>171</v>
      </c>
      <c r="J100" s="18">
        <f t="shared" si="16"/>
        <v>832</v>
      </c>
      <c r="K100" s="339" t="s">
        <v>240</v>
      </c>
    </row>
    <row r="101" spans="1:11" ht="22.5" customHeight="1" x14ac:dyDescent="0.2">
      <c r="A101" s="8" t="s">
        <v>435</v>
      </c>
      <c r="B101" s="9">
        <v>156</v>
      </c>
      <c r="C101" s="9">
        <v>171</v>
      </c>
      <c r="D101" s="9">
        <v>327</v>
      </c>
      <c r="E101" s="9">
        <v>0</v>
      </c>
      <c r="F101" s="9">
        <v>0</v>
      </c>
      <c r="G101" s="18">
        <f t="shared" si="17"/>
        <v>0</v>
      </c>
      <c r="H101" s="18">
        <f t="shared" si="14"/>
        <v>156</v>
      </c>
      <c r="I101" s="18">
        <f t="shared" si="15"/>
        <v>171</v>
      </c>
      <c r="J101" s="18">
        <f t="shared" si="16"/>
        <v>327</v>
      </c>
      <c r="K101" s="339" t="s">
        <v>909</v>
      </c>
    </row>
    <row r="102" spans="1:11" ht="22.5" customHeight="1" thickBot="1" x14ac:dyDescent="0.25">
      <c r="A102" s="40" t="s">
        <v>126</v>
      </c>
      <c r="B102" s="41">
        <f>SUM(B91:B101)</f>
        <v>3501</v>
      </c>
      <c r="C102" s="41">
        <f t="shared" ref="C102:J102" si="18">SUM(C91:C101)</f>
        <v>2888</v>
      </c>
      <c r="D102" s="41">
        <f t="shared" si="18"/>
        <v>6389</v>
      </c>
      <c r="E102" s="41">
        <f t="shared" si="18"/>
        <v>0</v>
      </c>
      <c r="F102" s="41">
        <f t="shared" si="18"/>
        <v>0</v>
      </c>
      <c r="G102" s="41">
        <f t="shared" si="18"/>
        <v>0</v>
      </c>
      <c r="H102" s="41">
        <f t="shared" si="18"/>
        <v>3501</v>
      </c>
      <c r="I102" s="41">
        <f t="shared" si="18"/>
        <v>2888</v>
      </c>
      <c r="J102" s="41">
        <f t="shared" si="18"/>
        <v>6389</v>
      </c>
      <c r="K102" s="42" t="s">
        <v>911</v>
      </c>
    </row>
    <row r="103" spans="1:11" ht="22.5" customHeight="1" thickBot="1" x14ac:dyDescent="0.25">
      <c r="A103" s="23" t="s">
        <v>374</v>
      </c>
      <c r="B103" s="24">
        <f t="shared" ref="B103:J103" si="19">SUM(B102,B81)</f>
        <v>8815</v>
      </c>
      <c r="C103" s="24">
        <f t="shared" si="19"/>
        <v>11423</v>
      </c>
      <c r="D103" s="24">
        <f t="shared" si="19"/>
        <v>20238</v>
      </c>
      <c r="E103" s="24">
        <f t="shared" si="19"/>
        <v>1</v>
      </c>
      <c r="F103" s="24">
        <f t="shared" si="19"/>
        <v>0</v>
      </c>
      <c r="G103" s="24">
        <f t="shared" si="19"/>
        <v>1</v>
      </c>
      <c r="H103" s="24">
        <f t="shared" si="19"/>
        <v>8816</v>
      </c>
      <c r="I103" s="24">
        <f t="shared" si="19"/>
        <v>11423</v>
      </c>
      <c r="J103" s="24">
        <f t="shared" si="19"/>
        <v>20239</v>
      </c>
      <c r="K103" s="340" t="s">
        <v>925</v>
      </c>
    </row>
    <row r="104" spans="1:11" ht="22.5" customHeight="1" thickTop="1" x14ac:dyDescent="0.2"/>
  </sheetData>
  <mergeCells count="36">
    <mergeCell ref="A1:K1"/>
    <mergeCell ref="A2:K2"/>
    <mergeCell ref="A4:A7"/>
    <mergeCell ref="B4:D4"/>
    <mergeCell ref="E4:G4"/>
    <mergeCell ref="H4:J4"/>
    <mergeCell ref="K4:K7"/>
    <mergeCell ref="B5:D5"/>
    <mergeCell ref="E5:G5"/>
    <mergeCell ref="H5:J5"/>
    <mergeCell ref="A30:A33"/>
    <mergeCell ref="B30:D30"/>
    <mergeCell ref="E30:G30"/>
    <mergeCell ref="H30:J30"/>
    <mergeCell ref="K30:K33"/>
    <mergeCell ref="B31:D31"/>
    <mergeCell ref="E31:G31"/>
    <mergeCell ref="H31:J31"/>
    <mergeCell ref="A57:K57"/>
    <mergeCell ref="A58:K58"/>
    <mergeCell ref="A60:A63"/>
    <mergeCell ref="B60:D60"/>
    <mergeCell ref="E60:G60"/>
    <mergeCell ref="H60:J60"/>
    <mergeCell ref="K60:K63"/>
    <mergeCell ref="B61:D61"/>
    <mergeCell ref="E61:G61"/>
    <mergeCell ref="H61:J61"/>
    <mergeCell ref="A86:A89"/>
    <mergeCell ref="B86:D86"/>
    <mergeCell ref="E86:G86"/>
    <mergeCell ref="H86:J86"/>
    <mergeCell ref="K86:K89"/>
    <mergeCell ref="B87:D87"/>
    <mergeCell ref="E87:G87"/>
    <mergeCell ref="H87:J87"/>
  </mergeCells>
  <printOptions horizontalCentered="1"/>
  <pageMargins left="0.5" right="0.5" top="1" bottom="1" header="1" footer="1"/>
  <pageSetup paperSize="9" scale="8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65"/>
  <sheetViews>
    <sheetView rightToLeft="1" view="pageBreakPreview" topLeftCell="A124" zoomScale="90" zoomScaleSheetLayoutView="90" workbookViewId="0">
      <selection activeCell="AUC131" sqref="AUC131"/>
    </sheetView>
  </sheetViews>
  <sheetFormatPr defaultRowHeight="14.25" x14ac:dyDescent="0.2"/>
  <cols>
    <col min="1" max="1" width="27.875" style="335" customWidth="1"/>
    <col min="2" max="2" width="9.75" style="335" customWidth="1"/>
    <col min="3" max="4" width="9.375" style="335" customWidth="1"/>
    <col min="5" max="5" width="7" style="335" customWidth="1"/>
    <col min="6" max="6" width="8.375" style="335" customWidth="1"/>
    <col min="7" max="7" width="7" style="335" customWidth="1"/>
    <col min="8" max="8" width="9.375" style="335" customWidth="1"/>
    <col min="9" max="10" width="9.5" style="335" customWidth="1"/>
    <col min="11" max="11" width="52.875" style="335" customWidth="1"/>
    <col min="12" max="1223" width="0" style="335" hidden="1" customWidth="1"/>
    <col min="1224" max="16384" width="9" style="335"/>
  </cols>
  <sheetData>
    <row r="1" spans="1:11" ht="22.5" customHeight="1" x14ac:dyDescent="0.2">
      <c r="A1" s="995" t="s">
        <v>2130</v>
      </c>
      <c r="B1" s="995"/>
      <c r="C1" s="995"/>
      <c r="D1" s="995"/>
      <c r="E1" s="995"/>
      <c r="F1" s="995"/>
      <c r="G1" s="995"/>
      <c r="H1" s="995"/>
      <c r="I1" s="995"/>
      <c r="J1" s="995"/>
      <c r="K1" s="995"/>
    </row>
    <row r="2" spans="1:11" ht="24.75" customHeight="1" x14ac:dyDescent="0.2">
      <c r="A2" s="999" t="s">
        <v>2131</v>
      </c>
      <c r="B2" s="999"/>
      <c r="C2" s="999"/>
      <c r="D2" s="999"/>
      <c r="E2" s="999"/>
      <c r="F2" s="999"/>
      <c r="G2" s="999"/>
      <c r="H2" s="999"/>
      <c r="I2" s="999"/>
      <c r="J2" s="999"/>
      <c r="K2" s="999"/>
    </row>
    <row r="3" spans="1:11" ht="16.5" thickBot="1" x14ac:dyDescent="0.3">
      <c r="A3" s="33" t="s">
        <v>2533</v>
      </c>
      <c r="K3" s="79" t="s">
        <v>2534</v>
      </c>
    </row>
    <row r="4" spans="1:11" ht="20.100000000000001" customHeight="1" thickTop="1" x14ac:dyDescent="0.25">
      <c r="A4" s="992" t="s">
        <v>196</v>
      </c>
      <c r="B4" s="1003" t="s">
        <v>1</v>
      </c>
      <c r="C4" s="1003"/>
      <c r="D4" s="1003"/>
      <c r="E4" s="1003" t="s">
        <v>2</v>
      </c>
      <c r="F4" s="1003"/>
      <c r="G4" s="1003"/>
      <c r="H4" s="1003" t="s">
        <v>4</v>
      </c>
      <c r="I4" s="1003"/>
      <c r="J4" s="1003"/>
      <c r="K4" s="992" t="s">
        <v>197</v>
      </c>
    </row>
    <row r="5" spans="1:11" ht="20.100000000000001" customHeight="1" x14ac:dyDescent="0.25">
      <c r="A5" s="993"/>
      <c r="B5" s="1004" t="s">
        <v>6</v>
      </c>
      <c r="C5" s="1004"/>
      <c r="D5" s="1004"/>
      <c r="E5" s="1004" t="s">
        <v>7</v>
      </c>
      <c r="F5" s="1004"/>
      <c r="G5" s="1004"/>
      <c r="H5" s="1004" t="s">
        <v>9</v>
      </c>
      <c r="I5" s="1004"/>
      <c r="J5" s="1004"/>
      <c r="K5" s="993"/>
    </row>
    <row r="6" spans="1:11" ht="20.100000000000001" customHeight="1" x14ac:dyDescent="0.25">
      <c r="A6" s="993"/>
      <c r="B6" s="334" t="s">
        <v>10</v>
      </c>
      <c r="C6" s="334" t="s">
        <v>112</v>
      </c>
      <c r="D6" s="334" t="s">
        <v>12</v>
      </c>
      <c r="E6" s="334" t="s">
        <v>10</v>
      </c>
      <c r="F6" s="334" t="s">
        <v>112</v>
      </c>
      <c r="G6" s="334" t="s">
        <v>12</v>
      </c>
      <c r="H6" s="334" t="s">
        <v>10</v>
      </c>
      <c r="I6" s="334" t="s">
        <v>112</v>
      </c>
      <c r="J6" s="334" t="s">
        <v>12</v>
      </c>
      <c r="K6" s="993"/>
    </row>
    <row r="7" spans="1:11" ht="20.100000000000001" customHeight="1" thickBot="1" x14ac:dyDescent="0.3">
      <c r="A7" s="994"/>
      <c r="B7" s="4" t="s">
        <v>13</v>
      </c>
      <c r="C7" s="4" t="s">
        <v>14</v>
      </c>
      <c r="D7" s="4" t="s">
        <v>9</v>
      </c>
      <c r="E7" s="4" t="s">
        <v>13</v>
      </c>
      <c r="F7" s="4" t="s">
        <v>14</v>
      </c>
      <c r="G7" s="4" t="s">
        <v>9</v>
      </c>
      <c r="H7" s="4" t="s">
        <v>13</v>
      </c>
      <c r="I7" s="4" t="s">
        <v>14</v>
      </c>
      <c r="J7" s="4" t="s">
        <v>9</v>
      </c>
      <c r="K7" s="994"/>
    </row>
    <row r="8" spans="1:11" ht="20.100000000000001" customHeight="1" x14ac:dyDescent="0.2">
      <c r="A8" s="8" t="s">
        <v>15</v>
      </c>
      <c r="B8" s="38"/>
      <c r="C8" s="38"/>
      <c r="D8" s="38"/>
      <c r="E8" s="38"/>
      <c r="F8" s="38"/>
      <c r="G8" s="38"/>
      <c r="H8" s="38"/>
      <c r="I8" s="38"/>
      <c r="J8" s="38"/>
      <c r="K8" s="339" t="s">
        <v>91</v>
      </c>
    </row>
    <row r="9" spans="1:11" ht="20.100000000000001" customHeight="1" x14ac:dyDescent="0.2">
      <c r="A9" s="8" t="s">
        <v>199</v>
      </c>
      <c r="B9" s="9">
        <v>76</v>
      </c>
      <c r="C9" s="9">
        <v>190</v>
      </c>
      <c r="D9" s="9">
        <v>266</v>
      </c>
      <c r="E9" s="9">
        <v>0</v>
      </c>
      <c r="F9" s="9">
        <v>0</v>
      </c>
      <c r="G9" s="9">
        <f>SUM(E9:F9)</f>
        <v>0</v>
      </c>
      <c r="H9" s="9">
        <f>SUM(B9,E9)</f>
        <v>76</v>
      </c>
      <c r="I9" s="9">
        <f>SUM(C9,F9)</f>
        <v>190</v>
      </c>
      <c r="J9" s="9">
        <f>SUM(D9,G9)</f>
        <v>266</v>
      </c>
      <c r="K9" s="339" t="s">
        <v>200</v>
      </c>
    </row>
    <row r="10" spans="1:11" ht="20.100000000000001" customHeight="1" x14ac:dyDescent="0.2">
      <c r="A10" s="8" t="s">
        <v>790</v>
      </c>
      <c r="B10" s="9">
        <v>22</v>
      </c>
      <c r="C10" s="9">
        <v>63</v>
      </c>
      <c r="D10" s="9">
        <v>85</v>
      </c>
      <c r="E10" s="9">
        <v>1</v>
      </c>
      <c r="F10" s="9">
        <v>0</v>
      </c>
      <c r="G10" s="9">
        <f t="shared" ref="G10:G28" si="0">SUM(E10:F10)</f>
        <v>1</v>
      </c>
      <c r="H10" s="9">
        <f t="shared" ref="H10:J28" si="1">SUM(B10,E10)</f>
        <v>23</v>
      </c>
      <c r="I10" s="9">
        <f t="shared" si="1"/>
        <v>63</v>
      </c>
      <c r="J10" s="9">
        <f t="shared" si="1"/>
        <v>86</v>
      </c>
      <c r="K10" s="339" t="s">
        <v>204</v>
      </c>
    </row>
    <row r="11" spans="1:11" ht="20.100000000000001" customHeight="1" x14ac:dyDescent="0.2">
      <c r="A11" s="8" t="s">
        <v>205</v>
      </c>
      <c r="B11" s="9">
        <v>35</v>
      </c>
      <c r="C11" s="9">
        <v>80</v>
      </c>
      <c r="D11" s="9">
        <v>115</v>
      </c>
      <c r="E11" s="9">
        <v>0</v>
      </c>
      <c r="F11" s="9">
        <v>0</v>
      </c>
      <c r="G11" s="9">
        <f t="shared" si="0"/>
        <v>0</v>
      </c>
      <c r="H11" s="9">
        <f t="shared" si="1"/>
        <v>35</v>
      </c>
      <c r="I11" s="9">
        <f t="shared" si="1"/>
        <v>80</v>
      </c>
      <c r="J11" s="9">
        <f t="shared" si="1"/>
        <v>115</v>
      </c>
      <c r="K11" s="339" t="s">
        <v>300</v>
      </c>
    </row>
    <row r="12" spans="1:11" ht="20.100000000000001" customHeight="1" x14ac:dyDescent="0.2">
      <c r="A12" s="8" t="s">
        <v>207</v>
      </c>
      <c r="B12" s="9">
        <v>10</v>
      </c>
      <c r="C12" s="9">
        <v>70</v>
      </c>
      <c r="D12" s="9">
        <v>80</v>
      </c>
      <c r="E12" s="9">
        <v>0</v>
      </c>
      <c r="F12" s="9">
        <v>0</v>
      </c>
      <c r="G12" s="9">
        <f t="shared" si="0"/>
        <v>0</v>
      </c>
      <c r="H12" s="9">
        <f t="shared" si="1"/>
        <v>10</v>
      </c>
      <c r="I12" s="9">
        <f t="shared" si="1"/>
        <v>70</v>
      </c>
      <c r="J12" s="9">
        <f t="shared" si="1"/>
        <v>80</v>
      </c>
      <c r="K12" s="339" t="s">
        <v>208</v>
      </c>
    </row>
    <row r="13" spans="1:11" ht="20.100000000000001" customHeight="1" x14ac:dyDescent="0.2">
      <c r="A13" s="8" t="s">
        <v>209</v>
      </c>
      <c r="B13" s="9">
        <v>215</v>
      </c>
      <c r="C13" s="9">
        <v>148</v>
      </c>
      <c r="D13" s="9">
        <v>363</v>
      </c>
      <c r="E13" s="9">
        <v>0</v>
      </c>
      <c r="F13" s="9">
        <v>0</v>
      </c>
      <c r="G13" s="9">
        <f t="shared" si="0"/>
        <v>0</v>
      </c>
      <c r="H13" s="9">
        <f t="shared" si="1"/>
        <v>215</v>
      </c>
      <c r="I13" s="9">
        <f t="shared" si="1"/>
        <v>148</v>
      </c>
      <c r="J13" s="9">
        <f t="shared" si="1"/>
        <v>363</v>
      </c>
      <c r="K13" s="339" t="s">
        <v>210</v>
      </c>
    </row>
    <row r="14" spans="1:11" ht="20.100000000000001" customHeight="1" x14ac:dyDescent="0.2">
      <c r="A14" s="8" t="s">
        <v>927</v>
      </c>
      <c r="B14" s="9">
        <v>39</v>
      </c>
      <c r="C14" s="9">
        <v>65</v>
      </c>
      <c r="D14" s="9">
        <v>104</v>
      </c>
      <c r="E14" s="9">
        <v>0</v>
      </c>
      <c r="F14" s="9">
        <v>0</v>
      </c>
      <c r="G14" s="9">
        <f t="shared" si="0"/>
        <v>0</v>
      </c>
      <c r="H14" s="9">
        <f t="shared" si="1"/>
        <v>39</v>
      </c>
      <c r="I14" s="9">
        <f t="shared" si="1"/>
        <v>65</v>
      </c>
      <c r="J14" s="9">
        <f t="shared" si="1"/>
        <v>104</v>
      </c>
      <c r="K14" s="339" t="s">
        <v>214</v>
      </c>
    </row>
    <row r="15" spans="1:11" ht="20.100000000000001" customHeight="1" x14ac:dyDescent="0.2">
      <c r="A15" s="8" t="s">
        <v>215</v>
      </c>
      <c r="B15" s="9">
        <v>17</v>
      </c>
      <c r="C15" s="9">
        <v>21</v>
      </c>
      <c r="D15" s="9">
        <v>38</v>
      </c>
      <c r="E15" s="9">
        <v>0</v>
      </c>
      <c r="F15" s="9">
        <v>0</v>
      </c>
      <c r="G15" s="9">
        <f t="shared" si="0"/>
        <v>0</v>
      </c>
      <c r="H15" s="9">
        <f t="shared" si="1"/>
        <v>17</v>
      </c>
      <c r="I15" s="9">
        <f t="shared" si="1"/>
        <v>21</v>
      </c>
      <c r="J15" s="9">
        <f t="shared" si="1"/>
        <v>38</v>
      </c>
      <c r="K15" s="339" t="s">
        <v>216</v>
      </c>
    </row>
    <row r="16" spans="1:11" ht="20.100000000000001" customHeight="1" x14ac:dyDescent="0.2">
      <c r="A16" s="8" t="s">
        <v>301</v>
      </c>
      <c r="B16" s="9">
        <v>85</v>
      </c>
      <c r="C16" s="9">
        <v>174</v>
      </c>
      <c r="D16" s="9">
        <v>259</v>
      </c>
      <c r="E16" s="9">
        <v>0</v>
      </c>
      <c r="F16" s="9">
        <v>0</v>
      </c>
      <c r="G16" s="9">
        <f t="shared" si="0"/>
        <v>0</v>
      </c>
      <c r="H16" s="9">
        <f t="shared" si="1"/>
        <v>85</v>
      </c>
      <c r="I16" s="9">
        <f t="shared" si="1"/>
        <v>174</v>
      </c>
      <c r="J16" s="9">
        <f t="shared" si="1"/>
        <v>259</v>
      </c>
      <c r="K16" s="339" t="s">
        <v>218</v>
      </c>
    </row>
    <row r="17" spans="1:11" ht="20.100000000000001" customHeight="1" x14ac:dyDescent="0.2">
      <c r="A17" s="8" t="s">
        <v>928</v>
      </c>
      <c r="B17" s="9">
        <v>86</v>
      </c>
      <c r="C17" s="9">
        <v>137</v>
      </c>
      <c r="D17" s="9">
        <v>223</v>
      </c>
      <c r="E17" s="9">
        <v>0</v>
      </c>
      <c r="F17" s="9">
        <v>0</v>
      </c>
      <c r="G17" s="9">
        <f t="shared" si="0"/>
        <v>0</v>
      </c>
      <c r="H17" s="9">
        <f t="shared" si="1"/>
        <v>86</v>
      </c>
      <c r="I17" s="9">
        <f t="shared" si="1"/>
        <v>137</v>
      </c>
      <c r="J17" s="9">
        <f t="shared" si="1"/>
        <v>223</v>
      </c>
      <c r="K17" s="339" t="s">
        <v>929</v>
      </c>
    </row>
    <row r="18" spans="1:11" ht="20.100000000000001" customHeight="1" x14ac:dyDescent="0.2">
      <c r="A18" s="8" t="s">
        <v>930</v>
      </c>
      <c r="B18" s="9">
        <v>205</v>
      </c>
      <c r="C18" s="9">
        <v>244</v>
      </c>
      <c r="D18" s="9">
        <v>449</v>
      </c>
      <c r="E18" s="9">
        <v>0</v>
      </c>
      <c r="F18" s="9">
        <v>0</v>
      </c>
      <c r="G18" s="9">
        <f t="shared" si="0"/>
        <v>0</v>
      </c>
      <c r="H18" s="9">
        <f t="shared" si="1"/>
        <v>205</v>
      </c>
      <c r="I18" s="9">
        <f t="shared" si="1"/>
        <v>244</v>
      </c>
      <c r="J18" s="9">
        <f t="shared" si="1"/>
        <v>449</v>
      </c>
      <c r="K18" s="339" t="s">
        <v>222</v>
      </c>
    </row>
    <row r="19" spans="1:11" ht="20.100000000000001" customHeight="1" x14ac:dyDescent="0.2">
      <c r="A19" s="8" t="s">
        <v>931</v>
      </c>
      <c r="B19" s="9">
        <v>252</v>
      </c>
      <c r="C19" s="9">
        <v>498</v>
      </c>
      <c r="D19" s="9">
        <v>750</v>
      </c>
      <c r="E19" s="9">
        <v>0</v>
      </c>
      <c r="F19" s="9">
        <v>0</v>
      </c>
      <c r="G19" s="9">
        <f t="shared" si="0"/>
        <v>0</v>
      </c>
      <c r="H19" s="9">
        <f t="shared" si="1"/>
        <v>252</v>
      </c>
      <c r="I19" s="9">
        <f t="shared" si="1"/>
        <v>498</v>
      </c>
      <c r="J19" s="9">
        <f t="shared" si="1"/>
        <v>750</v>
      </c>
      <c r="K19" s="339" t="s">
        <v>807</v>
      </c>
    </row>
    <row r="20" spans="1:11" ht="20.100000000000001" customHeight="1" x14ac:dyDescent="0.2">
      <c r="A20" s="8" t="s">
        <v>460</v>
      </c>
      <c r="B20" s="9">
        <v>334</v>
      </c>
      <c r="C20" s="9">
        <v>564</v>
      </c>
      <c r="D20" s="9">
        <v>898</v>
      </c>
      <c r="E20" s="9">
        <v>0</v>
      </c>
      <c r="F20" s="9">
        <v>0</v>
      </c>
      <c r="G20" s="9">
        <f t="shared" si="0"/>
        <v>0</v>
      </c>
      <c r="H20" s="9">
        <f t="shared" si="1"/>
        <v>334</v>
      </c>
      <c r="I20" s="9">
        <f t="shared" si="1"/>
        <v>564</v>
      </c>
      <c r="J20" s="9">
        <f t="shared" si="1"/>
        <v>898</v>
      </c>
      <c r="K20" s="339" t="s">
        <v>932</v>
      </c>
    </row>
    <row r="21" spans="1:11" ht="20.100000000000001" customHeight="1" x14ac:dyDescent="0.2">
      <c r="A21" s="8" t="s">
        <v>933</v>
      </c>
      <c r="B21" s="9">
        <v>0</v>
      </c>
      <c r="C21" s="9">
        <v>303</v>
      </c>
      <c r="D21" s="9">
        <v>303</v>
      </c>
      <c r="E21" s="9">
        <v>0</v>
      </c>
      <c r="F21" s="9">
        <v>0</v>
      </c>
      <c r="G21" s="9">
        <f t="shared" si="0"/>
        <v>0</v>
      </c>
      <c r="H21" s="9">
        <f t="shared" si="1"/>
        <v>0</v>
      </c>
      <c r="I21" s="9">
        <f t="shared" si="1"/>
        <v>303</v>
      </c>
      <c r="J21" s="9">
        <f t="shared" si="1"/>
        <v>303</v>
      </c>
      <c r="K21" s="339" t="s">
        <v>934</v>
      </c>
    </row>
    <row r="22" spans="1:11" ht="20.100000000000001" customHeight="1" x14ac:dyDescent="0.2">
      <c r="A22" s="8" t="s">
        <v>935</v>
      </c>
      <c r="B22" s="9">
        <v>6</v>
      </c>
      <c r="C22" s="9">
        <v>3</v>
      </c>
      <c r="D22" s="9">
        <v>9</v>
      </c>
      <c r="E22" s="9">
        <v>0</v>
      </c>
      <c r="F22" s="9">
        <v>0</v>
      </c>
      <c r="G22" s="9">
        <f t="shared" si="0"/>
        <v>0</v>
      </c>
      <c r="H22" s="9">
        <f t="shared" si="1"/>
        <v>6</v>
      </c>
      <c r="I22" s="9">
        <f t="shared" si="1"/>
        <v>3</v>
      </c>
      <c r="J22" s="9">
        <f t="shared" si="1"/>
        <v>9</v>
      </c>
      <c r="K22" s="339" t="s">
        <v>936</v>
      </c>
    </row>
    <row r="23" spans="1:11" ht="20.100000000000001" customHeight="1" x14ac:dyDescent="0.2">
      <c r="A23" s="8" t="s">
        <v>229</v>
      </c>
      <c r="B23" s="9">
        <v>77</v>
      </c>
      <c r="C23" s="9">
        <v>58</v>
      </c>
      <c r="D23" s="9">
        <v>135</v>
      </c>
      <c r="E23" s="9">
        <v>0</v>
      </c>
      <c r="F23" s="9">
        <v>0</v>
      </c>
      <c r="G23" s="9">
        <f t="shared" si="0"/>
        <v>0</v>
      </c>
      <c r="H23" s="9">
        <f t="shared" si="1"/>
        <v>77</v>
      </c>
      <c r="I23" s="9">
        <f t="shared" si="1"/>
        <v>58</v>
      </c>
      <c r="J23" s="9">
        <f t="shared" si="1"/>
        <v>135</v>
      </c>
      <c r="K23" s="339" t="s">
        <v>847</v>
      </c>
    </row>
    <row r="24" spans="1:11" ht="20.100000000000001" customHeight="1" x14ac:dyDescent="0.2">
      <c r="A24" s="8" t="s">
        <v>233</v>
      </c>
      <c r="B24" s="9">
        <v>44</v>
      </c>
      <c r="C24" s="9">
        <v>47</v>
      </c>
      <c r="D24" s="9">
        <v>91</v>
      </c>
      <c r="E24" s="9">
        <v>0</v>
      </c>
      <c r="F24" s="9">
        <v>0</v>
      </c>
      <c r="G24" s="9">
        <f t="shared" si="0"/>
        <v>0</v>
      </c>
      <c r="H24" s="9">
        <f t="shared" si="1"/>
        <v>44</v>
      </c>
      <c r="I24" s="9">
        <f t="shared" si="1"/>
        <v>47</v>
      </c>
      <c r="J24" s="9">
        <f t="shared" si="1"/>
        <v>91</v>
      </c>
      <c r="K24" s="339" t="s">
        <v>234</v>
      </c>
    </row>
    <row r="25" spans="1:11" ht="20.100000000000001" customHeight="1" x14ac:dyDescent="0.2">
      <c r="A25" s="8" t="s">
        <v>463</v>
      </c>
      <c r="B25" s="9">
        <v>4</v>
      </c>
      <c r="C25" s="9">
        <v>6</v>
      </c>
      <c r="D25" s="9">
        <v>10</v>
      </c>
      <c r="E25" s="9">
        <v>0</v>
      </c>
      <c r="F25" s="9">
        <v>0</v>
      </c>
      <c r="G25" s="9">
        <f t="shared" si="0"/>
        <v>0</v>
      </c>
      <c r="H25" s="9">
        <f t="shared" si="1"/>
        <v>4</v>
      </c>
      <c r="I25" s="9">
        <f t="shared" si="1"/>
        <v>6</v>
      </c>
      <c r="J25" s="9">
        <f t="shared" si="1"/>
        <v>10</v>
      </c>
      <c r="K25" s="339" t="s">
        <v>464</v>
      </c>
    </row>
    <row r="26" spans="1:11" ht="20.100000000000001" customHeight="1" x14ac:dyDescent="0.2">
      <c r="A26" s="8" t="s">
        <v>440</v>
      </c>
      <c r="B26" s="9">
        <v>107</v>
      </c>
      <c r="C26" s="9">
        <v>45</v>
      </c>
      <c r="D26" s="9">
        <v>152</v>
      </c>
      <c r="E26" s="9">
        <v>0</v>
      </c>
      <c r="F26" s="9">
        <v>0</v>
      </c>
      <c r="G26" s="9">
        <f t="shared" si="0"/>
        <v>0</v>
      </c>
      <c r="H26" s="9">
        <f t="shared" si="1"/>
        <v>107</v>
      </c>
      <c r="I26" s="9">
        <f t="shared" si="1"/>
        <v>45</v>
      </c>
      <c r="J26" s="9">
        <f t="shared" si="1"/>
        <v>152</v>
      </c>
      <c r="K26" s="339" t="s">
        <v>238</v>
      </c>
    </row>
    <row r="27" spans="1:11" ht="20.100000000000001" customHeight="1" x14ac:dyDescent="0.2">
      <c r="A27" s="8" t="s">
        <v>239</v>
      </c>
      <c r="B27" s="9">
        <v>69</v>
      </c>
      <c r="C27" s="9">
        <v>77</v>
      </c>
      <c r="D27" s="9">
        <v>146</v>
      </c>
      <c r="E27" s="9">
        <v>0</v>
      </c>
      <c r="F27" s="9">
        <v>0</v>
      </c>
      <c r="G27" s="9">
        <f t="shared" si="0"/>
        <v>0</v>
      </c>
      <c r="H27" s="9">
        <f t="shared" si="1"/>
        <v>69</v>
      </c>
      <c r="I27" s="9">
        <f t="shared" si="1"/>
        <v>77</v>
      </c>
      <c r="J27" s="9">
        <f t="shared" si="1"/>
        <v>146</v>
      </c>
      <c r="K27" s="339" t="s">
        <v>240</v>
      </c>
    </row>
    <row r="28" spans="1:11" ht="20.100000000000001" customHeight="1" x14ac:dyDescent="0.2">
      <c r="A28" s="8" t="s">
        <v>245</v>
      </c>
      <c r="B28" s="9">
        <v>45</v>
      </c>
      <c r="C28" s="9">
        <v>81</v>
      </c>
      <c r="D28" s="9">
        <v>126</v>
      </c>
      <c r="E28" s="9">
        <v>0</v>
      </c>
      <c r="F28" s="9">
        <v>0</v>
      </c>
      <c r="G28" s="9">
        <f t="shared" si="0"/>
        <v>0</v>
      </c>
      <c r="H28" s="9">
        <f t="shared" si="1"/>
        <v>45</v>
      </c>
      <c r="I28" s="9">
        <f t="shared" si="1"/>
        <v>81</v>
      </c>
      <c r="J28" s="9">
        <f t="shared" si="1"/>
        <v>126</v>
      </c>
      <c r="K28" s="339" t="s">
        <v>909</v>
      </c>
    </row>
    <row r="29" spans="1:11" ht="20.100000000000001" customHeight="1" thickBot="1" x14ac:dyDescent="0.25">
      <c r="A29" s="11" t="s">
        <v>498</v>
      </c>
      <c r="B29" s="12">
        <f>SUM(B9:B28)</f>
        <v>1728</v>
      </c>
      <c r="C29" s="12">
        <f t="shared" ref="C29:J29" si="2">SUM(C9:C28)</f>
        <v>2874</v>
      </c>
      <c r="D29" s="12">
        <f t="shared" si="2"/>
        <v>4602</v>
      </c>
      <c r="E29" s="12">
        <f t="shared" si="2"/>
        <v>1</v>
      </c>
      <c r="F29" s="12">
        <f t="shared" si="2"/>
        <v>0</v>
      </c>
      <c r="G29" s="12">
        <f t="shared" si="2"/>
        <v>1</v>
      </c>
      <c r="H29" s="12">
        <f t="shared" si="2"/>
        <v>1729</v>
      </c>
      <c r="I29" s="12">
        <f t="shared" si="2"/>
        <v>2874</v>
      </c>
      <c r="J29" s="12">
        <f t="shared" si="2"/>
        <v>4603</v>
      </c>
      <c r="K29" s="13" t="s">
        <v>410</v>
      </c>
    </row>
    <row r="30" spans="1:11" ht="15" thickTop="1" x14ac:dyDescent="0.2"/>
    <row r="31" spans="1:11" s="837" customFormat="1" x14ac:dyDescent="0.2"/>
    <row r="32" spans="1:11" s="837" customFormat="1" x14ac:dyDescent="0.2"/>
    <row r="33" spans="1:11" s="837" customFormat="1" x14ac:dyDescent="0.2"/>
    <row r="34" spans="1:11" s="837" customFormat="1" x14ac:dyDescent="0.2"/>
    <row r="35" spans="1:11" ht="17.25" customHeight="1" thickBot="1" x14ac:dyDescent="0.3">
      <c r="A35" s="33" t="s">
        <v>937</v>
      </c>
      <c r="K35" s="79" t="s">
        <v>2696</v>
      </c>
    </row>
    <row r="36" spans="1:11" ht="20.100000000000001" customHeight="1" thickTop="1" x14ac:dyDescent="0.25">
      <c r="A36" s="992" t="s">
        <v>196</v>
      </c>
      <c r="B36" s="1003" t="s">
        <v>1</v>
      </c>
      <c r="C36" s="1003"/>
      <c r="D36" s="1003"/>
      <c r="E36" s="1003" t="s">
        <v>2</v>
      </c>
      <c r="F36" s="1003"/>
      <c r="G36" s="1003"/>
      <c r="H36" s="1003" t="s">
        <v>4</v>
      </c>
      <c r="I36" s="1003"/>
      <c r="J36" s="1003"/>
      <c r="K36" s="992" t="s">
        <v>197</v>
      </c>
    </row>
    <row r="37" spans="1:11" ht="20.100000000000001" customHeight="1" x14ac:dyDescent="0.25">
      <c r="A37" s="993"/>
      <c r="B37" s="1004" t="s">
        <v>6</v>
      </c>
      <c r="C37" s="1004"/>
      <c r="D37" s="1004"/>
      <c r="E37" s="1004" t="s">
        <v>7</v>
      </c>
      <c r="F37" s="1004"/>
      <c r="G37" s="1004"/>
      <c r="H37" s="1004" t="s">
        <v>9</v>
      </c>
      <c r="I37" s="1004"/>
      <c r="J37" s="1004"/>
      <c r="K37" s="993"/>
    </row>
    <row r="38" spans="1:11" ht="20.100000000000001" customHeight="1" x14ac:dyDescent="0.25">
      <c r="A38" s="993"/>
      <c r="B38" s="334" t="s">
        <v>10</v>
      </c>
      <c r="C38" s="334" t="s">
        <v>112</v>
      </c>
      <c r="D38" s="334" t="s">
        <v>12</v>
      </c>
      <c r="E38" s="334" t="s">
        <v>10</v>
      </c>
      <c r="F38" s="334" t="s">
        <v>112</v>
      </c>
      <c r="G38" s="334" t="s">
        <v>12</v>
      </c>
      <c r="H38" s="334" t="s">
        <v>10</v>
      </c>
      <c r="I38" s="334" t="s">
        <v>112</v>
      </c>
      <c r="J38" s="334" t="s">
        <v>12</v>
      </c>
      <c r="K38" s="993"/>
    </row>
    <row r="39" spans="1:11" ht="20.100000000000001" customHeight="1" thickBot="1" x14ac:dyDescent="0.3">
      <c r="A39" s="994"/>
      <c r="B39" s="4" t="s">
        <v>13</v>
      </c>
      <c r="C39" s="4" t="s">
        <v>14</v>
      </c>
      <c r="D39" s="4" t="s">
        <v>9</v>
      </c>
      <c r="E39" s="4" t="s">
        <v>13</v>
      </c>
      <c r="F39" s="4" t="s">
        <v>14</v>
      </c>
      <c r="G39" s="4" t="s">
        <v>9</v>
      </c>
      <c r="H39" s="4" t="s">
        <v>13</v>
      </c>
      <c r="I39" s="4" t="s">
        <v>14</v>
      </c>
      <c r="J39" s="4" t="s">
        <v>9</v>
      </c>
      <c r="K39" s="994"/>
    </row>
    <row r="40" spans="1:11" ht="23.25" customHeight="1" x14ac:dyDescent="0.2">
      <c r="A40" s="37" t="s">
        <v>402</v>
      </c>
      <c r="B40" s="38"/>
      <c r="C40" s="38"/>
      <c r="D40" s="38"/>
      <c r="E40" s="38"/>
      <c r="F40" s="38"/>
      <c r="G40" s="38"/>
      <c r="H40" s="38"/>
      <c r="I40" s="38"/>
      <c r="J40" s="38"/>
      <c r="K40" s="39" t="s">
        <v>93</v>
      </c>
    </row>
    <row r="41" spans="1:11" ht="23.25" customHeight="1" x14ac:dyDescent="0.25">
      <c r="A41" s="8" t="s">
        <v>207</v>
      </c>
      <c r="B41" s="319">
        <v>30</v>
      </c>
      <c r="C41" s="319">
        <v>24</v>
      </c>
      <c r="D41" s="319">
        <v>54</v>
      </c>
      <c r="E41" s="9">
        <v>0</v>
      </c>
      <c r="F41" s="9">
        <v>0</v>
      </c>
      <c r="G41" s="9">
        <f>SUM(E41:F41)</f>
        <v>0</v>
      </c>
      <c r="H41" s="9">
        <f>SUM(B41,E41)</f>
        <v>30</v>
      </c>
      <c r="I41" s="9">
        <f>SUM(C41,F41)</f>
        <v>24</v>
      </c>
      <c r="J41" s="9">
        <f t="shared" ref="J41:J53" si="3">SUM(D41,G41)</f>
        <v>54</v>
      </c>
      <c r="K41" s="339" t="s">
        <v>208</v>
      </c>
    </row>
    <row r="42" spans="1:11" ht="23.25" customHeight="1" x14ac:dyDescent="0.25">
      <c r="A42" s="8" t="s">
        <v>209</v>
      </c>
      <c r="B42" s="319">
        <v>218</v>
      </c>
      <c r="C42" s="319">
        <v>30</v>
      </c>
      <c r="D42" s="319">
        <v>248</v>
      </c>
      <c r="E42" s="9">
        <v>0</v>
      </c>
      <c r="F42" s="9">
        <v>0</v>
      </c>
      <c r="G42" s="9">
        <f t="shared" ref="G42:G53" si="4">SUM(E42:F42)</f>
        <v>0</v>
      </c>
      <c r="H42" s="9">
        <f t="shared" ref="H42:I53" si="5">SUM(B42,E42)</f>
        <v>218</v>
      </c>
      <c r="I42" s="9">
        <f t="shared" si="5"/>
        <v>30</v>
      </c>
      <c r="J42" s="9">
        <f t="shared" si="3"/>
        <v>248</v>
      </c>
      <c r="K42" s="339" t="s">
        <v>210</v>
      </c>
    </row>
    <row r="43" spans="1:11" ht="23.25" customHeight="1" x14ac:dyDescent="0.2">
      <c r="A43" s="8" t="s">
        <v>301</v>
      </c>
      <c r="B43" s="9">
        <v>44</v>
      </c>
      <c r="C43" s="9">
        <v>71</v>
      </c>
      <c r="D43" s="9">
        <v>115</v>
      </c>
      <c r="E43" s="9">
        <v>0</v>
      </c>
      <c r="F43" s="9">
        <v>0</v>
      </c>
      <c r="G43" s="9">
        <f t="shared" si="4"/>
        <v>0</v>
      </c>
      <c r="H43" s="9">
        <f t="shared" si="5"/>
        <v>44</v>
      </c>
      <c r="I43" s="9">
        <f t="shared" si="5"/>
        <v>71</v>
      </c>
      <c r="J43" s="9">
        <f t="shared" si="3"/>
        <v>115</v>
      </c>
      <c r="K43" s="339" t="s">
        <v>257</v>
      </c>
    </row>
    <row r="44" spans="1:11" ht="23.25" customHeight="1" x14ac:dyDescent="0.2">
      <c r="A44" s="8" t="s">
        <v>928</v>
      </c>
      <c r="B44" s="9">
        <v>1</v>
      </c>
      <c r="C44" s="9">
        <v>0</v>
      </c>
      <c r="D44" s="9">
        <v>1</v>
      </c>
      <c r="E44" s="9">
        <v>0</v>
      </c>
      <c r="F44" s="9">
        <v>0</v>
      </c>
      <c r="G44" s="9">
        <f t="shared" si="4"/>
        <v>0</v>
      </c>
      <c r="H44" s="9">
        <f t="shared" si="5"/>
        <v>1</v>
      </c>
      <c r="I44" s="9">
        <f t="shared" si="5"/>
        <v>0</v>
      </c>
      <c r="J44" s="9">
        <f t="shared" si="3"/>
        <v>1</v>
      </c>
      <c r="K44" s="339" t="s">
        <v>929</v>
      </c>
    </row>
    <row r="45" spans="1:11" ht="23.25" customHeight="1" x14ac:dyDescent="0.2">
      <c r="A45" s="8" t="s">
        <v>930</v>
      </c>
      <c r="B45" s="9">
        <v>63</v>
      </c>
      <c r="C45" s="9">
        <v>22</v>
      </c>
      <c r="D45" s="9">
        <v>85</v>
      </c>
      <c r="E45" s="9">
        <v>0</v>
      </c>
      <c r="F45" s="9">
        <v>0</v>
      </c>
      <c r="G45" s="9">
        <f t="shared" si="4"/>
        <v>0</v>
      </c>
      <c r="H45" s="9">
        <f t="shared" si="5"/>
        <v>63</v>
      </c>
      <c r="I45" s="9">
        <f t="shared" si="5"/>
        <v>22</v>
      </c>
      <c r="J45" s="9">
        <f t="shared" si="3"/>
        <v>85</v>
      </c>
      <c r="K45" s="339" t="s">
        <v>222</v>
      </c>
    </row>
    <row r="46" spans="1:11" ht="23.25" customHeight="1" x14ac:dyDescent="0.2">
      <c r="A46" s="8" t="s">
        <v>931</v>
      </c>
      <c r="B46" s="9">
        <v>35</v>
      </c>
      <c r="C46" s="9">
        <v>185</v>
      </c>
      <c r="D46" s="9">
        <v>220</v>
      </c>
      <c r="E46" s="9">
        <v>0</v>
      </c>
      <c r="F46" s="9">
        <v>0</v>
      </c>
      <c r="G46" s="9">
        <f t="shared" si="4"/>
        <v>0</v>
      </c>
      <c r="H46" s="9">
        <f t="shared" si="5"/>
        <v>35</v>
      </c>
      <c r="I46" s="9">
        <f t="shared" si="5"/>
        <v>185</v>
      </c>
      <c r="J46" s="9">
        <f t="shared" si="3"/>
        <v>220</v>
      </c>
      <c r="K46" s="339" t="s">
        <v>807</v>
      </c>
    </row>
    <row r="47" spans="1:11" ht="23.25" customHeight="1" x14ac:dyDescent="0.2">
      <c r="A47" s="8" t="s">
        <v>460</v>
      </c>
      <c r="B47" s="9">
        <v>118</v>
      </c>
      <c r="C47" s="9">
        <v>58</v>
      </c>
      <c r="D47" s="9">
        <v>176</v>
      </c>
      <c r="E47" s="9">
        <v>0</v>
      </c>
      <c r="F47" s="9">
        <v>0</v>
      </c>
      <c r="G47" s="9">
        <f t="shared" si="4"/>
        <v>0</v>
      </c>
      <c r="H47" s="9">
        <f t="shared" si="5"/>
        <v>118</v>
      </c>
      <c r="I47" s="9">
        <f t="shared" si="5"/>
        <v>58</v>
      </c>
      <c r="J47" s="9">
        <f t="shared" si="3"/>
        <v>176</v>
      </c>
      <c r="K47" s="339" t="s">
        <v>932</v>
      </c>
    </row>
    <row r="48" spans="1:11" ht="23.25" customHeight="1" x14ac:dyDescent="0.2">
      <c r="A48" s="8" t="s">
        <v>933</v>
      </c>
      <c r="B48" s="9">
        <v>0</v>
      </c>
      <c r="C48" s="9">
        <v>26</v>
      </c>
      <c r="D48" s="9">
        <v>26</v>
      </c>
      <c r="E48" s="9">
        <v>0</v>
      </c>
      <c r="F48" s="9">
        <v>0</v>
      </c>
      <c r="G48" s="9">
        <f t="shared" si="4"/>
        <v>0</v>
      </c>
      <c r="H48" s="9">
        <f t="shared" si="5"/>
        <v>0</v>
      </c>
      <c r="I48" s="9">
        <f t="shared" si="5"/>
        <v>26</v>
      </c>
      <c r="J48" s="9">
        <f t="shared" si="3"/>
        <v>26</v>
      </c>
      <c r="K48" s="339" t="s">
        <v>934</v>
      </c>
    </row>
    <row r="49" spans="1:11" ht="23.25" customHeight="1" x14ac:dyDescent="0.2">
      <c r="A49" s="8" t="s">
        <v>229</v>
      </c>
      <c r="B49" s="9">
        <v>58</v>
      </c>
      <c r="C49" s="9">
        <v>5</v>
      </c>
      <c r="D49" s="9">
        <v>63</v>
      </c>
      <c r="E49" s="9">
        <v>0</v>
      </c>
      <c r="F49" s="9">
        <v>0</v>
      </c>
      <c r="G49" s="9">
        <f t="shared" si="4"/>
        <v>0</v>
      </c>
      <c r="H49" s="9">
        <f t="shared" si="5"/>
        <v>58</v>
      </c>
      <c r="I49" s="9">
        <f t="shared" si="5"/>
        <v>5</v>
      </c>
      <c r="J49" s="9">
        <f t="shared" si="3"/>
        <v>63</v>
      </c>
      <c r="K49" s="339" t="s">
        <v>847</v>
      </c>
    </row>
    <row r="50" spans="1:11" ht="23.25" customHeight="1" x14ac:dyDescent="0.2">
      <c r="A50" s="8" t="s">
        <v>233</v>
      </c>
      <c r="B50" s="9">
        <v>9</v>
      </c>
      <c r="C50" s="9">
        <v>5</v>
      </c>
      <c r="D50" s="9">
        <v>14</v>
      </c>
      <c r="E50" s="9">
        <v>0</v>
      </c>
      <c r="F50" s="9">
        <v>0</v>
      </c>
      <c r="G50" s="9">
        <f t="shared" si="4"/>
        <v>0</v>
      </c>
      <c r="H50" s="9">
        <f t="shared" si="5"/>
        <v>9</v>
      </c>
      <c r="I50" s="9">
        <f t="shared" si="5"/>
        <v>5</v>
      </c>
      <c r="J50" s="9">
        <f t="shared" si="3"/>
        <v>14</v>
      </c>
      <c r="K50" s="339" t="s">
        <v>234</v>
      </c>
    </row>
    <row r="51" spans="1:11" ht="23.25" customHeight="1" x14ac:dyDescent="0.2">
      <c r="A51" s="8" t="s">
        <v>440</v>
      </c>
      <c r="B51" s="9">
        <v>5</v>
      </c>
      <c r="C51" s="9">
        <v>3</v>
      </c>
      <c r="D51" s="9">
        <v>8</v>
      </c>
      <c r="E51" s="9">
        <v>0</v>
      </c>
      <c r="F51" s="9">
        <v>0</v>
      </c>
      <c r="G51" s="9">
        <f t="shared" si="4"/>
        <v>0</v>
      </c>
      <c r="H51" s="9">
        <f t="shared" si="5"/>
        <v>5</v>
      </c>
      <c r="I51" s="9">
        <f t="shared" si="5"/>
        <v>3</v>
      </c>
      <c r="J51" s="9">
        <f t="shared" si="3"/>
        <v>8</v>
      </c>
      <c r="K51" s="339" t="s">
        <v>238</v>
      </c>
    </row>
    <row r="52" spans="1:11" ht="23.25" customHeight="1" x14ac:dyDescent="0.2">
      <c r="A52" s="8" t="s">
        <v>239</v>
      </c>
      <c r="B52" s="9">
        <v>29</v>
      </c>
      <c r="C52" s="9">
        <v>6</v>
      </c>
      <c r="D52" s="9">
        <v>35</v>
      </c>
      <c r="E52" s="9">
        <v>0</v>
      </c>
      <c r="F52" s="9">
        <v>0</v>
      </c>
      <c r="G52" s="9">
        <f t="shared" si="4"/>
        <v>0</v>
      </c>
      <c r="H52" s="9">
        <f t="shared" si="5"/>
        <v>29</v>
      </c>
      <c r="I52" s="9">
        <f t="shared" si="5"/>
        <v>6</v>
      </c>
      <c r="J52" s="9">
        <f t="shared" si="3"/>
        <v>35</v>
      </c>
      <c r="K52" s="339" t="s">
        <v>240</v>
      </c>
    </row>
    <row r="53" spans="1:11" ht="23.25" customHeight="1" x14ac:dyDescent="0.2">
      <c r="A53" s="8" t="s">
        <v>245</v>
      </c>
      <c r="B53" s="9">
        <v>15</v>
      </c>
      <c r="C53" s="9">
        <v>4</v>
      </c>
      <c r="D53" s="9">
        <v>19</v>
      </c>
      <c r="E53" s="9">
        <v>0</v>
      </c>
      <c r="F53" s="9">
        <v>0</v>
      </c>
      <c r="G53" s="9">
        <f t="shared" si="4"/>
        <v>0</v>
      </c>
      <c r="H53" s="9">
        <f t="shared" si="5"/>
        <v>15</v>
      </c>
      <c r="I53" s="9">
        <f t="shared" si="5"/>
        <v>4</v>
      </c>
      <c r="J53" s="9">
        <f t="shared" si="3"/>
        <v>19</v>
      </c>
      <c r="K53" s="339" t="s">
        <v>909</v>
      </c>
    </row>
    <row r="54" spans="1:11" ht="23.25" customHeight="1" thickBot="1" x14ac:dyDescent="0.25">
      <c r="A54" s="40" t="s">
        <v>126</v>
      </c>
      <c r="B54" s="41">
        <f>SUM(B41:B53)</f>
        <v>625</v>
      </c>
      <c r="C54" s="41">
        <f t="shared" ref="C54:J54" si="6">SUM(C41:C53)</f>
        <v>439</v>
      </c>
      <c r="D54" s="41">
        <f t="shared" si="6"/>
        <v>1064</v>
      </c>
      <c r="E54" s="41">
        <f t="shared" si="6"/>
        <v>0</v>
      </c>
      <c r="F54" s="41">
        <f t="shared" si="6"/>
        <v>0</v>
      </c>
      <c r="G54" s="41">
        <f t="shared" si="6"/>
        <v>0</v>
      </c>
      <c r="H54" s="41">
        <f t="shared" si="6"/>
        <v>625</v>
      </c>
      <c r="I54" s="41">
        <f t="shared" si="6"/>
        <v>439</v>
      </c>
      <c r="J54" s="41">
        <f t="shared" si="6"/>
        <v>1064</v>
      </c>
      <c r="K54" s="42" t="s">
        <v>251</v>
      </c>
    </row>
    <row r="55" spans="1:11" ht="23.25" customHeight="1" thickBot="1" x14ac:dyDescent="0.25">
      <c r="A55" s="23" t="s">
        <v>374</v>
      </c>
      <c r="B55" s="24">
        <f t="shared" ref="B55:J55" si="7">SUM(B54,B29)</f>
        <v>2353</v>
      </c>
      <c r="C55" s="24">
        <f t="shared" si="7"/>
        <v>3313</v>
      </c>
      <c r="D55" s="24">
        <f t="shared" si="7"/>
        <v>5666</v>
      </c>
      <c r="E55" s="24">
        <f t="shared" si="7"/>
        <v>1</v>
      </c>
      <c r="F55" s="24">
        <f t="shared" si="7"/>
        <v>0</v>
      </c>
      <c r="G55" s="24">
        <f t="shared" si="7"/>
        <v>1</v>
      </c>
      <c r="H55" s="24">
        <f t="shared" si="7"/>
        <v>2354</v>
      </c>
      <c r="I55" s="24">
        <f t="shared" si="7"/>
        <v>3313</v>
      </c>
      <c r="J55" s="24">
        <f t="shared" si="7"/>
        <v>5667</v>
      </c>
      <c r="K55" s="340" t="s">
        <v>253</v>
      </c>
    </row>
    <row r="56" spans="1:11" ht="15" thickTop="1" x14ac:dyDescent="0.2"/>
    <row r="57" spans="1:11" s="659" customFormat="1" x14ac:dyDescent="0.2"/>
    <row r="58" spans="1:11" s="659" customFormat="1" x14ac:dyDescent="0.2"/>
    <row r="59" spans="1:11" ht="24" customHeight="1" x14ac:dyDescent="0.2"/>
    <row r="61" spans="1:11" s="837" customFormat="1" x14ac:dyDescent="0.2"/>
    <row r="62" spans="1:11" s="837" customFormat="1" x14ac:dyDescent="0.2"/>
    <row r="66" spans="1:11" ht="22.5" customHeight="1" x14ac:dyDescent="0.2">
      <c r="A66" s="995" t="s">
        <v>2132</v>
      </c>
      <c r="B66" s="995"/>
      <c r="C66" s="995"/>
      <c r="D66" s="995"/>
      <c r="E66" s="995"/>
      <c r="F66" s="995"/>
      <c r="G66" s="995"/>
      <c r="H66" s="995"/>
      <c r="I66" s="995"/>
      <c r="J66" s="995"/>
      <c r="K66" s="995"/>
    </row>
    <row r="67" spans="1:11" ht="21" customHeight="1" x14ac:dyDescent="0.2">
      <c r="A67" s="999" t="s">
        <v>2133</v>
      </c>
      <c r="B67" s="999"/>
      <c r="C67" s="999"/>
      <c r="D67" s="999"/>
      <c r="E67" s="999"/>
      <c r="F67" s="999"/>
      <c r="G67" s="999"/>
      <c r="H67" s="999"/>
      <c r="I67" s="999"/>
      <c r="J67" s="999"/>
      <c r="K67" s="999"/>
    </row>
    <row r="68" spans="1:11" ht="18.75" customHeight="1" thickBot="1" x14ac:dyDescent="0.3">
      <c r="A68" s="33" t="s">
        <v>2535</v>
      </c>
      <c r="K68" s="79" t="s">
        <v>940</v>
      </c>
    </row>
    <row r="69" spans="1:11" ht="18.75" customHeight="1" thickTop="1" x14ac:dyDescent="0.25">
      <c r="A69" s="992" t="s">
        <v>196</v>
      </c>
      <c r="B69" s="1003" t="s">
        <v>1</v>
      </c>
      <c r="C69" s="1003"/>
      <c r="D69" s="1003"/>
      <c r="E69" s="1003" t="s">
        <v>2</v>
      </c>
      <c r="F69" s="1003"/>
      <c r="G69" s="1003"/>
      <c r="H69" s="1003" t="s">
        <v>4</v>
      </c>
      <c r="I69" s="1003"/>
      <c r="J69" s="1003"/>
      <c r="K69" s="992" t="s">
        <v>197</v>
      </c>
    </row>
    <row r="70" spans="1:11" ht="18.75" customHeight="1" x14ac:dyDescent="0.25">
      <c r="A70" s="993"/>
      <c r="B70" s="1004" t="s">
        <v>6</v>
      </c>
      <c r="C70" s="1004"/>
      <c r="D70" s="1004"/>
      <c r="E70" s="1004" t="s">
        <v>7</v>
      </c>
      <c r="F70" s="1004"/>
      <c r="G70" s="1004"/>
      <c r="H70" s="1004" t="s">
        <v>9</v>
      </c>
      <c r="I70" s="1004"/>
      <c r="J70" s="1004"/>
      <c r="K70" s="993"/>
    </row>
    <row r="71" spans="1:11" ht="18.75" customHeight="1" x14ac:dyDescent="0.25">
      <c r="A71" s="993"/>
      <c r="B71" s="334" t="s">
        <v>10</v>
      </c>
      <c r="C71" s="334" t="s">
        <v>112</v>
      </c>
      <c r="D71" s="334" t="s">
        <v>12</v>
      </c>
      <c r="E71" s="334" t="s">
        <v>10</v>
      </c>
      <c r="F71" s="334" t="s">
        <v>112</v>
      </c>
      <c r="G71" s="334" t="s">
        <v>12</v>
      </c>
      <c r="H71" s="334" t="s">
        <v>10</v>
      </c>
      <c r="I71" s="334" t="s">
        <v>112</v>
      </c>
      <c r="J71" s="334" t="s">
        <v>12</v>
      </c>
      <c r="K71" s="993"/>
    </row>
    <row r="72" spans="1:11" ht="18.75" customHeight="1" thickBot="1" x14ac:dyDescent="0.3">
      <c r="A72" s="994"/>
      <c r="B72" s="4" t="s">
        <v>13</v>
      </c>
      <c r="C72" s="4" t="s">
        <v>14</v>
      </c>
      <c r="D72" s="4" t="s">
        <v>9</v>
      </c>
      <c r="E72" s="4" t="s">
        <v>13</v>
      </c>
      <c r="F72" s="4" t="s">
        <v>14</v>
      </c>
      <c r="G72" s="4" t="s">
        <v>9</v>
      </c>
      <c r="H72" s="4" t="s">
        <v>13</v>
      </c>
      <c r="I72" s="4" t="s">
        <v>14</v>
      </c>
      <c r="J72" s="4" t="s">
        <v>9</v>
      </c>
      <c r="K72" s="994"/>
    </row>
    <row r="73" spans="1:11" ht="20.100000000000001" customHeight="1" x14ac:dyDescent="0.2">
      <c r="A73" s="37" t="s">
        <v>15</v>
      </c>
      <c r="B73" s="38"/>
      <c r="C73" s="38"/>
      <c r="D73" s="38"/>
      <c r="E73" s="38"/>
      <c r="F73" s="38"/>
      <c r="G73" s="38"/>
      <c r="H73" s="38"/>
      <c r="I73" s="38"/>
      <c r="J73" s="38"/>
      <c r="K73" s="39" t="s">
        <v>91</v>
      </c>
    </row>
    <row r="74" spans="1:11" ht="20.100000000000001" customHeight="1" x14ac:dyDescent="0.2">
      <c r="A74" s="8" t="s">
        <v>199</v>
      </c>
      <c r="B74" s="9">
        <v>273</v>
      </c>
      <c r="C74" s="9">
        <v>705</v>
      </c>
      <c r="D74" s="9">
        <v>978</v>
      </c>
      <c r="E74" s="9">
        <v>0</v>
      </c>
      <c r="F74" s="9">
        <v>0</v>
      </c>
      <c r="G74" s="9">
        <f>SUM(E74:F74)</f>
        <v>0</v>
      </c>
      <c r="H74" s="9">
        <f>SUM(B74,E74)</f>
        <v>273</v>
      </c>
      <c r="I74" s="9">
        <f>SUM(C74,F74)</f>
        <v>705</v>
      </c>
      <c r="J74" s="9">
        <f t="shared" ref="J74:J93" si="8">SUM(D74,G74)</f>
        <v>978</v>
      </c>
      <c r="K74" s="339" t="s">
        <v>200</v>
      </c>
    </row>
    <row r="75" spans="1:11" ht="20.100000000000001" customHeight="1" x14ac:dyDescent="0.2">
      <c r="A75" s="8" t="s">
        <v>790</v>
      </c>
      <c r="B75" s="9">
        <v>63</v>
      </c>
      <c r="C75" s="9">
        <v>196</v>
      </c>
      <c r="D75" s="9">
        <v>259</v>
      </c>
      <c r="E75" s="9">
        <v>1</v>
      </c>
      <c r="F75" s="9">
        <v>0</v>
      </c>
      <c r="G75" s="9">
        <f t="shared" ref="G75:G93" si="9">SUM(E75:F75)</f>
        <v>1</v>
      </c>
      <c r="H75" s="9">
        <f t="shared" ref="H75:I93" si="10">SUM(B75,E75)</f>
        <v>64</v>
      </c>
      <c r="I75" s="9">
        <f t="shared" si="10"/>
        <v>196</v>
      </c>
      <c r="J75" s="9">
        <f t="shared" si="8"/>
        <v>260</v>
      </c>
      <c r="K75" s="339" t="s">
        <v>204</v>
      </c>
    </row>
    <row r="76" spans="1:11" ht="20.100000000000001" customHeight="1" x14ac:dyDescent="0.2">
      <c r="A76" s="8" t="s">
        <v>205</v>
      </c>
      <c r="B76" s="9">
        <v>193</v>
      </c>
      <c r="C76" s="9">
        <v>418</v>
      </c>
      <c r="D76" s="9">
        <v>611</v>
      </c>
      <c r="E76" s="9">
        <v>0</v>
      </c>
      <c r="F76" s="9">
        <v>0</v>
      </c>
      <c r="G76" s="9">
        <f t="shared" si="9"/>
        <v>0</v>
      </c>
      <c r="H76" s="9">
        <f t="shared" si="10"/>
        <v>193</v>
      </c>
      <c r="I76" s="9">
        <f t="shared" si="10"/>
        <v>418</v>
      </c>
      <c r="J76" s="9">
        <f t="shared" si="8"/>
        <v>611</v>
      </c>
      <c r="K76" s="339" t="s">
        <v>300</v>
      </c>
    </row>
    <row r="77" spans="1:11" ht="20.100000000000001" customHeight="1" x14ac:dyDescent="0.2">
      <c r="A77" s="8" t="s">
        <v>207</v>
      </c>
      <c r="B77" s="9">
        <v>37</v>
      </c>
      <c r="C77" s="9">
        <v>283</v>
      </c>
      <c r="D77" s="9">
        <v>320</v>
      </c>
      <c r="E77" s="9">
        <v>0</v>
      </c>
      <c r="F77" s="9">
        <v>0</v>
      </c>
      <c r="G77" s="9">
        <f t="shared" si="9"/>
        <v>0</v>
      </c>
      <c r="H77" s="9">
        <f t="shared" si="10"/>
        <v>37</v>
      </c>
      <c r="I77" s="9">
        <f t="shared" si="10"/>
        <v>283</v>
      </c>
      <c r="J77" s="9">
        <f t="shared" si="8"/>
        <v>320</v>
      </c>
      <c r="K77" s="339" t="s">
        <v>208</v>
      </c>
    </row>
    <row r="78" spans="1:11" ht="20.100000000000001" customHeight="1" x14ac:dyDescent="0.2">
      <c r="A78" s="8" t="s">
        <v>209</v>
      </c>
      <c r="B78" s="9">
        <v>522</v>
      </c>
      <c r="C78" s="9">
        <v>465</v>
      </c>
      <c r="D78" s="9">
        <v>987</v>
      </c>
      <c r="E78" s="9">
        <v>0</v>
      </c>
      <c r="F78" s="9">
        <v>0</v>
      </c>
      <c r="G78" s="9">
        <f t="shared" si="9"/>
        <v>0</v>
      </c>
      <c r="H78" s="9">
        <f t="shared" si="10"/>
        <v>522</v>
      </c>
      <c r="I78" s="9">
        <f t="shared" si="10"/>
        <v>465</v>
      </c>
      <c r="J78" s="9">
        <f t="shared" si="8"/>
        <v>987</v>
      </c>
      <c r="K78" s="339" t="s">
        <v>210</v>
      </c>
    </row>
    <row r="79" spans="1:11" ht="20.100000000000001" customHeight="1" x14ac:dyDescent="0.2">
      <c r="A79" s="8" t="s">
        <v>927</v>
      </c>
      <c r="B79" s="9">
        <v>211</v>
      </c>
      <c r="C79" s="9">
        <v>334</v>
      </c>
      <c r="D79" s="9">
        <v>545</v>
      </c>
      <c r="E79" s="9">
        <v>0</v>
      </c>
      <c r="F79" s="9">
        <v>0</v>
      </c>
      <c r="G79" s="9">
        <f t="shared" si="9"/>
        <v>0</v>
      </c>
      <c r="H79" s="9">
        <f t="shared" si="10"/>
        <v>211</v>
      </c>
      <c r="I79" s="9">
        <f t="shared" si="10"/>
        <v>334</v>
      </c>
      <c r="J79" s="9">
        <f t="shared" si="8"/>
        <v>545</v>
      </c>
      <c r="K79" s="339" t="s">
        <v>214</v>
      </c>
    </row>
    <row r="80" spans="1:11" ht="20.100000000000001" customHeight="1" x14ac:dyDescent="0.2">
      <c r="A80" s="8" t="s">
        <v>215</v>
      </c>
      <c r="B80" s="9">
        <v>83</v>
      </c>
      <c r="C80" s="9">
        <v>93</v>
      </c>
      <c r="D80" s="9">
        <v>176</v>
      </c>
      <c r="E80" s="9">
        <v>0</v>
      </c>
      <c r="F80" s="9">
        <v>0</v>
      </c>
      <c r="G80" s="9">
        <f t="shared" si="9"/>
        <v>0</v>
      </c>
      <c r="H80" s="9">
        <f t="shared" si="10"/>
        <v>83</v>
      </c>
      <c r="I80" s="9">
        <f t="shared" si="10"/>
        <v>93</v>
      </c>
      <c r="J80" s="9">
        <f t="shared" si="8"/>
        <v>176</v>
      </c>
      <c r="K80" s="339" t="s">
        <v>216</v>
      </c>
    </row>
    <row r="81" spans="1:11" ht="20.100000000000001" customHeight="1" x14ac:dyDescent="0.2">
      <c r="A81" s="8" t="s">
        <v>301</v>
      </c>
      <c r="B81" s="9">
        <v>288</v>
      </c>
      <c r="C81" s="9">
        <v>684</v>
      </c>
      <c r="D81" s="9">
        <v>972</v>
      </c>
      <c r="E81" s="9">
        <v>0</v>
      </c>
      <c r="F81" s="9">
        <v>0</v>
      </c>
      <c r="G81" s="9">
        <f t="shared" si="9"/>
        <v>0</v>
      </c>
      <c r="H81" s="9">
        <f t="shared" si="10"/>
        <v>288</v>
      </c>
      <c r="I81" s="9">
        <f t="shared" si="10"/>
        <v>684</v>
      </c>
      <c r="J81" s="9">
        <f t="shared" si="8"/>
        <v>972</v>
      </c>
      <c r="K81" s="339" t="s">
        <v>218</v>
      </c>
    </row>
    <row r="82" spans="1:11" ht="20.100000000000001" customHeight="1" x14ac:dyDescent="0.2">
      <c r="A82" s="8" t="s">
        <v>928</v>
      </c>
      <c r="B82" s="9">
        <v>186</v>
      </c>
      <c r="C82" s="9">
        <v>427</v>
      </c>
      <c r="D82" s="9">
        <v>613</v>
      </c>
      <c r="E82" s="9">
        <v>0</v>
      </c>
      <c r="F82" s="9">
        <v>0</v>
      </c>
      <c r="G82" s="9">
        <f t="shared" si="9"/>
        <v>0</v>
      </c>
      <c r="H82" s="9">
        <f t="shared" si="10"/>
        <v>186</v>
      </c>
      <c r="I82" s="9">
        <f t="shared" si="10"/>
        <v>427</v>
      </c>
      <c r="J82" s="9">
        <f t="shared" si="8"/>
        <v>613</v>
      </c>
      <c r="K82" s="339" t="s">
        <v>929</v>
      </c>
    </row>
    <row r="83" spans="1:11" ht="20.100000000000001" customHeight="1" x14ac:dyDescent="0.2">
      <c r="A83" s="8" t="s">
        <v>930</v>
      </c>
      <c r="B83" s="9">
        <v>754</v>
      </c>
      <c r="C83" s="9">
        <v>791</v>
      </c>
      <c r="D83" s="9">
        <v>1545</v>
      </c>
      <c r="E83" s="9">
        <v>0</v>
      </c>
      <c r="F83" s="9">
        <v>0</v>
      </c>
      <c r="G83" s="9">
        <f t="shared" si="9"/>
        <v>0</v>
      </c>
      <c r="H83" s="9">
        <f t="shared" si="10"/>
        <v>754</v>
      </c>
      <c r="I83" s="9">
        <f t="shared" si="10"/>
        <v>791</v>
      </c>
      <c r="J83" s="9">
        <f t="shared" si="8"/>
        <v>1545</v>
      </c>
      <c r="K83" s="339" t="s">
        <v>222</v>
      </c>
    </row>
    <row r="84" spans="1:11" ht="20.100000000000001" customHeight="1" x14ac:dyDescent="0.2">
      <c r="A84" s="8" t="s">
        <v>931</v>
      </c>
      <c r="B84" s="9">
        <v>963</v>
      </c>
      <c r="C84" s="9">
        <v>1821</v>
      </c>
      <c r="D84" s="9">
        <v>2784</v>
      </c>
      <c r="E84" s="9">
        <v>0</v>
      </c>
      <c r="F84" s="9">
        <v>0</v>
      </c>
      <c r="G84" s="9">
        <f t="shared" si="9"/>
        <v>0</v>
      </c>
      <c r="H84" s="9">
        <f t="shared" si="10"/>
        <v>963</v>
      </c>
      <c r="I84" s="9">
        <f t="shared" si="10"/>
        <v>1821</v>
      </c>
      <c r="J84" s="9">
        <f t="shared" si="8"/>
        <v>2784</v>
      </c>
      <c r="K84" s="339" t="s">
        <v>807</v>
      </c>
    </row>
    <row r="85" spans="1:11" ht="20.100000000000001" customHeight="1" x14ac:dyDescent="0.2">
      <c r="A85" s="8" t="s">
        <v>460</v>
      </c>
      <c r="B85" s="9">
        <v>790</v>
      </c>
      <c r="C85" s="9">
        <v>1499</v>
      </c>
      <c r="D85" s="9">
        <v>2289</v>
      </c>
      <c r="E85" s="9">
        <v>0</v>
      </c>
      <c r="F85" s="9">
        <v>0</v>
      </c>
      <c r="G85" s="9">
        <f t="shared" si="9"/>
        <v>0</v>
      </c>
      <c r="H85" s="9">
        <f t="shared" si="10"/>
        <v>790</v>
      </c>
      <c r="I85" s="9">
        <f t="shared" si="10"/>
        <v>1499</v>
      </c>
      <c r="J85" s="9">
        <f t="shared" si="8"/>
        <v>2289</v>
      </c>
      <c r="K85" s="339" t="s">
        <v>932</v>
      </c>
    </row>
    <row r="86" spans="1:11" ht="20.100000000000001" customHeight="1" x14ac:dyDescent="0.2">
      <c r="A86" s="8" t="s">
        <v>933</v>
      </c>
      <c r="B86" s="9">
        <v>0</v>
      </c>
      <c r="C86" s="9">
        <v>950</v>
      </c>
      <c r="D86" s="9">
        <v>950</v>
      </c>
      <c r="E86" s="9">
        <v>0</v>
      </c>
      <c r="F86" s="9">
        <v>0</v>
      </c>
      <c r="G86" s="9">
        <f t="shared" si="9"/>
        <v>0</v>
      </c>
      <c r="H86" s="9">
        <f t="shared" si="10"/>
        <v>0</v>
      </c>
      <c r="I86" s="9">
        <f t="shared" si="10"/>
        <v>950</v>
      </c>
      <c r="J86" s="9">
        <f t="shared" si="8"/>
        <v>950</v>
      </c>
      <c r="K86" s="339" t="s">
        <v>934</v>
      </c>
    </row>
    <row r="87" spans="1:11" ht="20.100000000000001" customHeight="1" x14ac:dyDescent="0.2">
      <c r="A87" s="8" t="s">
        <v>935</v>
      </c>
      <c r="B87" s="9">
        <v>93</v>
      </c>
      <c r="C87" s="9">
        <v>111</v>
      </c>
      <c r="D87" s="9">
        <v>204</v>
      </c>
      <c r="E87" s="9">
        <v>0</v>
      </c>
      <c r="F87" s="9">
        <v>0</v>
      </c>
      <c r="G87" s="9">
        <f t="shared" si="9"/>
        <v>0</v>
      </c>
      <c r="H87" s="9">
        <f t="shared" si="10"/>
        <v>93</v>
      </c>
      <c r="I87" s="9">
        <f t="shared" si="10"/>
        <v>111</v>
      </c>
      <c r="J87" s="9">
        <f t="shared" si="8"/>
        <v>204</v>
      </c>
      <c r="K87" s="339" t="s">
        <v>936</v>
      </c>
    </row>
    <row r="88" spans="1:11" ht="20.100000000000001" customHeight="1" x14ac:dyDescent="0.2">
      <c r="A88" s="8" t="s">
        <v>229</v>
      </c>
      <c r="B88" s="9">
        <v>356</v>
      </c>
      <c r="C88" s="9">
        <v>174</v>
      </c>
      <c r="D88" s="9">
        <v>530</v>
      </c>
      <c r="E88" s="9">
        <v>0</v>
      </c>
      <c r="F88" s="9">
        <v>0</v>
      </c>
      <c r="G88" s="9">
        <f t="shared" si="9"/>
        <v>0</v>
      </c>
      <c r="H88" s="9">
        <f t="shared" si="10"/>
        <v>356</v>
      </c>
      <c r="I88" s="9">
        <f t="shared" si="10"/>
        <v>174</v>
      </c>
      <c r="J88" s="9">
        <f t="shared" si="8"/>
        <v>530</v>
      </c>
      <c r="K88" s="339" t="s">
        <v>847</v>
      </c>
    </row>
    <row r="89" spans="1:11" ht="20.100000000000001" customHeight="1" x14ac:dyDescent="0.2">
      <c r="A89" s="8" t="s">
        <v>233</v>
      </c>
      <c r="B89" s="9">
        <v>389</v>
      </c>
      <c r="C89" s="9">
        <v>487</v>
      </c>
      <c r="D89" s="9">
        <v>876</v>
      </c>
      <c r="E89" s="9">
        <v>0</v>
      </c>
      <c r="F89" s="9">
        <v>0</v>
      </c>
      <c r="G89" s="9">
        <f t="shared" si="9"/>
        <v>0</v>
      </c>
      <c r="H89" s="9">
        <f t="shared" si="10"/>
        <v>389</v>
      </c>
      <c r="I89" s="9">
        <f t="shared" si="10"/>
        <v>487</v>
      </c>
      <c r="J89" s="9">
        <f t="shared" si="8"/>
        <v>876</v>
      </c>
      <c r="K89" s="339" t="s">
        <v>234</v>
      </c>
    </row>
    <row r="90" spans="1:11" ht="20.100000000000001" customHeight="1" x14ac:dyDescent="0.2">
      <c r="A90" s="8" t="s">
        <v>463</v>
      </c>
      <c r="B90" s="9">
        <v>80</v>
      </c>
      <c r="C90" s="9">
        <v>62</v>
      </c>
      <c r="D90" s="9">
        <v>142</v>
      </c>
      <c r="E90" s="9">
        <v>0</v>
      </c>
      <c r="F90" s="9">
        <v>0</v>
      </c>
      <c r="G90" s="9">
        <f t="shared" si="9"/>
        <v>0</v>
      </c>
      <c r="H90" s="9">
        <f t="shared" si="10"/>
        <v>80</v>
      </c>
      <c r="I90" s="9">
        <f t="shared" si="10"/>
        <v>62</v>
      </c>
      <c r="J90" s="9">
        <f t="shared" si="8"/>
        <v>142</v>
      </c>
      <c r="K90" s="339" t="s">
        <v>464</v>
      </c>
    </row>
    <row r="91" spans="1:11" ht="20.100000000000001" customHeight="1" x14ac:dyDescent="0.2">
      <c r="A91" s="8" t="s">
        <v>440</v>
      </c>
      <c r="B91" s="9">
        <v>332</v>
      </c>
      <c r="C91" s="9">
        <v>131</v>
      </c>
      <c r="D91" s="9">
        <v>463</v>
      </c>
      <c r="E91" s="9">
        <v>0</v>
      </c>
      <c r="F91" s="9">
        <v>0</v>
      </c>
      <c r="G91" s="9">
        <f t="shared" si="9"/>
        <v>0</v>
      </c>
      <c r="H91" s="9">
        <f t="shared" si="10"/>
        <v>332</v>
      </c>
      <c r="I91" s="9">
        <f t="shared" si="10"/>
        <v>131</v>
      </c>
      <c r="J91" s="9">
        <f t="shared" si="8"/>
        <v>463</v>
      </c>
      <c r="K91" s="339" t="s">
        <v>238</v>
      </c>
    </row>
    <row r="92" spans="1:11" ht="20.100000000000001" customHeight="1" x14ac:dyDescent="0.2">
      <c r="A92" s="8" t="s">
        <v>239</v>
      </c>
      <c r="B92" s="9">
        <v>334</v>
      </c>
      <c r="C92" s="9">
        <v>335</v>
      </c>
      <c r="D92" s="9">
        <v>669</v>
      </c>
      <c r="E92" s="9">
        <v>0</v>
      </c>
      <c r="F92" s="9">
        <v>0</v>
      </c>
      <c r="G92" s="9">
        <f t="shared" si="9"/>
        <v>0</v>
      </c>
      <c r="H92" s="9">
        <f t="shared" si="10"/>
        <v>334</v>
      </c>
      <c r="I92" s="9">
        <f t="shared" si="10"/>
        <v>335</v>
      </c>
      <c r="J92" s="9">
        <f t="shared" si="8"/>
        <v>669</v>
      </c>
      <c r="K92" s="339" t="s">
        <v>240</v>
      </c>
    </row>
    <row r="93" spans="1:11" ht="20.100000000000001" customHeight="1" x14ac:dyDescent="0.2">
      <c r="A93" s="8" t="s">
        <v>245</v>
      </c>
      <c r="B93" s="9">
        <v>280</v>
      </c>
      <c r="C93" s="9">
        <v>320</v>
      </c>
      <c r="D93" s="9">
        <v>600</v>
      </c>
      <c r="E93" s="9">
        <v>0</v>
      </c>
      <c r="F93" s="9">
        <v>0</v>
      </c>
      <c r="G93" s="9">
        <f t="shared" si="9"/>
        <v>0</v>
      </c>
      <c r="H93" s="9">
        <f t="shared" si="10"/>
        <v>280</v>
      </c>
      <c r="I93" s="9">
        <f t="shared" si="10"/>
        <v>320</v>
      </c>
      <c r="J93" s="9">
        <f t="shared" si="8"/>
        <v>600</v>
      </c>
      <c r="K93" s="339" t="s">
        <v>909</v>
      </c>
    </row>
    <row r="94" spans="1:11" ht="20.100000000000001" customHeight="1" thickBot="1" x14ac:dyDescent="0.25">
      <c r="A94" s="11" t="s">
        <v>498</v>
      </c>
      <c r="B94" s="12">
        <f t="shared" ref="B94:J94" si="11">SUM(B74:B93)</f>
        <v>6227</v>
      </c>
      <c r="C94" s="12">
        <f t="shared" si="11"/>
        <v>10286</v>
      </c>
      <c r="D94" s="12">
        <f t="shared" si="11"/>
        <v>16513</v>
      </c>
      <c r="E94" s="12">
        <f t="shared" si="11"/>
        <v>1</v>
      </c>
      <c r="F94" s="12">
        <f t="shared" si="11"/>
        <v>0</v>
      </c>
      <c r="G94" s="12">
        <f t="shared" si="11"/>
        <v>1</v>
      </c>
      <c r="H94" s="12">
        <f t="shared" si="11"/>
        <v>6228</v>
      </c>
      <c r="I94" s="12">
        <f t="shared" si="11"/>
        <v>10286</v>
      </c>
      <c r="J94" s="12">
        <f t="shared" si="11"/>
        <v>16514</v>
      </c>
      <c r="K94" s="13" t="s">
        <v>410</v>
      </c>
    </row>
    <row r="95" spans="1:11" ht="15" thickTop="1" x14ac:dyDescent="0.2"/>
    <row r="96" spans="1:11" ht="28.5" customHeight="1" thickBot="1" x14ac:dyDescent="0.3">
      <c r="A96" s="33" t="s">
        <v>2536</v>
      </c>
      <c r="K96" s="79" t="s">
        <v>2697</v>
      </c>
    </row>
    <row r="97" spans="1:11" ht="21" customHeight="1" thickTop="1" x14ac:dyDescent="0.25">
      <c r="A97" s="992" t="s">
        <v>196</v>
      </c>
      <c r="B97" s="1003" t="s">
        <v>1</v>
      </c>
      <c r="C97" s="1003"/>
      <c r="D97" s="1003"/>
      <c r="E97" s="1003" t="s">
        <v>2</v>
      </c>
      <c r="F97" s="1003"/>
      <c r="G97" s="1003"/>
      <c r="H97" s="1003" t="s">
        <v>4</v>
      </c>
      <c r="I97" s="1003"/>
      <c r="J97" s="1003"/>
      <c r="K97" s="992" t="s">
        <v>197</v>
      </c>
    </row>
    <row r="98" spans="1:11" ht="21" customHeight="1" x14ac:dyDescent="0.25">
      <c r="A98" s="993"/>
      <c r="B98" s="1004" t="s">
        <v>6</v>
      </c>
      <c r="C98" s="1004"/>
      <c r="D98" s="1004"/>
      <c r="E98" s="1004" t="s">
        <v>7</v>
      </c>
      <c r="F98" s="1004"/>
      <c r="G98" s="1004"/>
      <c r="H98" s="1004" t="s">
        <v>9</v>
      </c>
      <c r="I98" s="1004"/>
      <c r="J98" s="1004"/>
      <c r="K98" s="993"/>
    </row>
    <row r="99" spans="1:11" ht="21" customHeight="1" x14ac:dyDescent="0.25">
      <c r="A99" s="993"/>
      <c r="B99" s="334" t="s">
        <v>10</v>
      </c>
      <c r="C99" s="334" t="s">
        <v>112</v>
      </c>
      <c r="D99" s="334" t="s">
        <v>12</v>
      </c>
      <c r="E99" s="334" t="s">
        <v>10</v>
      </c>
      <c r="F99" s="334" t="s">
        <v>112</v>
      </c>
      <c r="G99" s="334" t="s">
        <v>12</v>
      </c>
      <c r="H99" s="334" t="s">
        <v>10</v>
      </c>
      <c r="I99" s="334" t="s">
        <v>112</v>
      </c>
      <c r="J99" s="334" t="s">
        <v>12</v>
      </c>
      <c r="K99" s="993"/>
    </row>
    <row r="100" spans="1:11" ht="21" customHeight="1" thickBot="1" x14ac:dyDescent="0.3">
      <c r="A100" s="994"/>
      <c r="B100" s="4" t="s">
        <v>13</v>
      </c>
      <c r="C100" s="4" t="s">
        <v>14</v>
      </c>
      <c r="D100" s="4" t="s">
        <v>9</v>
      </c>
      <c r="E100" s="4" t="s">
        <v>13</v>
      </c>
      <c r="F100" s="4" t="s">
        <v>14</v>
      </c>
      <c r="G100" s="4" t="s">
        <v>9</v>
      </c>
      <c r="H100" s="4" t="s">
        <v>13</v>
      </c>
      <c r="I100" s="4" t="s">
        <v>14</v>
      </c>
      <c r="J100" s="4" t="s">
        <v>9</v>
      </c>
      <c r="K100" s="994"/>
    </row>
    <row r="101" spans="1:11" ht="23.25" customHeight="1" x14ac:dyDescent="0.2">
      <c r="A101" s="37" t="s">
        <v>402</v>
      </c>
      <c r="B101" s="38"/>
      <c r="C101" s="38"/>
      <c r="D101" s="38"/>
      <c r="E101" s="38"/>
      <c r="F101" s="38"/>
      <c r="G101" s="38"/>
      <c r="H101" s="38"/>
      <c r="I101" s="38"/>
      <c r="J101" s="38"/>
      <c r="K101" s="39" t="s">
        <v>93</v>
      </c>
    </row>
    <row r="102" spans="1:11" ht="23.25" customHeight="1" x14ac:dyDescent="0.25">
      <c r="A102" s="8" t="s">
        <v>207</v>
      </c>
      <c r="B102" s="319">
        <v>132</v>
      </c>
      <c r="C102" s="319">
        <v>194</v>
      </c>
      <c r="D102" s="319">
        <v>326</v>
      </c>
      <c r="E102" s="9">
        <v>0</v>
      </c>
      <c r="F102" s="9">
        <v>0</v>
      </c>
      <c r="G102" s="9">
        <f>SUM(E102:F102)</f>
        <v>0</v>
      </c>
      <c r="H102" s="9">
        <f>SUM(B102,E102)</f>
        <v>132</v>
      </c>
      <c r="I102" s="9">
        <f>SUM(C102,F102)</f>
        <v>194</v>
      </c>
      <c r="J102" s="9">
        <f t="shared" ref="J102:J114" si="12">SUM(D102,G102)</f>
        <v>326</v>
      </c>
      <c r="K102" s="339" t="s">
        <v>208</v>
      </c>
    </row>
    <row r="103" spans="1:11" ht="23.25" customHeight="1" x14ac:dyDescent="0.25">
      <c r="A103" s="8" t="s">
        <v>209</v>
      </c>
      <c r="B103" s="319">
        <v>583</v>
      </c>
      <c r="C103" s="319">
        <v>71</v>
      </c>
      <c r="D103" s="319">
        <v>654</v>
      </c>
      <c r="E103" s="9">
        <v>0</v>
      </c>
      <c r="F103" s="9">
        <v>0</v>
      </c>
      <c r="G103" s="9">
        <f t="shared" ref="G103:G114" si="13">SUM(E103:F103)</f>
        <v>0</v>
      </c>
      <c r="H103" s="9">
        <f t="shared" ref="H103:I114" si="14">SUM(B103,E103)</f>
        <v>583</v>
      </c>
      <c r="I103" s="9">
        <f t="shared" si="14"/>
        <v>71</v>
      </c>
      <c r="J103" s="9">
        <f t="shared" si="12"/>
        <v>654</v>
      </c>
      <c r="K103" s="339" t="s">
        <v>210</v>
      </c>
    </row>
    <row r="104" spans="1:11" ht="23.25" customHeight="1" x14ac:dyDescent="0.2">
      <c r="A104" s="8" t="s">
        <v>301</v>
      </c>
      <c r="B104" s="9">
        <v>311</v>
      </c>
      <c r="C104" s="9">
        <v>270</v>
      </c>
      <c r="D104" s="9">
        <v>581</v>
      </c>
      <c r="E104" s="9">
        <v>0</v>
      </c>
      <c r="F104" s="9">
        <v>0</v>
      </c>
      <c r="G104" s="9">
        <f t="shared" si="13"/>
        <v>0</v>
      </c>
      <c r="H104" s="9">
        <f t="shared" si="14"/>
        <v>311</v>
      </c>
      <c r="I104" s="9">
        <f t="shared" si="14"/>
        <v>270</v>
      </c>
      <c r="J104" s="9">
        <f t="shared" si="12"/>
        <v>581</v>
      </c>
      <c r="K104" s="339" t="s">
        <v>257</v>
      </c>
    </row>
    <row r="105" spans="1:11" ht="23.25" customHeight="1" x14ac:dyDescent="0.2">
      <c r="A105" s="8" t="s">
        <v>928</v>
      </c>
      <c r="B105" s="9">
        <v>80</v>
      </c>
      <c r="C105" s="9">
        <v>57</v>
      </c>
      <c r="D105" s="9">
        <v>137</v>
      </c>
      <c r="E105" s="9">
        <v>0</v>
      </c>
      <c r="F105" s="9">
        <v>0</v>
      </c>
      <c r="G105" s="9">
        <f t="shared" si="13"/>
        <v>0</v>
      </c>
      <c r="H105" s="9">
        <f t="shared" si="14"/>
        <v>80</v>
      </c>
      <c r="I105" s="9">
        <f t="shared" si="14"/>
        <v>57</v>
      </c>
      <c r="J105" s="9">
        <f t="shared" si="12"/>
        <v>137</v>
      </c>
      <c r="K105" s="339" t="s">
        <v>938</v>
      </c>
    </row>
    <row r="106" spans="1:11" ht="23.25" customHeight="1" x14ac:dyDescent="0.2">
      <c r="A106" s="8" t="s">
        <v>930</v>
      </c>
      <c r="B106" s="9">
        <v>278</v>
      </c>
      <c r="C106" s="9">
        <v>91</v>
      </c>
      <c r="D106" s="9">
        <v>369</v>
      </c>
      <c r="E106" s="9">
        <v>0</v>
      </c>
      <c r="F106" s="9">
        <v>0</v>
      </c>
      <c r="G106" s="9">
        <f t="shared" si="13"/>
        <v>0</v>
      </c>
      <c r="H106" s="9">
        <f t="shared" si="14"/>
        <v>278</v>
      </c>
      <c r="I106" s="9">
        <f t="shared" si="14"/>
        <v>91</v>
      </c>
      <c r="J106" s="9">
        <f t="shared" si="12"/>
        <v>369</v>
      </c>
      <c r="K106" s="339" t="s">
        <v>222</v>
      </c>
    </row>
    <row r="107" spans="1:11" ht="23.25" customHeight="1" x14ac:dyDescent="0.2">
      <c r="A107" s="8" t="s">
        <v>931</v>
      </c>
      <c r="B107" s="9">
        <v>465</v>
      </c>
      <c r="C107" s="9">
        <v>569</v>
      </c>
      <c r="D107" s="9">
        <v>1034</v>
      </c>
      <c r="E107" s="9">
        <v>0</v>
      </c>
      <c r="F107" s="9">
        <v>0</v>
      </c>
      <c r="G107" s="9">
        <f t="shared" si="13"/>
        <v>0</v>
      </c>
      <c r="H107" s="9">
        <f t="shared" si="14"/>
        <v>465</v>
      </c>
      <c r="I107" s="9">
        <f t="shared" si="14"/>
        <v>569</v>
      </c>
      <c r="J107" s="9">
        <f t="shared" si="12"/>
        <v>1034</v>
      </c>
      <c r="K107" s="339" t="s">
        <v>807</v>
      </c>
    </row>
    <row r="108" spans="1:11" ht="23.25" customHeight="1" x14ac:dyDescent="0.2">
      <c r="A108" s="8" t="s">
        <v>460</v>
      </c>
      <c r="B108" s="9">
        <v>458</v>
      </c>
      <c r="C108" s="9">
        <v>346</v>
      </c>
      <c r="D108" s="9">
        <v>804</v>
      </c>
      <c r="E108" s="9">
        <v>0</v>
      </c>
      <c r="F108" s="9">
        <v>0</v>
      </c>
      <c r="G108" s="9">
        <f t="shared" si="13"/>
        <v>0</v>
      </c>
      <c r="H108" s="9">
        <f t="shared" si="14"/>
        <v>458</v>
      </c>
      <c r="I108" s="9">
        <f t="shared" si="14"/>
        <v>346</v>
      </c>
      <c r="J108" s="9">
        <f t="shared" si="12"/>
        <v>804</v>
      </c>
      <c r="K108" s="339" t="s">
        <v>932</v>
      </c>
    </row>
    <row r="109" spans="1:11" ht="23.25" customHeight="1" x14ac:dyDescent="0.2">
      <c r="A109" s="8" t="s">
        <v>933</v>
      </c>
      <c r="B109" s="9">
        <v>0</v>
      </c>
      <c r="C109" s="9">
        <v>177</v>
      </c>
      <c r="D109" s="9">
        <v>177</v>
      </c>
      <c r="E109" s="9">
        <v>0</v>
      </c>
      <c r="F109" s="9">
        <v>0</v>
      </c>
      <c r="G109" s="9">
        <f t="shared" si="13"/>
        <v>0</v>
      </c>
      <c r="H109" s="9">
        <f t="shared" si="14"/>
        <v>0</v>
      </c>
      <c r="I109" s="9">
        <f t="shared" si="14"/>
        <v>177</v>
      </c>
      <c r="J109" s="9">
        <f t="shared" si="12"/>
        <v>177</v>
      </c>
      <c r="K109" s="339" t="s">
        <v>934</v>
      </c>
    </row>
    <row r="110" spans="1:11" ht="23.25" customHeight="1" x14ac:dyDescent="0.2">
      <c r="A110" s="8" t="s">
        <v>229</v>
      </c>
      <c r="B110" s="9">
        <v>219</v>
      </c>
      <c r="C110" s="9">
        <v>18</v>
      </c>
      <c r="D110" s="9">
        <v>237</v>
      </c>
      <c r="E110" s="9">
        <v>0</v>
      </c>
      <c r="F110" s="9">
        <v>0</v>
      </c>
      <c r="G110" s="9">
        <f t="shared" si="13"/>
        <v>0</v>
      </c>
      <c r="H110" s="9">
        <f t="shared" si="14"/>
        <v>219</v>
      </c>
      <c r="I110" s="9">
        <f t="shared" si="14"/>
        <v>18</v>
      </c>
      <c r="J110" s="9">
        <f t="shared" si="12"/>
        <v>237</v>
      </c>
      <c r="K110" s="339" t="s">
        <v>847</v>
      </c>
    </row>
    <row r="111" spans="1:11" ht="23.25" customHeight="1" x14ac:dyDescent="0.2">
      <c r="A111" s="8" t="s">
        <v>939</v>
      </c>
      <c r="B111" s="9">
        <v>70</v>
      </c>
      <c r="C111" s="9">
        <v>30</v>
      </c>
      <c r="D111" s="9">
        <v>100</v>
      </c>
      <c r="E111" s="9">
        <v>0</v>
      </c>
      <c r="F111" s="9">
        <v>0</v>
      </c>
      <c r="G111" s="9">
        <f t="shared" si="13"/>
        <v>0</v>
      </c>
      <c r="H111" s="9">
        <f t="shared" si="14"/>
        <v>70</v>
      </c>
      <c r="I111" s="9">
        <f t="shared" si="14"/>
        <v>30</v>
      </c>
      <c r="J111" s="9">
        <f t="shared" si="12"/>
        <v>100</v>
      </c>
      <c r="K111" s="339" t="s">
        <v>234</v>
      </c>
    </row>
    <row r="112" spans="1:11" ht="23.25" customHeight="1" x14ac:dyDescent="0.2">
      <c r="A112" s="8" t="s">
        <v>440</v>
      </c>
      <c r="B112" s="9">
        <v>44</v>
      </c>
      <c r="C112" s="9">
        <v>12</v>
      </c>
      <c r="D112" s="9">
        <v>56</v>
      </c>
      <c r="E112" s="9">
        <v>0</v>
      </c>
      <c r="F112" s="9">
        <v>0</v>
      </c>
      <c r="G112" s="9">
        <f t="shared" si="13"/>
        <v>0</v>
      </c>
      <c r="H112" s="9">
        <f t="shared" si="14"/>
        <v>44</v>
      </c>
      <c r="I112" s="9">
        <f t="shared" si="14"/>
        <v>12</v>
      </c>
      <c r="J112" s="9">
        <f t="shared" si="12"/>
        <v>56</v>
      </c>
      <c r="K112" s="339" t="s">
        <v>238</v>
      </c>
    </row>
    <row r="113" spans="1:11" ht="23.25" customHeight="1" x14ac:dyDescent="0.2">
      <c r="A113" s="8" t="s">
        <v>239</v>
      </c>
      <c r="B113" s="9">
        <v>311</v>
      </c>
      <c r="C113" s="9">
        <v>159</v>
      </c>
      <c r="D113" s="9">
        <v>470</v>
      </c>
      <c r="E113" s="9">
        <v>0</v>
      </c>
      <c r="F113" s="9">
        <v>0</v>
      </c>
      <c r="G113" s="9">
        <f t="shared" si="13"/>
        <v>0</v>
      </c>
      <c r="H113" s="9">
        <f t="shared" si="14"/>
        <v>311</v>
      </c>
      <c r="I113" s="9">
        <f t="shared" si="14"/>
        <v>159</v>
      </c>
      <c r="J113" s="9">
        <f t="shared" si="12"/>
        <v>470</v>
      </c>
      <c r="K113" s="339" t="s">
        <v>240</v>
      </c>
    </row>
    <row r="114" spans="1:11" ht="23.25" customHeight="1" x14ac:dyDescent="0.2">
      <c r="A114" s="8" t="s">
        <v>245</v>
      </c>
      <c r="B114" s="9">
        <v>37</v>
      </c>
      <c r="C114" s="9">
        <v>21</v>
      </c>
      <c r="D114" s="9">
        <v>58</v>
      </c>
      <c r="E114" s="9">
        <v>0</v>
      </c>
      <c r="F114" s="9">
        <v>0</v>
      </c>
      <c r="G114" s="9">
        <f t="shared" si="13"/>
        <v>0</v>
      </c>
      <c r="H114" s="9">
        <f t="shared" si="14"/>
        <v>37</v>
      </c>
      <c r="I114" s="9">
        <f t="shared" si="14"/>
        <v>21</v>
      </c>
      <c r="J114" s="9">
        <f t="shared" si="12"/>
        <v>58</v>
      </c>
      <c r="K114" s="339" t="s">
        <v>909</v>
      </c>
    </row>
    <row r="115" spans="1:11" ht="23.25" customHeight="1" thickBot="1" x14ac:dyDescent="0.25">
      <c r="A115" s="40" t="s">
        <v>126</v>
      </c>
      <c r="B115" s="41">
        <f>SUM(B102:B114)</f>
        <v>2988</v>
      </c>
      <c r="C115" s="41">
        <f t="shared" ref="C115:J115" si="15">SUM(C102:C114)</f>
        <v>2015</v>
      </c>
      <c r="D115" s="41">
        <f t="shared" si="15"/>
        <v>5003</v>
      </c>
      <c r="E115" s="41">
        <f t="shared" si="15"/>
        <v>0</v>
      </c>
      <c r="F115" s="41">
        <f t="shared" si="15"/>
        <v>0</v>
      </c>
      <c r="G115" s="41">
        <f t="shared" si="15"/>
        <v>0</v>
      </c>
      <c r="H115" s="41">
        <f t="shared" si="15"/>
        <v>2988</v>
      </c>
      <c r="I115" s="41">
        <f t="shared" si="15"/>
        <v>2015</v>
      </c>
      <c r="J115" s="41">
        <f t="shared" si="15"/>
        <v>5003</v>
      </c>
      <c r="K115" s="42" t="s">
        <v>251</v>
      </c>
    </row>
    <row r="116" spans="1:11" ht="23.25" customHeight="1" thickBot="1" x14ac:dyDescent="0.25">
      <c r="A116" s="23" t="s">
        <v>374</v>
      </c>
      <c r="B116" s="24">
        <f t="shared" ref="B116:J116" si="16">SUM(B115,B94)</f>
        <v>9215</v>
      </c>
      <c r="C116" s="24">
        <f t="shared" si="16"/>
        <v>12301</v>
      </c>
      <c r="D116" s="24">
        <f t="shared" si="16"/>
        <v>21516</v>
      </c>
      <c r="E116" s="24">
        <f t="shared" si="16"/>
        <v>1</v>
      </c>
      <c r="F116" s="24">
        <f t="shared" si="16"/>
        <v>0</v>
      </c>
      <c r="G116" s="24">
        <f t="shared" si="16"/>
        <v>1</v>
      </c>
      <c r="H116" s="24">
        <f t="shared" si="16"/>
        <v>9216</v>
      </c>
      <c r="I116" s="24">
        <f t="shared" si="16"/>
        <v>12301</v>
      </c>
      <c r="J116" s="24">
        <f t="shared" si="16"/>
        <v>21517</v>
      </c>
      <c r="K116" s="340" t="s">
        <v>253</v>
      </c>
    </row>
    <row r="117" spans="1:11" ht="15" thickTop="1" x14ac:dyDescent="0.2"/>
    <row r="121" spans="1:11" s="659" customFormat="1" x14ac:dyDescent="0.2"/>
    <row r="122" spans="1:11" s="659" customFormat="1" x14ac:dyDescent="0.2"/>
    <row r="125" spans="1:11" s="837" customFormat="1" x14ac:dyDescent="0.2"/>
    <row r="126" spans="1:11" s="837" customFormat="1" x14ac:dyDescent="0.2"/>
    <row r="127" spans="1:11" s="837" customFormat="1" ht="11.25" customHeight="1" x14ac:dyDescent="0.2"/>
    <row r="128" spans="1:11" ht="19.5" customHeight="1" x14ac:dyDescent="0.2">
      <c r="A128" s="995" t="s">
        <v>2134</v>
      </c>
      <c r="B128" s="995"/>
      <c r="C128" s="995"/>
      <c r="D128" s="995"/>
      <c r="E128" s="995"/>
      <c r="F128" s="995"/>
      <c r="G128" s="995"/>
      <c r="H128" s="995"/>
      <c r="I128" s="995"/>
      <c r="J128" s="995"/>
      <c r="K128" s="995"/>
    </row>
    <row r="129" spans="1:11" ht="22.5" customHeight="1" x14ac:dyDescent="0.2">
      <c r="A129" s="999" t="s">
        <v>2135</v>
      </c>
      <c r="B129" s="999"/>
      <c r="C129" s="999"/>
      <c r="D129" s="999"/>
      <c r="E129" s="999"/>
      <c r="F129" s="999"/>
      <c r="G129" s="999"/>
      <c r="H129" s="999"/>
      <c r="I129" s="999"/>
      <c r="J129" s="999"/>
      <c r="K129" s="999"/>
    </row>
    <row r="130" spans="1:11" ht="16.5" customHeight="1" thickBot="1" x14ac:dyDescent="0.3">
      <c r="A130" s="33" t="s">
        <v>946</v>
      </c>
      <c r="K130" s="79" t="s">
        <v>947</v>
      </c>
    </row>
    <row r="131" spans="1:11" ht="15.75" customHeight="1" thickTop="1" x14ac:dyDescent="0.25">
      <c r="A131" s="992" t="s">
        <v>196</v>
      </c>
      <c r="B131" s="1003" t="s">
        <v>1</v>
      </c>
      <c r="C131" s="1003"/>
      <c r="D131" s="1003"/>
      <c r="E131" s="1003" t="s">
        <v>2</v>
      </c>
      <c r="F131" s="1003"/>
      <c r="G131" s="1003"/>
      <c r="H131" s="1003" t="s">
        <v>4</v>
      </c>
      <c r="I131" s="1003"/>
      <c r="J131" s="1003"/>
      <c r="K131" s="992" t="s">
        <v>197</v>
      </c>
    </row>
    <row r="132" spans="1:11" ht="15.75" customHeight="1" x14ac:dyDescent="0.25">
      <c r="A132" s="993"/>
      <c r="B132" s="1004" t="s">
        <v>6</v>
      </c>
      <c r="C132" s="1004"/>
      <c r="D132" s="1004"/>
      <c r="E132" s="1004" t="s">
        <v>7</v>
      </c>
      <c r="F132" s="1004"/>
      <c r="G132" s="1004"/>
      <c r="H132" s="1004" t="s">
        <v>9</v>
      </c>
      <c r="I132" s="1004"/>
      <c r="J132" s="1004"/>
      <c r="K132" s="993"/>
    </row>
    <row r="133" spans="1:11" ht="15.75" customHeight="1" x14ac:dyDescent="0.25">
      <c r="A133" s="993"/>
      <c r="B133" s="334" t="s">
        <v>10</v>
      </c>
      <c r="C133" s="334" t="s">
        <v>112</v>
      </c>
      <c r="D133" s="334" t="s">
        <v>12</v>
      </c>
      <c r="E133" s="334" t="s">
        <v>10</v>
      </c>
      <c r="F133" s="334" t="s">
        <v>112</v>
      </c>
      <c r="G133" s="334" t="s">
        <v>12</v>
      </c>
      <c r="H133" s="334" t="s">
        <v>10</v>
      </c>
      <c r="I133" s="334" t="s">
        <v>112</v>
      </c>
      <c r="J133" s="334" t="s">
        <v>12</v>
      </c>
      <c r="K133" s="993"/>
    </row>
    <row r="134" spans="1:11" ht="15.75" customHeight="1" thickBot="1" x14ac:dyDescent="0.3">
      <c r="A134" s="994"/>
      <c r="B134" s="4" t="s">
        <v>13</v>
      </c>
      <c r="C134" s="4" t="s">
        <v>14</v>
      </c>
      <c r="D134" s="4" t="s">
        <v>9</v>
      </c>
      <c r="E134" s="4" t="s">
        <v>13</v>
      </c>
      <c r="F134" s="4" t="s">
        <v>14</v>
      </c>
      <c r="G134" s="4" t="s">
        <v>9</v>
      </c>
      <c r="H134" s="4" t="s">
        <v>13</v>
      </c>
      <c r="I134" s="4" t="s">
        <v>14</v>
      </c>
      <c r="J134" s="4" t="s">
        <v>9</v>
      </c>
      <c r="K134" s="994"/>
    </row>
    <row r="135" spans="1:11" ht="16.5" customHeight="1" x14ac:dyDescent="0.2">
      <c r="A135" s="37" t="s">
        <v>15</v>
      </c>
      <c r="B135" s="38"/>
      <c r="C135" s="38"/>
      <c r="D135" s="38"/>
      <c r="E135" s="38"/>
      <c r="F135" s="38"/>
      <c r="G135" s="38"/>
      <c r="H135" s="38"/>
      <c r="I135" s="38"/>
      <c r="J135" s="38"/>
      <c r="K135" s="39" t="s">
        <v>91</v>
      </c>
    </row>
    <row r="136" spans="1:11" ht="16.5" customHeight="1" x14ac:dyDescent="0.2">
      <c r="A136" s="8" t="s">
        <v>199</v>
      </c>
      <c r="B136" s="699">
        <v>75</v>
      </c>
      <c r="C136" s="699">
        <v>32</v>
      </c>
      <c r="D136" s="699">
        <v>107</v>
      </c>
      <c r="E136" s="9">
        <v>0</v>
      </c>
      <c r="F136" s="9">
        <v>0</v>
      </c>
      <c r="G136" s="9">
        <f>SUM(E136:F136)</f>
        <v>0</v>
      </c>
      <c r="H136" s="9">
        <f>SUM(B136,E136)</f>
        <v>75</v>
      </c>
      <c r="I136" s="9">
        <f>SUM(C136,F136)</f>
        <v>32</v>
      </c>
      <c r="J136" s="9">
        <f t="shared" ref="J136:J159" si="17">SUM(G136,D136)</f>
        <v>107</v>
      </c>
      <c r="K136" s="339" t="s">
        <v>200</v>
      </c>
    </row>
    <row r="137" spans="1:11" ht="16.5" customHeight="1" x14ac:dyDescent="0.2">
      <c r="A137" s="8" t="s">
        <v>790</v>
      </c>
      <c r="B137" s="699">
        <v>7</v>
      </c>
      <c r="C137" s="699">
        <v>5</v>
      </c>
      <c r="D137" s="699">
        <v>12</v>
      </c>
      <c r="E137" s="9">
        <v>0</v>
      </c>
      <c r="F137" s="9">
        <v>0</v>
      </c>
      <c r="G137" s="9">
        <f>SUM(E137:F137)</f>
        <v>0</v>
      </c>
      <c r="H137" s="9">
        <f t="shared" ref="H137:I159" si="18">SUM(B137,E137)</f>
        <v>7</v>
      </c>
      <c r="I137" s="9">
        <f t="shared" si="18"/>
        <v>5</v>
      </c>
      <c r="J137" s="9">
        <f t="shared" si="17"/>
        <v>12</v>
      </c>
      <c r="K137" s="339" t="s">
        <v>204</v>
      </c>
    </row>
    <row r="138" spans="1:11" ht="16.5" customHeight="1" x14ac:dyDescent="0.2">
      <c r="A138" s="8" t="s">
        <v>205</v>
      </c>
      <c r="B138" s="699">
        <v>8</v>
      </c>
      <c r="C138" s="699">
        <v>8</v>
      </c>
      <c r="D138" s="699">
        <v>16</v>
      </c>
      <c r="E138" s="9">
        <v>0</v>
      </c>
      <c r="F138" s="9">
        <v>0</v>
      </c>
      <c r="G138" s="9">
        <f t="shared" ref="G138:G159" si="19">SUM(E138:F138)</f>
        <v>0</v>
      </c>
      <c r="H138" s="9">
        <f t="shared" si="18"/>
        <v>8</v>
      </c>
      <c r="I138" s="9">
        <f t="shared" si="18"/>
        <v>8</v>
      </c>
      <c r="J138" s="9">
        <f t="shared" si="17"/>
        <v>16</v>
      </c>
      <c r="K138" s="339" t="s">
        <v>300</v>
      </c>
    </row>
    <row r="139" spans="1:11" ht="16.5" customHeight="1" x14ac:dyDescent="0.2">
      <c r="A139" s="8" t="s">
        <v>207</v>
      </c>
      <c r="B139" s="699">
        <v>15</v>
      </c>
      <c r="C139" s="699">
        <v>9</v>
      </c>
      <c r="D139" s="699">
        <v>24</v>
      </c>
      <c r="E139" s="9">
        <v>0</v>
      </c>
      <c r="F139" s="9">
        <v>0</v>
      </c>
      <c r="G139" s="9">
        <f t="shared" si="19"/>
        <v>0</v>
      </c>
      <c r="H139" s="9">
        <f t="shared" si="18"/>
        <v>15</v>
      </c>
      <c r="I139" s="9">
        <f t="shared" si="18"/>
        <v>9</v>
      </c>
      <c r="J139" s="9">
        <f t="shared" si="17"/>
        <v>24</v>
      </c>
      <c r="K139" s="339" t="s">
        <v>208</v>
      </c>
    </row>
    <row r="140" spans="1:11" ht="16.5" customHeight="1" x14ac:dyDescent="0.2">
      <c r="A140" s="8" t="s">
        <v>209</v>
      </c>
      <c r="B140" s="699">
        <v>95</v>
      </c>
      <c r="C140" s="699">
        <v>11</v>
      </c>
      <c r="D140" s="699">
        <v>106</v>
      </c>
      <c r="E140" s="9">
        <v>0</v>
      </c>
      <c r="F140" s="9">
        <v>0</v>
      </c>
      <c r="G140" s="9">
        <f t="shared" si="19"/>
        <v>0</v>
      </c>
      <c r="H140" s="9">
        <f t="shared" si="18"/>
        <v>95</v>
      </c>
      <c r="I140" s="9">
        <f t="shared" si="18"/>
        <v>11</v>
      </c>
      <c r="J140" s="9">
        <f t="shared" si="17"/>
        <v>106</v>
      </c>
      <c r="K140" s="339" t="s">
        <v>210</v>
      </c>
    </row>
    <row r="141" spans="1:11" ht="16.5" customHeight="1" x14ac:dyDescent="0.2">
      <c r="A141" s="8" t="s">
        <v>927</v>
      </c>
      <c r="B141" s="699">
        <v>36</v>
      </c>
      <c r="C141" s="699">
        <v>8</v>
      </c>
      <c r="D141" s="699">
        <v>44</v>
      </c>
      <c r="E141" s="9">
        <v>0</v>
      </c>
      <c r="F141" s="9">
        <v>0</v>
      </c>
      <c r="G141" s="9">
        <f t="shared" si="19"/>
        <v>0</v>
      </c>
      <c r="H141" s="9">
        <f>SUM(B141,E141)</f>
        <v>36</v>
      </c>
      <c r="I141" s="9">
        <f t="shared" si="18"/>
        <v>8</v>
      </c>
      <c r="J141" s="9">
        <f t="shared" si="17"/>
        <v>44</v>
      </c>
      <c r="K141" s="339" t="s">
        <v>214</v>
      </c>
    </row>
    <row r="142" spans="1:11" ht="16.5" customHeight="1" x14ac:dyDescent="0.2">
      <c r="A142" s="8" t="s">
        <v>215</v>
      </c>
      <c r="B142" s="699">
        <v>18</v>
      </c>
      <c r="C142" s="699">
        <v>10</v>
      </c>
      <c r="D142" s="699">
        <v>28</v>
      </c>
      <c r="E142" s="9">
        <v>0</v>
      </c>
      <c r="F142" s="9">
        <v>0</v>
      </c>
      <c r="G142" s="9">
        <f t="shared" si="19"/>
        <v>0</v>
      </c>
      <c r="H142" s="9">
        <f t="shared" si="18"/>
        <v>18</v>
      </c>
      <c r="I142" s="9">
        <f t="shared" si="18"/>
        <v>10</v>
      </c>
      <c r="J142" s="9">
        <f t="shared" si="17"/>
        <v>28</v>
      </c>
      <c r="K142" s="339" t="s">
        <v>216</v>
      </c>
    </row>
    <row r="143" spans="1:11" ht="16.5" customHeight="1" x14ac:dyDescent="0.2">
      <c r="A143" s="8" t="s">
        <v>301</v>
      </c>
      <c r="B143" s="699">
        <v>80</v>
      </c>
      <c r="C143" s="699">
        <v>75</v>
      </c>
      <c r="D143" s="699">
        <v>155</v>
      </c>
      <c r="E143" s="9">
        <v>0</v>
      </c>
      <c r="F143" s="9">
        <v>0</v>
      </c>
      <c r="G143" s="9">
        <f t="shared" si="19"/>
        <v>0</v>
      </c>
      <c r="H143" s="9">
        <f t="shared" si="18"/>
        <v>80</v>
      </c>
      <c r="I143" s="9">
        <f t="shared" si="18"/>
        <v>75</v>
      </c>
      <c r="J143" s="9">
        <f t="shared" si="17"/>
        <v>155</v>
      </c>
      <c r="K143" s="339" t="s">
        <v>218</v>
      </c>
    </row>
    <row r="144" spans="1:11" ht="16.5" customHeight="1" x14ac:dyDescent="0.2">
      <c r="A144" s="8" t="s">
        <v>928</v>
      </c>
      <c r="B144" s="699">
        <v>40</v>
      </c>
      <c r="C144" s="699">
        <v>16</v>
      </c>
      <c r="D144" s="699">
        <v>56</v>
      </c>
      <c r="E144" s="9">
        <v>0</v>
      </c>
      <c r="F144" s="9">
        <v>0</v>
      </c>
      <c r="G144" s="9">
        <f t="shared" si="19"/>
        <v>0</v>
      </c>
      <c r="H144" s="9">
        <f t="shared" si="18"/>
        <v>40</v>
      </c>
      <c r="I144" s="9">
        <f t="shared" si="18"/>
        <v>16</v>
      </c>
      <c r="J144" s="9">
        <f t="shared" si="17"/>
        <v>56</v>
      </c>
      <c r="K144" s="339" t="s">
        <v>941</v>
      </c>
    </row>
    <row r="145" spans="1:11" ht="16.5" customHeight="1" x14ac:dyDescent="0.2">
      <c r="A145" s="8" t="s">
        <v>930</v>
      </c>
      <c r="B145" s="699">
        <v>26</v>
      </c>
      <c r="C145" s="699">
        <v>3</v>
      </c>
      <c r="D145" s="699">
        <v>29</v>
      </c>
      <c r="E145" s="9">
        <v>0</v>
      </c>
      <c r="F145" s="9">
        <v>0</v>
      </c>
      <c r="G145" s="9">
        <f t="shared" si="19"/>
        <v>0</v>
      </c>
      <c r="H145" s="9">
        <f t="shared" si="18"/>
        <v>26</v>
      </c>
      <c r="I145" s="9">
        <f t="shared" si="18"/>
        <v>3</v>
      </c>
      <c r="J145" s="9">
        <f t="shared" si="17"/>
        <v>29</v>
      </c>
      <c r="K145" s="339" t="s">
        <v>222</v>
      </c>
    </row>
    <row r="146" spans="1:11" ht="16.5" customHeight="1" x14ac:dyDescent="0.2">
      <c r="A146" s="8" t="s">
        <v>931</v>
      </c>
      <c r="B146" s="699">
        <v>85</v>
      </c>
      <c r="C146" s="699">
        <v>42</v>
      </c>
      <c r="D146" s="699">
        <v>127</v>
      </c>
      <c r="E146" s="9">
        <v>0</v>
      </c>
      <c r="F146" s="9">
        <v>0</v>
      </c>
      <c r="G146" s="9">
        <f t="shared" si="19"/>
        <v>0</v>
      </c>
      <c r="H146" s="9">
        <f t="shared" si="18"/>
        <v>85</v>
      </c>
      <c r="I146" s="9">
        <f t="shared" si="18"/>
        <v>42</v>
      </c>
      <c r="J146" s="9">
        <f t="shared" si="17"/>
        <v>127</v>
      </c>
      <c r="K146" s="339" t="s">
        <v>807</v>
      </c>
    </row>
    <row r="147" spans="1:11" ht="16.5" customHeight="1" x14ac:dyDescent="0.2">
      <c r="A147" s="8" t="s">
        <v>460</v>
      </c>
      <c r="B147" s="699">
        <v>60</v>
      </c>
      <c r="C147" s="699">
        <v>45</v>
      </c>
      <c r="D147" s="699">
        <v>105</v>
      </c>
      <c r="E147" s="9">
        <v>0</v>
      </c>
      <c r="F147" s="9">
        <v>0</v>
      </c>
      <c r="G147" s="9">
        <f t="shared" si="19"/>
        <v>0</v>
      </c>
      <c r="H147" s="9">
        <f t="shared" si="18"/>
        <v>60</v>
      </c>
      <c r="I147" s="9">
        <f t="shared" si="18"/>
        <v>45</v>
      </c>
      <c r="J147" s="9">
        <f t="shared" si="17"/>
        <v>105</v>
      </c>
      <c r="K147" s="339" t="s">
        <v>932</v>
      </c>
    </row>
    <row r="148" spans="1:11" ht="16.5" customHeight="1" x14ac:dyDescent="0.2">
      <c r="A148" s="8" t="s">
        <v>933</v>
      </c>
      <c r="B148" s="699">
        <v>8</v>
      </c>
      <c r="C148" s="699">
        <v>14</v>
      </c>
      <c r="D148" s="699">
        <v>22</v>
      </c>
      <c r="E148" s="9">
        <v>0</v>
      </c>
      <c r="F148" s="9">
        <v>0</v>
      </c>
      <c r="G148" s="9">
        <f t="shared" si="19"/>
        <v>0</v>
      </c>
      <c r="H148" s="9">
        <f t="shared" si="18"/>
        <v>8</v>
      </c>
      <c r="I148" s="9">
        <f t="shared" si="18"/>
        <v>14</v>
      </c>
      <c r="J148" s="9">
        <f t="shared" si="17"/>
        <v>22</v>
      </c>
      <c r="K148" s="339" t="s">
        <v>934</v>
      </c>
    </row>
    <row r="149" spans="1:11" ht="16.5" customHeight="1" x14ac:dyDescent="0.2">
      <c r="A149" s="8" t="s">
        <v>935</v>
      </c>
      <c r="B149" s="699">
        <v>9</v>
      </c>
      <c r="C149" s="699">
        <v>3</v>
      </c>
      <c r="D149" s="699">
        <v>12</v>
      </c>
      <c r="E149" s="9">
        <v>0</v>
      </c>
      <c r="F149" s="9">
        <v>0</v>
      </c>
      <c r="G149" s="9">
        <f t="shared" si="19"/>
        <v>0</v>
      </c>
      <c r="H149" s="9">
        <f t="shared" si="18"/>
        <v>9</v>
      </c>
      <c r="I149" s="9">
        <f t="shared" si="18"/>
        <v>3</v>
      </c>
      <c r="J149" s="9">
        <f t="shared" si="17"/>
        <v>12</v>
      </c>
      <c r="K149" s="339" t="s">
        <v>936</v>
      </c>
    </row>
    <row r="150" spans="1:11" ht="16.5" customHeight="1" x14ac:dyDescent="0.2">
      <c r="A150" s="8" t="s">
        <v>229</v>
      </c>
      <c r="B150" s="699">
        <v>30</v>
      </c>
      <c r="C150" s="699">
        <v>2</v>
      </c>
      <c r="D150" s="699">
        <v>32</v>
      </c>
      <c r="E150" s="9">
        <v>0</v>
      </c>
      <c r="F150" s="9">
        <v>0</v>
      </c>
      <c r="G150" s="9">
        <f t="shared" si="19"/>
        <v>0</v>
      </c>
      <c r="H150" s="9">
        <f t="shared" si="18"/>
        <v>30</v>
      </c>
      <c r="I150" s="9">
        <f t="shared" si="18"/>
        <v>2</v>
      </c>
      <c r="J150" s="9">
        <f t="shared" si="17"/>
        <v>32</v>
      </c>
      <c r="K150" s="339" t="s">
        <v>847</v>
      </c>
    </row>
    <row r="151" spans="1:11" ht="16.5" customHeight="1" x14ac:dyDescent="0.2">
      <c r="A151" s="8" t="s">
        <v>233</v>
      </c>
      <c r="B151" s="699">
        <v>98</v>
      </c>
      <c r="C151" s="699">
        <v>38</v>
      </c>
      <c r="D151" s="699">
        <v>136</v>
      </c>
      <c r="E151" s="9">
        <v>0</v>
      </c>
      <c r="F151" s="9">
        <v>0</v>
      </c>
      <c r="G151" s="9">
        <f t="shared" si="19"/>
        <v>0</v>
      </c>
      <c r="H151" s="9">
        <f t="shared" si="18"/>
        <v>98</v>
      </c>
      <c r="I151" s="9">
        <f t="shared" si="18"/>
        <v>38</v>
      </c>
      <c r="J151" s="9">
        <f t="shared" si="17"/>
        <v>136</v>
      </c>
      <c r="K151" s="339" t="s">
        <v>234</v>
      </c>
    </row>
    <row r="152" spans="1:11" ht="16.5" customHeight="1" x14ac:dyDescent="0.2">
      <c r="A152" s="8" t="s">
        <v>463</v>
      </c>
      <c r="B152" s="699">
        <v>11</v>
      </c>
      <c r="C152" s="699">
        <v>0</v>
      </c>
      <c r="D152" s="699">
        <v>11</v>
      </c>
      <c r="E152" s="9">
        <v>0</v>
      </c>
      <c r="F152" s="9">
        <v>0</v>
      </c>
      <c r="G152" s="9">
        <f t="shared" si="19"/>
        <v>0</v>
      </c>
      <c r="H152" s="9">
        <f t="shared" si="18"/>
        <v>11</v>
      </c>
      <c r="I152" s="9">
        <f t="shared" si="18"/>
        <v>0</v>
      </c>
      <c r="J152" s="9">
        <f t="shared" si="17"/>
        <v>11</v>
      </c>
      <c r="K152" s="339" t="s">
        <v>464</v>
      </c>
    </row>
    <row r="153" spans="1:11" ht="16.5" customHeight="1" x14ac:dyDescent="0.2">
      <c r="A153" s="8" t="s">
        <v>440</v>
      </c>
      <c r="B153" s="699">
        <v>19</v>
      </c>
      <c r="C153" s="699">
        <v>4</v>
      </c>
      <c r="D153" s="699">
        <v>23</v>
      </c>
      <c r="E153" s="9">
        <v>0</v>
      </c>
      <c r="F153" s="9">
        <v>0</v>
      </c>
      <c r="G153" s="9">
        <f t="shared" si="19"/>
        <v>0</v>
      </c>
      <c r="H153" s="9">
        <f t="shared" si="18"/>
        <v>19</v>
      </c>
      <c r="I153" s="9">
        <f t="shared" si="18"/>
        <v>4</v>
      </c>
      <c r="J153" s="9">
        <f t="shared" si="17"/>
        <v>23</v>
      </c>
      <c r="K153" s="339" t="s">
        <v>238</v>
      </c>
    </row>
    <row r="154" spans="1:11" ht="16.5" customHeight="1" x14ac:dyDescent="0.2">
      <c r="A154" s="8" t="s">
        <v>239</v>
      </c>
      <c r="B154" s="699">
        <v>28</v>
      </c>
      <c r="C154" s="699">
        <v>12</v>
      </c>
      <c r="D154" s="699">
        <v>40</v>
      </c>
      <c r="E154" s="9">
        <v>0</v>
      </c>
      <c r="F154" s="9">
        <v>0</v>
      </c>
      <c r="G154" s="9">
        <f t="shared" si="19"/>
        <v>0</v>
      </c>
      <c r="H154" s="9">
        <f t="shared" si="18"/>
        <v>28</v>
      </c>
      <c r="I154" s="9">
        <f t="shared" si="18"/>
        <v>12</v>
      </c>
      <c r="J154" s="9">
        <f t="shared" si="17"/>
        <v>40</v>
      </c>
      <c r="K154" s="339" t="s">
        <v>240</v>
      </c>
    </row>
    <row r="155" spans="1:11" ht="16.5" customHeight="1" x14ac:dyDescent="0.2">
      <c r="A155" s="8" t="s">
        <v>245</v>
      </c>
      <c r="B155" s="699">
        <v>24</v>
      </c>
      <c r="C155" s="699">
        <v>7</v>
      </c>
      <c r="D155" s="699">
        <v>31</v>
      </c>
      <c r="E155" s="9">
        <v>0</v>
      </c>
      <c r="F155" s="9">
        <v>0</v>
      </c>
      <c r="G155" s="9">
        <f t="shared" si="19"/>
        <v>0</v>
      </c>
      <c r="H155" s="9">
        <f t="shared" si="18"/>
        <v>24</v>
      </c>
      <c r="I155" s="9">
        <f t="shared" si="18"/>
        <v>7</v>
      </c>
      <c r="J155" s="9">
        <f t="shared" si="17"/>
        <v>31</v>
      </c>
      <c r="K155" s="339" t="s">
        <v>909</v>
      </c>
    </row>
    <row r="156" spans="1:11" ht="16.5" customHeight="1" x14ac:dyDescent="0.2">
      <c r="A156" s="8" t="s">
        <v>942</v>
      </c>
      <c r="B156" s="699">
        <v>5</v>
      </c>
      <c r="C156" s="699">
        <v>2</v>
      </c>
      <c r="D156" s="699">
        <v>7</v>
      </c>
      <c r="E156" s="9">
        <v>0</v>
      </c>
      <c r="F156" s="9">
        <v>0</v>
      </c>
      <c r="G156" s="9">
        <f t="shared" si="19"/>
        <v>0</v>
      </c>
      <c r="H156" s="9">
        <f t="shared" si="18"/>
        <v>5</v>
      </c>
      <c r="I156" s="9">
        <f t="shared" si="18"/>
        <v>2</v>
      </c>
      <c r="J156" s="9">
        <f t="shared" si="17"/>
        <v>7</v>
      </c>
      <c r="K156" s="339" t="s">
        <v>943</v>
      </c>
    </row>
    <row r="157" spans="1:11" ht="18" customHeight="1" x14ac:dyDescent="0.2">
      <c r="A157" s="463" t="s">
        <v>944</v>
      </c>
      <c r="B157" s="699">
        <v>3</v>
      </c>
      <c r="C157" s="699">
        <v>1</v>
      </c>
      <c r="D157" s="699">
        <v>4</v>
      </c>
      <c r="E157" s="9">
        <v>0</v>
      </c>
      <c r="F157" s="9">
        <v>0</v>
      </c>
      <c r="G157" s="9">
        <f t="shared" si="19"/>
        <v>0</v>
      </c>
      <c r="H157" s="9">
        <f t="shared" si="18"/>
        <v>3</v>
      </c>
      <c r="I157" s="9">
        <f t="shared" si="18"/>
        <v>1</v>
      </c>
      <c r="J157" s="9">
        <f t="shared" si="17"/>
        <v>4</v>
      </c>
      <c r="K157" s="694" t="s">
        <v>945</v>
      </c>
    </row>
    <row r="158" spans="1:11" ht="16.5" customHeight="1" x14ac:dyDescent="0.2">
      <c r="A158" s="8" t="s">
        <v>286</v>
      </c>
      <c r="B158" s="699">
        <v>6</v>
      </c>
      <c r="C158" s="699">
        <v>0</v>
      </c>
      <c r="D158" s="699">
        <v>6</v>
      </c>
      <c r="E158" s="9">
        <v>0</v>
      </c>
      <c r="F158" s="9">
        <v>0</v>
      </c>
      <c r="G158" s="9">
        <f t="shared" si="19"/>
        <v>0</v>
      </c>
      <c r="H158" s="9">
        <f t="shared" si="18"/>
        <v>6</v>
      </c>
      <c r="I158" s="9">
        <f t="shared" si="18"/>
        <v>0</v>
      </c>
      <c r="J158" s="9">
        <f t="shared" si="17"/>
        <v>6</v>
      </c>
      <c r="K158" s="339" t="s">
        <v>543</v>
      </c>
    </row>
    <row r="159" spans="1:11" ht="16.5" customHeight="1" x14ac:dyDescent="0.2">
      <c r="A159" s="463" t="s">
        <v>292</v>
      </c>
      <c r="B159" s="699">
        <v>38</v>
      </c>
      <c r="C159" s="699">
        <v>0</v>
      </c>
      <c r="D159" s="699">
        <v>38</v>
      </c>
      <c r="E159" s="699">
        <v>0</v>
      </c>
      <c r="F159" s="699">
        <v>0</v>
      </c>
      <c r="G159" s="699">
        <f t="shared" si="19"/>
        <v>0</v>
      </c>
      <c r="H159" s="699">
        <f t="shared" si="18"/>
        <v>38</v>
      </c>
      <c r="I159" s="699">
        <f t="shared" si="18"/>
        <v>0</v>
      </c>
      <c r="J159" s="699">
        <f t="shared" si="17"/>
        <v>38</v>
      </c>
      <c r="K159" s="694" t="s">
        <v>867</v>
      </c>
    </row>
    <row r="160" spans="1:11" s="691" customFormat="1" ht="16.5" customHeight="1" x14ac:dyDescent="0.2">
      <c r="A160" s="463" t="s">
        <v>498</v>
      </c>
      <c r="B160" s="699">
        <f>SUM(B136:B159)</f>
        <v>824</v>
      </c>
      <c r="C160" s="699">
        <f t="shared" ref="C160:J160" si="20">SUM(C136:C159)</f>
        <v>347</v>
      </c>
      <c r="D160" s="699">
        <f t="shared" si="20"/>
        <v>1171</v>
      </c>
      <c r="E160" s="699">
        <f t="shared" si="20"/>
        <v>0</v>
      </c>
      <c r="F160" s="699">
        <f t="shared" si="20"/>
        <v>0</v>
      </c>
      <c r="G160" s="699">
        <f t="shared" si="20"/>
        <v>0</v>
      </c>
      <c r="H160" s="699">
        <f t="shared" si="20"/>
        <v>824</v>
      </c>
      <c r="I160" s="699">
        <f t="shared" si="20"/>
        <v>347</v>
      </c>
      <c r="J160" s="699">
        <f t="shared" si="20"/>
        <v>1171</v>
      </c>
      <c r="K160" s="694" t="s">
        <v>410</v>
      </c>
    </row>
    <row r="161" spans="1:11" s="691" customFormat="1" ht="15.75" customHeight="1" x14ac:dyDescent="0.2">
      <c r="A161" s="463" t="s">
        <v>402</v>
      </c>
      <c r="B161" s="699"/>
      <c r="C161" s="699"/>
      <c r="D161" s="699"/>
      <c r="E161" s="699"/>
      <c r="F161" s="699"/>
      <c r="G161" s="699"/>
      <c r="H161" s="699"/>
      <c r="I161" s="699"/>
      <c r="J161" s="699"/>
      <c r="K161" s="694" t="s">
        <v>93</v>
      </c>
    </row>
    <row r="162" spans="1:11" s="691" customFormat="1" ht="15" customHeight="1" x14ac:dyDescent="0.2">
      <c r="A162" s="463" t="s">
        <v>229</v>
      </c>
      <c r="B162" s="699">
        <v>1</v>
      </c>
      <c r="C162" s="699">
        <v>0</v>
      </c>
      <c r="D162" s="699">
        <v>1</v>
      </c>
      <c r="E162" s="699">
        <v>0</v>
      </c>
      <c r="F162" s="699">
        <v>0</v>
      </c>
      <c r="G162" s="699">
        <v>0</v>
      </c>
      <c r="H162" s="699">
        <v>1</v>
      </c>
      <c r="I162" s="699">
        <v>0</v>
      </c>
      <c r="J162" s="699">
        <v>1</v>
      </c>
      <c r="K162" s="694" t="s">
        <v>847</v>
      </c>
    </row>
    <row r="163" spans="1:11" s="691" customFormat="1" ht="16.5" customHeight="1" thickBot="1" x14ac:dyDescent="0.25">
      <c r="A163" s="698" t="s">
        <v>126</v>
      </c>
      <c r="B163" s="701">
        <f>SUM(B162)</f>
        <v>1</v>
      </c>
      <c r="C163" s="701">
        <f t="shared" ref="C163:J163" si="21">SUM(C162)</f>
        <v>0</v>
      </c>
      <c r="D163" s="701">
        <f t="shared" si="21"/>
        <v>1</v>
      </c>
      <c r="E163" s="701">
        <f t="shared" si="21"/>
        <v>0</v>
      </c>
      <c r="F163" s="701">
        <f t="shared" si="21"/>
        <v>0</v>
      </c>
      <c r="G163" s="701">
        <f t="shared" si="21"/>
        <v>0</v>
      </c>
      <c r="H163" s="701">
        <f t="shared" si="21"/>
        <v>1</v>
      </c>
      <c r="I163" s="701">
        <f t="shared" si="21"/>
        <v>0</v>
      </c>
      <c r="J163" s="701">
        <f t="shared" si="21"/>
        <v>1</v>
      </c>
      <c r="K163" s="693" t="s">
        <v>251</v>
      </c>
    </row>
    <row r="164" spans="1:11" ht="16.5" customHeight="1" thickBot="1" x14ac:dyDescent="0.25">
      <c r="A164" s="23" t="s">
        <v>252</v>
      </c>
      <c r="B164" s="24">
        <f>SUM(B163,B160)</f>
        <v>825</v>
      </c>
      <c r="C164" s="24">
        <f t="shared" ref="C164:J164" si="22">SUM(C163,C160)</f>
        <v>347</v>
      </c>
      <c r="D164" s="24">
        <f t="shared" si="22"/>
        <v>1172</v>
      </c>
      <c r="E164" s="24">
        <f t="shared" si="22"/>
        <v>0</v>
      </c>
      <c r="F164" s="24">
        <f t="shared" si="22"/>
        <v>0</v>
      </c>
      <c r="G164" s="24">
        <f t="shared" si="22"/>
        <v>0</v>
      </c>
      <c r="H164" s="24">
        <f t="shared" si="22"/>
        <v>825</v>
      </c>
      <c r="I164" s="24">
        <f t="shared" si="22"/>
        <v>347</v>
      </c>
      <c r="J164" s="24">
        <f t="shared" si="22"/>
        <v>1172</v>
      </c>
      <c r="K164" s="340" t="s">
        <v>253</v>
      </c>
    </row>
    <row r="165" spans="1:11" ht="15" thickTop="1" x14ac:dyDescent="0.2"/>
  </sheetData>
  <mergeCells count="46">
    <mergeCell ref="A1:K1"/>
    <mergeCell ref="A2:K2"/>
    <mergeCell ref="A4:A7"/>
    <mergeCell ref="B4:D4"/>
    <mergeCell ref="E4:G4"/>
    <mergeCell ref="H4:J4"/>
    <mergeCell ref="K4:K7"/>
    <mergeCell ref="B5:D5"/>
    <mergeCell ref="E5:G5"/>
    <mergeCell ref="H5:J5"/>
    <mergeCell ref="A36:A39"/>
    <mergeCell ref="B36:D36"/>
    <mergeCell ref="E36:G36"/>
    <mergeCell ref="H36:J36"/>
    <mergeCell ref="K36:K39"/>
    <mergeCell ref="B37:D37"/>
    <mergeCell ref="E37:G37"/>
    <mergeCell ref="H37:J37"/>
    <mergeCell ref="A66:K66"/>
    <mergeCell ref="A67:K67"/>
    <mergeCell ref="A69:A72"/>
    <mergeCell ref="B69:D69"/>
    <mergeCell ref="E69:G69"/>
    <mergeCell ref="H69:J69"/>
    <mergeCell ref="K69:K72"/>
    <mergeCell ref="B70:D70"/>
    <mergeCell ref="E70:G70"/>
    <mergeCell ref="H70:J70"/>
    <mergeCell ref="A97:A100"/>
    <mergeCell ref="B97:D97"/>
    <mergeCell ref="E97:G97"/>
    <mergeCell ref="H97:J97"/>
    <mergeCell ref="K97:K100"/>
    <mergeCell ref="B98:D98"/>
    <mergeCell ref="E98:G98"/>
    <mergeCell ref="H98:J98"/>
    <mergeCell ref="A128:K128"/>
    <mergeCell ref="A129:K129"/>
    <mergeCell ref="A131:A134"/>
    <mergeCell ref="B131:D131"/>
    <mergeCell ref="E131:G131"/>
    <mergeCell ref="H131:J131"/>
    <mergeCell ref="K131:K134"/>
    <mergeCell ref="B132:D132"/>
    <mergeCell ref="E132:G132"/>
    <mergeCell ref="H132:J132"/>
  </mergeCells>
  <printOptions horizontalCentered="1"/>
  <pageMargins left="0.5" right="0.5" top="1" bottom="1" header="1" footer="1"/>
  <pageSetup paperSize="9" scale="7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8"/>
  <sheetViews>
    <sheetView rightToLeft="1" view="pageBreakPreview" topLeftCell="A37" zoomScale="80" zoomScaleSheetLayoutView="80" workbookViewId="0">
      <selection activeCell="R51" sqref="R51"/>
    </sheetView>
  </sheetViews>
  <sheetFormatPr defaultRowHeight="14.25" x14ac:dyDescent="0.2"/>
  <cols>
    <col min="1" max="1" width="25.375" style="335" customWidth="1"/>
    <col min="2" max="2" width="7.75" style="335" customWidth="1"/>
    <col min="3" max="3" width="8.375" style="335" customWidth="1"/>
    <col min="4" max="5" width="7.125" style="335" customWidth="1"/>
    <col min="6" max="6" width="8.375" style="335" customWidth="1"/>
    <col min="7" max="7" width="7.25" style="335" customWidth="1"/>
    <col min="8" max="8" width="6.875" style="335" customWidth="1"/>
    <col min="9" max="9" width="7.875" style="335" customWidth="1"/>
    <col min="10" max="10" width="6.125" style="335" customWidth="1"/>
    <col min="11" max="11" width="6.75" style="335" customWidth="1"/>
    <col min="12" max="13" width="8.375" style="335" customWidth="1"/>
    <col min="14" max="14" width="42.625" style="335" customWidth="1"/>
    <col min="15" max="16384" width="9" style="335"/>
  </cols>
  <sheetData>
    <row r="1" spans="1:14" ht="32.25" customHeight="1" x14ac:dyDescent="0.2">
      <c r="A1" s="995" t="s">
        <v>2140</v>
      </c>
      <c r="B1" s="995"/>
      <c r="C1" s="995"/>
      <c r="D1" s="995"/>
      <c r="E1" s="995"/>
      <c r="F1" s="995"/>
      <c r="G1" s="995"/>
      <c r="H1" s="995"/>
      <c r="I1" s="995"/>
      <c r="J1" s="995"/>
      <c r="K1" s="995"/>
      <c r="L1" s="995"/>
      <c r="M1" s="995"/>
      <c r="N1" s="995"/>
    </row>
    <row r="2" spans="1:14" ht="27" customHeight="1" x14ac:dyDescent="0.2">
      <c r="A2" s="999" t="s">
        <v>2141</v>
      </c>
      <c r="B2" s="999"/>
      <c r="C2" s="999"/>
      <c r="D2" s="999"/>
      <c r="E2" s="999"/>
      <c r="F2" s="999"/>
      <c r="G2" s="999"/>
      <c r="H2" s="999"/>
      <c r="I2" s="999"/>
      <c r="J2" s="999"/>
      <c r="K2" s="999"/>
      <c r="L2" s="999"/>
      <c r="M2" s="999"/>
      <c r="N2" s="999"/>
    </row>
    <row r="3" spans="1:14" ht="25.5" customHeight="1" thickBot="1" x14ac:dyDescent="0.3">
      <c r="A3" s="33" t="s">
        <v>2537</v>
      </c>
      <c r="N3" s="79" t="s">
        <v>951</v>
      </c>
    </row>
    <row r="4" spans="1:14" ht="20.100000000000001" customHeight="1"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20.100000000000001" customHeight="1" x14ac:dyDescent="0.25">
      <c r="A5" s="993"/>
      <c r="B5" s="1004" t="s">
        <v>131</v>
      </c>
      <c r="C5" s="1004"/>
      <c r="D5" s="1004"/>
      <c r="E5" s="1004" t="s">
        <v>132</v>
      </c>
      <c r="F5" s="1004"/>
      <c r="G5" s="1004"/>
      <c r="H5" s="1004" t="s">
        <v>133</v>
      </c>
      <c r="I5" s="1004"/>
      <c r="J5" s="1004"/>
      <c r="K5" s="1004" t="s">
        <v>9</v>
      </c>
      <c r="L5" s="1004"/>
      <c r="M5" s="1004"/>
      <c r="N5" s="993"/>
    </row>
    <row r="6" spans="1:14" ht="20.100000000000001" customHeight="1" x14ac:dyDescent="0.25">
      <c r="A6" s="993"/>
      <c r="B6" s="334" t="s">
        <v>10</v>
      </c>
      <c r="C6" s="334" t="s">
        <v>112</v>
      </c>
      <c r="D6" s="334" t="s">
        <v>12</v>
      </c>
      <c r="E6" s="334" t="s">
        <v>10</v>
      </c>
      <c r="F6" s="334" t="s">
        <v>112</v>
      </c>
      <c r="G6" s="334" t="s">
        <v>12</v>
      </c>
      <c r="H6" s="334" t="s">
        <v>10</v>
      </c>
      <c r="I6" s="334" t="s">
        <v>112</v>
      </c>
      <c r="J6" s="334" t="s">
        <v>12</v>
      </c>
      <c r="K6" s="334" t="s">
        <v>10</v>
      </c>
      <c r="L6" s="334" t="s">
        <v>112</v>
      </c>
      <c r="M6" s="334" t="s">
        <v>12</v>
      </c>
      <c r="N6" s="993"/>
    </row>
    <row r="7" spans="1:14" ht="20.100000000000001" customHeight="1" thickBot="1" x14ac:dyDescent="0.3">
      <c r="A7" s="994"/>
      <c r="B7" s="4" t="s">
        <v>13</v>
      </c>
      <c r="C7" s="4" t="s">
        <v>14</v>
      </c>
      <c r="D7" s="4" t="s">
        <v>9</v>
      </c>
      <c r="E7" s="4" t="s">
        <v>13</v>
      </c>
      <c r="F7" s="4" t="s">
        <v>14</v>
      </c>
      <c r="G7" s="4" t="s">
        <v>9</v>
      </c>
      <c r="H7" s="4" t="s">
        <v>13</v>
      </c>
      <c r="I7" s="4" t="s">
        <v>14</v>
      </c>
      <c r="J7" s="4" t="s">
        <v>9</v>
      </c>
      <c r="K7" s="4" t="s">
        <v>13</v>
      </c>
      <c r="L7" s="4" t="s">
        <v>14</v>
      </c>
      <c r="M7" s="4" t="s">
        <v>9</v>
      </c>
      <c r="N7" s="994"/>
    </row>
    <row r="8" spans="1:14" ht="20.100000000000001" customHeight="1" x14ac:dyDescent="0.2">
      <c r="A8" s="37" t="s">
        <v>15</v>
      </c>
      <c r="B8" s="38"/>
      <c r="C8" s="38"/>
      <c r="D8" s="38"/>
      <c r="E8" s="38"/>
      <c r="F8" s="38"/>
      <c r="G8" s="38"/>
      <c r="H8" s="38"/>
      <c r="I8" s="38"/>
      <c r="J8" s="38"/>
      <c r="K8" s="39"/>
      <c r="L8" s="37"/>
      <c r="M8" s="38"/>
      <c r="N8" s="39" t="s">
        <v>91</v>
      </c>
    </row>
    <row r="9" spans="1:14" ht="20.100000000000001" customHeight="1" x14ac:dyDescent="0.2">
      <c r="A9" s="8" t="s">
        <v>199</v>
      </c>
      <c r="B9" s="9">
        <v>6</v>
      </c>
      <c r="C9" s="9">
        <v>3</v>
      </c>
      <c r="D9" s="9">
        <v>9</v>
      </c>
      <c r="E9" s="9">
        <v>2</v>
      </c>
      <c r="F9" s="9">
        <v>2</v>
      </c>
      <c r="G9" s="9">
        <v>4</v>
      </c>
      <c r="H9" s="9">
        <v>0</v>
      </c>
      <c r="I9" s="9">
        <v>0</v>
      </c>
      <c r="J9" s="9">
        <v>0</v>
      </c>
      <c r="K9" s="9">
        <f>SUM(B9,E9,H9)</f>
        <v>8</v>
      </c>
      <c r="L9" s="9">
        <f>SUM(C9,F9,I9)</f>
        <v>5</v>
      </c>
      <c r="M9" s="9">
        <f>SUM(K9:L9)</f>
        <v>13</v>
      </c>
      <c r="N9" s="339" t="s">
        <v>200</v>
      </c>
    </row>
    <row r="10" spans="1:14" ht="20.100000000000001" customHeight="1" x14ac:dyDescent="0.2">
      <c r="A10" s="8" t="s">
        <v>203</v>
      </c>
      <c r="B10" s="9">
        <v>0</v>
      </c>
      <c r="C10" s="9">
        <v>0</v>
      </c>
      <c r="D10" s="9">
        <v>0</v>
      </c>
      <c r="E10" s="9">
        <v>1</v>
      </c>
      <c r="F10" s="9">
        <v>6</v>
      </c>
      <c r="G10" s="9">
        <v>7</v>
      </c>
      <c r="H10" s="9">
        <v>0</v>
      </c>
      <c r="I10" s="9">
        <v>0</v>
      </c>
      <c r="J10" s="9">
        <v>0</v>
      </c>
      <c r="K10" s="9">
        <f t="shared" ref="K10:L28" si="0">SUM(B10,E10,H10)</f>
        <v>1</v>
      </c>
      <c r="L10" s="9">
        <f t="shared" si="0"/>
        <v>6</v>
      </c>
      <c r="M10" s="9">
        <f t="shared" ref="M10:M28" si="1">SUM(K10:L10)</f>
        <v>7</v>
      </c>
      <c r="N10" s="339" t="s">
        <v>204</v>
      </c>
    </row>
    <row r="11" spans="1:14" ht="20.100000000000001" customHeight="1" x14ac:dyDescent="0.2">
      <c r="A11" s="8" t="s">
        <v>404</v>
      </c>
      <c r="B11" s="9">
        <v>5</v>
      </c>
      <c r="C11" s="9">
        <v>2</v>
      </c>
      <c r="D11" s="9">
        <v>7</v>
      </c>
      <c r="E11" s="9">
        <v>0</v>
      </c>
      <c r="F11" s="9">
        <v>0</v>
      </c>
      <c r="G11" s="9">
        <v>0</v>
      </c>
      <c r="H11" s="9">
        <v>0</v>
      </c>
      <c r="I11" s="9">
        <v>0</v>
      </c>
      <c r="J11" s="9">
        <v>0</v>
      </c>
      <c r="K11" s="9">
        <f t="shared" si="0"/>
        <v>5</v>
      </c>
      <c r="L11" s="9">
        <f t="shared" si="0"/>
        <v>2</v>
      </c>
      <c r="M11" s="9">
        <f t="shared" si="1"/>
        <v>7</v>
      </c>
      <c r="N11" s="339" t="s">
        <v>300</v>
      </c>
    </row>
    <row r="12" spans="1:14" ht="20.100000000000001" customHeight="1" x14ac:dyDescent="0.2">
      <c r="A12" s="8" t="s">
        <v>516</v>
      </c>
      <c r="B12" s="9">
        <v>0</v>
      </c>
      <c r="C12" s="9">
        <v>1</v>
      </c>
      <c r="D12" s="9">
        <v>1</v>
      </c>
      <c r="E12" s="9">
        <v>2</v>
      </c>
      <c r="F12" s="9">
        <v>0</v>
      </c>
      <c r="G12" s="9">
        <v>2</v>
      </c>
      <c r="H12" s="9">
        <v>0</v>
      </c>
      <c r="I12" s="9">
        <v>0</v>
      </c>
      <c r="J12" s="9">
        <v>0</v>
      </c>
      <c r="K12" s="9">
        <f t="shared" si="0"/>
        <v>2</v>
      </c>
      <c r="L12" s="9">
        <f t="shared" si="0"/>
        <v>1</v>
      </c>
      <c r="M12" s="9">
        <f t="shared" si="1"/>
        <v>3</v>
      </c>
      <c r="N12" s="339" t="s">
        <v>208</v>
      </c>
    </row>
    <row r="13" spans="1:14" ht="20.100000000000001" customHeight="1" x14ac:dyDescent="0.2">
      <c r="A13" s="8" t="s">
        <v>209</v>
      </c>
      <c r="B13" s="9">
        <v>48</v>
      </c>
      <c r="C13" s="9">
        <v>37</v>
      </c>
      <c r="D13" s="9">
        <v>85</v>
      </c>
      <c r="E13" s="9">
        <v>10</v>
      </c>
      <c r="F13" s="9">
        <v>3</v>
      </c>
      <c r="G13" s="9">
        <v>13</v>
      </c>
      <c r="H13" s="9">
        <v>27</v>
      </c>
      <c r="I13" s="9">
        <v>23</v>
      </c>
      <c r="J13" s="9">
        <v>50</v>
      </c>
      <c r="K13" s="9">
        <f t="shared" si="0"/>
        <v>85</v>
      </c>
      <c r="L13" s="9">
        <f t="shared" si="0"/>
        <v>63</v>
      </c>
      <c r="M13" s="9">
        <f t="shared" si="1"/>
        <v>148</v>
      </c>
      <c r="N13" s="339" t="s">
        <v>210</v>
      </c>
    </row>
    <row r="14" spans="1:14" ht="20.100000000000001" customHeight="1" x14ac:dyDescent="0.2">
      <c r="A14" s="8" t="s">
        <v>927</v>
      </c>
      <c r="B14" s="9">
        <v>39</v>
      </c>
      <c r="C14" s="9">
        <v>19</v>
      </c>
      <c r="D14" s="9">
        <v>58</v>
      </c>
      <c r="E14" s="9">
        <v>9</v>
      </c>
      <c r="F14" s="9">
        <v>6</v>
      </c>
      <c r="G14" s="9">
        <v>15</v>
      </c>
      <c r="H14" s="9">
        <v>4</v>
      </c>
      <c r="I14" s="9">
        <v>11</v>
      </c>
      <c r="J14" s="9">
        <v>15</v>
      </c>
      <c r="K14" s="9">
        <f t="shared" si="0"/>
        <v>52</v>
      </c>
      <c r="L14" s="9">
        <f t="shared" si="0"/>
        <v>36</v>
      </c>
      <c r="M14" s="9">
        <f t="shared" si="1"/>
        <v>88</v>
      </c>
      <c r="N14" s="339" t="s">
        <v>214</v>
      </c>
    </row>
    <row r="15" spans="1:14" ht="20.100000000000001" customHeight="1" x14ac:dyDescent="0.2">
      <c r="A15" s="8" t="s">
        <v>215</v>
      </c>
      <c r="B15" s="9">
        <v>10</v>
      </c>
      <c r="C15" s="9">
        <v>5</v>
      </c>
      <c r="D15" s="9">
        <v>15</v>
      </c>
      <c r="E15" s="9">
        <v>3</v>
      </c>
      <c r="F15" s="9">
        <v>0</v>
      </c>
      <c r="G15" s="9">
        <v>3</v>
      </c>
      <c r="H15" s="9">
        <v>2</v>
      </c>
      <c r="I15" s="9">
        <v>1</v>
      </c>
      <c r="J15" s="9">
        <v>3</v>
      </c>
      <c r="K15" s="9">
        <f t="shared" si="0"/>
        <v>15</v>
      </c>
      <c r="L15" s="9">
        <f t="shared" si="0"/>
        <v>6</v>
      </c>
      <c r="M15" s="9">
        <f t="shared" si="1"/>
        <v>21</v>
      </c>
      <c r="N15" s="339" t="s">
        <v>216</v>
      </c>
    </row>
    <row r="16" spans="1:14" ht="20.100000000000001" customHeight="1" x14ac:dyDescent="0.2">
      <c r="A16" s="8" t="s">
        <v>301</v>
      </c>
      <c r="B16" s="9">
        <v>3</v>
      </c>
      <c r="C16" s="9">
        <v>5</v>
      </c>
      <c r="D16" s="9">
        <v>8</v>
      </c>
      <c r="E16" s="9">
        <v>1</v>
      </c>
      <c r="F16" s="9">
        <v>5</v>
      </c>
      <c r="G16" s="9">
        <v>6</v>
      </c>
      <c r="H16" s="9">
        <v>0</v>
      </c>
      <c r="I16" s="9">
        <v>0</v>
      </c>
      <c r="J16" s="9">
        <v>0</v>
      </c>
      <c r="K16" s="9">
        <f t="shared" si="0"/>
        <v>4</v>
      </c>
      <c r="L16" s="9">
        <f t="shared" si="0"/>
        <v>10</v>
      </c>
      <c r="M16" s="9">
        <f t="shared" si="1"/>
        <v>14</v>
      </c>
      <c r="N16" s="339" t="s">
        <v>218</v>
      </c>
    </row>
    <row r="17" spans="1:14" ht="20.100000000000001" customHeight="1" x14ac:dyDescent="0.2">
      <c r="A17" s="8" t="s">
        <v>928</v>
      </c>
      <c r="B17" s="9">
        <v>39</v>
      </c>
      <c r="C17" s="9">
        <v>81</v>
      </c>
      <c r="D17" s="9">
        <v>120</v>
      </c>
      <c r="E17" s="9">
        <v>9</v>
      </c>
      <c r="F17" s="9">
        <v>15</v>
      </c>
      <c r="G17" s="9">
        <v>24</v>
      </c>
      <c r="H17" s="9">
        <v>3</v>
      </c>
      <c r="I17" s="9">
        <v>10</v>
      </c>
      <c r="J17" s="9">
        <v>13</v>
      </c>
      <c r="K17" s="9">
        <f t="shared" si="0"/>
        <v>51</v>
      </c>
      <c r="L17" s="9">
        <f t="shared" si="0"/>
        <v>106</v>
      </c>
      <c r="M17" s="9">
        <f t="shared" si="1"/>
        <v>157</v>
      </c>
      <c r="N17" s="339" t="s">
        <v>929</v>
      </c>
    </row>
    <row r="18" spans="1:14" ht="20.100000000000001" customHeight="1" x14ac:dyDescent="0.2">
      <c r="A18" s="8" t="s">
        <v>306</v>
      </c>
      <c r="B18" s="9">
        <v>138</v>
      </c>
      <c r="C18" s="9">
        <v>93</v>
      </c>
      <c r="D18" s="9">
        <v>231</v>
      </c>
      <c r="E18" s="9">
        <v>17</v>
      </c>
      <c r="F18" s="9">
        <v>12</v>
      </c>
      <c r="G18" s="9">
        <v>29</v>
      </c>
      <c r="H18" s="9">
        <v>2</v>
      </c>
      <c r="I18" s="9">
        <v>3</v>
      </c>
      <c r="J18" s="9">
        <v>5</v>
      </c>
      <c r="K18" s="9">
        <f t="shared" si="0"/>
        <v>157</v>
      </c>
      <c r="L18" s="9">
        <f t="shared" si="0"/>
        <v>108</v>
      </c>
      <c r="M18" s="9">
        <f t="shared" si="1"/>
        <v>265</v>
      </c>
      <c r="N18" s="339" t="s">
        <v>222</v>
      </c>
    </row>
    <row r="19" spans="1:14" ht="20.100000000000001" customHeight="1" x14ac:dyDescent="0.2">
      <c r="A19" s="8" t="s">
        <v>458</v>
      </c>
      <c r="B19" s="9">
        <v>157</v>
      </c>
      <c r="C19" s="9">
        <v>214</v>
      </c>
      <c r="D19" s="9">
        <v>371</v>
      </c>
      <c r="E19" s="9">
        <v>27</v>
      </c>
      <c r="F19" s="9">
        <v>17</v>
      </c>
      <c r="G19" s="9">
        <v>44</v>
      </c>
      <c r="H19" s="9">
        <v>0</v>
      </c>
      <c r="I19" s="9">
        <v>0</v>
      </c>
      <c r="J19" s="9">
        <v>0</v>
      </c>
      <c r="K19" s="9">
        <f t="shared" si="0"/>
        <v>184</v>
      </c>
      <c r="L19" s="9">
        <f t="shared" si="0"/>
        <v>231</v>
      </c>
      <c r="M19" s="9">
        <f t="shared" si="1"/>
        <v>415</v>
      </c>
      <c r="N19" s="339" t="s">
        <v>807</v>
      </c>
    </row>
    <row r="20" spans="1:14" ht="20.100000000000001" customHeight="1" x14ac:dyDescent="0.2">
      <c r="A20" s="8" t="s">
        <v>948</v>
      </c>
      <c r="B20" s="9">
        <v>33</v>
      </c>
      <c r="C20" s="9">
        <v>34</v>
      </c>
      <c r="D20" s="9">
        <v>67</v>
      </c>
      <c r="E20" s="9">
        <v>22</v>
      </c>
      <c r="F20" s="9">
        <v>15</v>
      </c>
      <c r="G20" s="9">
        <v>37</v>
      </c>
      <c r="H20" s="9">
        <v>33</v>
      </c>
      <c r="I20" s="9">
        <v>33</v>
      </c>
      <c r="J20" s="9">
        <v>66</v>
      </c>
      <c r="K20" s="9">
        <f t="shared" si="0"/>
        <v>88</v>
      </c>
      <c r="L20" s="9">
        <f t="shared" si="0"/>
        <v>82</v>
      </c>
      <c r="M20" s="9">
        <f t="shared" si="1"/>
        <v>170</v>
      </c>
      <c r="N20" s="339" t="s">
        <v>932</v>
      </c>
    </row>
    <row r="21" spans="1:14" ht="20.100000000000001" customHeight="1" x14ac:dyDescent="0.2">
      <c r="A21" s="8" t="s">
        <v>949</v>
      </c>
      <c r="B21" s="9">
        <v>0</v>
      </c>
      <c r="C21" s="9">
        <v>6</v>
      </c>
      <c r="D21" s="9">
        <v>6</v>
      </c>
      <c r="E21" s="9">
        <v>0</v>
      </c>
      <c r="F21" s="9">
        <v>16</v>
      </c>
      <c r="G21" s="9">
        <v>16</v>
      </c>
      <c r="H21" s="9">
        <v>0</v>
      </c>
      <c r="I21" s="9">
        <v>1</v>
      </c>
      <c r="J21" s="9">
        <v>1</v>
      </c>
      <c r="K21" s="9">
        <f t="shared" si="0"/>
        <v>0</v>
      </c>
      <c r="L21" s="9">
        <f t="shared" si="0"/>
        <v>23</v>
      </c>
      <c r="M21" s="9">
        <f t="shared" si="1"/>
        <v>23</v>
      </c>
      <c r="N21" s="339" t="s">
        <v>934</v>
      </c>
    </row>
    <row r="22" spans="1:14" ht="20.100000000000001" customHeight="1" x14ac:dyDescent="0.2">
      <c r="A22" s="8" t="s">
        <v>935</v>
      </c>
      <c r="B22" s="9">
        <v>2</v>
      </c>
      <c r="C22" s="9">
        <v>2</v>
      </c>
      <c r="D22" s="9">
        <v>4</v>
      </c>
      <c r="E22" s="9">
        <v>10</v>
      </c>
      <c r="F22" s="9">
        <v>6</v>
      </c>
      <c r="G22" s="9">
        <v>16</v>
      </c>
      <c r="H22" s="9">
        <v>1</v>
      </c>
      <c r="I22" s="9">
        <v>0</v>
      </c>
      <c r="J22" s="9">
        <v>1</v>
      </c>
      <c r="K22" s="9">
        <f t="shared" si="0"/>
        <v>13</v>
      </c>
      <c r="L22" s="9">
        <f t="shared" si="0"/>
        <v>8</v>
      </c>
      <c r="M22" s="9">
        <f t="shared" si="1"/>
        <v>21</v>
      </c>
      <c r="N22" s="339" t="s">
        <v>950</v>
      </c>
    </row>
    <row r="23" spans="1:14" ht="20.100000000000001" customHeight="1" x14ac:dyDescent="0.2">
      <c r="A23" s="8" t="s">
        <v>851</v>
      </c>
      <c r="B23" s="9">
        <v>16</v>
      </c>
      <c r="C23" s="9">
        <v>4</v>
      </c>
      <c r="D23" s="9">
        <v>20</v>
      </c>
      <c r="E23" s="9">
        <v>1</v>
      </c>
      <c r="F23" s="9">
        <v>0</v>
      </c>
      <c r="G23" s="9">
        <v>1</v>
      </c>
      <c r="H23" s="9">
        <v>0</v>
      </c>
      <c r="I23" s="9">
        <v>0</v>
      </c>
      <c r="J23" s="9">
        <v>0</v>
      </c>
      <c r="K23" s="9">
        <f t="shared" si="0"/>
        <v>17</v>
      </c>
      <c r="L23" s="9">
        <f t="shared" si="0"/>
        <v>4</v>
      </c>
      <c r="M23" s="9">
        <f t="shared" si="1"/>
        <v>21</v>
      </c>
      <c r="N23" s="339" t="s">
        <v>847</v>
      </c>
    </row>
    <row r="24" spans="1:14" ht="20.100000000000001" customHeight="1" x14ac:dyDescent="0.2">
      <c r="A24" s="8" t="s">
        <v>233</v>
      </c>
      <c r="B24" s="9">
        <v>86</v>
      </c>
      <c r="C24" s="9">
        <v>93</v>
      </c>
      <c r="D24" s="9">
        <v>179</v>
      </c>
      <c r="E24" s="9">
        <v>27</v>
      </c>
      <c r="F24" s="9">
        <v>24</v>
      </c>
      <c r="G24" s="9">
        <v>51</v>
      </c>
      <c r="H24" s="9">
        <v>0</v>
      </c>
      <c r="I24" s="9">
        <v>0</v>
      </c>
      <c r="J24" s="9">
        <v>0</v>
      </c>
      <c r="K24" s="9">
        <f t="shared" si="0"/>
        <v>113</v>
      </c>
      <c r="L24" s="9">
        <f t="shared" si="0"/>
        <v>117</v>
      </c>
      <c r="M24" s="9">
        <f t="shared" si="1"/>
        <v>230</v>
      </c>
      <c r="N24" s="339" t="s">
        <v>234</v>
      </c>
    </row>
    <row r="25" spans="1:14" ht="20.100000000000001" customHeight="1" x14ac:dyDescent="0.2">
      <c r="A25" s="8" t="s">
        <v>463</v>
      </c>
      <c r="B25" s="9">
        <v>21</v>
      </c>
      <c r="C25" s="9">
        <v>5</v>
      </c>
      <c r="D25" s="9">
        <v>26</v>
      </c>
      <c r="E25" s="9">
        <v>2</v>
      </c>
      <c r="F25" s="9">
        <v>1</v>
      </c>
      <c r="G25" s="9">
        <v>3</v>
      </c>
      <c r="H25" s="9">
        <v>6</v>
      </c>
      <c r="I25" s="9">
        <v>2</v>
      </c>
      <c r="J25" s="9">
        <v>8</v>
      </c>
      <c r="K25" s="9">
        <f t="shared" si="0"/>
        <v>29</v>
      </c>
      <c r="L25" s="9">
        <f t="shared" si="0"/>
        <v>8</v>
      </c>
      <c r="M25" s="9">
        <f t="shared" si="1"/>
        <v>37</v>
      </c>
      <c r="N25" s="339" t="s">
        <v>464</v>
      </c>
    </row>
    <row r="26" spans="1:14" ht="20.100000000000001" customHeight="1" x14ac:dyDescent="0.2">
      <c r="A26" s="8" t="s">
        <v>440</v>
      </c>
      <c r="B26" s="9">
        <v>4</v>
      </c>
      <c r="C26" s="9">
        <v>1</v>
      </c>
      <c r="D26" s="9">
        <v>5</v>
      </c>
      <c r="E26" s="9">
        <v>18</v>
      </c>
      <c r="F26" s="9">
        <v>0</v>
      </c>
      <c r="G26" s="9">
        <v>18</v>
      </c>
      <c r="H26" s="9">
        <v>14</v>
      </c>
      <c r="I26" s="9">
        <v>7</v>
      </c>
      <c r="J26" s="9">
        <v>21</v>
      </c>
      <c r="K26" s="9">
        <f t="shared" si="0"/>
        <v>36</v>
      </c>
      <c r="L26" s="9">
        <f t="shared" si="0"/>
        <v>8</v>
      </c>
      <c r="M26" s="9">
        <f t="shared" si="1"/>
        <v>44</v>
      </c>
      <c r="N26" s="339" t="s">
        <v>238</v>
      </c>
    </row>
    <row r="27" spans="1:14" ht="20.100000000000001" customHeight="1" x14ac:dyDescent="0.2">
      <c r="A27" s="8" t="s">
        <v>239</v>
      </c>
      <c r="B27" s="9">
        <v>20</v>
      </c>
      <c r="C27" s="9">
        <v>18</v>
      </c>
      <c r="D27" s="9">
        <v>38</v>
      </c>
      <c r="E27" s="9">
        <v>0</v>
      </c>
      <c r="F27" s="9">
        <v>0</v>
      </c>
      <c r="G27" s="9">
        <v>0</v>
      </c>
      <c r="H27" s="9">
        <v>0</v>
      </c>
      <c r="I27" s="9">
        <v>0</v>
      </c>
      <c r="J27" s="9">
        <v>0</v>
      </c>
      <c r="K27" s="9">
        <f t="shared" si="0"/>
        <v>20</v>
      </c>
      <c r="L27" s="9">
        <f t="shared" si="0"/>
        <v>18</v>
      </c>
      <c r="M27" s="9">
        <f t="shared" si="1"/>
        <v>38</v>
      </c>
      <c r="N27" s="339" t="s">
        <v>240</v>
      </c>
    </row>
    <row r="28" spans="1:14" ht="20.100000000000001" customHeight="1" x14ac:dyDescent="0.2">
      <c r="A28" s="8" t="s">
        <v>435</v>
      </c>
      <c r="B28" s="9">
        <v>7</v>
      </c>
      <c r="C28" s="9">
        <v>0</v>
      </c>
      <c r="D28" s="9">
        <v>7</v>
      </c>
      <c r="E28" s="9">
        <v>5</v>
      </c>
      <c r="F28" s="9">
        <v>7</v>
      </c>
      <c r="G28" s="9">
        <v>12</v>
      </c>
      <c r="H28" s="9">
        <v>6</v>
      </c>
      <c r="I28" s="9">
        <v>4</v>
      </c>
      <c r="J28" s="9">
        <v>10</v>
      </c>
      <c r="K28" s="9">
        <f t="shared" si="0"/>
        <v>18</v>
      </c>
      <c r="L28" s="9">
        <f t="shared" si="0"/>
        <v>11</v>
      </c>
      <c r="M28" s="9">
        <f t="shared" si="1"/>
        <v>29</v>
      </c>
      <c r="N28" s="339" t="s">
        <v>909</v>
      </c>
    </row>
    <row r="29" spans="1:14" ht="20.100000000000001" customHeight="1" thickBot="1" x14ac:dyDescent="0.3">
      <c r="A29" s="11" t="s">
        <v>90</v>
      </c>
      <c r="B29" s="320">
        <f>SUM(B9:B28)</f>
        <v>634</v>
      </c>
      <c r="C29" s="320">
        <f t="shared" ref="C29:M29" si="2">SUM(C9:C28)</f>
        <v>623</v>
      </c>
      <c r="D29" s="320">
        <f t="shared" si="2"/>
        <v>1257</v>
      </c>
      <c r="E29" s="320">
        <f t="shared" si="2"/>
        <v>166</v>
      </c>
      <c r="F29" s="320">
        <f t="shared" si="2"/>
        <v>135</v>
      </c>
      <c r="G29" s="320">
        <f t="shared" si="2"/>
        <v>301</v>
      </c>
      <c r="H29" s="320">
        <f t="shared" si="2"/>
        <v>98</v>
      </c>
      <c r="I29" s="320">
        <f t="shared" si="2"/>
        <v>95</v>
      </c>
      <c r="J29" s="320">
        <f t="shared" si="2"/>
        <v>193</v>
      </c>
      <c r="K29" s="320">
        <f t="shared" si="2"/>
        <v>898</v>
      </c>
      <c r="L29" s="320">
        <f t="shared" si="2"/>
        <v>853</v>
      </c>
      <c r="M29" s="320">
        <f t="shared" si="2"/>
        <v>1751</v>
      </c>
      <c r="N29" s="13" t="s">
        <v>410</v>
      </c>
    </row>
    <row r="30" spans="1:14" ht="17.100000000000001" customHeight="1" thickTop="1" x14ac:dyDescent="0.2"/>
    <row r="31" spans="1:14" ht="17.100000000000001" customHeight="1" x14ac:dyDescent="0.2"/>
    <row r="32" spans="1:14" ht="17.100000000000001" customHeight="1" x14ac:dyDescent="0.2"/>
    <row r="33" spans="1:14" ht="17.100000000000001" customHeight="1" x14ac:dyDescent="0.2"/>
    <row r="34" spans="1:14" ht="17.100000000000001" customHeight="1" x14ac:dyDescent="0.2"/>
    <row r="35" spans="1:14" ht="17.100000000000001" customHeight="1" x14ac:dyDescent="0.2"/>
    <row r="36" spans="1:14" ht="39.75" customHeight="1" x14ac:dyDescent="0.2"/>
    <row r="37" spans="1:14" ht="25.5" customHeight="1" thickBot="1" x14ac:dyDescent="0.3">
      <c r="A37" s="33" t="s">
        <v>2538</v>
      </c>
      <c r="N37" s="79" t="s">
        <v>2698</v>
      </c>
    </row>
    <row r="38" spans="1:14" ht="20.100000000000001" customHeight="1" thickTop="1" x14ac:dyDescent="0.25">
      <c r="A38" s="992" t="s">
        <v>196</v>
      </c>
      <c r="B38" s="1003" t="s">
        <v>128</v>
      </c>
      <c r="C38" s="1003"/>
      <c r="D38" s="1003"/>
      <c r="E38" s="1003" t="s">
        <v>129</v>
      </c>
      <c r="F38" s="1003"/>
      <c r="G38" s="1003"/>
      <c r="H38" s="1003" t="s">
        <v>130</v>
      </c>
      <c r="I38" s="1003"/>
      <c r="J38" s="1003"/>
      <c r="K38" s="1003" t="s">
        <v>4</v>
      </c>
      <c r="L38" s="1003"/>
      <c r="M38" s="1003"/>
      <c r="N38" s="992" t="s">
        <v>197</v>
      </c>
    </row>
    <row r="39" spans="1:14" ht="20.100000000000001" customHeight="1" x14ac:dyDescent="0.25">
      <c r="A39" s="993"/>
      <c r="B39" s="1004" t="s">
        <v>131</v>
      </c>
      <c r="C39" s="1004"/>
      <c r="D39" s="1004"/>
      <c r="E39" s="1004" t="s">
        <v>132</v>
      </c>
      <c r="F39" s="1004"/>
      <c r="G39" s="1004"/>
      <c r="H39" s="1004" t="s">
        <v>133</v>
      </c>
      <c r="I39" s="1004"/>
      <c r="J39" s="1004"/>
      <c r="K39" s="1004" t="s">
        <v>9</v>
      </c>
      <c r="L39" s="1004"/>
      <c r="M39" s="1004"/>
      <c r="N39" s="993"/>
    </row>
    <row r="40" spans="1:14" ht="20.100000000000001" customHeight="1" x14ac:dyDescent="0.25">
      <c r="A40" s="993"/>
      <c r="B40" s="334" t="s">
        <v>10</v>
      </c>
      <c r="C40" s="334" t="s">
        <v>112</v>
      </c>
      <c r="D40" s="334" t="s">
        <v>12</v>
      </c>
      <c r="E40" s="334" t="s">
        <v>10</v>
      </c>
      <c r="F40" s="334" t="s">
        <v>112</v>
      </c>
      <c r="G40" s="334" t="s">
        <v>12</v>
      </c>
      <c r="H40" s="334" t="s">
        <v>10</v>
      </c>
      <c r="I40" s="334" t="s">
        <v>112</v>
      </c>
      <c r="J40" s="334" t="s">
        <v>12</v>
      </c>
      <c r="K40" s="334" t="s">
        <v>10</v>
      </c>
      <c r="L40" s="334" t="s">
        <v>112</v>
      </c>
      <c r="M40" s="334" t="s">
        <v>12</v>
      </c>
      <c r="N40" s="993"/>
    </row>
    <row r="41" spans="1:14" ht="20.100000000000001" customHeight="1" thickBot="1" x14ac:dyDescent="0.3">
      <c r="A41" s="994"/>
      <c r="B41" s="4" t="s">
        <v>13</v>
      </c>
      <c r="C41" s="4" t="s">
        <v>14</v>
      </c>
      <c r="D41" s="4" t="s">
        <v>9</v>
      </c>
      <c r="E41" s="4" t="s">
        <v>13</v>
      </c>
      <c r="F41" s="4" t="s">
        <v>14</v>
      </c>
      <c r="G41" s="4" t="s">
        <v>9</v>
      </c>
      <c r="H41" s="4" t="s">
        <v>13</v>
      </c>
      <c r="I41" s="4" t="s">
        <v>14</v>
      </c>
      <c r="J41" s="4" t="s">
        <v>9</v>
      </c>
      <c r="K41" s="4" t="s">
        <v>13</v>
      </c>
      <c r="L41" s="4" t="s">
        <v>14</v>
      </c>
      <c r="M41" s="4" t="s">
        <v>9</v>
      </c>
      <c r="N41" s="994"/>
    </row>
    <row r="42" spans="1:14" ht="20.100000000000001" customHeight="1" x14ac:dyDescent="0.2">
      <c r="A42" s="37" t="s">
        <v>767</v>
      </c>
      <c r="B42" s="38"/>
      <c r="C42" s="38"/>
      <c r="D42" s="38"/>
      <c r="E42" s="38"/>
      <c r="F42" s="38"/>
      <c r="G42" s="38"/>
      <c r="H42" s="38"/>
      <c r="I42" s="38"/>
      <c r="J42" s="38"/>
      <c r="K42" s="39"/>
      <c r="L42" s="37"/>
      <c r="M42" s="38"/>
      <c r="N42" s="39" t="s">
        <v>93</v>
      </c>
    </row>
    <row r="43" spans="1:14" ht="20.100000000000001" customHeight="1" x14ac:dyDescent="0.2">
      <c r="A43" s="8" t="s">
        <v>516</v>
      </c>
      <c r="B43" s="9">
        <v>1</v>
      </c>
      <c r="C43" s="9">
        <v>20</v>
      </c>
      <c r="D43" s="9">
        <v>21</v>
      </c>
      <c r="E43" s="9">
        <v>0</v>
      </c>
      <c r="F43" s="9">
        <v>0</v>
      </c>
      <c r="G43" s="9">
        <v>0</v>
      </c>
      <c r="H43" s="9">
        <v>0</v>
      </c>
      <c r="I43" s="9">
        <v>0</v>
      </c>
      <c r="J43" s="9">
        <v>0</v>
      </c>
      <c r="K43" s="9">
        <f>SUM(B43,E43,H43)</f>
        <v>1</v>
      </c>
      <c r="L43" s="9">
        <f>SUM(C43,F43,I43)</f>
        <v>20</v>
      </c>
      <c r="M43" s="9">
        <f>SUM(K43:L43)</f>
        <v>21</v>
      </c>
      <c r="N43" s="339" t="s">
        <v>208</v>
      </c>
    </row>
    <row r="44" spans="1:14" ht="20.100000000000001" customHeight="1" x14ac:dyDescent="0.2">
      <c r="A44" s="8" t="s">
        <v>209</v>
      </c>
      <c r="B44" s="9">
        <v>95</v>
      </c>
      <c r="C44" s="9">
        <v>46</v>
      </c>
      <c r="D44" s="9">
        <v>141</v>
      </c>
      <c r="E44" s="9">
        <v>1</v>
      </c>
      <c r="F44" s="9">
        <v>0</v>
      </c>
      <c r="G44" s="9">
        <v>1</v>
      </c>
      <c r="H44" s="9">
        <v>25</v>
      </c>
      <c r="I44" s="9">
        <v>1</v>
      </c>
      <c r="J44" s="9">
        <v>26</v>
      </c>
      <c r="K44" s="9">
        <f t="shared" ref="K44:L55" si="3">SUM(B44,E44,H44)</f>
        <v>121</v>
      </c>
      <c r="L44" s="9">
        <f t="shared" si="3"/>
        <v>47</v>
      </c>
      <c r="M44" s="9">
        <f t="shared" ref="M44:M55" si="4">SUM(K44:L44)</f>
        <v>168</v>
      </c>
      <c r="N44" s="339" t="s">
        <v>210</v>
      </c>
    </row>
    <row r="45" spans="1:14" ht="20.100000000000001" customHeight="1" x14ac:dyDescent="0.2">
      <c r="A45" s="8" t="s">
        <v>301</v>
      </c>
      <c r="B45" s="9">
        <v>14</v>
      </c>
      <c r="C45" s="9">
        <v>17</v>
      </c>
      <c r="D45" s="9">
        <v>31</v>
      </c>
      <c r="E45" s="9">
        <v>0</v>
      </c>
      <c r="F45" s="9">
        <v>2</v>
      </c>
      <c r="G45" s="9">
        <v>2</v>
      </c>
      <c r="H45" s="9">
        <v>0</v>
      </c>
      <c r="I45" s="9">
        <v>0</v>
      </c>
      <c r="J45" s="9">
        <v>0</v>
      </c>
      <c r="K45" s="9">
        <f t="shared" si="3"/>
        <v>14</v>
      </c>
      <c r="L45" s="9">
        <f t="shared" si="3"/>
        <v>19</v>
      </c>
      <c r="M45" s="9">
        <f t="shared" si="4"/>
        <v>33</v>
      </c>
      <c r="N45" s="339" t="s">
        <v>257</v>
      </c>
    </row>
    <row r="46" spans="1:14" ht="20.100000000000001" customHeight="1" x14ac:dyDescent="0.2">
      <c r="A46" s="8" t="s">
        <v>928</v>
      </c>
      <c r="B46" s="9">
        <v>45</v>
      </c>
      <c r="C46" s="9">
        <v>29</v>
      </c>
      <c r="D46" s="9">
        <v>74</v>
      </c>
      <c r="E46" s="9">
        <v>0</v>
      </c>
      <c r="F46" s="9">
        <v>0</v>
      </c>
      <c r="G46" s="9">
        <v>0</v>
      </c>
      <c r="H46" s="9">
        <v>8</v>
      </c>
      <c r="I46" s="9">
        <v>1</v>
      </c>
      <c r="J46" s="9">
        <v>9</v>
      </c>
      <c r="K46" s="9">
        <f t="shared" si="3"/>
        <v>53</v>
      </c>
      <c r="L46" s="9">
        <f t="shared" si="3"/>
        <v>30</v>
      </c>
      <c r="M46" s="9">
        <f t="shared" si="4"/>
        <v>83</v>
      </c>
      <c r="N46" s="339" t="s">
        <v>929</v>
      </c>
    </row>
    <row r="47" spans="1:14" ht="20.100000000000001" customHeight="1" x14ac:dyDescent="0.2">
      <c r="A47" s="8" t="s">
        <v>306</v>
      </c>
      <c r="B47" s="9">
        <v>35</v>
      </c>
      <c r="C47" s="9">
        <v>8</v>
      </c>
      <c r="D47" s="9">
        <v>43</v>
      </c>
      <c r="E47" s="9">
        <v>0</v>
      </c>
      <c r="F47" s="9">
        <v>0</v>
      </c>
      <c r="G47" s="9">
        <v>0</v>
      </c>
      <c r="H47" s="9">
        <v>1</v>
      </c>
      <c r="I47" s="9">
        <v>1</v>
      </c>
      <c r="J47" s="9">
        <v>2</v>
      </c>
      <c r="K47" s="9">
        <f t="shared" si="3"/>
        <v>36</v>
      </c>
      <c r="L47" s="9">
        <f t="shared" si="3"/>
        <v>9</v>
      </c>
      <c r="M47" s="9">
        <f t="shared" si="4"/>
        <v>45</v>
      </c>
      <c r="N47" s="339" t="s">
        <v>850</v>
      </c>
    </row>
    <row r="48" spans="1:14" ht="20.100000000000001" customHeight="1" x14ac:dyDescent="0.2">
      <c r="A48" s="8" t="s">
        <v>458</v>
      </c>
      <c r="B48" s="9">
        <v>144</v>
      </c>
      <c r="C48" s="9">
        <v>68</v>
      </c>
      <c r="D48" s="9">
        <v>212</v>
      </c>
      <c r="E48" s="9">
        <v>0</v>
      </c>
      <c r="F48" s="9">
        <v>1</v>
      </c>
      <c r="G48" s="9">
        <v>1</v>
      </c>
      <c r="H48" s="9">
        <v>1</v>
      </c>
      <c r="I48" s="9">
        <v>1</v>
      </c>
      <c r="J48" s="9">
        <v>2</v>
      </c>
      <c r="K48" s="9">
        <f t="shared" si="3"/>
        <v>145</v>
      </c>
      <c r="L48" s="9">
        <f t="shared" si="3"/>
        <v>70</v>
      </c>
      <c r="M48" s="9">
        <f t="shared" si="4"/>
        <v>215</v>
      </c>
      <c r="N48" s="339" t="s">
        <v>807</v>
      </c>
    </row>
    <row r="49" spans="1:14" ht="20.100000000000001" customHeight="1" x14ac:dyDescent="0.2">
      <c r="A49" s="8" t="s">
        <v>948</v>
      </c>
      <c r="B49" s="9">
        <v>30</v>
      </c>
      <c r="C49" s="9">
        <v>8</v>
      </c>
      <c r="D49" s="9">
        <v>38</v>
      </c>
      <c r="E49" s="9">
        <v>2</v>
      </c>
      <c r="F49" s="9">
        <v>1</v>
      </c>
      <c r="G49" s="9">
        <v>3</v>
      </c>
      <c r="H49" s="9">
        <v>1</v>
      </c>
      <c r="I49" s="9">
        <v>0</v>
      </c>
      <c r="J49" s="9">
        <v>1</v>
      </c>
      <c r="K49" s="9">
        <f t="shared" si="3"/>
        <v>33</v>
      </c>
      <c r="L49" s="9">
        <f t="shared" si="3"/>
        <v>9</v>
      </c>
      <c r="M49" s="9">
        <f t="shared" si="4"/>
        <v>42</v>
      </c>
      <c r="N49" s="339" t="s">
        <v>932</v>
      </c>
    </row>
    <row r="50" spans="1:14" ht="20.100000000000001" customHeight="1" x14ac:dyDescent="0.2">
      <c r="A50" s="8" t="s">
        <v>949</v>
      </c>
      <c r="B50" s="9">
        <v>0</v>
      </c>
      <c r="C50" s="9">
        <v>6</v>
      </c>
      <c r="D50" s="9">
        <v>6</v>
      </c>
      <c r="E50" s="9">
        <v>0</v>
      </c>
      <c r="F50" s="9">
        <v>0</v>
      </c>
      <c r="G50" s="9">
        <v>0</v>
      </c>
      <c r="H50" s="9">
        <v>0</v>
      </c>
      <c r="I50" s="9">
        <v>0</v>
      </c>
      <c r="J50" s="9">
        <v>0</v>
      </c>
      <c r="K50" s="9">
        <f t="shared" si="3"/>
        <v>0</v>
      </c>
      <c r="L50" s="9">
        <f t="shared" si="3"/>
        <v>6</v>
      </c>
      <c r="M50" s="9">
        <f t="shared" si="4"/>
        <v>6</v>
      </c>
      <c r="N50" s="339" t="s">
        <v>934</v>
      </c>
    </row>
    <row r="51" spans="1:14" ht="20.100000000000001" customHeight="1" x14ac:dyDescent="0.2">
      <c r="A51" s="8" t="s">
        <v>229</v>
      </c>
      <c r="B51" s="9">
        <v>7</v>
      </c>
      <c r="C51" s="9">
        <v>0</v>
      </c>
      <c r="D51" s="9">
        <v>7</v>
      </c>
      <c r="E51" s="9">
        <v>4</v>
      </c>
      <c r="F51" s="9">
        <v>0</v>
      </c>
      <c r="G51" s="9">
        <v>4</v>
      </c>
      <c r="H51" s="9">
        <v>0</v>
      </c>
      <c r="I51" s="9">
        <v>0</v>
      </c>
      <c r="J51" s="9">
        <v>0</v>
      </c>
      <c r="K51" s="9">
        <f t="shared" si="3"/>
        <v>11</v>
      </c>
      <c r="L51" s="9">
        <f t="shared" si="3"/>
        <v>0</v>
      </c>
      <c r="M51" s="9">
        <f t="shared" si="4"/>
        <v>11</v>
      </c>
      <c r="N51" s="339" t="s">
        <v>847</v>
      </c>
    </row>
    <row r="52" spans="1:14" ht="20.100000000000001" customHeight="1" x14ac:dyDescent="0.2">
      <c r="A52" s="8" t="s">
        <v>233</v>
      </c>
      <c r="B52" s="9">
        <v>18</v>
      </c>
      <c r="C52" s="9">
        <v>11</v>
      </c>
      <c r="D52" s="9">
        <v>29</v>
      </c>
      <c r="E52" s="9">
        <v>0</v>
      </c>
      <c r="F52" s="9">
        <v>0</v>
      </c>
      <c r="G52" s="9">
        <v>0</v>
      </c>
      <c r="H52" s="9">
        <v>0</v>
      </c>
      <c r="I52" s="9">
        <v>0</v>
      </c>
      <c r="J52" s="9">
        <v>0</v>
      </c>
      <c r="K52" s="9">
        <f t="shared" si="3"/>
        <v>18</v>
      </c>
      <c r="L52" s="9">
        <f t="shared" si="3"/>
        <v>11</v>
      </c>
      <c r="M52" s="9">
        <f t="shared" si="4"/>
        <v>29</v>
      </c>
      <c r="N52" s="339" t="s">
        <v>234</v>
      </c>
    </row>
    <row r="53" spans="1:14" ht="20.100000000000001" customHeight="1" x14ac:dyDescent="0.2">
      <c r="A53" s="8" t="s">
        <v>237</v>
      </c>
      <c r="B53" s="9">
        <v>2</v>
      </c>
      <c r="C53" s="9">
        <v>0</v>
      </c>
      <c r="D53" s="9">
        <v>2</v>
      </c>
      <c r="E53" s="9">
        <v>0</v>
      </c>
      <c r="F53" s="9">
        <v>0</v>
      </c>
      <c r="G53" s="9">
        <v>0</v>
      </c>
      <c r="H53" s="9">
        <v>0</v>
      </c>
      <c r="I53" s="9">
        <v>0</v>
      </c>
      <c r="J53" s="9">
        <v>0</v>
      </c>
      <c r="K53" s="9">
        <f t="shared" si="3"/>
        <v>2</v>
      </c>
      <c r="L53" s="9">
        <f t="shared" si="3"/>
        <v>0</v>
      </c>
      <c r="M53" s="9">
        <f t="shared" si="4"/>
        <v>2</v>
      </c>
      <c r="N53" s="339" t="s">
        <v>238</v>
      </c>
    </row>
    <row r="54" spans="1:14" ht="20.100000000000001" customHeight="1" x14ac:dyDescent="0.2">
      <c r="A54" s="8" t="s">
        <v>239</v>
      </c>
      <c r="B54" s="9">
        <v>12</v>
      </c>
      <c r="C54" s="9">
        <v>2</v>
      </c>
      <c r="D54" s="9">
        <v>14</v>
      </c>
      <c r="E54" s="9">
        <v>1</v>
      </c>
      <c r="F54" s="9">
        <v>4</v>
      </c>
      <c r="G54" s="9">
        <v>5</v>
      </c>
      <c r="H54" s="9">
        <v>0</v>
      </c>
      <c r="I54" s="9">
        <v>1</v>
      </c>
      <c r="J54" s="9">
        <v>1</v>
      </c>
      <c r="K54" s="9">
        <f t="shared" si="3"/>
        <v>13</v>
      </c>
      <c r="L54" s="9">
        <f t="shared" si="3"/>
        <v>7</v>
      </c>
      <c r="M54" s="9">
        <f t="shared" si="4"/>
        <v>20</v>
      </c>
      <c r="N54" s="339" t="s">
        <v>240</v>
      </c>
    </row>
    <row r="55" spans="1:14" ht="20.100000000000001" customHeight="1" x14ac:dyDescent="0.2">
      <c r="A55" s="8" t="s">
        <v>435</v>
      </c>
      <c r="B55" s="9">
        <v>1</v>
      </c>
      <c r="C55" s="9">
        <v>0</v>
      </c>
      <c r="D55" s="9">
        <v>1</v>
      </c>
      <c r="E55" s="9">
        <v>0</v>
      </c>
      <c r="F55" s="9">
        <v>1</v>
      </c>
      <c r="G55" s="9">
        <v>1</v>
      </c>
      <c r="H55" s="9">
        <v>2</v>
      </c>
      <c r="I55" s="9">
        <v>1</v>
      </c>
      <c r="J55" s="9">
        <v>3</v>
      </c>
      <c r="K55" s="9">
        <f t="shared" si="3"/>
        <v>3</v>
      </c>
      <c r="L55" s="9">
        <f t="shared" si="3"/>
        <v>2</v>
      </c>
      <c r="M55" s="9">
        <f t="shared" si="4"/>
        <v>5</v>
      </c>
      <c r="N55" s="339" t="s">
        <v>909</v>
      </c>
    </row>
    <row r="56" spans="1:14" ht="20.100000000000001" customHeight="1" thickBot="1" x14ac:dyDescent="0.25">
      <c r="A56" s="40" t="s">
        <v>500</v>
      </c>
      <c r="B56" s="41">
        <f>SUM(B43:B55)</f>
        <v>404</v>
      </c>
      <c r="C56" s="41">
        <f t="shared" ref="C56:M56" si="5">SUM(C43:C55)</f>
        <v>215</v>
      </c>
      <c r="D56" s="41">
        <f t="shared" si="5"/>
        <v>619</v>
      </c>
      <c r="E56" s="41">
        <f t="shared" si="5"/>
        <v>8</v>
      </c>
      <c r="F56" s="41">
        <f t="shared" si="5"/>
        <v>9</v>
      </c>
      <c r="G56" s="41">
        <f t="shared" si="5"/>
        <v>17</v>
      </c>
      <c r="H56" s="41">
        <f t="shared" si="5"/>
        <v>38</v>
      </c>
      <c r="I56" s="41">
        <f t="shared" si="5"/>
        <v>6</v>
      </c>
      <c r="J56" s="41">
        <f t="shared" si="5"/>
        <v>44</v>
      </c>
      <c r="K56" s="41">
        <f t="shared" si="5"/>
        <v>450</v>
      </c>
      <c r="L56" s="41">
        <f t="shared" si="5"/>
        <v>230</v>
      </c>
      <c r="M56" s="41">
        <f t="shared" si="5"/>
        <v>680</v>
      </c>
      <c r="N56" s="42" t="s">
        <v>251</v>
      </c>
    </row>
    <row r="57" spans="1:14" ht="20.100000000000001" customHeight="1" thickBot="1" x14ac:dyDescent="0.25">
      <c r="A57" s="23" t="s">
        <v>374</v>
      </c>
      <c r="B57" s="24">
        <f t="shared" ref="B57:M57" si="6">SUM(B56,B29)</f>
        <v>1038</v>
      </c>
      <c r="C57" s="24">
        <f t="shared" si="6"/>
        <v>838</v>
      </c>
      <c r="D57" s="24">
        <f t="shared" si="6"/>
        <v>1876</v>
      </c>
      <c r="E57" s="24">
        <f t="shared" si="6"/>
        <v>174</v>
      </c>
      <c r="F57" s="24">
        <f t="shared" si="6"/>
        <v>144</v>
      </c>
      <c r="G57" s="24">
        <f t="shared" si="6"/>
        <v>318</v>
      </c>
      <c r="H57" s="24">
        <f t="shared" si="6"/>
        <v>136</v>
      </c>
      <c r="I57" s="24">
        <f t="shared" si="6"/>
        <v>101</v>
      </c>
      <c r="J57" s="24">
        <f t="shared" si="6"/>
        <v>237</v>
      </c>
      <c r="K57" s="24">
        <f t="shared" si="6"/>
        <v>1348</v>
      </c>
      <c r="L57" s="24">
        <f t="shared" si="6"/>
        <v>1083</v>
      </c>
      <c r="M57" s="24">
        <f t="shared" si="6"/>
        <v>2431</v>
      </c>
      <c r="N57" s="340" t="s">
        <v>253</v>
      </c>
    </row>
    <row r="58" spans="1:14" ht="15" thickTop="1" x14ac:dyDescent="0.2"/>
  </sheetData>
  <mergeCells count="22">
    <mergeCell ref="A1:N1"/>
    <mergeCell ref="A2:N2"/>
    <mergeCell ref="A4:A7"/>
    <mergeCell ref="B4:D4"/>
    <mergeCell ref="E4:G4"/>
    <mergeCell ref="H4:J4"/>
    <mergeCell ref="K4:M4"/>
    <mergeCell ref="N4:N7"/>
    <mergeCell ref="B5:D5"/>
    <mergeCell ref="E5:G5"/>
    <mergeCell ref="H5:J5"/>
    <mergeCell ref="K5:M5"/>
    <mergeCell ref="A38:A41"/>
    <mergeCell ref="B38:D38"/>
    <mergeCell ref="E38:G38"/>
    <mergeCell ref="H38:J38"/>
    <mergeCell ref="K38:M38"/>
    <mergeCell ref="N38:N41"/>
    <mergeCell ref="B39:D39"/>
    <mergeCell ref="E39:G39"/>
    <mergeCell ref="H39:J39"/>
    <mergeCell ref="K39:M3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7"/>
  <sheetViews>
    <sheetView rightToLeft="1" view="pageBreakPreview" topLeftCell="A79" zoomScale="80" zoomScaleSheetLayoutView="80" workbookViewId="0">
      <selection activeCell="N89" sqref="N89"/>
    </sheetView>
  </sheetViews>
  <sheetFormatPr defaultRowHeight="14.25" x14ac:dyDescent="0.2"/>
  <cols>
    <col min="1" max="1" width="29.625" style="335" customWidth="1"/>
    <col min="2" max="2" width="7.25" style="335" customWidth="1"/>
    <col min="3" max="3" width="8.375" style="335" customWidth="1"/>
    <col min="4" max="4" width="7.875" style="335" customWidth="1"/>
    <col min="5" max="5" width="7.125" style="335" customWidth="1"/>
    <col min="6" max="6" width="8.75" style="335" customWidth="1"/>
    <col min="7" max="7" width="7.375" style="335" customWidth="1"/>
    <col min="8" max="8" width="7.5" style="335" customWidth="1"/>
    <col min="9" max="9" width="9.125" style="335" bestFit="1" customWidth="1"/>
    <col min="10" max="10" width="9.25" style="335" customWidth="1"/>
    <col min="11" max="11" width="49.875" style="335" customWidth="1"/>
    <col min="12" max="16384" width="9" style="335"/>
  </cols>
  <sheetData>
    <row r="1" spans="1:11" ht="24" customHeight="1" x14ac:dyDescent="0.2">
      <c r="A1" s="995" t="s">
        <v>2138</v>
      </c>
      <c r="B1" s="995"/>
      <c r="C1" s="995"/>
      <c r="D1" s="995"/>
      <c r="E1" s="995"/>
      <c r="F1" s="995"/>
      <c r="G1" s="995"/>
      <c r="H1" s="995"/>
      <c r="I1" s="995"/>
      <c r="J1" s="995"/>
      <c r="K1" s="995"/>
    </row>
    <row r="2" spans="1:11" s="527" customFormat="1" ht="21" customHeight="1" x14ac:dyDescent="0.2">
      <c r="A2" s="999" t="s">
        <v>2139</v>
      </c>
      <c r="B2" s="999"/>
      <c r="C2" s="999"/>
      <c r="D2" s="999"/>
      <c r="E2" s="999"/>
      <c r="F2" s="999"/>
      <c r="G2" s="999"/>
      <c r="H2" s="999"/>
      <c r="I2" s="999"/>
      <c r="J2" s="999"/>
      <c r="K2" s="999"/>
    </row>
    <row r="3" spans="1:11" ht="18" customHeight="1" thickBot="1" x14ac:dyDescent="0.3">
      <c r="A3" s="33" t="s">
        <v>954</v>
      </c>
      <c r="K3" s="79" t="s">
        <v>955</v>
      </c>
    </row>
    <row r="4" spans="1:11" ht="20.100000000000001" customHeight="1" thickTop="1" x14ac:dyDescent="0.25">
      <c r="A4" s="992" t="s">
        <v>196</v>
      </c>
      <c r="B4" s="1003" t="s">
        <v>1</v>
      </c>
      <c r="C4" s="1003"/>
      <c r="D4" s="1003"/>
      <c r="E4" s="1003" t="s">
        <v>2</v>
      </c>
      <c r="F4" s="1003"/>
      <c r="G4" s="1003"/>
      <c r="H4" s="1003" t="s">
        <v>4</v>
      </c>
      <c r="I4" s="1003"/>
      <c r="J4" s="1003"/>
      <c r="K4" s="992" t="s">
        <v>197</v>
      </c>
    </row>
    <row r="5" spans="1:11" ht="20.100000000000001" customHeight="1" x14ac:dyDescent="0.25">
      <c r="A5" s="993"/>
      <c r="B5" s="1004" t="s">
        <v>6</v>
      </c>
      <c r="C5" s="1004"/>
      <c r="D5" s="1004"/>
      <c r="E5" s="1004" t="s">
        <v>7</v>
      </c>
      <c r="F5" s="1004"/>
      <c r="G5" s="1004"/>
      <c r="H5" s="1004" t="s">
        <v>9</v>
      </c>
      <c r="I5" s="1004"/>
      <c r="J5" s="1004"/>
      <c r="K5" s="993"/>
    </row>
    <row r="6" spans="1:11" ht="20.100000000000001" customHeight="1" x14ac:dyDescent="0.25">
      <c r="A6" s="993"/>
      <c r="B6" s="334" t="s">
        <v>10</v>
      </c>
      <c r="C6" s="334" t="s">
        <v>112</v>
      </c>
      <c r="D6" s="334" t="s">
        <v>12</v>
      </c>
      <c r="E6" s="334" t="s">
        <v>10</v>
      </c>
      <c r="F6" s="334" t="s">
        <v>112</v>
      </c>
      <c r="G6" s="334" t="s">
        <v>12</v>
      </c>
      <c r="H6" s="334" t="s">
        <v>10</v>
      </c>
      <c r="I6" s="334" t="s">
        <v>112</v>
      </c>
      <c r="J6" s="334" t="s">
        <v>12</v>
      </c>
      <c r="K6" s="993"/>
    </row>
    <row r="7" spans="1:11" ht="20.100000000000001" customHeight="1" thickBot="1" x14ac:dyDescent="0.3">
      <c r="A7" s="994"/>
      <c r="B7" s="4" t="s">
        <v>13</v>
      </c>
      <c r="C7" s="4" t="s">
        <v>14</v>
      </c>
      <c r="D7" s="4" t="s">
        <v>9</v>
      </c>
      <c r="E7" s="4" t="s">
        <v>13</v>
      </c>
      <c r="F7" s="4" t="s">
        <v>14</v>
      </c>
      <c r="G7" s="4" t="s">
        <v>9</v>
      </c>
      <c r="H7" s="4" t="s">
        <v>13</v>
      </c>
      <c r="I7" s="4" t="s">
        <v>14</v>
      </c>
      <c r="J7" s="4" t="s">
        <v>9</v>
      </c>
      <c r="K7" s="994"/>
    </row>
    <row r="8" spans="1:11" ht="20.100000000000001" customHeight="1" x14ac:dyDescent="0.2">
      <c r="A8" s="37" t="s">
        <v>15</v>
      </c>
      <c r="B8" s="38"/>
      <c r="C8" s="38"/>
      <c r="D8" s="38"/>
      <c r="E8" s="38"/>
      <c r="F8" s="38"/>
      <c r="G8" s="38"/>
      <c r="H8" s="38"/>
      <c r="I8" s="38"/>
      <c r="J8" s="38"/>
      <c r="K8" s="39" t="s">
        <v>952</v>
      </c>
    </row>
    <row r="9" spans="1:11" ht="20.100000000000001" customHeight="1" x14ac:dyDescent="0.25">
      <c r="A9" s="8" t="s">
        <v>199</v>
      </c>
      <c r="B9" s="9">
        <v>221</v>
      </c>
      <c r="C9" s="9">
        <v>579</v>
      </c>
      <c r="D9" s="9">
        <v>800</v>
      </c>
      <c r="E9" s="9">
        <v>0</v>
      </c>
      <c r="F9" s="9">
        <v>0</v>
      </c>
      <c r="G9" s="9">
        <v>0</v>
      </c>
      <c r="H9" s="9">
        <f>SUM(B9,E9)</f>
        <v>221</v>
      </c>
      <c r="I9" s="321">
        <f>SUM(C9,F9)</f>
        <v>579</v>
      </c>
      <c r="J9" s="9">
        <f t="shared" ref="J9:J28" si="0">SUM(D9,G9)</f>
        <v>800</v>
      </c>
      <c r="K9" s="339" t="s">
        <v>200</v>
      </c>
    </row>
    <row r="10" spans="1:11" ht="20.100000000000001" customHeight="1" x14ac:dyDescent="0.25">
      <c r="A10" s="8" t="s">
        <v>203</v>
      </c>
      <c r="B10" s="9">
        <v>36</v>
      </c>
      <c r="C10" s="9">
        <v>120</v>
      </c>
      <c r="D10" s="9">
        <v>156</v>
      </c>
      <c r="E10" s="9">
        <v>0</v>
      </c>
      <c r="F10" s="9">
        <v>0</v>
      </c>
      <c r="G10" s="9">
        <v>0</v>
      </c>
      <c r="H10" s="9">
        <f t="shared" ref="H10:I28" si="1">SUM(B10,E10)</f>
        <v>36</v>
      </c>
      <c r="I10" s="321">
        <f t="shared" si="1"/>
        <v>120</v>
      </c>
      <c r="J10" s="9">
        <f t="shared" si="0"/>
        <v>156</v>
      </c>
      <c r="K10" s="339" t="s">
        <v>204</v>
      </c>
    </row>
    <row r="11" spans="1:11" ht="20.100000000000001" customHeight="1" x14ac:dyDescent="0.25">
      <c r="A11" s="8" t="s">
        <v>404</v>
      </c>
      <c r="B11" s="9">
        <v>179</v>
      </c>
      <c r="C11" s="9">
        <v>399</v>
      </c>
      <c r="D11" s="9">
        <v>578</v>
      </c>
      <c r="E11" s="9">
        <v>0</v>
      </c>
      <c r="F11" s="9">
        <v>0</v>
      </c>
      <c r="G11" s="9">
        <v>0</v>
      </c>
      <c r="H11" s="9">
        <f t="shared" si="1"/>
        <v>179</v>
      </c>
      <c r="I11" s="321">
        <f t="shared" si="1"/>
        <v>399</v>
      </c>
      <c r="J11" s="9">
        <f t="shared" si="0"/>
        <v>578</v>
      </c>
      <c r="K11" s="339" t="s">
        <v>300</v>
      </c>
    </row>
    <row r="12" spans="1:11" ht="20.100000000000001" customHeight="1" x14ac:dyDescent="0.25">
      <c r="A12" s="8" t="s">
        <v>207</v>
      </c>
      <c r="B12" s="9">
        <v>33</v>
      </c>
      <c r="C12" s="9">
        <v>319</v>
      </c>
      <c r="D12" s="9">
        <v>352</v>
      </c>
      <c r="E12" s="9">
        <v>0</v>
      </c>
      <c r="F12" s="9">
        <v>0</v>
      </c>
      <c r="G12" s="9">
        <v>0</v>
      </c>
      <c r="H12" s="9">
        <f t="shared" si="1"/>
        <v>33</v>
      </c>
      <c r="I12" s="321">
        <f t="shared" si="1"/>
        <v>319</v>
      </c>
      <c r="J12" s="9">
        <f t="shared" si="0"/>
        <v>352</v>
      </c>
      <c r="K12" s="339" t="s">
        <v>208</v>
      </c>
    </row>
    <row r="13" spans="1:11" ht="20.100000000000001" customHeight="1" x14ac:dyDescent="0.25">
      <c r="A13" s="8" t="s">
        <v>209</v>
      </c>
      <c r="B13" s="9">
        <v>377</v>
      </c>
      <c r="C13" s="9">
        <v>426</v>
      </c>
      <c r="D13" s="9">
        <v>803</v>
      </c>
      <c r="E13" s="9">
        <v>0</v>
      </c>
      <c r="F13" s="9">
        <v>0</v>
      </c>
      <c r="G13" s="9">
        <v>0</v>
      </c>
      <c r="H13" s="9">
        <f t="shared" si="1"/>
        <v>377</v>
      </c>
      <c r="I13" s="321">
        <f t="shared" si="1"/>
        <v>426</v>
      </c>
      <c r="J13" s="9">
        <f t="shared" si="0"/>
        <v>803</v>
      </c>
      <c r="K13" s="339" t="s">
        <v>210</v>
      </c>
    </row>
    <row r="14" spans="1:11" ht="20.100000000000001" customHeight="1" x14ac:dyDescent="0.25">
      <c r="A14" s="8" t="s">
        <v>927</v>
      </c>
      <c r="B14" s="9">
        <v>178</v>
      </c>
      <c r="C14" s="9">
        <v>318</v>
      </c>
      <c r="D14" s="9">
        <v>496</v>
      </c>
      <c r="E14" s="9">
        <v>0</v>
      </c>
      <c r="F14" s="9">
        <v>0</v>
      </c>
      <c r="G14" s="9">
        <v>0</v>
      </c>
      <c r="H14" s="9">
        <f t="shared" si="1"/>
        <v>178</v>
      </c>
      <c r="I14" s="321">
        <f t="shared" si="1"/>
        <v>318</v>
      </c>
      <c r="J14" s="9">
        <f t="shared" si="0"/>
        <v>496</v>
      </c>
      <c r="K14" s="339" t="s">
        <v>214</v>
      </c>
    </row>
    <row r="15" spans="1:11" ht="20.100000000000001" customHeight="1" x14ac:dyDescent="0.25">
      <c r="A15" s="8" t="s">
        <v>215</v>
      </c>
      <c r="B15" s="9">
        <v>92</v>
      </c>
      <c r="C15" s="9">
        <v>93</v>
      </c>
      <c r="D15" s="9">
        <v>185</v>
      </c>
      <c r="E15" s="9">
        <v>0</v>
      </c>
      <c r="F15" s="9">
        <v>0</v>
      </c>
      <c r="G15" s="9">
        <v>0</v>
      </c>
      <c r="H15" s="9">
        <f t="shared" si="1"/>
        <v>92</v>
      </c>
      <c r="I15" s="321">
        <f t="shared" si="1"/>
        <v>93</v>
      </c>
      <c r="J15" s="9">
        <f t="shared" si="0"/>
        <v>185</v>
      </c>
      <c r="K15" s="339" t="s">
        <v>216</v>
      </c>
    </row>
    <row r="16" spans="1:11" ht="20.100000000000001" customHeight="1" x14ac:dyDescent="0.25">
      <c r="A16" s="8" t="s">
        <v>217</v>
      </c>
      <c r="B16" s="9">
        <v>243</v>
      </c>
      <c r="C16" s="9">
        <v>592</v>
      </c>
      <c r="D16" s="9">
        <v>835</v>
      </c>
      <c r="E16" s="9">
        <v>0</v>
      </c>
      <c r="F16" s="9">
        <v>0</v>
      </c>
      <c r="G16" s="9">
        <v>0</v>
      </c>
      <c r="H16" s="9">
        <f t="shared" si="1"/>
        <v>243</v>
      </c>
      <c r="I16" s="321">
        <f t="shared" si="1"/>
        <v>592</v>
      </c>
      <c r="J16" s="9">
        <f t="shared" si="0"/>
        <v>835</v>
      </c>
      <c r="K16" s="339" t="s">
        <v>218</v>
      </c>
    </row>
    <row r="17" spans="1:11" ht="20.100000000000001" customHeight="1" x14ac:dyDescent="0.25">
      <c r="A17" s="8" t="s">
        <v>953</v>
      </c>
      <c r="B17" s="9">
        <v>112</v>
      </c>
      <c r="C17" s="9">
        <v>340</v>
      </c>
      <c r="D17" s="9">
        <v>452</v>
      </c>
      <c r="E17" s="9">
        <v>0</v>
      </c>
      <c r="F17" s="9">
        <v>0</v>
      </c>
      <c r="G17" s="9">
        <v>0</v>
      </c>
      <c r="H17" s="9">
        <f t="shared" si="1"/>
        <v>112</v>
      </c>
      <c r="I17" s="321">
        <f t="shared" si="1"/>
        <v>340</v>
      </c>
      <c r="J17" s="9">
        <f t="shared" si="0"/>
        <v>452</v>
      </c>
      <c r="K17" s="339" t="s">
        <v>929</v>
      </c>
    </row>
    <row r="18" spans="1:11" ht="20.100000000000001" customHeight="1" x14ac:dyDescent="0.25">
      <c r="A18" s="8" t="s">
        <v>306</v>
      </c>
      <c r="B18" s="9">
        <v>595</v>
      </c>
      <c r="C18" s="9">
        <v>584</v>
      </c>
      <c r="D18" s="9">
        <v>1179</v>
      </c>
      <c r="E18" s="9">
        <v>0</v>
      </c>
      <c r="F18" s="9">
        <v>0</v>
      </c>
      <c r="G18" s="9">
        <v>0</v>
      </c>
      <c r="H18" s="9">
        <f t="shared" si="1"/>
        <v>595</v>
      </c>
      <c r="I18" s="321">
        <f t="shared" si="1"/>
        <v>584</v>
      </c>
      <c r="J18" s="9">
        <f t="shared" si="0"/>
        <v>1179</v>
      </c>
      <c r="K18" s="339" t="s">
        <v>222</v>
      </c>
    </row>
    <row r="19" spans="1:11" ht="20.100000000000001" customHeight="1" x14ac:dyDescent="0.25">
      <c r="A19" s="8" t="s">
        <v>458</v>
      </c>
      <c r="B19" s="9">
        <v>756</v>
      </c>
      <c r="C19" s="9">
        <v>1578</v>
      </c>
      <c r="D19" s="9">
        <v>2334</v>
      </c>
      <c r="E19" s="9">
        <v>0</v>
      </c>
      <c r="F19" s="9">
        <v>0</v>
      </c>
      <c r="G19" s="9">
        <v>0</v>
      </c>
      <c r="H19" s="9">
        <f t="shared" si="1"/>
        <v>756</v>
      </c>
      <c r="I19" s="321">
        <f t="shared" si="1"/>
        <v>1578</v>
      </c>
      <c r="J19" s="9">
        <f t="shared" si="0"/>
        <v>2334</v>
      </c>
      <c r="K19" s="339" t="s">
        <v>807</v>
      </c>
    </row>
    <row r="20" spans="1:11" ht="20.100000000000001" customHeight="1" x14ac:dyDescent="0.25">
      <c r="A20" s="8" t="s">
        <v>948</v>
      </c>
      <c r="B20" s="9">
        <v>494</v>
      </c>
      <c r="C20" s="9">
        <v>1091</v>
      </c>
      <c r="D20" s="9">
        <v>1585</v>
      </c>
      <c r="E20" s="9">
        <v>0</v>
      </c>
      <c r="F20" s="9">
        <v>0</v>
      </c>
      <c r="G20" s="9">
        <v>0</v>
      </c>
      <c r="H20" s="9">
        <f t="shared" si="1"/>
        <v>494</v>
      </c>
      <c r="I20" s="321">
        <f t="shared" si="1"/>
        <v>1091</v>
      </c>
      <c r="J20" s="9">
        <f t="shared" si="0"/>
        <v>1585</v>
      </c>
      <c r="K20" s="339" t="s">
        <v>932</v>
      </c>
    </row>
    <row r="21" spans="1:11" ht="20.100000000000001" customHeight="1" x14ac:dyDescent="0.25">
      <c r="A21" s="8" t="s">
        <v>949</v>
      </c>
      <c r="B21" s="9">
        <v>0</v>
      </c>
      <c r="C21" s="9">
        <v>788</v>
      </c>
      <c r="D21" s="9">
        <v>788</v>
      </c>
      <c r="E21" s="9">
        <v>0</v>
      </c>
      <c r="F21" s="9">
        <v>0</v>
      </c>
      <c r="G21" s="9">
        <v>0</v>
      </c>
      <c r="H21" s="9">
        <f t="shared" si="1"/>
        <v>0</v>
      </c>
      <c r="I21" s="321">
        <f t="shared" si="1"/>
        <v>788</v>
      </c>
      <c r="J21" s="9">
        <f t="shared" si="0"/>
        <v>788</v>
      </c>
      <c r="K21" s="339" t="s">
        <v>934</v>
      </c>
    </row>
    <row r="22" spans="1:11" ht="20.100000000000001" customHeight="1" x14ac:dyDescent="0.25">
      <c r="A22" s="8" t="s">
        <v>935</v>
      </c>
      <c r="B22" s="9">
        <v>72</v>
      </c>
      <c r="C22" s="9">
        <v>95</v>
      </c>
      <c r="D22" s="9">
        <v>167</v>
      </c>
      <c r="E22" s="9">
        <v>0</v>
      </c>
      <c r="F22" s="9">
        <v>0</v>
      </c>
      <c r="G22" s="9">
        <v>0</v>
      </c>
      <c r="H22" s="9">
        <f t="shared" si="1"/>
        <v>72</v>
      </c>
      <c r="I22" s="321">
        <f t="shared" si="1"/>
        <v>95</v>
      </c>
      <c r="J22" s="9">
        <f t="shared" si="0"/>
        <v>167</v>
      </c>
      <c r="K22" s="339" t="s">
        <v>950</v>
      </c>
    </row>
    <row r="23" spans="1:11" ht="20.100000000000001" customHeight="1" x14ac:dyDescent="0.25">
      <c r="A23" s="8" t="s">
        <v>851</v>
      </c>
      <c r="B23" s="9">
        <v>347</v>
      </c>
      <c r="C23" s="9">
        <v>149</v>
      </c>
      <c r="D23" s="9">
        <v>496</v>
      </c>
      <c r="E23" s="9">
        <v>0</v>
      </c>
      <c r="F23" s="9">
        <v>0</v>
      </c>
      <c r="G23" s="9">
        <v>0</v>
      </c>
      <c r="H23" s="9">
        <f t="shared" si="1"/>
        <v>347</v>
      </c>
      <c r="I23" s="321">
        <f t="shared" si="1"/>
        <v>149</v>
      </c>
      <c r="J23" s="9">
        <f t="shared" si="0"/>
        <v>496</v>
      </c>
      <c r="K23" s="339" t="s">
        <v>847</v>
      </c>
    </row>
    <row r="24" spans="1:11" ht="20.100000000000001" customHeight="1" x14ac:dyDescent="0.25">
      <c r="A24" s="8" t="s">
        <v>233</v>
      </c>
      <c r="B24" s="9">
        <v>495</v>
      </c>
      <c r="C24" s="9">
        <v>654</v>
      </c>
      <c r="D24" s="9">
        <v>1149</v>
      </c>
      <c r="E24" s="9">
        <v>0</v>
      </c>
      <c r="F24" s="9">
        <v>0</v>
      </c>
      <c r="G24" s="9">
        <v>0</v>
      </c>
      <c r="H24" s="9">
        <f t="shared" si="1"/>
        <v>495</v>
      </c>
      <c r="I24" s="321">
        <f t="shared" si="1"/>
        <v>654</v>
      </c>
      <c r="J24" s="9">
        <f t="shared" si="0"/>
        <v>1149</v>
      </c>
      <c r="K24" s="339" t="s">
        <v>234</v>
      </c>
    </row>
    <row r="25" spans="1:11" ht="20.100000000000001" customHeight="1" x14ac:dyDescent="0.25">
      <c r="A25" s="8" t="s">
        <v>463</v>
      </c>
      <c r="B25" s="9">
        <v>97</v>
      </c>
      <c r="C25" s="9">
        <v>69</v>
      </c>
      <c r="D25" s="9">
        <v>166</v>
      </c>
      <c r="E25" s="9">
        <v>0</v>
      </c>
      <c r="F25" s="9">
        <v>0</v>
      </c>
      <c r="G25" s="9">
        <v>0</v>
      </c>
      <c r="H25" s="9">
        <f t="shared" si="1"/>
        <v>97</v>
      </c>
      <c r="I25" s="321">
        <f t="shared" si="1"/>
        <v>69</v>
      </c>
      <c r="J25" s="9">
        <f t="shared" si="0"/>
        <v>166</v>
      </c>
      <c r="K25" s="339" t="s">
        <v>464</v>
      </c>
    </row>
    <row r="26" spans="1:11" ht="20.100000000000001" customHeight="1" x14ac:dyDescent="0.25">
      <c r="A26" s="8" t="s">
        <v>237</v>
      </c>
      <c r="B26" s="9">
        <v>273</v>
      </c>
      <c r="C26" s="9">
        <v>106</v>
      </c>
      <c r="D26" s="9">
        <v>379</v>
      </c>
      <c r="E26" s="9">
        <v>0</v>
      </c>
      <c r="F26" s="9">
        <v>0</v>
      </c>
      <c r="G26" s="9">
        <v>0</v>
      </c>
      <c r="H26" s="9">
        <f t="shared" si="1"/>
        <v>273</v>
      </c>
      <c r="I26" s="321">
        <f t="shared" si="1"/>
        <v>106</v>
      </c>
      <c r="J26" s="9">
        <f t="shared" si="0"/>
        <v>379</v>
      </c>
      <c r="K26" s="339" t="s">
        <v>238</v>
      </c>
    </row>
    <row r="27" spans="1:11" ht="20.100000000000001" customHeight="1" x14ac:dyDescent="0.25">
      <c r="A27" s="8" t="s">
        <v>239</v>
      </c>
      <c r="B27" s="9">
        <v>319</v>
      </c>
      <c r="C27" s="9">
        <v>307</v>
      </c>
      <c r="D27" s="9">
        <v>626</v>
      </c>
      <c r="E27" s="9">
        <v>0</v>
      </c>
      <c r="F27" s="9">
        <v>0</v>
      </c>
      <c r="G27" s="9">
        <v>0</v>
      </c>
      <c r="H27" s="9">
        <f t="shared" si="1"/>
        <v>319</v>
      </c>
      <c r="I27" s="321">
        <f t="shared" si="1"/>
        <v>307</v>
      </c>
      <c r="J27" s="9">
        <f t="shared" si="0"/>
        <v>626</v>
      </c>
      <c r="K27" s="339" t="s">
        <v>240</v>
      </c>
    </row>
    <row r="28" spans="1:11" ht="20.100000000000001" customHeight="1" x14ac:dyDescent="0.25">
      <c r="A28" s="20" t="s">
        <v>245</v>
      </c>
      <c r="B28" s="21">
        <v>277</v>
      </c>
      <c r="C28" s="21">
        <v>292</v>
      </c>
      <c r="D28" s="21">
        <v>569</v>
      </c>
      <c r="E28" s="21">
        <v>0</v>
      </c>
      <c r="F28" s="21">
        <v>0</v>
      </c>
      <c r="G28" s="21">
        <v>0</v>
      </c>
      <c r="H28" s="21">
        <f t="shared" si="1"/>
        <v>277</v>
      </c>
      <c r="I28" s="322">
        <f t="shared" si="1"/>
        <v>292</v>
      </c>
      <c r="J28" s="21">
        <f t="shared" si="0"/>
        <v>569</v>
      </c>
      <c r="K28" s="22" t="s">
        <v>909</v>
      </c>
    </row>
    <row r="29" spans="1:11" ht="20.100000000000001" customHeight="1" thickBot="1" x14ac:dyDescent="0.3">
      <c r="A29" s="11" t="s">
        <v>90</v>
      </c>
      <c r="B29" s="678">
        <f>SUM(B9:B28)</f>
        <v>5196</v>
      </c>
      <c r="C29" s="678">
        <f t="shared" ref="C29:J29" si="2">SUM(C9:C28)</f>
        <v>8899</v>
      </c>
      <c r="D29" s="678">
        <f t="shared" si="2"/>
        <v>14095</v>
      </c>
      <c r="E29" s="678">
        <f t="shared" si="2"/>
        <v>0</v>
      </c>
      <c r="F29" s="678">
        <f t="shared" si="2"/>
        <v>0</v>
      </c>
      <c r="G29" s="678">
        <f t="shared" si="2"/>
        <v>0</v>
      </c>
      <c r="H29" s="678">
        <f t="shared" si="2"/>
        <v>5196</v>
      </c>
      <c r="I29" s="678">
        <f t="shared" si="2"/>
        <v>8899</v>
      </c>
      <c r="J29" s="678">
        <f t="shared" si="2"/>
        <v>14095</v>
      </c>
      <c r="K29" s="13" t="s">
        <v>91</v>
      </c>
    </row>
    <row r="30" spans="1:11" ht="15" thickTop="1" x14ac:dyDescent="0.2"/>
    <row r="31" spans="1:11" ht="27" customHeight="1" thickBot="1" x14ac:dyDescent="0.3">
      <c r="A31" s="33" t="s">
        <v>2539</v>
      </c>
      <c r="K31" s="79" t="s">
        <v>956</v>
      </c>
    </row>
    <row r="32" spans="1:11" ht="20.100000000000001" customHeight="1" thickTop="1" x14ac:dyDescent="0.25">
      <c r="A32" s="992" t="s">
        <v>196</v>
      </c>
      <c r="B32" s="1003" t="s">
        <v>1</v>
      </c>
      <c r="C32" s="1003"/>
      <c r="D32" s="1003"/>
      <c r="E32" s="1003" t="s">
        <v>2</v>
      </c>
      <c r="F32" s="1003"/>
      <c r="G32" s="1003"/>
      <c r="H32" s="1003" t="s">
        <v>4</v>
      </c>
      <c r="I32" s="1003"/>
      <c r="J32" s="1003"/>
      <c r="K32" s="992" t="s">
        <v>197</v>
      </c>
    </row>
    <row r="33" spans="1:11" ht="20.100000000000001" customHeight="1" x14ac:dyDescent="0.25">
      <c r="A33" s="993"/>
      <c r="B33" s="1004" t="s">
        <v>6</v>
      </c>
      <c r="C33" s="1004"/>
      <c r="D33" s="1004"/>
      <c r="E33" s="1004" t="s">
        <v>7</v>
      </c>
      <c r="F33" s="1004"/>
      <c r="G33" s="1004"/>
      <c r="H33" s="1004" t="s">
        <v>9</v>
      </c>
      <c r="I33" s="1004"/>
      <c r="J33" s="1004"/>
      <c r="K33" s="993"/>
    </row>
    <row r="34" spans="1:11" ht="20.100000000000001" customHeight="1" x14ac:dyDescent="0.25">
      <c r="A34" s="993"/>
      <c r="B34" s="334" t="s">
        <v>10</v>
      </c>
      <c r="C34" s="334" t="s">
        <v>112</v>
      </c>
      <c r="D34" s="334" t="s">
        <v>12</v>
      </c>
      <c r="E34" s="334" t="s">
        <v>10</v>
      </c>
      <c r="F34" s="334" t="s">
        <v>112</v>
      </c>
      <c r="G34" s="334" t="s">
        <v>12</v>
      </c>
      <c r="H34" s="334" t="s">
        <v>10</v>
      </c>
      <c r="I34" s="334" t="s">
        <v>112</v>
      </c>
      <c r="J34" s="334" t="s">
        <v>12</v>
      </c>
      <c r="K34" s="993"/>
    </row>
    <row r="35" spans="1:11" ht="20.100000000000001" customHeight="1" thickBot="1" x14ac:dyDescent="0.3">
      <c r="A35" s="994"/>
      <c r="B35" s="4" t="s">
        <v>13</v>
      </c>
      <c r="C35" s="4" t="s">
        <v>14</v>
      </c>
      <c r="D35" s="4" t="s">
        <v>9</v>
      </c>
      <c r="E35" s="4" t="s">
        <v>13</v>
      </c>
      <c r="F35" s="4" t="s">
        <v>14</v>
      </c>
      <c r="G35" s="4" t="s">
        <v>9</v>
      </c>
      <c r="H35" s="4" t="s">
        <v>13</v>
      </c>
      <c r="I35" s="4" t="s">
        <v>14</v>
      </c>
      <c r="J35" s="4" t="s">
        <v>9</v>
      </c>
      <c r="K35" s="994"/>
    </row>
    <row r="36" spans="1:11" ht="27.75" customHeight="1" x14ac:dyDescent="0.2">
      <c r="A36" s="37" t="s">
        <v>92</v>
      </c>
      <c r="B36" s="38"/>
      <c r="C36" s="38"/>
      <c r="D36" s="38"/>
      <c r="E36" s="38"/>
      <c r="F36" s="38"/>
      <c r="G36" s="38"/>
      <c r="H36" s="38"/>
      <c r="I36" s="38"/>
      <c r="J36" s="38"/>
      <c r="K36" s="39" t="s">
        <v>93</v>
      </c>
    </row>
    <row r="37" spans="1:11" ht="27.75" customHeight="1" x14ac:dyDescent="0.2">
      <c r="A37" s="8" t="s">
        <v>207</v>
      </c>
      <c r="B37" s="9">
        <v>144</v>
      </c>
      <c r="C37" s="9">
        <v>205</v>
      </c>
      <c r="D37" s="9">
        <v>349</v>
      </c>
      <c r="E37" s="9">
        <v>0</v>
      </c>
      <c r="F37" s="9">
        <v>0</v>
      </c>
      <c r="G37" s="9">
        <f>SUM(E37:F37)</f>
        <v>0</v>
      </c>
      <c r="H37" s="9">
        <f>SUM(B37,E37)</f>
        <v>144</v>
      </c>
      <c r="I37" s="9">
        <f>SUM(C37,F37)</f>
        <v>205</v>
      </c>
      <c r="J37" s="9">
        <f t="shared" ref="J37:J49" si="3">SUM(D37,G37)</f>
        <v>349</v>
      </c>
      <c r="K37" s="339" t="s">
        <v>208</v>
      </c>
    </row>
    <row r="38" spans="1:11" ht="27.75" customHeight="1" x14ac:dyDescent="0.2">
      <c r="A38" s="8" t="s">
        <v>209</v>
      </c>
      <c r="B38" s="9">
        <v>466</v>
      </c>
      <c r="C38" s="9">
        <v>61</v>
      </c>
      <c r="D38" s="9">
        <v>527</v>
      </c>
      <c r="E38" s="9">
        <v>0</v>
      </c>
      <c r="F38" s="9">
        <v>0</v>
      </c>
      <c r="G38" s="9">
        <f t="shared" ref="G38:G49" si="4">SUM(E38:F38)</f>
        <v>0</v>
      </c>
      <c r="H38" s="9">
        <f t="shared" ref="H38:I49" si="5">SUM(B38,E38)</f>
        <v>466</v>
      </c>
      <c r="I38" s="9">
        <f t="shared" si="5"/>
        <v>61</v>
      </c>
      <c r="J38" s="9">
        <f t="shared" si="3"/>
        <v>527</v>
      </c>
      <c r="K38" s="339" t="s">
        <v>210</v>
      </c>
    </row>
    <row r="39" spans="1:11" ht="27.75" customHeight="1" x14ac:dyDescent="0.2">
      <c r="A39" s="8" t="s">
        <v>217</v>
      </c>
      <c r="B39" s="9">
        <v>399</v>
      </c>
      <c r="C39" s="9">
        <v>308</v>
      </c>
      <c r="D39" s="9">
        <v>707</v>
      </c>
      <c r="E39" s="9">
        <v>0</v>
      </c>
      <c r="F39" s="9">
        <v>0</v>
      </c>
      <c r="G39" s="9">
        <f t="shared" si="4"/>
        <v>0</v>
      </c>
      <c r="H39" s="9">
        <f t="shared" si="5"/>
        <v>399</v>
      </c>
      <c r="I39" s="9">
        <f t="shared" si="5"/>
        <v>308</v>
      </c>
      <c r="J39" s="9">
        <f t="shared" si="3"/>
        <v>707</v>
      </c>
      <c r="K39" s="339" t="s">
        <v>257</v>
      </c>
    </row>
    <row r="40" spans="1:11" ht="27.75" customHeight="1" x14ac:dyDescent="0.2">
      <c r="A40" s="8" t="s">
        <v>928</v>
      </c>
      <c r="B40" s="9">
        <v>104</v>
      </c>
      <c r="C40" s="9">
        <v>76</v>
      </c>
      <c r="D40" s="9">
        <v>180</v>
      </c>
      <c r="E40" s="9">
        <v>0</v>
      </c>
      <c r="F40" s="9">
        <v>0</v>
      </c>
      <c r="G40" s="9">
        <f t="shared" si="4"/>
        <v>0</v>
      </c>
      <c r="H40" s="9">
        <f t="shared" si="5"/>
        <v>104</v>
      </c>
      <c r="I40" s="9">
        <f t="shared" si="5"/>
        <v>76</v>
      </c>
      <c r="J40" s="9">
        <f t="shared" si="3"/>
        <v>180</v>
      </c>
      <c r="K40" s="339" t="s">
        <v>929</v>
      </c>
    </row>
    <row r="41" spans="1:11" ht="27.75" customHeight="1" x14ac:dyDescent="0.2">
      <c r="A41" s="8" t="s">
        <v>306</v>
      </c>
      <c r="B41" s="9">
        <v>280</v>
      </c>
      <c r="C41" s="9">
        <v>94</v>
      </c>
      <c r="D41" s="9">
        <v>374</v>
      </c>
      <c r="E41" s="9">
        <v>0</v>
      </c>
      <c r="F41" s="9">
        <v>0</v>
      </c>
      <c r="G41" s="9">
        <f t="shared" si="4"/>
        <v>0</v>
      </c>
      <c r="H41" s="9">
        <f t="shared" si="5"/>
        <v>280</v>
      </c>
      <c r="I41" s="9">
        <f t="shared" si="5"/>
        <v>94</v>
      </c>
      <c r="J41" s="9">
        <f t="shared" si="3"/>
        <v>374</v>
      </c>
      <c r="K41" s="339" t="s">
        <v>222</v>
      </c>
    </row>
    <row r="42" spans="1:11" ht="27.75" customHeight="1" x14ac:dyDescent="0.2">
      <c r="A42" s="8" t="s">
        <v>458</v>
      </c>
      <c r="B42" s="9">
        <v>546</v>
      </c>
      <c r="C42" s="9">
        <v>527</v>
      </c>
      <c r="D42" s="9">
        <v>1073</v>
      </c>
      <c r="E42" s="9">
        <v>0</v>
      </c>
      <c r="F42" s="9">
        <v>0</v>
      </c>
      <c r="G42" s="9">
        <f t="shared" si="4"/>
        <v>0</v>
      </c>
      <c r="H42" s="9">
        <f t="shared" si="5"/>
        <v>546</v>
      </c>
      <c r="I42" s="9">
        <f t="shared" si="5"/>
        <v>527</v>
      </c>
      <c r="J42" s="9">
        <f t="shared" si="3"/>
        <v>1073</v>
      </c>
      <c r="K42" s="339" t="s">
        <v>807</v>
      </c>
    </row>
    <row r="43" spans="1:11" ht="27.75" customHeight="1" x14ac:dyDescent="0.2">
      <c r="A43" s="8" t="s">
        <v>948</v>
      </c>
      <c r="B43" s="9">
        <v>353</v>
      </c>
      <c r="C43" s="9">
        <v>332</v>
      </c>
      <c r="D43" s="9">
        <v>685</v>
      </c>
      <c r="E43" s="9">
        <v>0</v>
      </c>
      <c r="F43" s="9">
        <v>0</v>
      </c>
      <c r="G43" s="9">
        <f t="shared" si="4"/>
        <v>0</v>
      </c>
      <c r="H43" s="9">
        <f t="shared" si="5"/>
        <v>353</v>
      </c>
      <c r="I43" s="9">
        <f t="shared" si="5"/>
        <v>332</v>
      </c>
      <c r="J43" s="9">
        <f t="shared" si="3"/>
        <v>685</v>
      </c>
      <c r="K43" s="339" t="s">
        <v>932</v>
      </c>
    </row>
    <row r="44" spans="1:11" ht="27.75" customHeight="1" x14ac:dyDescent="0.2">
      <c r="A44" s="8" t="s">
        <v>949</v>
      </c>
      <c r="B44" s="9">
        <v>0</v>
      </c>
      <c r="C44" s="9">
        <v>149</v>
      </c>
      <c r="D44" s="9">
        <v>149</v>
      </c>
      <c r="E44" s="9">
        <v>0</v>
      </c>
      <c r="F44" s="9">
        <v>0</v>
      </c>
      <c r="G44" s="9">
        <f t="shared" si="4"/>
        <v>0</v>
      </c>
      <c r="H44" s="9">
        <f t="shared" si="5"/>
        <v>0</v>
      </c>
      <c r="I44" s="9">
        <f t="shared" si="5"/>
        <v>149</v>
      </c>
      <c r="J44" s="9">
        <f t="shared" si="3"/>
        <v>149</v>
      </c>
      <c r="K44" s="339" t="s">
        <v>934</v>
      </c>
    </row>
    <row r="45" spans="1:11" ht="27.75" customHeight="1" x14ac:dyDescent="0.2">
      <c r="A45" s="8" t="s">
        <v>229</v>
      </c>
      <c r="B45" s="9">
        <v>152</v>
      </c>
      <c r="C45" s="9">
        <v>13</v>
      </c>
      <c r="D45" s="9">
        <v>165</v>
      </c>
      <c r="E45" s="9">
        <v>0</v>
      </c>
      <c r="F45" s="9">
        <v>0</v>
      </c>
      <c r="G45" s="9">
        <f t="shared" si="4"/>
        <v>0</v>
      </c>
      <c r="H45" s="9">
        <f t="shared" si="5"/>
        <v>152</v>
      </c>
      <c r="I45" s="9">
        <f t="shared" si="5"/>
        <v>13</v>
      </c>
      <c r="J45" s="9">
        <f t="shared" si="3"/>
        <v>165</v>
      </c>
      <c r="K45" s="339" t="s">
        <v>847</v>
      </c>
    </row>
    <row r="46" spans="1:11" ht="27.75" customHeight="1" x14ac:dyDescent="0.2">
      <c r="A46" s="8" t="s">
        <v>233</v>
      </c>
      <c r="B46" s="9">
        <v>57</v>
      </c>
      <c r="C46" s="9">
        <v>23</v>
      </c>
      <c r="D46" s="9">
        <v>80</v>
      </c>
      <c r="E46" s="9">
        <v>0</v>
      </c>
      <c r="F46" s="9">
        <v>0</v>
      </c>
      <c r="G46" s="9">
        <f t="shared" si="4"/>
        <v>0</v>
      </c>
      <c r="H46" s="9">
        <f t="shared" si="5"/>
        <v>57</v>
      </c>
      <c r="I46" s="9">
        <f t="shared" si="5"/>
        <v>23</v>
      </c>
      <c r="J46" s="9">
        <f t="shared" si="3"/>
        <v>80</v>
      </c>
      <c r="K46" s="339" t="s">
        <v>234</v>
      </c>
    </row>
    <row r="47" spans="1:11" ht="27.75" customHeight="1" x14ac:dyDescent="0.2">
      <c r="A47" s="8" t="s">
        <v>237</v>
      </c>
      <c r="B47" s="9">
        <v>40</v>
      </c>
      <c r="C47" s="9">
        <v>9</v>
      </c>
      <c r="D47" s="9">
        <v>49</v>
      </c>
      <c r="E47" s="9">
        <v>0</v>
      </c>
      <c r="F47" s="9">
        <v>0</v>
      </c>
      <c r="G47" s="9">
        <f t="shared" si="4"/>
        <v>0</v>
      </c>
      <c r="H47" s="9">
        <f t="shared" si="5"/>
        <v>40</v>
      </c>
      <c r="I47" s="9">
        <f t="shared" si="5"/>
        <v>9</v>
      </c>
      <c r="J47" s="9">
        <f t="shared" si="3"/>
        <v>49</v>
      </c>
      <c r="K47" s="339" t="s">
        <v>238</v>
      </c>
    </row>
    <row r="48" spans="1:11" ht="27.75" customHeight="1" x14ac:dyDescent="0.2">
      <c r="A48" s="8" t="s">
        <v>239</v>
      </c>
      <c r="B48" s="9">
        <v>384</v>
      </c>
      <c r="C48" s="9">
        <v>180</v>
      </c>
      <c r="D48" s="9">
        <v>564</v>
      </c>
      <c r="E48" s="9">
        <v>0</v>
      </c>
      <c r="F48" s="9">
        <v>0</v>
      </c>
      <c r="G48" s="9">
        <f t="shared" si="4"/>
        <v>0</v>
      </c>
      <c r="H48" s="9">
        <f t="shared" si="5"/>
        <v>384</v>
      </c>
      <c r="I48" s="9">
        <f t="shared" si="5"/>
        <v>180</v>
      </c>
      <c r="J48" s="9">
        <f t="shared" si="3"/>
        <v>564</v>
      </c>
      <c r="K48" s="339" t="s">
        <v>240</v>
      </c>
    </row>
    <row r="49" spans="1:11" ht="27.75" customHeight="1" x14ac:dyDescent="0.2">
      <c r="A49" s="463" t="s">
        <v>245</v>
      </c>
      <c r="B49" s="641">
        <v>21</v>
      </c>
      <c r="C49" s="641">
        <v>14</v>
      </c>
      <c r="D49" s="641">
        <v>35</v>
      </c>
      <c r="E49" s="641">
        <v>0</v>
      </c>
      <c r="F49" s="641">
        <v>0</v>
      </c>
      <c r="G49" s="641">
        <f t="shared" si="4"/>
        <v>0</v>
      </c>
      <c r="H49" s="641">
        <f t="shared" si="5"/>
        <v>21</v>
      </c>
      <c r="I49" s="641">
        <f t="shared" si="5"/>
        <v>14</v>
      </c>
      <c r="J49" s="641">
        <f t="shared" si="3"/>
        <v>35</v>
      </c>
      <c r="K49" s="640" t="s">
        <v>909</v>
      </c>
    </row>
    <row r="50" spans="1:11" ht="27.75" customHeight="1" thickBot="1" x14ac:dyDescent="0.25">
      <c r="A50" s="463" t="s">
        <v>126</v>
      </c>
      <c r="B50" s="641">
        <f>SUM(B37:B49)</f>
        <v>2946</v>
      </c>
      <c r="C50" s="641">
        <f t="shared" ref="C50:J50" si="6">SUM(C37:C49)</f>
        <v>1991</v>
      </c>
      <c r="D50" s="641">
        <f t="shared" si="6"/>
        <v>4937</v>
      </c>
      <c r="E50" s="641">
        <f t="shared" si="6"/>
        <v>0</v>
      </c>
      <c r="F50" s="641">
        <f t="shared" si="6"/>
        <v>0</v>
      </c>
      <c r="G50" s="641">
        <f t="shared" si="6"/>
        <v>0</v>
      </c>
      <c r="H50" s="641">
        <f t="shared" si="6"/>
        <v>2946</v>
      </c>
      <c r="I50" s="641">
        <f t="shared" si="6"/>
        <v>1991</v>
      </c>
      <c r="J50" s="641">
        <f t="shared" si="6"/>
        <v>4937</v>
      </c>
      <c r="K50" s="640" t="s">
        <v>251</v>
      </c>
    </row>
    <row r="51" spans="1:11" ht="23.25" customHeight="1" thickBot="1" x14ac:dyDescent="0.25">
      <c r="A51" s="23" t="s">
        <v>374</v>
      </c>
      <c r="B51" s="24">
        <f t="shared" ref="B51:J51" si="7">SUM(B50,B29)</f>
        <v>8142</v>
      </c>
      <c r="C51" s="24">
        <f t="shared" si="7"/>
        <v>10890</v>
      </c>
      <c r="D51" s="24">
        <f t="shared" si="7"/>
        <v>19032</v>
      </c>
      <c r="E51" s="24">
        <f t="shared" si="7"/>
        <v>0</v>
      </c>
      <c r="F51" s="24">
        <f t="shared" si="7"/>
        <v>0</v>
      </c>
      <c r="G51" s="24">
        <f t="shared" si="7"/>
        <v>0</v>
      </c>
      <c r="H51" s="24">
        <f t="shared" si="7"/>
        <v>8142</v>
      </c>
      <c r="I51" s="24">
        <f t="shared" si="7"/>
        <v>10890</v>
      </c>
      <c r="J51" s="24">
        <f t="shared" si="7"/>
        <v>19032</v>
      </c>
      <c r="K51" s="340" t="s">
        <v>253</v>
      </c>
    </row>
    <row r="52" spans="1:11" ht="15" thickTop="1" x14ac:dyDescent="0.2"/>
    <row r="54" spans="1:11" s="837" customFormat="1" x14ac:dyDescent="0.2"/>
    <row r="55" spans="1:11" ht="9" customHeight="1" x14ac:dyDescent="0.2"/>
    <row r="56" spans="1:11" ht="18.75" customHeight="1" x14ac:dyDescent="0.2">
      <c r="A56" s="995" t="s">
        <v>2136</v>
      </c>
      <c r="B56" s="995"/>
      <c r="C56" s="995"/>
      <c r="D56" s="995"/>
      <c r="E56" s="995"/>
      <c r="F56" s="995"/>
      <c r="G56" s="995"/>
      <c r="H56" s="995"/>
      <c r="I56" s="995"/>
      <c r="J56" s="995"/>
      <c r="K56" s="995"/>
    </row>
    <row r="57" spans="1:11" ht="21.75" customHeight="1" x14ac:dyDescent="0.2">
      <c r="A57" s="999" t="s">
        <v>2137</v>
      </c>
      <c r="B57" s="999"/>
      <c r="C57" s="999"/>
      <c r="D57" s="999"/>
      <c r="E57" s="999"/>
      <c r="F57" s="999"/>
      <c r="G57" s="999"/>
      <c r="H57" s="999"/>
      <c r="I57" s="999"/>
      <c r="J57" s="999"/>
      <c r="K57" s="999"/>
    </row>
    <row r="58" spans="1:11" ht="18.75" customHeight="1" thickBot="1" x14ac:dyDescent="0.3">
      <c r="A58" s="33" t="s">
        <v>958</v>
      </c>
      <c r="K58" s="79" t="s">
        <v>2540</v>
      </c>
    </row>
    <row r="59" spans="1:11" ht="20.100000000000001" customHeight="1" thickTop="1" x14ac:dyDescent="0.25">
      <c r="A59" s="992" t="s">
        <v>196</v>
      </c>
      <c r="B59" s="1003" t="s">
        <v>1</v>
      </c>
      <c r="C59" s="1003"/>
      <c r="D59" s="1003"/>
      <c r="E59" s="1003" t="s">
        <v>2</v>
      </c>
      <c r="F59" s="1003"/>
      <c r="G59" s="1003"/>
      <c r="H59" s="1003" t="s">
        <v>4</v>
      </c>
      <c r="I59" s="1003"/>
      <c r="J59" s="1003"/>
      <c r="K59" s="992" t="s">
        <v>197</v>
      </c>
    </row>
    <row r="60" spans="1:11" ht="15" customHeight="1" x14ac:dyDescent="0.25">
      <c r="A60" s="993"/>
      <c r="B60" s="1004" t="s">
        <v>6</v>
      </c>
      <c r="C60" s="1004"/>
      <c r="D60" s="1004"/>
      <c r="E60" s="1004" t="s">
        <v>7</v>
      </c>
      <c r="F60" s="1004"/>
      <c r="G60" s="1004"/>
      <c r="H60" s="1004" t="s">
        <v>9</v>
      </c>
      <c r="I60" s="1004"/>
      <c r="J60" s="1004"/>
      <c r="K60" s="993"/>
    </row>
    <row r="61" spans="1:11" ht="20.100000000000001" customHeight="1" x14ac:dyDescent="0.25">
      <c r="A61" s="993"/>
      <c r="B61" s="334" t="s">
        <v>10</v>
      </c>
      <c r="C61" s="334" t="s">
        <v>112</v>
      </c>
      <c r="D61" s="334" t="s">
        <v>12</v>
      </c>
      <c r="E61" s="334" t="s">
        <v>10</v>
      </c>
      <c r="F61" s="334" t="s">
        <v>112</v>
      </c>
      <c r="G61" s="334" t="s">
        <v>12</v>
      </c>
      <c r="H61" s="334" t="s">
        <v>10</v>
      </c>
      <c r="I61" s="334" t="s">
        <v>112</v>
      </c>
      <c r="J61" s="334" t="s">
        <v>12</v>
      </c>
      <c r="K61" s="993"/>
    </row>
    <row r="62" spans="1:11" ht="20.100000000000001" customHeight="1" thickBot="1" x14ac:dyDescent="0.3">
      <c r="A62" s="994"/>
      <c r="B62" s="4" t="s">
        <v>13</v>
      </c>
      <c r="C62" s="4" t="s">
        <v>14</v>
      </c>
      <c r="D62" s="4" t="s">
        <v>9</v>
      </c>
      <c r="E62" s="4" t="s">
        <v>13</v>
      </c>
      <c r="F62" s="4" t="s">
        <v>14</v>
      </c>
      <c r="G62" s="4" t="s">
        <v>9</v>
      </c>
      <c r="H62" s="4" t="s">
        <v>13</v>
      </c>
      <c r="I62" s="4" t="s">
        <v>14</v>
      </c>
      <c r="J62" s="4" t="s">
        <v>9</v>
      </c>
      <c r="K62" s="994"/>
    </row>
    <row r="63" spans="1:11" ht="20.25" customHeight="1" x14ac:dyDescent="0.2">
      <c r="A63" s="37" t="s">
        <v>15</v>
      </c>
      <c r="B63" s="38"/>
      <c r="C63" s="38"/>
      <c r="D63" s="38"/>
      <c r="E63" s="38"/>
      <c r="F63" s="38"/>
      <c r="G63" s="38"/>
      <c r="H63" s="38"/>
      <c r="I63" s="38"/>
      <c r="J63" s="38"/>
      <c r="K63" s="39" t="s">
        <v>952</v>
      </c>
    </row>
    <row r="64" spans="1:11" ht="20.25" customHeight="1" x14ac:dyDescent="0.2">
      <c r="A64" s="8" t="s">
        <v>199</v>
      </c>
      <c r="B64" s="9">
        <v>215</v>
      </c>
      <c r="C64" s="9">
        <v>576</v>
      </c>
      <c r="D64" s="9">
        <v>791</v>
      </c>
      <c r="E64" s="9">
        <v>0</v>
      </c>
      <c r="F64" s="9">
        <v>0</v>
      </c>
      <c r="G64" s="9">
        <f>SUM(E64:F64)</f>
        <v>0</v>
      </c>
      <c r="H64" s="9">
        <f>SUM(B64,E64)</f>
        <v>215</v>
      </c>
      <c r="I64" s="9">
        <f>SUM(C64,F64)</f>
        <v>576</v>
      </c>
      <c r="J64" s="9">
        <f t="shared" ref="J64:J83" si="8">SUM(D64,G64)</f>
        <v>791</v>
      </c>
      <c r="K64" s="339" t="s">
        <v>200</v>
      </c>
    </row>
    <row r="65" spans="1:11" ht="14.25" customHeight="1" x14ac:dyDescent="0.2">
      <c r="A65" s="8" t="s">
        <v>203</v>
      </c>
      <c r="B65" s="9">
        <v>36</v>
      </c>
      <c r="C65" s="9">
        <v>120</v>
      </c>
      <c r="D65" s="9">
        <v>156</v>
      </c>
      <c r="E65" s="9">
        <v>0</v>
      </c>
      <c r="F65" s="9">
        <v>0</v>
      </c>
      <c r="G65" s="9">
        <f t="shared" ref="G65:G83" si="9">SUM(E65:F65)</f>
        <v>0</v>
      </c>
      <c r="H65" s="9">
        <f t="shared" ref="H65:I83" si="10">SUM(B65,E65)</f>
        <v>36</v>
      </c>
      <c r="I65" s="9">
        <f t="shared" si="10"/>
        <v>120</v>
      </c>
      <c r="J65" s="9">
        <f t="shared" si="8"/>
        <v>156</v>
      </c>
      <c r="K65" s="339" t="s">
        <v>204</v>
      </c>
    </row>
    <row r="66" spans="1:11" ht="20.25" customHeight="1" x14ac:dyDescent="0.2">
      <c r="A66" s="8" t="s">
        <v>404</v>
      </c>
      <c r="B66" s="9">
        <v>174</v>
      </c>
      <c r="C66" s="9">
        <v>397</v>
      </c>
      <c r="D66" s="9">
        <v>571</v>
      </c>
      <c r="E66" s="9">
        <v>0</v>
      </c>
      <c r="F66" s="9">
        <v>0</v>
      </c>
      <c r="G66" s="9">
        <f t="shared" si="9"/>
        <v>0</v>
      </c>
      <c r="H66" s="9">
        <f t="shared" si="10"/>
        <v>174</v>
      </c>
      <c r="I66" s="9">
        <f t="shared" si="10"/>
        <v>397</v>
      </c>
      <c r="J66" s="9">
        <f t="shared" si="8"/>
        <v>571</v>
      </c>
      <c r="K66" s="339" t="s">
        <v>300</v>
      </c>
    </row>
    <row r="67" spans="1:11" ht="20.25" customHeight="1" x14ac:dyDescent="0.2">
      <c r="A67" s="8" t="s">
        <v>207</v>
      </c>
      <c r="B67" s="9">
        <v>33</v>
      </c>
      <c r="C67" s="9">
        <v>318</v>
      </c>
      <c r="D67" s="9">
        <v>351</v>
      </c>
      <c r="E67" s="9">
        <v>0</v>
      </c>
      <c r="F67" s="9">
        <v>0</v>
      </c>
      <c r="G67" s="9">
        <f t="shared" si="9"/>
        <v>0</v>
      </c>
      <c r="H67" s="9">
        <f t="shared" si="10"/>
        <v>33</v>
      </c>
      <c r="I67" s="9">
        <f t="shared" si="10"/>
        <v>318</v>
      </c>
      <c r="J67" s="9">
        <f t="shared" si="8"/>
        <v>351</v>
      </c>
      <c r="K67" s="339" t="s">
        <v>208</v>
      </c>
    </row>
    <row r="68" spans="1:11" ht="20.25" customHeight="1" x14ac:dyDescent="0.2">
      <c r="A68" s="8" t="s">
        <v>209</v>
      </c>
      <c r="B68" s="9">
        <v>329</v>
      </c>
      <c r="C68" s="9">
        <v>389</v>
      </c>
      <c r="D68" s="9">
        <v>718</v>
      </c>
      <c r="E68" s="9">
        <v>0</v>
      </c>
      <c r="F68" s="9">
        <v>0</v>
      </c>
      <c r="G68" s="9">
        <f t="shared" si="9"/>
        <v>0</v>
      </c>
      <c r="H68" s="9">
        <f t="shared" si="10"/>
        <v>329</v>
      </c>
      <c r="I68" s="9">
        <f t="shared" si="10"/>
        <v>389</v>
      </c>
      <c r="J68" s="9">
        <f t="shared" si="8"/>
        <v>718</v>
      </c>
      <c r="K68" s="339" t="s">
        <v>210</v>
      </c>
    </row>
    <row r="69" spans="1:11" ht="20.25" customHeight="1" x14ac:dyDescent="0.2">
      <c r="A69" s="8" t="s">
        <v>927</v>
      </c>
      <c r="B69" s="9">
        <v>144</v>
      </c>
      <c r="C69" s="9">
        <v>302</v>
      </c>
      <c r="D69" s="9">
        <v>446</v>
      </c>
      <c r="E69" s="9">
        <v>0</v>
      </c>
      <c r="F69" s="9">
        <v>0</v>
      </c>
      <c r="G69" s="9">
        <f t="shared" si="9"/>
        <v>0</v>
      </c>
      <c r="H69" s="9">
        <f t="shared" si="10"/>
        <v>144</v>
      </c>
      <c r="I69" s="9">
        <f t="shared" si="10"/>
        <v>302</v>
      </c>
      <c r="J69" s="9">
        <f t="shared" si="8"/>
        <v>446</v>
      </c>
      <c r="K69" s="339" t="s">
        <v>214</v>
      </c>
    </row>
    <row r="70" spans="1:11" ht="20.25" customHeight="1" x14ac:dyDescent="0.2">
      <c r="A70" s="8" t="s">
        <v>215</v>
      </c>
      <c r="B70" s="9">
        <v>82</v>
      </c>
      <c r="C70" s="9">
        <v>91</v>
      </c>
      <c r="D70" s="9">
        <v>173</v>
      </c>
      <c r="E70" s="9">
        <v>0</v>
      </c>
      <c r="F70" s="9">
        <v>0</v>
      </c>
      <c r="G70" s="9">
        <f t="shared" si="9"/>
        <v>0</v>
      </c>
      <c r="H70" s="9">
        <f t="shared" si="10"/>
        <v>82</v>
      </c>
      <c r="I70" s="9">
        <f t="shared" si="10"/>
        <v>91</v>
      </c>
      <c r="J70" s="9">
        <f t="shared" si="8"/>
        <v>173</v>
      </c>
      <c r="K70" s="339" t="s">
        <v>216</v>
      </c>
    </row>
    <row r="71" spans="1:11" ht="20.25" customHeight="1" x14ac:dyDescent="0.2">
      <c r="A71" s="8" t="s">
        <v>217</v>
      </c>
      <c r="B71" s="9">
        <v>240</v>
      </c>
      <c r="C71" s="9">
        <v>587</v>
      </c>
      <c r="D71" s="9">
        <v>827</v>
      </c>
      <c r="E71" s="9">
        <v>0</v>
      </c>
      <c r="F71" s="9">
        <v>0</v>
      </c>
      <c r="G71" s="9">
        <f t="shared" si="9"/>
        <v>0</v>
      </c>
      <c r="H71" s="9">
        <f t="shared" si="10"/>
        <v>240</v>
      </c>
      <c r="I71" s="9">
        <f t="shared" si="10"/>
        <v>587</v>
      </c>
      <c r="J71" s="9">
        <f t="shared" si="8"/>
        <v>827</v>
      </c>
      <c r="K71" s="339" t="s">
        <v>218</v>
      </c>
    </row>
    <row r="72" spans="1:11" ht="20.25" customHeight="1" x14ac:dyDescent="0.2">
      <c r="A72" s="8" t="s">
        <v>928</v>
      </c>
      <c r="B72" s="9">
        <v>80</v>
      </c>
      <c r="C72" s="9">
        <v>266</v>
      </c>
      <c r="D72" s="9">
        <v>346</v>
      </c>
      <c r="E72" s="9">
        <v>0</v>
      </c>
      <c r="F72" s="9">
        <v>0</v>
      </c>
      <c r="G72" s="9">
        <f t="shared" si="9"/>
        <v>0</v>
      </c>
      <c r="H72" s="9">
        <f t="shared" si="10"/>
        <v>80</v>
      </c>
      <c r="I72" s="9">
        <f t="shared" si="10"/>
        <v>266</v>
      </c>
      <c r="J72" s="9">
        <f t="shared" si="8"/>
        <v>346</v>
      </c>
      <c r="K72" s="339" t="s">
        <v>941</v>
      </c>
    </row>
    <row r="73" spans="1:11" ht="20.25" customHeight="1" x14ac:dyDescent="0.2">
      <c r="A73" s="8" t="s">
        <v>306</v>
      </c>
      <c r="B73" s="9">
        <v>480</v>
      </c>
      <c r="C73" s="9">
        <v>503</v>
      </c>
      <c r="D73" s="9">
        <v>983</v>
      </c>
      <c r="E73" s="9">
        <v>0</v>
      </c>
      <c r="F73" s="9">
        <v>0</v>
      </c>
      <c r="G73" s="9">
        <f t="shared" si="9"/>
        <v>0</v>
      </c>
      <c r="H73" s="9">
        <f t="shared" si="10"/>
        <v>480</v>
      </c>
      <c r="I73" s="9">
        <f t="shared" si="10"/>
        <v>503</v>
      </c>
      <c r="J73" s="9">
        <f t="shared" si="8"/>
        <v>983</v>
      </c>
      <c r="K73" s="339" t="s">
        <v>222</v>
      </c>
    </row>
    <row r="74" spans="1:11" ht="20.25" customHeight="1" x14ac:dyDescent="0.2">
      <c r="A74" s="8" t="s">
        <v>458</v>
      </c>
      <c r="B74" s="9">
        <v>647</v>
      </c>
      <c r="C74" s="9">
        <v>1426</v>
      </c>
      <c r="D74" s="9">
        <v>2073</v>
      </c>
      <c r="E74" s="9">
        <v>0</v>
      </c>
      <c r="F74" s="9">
        <v>0</v>
      </c>
      <c r="G74" s="9">
        <f t="shared" si="9"/>
        <v>0</v>
      </c>
      <c r="H74" s="9">
        <f t="shared" si="10"/>
        <v>647</v>
      </c>
      <c r="I74" s="9">
        <f t="shared" si="10"/>
        <v>1426</v>
      </c>
      <c r="J74" s="9">
        <f t="shared" si="8"/>
        <v>2073</v>
      </c>
      <c r="K74" s="339" t="s">
        <v>807</v>
      </c>
    </row>
    <row r="75" spans="1:11" ht="20.25" customHeight="1" x14ac:dyDescent="0.2">
      <c r="A75" s="8" t="s">
        <v>948</v>
      </c>
      <c r="B75" s="9">
        <v>440</v>
      </c>
      <c r="C75" s="9">
        <v>1016</v>
      </c>
      <c r="D75" s="9">
        <v>1456</v>
      </c>
      <c r="E75" s="9">
        <v>0</v>
      </c>
      <c r="F75" s="9">
        <v>0</v>
      </c>
      <c r="G75" s="9">
        <f t="shared" si="9"/>
        <v>0</v>
      </c>
      <c r="H75" s="9">
        <f t="shared" si="10"/>
        <v>440</v>
      </c>
      <c r="I75" s="9">
        <f t="shared" si="10"/>
        <v>1016</v>
      </c>
      <c r="J75" s="9">
        <f t="shared" si="8"/>
        <v>1456</v>
      </c>
      <c r="K75" s="339" t="s">
        <v>932</v>
      </c>
    </row>
    <row r="76" spans="1:11" ht="20.25" customHeight="1" x14ac:dyDescent="0.2">
      <c r="A76" s="8" t="s">
        <v>949</v>
      </c>
      <c r="B76" s="9">
        <v>0</v>
      </c>
      <c r="C76" s="9">
        <v>787</v>
      </c>
      <c r="D76" s="9">
        <v>787</v>
      </c>
      <c r="E76" s="9">
        <v>0</v>
      </c>
      <c r="F76" s="9">
        <v>0</v>
      </c>
      <c r="G76" s="9">
        <f t="shared" si="9"/>
        <v>0</v>
      </c>
      <c r="H76" s="9">
        <f t="shared" si="10"/>
        <v>0</v>
      </c>
      <c r="I76" s="9">
        <f t="shared" si="10"/>
        <v>787</v>
      </c>
      <c r="J76" s="9">
        <f t="shared" si="8"/>
        <v>787</v>
      </c>
      <c r="K76" s="339" t="s">
        <v>934</v>
      </c>
    </row>
    <row r="77" spans="1:11" ht="20.25" customHeight="1" x14ac:dyDescent="0.2">
      <c r="A77" s="8" t="s">
        <v>935</v>
      </c>
      <c r="B77" s="9">
        <v>72</v>
      </c>
      <c r="C77" s="9">
        <v>95</v>
      </c>
      <c r="D77" s="9">
        <v>167</v>
      </c>
      <c r="E77" s="9">
        <v>0</v>
      </c>
      <c r="F77" s="9">
        <v>0</v>
      </c>
      <c r="G77" s="9">
        <f t="shared" si="9"/>
        <v>0</v>
      </c>
      <c r="H77" s="9">
        <f t="shared" si="10"/>
        <v>72</v>
      </c>
      <c r="I77" s="9">
        <f t="shared" si="10"/>
        <v>95</v>
      </c>
      <c r="J77" s="9">
        <f t="shared" si="8"/>
        <v>167</v>
      </c>
      <c r="K77" s="339" t="s">
        <v>950</v>
      </c>
    </row>
    <row r="78" spans="1:11" ht="20.25" customHeight="1" x14ac:dyDescent="0.2">
      <c r="A78" s="8" t="s">
        <v>851</v>
      </c>
      <c r="B78" s="9">
        <v>334</v>
      </c>
      <c r="C78" s="9">
        <v>148</v>
      </c>
      <c r="D78" s="9">
        <v>482</v>
      </c>
      <c r="E78" s="9">
        <v>0</v>
      </c>
      <c r="F78" s="9">
        <v>0</v>
      </c>
      <c r="G78" s="9">
        <f t="shared" si="9"/>
        <v>0</v>
      </c>
      <c r="H78" s="9">
        <f t="shared" si="10"/>
        <v>334</v>
      </c>
      <c r="I78" s="9">
        <f t="shared" si="10"/>
        <v>148</v>
      </c>
      <c r="J78" s="9">
        <f t="shared" si="8"/>
        <v>482</v>
      </c>
      <c r="K78" s="339" t="s">
        <v>847</v>
      </c>
    </row>
    <row r="79" spans="1:11" ht="20.25" customHeight="1" x14ac:dyDescent="0.2">
      <c r="A79" s="8" t="s">
        <v>233</v>
      </c>
      <c r="B79" s="9">
        <v>449</v>
      </c>
      <c r="C79" s="9">
        <v>594</v>
      </c>
      <c r="D79" s="9">
        <v>1043</v>
      </c>
      <c r="E79" s="9">
        <v>0</v>
      </c>
      <c r="F79" s="9">
        <v>0</v>
      </c>
      <c r="G79" s="9">
        <f t="shared" si="9"/>
        <v>0</v>
      </c>
      <c r="H79" s="9">
        <f t="shared" si="10"/>
        <v>449</v>
      </c>
      <c r="I79" s="9">
        <f t="shared" si="10"/>
        <v>594</v>
      </c>
      <c r="J79" s="9">
        <f t="shared" si="8"/>
        <v>1043</v>
      </c>
      <c r="K79" s="339" t="s">
        <v>234</v>
      </c>
    </row>
    <row r="80" spans="1:11" ht="20.25" customHeight="1" x14ac:dyDescent="0.2">
      <c r="A80" s="8" t="s">
        <v>463</v>
      </c>
      <c r="B80" s="9">
        <v>81</v>
      </c>
      <c r="C80" s="9">
        <v>67</v>
      </c>
      <c r="D80" s="9">
        <v>148</v>
      </c>
      <c r="E80" s="9">
        <v>0</v>
      </c>
      <c r="F80" s="9">
        <v>0</v>
      </c>
      <c r="G80" s="9">
        <f t="shared" si="9"/>
        <v>0</v>
      </c>
      <c r="H80" s="9">
        <f t="shared" si="10"/>
        <v>81</v>
      </c>
      <c r="I80" s="9">
        <f t="shared" si="10"/>
        <v>67</v>
      </c>
      <c r="J80" s="9">
        <f t="shared" si="8"/>
        <v>148</v>
      </c>
      <c r="K80" s="339" t="s">
        <v>464</v>
      </c>
    </row>
    <row r="81" spans="1:11" ht="20.25" customHeight="1" x14ac:dyDescent="0.2">
      <c r="A81" s="8" t="s">
        <v>237</v>
      </c>
      <c r="B81" s="9">
        <v>269</v>
      </c>
      <c r="C81" s="9">
        <v>105</v>
      </c>
      <c r="D81" s="9">
        <v>374</v>
      </c>
      <c r="E81" s="9">
        <v>0</v>
      </c>
      <c r="F81" s="9">
        <v>0</v>
      </c>
      <c r="G81" s="9">
        <f t="shared" si="9"/>
        <v>0</v>
      </c>
      <c r="H81" s="9">
        <f t="shared" si="10"/>
        <v>269</v>
      </c>
      <c r="I81" s="9">
        <f t="shared" si="10"/>
        <v>105</v>
      </c>
      <c r="J81" s="9">
        <f t="shared" si="8"/>
        <v>374</v>
      </c>
      <c r="K81" s="339" t="s">
        <v>238</v>
      </c>
    </row>
    <row r="82" spans="1:11" ht="20.25" customHeight="1" x14ac:dyDescent="0.2">
      <c r="A82" s="8" t="s">
        <v>239</v>
      </c>
      <c r="B82" s="9">
        <v>302</v>
      </c>
      <c r="C82" s="9">
        <v>294</v>
      </c>
      <c r="D82" s="9">
        <v>596</v>
      </c>
      <c r="E82" s="9">
        <v>0</v>
      </c>
      <c r="F82" s="9">
        <v>0</v>
      </c>
      <c r="G82" s="9">
        <f t="shared" si="9"/>
        <v>0</v>
      </c>
      <c r="H82" s="9">
        <f t="shared" si="10"/>
        <v>302</v>
      </c>
      <c r="I82" s="9">
        <f t="shared" si="10"/>
        <v>294</v>
      </c>
      <c r="J82" s="9">
        <f t="shared" si="8"/>
        <v>596</v>
      </c>
      <c r="K82" s="339" t="s">
        <v>240</v>
      </c>
    </row>
    <row r="83" spans="1:11" ht="20.25" customHeight="1" x14ac:dyDescent="0.2">
      <c r="A83" s="20" t="s">
        <v>245</v>
      </c>
      <c r="B83" s="9">
        <v>273</v>
      </c>
      <c r="C83" s="9">
        <v>292</v>
      </c>
      <c r="D83" s="9">
        <v>565</v>
      </c>
      <c r="E83" s="9">
        <v>0</v>
      </c>
      <c r="F83" s="9">
        <v>0</v>
      </c>
      <c r="G83" s="9">
        <f t="shared" si="9"/>
        <v>0</v>
      </c>
      <c r="H83" s="9">
        <f t="shared" si="10"/>
        <v>273</v>
      </c>
      <c r="I83" s="9">
        <f t="shared" si="10"/>
        <v>292</v>
      </c>
      <c r="J83" s="9">
        <f t="shared" si="8"/>
        <v>565</v>
      </c>
      <c r="K83" s="22" t="s">
        <v>909</v>
      </c>
    </row>
    <row r="84" spans="1:11" ht="20.25" customHeight="1" thickBot="1" x14ac:dyDescent="0.25">
      <c r="A84" s="11" t="s">
        <v>90</v>
      </c>
      <c r="B84" s="12">
        <f t="shared" ref="B84:J84" si="11">SUM(B64:B83)</f>
        <v>4680</v>
      </c>
      <c r="C84" s="12">
        <f t="shared" si="11"/>
        <v>8373</v>
      </c>
      <c r="D84" s="12">
        <f t="shared" si="11"/>
        <v>13053</v>
      </c>
      <c r="E84" s="12">
        <f t="shared" si="11"/>
        <v>0</v>
      </c>
      <c r="F84" s="12">
        <f t="shared" si="11"/>
        <v>0</v>
      </c>
      <c r="G84" s="12">
        <f t="shared" si="11"/>
        <v>0</v>
      </c>
      <c r="H84" s="12">
        <f t="shared" si="11"/>
        <v>4680</v>
      </c>
      <c r="I84" s="12">
        <f t="shared" si="11"/>
        <v>8373</v>
      </c>
      <c r="J84" s="12">
        <f t="shared" si="11"/>
        <v>13053</v>
      </c>
      <c r="K84" s="13" t="s">
        <v>91</v>
      </c>
    </row>
    <row r="85" spans="1:11" s="837" customFormat="1" ht="20.25" customHeight="1" thickTop="1" x14ac:dyDescent="0.2">
      <c r="A85" s="844"/>
      <c r="B85" s="835"/>
      <c r="C85" s="835"/>
      <c r="D85" s="835"/>
      <c r="E85" s="835"/>
      <c r="F85" s="835"/>
      <c r="G85" s="835"/>
      <c r="H85" s="835"/>
      <c r="I85" s="835"/>
      <c r="J85" s="835"/>
      <c r="K85" s="841"/>
    </row>
    <row r="86" spans="1:11" ht="21.95" customHeight="1" thickBot="1" x14ac:dyDescent="0.3">
      <c r="A86" s="33" t="s">
        <v>2541</v>
      </c>
      <c r="K86" s="79" t="s">
        <v>2699</v>
      </c>
    </row>
    <row r="87" spans="1:11" ht="21.95" customHeight="1" thickTop="1" x14ac:dyDescent="0.25">
      <c r="A87" s="992" t="s">
        <v>196</v>
      </c>
      <c r="B87" s="1003" t="s">
        <v>1</v>
      </c>
      <c r="C87" s="1003"/>
      <c r="D87" s="1003"/>
      <c r="E87" s="1003" t="s">
        <v>2</v>
      </c>
      <c r="F87" s="1003"/>
      <c r="G87" s="1003"/>
      <c r="H87" s="1003" t="s">
        <v>4</v>
      </c>
      <c r="I87" s="1003"/>
      <c r="J87" s="1003"/>
      <c r="K87" s="992" t="s">
        <v>197</v>
      </c>
    </row>
    <row r="88" spans="1:11" ht="21.95" customHeight="1" x14ac:dyDescent="0.25">
      <c r="A88" s="993"/>
      <c r="B88" s="1004" t="s">
        <v>6</v>
      </c>
      <c r="C88" s="1004"/>
      <c r="D88" s="1004"/>
      <c r="E88" s="1004" t="s">
        <v>7</v>
      </c>
      <c r="F88" s="1004"/>
      <c r="G88" s="1004"/>
      <c r="H88" s="1004" t="s">
        <v>9</v>
      </c>
      <c r="I88" s="1004"/>
      <c r="J88" s="1004"/>
      <c r="K88" s="993"/>
    </row>
    <row r="89" spans="1:11" ht="21.95" customHeight="1" x14ac:dyDescent="0.25">
      <c r="A89" s="993"/>
      <c r="B89" s="334" t="s">
        <v>10</v>
      </c>
      <c r="C89" s="334" t="s">
        <v>112</v>
      </c>
      <c r="D89" s="334" t="s">
        <v>12</v>
      </c>
      <c r="E89" s="334" t="s">
        <v>10</v>
      </c>
      <c r="F89" s="334" t="s">
        <v>112</v>
      </c>
      <c r="G89" s="334" t="s">
        <v>12</v>
      </c>
      <c r="H89" s="334" t="s">
        <v>10</v>
      </c>
      <c r="I89" s="334" t="s">
        <v>112</v>
      </c>
      <c r="J89" s="334" t="s">
        <v>12</v>
      </c>
      <c r="K89" s="993"/>
    </row>
    <row r="90" spans="1:11" ht="21.95" customHeight="1" thickBot="1" x14ac:dyDescent="0.3">
      <c r="A90" s="994"/>
      <c r="B90" s="4" t="s">
        <v>13</v>
      </c>
      <c r="C90" s="4" t="s">
        <v>14</v>
      </c>
      <c r="D90" s="4" t="s">
        <v>9</v>
      </c>
      <c r="E90" s="4" t="s">
        <v>13</v>
      </c>
      <c r="F90" s="4" t="s">
        <v>14</v>
      </c>
      <c r="G90" s="4" t="s">
        <v>9</v>
      </c>
      <c r="H90" s="4" t="s">
        <v>13</v>
      </c>
      <c r="I90" s="4" t="s">
        <v>14</v>
      </c>
      <c r="J90" s="4" t="s">
        <v>9</v>
      </c>
      <c r="K90" s="994"/>
    </row>
    <row r="91" spans="1:11" ht="26.25" customHeight="1" x14ac:dyDescent="0.2">
      <c r="A91" s="37" t="s">
        <v>92</v>
      </c>
      <c r="B91" s="38"/>
      <c r="C91" s="38"/>
      <c r="D91" s="38"/>
      <c r="E91" s="38"/>
      <c r="F91" s="38"/>
      <c r="G91" s="38"/>
      <c r="H91" s="38"/>
      <c r="I91" s="38"/>
      <c r="J91" s="38"/>
      <c r="K91" s="39" t="s">
        <v>93</v>
      </c>
    </row>
    <row r="92" spans="1:11" ht="26.25" customHeight="1" x14ac:dyDescent="0.2">
      <c r="A92" s="8" t="s">
        <v>207</v>
      </c>
      <c r="B92" s="9">
        <v>143</v>
      </c>
      <c r="C92" s="9">
        <v>185</v>
      </c>
      <c r="D92" s="9">
        <v>328</v>
      </c>
      <c r="E92" s="9">
        <v>0</v>
      </c>
      <c r="F92" s="9">
        <v>0</v>
      </c>
      <c r="G92" s="9">
        <f>SUM(E92:F92)</f>
        <v>0</v>
      </c>
      <c r="H92" s="9">
        <f>SUM(B92,E92)</f>
        <v>143</v>
      </c>
      <c r="I92" s="9">
        <f>SUM(C92,F92)</f>
        <v>185</v>
      </c>
      <c r="J92" s="9">
        <f t="shared" ref="J92:J104" si="12">SUM(D92,G92)</f>
        <v>328</v>
      </c>
      <c r="K92" s="339" t="s">
        <v>208</v>
      </c>
    </row>
    <row r="93" spans="1:11" ht="26.25" customHeight="1" x14ac:dyDescent="0.2">
      <c r="A93" s="8" t="s">
        <v>209</v>
      </c>
      <c r="B93" s="9">
        <v>371</v>
      </c>
      <c r="C93" s="9">
        <v>23</v>
      </c>
      <c r="D93" s="9">
        <v>394</v>
      </c>
      <c r="E93" s="9">
        <v>0</v>
      </c>
      <c r="F93" s="9">
        <v>0</v>
      </c>
      <c r="G93" s="9">
        <f t="shared" ref="G93:G104" si="13">SUM(E93:F93)</f>
        <v>0</v>
      </c>
      <c r="H93" s="9">
        <f t="shared" ref="H93:I104" si="14">SUM(B93,E93)</f>
        <v>371</v>
      </c>
      <c r="I93" s="9">
        <f t="shared" si="14"/>
        <v>23</v>
      </c>
      <c r="J93" s="9">
        <f t="shared" si="12"/>
        <v>394</v>
      </c>
      <c r="K93" s="339" t="s">
        <v>210</v>
      </c>
    </row>
    <row r="94" spans="1:11" ht="26.25" customHeight="1" x14ac:dyDescent="0.2">
      <c r="A94" s="8" t="s">
        <v>217</v>
      </c>
      <c r="B94" s="9">
        <v>387</v>
      </c>
      <c r="C94" s="9">
        <v>291</v>
      </c>
      <c r="D94" s="9">
        <v>678</v>
      </c>
      <c r="E94" s="9">
        <v>0</v>
      </c>
      <c r="F94" s="9">
        <v>0</v>
      </c>
      <c r="G94" s="9">
        <f t="shared" si="13"/>
        <v>0</v>
      </c>
      <c r="H94" s="9">
        <f t="shared" si="14"/>
        <v>387</v>
      </c>
      <c r="I94" s="9">
        <f t="shared" si="14"/>
        <v>291</v>
      </c>
      <c r="J94" s="9">
        <f t="shared" si="12"/>
        <v>678</v>
      </c>
      <c r="K94" s="339" t="s">
        <v>257</v>
      </c>
    </row>
    <row r="95" spans="1:11" ht="26.25" customHeight="1" x14ac:dyDescent="0.2">
      <c r="A95" s="8" t="s">
        <v>928</v>
      </c>
      <c r="B95" s="9">
        <v>67</v>
      </c>
      <c r="C95" s="9">
        <v>50</v>
      </c>
      <c r="D95" s="9">
        <v>117</v>
      </c>
      <c r="E95" s="9">
        <v>0</v>
      </c>
      <c r="F95" s="9">
        <v>0</v>
      </c>
      <c r="G95" s="9">
        <f t="shared" si="13"/>
        <v>0</v>
      </c>
      <c r="H95" s="9">
        <f t="shared" si="14"/>
        <v>67</v>
      </c>
      <c r="I95" s="9">
        <f t="shared" si="14"/>
        <v>50</v>
      </c>
      <c r="J95" s="9">
        <f t="shared" si="12"/>
        <v>117</v>
      </c>
      <c r="K95" s="339" t="s">
        <v>941</v>
      </c>
    </row>
    <row r="96" spans="1:11" ht="26.25" customHeight="1" x14ac:dyDescent="0.2">
      <c r="A96" s="8" t="s">
        <v>306</v>
      </c>
      <c r="B96" s="9">
        <v>245</v>
      </c>
      <c r="C96" s="9">
        <v>86</v>
      </c>
      <c r="D96" s="9">
        <v>331</v>
      </c>
      <c r="E96" s="9">
        <v>0</v>
      </c>
      <c r="F96" s="9">
        <v>0</v>
      </c>
      <c r="G96" s="9">
        <f t="shared" si="13"/>
        <v>0</v>
      </c>
      <c r="H96" s="9">
        <f t="shared" si="14"/>
        <v>245</v>
      </c>
      <c r="I96" s="9">
        <f t="shared" si="14"/>
        <v>86</v>
      </c>
      <c r="J96" s="9">
        <f t="shared" si="12"/>
        <v>331</v>
      </c>
      <c r="K96" s="339" t="s">
        <v>222</v>
      </c>
    </row>
    <row r="97" spans="1:11" ht="26.25" customHeight="1" x14ac:dyDescent="0.2">
      <c r="A97" s="8" t="s">
        <v>458</v>
      </c>
      <c r="B97" s="9">
        <v>404</v>
      </c>
      <c r="C97" s="9">
        <v>462</v>
      </c>
      <c r="D97" s="9">
        <v>866</v>
      </c>
      <c r="E97" s="9">
        <v>0</v>
      </c>
      <c r="F97" s="9">
        <v>0</v>
      </c>
      <c r="G97" s="9">
        <f t="shared" si="13"/>
        <v>0</v>
      </c>
      <c r="H97" s="9">
        <f t="shared" si="14"/>
        <v>404</v>
      </c>
      <c r="I97" s="9">
        <f t="shared" si="14"/>
        <v>462</v>
      </c>
      <c r="J97" s="9">
        <f t="shared" si="12"/>
        <v>866</v>
      </c>
      <c r="K97" s="339" t="s">
        <v>807</v>
      </c>
    </row>
    <row r="98" spans="1:11" ht="26.25" customHeight="1" x14ac:dyDescent="0.2">
      <c r="A98" s="8" t="s">
        <v>948</v>
      </c>
      <c r="B98" s="9">
        <v>328</v>
      </c>
      <c r="C98" s="9">
        <v>324</v>
      </c>
      <c r="D98" s="9">
        <v>652</v>
      </c>
      <c r="E98" s="9">
        <v>0</v>
      </c>
      <c r="F98" s="9">
        <v>0</v>
      </c>
      <c r="G98" s="9">
        <f t="shared" si="13"/>
        <v>0</v>
      </c>
      <c r="H98" s="9">
        <f t="shared" si="14"/>
        <v>328</v>
      </c>
      <c r="I98" s="9">
        <f t="shared" si="14"/>
        <v>324</v>
      </c>
      <c r="J98" s="9">
        <f t="shared" si="12"/>
        <v>652</v>
      </c>
      <c r="K98" s="339" t="s">
        <v>932</v>
      </c>
    </row>
    <row r="99" spans="1:11" ht="26.25" customHeight="1" x14ac:dyDescent="0.2">
      <c r="A99" s="8" t="s">
        <v>949</v>
      </c>
      <c r="B99" s="9">
        <v>0</v>
      </c>
      <c r="C99" s="9">
        <v>149</v>
      </c>
      <c r="D99" s="9">
        <v>149</v>
      </c>
      <c r="E99" s="9">
        <v>0</v>
      </c>
      <c r="F99" s="9">
        <v>0</v>
      </c>
      <c r="G99" s="9">
        <f t="shared" si="13"/>
        <v>0</v>
      </c>
      <c r="H99" s="9">
        <f t="shared" si="14"/>
        <v>0</v>
      </c>
      <c r="I99" s="9">
        <f t="shared" si="14"/>
        <v>149</v>
      </c>
      <c r="J99" s="9">
        <f t="shared" si="12"/>
        <v>149</v>
      </c>
      <c r="K99" s="339" t="s">
        <v>934</v>
      </c>
    </row>
    <row r="100" spans="1:11" ht="26.25" customHeight="1" x14ac:dyDescent="0.2">
      <c r="A100" s="8" t="s">
        <v>957</v>
      </c>
      <c r="B100" s="9">
        <v>151</v>
      </c>
      <c r="C100" s="9">
        <v>13</v>
      </c>
      <c r="D100" s="9">
        <v>164</v>
      </c>
      <c r="E100" s="9">
        <v>0</v>
      </c>
      <c r="F100" s="9">
        <v>0</v>
      </c>
      <c r="G100" s="9">
        <f t="shared" si="13"/>
        <v>0</v>
      </c>
      <c r="H100" s="9">
        <f t="shared" si="14"/>
        <v>151</v>
      </c>
      <c r="I100" s="9">
        <f t="shared" si="14"/>
        <v>13</v>
      </c>
      <c r="J100" s="9">
        <f t="shared" si="12"/>
        <v>164</v>
      </c>
      <c r="K100" s="339" t="s">
        <v>847</v>
      </c>
    </row>
    <row r="101" spans="1:11" ht="26.25" customHeight="1" x14ac:dyDescent="0.2">
      <c r="A101" s="8" t="s">
        <v>233</v>
      </c>
      <c r="B101" s="9">
        <v>42</v>
      </c>
      <c r="C101" s="9">
        <v>14</v>
      </c>
      <c r="D101" s="9">
        <v>56</v>
      </c>
      <c r="E101" s="9">
        <v>0</v>
      </c>
      <c r="F101" s="9">
        <v>0</v>
      </c>
      <c r="G101" s="9">
        <f t="shared" si="13"/>
        <v>0</v>
      </c>
      <c r="H101" s="9">
        <f t="shared" si="14"/>
        <v>42</v>
      </c>
      <c r="I101" s="9">
        <f t="shared" si="14"/>
        <v>14</v>
      </c>
      <c r="J101" s="9">
        <f t="shared" si="12"/>
        <v>56</v>
      </c>
      <c r="K101" s="339" t="s">
        <v>234</v>
      </c>
    </row>
    <row r="102" spans="1:11" ht="26.25" customHeight="1" x14ac:dyDescent="0.2">
      <c r="A102" s="8" t="s">
        <v>237</v>
      </c>
      <c r="B102" s="9">
        <v>38</v>
      </c>
      <c r="C102" s="9">
        <v>9</v>
      </c>
      <c r="D102" s="9">
        <v>47</v>
      </c>
      <c r="E102" s="9">
        <v>0</v>
      </c>
      <c r="F102" s="9">
        <v>0</v>
      </c>
      <c r="G102" s="9">
        <f t="shared" si="13"/>
        <v>0</v>
      </c>
      <c r="H102" s="9">
        <f t="shared" si="14"/>
        <v>38</v>
      </c>
      <c r="I102" s="9">
        <f t="shared" si="14"/>
        <v>9</v>
      </c>
      <c r="J102" s="9">
        <f t="shared" si="12"/>
        <v>47</v>
      </c>
      <c r="K102" s="339" t="s">
        <v>238</v>
      </c>
    </row>
    <row r="103" spans="1:11" ht="26.25" customHeight="1" x14ac:dyDescent="0.2">
      <c r="A103" s="8" t="s">
        <v>239</v>
      </c>
      <c r="B103" s="9">
        <v>372</v>
      </c>
      <c r="C103" s="9">
        <v>178</v>
      </c>
      <c r="D103" s="9">
        <v>550</v>
      </c>
      <c r="E103" s="9">
        <v>0</v>
      </c>
      <c r="F103" s="9">
        <v>0</v>
      </c>
      <c r="G103" s="9">
        <f t="shared" si="13"/>
        <v>0</v>
      </c>
      <c r="H103" s="9">
        <f t="shared" si="14"/>
        <v>372</v>
      </c>
      <c r="I103" s="9">
        <f t="shared" si="14"/>
        <v>178</v>
      </c>
      <c r="J103" s="9">
        <f t="shared" si="12"/>
        <v>550</v>
      </c>
      <c r="K103" s="339" t="s">
        <v>240</v>
      </c>
    </row>
    <row r="104" spans="1:11" ht="26.25" customHeight="1" x14ac:dyDescent="0.2">
      <c r="A104" s="20" t="s">
        <v>245</v>
      </c>
      <c r="B104" s="9">
        <v>21</v>
      </c>
      <c r="C104" s="9">
        <v>14</v>
      </c>
      <c r="D104" s="9">
        <v>35</v>
      </c>
      <c r="E104" s="9">
        <v>0</v>
      </c>
      <c r="F104" s="9">
        <v>0</v>
      </c>
      <c r="G104" s="9">
        <f t="shared" si="13"/>
        <v>0</v>
      </c>
      <c r="H104" s="9">
        <f t="shared" si="14"/>
        <v>21</v>
      </c>
      <c r="I104" s="9">
        <f t="shared" si="14"/>
        <v>14</v>
      </c>
      <c r="J104" s="9">
        <f t="shared" si="12"/>
        <v>35</v>
      </c>
      <c r="K104" s="22" t="s">
        <v>909</v>
      </c>
    </row>
    <row r="105" spans="1:11" ht="26.25" customHeight="1" thickBot="1" x14ac:dyDescent="0.25">
      <c r="A105" s="40" t="s">
        <v>126</v>
      </c>
      <c r="B105" s="41">
        <f>SUM(B92:B104)</f>
        <v>2569</v>
      </c>
      <c r="C105" s="41">
        <f t="shared" ref="C105:J105" si="15">SUM(C92:C104)</f>
        <v>1798</v>
      </c>
      <c r="D105" s="41">
        <f t="shared" si="15"/>
        <v>4367</v>
      </c>
      <c r="E105" s="41">
        <f t="shared" si="15"/>
        <v>0</v>
      </c>
      <c r="F105" s="41">
        <f t="shared" si="15"/>
        <v>0</v>
      </c>
      <c r="G105" s="41">
        <f t="shared" si="15"/>
        <v>0</v>
      </c>
      <c r="H105" s="41">
        <f t="shared" si="15"/>
        <v>2569</v>
      </c>
      <c r="I105" s="41">
        <f t="shared" si="15"/>
        <v>1798</v>
      </c>
      <c r="J105" s="41">
        <f t="shared" si="15"/>
        <v>4367</v>
      </c>
      <c r="K105" s="42" t="s">
        <v>251</v>
      </c>
    </row>
    <row r="106" spans="1:11" ht="26.25" customHeight="1" thickBot="1" x14ac:dyDescent="0.25">
      <c r="A106" s="23" t="s">
        <v>374</v>
      </c>
      <c r="B106" s="24">
        <f t="shared" ref="B106:J106" si="16">SUM(B105,B84)</f>
        <v>7249</v>
      </c>
      <c r="C106" s="24">
        <f t="shared" si="16"/>
        <v>10171</v>
      </c>
      <c r="D106" s="24">
        <f t="shared" si="16"/>
        <v>17420</v>
      </c>
      <c r="E106" s="24">
        <f t="shared" si="16"/>
        <v>0</v>
      </c>
      <c r="F106" s="24">
        <f t="shared" si="16"/>
        <v>0</v>
      </c>
      <c r="G106" s="24">
        <f t="shared" si="16"/>
        <v>0</v>
      </c>
      <c r="H106" s="24">
        <f t="shared" si="16"/>
        <v>7249</v>
      </c>
      <c r="I106" s="24">
        <f t="shared" si="16"/>
        <v>10171</v>
      </c>
      <c r="J106" s="24">
        <f t="shared" si="16"/>
        <v>17420</v>
      </c>
      <c r="K106" s="340" t="s">
        <v>253</v>
      </c>
    </row>
    <row r="107" spans="1:11" ht="15" thickTop="1" x14ac:dyDescent="0.2"/>
  </sheetData>
  <mergeCells count="36">
    <mergeCell ref="A1:K1"/>
    <mergeCell ref="A2:K2"/>
    <mergeCell ref="A4:A7"/>
    <mergeCell ref="B4:D4"/>
    <mergeCell ref="E4:G4"/>
    <mergeCell ref="H4:J4"/>
    <mergeCell ref="K4:K7"/>
    <mergeCell ref="B5:D5"/>
    <mergeCell ref="E5:G5"/>
    <mergeCell ref="H5:J5"/>
    <mergeCell ref="A32:A35"/>
    <mergeCell ref="B32:D32"/>
    <mergeCell ref="E32:G32"/>
    <mergeCell ref="H32:J32"/>
    <mergeCell ref="K32:K35"/>
    <mergeCell ref="B33:D33"/>
    <mergeCell ref="E33:G33"/>
    <mergeCell ref="H33:J33"/>
    <mergeCell ref="A56:K56"/>
    <mergeCell ref="A57:K57"/>
    <mergeCell ref="A59:A62"/>
    <mergeCell ref="B59:D59"/>
    <mergeCell ref="E59:G59"/>
    <mergeCell ref="H59:J59"/>
    <mergeCell ref="K59:K62"/>
    <mergeCell ref="B60:D60"/>
    <mergeCell ref="E60:G60"/>
    <mergeCell ref="H60:J60"/>
    <mergeCell ref="A87:A90"/>
    <mergeCell ref="B87:D87"/>
    <mergeCell ref="E87:G87"/>
    <mergeCell ref="H87:J87"/>
    <mergeCell ref="K87:K90"/>
    <mergeCell ref="B88:D88"/>
    <mergeCell ref="E88:G88"/>
    <mergeCell ref="H88:J88"/>
  </mergeCells>
  <printOptions horizontalCentered="1"/>
  <pageMargins left="0.5" right="0.5" top="1" bottom="1" header="1" footer="1"/>
  <pageSetup paperSize="9" scale="78"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8"/>
  <sheetViews>
    <sheetView rightToLeft="1" view="pageBreakPreview" topLeftCell="A58" zoomScale="80" zoomScaleSheetLayoutView="80" workbookViewId="0">
      <selection activeCell="M62" sqref="M62"/>
    </sheetView>
  </sheetViews>
  <sheetFormatPr defaultRowHeight="14.25" x14ac:dyDescent="0.2"/>
  <cols>
    <col min="1" max="1" width="26.75" style="174" customWidth="1"/>
    <col min="2" max="2" width="7.625" style="174" customWidth="1"/>
    <col min="3" max="3" width="8.25" style="174" customWidth="1"/>
    <col min="4" max="5" width="7" style="174" customWidth="1"/>
    <col min="6" max="6" width="9" style="174" customWidth="1"/>
    <col min="7" max="7" width="7.625" style="174" customWidth="1"/>
    <col min="8" max="8" width="7.75" style="174" customWidth="1"/>
    <col min="9" max="9" width="8.75" style="174" customWidth="1"/>
    <col min="10" max="10" width="7.75" style="174" customWidth="1"/>
    <col min="11" max="11" width="46.375" style="174" customWidth="1"/>
    <col min="12" max="16384" width="9" style="174"/>
  </cols>
  <sheetData>
    <row r="1" spans="1:11" ht="28.5" customHeight="1" x14ac:dyDescent="0.2">
      <c r="A1" s="1032" t="s">
        <v>2142</v>
      </c>
      <c r="B1" s="1032"/>
      <c r="C1" s="1032"/>
      <c r="D1" s="1032"/>
      <c r="E1" s="1032"/>
      <c r="F1" s="1032"/>
      <c r="G1" s="1032"/>
      <c r="H1" s="1032"/>
      <c r="I1" s="1032"/>
      <c r="J1" s="1032"/>
      <c r="K1" s="1032"/>
    </row>
    <row r="2" spans="1:11" ht="21.75" customHeight="1" x14ac:dyDescent="0.2">
      <c r="A2" s="1033" t="s">
        <v>2143</v>
      </c>
      <c r="B2" s="1033"/>
      <c r="C2" s="1033"/>
      <c r="D2" s="1033"/>
      <c r="E2" s="1033"/>
      <c r="F2" s="1033"/>
      <c r="G2" s="1033"/>
      <c r="H2" s="1033"/>
      <c r="I2" s="1033"/>
      <c r="J2" s="1033"/>
      <c r="K2" s="1033"/>
    </row>
    <row r="3" spans="1:11" s="163" customFormat="1" ht="24" customHeight="1" thickBot="1" x14ac:dyDescent="0.3">
      <c r="A3" s="162" t="s">
        <v>960</v>
      </c>
      <c r="K3" s="184" t="s">
        <v>2542</v>
      </c>
    </row>
    <row r="4" spans="1:11" ht="21.75" customHeight="1" thickTop="1" x14ac:dyDescent="0.25">
      <c r="A4" s="1034" t="s">
        <v>196</v>
      </c>
      <c r="B4" s="1046" t="s">
        <v>1</v>
      </c>
      <c r="C4" s="1046"/>
      <c r="D4" s="1046"/>
      <c r="E4" s="1046" t="s">
        <v>2</v>
      </c>
      <c r="F4" s="1046"/>
      <c r="G4" s="1046"/>
      <c r="H4" s="1046" t="s">
        <v>4</v>
      </c>
      <c r="I4" s="1046"/>
      <c r="J4" s="1046"/>
      <c r="K4" s="1034" t="s">
        <v>197</v>
      </c>
    </row>
    <row r="5" spans="1:11" ht="21.75" customHeight="1" x14ac:dyDescent="0.25">
      <c r="A5" s="1035"/>
      <c r="B5" s="1047" t="s">
        <v>6</v>
      </c>
      <c r="C5" s="1047"/>
      <c r="D5" s="1047"/>
      <c r="E5" s="1047" t="s">
        <v>7</v>
      </c>
      <c r="F5" s="1047"/>
      <c r="G5" s="1047"/>
      <c r="H5" s="1047" t="s">
        <v>9</v>
      </c>
      <c r="I5" s="1047"/>
      <c r="J5" s="1047"/>
      <c r="K5" s="1035"/>
    </row>
    <row r="6" spans="1:11" ht="21.75" customHeight="1" x14ac:dyDescent="0.25">
      <c r="A6" s="1035"/>
      <c r="B6" s="338" t="s">
        <v>10</v>
      </c>
      <c r="C6" s="338" t="s">
        <v>112</v>
      </c>
      <c r="D6" s="338" t="s">
        <v>12</v>
      </c>
      <c r="E6" s="338" t="s">
        <v>10</v>
      </c>
      <c r="F6" s="338" t="s">
        <v>112</v>
      </c>
      <c r="G6" s="338" t="s">
        <v>12</v>
      </c>
      <c r="H6" s="338" t="s">
        <v>10</v>
      </c>
      <c r="I6" s="338" t="s">
        <v>112</v>
      </c>
      <c r="J6" s="338" t="s">
        <v>12</v>
      </c>
      <c r="K6" s="1035"/>
    </row>
    <row r="7" spans="1:11" ht="21.75" customHeight="1" thickBot="1" x14ac:dyDescent="0.3">
      <c r="A7" s="1036"/>
      <c r="B7" s="164" t="s">
        <v>13</v>
      </c>
      <c r="C7" s="164" t="s">
        <v>14</v>
      </c>
      <c r="D7" s="164" t="s">
        <v>9</v>
      </c>
      <c r="E7" s="164" t="s">
        <v>13</v>
      </c>
      <c r="F7" s="164" t="s">
        <v>14</v>
      </c>
      <c r="G7" s="164" t="s">
        <v>9</v>
      </c>
      <c r="H7" s="164" t="s">
        <v>13</v>
      </c>
      <c r="I7" s="164" t="s">
        <v>14</v>
      </c>
      <c r="J7" s="164" t="s">
        <v>9</v>
      </c>
      <c r="K7" s="1036"/>
    </row>
    <row r="8" spans="1:11" ht="21.75" customHeight="1" x14ac:dyDescent="0.2">
      <c r="A8" s="165" t="s">
        <v>15</v>
      </c>
      <c r="B8" s="167"/>
      <c r="C8" s="167"/>
      <c r="D8" s="167"/>
      <c r="E8" s="167"/>
      <c r="F8" s="167"/>
      <c r="G8" s="167"/>
      <c r="H8" s="167"/>
      <c r="I8" s="167"/>
      <c r="J8" s="167"/>
      <c r="K8" s="168" t="s">
        <v>198</v>
      </c>
    </row>
    <row r="9" spans="1:11" ht="21.75" customHeight="1" x14ac:dyDescent="0.2">
      <c r="A9" s="165" t="s">
        <v>506</v>
      </c>
      <c r="B9" s="167">
        <v>16</v>
      </c>
      <c r="C9" s="167">
        <v>26</v>
      </c>
      <c r="D9" s="167">
        <v>42</v>
      </c>
      <c r="E9" s="167">
        <v>0</v>
      </c>
      <c r="F9" s="167">
        <v>0</v>
      </c>
      <c r="G9" s="167">
        <v>0</v>
      </c>
      <c r="H9" s="167">
        <f t="shared" ref="H9:J14" si="0">SUM(E9,B9)</f>
        <v>16</v>
      </c>
      <c r="I9" s="167">
        <f t="shared" si="0"/>
        <v>26</v>
      </c>
      <c r="J9" s="167">
        <f>SUM(G9,D9)</f>
        <v>42</v>
      </c>
      <c r="K9" s="168" t="s">
        <v>214</v>
      </c>
    </row>
    <row r="10" spans="1:11" ht="21.75" customHeight="1" x14ac:dyDescent="0.2">
      <c r="A10" s="165" t="s">
        <v>217</v>
      </c>
      <c r="B10" s="167">
        <v>45</v>
      </c>
      <c r="C10" s="167">
        <v>61</v>
      </c>
      <c r="D10" s="167">
        <v>106</v>
      </c>
      <c r="E10" s="167">
        <v>0</v>
      </c>
      <c r="F10" s="167">
        <v>0</v>
      </c>
      <c r="G10" s="167">
        <v>0</v>
      </c>
      <c r="H10" s="167">
        <f t="shared" si="0"/>
        <v>45</v>
      </c>
      <c r="I10" s="167">
        <f t="shared" si="0"/>
        <v>61</v>
      </c>
      <c r="J10" s="167">
        <f t="shared" si="0"/>
        <v>106</v>
      </c>
      <c r="K10" s="168" t="s">
        <v>257</v>
      </c>
    </row>
    <row r="11" spans="1:11" ht="21.75" customHeight="1" x14ac:dyDescent="0.2">
      <c r="A11" s="165" t="s">
        <v>519</v>
      </c>
      <c r="B11" s="167">
        <v>42</v>
      </c>
      <c r="C11" s="167">
        <v>24</v>
      </c>
      <c r="D11" s="167">
        <v>66</v>
      </c>
      <c r="E11" s="167">
        <v>0</v>
      </c>
      <c r="F11" s="167">
        <v>0</v>
      </c>
      <c r="G11" s="167">
        <v>0</v>
      </c>
      <c r="H11" s="167">
        <f t="shared" si="0"/>
        <v>42</v>
      </c>
      <c r="I11" s="167">
        <f t="shared" si="0"/>
        <v>24</v>
      </c>
      <c r="J11" s="167">
        <f t="shared" si="0"/>
        <v>66</v>
      </c>
      <c r="K11" s="168" t="s">
        <v>959</v>
      </c>
    </row>
    <row r="12" spans="1:11" ht="21.75" customHeight="1" x14ac:dyDescent="0.2">
      <c r="A12" s="165" t="s">
        <v>221</v>
      </c>
      <c r="B12" s="167">
        <v>62</v>
      </c>
      <c r="C12" s="167">
        <v>71</v>
      </c>
      <c r="D12" s="167">
        <v>133</v>
      </c>
      <c r="E12" s="167">
        <v>0</v>
      </c>
      <c r="F12" s="167">
        <v>0</v>
      </c>
      <c r="G12" s="167">
        <v>0</v>
      </c>
      <c r="H12" s="167">
        <f t="shared" si="0"/>
        <v>62</v>
      </c>
      <c r="I12" s="167">
        <f t="shared" si="0"/>
        <v>71</v>
      </c>
      <c r="J12" s="167">
        <f t="shared" si="0"/>
        <v>133</v>
      </c>
      <c r="K12" s="168" t="s">
        <v>222</v>
      </c>
    </row>
    <row r="13" spans="1:11" ht="21.75" customHeight="1" x14ac:dyDescent="0.2">
      <c r="A13" s="165" t="s">
        <v>710</v>
      </c>
      <c r="B13" s="167">
        <v>106</v>
      </c>
      <c r="C13" s="167">
        <v>171</v>
      </c>
      <c r="D13" s="167">
        <v>277</v>
      </c>
      <c r="E13" s="167">
        <v>0</v>
      </c>
      <c r="F13" s="167">
        <v>0</v>
      </c>
      <c r="G13" s="167">
        <v>0</v>
      </c>
      <c r="H13" s="167">
        <f t="shared" si="0"/>
        <v>106</v>
      </c>
      <c r="I13" s="167">
        <f t="shared" si="0"/>
        <v>171</v>
      </c>
      <c r="J13" s="167">
        <f t="shared" si="0"/>
        <v>277</v>
      </c>
      <c r="K13" s="168" t="s">
        <v>312</v>
      </c>
    </row>
    <row r="14" spans="1:11" ht="21.75" customHeight="1" x14ac:dyDescent="0.2">
      <c r="A14" s="165" t="s">
        <v>239</v>
      </c>
      <c r="B14" s="167">
        <v>25</v>
      </c>
      <c r="C14" s="167">
        <v>18</v>
      </c>
      <c r="D14" s="167">
        <v>43</v>
      </c>
      <c r="E14" s="167">
        <v>0</v>
      </c>
      <c r="F14" s="167">
        <v>0</v>
      </c>
      <c r="G14" s="167">
        <v>0</v>
      </c>
      <c r="H14" s="167">
        <f t="shared" si="0"/>
        <v>25</v>
      </c>
      <c r="I14" s="167">
        <f t="shared" si="0"/>
        <v>18</v>
      </c>
      <c r="J14" s="167">
        <f t="shared" si="0"/>
        <v>43</v>
      </c>
      <c r="K14" s="168" t="s">
        <v>240</v>
      </c>
    </row>
    <row r="15" spans="1:11" ht="21.75" customHeight="1" x14ac:dyDescent="0.2">
      <c r="A15" s="165" t="s">
        <v>498</v>
      </c>
      <c r="B15" s="167">
        <f>SUM(B9:B14)</f>
        <v>296</v>
      </c>
      <c r="C15" s="167">
        <f t="shared" ref="C15:J15" si="1">SUM(C9:C14)</f>
        <v>371</v>
      </c>
      <c r="D15" s="167">
        <f t="shared" si="1"/>
        <v>667</v>
      </c>
      <c r="E15" s="167">
        <f t="shared" si="1"/>
        <v>0</v>
      </c>
      <c r="F15" s="167">
        <f t="shared" si="1"/>
        <v>0</v>
      </c>
      <c r="G15" s="167">
        <f t="shared" si="1"/>
        <v>0</v>
      </c>
      <c r="H15" s="167">
        <f t="shared" si="1"/>
        <v>296</v>
      </c>
      <c r="I15" s="167">
        <f t="shared" si="1"/>
        <v>371</v>
      </c>
      <c r="J15" s="167">
        <f t="shared" si="1"/>
        <v>667</v>
      </c>
      <c r="K15" s="168" t="s">
        <v>91</v>
      </c>
    </row>
    <row r="16" spans="1:11" ht="21.75" customHeight="1" x14ac:dyDescent="0.2">
      <c r="A16" s="165" t="s">
        <v>92</v>
      </c>
      <c r="B16" s="167"/>
      <c r="C16" s="167"/>
      <c r="D16" s="167"/>
      <c r="E16" s="167"/>
      <c r="F16" s="167"/>
      <c r="G16" s="167"/>
      <c r="H16" s="167"/>
      <c r="I16" s="167"/>
      <c r="J16" s="167"/>
      <c r="K16" s="168" t="s">
        <v>93</v>
      </c>
    </row>
    <row r="17" spans="1:11" ht="21.75" customHeight="1" x14ac:dyDescent="0.2">
      <c r="A17" s="165" t="s">
        <v>217</v>
      </c>
      <c r="B17" s="167">
        <v>40</v>
      </c>
      <c r="C17" s="167">
        <v>57</v>
      </c>
      <c r="D17" s="167">
        <v>97</v>
      </c>
      <c r="E17" s="167">
        <v>0</v>
      </c>
      <c r="F17" s="167">
        <v>0</v>
      </c>
      <c r="G17" s="167">
        <v>0</v>
      </c>
      <c r="H17" s="167">
        <f>SUM(B17,E17)</f>
        <v>40</v>
      </c>
      <c r="I17" s="167">
        <f t="shared" ref="I17:J21" si="2">SUM(C17,F17)</f>
        <v>57</v>
      </c>
      <c r="J17" s="167">
        <f t="shared" si="2"/>
        <v>97</v>
      </c>
      <c r="K17" s="168" t="s">
        <v>257</v>
      </c>
    </row>
    <row r="18" spans="1:11" ht="21.75" customHeight="1" x14ac:dyDescent="0.2">
      <c r="A18" s="165" t="s">
        <v>519</v>
      </c>
      <c r="B18" s="167">
        <v>6</v>
      </c>
      <c r="C18" s="167">
        <v>3</v>
      </c>
      <c r="D18" s="167">
        <v>9</v>
      </c>
      <c r="E18" s="167">
        <v>0</v>
      </c>
      <c r="F18" s="167">
        <v>0</v>
      </c>
      <c r="G18" s="167">
        <v>0</v>
      </c>
      <c r="H18" s="167">
        <f t="shared" ref="H18:H21" si="3">SUM(B18,E18)</f>
        <v>6</v>
      </c>
      <c r="I18" s="167">
        <f t="shared" si="2"/>
        <v>3</v>
      </c>
      <c r="J18" s="167">
        <f t="shared" si="2"/>
        <v>9</v>
      </c>
      <c r="K18" s="168" t="s">
        <v>959</v>
      </c>
    </row>
    <row r="19" spans="1:11" ht="21.75" customHeight="1" x14ac:dyDescent="0.2">
      <c r="A19" s="165" t="s">
        <v>221</v>
      </c>
      <c r="B19" s="167">
        <v>23</v>
      </c>
      <c r="C19" s="167">
        <v>9</v>
      </c>
      <c r="D19" s="167">
        <v>32</v>
      </c>
      <c r="E19" s="167">
        <v>0</v>
      </c>
      <c r="F19" s="167">
        <v>0</v>
      </c>
      <c r="G19" s="167">
        <v>0</v>
      </c>
      <c r="H19" s="167">
        <f t="shared" si="3"/>
        <v>23</v>
      </c>
      <c r="I19" s="167">
        <f t="shared" si="2"/>
        <v>9</v>
      </c>
      <c r="J19" s="167">
        <f t="shared" si="2"/>
        <v>32</v>
      </c>
      <c r="K19" s="168" t="s">
        <v>222</v>
      </c>
    </row>
    <row r="20" spans="1:11" ht="21.75" customHeight="1" x14ac:dyDescent="0.2">
      <c r="A20" s="165" t="s">
        <v>710</v>
      </c>
      <c r="B20" s="167">
        <v>31</v>
      </c>
      <c r="C20" s="167">
        <v>60</v>
      </c>
      <c r="D20" s="167">
        <v>91</v>
      </c>
      <c r="E20" s="167">
        <v>0</v>
      </c>
      <c r="F20" s="167">
        <v>0</v>
      </c>
      <c r="G20" s="167">
        <v>0</v>
      </c>
      <c r="H20" s="167">
        <f t="shared" si="3"/>
        <v>31</v>
      </c>
      <c r="I20" s="167">
        <f t="shared" si="2"/>
        <v>60</v>
      </c>
      <c r="J20" s="167">
        <f t="shared" si="2"/>
        <v>91</v>
      </c>
      <c r="K20" s="168" t="s">
        <v>312</v>
      </c>
    </row>
    <row r="21" spans="1:11" ht="21.75" customHeight="1" x14ac:dyDescent="0.2">
      <c r="A21" s="165" t="s">
        <v>239</v>
      </c>
      <c r="B21" s="167">
        <v>49</v>
      </c>
      <c r="C21" s="167">
        <v>9</v>
      </c>
      <c r="D21" s="167">
        <v>58</v>
      </c>
      <c r="E21" s="167">
        <v>0</v>
      </c>
      <c r="F21" s="167">
        <v>0</v>
      </c>
      <c r="G21" s="167">
        <v>0</v>
      </c>
      <c r="H21" s="167">
        <f t="shared" si="3"/>
        <v>49</v>
      </c>
      <c r="I21" s="167">
        <f t="shared" si="2"/>
        <v>9</v>
      </c>
      <c r="J21" s="167">
        <f t="shared" si="2"/>
        <v>58</v>
      </c>
      <c r="K21" s="168" t="s">
        <v>240</v>
      </c>
    </row>
    <row r="22" spans="1:11" ht="21.75" customHeight="1" thickBot="1" x14ac:dyDescent="0.25">
      <c r="A22" s="165" t="s">
        <v>126</v>
      </c>
      <c r="B22" s="167">
        <f>SUM(B17:B21)</f>
        <v>149</v>
      </c>
      <c r="C22" s="167">
        <f t="shared" ref="C22:J22" si="4">SUM(C17:C21)</f>
        <v>138</v>
      </c>
      <c r="D22" s="167">
        <f t="shared" si="4"/>
        <v>287</v>
      </c>
      <c r="E22" s="167">
        <f t="shared" si="4"/>
        <v>0</v>
      </c>
      <c r="F22" s="167">
        <f t="shared" si="4"/>
        <v>0</v>
      </c>
      <c r="G22" s="167">
        <f t="shared" si="4"/>
        <v>0</v>
      </c>
      <c r="H22" s="167">
        <f t="shared" si="4"/>
        <v>149</v>
      </c>
      <c r="I22" s="167">
        <f t="shared" si="4"/>
        <v>138</v>
      </c>
      <c r="J22" s="167">
        <f t="shared" si="4"/>
        <v>287</v>
      </c>
      <c r="K22" s="168" t="s">
        <v>103</v>
      </c>
    </row>
    <row r="23" spans="1:11" ht="21.75" customHeight="1" thickBot="1" x14ac:dyDescent="0.25">
      <c r="A23" s="180" t="s">
        <v>374</v>
      </c>
      <c r="B23" s="181">
        <f>SUM(B22,B15)</f>
        <v>445</v>
      </c>
      <c r="C23" s="181">
        <f t="shared" ref="C23:J23" si="5">SUM(C22,C15)</f>
        <v>509</v>
      </c>
      <c r="D23" s="181">
        <f t="shared" si="5"/>
        <v>954</v>
      </c>
      <c r="E23" s="181">
        <f t="shared" si="5"/>
        <v>0</v>
      </c>
      <c r="F23" s="181">
        <f t="shared" si="5"/>
        <v>0</v>
      </c>
      <c r="G23" s="181">
        <f t="shared" si="5"/>
        <v>0</v>
      </c>
      <c r="H23" s="181">
        <f t="shared" si="5"/>
        <v>445</v>
      </c>
      <c r="I23" s="181">
        <f t="shared" si="5"/>
        <v>509</v>
      </c>
      <c r="J23" s="181">
        <f t="shared" si="5"/>
        <v>954</v>
      </c>
      <c r="K23" s="182" t="s">
        <v>253</v>
      </c>
    </row>
    <row r="24" spans="1:11" ht="15" thickTop="1" x14ac:dyDescent="0.2"/>
    <row r="31" spans="1:11" ht="29.25" customHeight="1" x14ac:dyDescent="0.2">
      <c r="A31" s="1032" t="s">
        <v>2144</v>
      </c>
      <c r="B31" s="1032"/>
      <c r="C31" s="1032"/>
      <c r="D31" s="1032"/>
      <c r="E31" s="1032"/>
      <c r="F31" s="1032"/>
      <c r="G31" s="1032"/>
      <c r="H31" s="1032"/>
      <c r="I31" s="1032"/>
      <c r="J31" s="1032"/>
      <c r="K31" s="1032"/>
    </row>
    <row r="32" spans="1:11" ht="21.75" customHeight="1" x14ac:dyDescent="0.2">
      <c r="A32" s="1033" t="s">
        <v>2145</v>
      </c>
      <c r="B32" s="1033"/>
      <c r="C32" s="1033"/>
      <c r="D32" s="1033"/>
      <c r="E32" s="1033"/>
      <c r="F32" s="1033"/>
      <c r="G32" s="1033"/>
      <c r="H32" s="1033"/>
      <c r="I32" s="1033"/>
      <c r="J32" s="1033"/>
      <c r="K32" s="1033"/>
    </row>
    <row r="33" spans="1:11" s="163" customFormat="1" ht="22.5" customHeight="1" thickBot="1" x14ac:dyDescent="0.3">
      <c r="A33" s="162" t="s">
        <v>962</v>
      </c>
      <c r="K33" s="184" t="s">
        <v>963</v>
      </c>
    </row>
    <row r="34" spans="1:11" ht="20.100000000000001" customHeight="1" thickTop="1" x14ac:dyDescent="0.25">
      <c r="A34" s="1034" t="s">
        <v>196</v>
      </c>
      <c r="B34" s="1046" t="s">
        <v>1</v>
      </c>
      <c r="C34" s="1046"/>
      <c r="D34" s="1046"/>
      <c r="E34" s="1046" t="s">
        <v>2</v>
      </c>
      <c r="F34" s="1046"/>
      <c r="G34" s="1046"/>
      <c r="H34" s="1046" t="s">
        <v>4</v>
      </c>
      <c r="I34" s="1046"/>
      <c r="J34" s="1046"/>
      <c r="K34" s="1034" t="s">
        <v>197</v>
      </c>
    </row>
    <row r="35" spans="1:11" ht="20.100000000000001" customHeight="1" x14ac:dyDescent="0.25">
      <c r="A35" s="1035"/>
      <c r="B35" s="1047" t="s">
        <v>6</v>
      </c>
      <c r="C35" s="1047"/>
      <c r="D35" s="1047"/>
      <c r="E35" s="1047" t="s">
        <v>7</v>
      </c>
      <c r="F35" s="1047"/>
      <c r="G35" s="1047"/>
      <c r="H35" s="1047" t="s">
        <v>9</v>
      </c>
      <c r="I35" s="1047"/>
      <c r="J35" s="1047"/>
      <c r="K35" s="1035"/>
    </row>
    <row r="36" spans="1:11" ht="20.100000000000001" customHeight="1" x14ac:dyDescent="0.25">
      <c r="A36" s="1035"/>
      <c r="B36" s="338" t="s">
        <v>10</v>
      </c>
      <c r="C36" s="338" t="s">
        <v>112</v>
      </c>
      <c r="D36" s="338" t="s">
        <v>12</v>
      </c>
      <c r="E36" s="338" t="s">
        <v>10</v>
      </c>
      <c r="F36" s="338" t="s">
        <v>112</v>
      </c>
      <c r="G36" s="338" t="s">
        <v>12</v>
      </c>
      <c r="H36" s="338" t="s">
        <v>10</v>
      </c>
      <c r="I36" s="338" t="s">
        <v>112</v>
      </c>
      <c r="J36" s="338" t="s">
        <v>12</v>
      </c>
      <c r="K36" s="1035"/>
    </row>
    <row r="37" spans="1:11" ht="20.100000000000001" customHeight="1" thickBot="1" x14ac:dyDescent="0.3">
      <c r="A37" s="1036"/>
      <c r="B37" s="164" t="s">
        <v>13</v>
      </c>
      <c r="C37" s="164" t="s">
        <v>14</v>
      </c>
      <c r="D37" s="164" t="s">
        <v>9</v>
      </c>
      <c r="E37" s="164" t="s">
        <v>13</v>
      </c>
      <c r="F37" s="164" t="s">
        <v>14</v>
      </c>
      <c r="G37" s="164" t="s">
        <v>9</v>
      </c>
      <c r="H37" s="164" t="s">
        <v>13</v>
      </c>
      <c r="I37" s="164" t="s">
        <v>14</v>
      </c>
      <c r="J37" s="164" t="s">
        <v>9</v>
      </c>
      <c r="K37" s="1036"/>
    </row>
    <row r="38" spans="1:11" ht="20.100000000000001" customHeight="1" x14ac:dyDescent="0.2">
      <c r="A38" s="165" t="s">
        <v>15</v>
      </c>
      <c r="B38" s="167"/>
      <c r="C38" s="167"/>
      <c r="D38" s="167"/>
      <c r="E38" s="167"/>
      <c r="F38" s="167"/>
      <c r="G38" s="167"/>
      <c r="H38" s="167"/>
      <c r="I38" s="167"/>
      <c r="J38" s="167"/>
      <c r="K38" s="168" t="s">
        <v>198</v>
      </c>
    </row>
    <row r="39" spans="1:11" ht="20.100000000000001" customHeight="1" x14ac:dyDescent="0.2">
      <c r="A39" s="165" t="s">
        <v>506</v>
      </c>
      <c r="B39" s="167">
        <v>121</v>
      </c>
      <c r="C39" s="167">
        <v>133</v>
      </c>
      <c r="D39" s="167">
        <v>254</v>
      </c>
      <c r="E39" s="167">
        <v>0</v>
      </c>
      <c r="F39" s="167">
        <v>0</v>
      </c>
      <c r="G39" s="167">
        <v>0</v>
      </c>
      <c r="H39" s="167">
        <f t="shared" ref="H39:J44" si="6">SUM(E39,B39)</f>
        <v>121</v>
      </c>
      <c r="I39" s="167">
        <f t="shared" si="6"/>
        <v>133</v>
      </c>
      <c r="J39" s="167">
        <f t="shared" si="6"/>
        <v>254</v>
      </c>
      <c r="K39" s="168" t="s">
        <v>214</v>
      </c>
    </row>
    <row r="40" spans="1:11" ht="21.75" customHeight="1" x14ac:dyDescent="0.2">
      <c r="A40" s="165" t="s">
        <v>217</v>
      </c>
      <c r="B40" s="167">
        <v>85</v>
      </c>
      <c r="C40" s="167">
        <v>119</v>
      </c>
      <c r="D40" s="167">
        <v>204</v>
      </c>
      <c r="E40" s="167">
        <v>0</v>
      </c>
      <c r="F40" s="167">
        <v>0</v>
      </c>
      <c r="G40" s="167">
        <v>0</v>
      </c>
      <c r="H40" s="167">
        <f t="shared" si="6"/>
        <v>85</v>
      </c>
      <c r="I40" s="167">
        <f t="shared" si="6"/>
        <v>119</v>
      </c>
      <c r="J40" s="167">
        <f>SUM(G40,D40)</f>
        <v>204</v>
      </c>
      <c r="K40" s="168" t="s">
        <v>257</v>
      </c>
    </row>
    <row r="41" spans="1:11" ht="20.100000000000001" customHeight="1" x14ac:dyDescent="0.2">
      <c r="A41" s="165" t="s">
        <v>519</v>
      </c>
      <c r="B41" s="167">
        <v>119</v>
      </c>
      <c r="C41" s="167">
        <v>72</v>
      </c>
      <c r="D41" s="167">
        <v>191</v>
      </c>
      <c r="E41" s="167">
        <v>0</v>
      </c>
      <c r="F41" s="167">
        <v>0</v>
      </c>
      <c r="G41" s="167">
        <v>0</v>
      </c>
      <c r="H41" s="167">
        <f t="shared" si="6"/>
        <v>119</v>
      </c>
      <c r="I41" s="167">
        <f t="shared" si="6"/>
        <v>72</v>
      </c>
      <c r="J41" s="167">
        <f t="shared" si="6"/>
        <v>191</v>
      </c>
      <c r="K41" s="168" t="s">
        <v>961</v>
      </c>
    </row>
    <row r="42" spans="1:11" ht="20.100000000000001" customHeight="1" x14ac:dyDescent="0.2">
      <c r="A42" s="165" t="s">
        <v>221</v>
      </c>
      <c r="B42" s="167">
        <v>387</v>
      </c>
      <c r="C42" s="167">
        <v>357</v>
      </c>
      <c r="D42" s="167">
        <v>744</v>
      </c>
      <c r="E42" s="167">
        <v>0</v>
      </c>
      <c r="F42" s="167">
        <v>0</v>
      </c>
      <c r="G42" s="167">
        <v>0</v>
      </c>
      <c r="H42" s="167">
        <f t="shared" si="6"/>
        <v>387</v>
      </c>
      <c r="I42" s="167">
        <f t="shared" si="6"/>
        <v>357</v>
      </c>
      <c r="J42" s="167">
        <f t="shared" si="6"/>
        <v>744</v>
      </c>
      <c r="K42" s="168" t="s">
        <v>222</v>
      </c>
    </row>
    <row r="43" spans="1:11" ht="20.100000000000001" customHeight="1" x14ac:dyDescent="0.2">
      <c r="A43" s="165" t="s">
        <v>710</v>
      </c>
      <c r="B43" s="167">
        <v>430</v>
      </c>
      <c r="C43" s="167">
        <v>657</v>
      </c>
      <c r="D43" s="167">
        <v>1087</v>
      </c>
      <c r="E43" s="167">
        <v>0</v>
      </c>
      <c r="F43" s="167">
        <v>0</v>
      </c>
      <c r="G43" s="167">
        <v>0</v>
      </c>
      <c r="H43" s="167">
        <f t="shared" si="6"/>
        <v>430</v>
      </c>
      <c r="I43" s="167">
        <f t="shared" si="6"/>
        <v>657</v>
      </c>
      <c r="J43" s="167">
        <f t="shared" si="6"/>
        <v>1087</v>
      </c>
      <c r="K43" s="168" t="s">
        <v>312</v>
      </c>
    </row>
    <row r="44" spans="1:11" ht="20.100000000000001" customHeight="1" x14ac:dyDescent="0.2">
      <c r="A44" s="165" t="s">
        <v>239</v>
      </c>
      <c r="B44" s="167">
        <v>170</v>
      </c>
      <c r="C44" s="167">
        <v>91</v>
      </c>
      <c r="D44" s="167">
        <v>261</v>
      </c>
      <c r="E44" s="167">
        <v>0</v>
      </c>
      <c r="F44" s="167">
        <v>0</v>
      </c>
      <c r="G44" s="167">
        <v>0</v>
      </c>
      <c r="H44" s="167">
        <f t="shared" si="6"/>
        <v>170</v>
      </c>
      <c r="I44" s="167">
        <f t="shared" si="6"/>
        <v>91</v>
      </c>
      <c r="J44" s="167">
        <f t="shared" si="6"/>
        <v>261</v>
      </c>
      <c r="K44" s="168" t="s">
        <v>240</v>
      </c>
    </row>
    <row r="45" spans="1:11" ht="20.100000000000001" customHeight="1" x14ac:dyDescent="0.2">
      <c r="A45" s="165" t="s">
        <v>498</v>
      </c>
      <c r="B45" s="167">
        <f>SUM(B39:B44)</f>
        <v>1312</v>
      </c>
      <c r="C45" s="167">
        <f t="shared" ref="C45:J45" si="7">SUM(C39:C44)</f>
        <v>1429</v>
      </c>
      <c r="D45" s="167">
        <f t="shared" si="7"/>
        <v>2741</v>
      </c>
      <c r="E45" s="167">
        <f t="shared" si="7"/>
        <v>0</v>
      </c>
      <c r="F45" s="167">
        <f t="shared" si="7"/>
        <v>0</v>
      </c>
      <c r="G45" s="167">
        <f t="shared" si="7"/>
        <v>0</v>
      </c>
      <c r="H45" s="167">
        <f t="shared" si="7"/>
        <v>1312</v>
      </c>
      <c r="I45" s="167">
        <f t="shared" si="7"/>
        <v>1429</v>
      </c>
      <c r="J45" s="167">
        <f t="shared" si="7"/>
        <v>2741</v>
      </c>
      <c r="K45" s="168" t="s">
        <v>91</v>
      </c>
    </row>
    <row r="46" spans="1:11" ht="20.100000000000001" customHeight="1" x14ac:dyDescent="0.2">
      <c r="A46" s="165" t="s">
        <v>92</v>
      </c>
      <c r="B46" s="167"/>
      <c r="C46" s="167"/>
      <c r="D46" s="167"/>
      <c r="E46" s="167"/>
      <c r="F46" s="167"/>
      <c r="G46" s="167"/>
      <c r="H46" s="167"/>
      <c r="I46" s="167"/>
      <c r="J46" s="167"/>
      <c r="K46" s="168" t="s">
        <v>93</v>
      </c>
    </row>
    <row r="47" spans="1:11" ht="20.100000000000001" customHeight="1" x14ac:dyDescent="0.2">
      <c r="A47" s="165" t="s">
        <v>506</v>
      </c>
      <c r="B47" s="167">
        <v>2</v>
      </c>
      <c r="C47" s="167">
        <v>0</v>
      </c>
      <c r="D47" s="167">
        <v>2</v>
      </c>
      <c r="E47" s="167">
        <v>0</v>
      </c>
      <c r="F47" s="167">
        <v>0</v>
      </c>
      <c r="G47" s="167">
        <v>0</v>
      </c>
      <c r="H47" s="167">
        <f>SUM(B47,E47)</f>
        <v>2</v>
      </c>
      <c r="I47" s="167">
        <f t="shared" ref="I47:J52" si="8">SUM(C47,F47)</f>
        <v>0</v>
      </c>
      <c r="J47" s="167">
        <f t="shared" si="8"/>
        <v>2</v>
      </c>
      <c r="K47" s="168" t="s">
        <v>214</v>
      </c>
    </row>
    <row r="48" spans="1:11" ht="20.100000000000001" customHeight="1" x14ac:dyDescent="0.2">
      <c r="A48" s="165" t="s">
        <v>217</v>
      </c>
      <c r="B48" s="167">
        <v>57</v>
      </c>
      <c r="C48" s="167">
        <v>65</v>
      </c>
      <c r="D48" s="167">
        <v>122</v>
      </c>
      <c r="E48" s="167">
        <v>0</v>
      </c>
      <c r="F48" s="167">
        <v>0</v>
      </c>
      <c r="G48" s="167">
        <v>0</v>
      </c>
      <c r="H48" s="167">
        <f t="shared" ref="H48:H52" si="9">SUM(B48,E48)</f>
        <v>57</v>
      </c>
      <c r="I48" s="167">
        <f t="shared" si="8"/>
        <v>65</v>
      </c>
      <c r="J48" s="167">
        <f t="shared" si="8"/>
        <v>122</v>
      </c>
      <c r="K48" s="168" t="s">
        <v>257</v>
      </c>
    </row>
    <row r="49" spans="1:11" ht="20.100000000000001" customHeight="1" x14ac:dyDescent="0.2">
      <c r="A49" s="165" t="s">
        <v>519</v>
      </c>
      <c r="B49" s="167">
        <v>32</v>
      </c>
      <c r="C49" s="167">
        <v>21</v>
      </c>
      <c r="D49" s="167">
        <v>53</v>
      </c>
      <c r="E49" s="167">
        <v>0</v>
      </c>
      <c r="F49" s="167">
        <v>0</v>
      </c>
      <c r="G49" s="167">
        <v>0</v>
      </c>
      <c r="H49" s="167">
        <f t="shared" si="9"/>
        <v>32</v>
      </c>
      <c r="I49" s="167">
        <f t="shared" si="8"/>
        <v>21</v>
      </c>
      <c r="J49" s="167">
        <f t="shared" si="8"/>
        <v>53</v>
      </c>
      <c r="K49" s="168" t="s">
        <v>961</v>
      </c>
    </row>
    <row r="50" spans="1:11" ht="20.100000000000001" customHeight="1" x14ac:dyDescent="0.2">
      <c r="A50" s="165" t="s">
        <v>221</v>
      </c>
      <c r="B50" s="167">
        <v>158</v>
      </c>
      <c r="C50" s="167">
        <v>100</v>
      </c>
      <c r="D50" s="167">
        <v>258</v>
      </c>
      <c r="E50" s="167">
        <v>0</v>
      </c>
      <c r="F50" s="167">
        <v>0</v>
      </c>
      <c r="G50" s="167">
        <v>0</v>
      </c>
      <c r="H50" s="167">
        <f t="shared" si="9"/>
        <v>158</v>
      </c>
      <c r="I50" s="167">
        <f t="shared" si="8"/>
        <v>100</v>
      </c>
      <c r="J50" s="167">
        <f t="shared" si="8"/>
        <v>258</v>
      </c>
      <c r="K50" s="168" t="s">
        <v>222</v>
      </c>
    </row>
    <row r="51" spans="1:11" ht="20.100000000000001" customHeight="1" x14ac:dyDescent="0.2">
      <c r="A51" s="165" t="s">
        <v>710</v>
      </c>
      <c r="B51" s="167">
        <v>303</v>
      </c>
      <c r="C51" s="167">
        <v>308</v>
      </c>
      <c r="D51" s="167">
        <v>611</v>
      </c>
      <c r="E51" s="167">
        <v>0</v>
      </c>
      <c r="F51" s="167">
        <v>0</v>
      </c>
      <c r="G51" s="167">
        <v>0</v>
      </c>
      <c r="H51" s="167">
        <f t="shared" si="9"/>
        <v>303</v>
      </c>
      <c r="I51" s="167">
        <f t="shared" si="8"/>
        <v>308</v>
      </c>
      <c r="J51" s="167">
        <f t="shared" si="8"/>
        <v>611</v>
      </c>
      <c r="K51" s="168" t="s">
        <v>312</v>
      </c>
    </row>
    <row r="52" spans="1:11" ht="20.100000000000001" customHeight="1" x14ac:dyDescent="0.2">
      <c r="A52" s="165" t="s">
        <v>239</v>
      </c>
      <c r="B52" s="167">
        <v>155</v>
      </c>
      <c r="C52" s="167">
        <v>31</v>
      </c>
      <c r="D52" s="167">
        <v>186</v>
      </c>
      <c r="E52" s="167">
        <v>0</v>
      </c>
      <c r="F52" s="167">
        <v>0</v>
      </c>
      <c r="G52" s="167">
        <v>0</v>
      </c>
      <c r="H52" s="167">
        <f t="shared" si="9"/>
        <v>155</v>
      </c>
      <c r="I52" s="167">
        <f t="shared" si="8"/>
        <v>31</v>
      </c>
      <c r="J52" s="167">
        <f t="shared" si="8"/>
        <v>186</v>
      </c>
      <c r="K52" s="168" t="s">
        <v>240</v>
      </c>
    </row>
    <row r="53" spans="1:11" ht="20.100000000000001" customHeight="1" thickBot="1" x14ac:dyDescent="0.25">
      <c r="A53" s="165" t="s">
        <v>126</v>
      </c>
      <c r="B53" s="167">
        <f>SUM(B47:B52)</f>
        <v>707</v>
      </c>
      <c r="C53" s="167">
        <f t="shared" ref="C53:J53" si="10">SUM(C47:C52)</f>
        <v>525</v>
      </c>
      <c r="D53" s="167">
        <f t="shared" si="10"/>
        <v>1232</v>
      </c>
      <c r="E53" s="167">
        <f t="shared" si="10"/>
        <v>0</v>
      </c>
      <c r="F53" s="167">
        <f t="shared" si="10"/>
        <v>0</v>
      </c>
      <c r="G53" s="167">
        <f t="shared" si="10"/>
        <v>0</v>
      </c>
      <c r="H53" s="167">
        <f t="shared" si="10"/>
        <v>707</v>
      </c>
      <c r="I53" s="167">
        <f t="shared" si="10"/>
        <v>525</v>
      </c>
      <c r="J53" s="167">
        <f t="shared" si="10"/>
        <v>1232</v>
      </c>
      <c r="K53" s="168" t="s">
        <v>103</v>
      </c>
    </row>
    <row r="54" spans="1:11" ht="20.100000000000001" customHeight="1" thickBot="1" x14ac:dyDescent="0.25">
      <c r="A54" s="180" t="s">
        <v>374</v>
      </c>
      <c r="B54" s="181">
        <f>SUM(B53,B45)</f>
        <v>2019</v>
      </c>
      <c r="C54" s="181">
        <f t="shared" ref="C54:J54" si="11">SUM(C53,C45)</f>
        <v>1954</v>
      </c>
      <c r="D54" s="181">
        <f t="shared" si="11"/>
        <v>3973</v>
      </c>
      <c r="E54" s="181">
        <f t="shared" si="11"/>
        <v>0</v>
      </c>
      <c r="F54" s="181">
        <f t="shared" si="11"/>
        <v>0</v>
      </c>
      <c r="G54" s="181">
        <f t="shared" si="11"/>
        <v>0</v>
      </c>
      <c r="H54" s="181">
        <f t="shared" si="11"/>
        <v>2019</v>
      </c>
      <c r="I54" s="181">
        <f t="shared" si="11"/>
        <v>1954</v>
      </c>
      <c r="J54" s="181">
        <f t="shared" si="11"/>
        <v>3973</v>
      </c>
      <c r="K54" s="182" t="s">
        <v>253</v>
      </c>
    </row>
    <row r="55" spans="1:11" ht="15" thickTop="1" x14ac:dyDescent="0.2"/>
    <row r="57" spans="1:11" ht="19.5" customHeight="1" x14ac:dyDescent="0.2"/>
    <row r="61" spans="1:11" ht="22.5" customHeight="1" x14ac:dyDescent="0.2">
      <c r="A61" s="1032" t="s">
        <v>2149</v>
      </c>
      <c r="B61" s="1032"/>
      <c r="C61" s="1032"/>
      <c r="D61" s="1032"/>
      <c r="E61" s="1032"/>
      <c r="F61" s="1032"/>
      <c r="G61" s="1032"/>
      <c r="H61" s="1032"/>
      <c r="I61" s="1032"/>
      <c r="J61" s="1032"/>
      <c r="K61" s="1032"/>
    </row>
    <row r="62" spans="1:11" ht="21.75" customHeight="1" x14ac:dyDescent="0.2">
      <c r="A62" s="1033" t="s">
        <v>2146</v>
      </c>
      <c r="B62" s="1033"/>
      <c r="C62" s="1033"/>
      <c r="D62" s="1033"/>
      <c r="E62" s="1033"/>
      <c r="F62" s="1033"/>
      <c r="G62" s="1033"/>
      <c r="H62" s="1033"/>
      <c r="I62" s="1033"/>
      <c r="J62" s="1033"/>
      <c r="K62" s="1033"/>
    </row>
    <row r="63" spans="1:11" s="176" customFormat="1" ht="26.25" customHeight="1" thickBot="1" x14ac:dyDescent="0.25">
      <c r="A63" s="175" t="s">
        <v>2543</v>
      </c>
      <c r="K63" s="290" t="s">
        <v>965</v>
      </c>
    </row>
    <row r="64" spans="1:11" ht="22.5" customHeight="1" thickTop="1" x14ac:dyDescent="0.25">
      <c r="A64" s="1034" t="s">
        <v>196</v>
      </c>
      <c r="B64" s="1046" t="s">
        <v>1</v>
      </c>
      <c r="C64" s="1046"/>
      <c r="D64" s="1046"/>
      <c r="E64" s="1046" t="s">
        <v>2</v>
      </c>
      <c r="F64" s="1046"/>
      <c r="G64" s="1046"/>
      <c r="H64" s="1046" t="s">
        <v>4</v>
      </c>
      <c r="I64" s="1046"/>
      <c r="J64" s="1046"/>
      <c r="K64" s="1034" t="s">
        <v>197</v>
      </c>
    </row>
    <row r="65" spans="1:11" ht="22.5" customHeight="1" x14ac:dyDescent="0.25">
      <c r="A65" s="1035"/>
      <c r="B65" s="1047" t="s">
        <v>6</v>
      </c>
      <c r="C65" s="1047"/>
      <c r="D65" s="1047"/>
      <c r="E65" s="1047" t="s">
        <v>7</v>
      </c>
      <c r="F65" s="1047"/>
      <c r="G65" s="1047"/>
      <c r="H65" s="1047" t="s">
        <v>9</v>
      </c>
      <c r="I65" s="1047"/>
      <c r="J65" s="1047"/>
      <c r="K65" s="1035"/>
    </row>
    <row r="66" spans="1:11" ht="22.5" customHeight="1" x14ac:dyDescent="0.25">
      <c r="A66" s="1035"/>
      <c r="B66" s="338" t="s">
        <v>10</v>
      </c>
      <c r="C66" s="338" t="s">
        <v>112</v>
      </c>
      <c r="D66" s="338" t="s">
        <v>12</v>
      </c>
      <c r="E66" s="338" t="s">
        <v>10</v>
      </c>
      <c r="F66" s="338" t="s">
        <v>112</v>
      </c>
      <c r="G66" s="338" t="s">
        <v>12</v>
      </c>
      <c r="H66" s="338" t="s">
        <v>10</v>
      </c>
      <c r="I66" s="338" t="s">
        <v>112</v>
      </c>
      <c r="J66" s="338" t="s">
        <v>12</v>
      </c>
      <c r="K66" s="1035"/>
    </row>
    <row r="67" spans="1:11" ht="22.5" customHeight="1" thickBot="1" x14ac:dyDescent="0.3">
      <c r="A67" s="1036"/>
      <c r="B67" s="164" t="s">
        <v>13</v>
      </c>
      <c r="C67" s="164" t="s">
        <v>14</v>
      </c>
      <c r="D67" s="164" t="s">
        <v>9</v>
      </c>
      <c r="E67" s="164" t="s">
        <v>13</v>
      </c>
      <c r="F67" s="164" t="s">
        <v>14</v>
      </c>
      <c r="G67" s="164" t="s">
        <v>9</v>
      </c>
      <c r="H67" s="164" t="s">
        <v>13</v>
      </c>
      <c r="I67" s="164" t="s">
        <v>14</v>
      </c>
      <c r="J67" s="164" t="s">
        <v>9</v>
      </c>
      <c r="K67" s="1036"/>
    </row>
    <row r="68" spans="1:11" ht="24.75" customHeight="1" x14ac:dyDescent="0.2">
      <c r="A68" s="165" t="s">
        <v>15</v>
      </c>
      <c r="B68" s="167"/>
      <c r="C68" s="167"/>
      <c r="D68" s="167"/>
      <c r="E68" s="167"/>
      <c r="F68" s="167"/>
      <c r="G68" s="167"/>
      <c r="H68" s="167"/>
      <c r="I68" s="167"/>
      <c r="J68" s="167"/>
      <c r="K68" s="168" t="s">
        <v>198</v>
      </c>
    </row>
    <row r="69" spans="1:11" ht="24.75" customHeight="1" x14ac:dyDescent="0.2">
      <c r="A69" s="165" t="s">
        <v>506</v>
      </c>
      <c r="B69" s="167">
        <v>21</v>
      </c>
      <c r="C69" s="167">
        <v>9</v>
      </c>
      <c r="D69" s="167">
        <v>30</v>
      </c>
      <c r="E69" s="167">
        <v>0</v>
      </c>
      <c r="F69" s="167">
        <v>0</v>
      </c>
      <c r="G69" s="167">
        <v>0</v>
      </c>
      <c r="H69" s="167">
        <f>SUM(E69,B69)</f>
        <v>21</v>
      </c>
      <c r="I69" s="167">
        <f t="shared" ref="I69:J76" si="12">SUM(F69,C69)</f>
        <v>9</v>
      </c>
      <c r="J69" s="167">
        <f t="shared" si="12"/>
        <v>30</v>
      </c>
      <c r="K69" s="168" t="s">
        <v>214</v>
      </c>
    </row>
    <row r="70" spans="1:11" ht="24.75" customHeight="1" x14ac:dyDescent="0.2">
      <c r="A70" s="165" t="s">
        <v>217</v>
      </c>
      <c r="B70" s="167">
        <v>13</v>
      </c>
      <c r="C70" s="167">
        <v>1</v>
      </c>
      <c r="D70" s="167">
        <v>14</v>
      </c>
      <c r="E70" s="167">
        <v>0</v>
      </c>
      <c r="F70" s="167">
        <v>0</v>
      </c>
      <c r="G70" s="167">
        <v>0</v>
      </c>
      <c r="H70" s="167">
        <f t="shared" ref="H70:H76" si="13">SUM(E70,B70)</f>
        <v>13</v>
      </c>
      <c r="I70" s="167">
        <f t="shared" si="12"/>
        <v>1</v>
      </c>
      <c r="J70" s="167">
        <f t="shared" si="12"/>
        <v>14</v>
      </c>
      <c r="K70" s="168" t="s">
        <v>257</v>
      </c>
    </row>
    <row r="71" spans="1:11" ht="24.75" customHeight="1" x14ac:dyDescent="0.2">
      <c r="A71" s="165" t="s">
        <v>519</v>
      </c>
      <c r="B71" s="167">
        <v>16</v>
      </c>
      <c r="C71" s="167">
        <v>4</v>
      </c>
      <c r="D71" s="167">
        <v>20</v>
      </c>
      <c r="E71" s="167">
        <v>0</v>
      </c>
      <c r="F71" s="167">
        <v>0</v>
      </c>
      <c r="G71" s="167">
        <v>0</v>
      </c>
      <c r="H71" s="167">
        <f t="shared" si="13"/>
        <v>16</v>
      </c>
      <c r="I71" s="167">
        <f t="shared" si="12"/>
        <v>4</v>
      </c>
      <c r="J71" s="167">
        <f t="shared" si="12"/>
        <v>20</v>
      </c>
      <c r="K71" s="168" t="s">
        <v>959</v>
      </c>
    </row>
    <row r="72" spans="1:11" ht="24.75" customHeight="1" x14ac:dyDescent="0.2">
      <c r="A72" s="165" t="s">
        <v>221</v>
      </c>
      <c r="B72" s="167">
        <v>27</v>
      </c>
      <c r="C72" s="167">
        <v>4</v>
      </c>
      <c r="D72" s="167">
        <v>31</v>
      </c>
      <c r="E72" s="167">
        <v>0</v>
      </c>
      <c r="F72" s="167">
        <v>0</v>
      </c>
      <c r="G72" s="167">
        <v>0</v>
      </c>
      <c r="H72" s="167">
        <f t="shared" si="13"/>
        <v>27</v>
      </c>
      <c r="I72" s="167">
        <f t="shared" si="12"/>
        <v>4</v>
      </c>
      <c r="J72" s="167">
        <f t="shared" si="12"/>
        <v>31</v>
      </c>
      <c r="K72" s="168" t="s">
        <v>222</v>
      </c>
    </row>
    <row r="73" spans="1:11" ht="24.75" customHeight="1" x14ac:dyDescent="0.2">
      <c r="A73" s="165" t="s">
        <v>710</v>
      </c>
      <c r="B73" s="167">
        <v>37</v>
      </c>
      <c r="C73" s="167">
        <v>9</v>
      </c>
      <c r="D73" s="167">
        <v>46</v>
      </c>
      <c r="E73" s="167">
        <v>0</v>
      </c>
      <c r="F73" s="167">
        <v>0</v>
      </c>
      <c r="G73" s="167">
        <v>0</v>
      </c>
      <c r="H73" s="167">
        <f t="shared" si="13"/>
        <v>37</v>
      </c>
      <c r="I73" s="167">
        <f t="shared" si="12"/>
        <v>9</v>
      </c>
      <c r="J73" s="167">
        <f t="shared" si="12"/>
        <v>46</v>
      </c>
      <c r="K73" s="168" t="s">
        <v>312</v>
      </c>
    </row>
    <row r="74" spans="1:11" ht="24.75" customHeight="1" x14ac:dyDescent="0.2">
      <c r="A74" s="165" t="s">
        <v>523</v>
      </c>
      <c r="B74" s="167">
        <v>19</v>
      </c>
      <c r="C74" s="167">
        <v>4</v>
      </c>
      <c r="D74" s="167">
        <v>23</v>
      </c>
      <c r="E74" s="167">
        <v>0</v>
      </c>
      <c r="F74" s="167">
        <v>0</v>
      </c>
      <c r="G74" s="167">
        <v>0</v>
      </c>
      <c r="H74" s="167">
        <f t="shared" si="13"/>
        <v>19</v>
      </c>
      <c r="I74" s="167">
        <f t="shared" si="12"/>
        <v>4</v>
      </c>
      <c r="J74" s="167">
        <f t="shared" si="12"/>
        <v>23</v>
      </c>
      <c r="K74" s="168" t="s">
        <v>240</v>
      </c>
    </row>
    <row r="75" spans="1:11" ht="24.75" customHeight="1" x14ac:dyDescent="0.2">
      <c r="A75" s="165" t="s">
        <v>769</v>
      </c>
      <c r="B75" s="167">
        <v>16</v>
      </c>
      <c r="C75" s="167">
        <v>2</v>
      </c>
      <c r="D75" s="167">
        <v>18</v>
      </c>
      <c r="E75" s="167">
        <v>0</v>
      </c>
      <c r="F75" s="167">
        <v>0</v>
      </c>
      <c r="G75" s="167">
        <v>0</v>
      </c>
      <c r="H75" s="167">
        <f t="shared" si="13"/>
        <v>16</v>
      </c>
      <c r="I75" s="167">
        <f t="shared" si="12"/>
        <v>2</v>
      </c>
      <c r="J75" s="167">
        <f t="shared" si="12"/>
        <v>18</v>
      </c>
      <c r="K75" s="168" t="s">
        <v>964</v>
      </c>
    </row>
    <row r="76" spans="1:11" ht="24.75" customHeight="1" thickBot="1" x14ac:dyDescent="0.25">
      <c r="A76" s="165" t="s">
        <v>498</v>
      </c>
      <c r="B76" s="167">
        <f>SUM(B69:B75)</f>
        <v>149</v>
      </c>
      <c r="C76" s="167">
        <f>SUM(C69:C75)</f>
        <v>33</v>
      </c>
      <c r="D76" s="167">
        <f>SUM(D69:D75)</f>
        <v>182</v>
      </c>
      <c r="E76" s="167">
        <v>0</v>
      </c>
      <c r="F76" s="167">
        <v>0</v>
      </c>
      <c r="G76" s="167">
        <v>0</v>
      </c>
      <c r="H76" s="167">
        <f t="shared" si="13"/>
        <v>149</v>
      </c>
      <c r="I76" s="167">
        <f t="shared" si="12"/>
        <v>33</v>
      </c>
      <c r="J76" s="167">
        <f t="shared" si="12"/>
        <v>182</v>
      </c>
      <c r="K76" s="168" t="s">
        <v>91</v>
      </c>
    </row>
    <row r="77" spans="1:11" ht="24.75" customHeight="1" thickBot="1" x14ac:dyDescent="0.25">
      <c r="A77" s="180" t="s">
        <v>374</v>
      </c>
      <c r="B77" s="181">
        <f>SUM(B76)</f>
        <v>149</v>
      </c>
      <c r="C77" s="181">
        <f t="shared" ref="C77:I77" si="14">SUM(C76)</f>
        <v>33</v>
      </c>
      <c r="D77" s="181">
        <f t="shared" si="14"/>
        <v>182</v>
      </c>
      <c r="E77" s="181">
        <f t="shared" si="14"/>
        <v>0</v>
      </c>
      <c r="F77" s="181">
        <f t="shared" si="14"/>
        <v>0</v>
      </c>
      <c r="G77" s="181">
        <f t="shared" si="14"/>
        <v>0</v>
      </c>
      <c r="H77" s="181">
        <f t="shared" si="14"/>
        <v>149</v>
      </c>
      <c r="I77" s="181">
        <f t="shared" si="14"/>
        <v>33</v>
      </c>
      <c r="J77" s="181">
        <f>SUM(J76)</f>
        <v>182</v>
      </c>
      <c r="K77" s="182" t="s">
        <v>253</v>
      </c>
    </row>
    <row r="78" spans="1:11" ht="15" thickTop="1" x14ac:dyDescent="0.2"/>
  </sheetData>
  <mergeCells count="30">
    <mergeCell ref="A1:K1"/>
    <mergeCell ref="A2:K2"/>
    <mergeCell ref="A4:A7"/>
    <mergeCell ref="B4:D4"/>
    <mergeCell ref="E4:G4"/>
    <mergeCell ref="H4:J4"/>
    <mergeCell ref="K4:K7"/>
    <mergeCell ref="B5:D5"/>
    <mergeCell ref="E5:G5"/>
    <mergeCell ref="H5:J5"/>
    <mergeCell ref="A31:K31"/>
    <mergeCell ref="A32:K32"/>
    <mergeCell ref="A34:A37"/>
    <mergeCell ref="B34:D34"/>
    <mergeCell ref="E34:G34"/>
    <mergeCell ref="H34:J34"/>
    <mergeCell ref="K34:K37"/>
    <mergeCell ref="B35:D35"/>
    <mergeCell ref="E35:G35"/>
    <mergeCell ref="H35:J35"/>
    <mergeCell ref="A61:K61"/>
    <mergeCell ref="A62:K62"/>
    <mergeCell ref="A64:A67"/>
    <mergeCell ref="B64:D64"/>
    <mergeCell ref="E64:G64"/>
    <mergeCell ref="H64:J64"/>
    <mergeCell ref="K64:K67"/>
    <mergeCell ref="B65:D65"/>
    <mergeCell ref="E65:G65"/>
    <mergeCell ref="H65:J65"/>
  </mergeCells>
  <printOptions horizontalCentered="1"/>
  <pageMargins left="0.5" right="0.5" top="1" bottom="1" header="1" footer="1"/>
  <pageSetup paperSize="9" scale="8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4"/>
  <sheetViews>
    <sheetView rightToLeft="1" view="pageBreakPreview" zoomScale="80" zoomScaleSheetLayoutView="80" workbookViewId="0">
      <selection activeCell="Q16" sqref="Q16"/>
    </sheetView>
  </sheetViews>
  <sheetFormatPr defaultRowHeight="14.25" x14ac:dyDescent="0.2"/>
  <cols>
    <col min="1" max="1" width="27.375" style="174" customWidth="1"/>
    <col min="2" max="2" width="6.375" style="174" customWidth="1"/>
    <col min="3" max="3" width="7.875" style="174" customWidth="1"/>
    <col min="4" max="4" width="7.25" style="174" customWidth="1"/>
    <col min="5" max="5" width="6.875" style="174" customWidth="1"/>
    <col min="6" max="6" width="7.875" style="174" customWidth="1"/>
    <col min="7" max="7" width="7.25" style="174" customWidth="1"/>
    <col min="8" max="8" width="7.875" style="174" customWidth="1"/>
    <col min="9" max="9" width="8" style="174" customWidth="1"/>
    <col min="10" max="10" width="7.25" style="174" customWidth="1"/>
    <col min="11" max="11" width="6.5" style="174" customWidth="1"/>
    <col min="12" max="13" width="7.875" style="174" customWidth="1"/>
    <col min="14" max="14" width="36.125" style="174" customWidth="1"/>
    <col min="15" max="16384" width="9" style="174"/>
  </cols>
  <sheetData>
    <row r="1" spans="1:14" ht="24" customHeight="1" x14ac:dyDescent="0.2">
      <c r="A1" s="1032" t="s">
        <v>2147</v>
      </c>
      <c r="B1" s="1032"/>
      <c r="C1" s="1032"/>
      <c r="D1" s="1032"/>
      <c r="E1" s="1032"/>
      <c r="F1" s="1032"/>
      <c r="G1" s="1032"/>
      <c r="H1" s="1032"/>
      <c r="I1" s="1032"/>
      <c r="J1" s="1032"/>
      <c r="K1" s="1032"/>
      <c r="L1" s="1032"/>
      <c r="M1" s="1032"/>
      <c r="N1" s="1032"/>
    </row>
    <row r="2" spans="1:14" ht="23.25" customHeight="1" x14ac:dyDescent="0.2">
      <c r="A2" s="1033" t="s">
        <v>2148</v>
      </c>
      <c r="B2" s="1033"/>
      <c r="C2" s="1033"/>
      <c r="D2" s="1033"/>
      <c r="E2" s="1033"/>
      <c r="F2" s="1033"/>
      <c r="G2" s="1033"/>
      <c r="H2" s="1033"/>
      <c r="I2" s="1033"/>
      <c r="J2" s="1033"/>
      <c r="K2" s="1033"/>
      <c r="L2" s="1033"/>
      <c r="M2" s="1033"/>
      <c r="N2" s="1033"/>
    </row>
    <row r="3" spans="1:14" s="163" customFormat="1" ht="23.25" customHeight="1" thickBot="1" x14ac:dyDescent="0.3">
      <c r="A3" s="162" t="s">
        <v>2544</v>
      </c>
      <c r="N3" s="184" t="s">
        <v>968</v>
      </c>
    </row>
    <row r="4" spans="1:14" ht="23.25" customHeight="1" thickTop="1" x14ac:dyDescent="0.25">
      <c r="A4" s="1034" t="s">
        <v>196</v>
      </c>
      <c r="B4" s="1046" t="s">
        <v>128</v>
      </c>
      <c r="C4" s="1046"/>
      <c r="D4" s="1046"/>
      <c r="E4" s="1046" t="s">
        <v>129</v>
      </c>
      <c r="F4" s="1046"/>
      <c r="G4" s="1046"/>
      <c r="H4" s="1046" t="s">
        <v>130</v>
      </c>
      <c r="I4" s="1046"/>
      <c r="J4" s="1046"/>
      <c r="K4" s="1046" t="s">
        <v>4</v>
      </c>
      <c r="L4" s="1046"/>
      <c r="M4" s="1046"/>
      <c r="N4" s="1034" t="s">
        <v>197</v>
      </c>
    </row>
    <row r="5" spans="1:14" ht="23.25" customHeight="1" x14ac:dyDescent="0.25">
      <c r="A5" s="1035"/>
      <c r="B5" s="1047" t="s">
        <v>131</v>
      </c>
      <c r="C5" s="1047"/>
      <c r="D5" s="1047"/>
      <c r="E5" s="1047" t="s">
        <v>132</v>
      </c>
      <c r="F5" s="1047"/>
      <c r="G5" s="1047"/>
      <c r="H5" s="1047" t="s">
        <v>133</v>
      </c>
      <c r="I5" s="1047"/>
      <c r="J5" s="1047"/>
      <c r="K5" s="1047" t="s">
        <v>9</v>
      </c>
      <c r="L5" s="1047"/>
      <c r="M5" s="1047"/>
      <c r="N5" s="1035"/>
    </row>
    <row r="6" spans="1:14" ht="23.25" customHeight="1" x14ac:dyDescent="0.25">
      <c r="A6" s="1035"/>
      <c r="B6" s="338" t="s">
        <v>10</v>
      </c>
      <c r="C6" s="338" t="s">
        <v>112</v>
      </c>
      <c r="D6" s="338" t="s">
        <v>12</v>
      </c>
      <c r="E6" s="338" t="s">
        <v>10</v>
      </c>
      <c r="F6" s="338" t="s">
        <v>112</v>
      </c>
      <c r="G6" s="338" t="s">
        <v>12</v>
      </c>
      <c r="H6" s="338" t="s">
        <v>10</v>
      </c>
      <c r="I6" s="338" t="s">
        <v>112</v>
      </c>
      <c r="J6" s="338" t="s">
        <v>12</v>
      </c>
      <c r="K6" s="338" t="s">
        <v>10</v>
      </c>
      <c r="L6" s="338" t="s">
        <v>112</v>
      </c>
      <c r="M6" s="338" t="s">
        <v>12</v>
      </c>
      <c r="N6" s="1035"/>
    </row>
    <row r="7" spans="1:14" ht="23.25" customHeight="1" thickBot="1" x14ac:dyDescent="0.3">
      <c r="A7" s="1036"/>
      <c r="B7" s="164" t="s">
        <v>13</v>
      </c>
      <c r="C7" s="164" t="s">
        <v>14</v>
      </c>
      <c r="D7" s="164" t="s">
        <v>9</v>
      </c>
      <c r="E7" s="164" t="s">
        <v>13</v>
      </c>
      <c r="F7" s="164" t="s">
        <v>14</v>
      </c>
      <c r="G7" s="164" t="s">
        <v>9</v>
      </c>
      <c r="H7" s="164" t="s">
        <v>13</v>
      </c>
      <c r="I7" s="164" t="s">
        <v>14</v>
      </c>
      <c r="J7" s="164" t="s">
        <v>9</v>
      </c>
      <c r="K7" s="164" t="s">
        <v>13</v>
      </c>
      <c r="L7" s="164" t="s">
        <v>14</v>
      </c>
      <c r="M7" s="164" t="s">
        <v>9</v>
      </c>
      <c r="N7" s="1036"/>
    </row>
    <row r="8" spans="1:14" ht="23.25" customHeight="1" x14ac:dyDescent="0.2">
      <c r="A8" s="165" t="s">
        <v>15</v>
      </c>
      <c r="B8" s="167"/>
      <c r="C8" s="167"/>
      <c r="D8" s="167"/>
      <c r="E8" s="167"/>
      <c r="F8" s="167"/>
      <c r="G8" s="167"/>
      <c r="H8" s="167"/>
      <c r="I8" s="167"/>
      <c r="J8" s="167"/>
      <c r="K8" s="168"/>
      <c r="L8" s="165"/>
      <c r="M8" s="167"/>
      <c r="N8" s="168" t="s">
        <v>198</v>
      </c>
    </row>
    <row r="9" spans="1:14" ht="23.25" customHeight="1" x14ac:dyDescent="0.2">
      <c r="A9" s="165" t="s">
        <v>506</v>
      </c>
      <c r="B9" s="167">
        <v>2</v>
      </c>
      <c r="C9" s="167">
        <v>0</v>
      </c>
      <c r="D9" s="167">
        <v>2</v>
      </c>
      <c r="E9" s="167">
        <v>7</v>
      </c>
      <c r="F9" s="167">
        <v>3</v>
      </c>
      <c r="G9" s="167">
        <v>10</v>
      </c>
      <c r="H9" s="167">
        <v>0</v>
      </c>
      <c r="I9" s="167">
        <v>0</v>
      </c>
      <c r="J9" s="167">
        <v>0</v>
      </c>
      <c r="K9" s="167">
        <f t="shared" ref="K9:L14" si="0">SUM(B9,E9,H9)</f>
        <v>9</v>
      </c>
      <c r="L9" s="167">
        <f t="shared" si="0"/>
        <v>3</v>
      </c>
      <c r="M9" s="167">
        <f>SUM(K9:L9)</f>
        <v>12</v>
      </c>
      <c r="N9" s="168" t="s">
        <v>214</v>
      </c>
    </row>
    <row r="10" spans="1:14" ht="23.25" customHeight="1" x14ac:dyDescent="0.2">
      <c r="A10" s="165" t="s">
        <v>217</v>
      </c>
      <c r="B10" s="167">
        <v>4</v>
      </c>
      <c r="C10" s="167">
        <v>2</v>
      </c>
      <c r="D10" s="167">
        <v>6</v>
      </c>
      <c r="E10" s="167">
        <v>1</v>
      </c>
      <c r="F10" s="167">
        <v>0</v>
      </c>
      <c r="G10" s="167">
        <v>1</v>
      </c>
      <c r="H10" s="167">
        <v>0</v>
      </c>
      <c r="I10" s="167">
        <v>0</v>
      </c>
      <c r="J10" s="167">
        <v>0</v>
      </c>
      <c r="K10" s="167">
        <f t="shared" si="0"/>
        <v>5</v>
      </c>
      <c r="L10" s="167">
        <f t="shared" si="0"/>
        <v>2</v>
      </c>
      <c r="M10" s="167">
        <f t="shared" ref="M10:M14" si="1">SUM(K10:L10)</f>
        <v>7</v>
      </c>
      <c r="N10" s="168" t="s">
        <v>257</v>
      </c>
    </row>
    <row r="11" spans="1:14" ht="42" customHeight="1" x14ac:dyDescent="0.2">
      <c r="A11" s="165" t="s">
        <v>519</v>
      </c>
      <c r="B11" s="167">
        <v>0</v>
      </c>
      <c r="C11" s="167">
        <v>1</v>
      </c>
      <c r="D11" s="167">
        <v>1</v>
      </c>
      <c r="E11" s="167">
        <v>0</v>
      </c>
      <c r="F11" s="167">
        <v>0</v>
      </c>
      <c r="G11" s="167">
        <v>0</v>
      </c>
      <c r="H11" s="167">
        <v>0</v>
      </c>
      <c r="I11" s="167">
        <v>0</v>
      </c>
      <c r="J11" s="167">
        <v>0</v>
      </c>
      <c r="K11" s="167">
        <f t="shared" si="0"/>
        <v>0</v>
      </c>
      <c r="L11" s="167">
        <f t="shared" si="0"/>
        <v>1</v>
      </c>
      <c r="M11" s="167">
        <f t="shared" si="1"/>
        <v>1</v>
      </c>
      <c r="N11" s="172" t="s">
        <v>959</v>
      </c>
    </row>
    <row r="12" spans="1:14" ht="23.25" customHeight="1" x14ac:dyDescent="0.2">
      <c r="A12" s="165" t="s">
        <v>221</v>
      </c>
      <c r="B12" s="167">
        <v>11</v>
      </c>
      <c r="C12" s="167">
        <v>11</v>
      </c>
      <c r="D12" s="167">
        <v>22</v>
      </c>
      <c r="E12" s="167">
        <v>6</v>
      </c>
      <c r="F12" s="167">
        <v>4</v>
      </c>
      <c r="G12" s="167">
        <v>10</v>
      </c>
      <c r="H12" s="167">
        <v>2</v>
      </c>
      <c r="I12" s="167">
        <v>0</v>
      </c>
      <c r="J12" s="167">
        <v>2</v>
      </c>
      <c r="K12" s="167">
        <f t="shared" si="0"/>
        <v>19</v>
      </c>
      <c r="L12" s="167">
        <f t="shared" si="0"/>
        <v>15</v>
      </c>
      <c r="M12" s="167">
        <f t="shared" si="1"/>
        <v>34</v>
      </c>
      <c r="N12" s="168" t="s">
        <v>222</v>
      </c>
    </row>
    <row r="13" spans="1:14" ht="23.25" customHeight="1" x14ac:dyDescent="0.2">
      <c r="A13" s="165" t="s">
        <v>710</v>
      </c>
      <c r="B13" s="167">
        <v>17</v>
      </c>
      <c r="C13" s="167">
        <v>7</v>
      </c>
      <c r="D13" s="167">
        <v>24</v>
      </c>
      <c r="E13" s="167">
        <v>9</v>
      </c>
      <c r="F13" s="167">
        <v>3</v>
      </c>
      <c r="G13" s="167">
        <v>12</v>
      </c>
      <c r="H13" s="167">
        <v>5</v>
      </c>
      <c r="I13" s="167">
        <v>7</v>
      </c>
      <c r="J13" s="167">
        <v>12</v>
      </c>
      <c r="K13" s="167">
        <f t="shared" si="0"/>
        <v>31</v>
      </c>
      <c r="L13" s="167">
        <f t="shared" si="0"/>
        <v>17</v>
      </c>
      <c r="M13" s="167">
        <f t="shared" si="1"/>
        <v>48</v>
      </c>
      <c r="N13" s="168" t="s">
        <v>312</v>
      </c>
    </row>
    <row r="14" spans="1:14" ht="23.25" customHeight="1" x14ac:dyDescent="0.2">
      <c r="A14" s="165" t="s">
        <v>966</v>
      </c>
      <c r="B14" s="167">
        <v>1</v>
      </c>
      <c r="C14" s="167"/>
      <c r="D14" s="167">
        <v>1</v>
      </c>
      <c r="E14" s="167">
        <v>1</v>
      </c>
      <c r="F14" s="167">
        <v>1</v>
      </c>
      <c r="G14" s="167">
        <v>2</v>
      </c>
      <c r="H14" s="167">
        <v>1</v>
      </c>
      <c r="I14" s="167">
        <v>1</v>
      </c>
      <c r="J14" s="167">
        <v>2</v>
      </c>
      <c r="K14" s="167">
        <f t="shared" si="0"/>
        <v>3</v>
      </c>
      <c r="L14" s="167">
        <f t="shared" si="0"/>
        <v>2</v>
      </c>
      <c r="M14" s="167">
        <f t="shared" si="1"/>
        <v>5</v>
      </c>
      <c r="N14" s="168" t="s">
        <v>240</v>
      </c>
    </row>
    <row r="15" spans="1:14" ht="23.25" customHeight="1" x14ac:dyDescent="0.2">
      <c r="A15" s="165" t="s">
        <v>498</v>
      </c>
      <c r="B15" s="167">
        <f>SUM(B9:B14)</f>
        <v>35</v>
      </c>
      <c r="C15" s="167">
        <f t="shared" ref="C15:M15" si="2">SUM(C9:C14)</f>
        <v>21</v>
      </c>
      <c r="D15" s="167">
        <f t="shared" si="2"/>
        <v>56</v>
      </c>
      <c r="E15" s="167">
        <f t="shared" si="2"/>
        <v>24</v>
      </c>
      <c r="F15" s="167">
        <f t="shared" si="2"/>
        <v>11</v>
      </c>
      <c r="G15" s="167">
        <f t="shared" si="2"/>
        <v>35</v>
      </c>
      <c r="H15" s="167">
        <f t="shared" si="2"/>
        <v>8</v>
      </c>
      <c r="I15" s="167">
        <f t="shared" si="2"/>
        <v>8</v>
      </c>
      <c r="J15" s="167">
        <f t="shared" si="2"/>
        <v>16</v>
      </c>
      <c r="K15" s="167">
        <f t="shared" si="2"/>
        <v>67</v>
      </c>
      <c r="L15" s="167">
        <f t="shared" si="2"/>
        <v>40</v>
      </c>
      <c r="M15" s="167">
        <f t="shared" si="2"/>
        <v>107</v>
      </c>
      <c r="N15" s="168" t="s">
        <v>91</v>
      </c>
    </row>
    <row r="16" spans="1:14" ht="23.25" customHeight="1" x14ac:dyDescent="0.2">
      <c r="A16" s="165" t="s">
        <v>92</v>
      </c>
      <c r="B16" s="167"/>
      <c r="C16" s="167"/>
      <c r="D16" s="167"/>
      <c r="E16" s="167"/>
      <c r="F16" s="167"/>
      <c r="G16" s="167"/>
      <c r="H16" s="167"/>
      <c r="I16" s="167"/>
      <c r="J16" s="167"/>
      <c r="K16" s="167"/>
      <c r="L16" s="167"/>
      <c r="M16" s="167"/>
      <c r="N16" s="168" t="s">
        <v>93</v>
      </c>
    </row>
    <row r="17" spans="1:14" ht="23.25" customHeight="1" x14ac:dyDescent="0.2">
      <c r="A17" s="165" t="s">
        <v>506</v>
      </c>
      <c r="B17" s="167">
        <v>1</v>
      </c>
      <c r="C17" s="167">
        <v>0</v>
      </c>
      <c r="D17" s="167">
        <f>SUM(B17:C17)</f>
        <v>1</v>
      </c>
      <c r="E17" s="167">
        <v>0</v>
      </c>
      <c r="F17" s="167">
        <v>0</v>
      </c>
      <c r="G17" s="167">
        <f>SUM(E17:F17)</f>
        <v>0</v>
      </c>
      <c r="H17" s="167">
        <v>0</v>
      </c>
      <c r="I17" s="167">
        <v>0</v>
      </c>
      <c r="J17" s="167">
        <f>SUM(H17:I17)</f>
        <v>0</v>
      </c>
      <c r="K17" s="167">
        <f>SUM(B17,E17,H17)</f>
        <v>1</v>
      </c>
      <c r="L17" s="167">
        <f t="shared" ref="L17:M21" si="3">SUM(C17,F17,I17)</f>
        <v>0</v>
      </c>
      <c r="M17" s="167">
        <f t="shared" si="3"/>
        <v>1</v>
      </c>
      <c r="N17" s="168" t="s">
        <v>214</v>
      </c>
    </row>
    <row r="18" spans="1:14" ht="37.5" customHeight="1" x14ac:dyDescent="0.2">
      <c r="A18" s="165" t="s">
        <v>519</v>
      </c>
      <c r="B18" s="167">
        <v>1</v>
      </c>
      <c r="C18" s="167">
        <v>0</v>
      </c>
      <c r="D18" s="167">
        <f t="shared" ref="D18:D21" si="4">SUM(B18:C18)</f>
        <v>1</v>
      </c>
      <c r="E18" s="167">
        <v>0</v>
      </c>
      <c r="F18" s="167">
        <v>0</v>
      </c>
      <c r="G18" s="167">
        <f t="shared" ref="G18:G21" si="5">SUM(E18:F18)</f>
        <v>0</v>
      </c>
      <c r="H18" s="167">
        <v>0</v>
      </c>
      <c r="I18" s="167">
        <v>0</v>
      </c>
      <c r="J18" s="167">
        <f t="shared" ref="J18:J21" si="6">SUM(H18:I18)</f>
        <v>0</v>
      </c>
      <c r="K18" s="167">
        <f t="shared" ref="K18:K20" si="7">SUM(B18,E18,H18)</f>
        <v>1</v>
      </c>
      <c r="L18" s="167">
        <f t="shared" si="3"/>
        <v>0</v>
      </c>
      <c r="M18" s="167">
        <f t="shared" si="3"/>
        <v>1</v>
      </c>
      <c r="N18" s="172" t="s">
        <v>959</v>
      </c>
    </row>
    <row r="19" spans="1:14" ht="23.25" customHeight="1" x14ac:dyDescent="0.2">
      <c r="A19" s="165" t="s">
        <v>221</v>
      </c>
      <c r="B19" s="167">
        <v>7</v>
      </c>
      <c r="C19" s="167">
        <v>2</v>
      </c>
      <c r="D19" s="167">
        <f t="shared" si="4"/>
        <v>9</v>
      </c>
      <c r="E19" s="167">
        <v>2</v>
      </c>
      <c r="F19" s="167">
        <v>0</v>
      </c>
      <c r="G19" s="167">
        <f t="shared" si="5"/>
        <v>2</v>
      </c>
      <c r="H19" s="167">
        <v>0</v>
      </c>
      <c r="I19" s="167">
        <v>0</v>
      </c>
      <c r="J19" s="167">
        <f t="shared" si="6"/>
        <v>0</v>
      </c>
      <c r="K19" s="167">
        <f t="shared" si="7"/>
        <v>9</v>
      </c>
      <c r="L19" s="167">
        <f t="shared" si="3"/>
        <v>2</v>
      </c>
      <c r="M19" s="167">
        <f t="shared" si="3"/>
        <v>11</v>
      </c>
      <c r="N19" s="168" t="s">
        <v>222</v>
      </c>
    </row>
    <row r="20" spans="1:14" ht="23.25" customHeight="1" x14ac:dyDescent="0.2">
      <c r="A20" s="165" t="s">
        <v>710</v>
      </c>
      <c r="B20" s="167">
        <v>21</v>
      </c>
      <c r="C20" s="167">
        <v>18</v>
      </c>
      <c r="D20" s="167">
        <f t="shared" si="4"/>
        <v>39</v>
      </c>
      <c r="E20" s="167">
        <v>0</v>
      </c>
      <c r="F20" s="167">
        <v>1</v>
      </c>
      <c r="G20" s="167">
        <f t="shared" si="5"/>
        <v>1</v>
      </c>
      <c r="H20" s="167">
        <v>1</v>
      </c>
      <c r="I20" s="167">
        <v>1</v>
      </c>
      <c r="J20" s="167">
        <f t="shared" si="6"/>
        <v>2</v>
      </c>
      <c r="K20" s="167">
        <f t="shared" si="7"/>
        <v>22</v>
      </c>
      <c r="L20" s="167">
        <f t="shared" si="3"/>
        <v>20</v>
      </c>
      <c r="M20" s="167">
        <f t="shared" si="3"/>
        <v>42</v>
      </c>
      <c r="N20" s="168" t="s">
        <v>312</v>
      </c>
    </row>
    <row r="21" spans="1:14" ht="23.25" customHeight="1" x14ac:dyDescent="0.2">
      <c r="A21" s="165" t="s">
        <v>966</v>
      </c>
      <c r="B21" s="167">
        <v>5</v>
      </c>
      <c r="C21" s="167">
        <v>0</v>
      </c>
      <c r="D21" s="167">
        <f t="shared" si="4"/>
        <v>5</v>
      </c>
      <c r="E21" s="167">
        <v>1</v>
      </c>
      <c r="F21" s="167">
        <v>0</v>
      </c>
      <c r="G21" s="167">
        <f t="shared" si="5"/>
        <v>1</v>
      </c>
      <c r="H21" s="167">
        <v>0</v>
      </c>
      <c r="I21" s="167">
        <v>0</v>
      </c>
      <c r="J21" s="167">
        <f t="shared" si="6"/>
        <v>0</v>
      </c>
      <c r="K21" s="167">
        <f>SUM(B21,E21,H21)</f>
        <v>6</v>
      </c>
      <c r="L21" s="167">
        <f t="shared" si="3"/>
        <v>0</v>
      </c>
      <c r="M21" s="167">
        <f t="shared" si="3"/>
        <v>6</v>
      </c>
      <c r="N21" s="168" t="s">
        <v>240</v>
      </c>
    </row>
    <row r="22" spans="1:14" ht="23.25" customHeight="1" thickBot="1" x14ac:dyDescent="0.25">
      <c r="A22" s="165" t="s">
        <v>967</v>
      </c>
      <c r="B22" s="167">
        <f>SUM(B17:B21)</f>
        <v>35</v>
      </c>
      <c r="C22" s="167">
        <f t="shared" ref="C22:M22" si="8">SUM(C17:C21)</f>
        <v>20</v>
      </c>
      <c r="D22" s="167">
        <f t="shared" si="8"/>
        <v>55</v>
      </c>
      <c r="E22" s="167">
        <f t="shared" si="8"/>
        <v>3</v>
      </c>
      <c r="F22" s="167">
        <f t="shared" si="8"/>
        <v>1</v>
      </c>
      <c r="G22" s="167">
        <f t="shared" si="8"/>
        <v>4</v>
      </c>
      <c r="H22" s="167">
        <f t="shared" si="8"/>
        <v>1</v>
      </c>
      <c r="I22" s="167">
        <f t="shared" si="8"/>
        <v>1</v>
      </c>
      <c r="J22" s="167">
        <f t="shared" si="8"/>
        <v>2</v>
      </c>
      <c r="K22" s="167">
        <f t="shared" si="8"/>
        <v>39</v>
      </c>
      <c r="L22" s="167">
        <f t="shared" si="8"/>
        <v>22</v>
      </c>
      <c r="M22" s="167">
        <f t="shared" si="8"/>
        <v>61</v>
      </c>
      <c r="N22" s="168" t="s">
        <v>103</v>
      </c>
    </row>
    <row r="23" spans="1:14" ht="23.25" customHeight="1" thickBot="1" x14ac:dyDescent="0.25">
      <c r="A23" s="180" t="s">
        <v>252</v>
      </c>
      <c r="B23" s="181">
        <f>SUM(B22,B15)</f>
        <v>70</v>
      </c>
      <c r="C23" s="181">
        <f t="shared" ref="C23:M23" si="9">SUM(C22,C15)</f>
        <v>41</v>
      </c>
      <c r="D23" s="181">
        <f t="shared" si="9"/>
        <v>111</v>
      </c>
      <c r="E23" s="181">
        <f t="shared" si="9"/>
        <v>27</v>
      </c>
      <c r="F23" s="181">
        <f t="shared" si="9"/>
        <v>12</v>
      </c>
      <c r="G23" s="181">
        <f t="shared" si="9"/>
        <v>39</v>
      </c>
      <c r="H23" s="181">
        <f t="shared" si="9"/>
        <v>9</v>
      </c>
      <c r="I23" s="181">
        <f t="shared" si="9"/>
        <v>9</v>
      </c>
      <c r="J23" s="181">
        <f t="shared" si="9"/>
        <v>18</v>
      </c>
      <c r="K23" s="181">
        <f t="shared" si="9"/>
        <v>106</v>
      </c>
      <c r="L23" s="181">
        <f t="shared" si="9"/>
        <v>62</v>
      </c>
      <c r="M23" s="181">
        <f t="shared" si="9"/>
        <v>168</v>
      </c>
      <c r="N23" s="182" t="s">
        <v>253</v>
      </c>
    </row>
    <row r="24"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5" right="0.5" top="1" bottom="1" header="1" footer="1"/>
  <pageSetup paperSize="9" scale="8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rightToLeft="1" view="pageBreakPreview" topLeftCell="A31" zoomScale="80" zoomScaleSheetLayoutView="80" workbookViewId="0">
      <selection activeCell="O46" sqref="O46"/>
    </sheetView>
  </sheetViews>
  <sheetFormatPr defaultRowHeight="14.25" x14ac:dyDescent="0.2"/>
  <cols>
    <col min="1" max="1" width="26.25" style="174" customWidth="1"/>
    <col min="2" max="2" width="6.875" style="174" customWidth="1"/>
    <col min="3" max="3" width="8.875" style="174" customWidth="1"/>
    <col min="4" max="4" width="8.125" style="174" customWidth="1"/>
    <col min="5" max="5" width="7.25" style="174" customWidth="1"/>
    <col min="6" max="6" width="9.125" style="174" customWidth="1"/>
    <col min="7" max="7" width="7.875" style="174" customWidth="1"/>
    <col min="8" max="8" width="7.375" style="174" customWidth="1"/>
    <col min="9" max="9" width="8.625" style="174" customWidth="1"/>
    <col min="10" max="10" width="8.25" style="174" customWidth="1"/>
    <col min="11" max="11" width="46.5" style="174" customWidth="1"/>
    <col min="12" max="16384" width="9" style="174"/>
  </cols>
  <sheetData>
    <row r="1" spans="1:11" s="346" customFormat="1" ht="28.5" customHeight="1" x14ac:dyDescent="0.2">
      <c r="A1" s="1032" t="s">
        <v>2150</v>
      </c>
      <c r="B1" s="1032"/>
      <c r="C1" s="1032"/>
      <c r="D1" s="1032"/>
      <c r="E1" s="1032"/>
      <c r="F1" s="1032"/>
      <c r="G1" s="1032"/>
      <c r="H1" s="1032"/>
      <c r="I1" s="1032"/>
      <c r="J1" s="1032"/>
      <c r="K1" s="1032"/>
    </row>
    <row r="2" spans="1:11" s="346" customFormat="1" ht="40.5" customHeight="1" x14ac:dyDescent="0.2">
      <c r="A2" s="1033" t="s">
        <v>2151</v>
      </c>
      <c r="B2" s="1033"/>
      <c r="C2" s="1033"/>
      <c r="D2" s="1033"/>
      <c r="E2" s="1033"/>
      <c r="F2" s="1033"/>
      <c r="G2" s="1033"/>
      <c r="H2" s="1033"/>
      <c r="I2" s="1033"/>
      <c r="J2" s="1033"/>
      <c r="K2" s="1033"/>
    </row>
    <row r="3" spans="1:11" s="176" customFormat="1" ht="28.5" customHeight="1" thickBot="1" x14ac:dyDescent="0.25">
      <c r="A3" s="175" t="s">
        <v>2545</v>
      </c>
      <c r="K3" s="290" t="s">
        <v>970</v>
      </c>
    </row>
    <row r="4" spans="1:11" ht="22.5" customHeight="1" thickTop="1" x14ac:dyDescent="0.25">
      <c r="A4" s="1034" t="s">
        <v>196</v>
      </c>
      <c r="B4" s="1046" t="s">
        <v>1</v>
      </c>
      <c r="C4" s="1046"/>
      <c r="D4" s="1046"/>
      <c r="E4" s="1046" t="s">
        <v>2</v>
      </c>
      <c r="F4" s="1046"/>
      <c r="G4" s="1046"/>
      <c r="H4" s="1046" t="s">
        <v>4</v>
      </c>
      <c r="I4" s="1046"/>
      <c r="J4" s="1046"/>
      <c r="K4" s="1034" t="s">
        <v>197</v>
      </c>
    </row>
    <row r="5" spans="1:11" ht="22.5" customHeight="1" x14ac:dyDescent="0.25">
      <c r="A5" s="1035"/>
      <c r="B5" s="1047" t="s">
        <v>6</v>
      </c>
      <c r="C5" s="1047"/>
      <c r="D5" s="1047"/>
      <c r="E5" s="1047" t="s">
        <v>7</v>
      </c>
      <c r="F5" s="1047"/>
      <c r="G5" s="1047"/>
      <c r="H5" s="1047" t="s">
        <v>9</v>
      </c>
      <c r="I5" s="1047"/>
      <c r="J5" s="1047"/>
      <c r="K5" s="1035"/>
    </row>
    <row r="6" spans="1:11" ht="22.5" customHeight="1" x14ac:dyDescent="0.2">
      <c r="A6" s="1035"/>
      <c r="B6" s="336" t="s">
        <v>10</v>
      </c>
      <c r="C6" s="336" t="s">
        <v>112</v>
      </c>
      <c r="D6" s="336" t="s">
        <v>12</v>
      </c>
      <c r="E6" s="336" t="s">
        <v>10</v>
      </c>
      <c r="F6" s="336" t="s">
        <v>112</v>
      </c>
      <c r="G6" s="336" t="s">
        <v>12</v>
      </c>
      <c r="H6" s="336" t="s">
        <v>10</v>
      </c>
      <c r="I6" s="336" t="s">
        <v>112</v>
      </c>
      <c r="J6" s="336" t="s">
        <v>12</v>
      </c>
      <c r="K6" s="1035"/>
    </row>
    <row r="7" spans="1:11" ht="22.5" customHeight="1" thickBot="1" x14ac:dyDescent="0.25">
      <c r="A7" s="1036"/>
      <c r="B7" s="337" t="s">
        <v>13</v>
      </c>
      <c r="C7" s="337" t="s">
        <v>14</v>
      </c>
      <c r="D7" s="337" t="s">
        <v>9</v>
      </c>
      <c r="E7" s="337" t="s">
        <v>13</v>
      </c>
      <c r="F7" s="337" t="s">
        <v>14</v>
      </c>
      <c r="G7" s="337" t="s">
        <v>9</v>
      </c>
      <c r="H7" s="337" t="s">
        <v>13</v>
      </c>
      <c r="I7" s="337" t="s">
        <v>14</v>
      </c>
      <c r="J7" s="337" t="s">
        <v>9</v>
      </c>
      <c r="K7" s="1036"/>
    </row>
    <row r="8" spans="1:11" ht="22.5" customHeight="1" x14ac:dyDescent="0.2">
      <c r="A8" s="165" t="s">
        <v>15</v>
      </c>
      <c r="B8" s="167"/>
      <c r="C8" s="167"/>
      <c r="D8" s="167"/>
      <c r="E8" s="167"/>
      <c r="F8" s="167"/>
      <c r="G8" s="167"/>
      <c r="H8" s="167"/>
      <c r="I8" s="167"/>
      <c r="J8" s="167"/>
      <c r="K8" s="168" t="s">
        <v>198</v>
      </c>
    </row>
    <row r="9" spans="1:11" ht="22.5" customHeight="1" x14ac:dyDescent="0.2">
      <c r="A9" s="165" t="s">
        <v>506</v>
      </c>
      <c r="B9" s="167">
        <v>161</v>
      </c>
      <c r="C9" s="167">
        <v>179</v>
      </c>
      <c r="D9" s="167">
        <v>340</v>
      </c>
      <c r="E9" s="167">
        <v>0</v>
      </c>
      <c r="F9" s="167">
        <v>0</v>
      </c>
      <c r="G9" s="167">
        <v>0</v>
      </c>
      <c r="H9" s="167">
        <f>SUM(B9,E9)</f>
        <v>161</v>
      </c>
      <c r="I9" s="167">
        <f t="shared" ref="I9:J14" si="0">SUM(C9,F9)</f>
        <v>179</v>
      </c>
      <c r="J9" s="167">
        <f t="shared" si="0"/>
        <v>340</v>
      </c>
      <c r="K9" s="168" t="s">
        <v>214</v>
      </c>
    </row>
    <row r="10" spans="1:11" ht="22.5" customHeight="1" x14ac:dyDescent="0.2">
      <c r="A10" s="165" t="s">
        <v>217</v>
      </c>
      <c r="B10" s="167">
        <v>36</v>
      </c>
      <c r="C10" s="167">
        <v>71</v>
      </c>
      <c r="D10" s="167">
        <v>107</v>
      </c>
      <c r="E10" s="167">
        <v>0</v>
      </c>
      <c r="F10" s="167">
        <v>0</v>
      </c>
      <c r="G10" s="167">
        <v>0</v>
      </c>
      <c r="H10" s="167">
        <f t="shared" ref="H10:H14" si="1">SUM(B10,E10)</f>
        <v>36</v>
      </c>
      <c r="I10" s="167">
        <f t="shared" si="0"/>
        <v>71</v>
      </c>
      <c r="J10" s="167">
        <f t="shared" si="0"/>
        <v>107</v>
      </c>
      <c r="K10" s="168" t="s">
        <v>257</v>
      </c>
    </row>
    <row r="11" spans="1:11" ht="24" customHeight="1" x14ac:dyDescent="0.2">
      <c r="A11" s="170" t="s">
        <v>519</v>
      </c>
      <c r="B11" s="167">
        <v>93</v>
      </c>
      <c r="C11" s="167">
        <v>67</v>
      </c>
      <c r="D11" s="167">
        <v>160</v>
      </c>
      <c r="E11" s="167">
        <v>0</v>
      </c>
      <c r="F11" s="167">
        <v>0</v>
      </c>
      <c r="G11" s="167">
        <v>0</v>
      </c>
      <c r="H11" s="167">
        <f t="shared" si="1"/>
        <v>93</v>
      </c>
      <c r="I11" s="167">
        <f t="shared" si="0"/>
        <v>67</v>
      </c>
      <c r="J11" s="167">
        <f t="shared" si="0"/>
        <v>160</v>
      </c>
      <c r="K11" s="172" t="s">
        <v>959</v>
      </c>
    </row>
    <row r="12" spans="1:11" ht="22.5" customHeight="1" x14ac:dyDescent="0.2">
      <c r="A12" s="165" t="s">
        <v>306</v>
      </c>
      <c r="B12" s="167">
        <v>439</v>
      </c>
      <c r="C12" s="167">
        <v>370</v>
      </c>
      <c r="D12" s="167">
        <v>809</v>
      </c>
      <c r="E12" s="167">
        <v>0</v>
      </c>
      <c r="F12" s="167">
        <v>0</v>
      </c>
      <c r="G12" s="167">
        <v>0</v>
      </c>
      <c r="H12" s="167">
        <f t="shared" si="1"/>
        <v>439</v>
      </c>
      <c r="I12" s="167">
        <f t="shared" si="0"/>
        <v>370</v>
      </c>
      <c r="J12" s="167">
        <f t="shared" si="0"/>
        <v>809</v>
      </c>
      <c r="K12" s="168" t="s">
        <v>222</v>
      </c>
    </row>
    <row r="13" spans="1:11" ht="22.5" customHeight="1" x14ac:dyDescent="0.2">
      <c r="A13" s="165" t="s">
        <v>710</v>
      </c>
      <c r="B13" s="167">
        <v>357</v>
      </c>
      <c r="C13" s="167">
        <v>568</v>
      </c>
      <c r="D13" s="167">
        <v>925</v>
      </c>
      <c r="E13" s="167">
        <v>0</v>
      </c>
      <c r="F13" s="167">
        <v>0</v>
      </c>
      <c r="G13" s="167">
        <v>0</v>
      </c>
      <c r="H13" s="167">
        <f t="shared" si="1"/>
        <v>357</v>
      </c>
      <c r="I13" s="167">
        <f t="shared" si="0"/>
        <v>568</v>
      </c>
      <c r="J13" s="167">
        <f t="shared" si="0"/>
        <v>925</v>
      </c>
      <c r="K13" s="168" t="s">
        <v>312</v>
      </c>
    </row>
    <row r="14" spans="1:11" ht="22.5" customHeight="1" x14ac:dyDescent="0.2">
      <c r="A14" s="165" t="s">
        <v>239</v>
      </c>
      <c r="B14" s="167">
        <v>140</v>
      </c>
      <c r="C14" s="167">
        <v>72</v>
      </c>
      <c r="D14" s="167">
        <v>212</v>
      </c>
      <c r="E14" s="167">
        <v>0</v>
      </c>
      <c r="F14" s="167">
        <v>0</v>
      </c>
      <c r="G14" s="167">
        <v>0</v>
      </c>
      <c r="H14" s="167">
        <f t="shared" si="1"/>
        <v>140</v>
      </c>
      <c r="I14" s="167">
        <f t="shared" si="0"/>
        <v>72</v>
      </c>
      <c r="J14" s="167">
        <f t="shared" si="0"/>
        <v>212</v>
      </c>
      <c r="K14" s="168" t="s">
        <v>240</v>
      </c>
    </row>
    <row r="15" spans="1:11" ht="22.5" customHeight="1" x14ac:dyDescent="0.2">
      <c r="A15" s="165" t="s">
        <v>969</v>
      </c>
      <c r="B15" s="167">
        <f>SUM(B9:B14)</f>
        <v>1226</v>
      </c>
      <c r="C15" s="167">
        <f t="shared" ref="C15:J15" si="2">SUM(C9:C14)</f>
        <v>1327</v>
      </c>
      <c r="D15" s="167">
        <f t="shared" si="2"/>
        <v>2553</v>
      </c>
      <c r="E15" s="167">
        <f t="shared" si="2"/>
        <v>0</v>
      </c>
      <c r="F15" s="167">
        <f t="shared" si="2"/>
        <v>0</v>
      </c>
      <c r="G15" s="167">
        <f t="shared" si="2"/>
        <v>0</v>
      </c>
      <c r="H15" s="167">
        <f t="shared" si="2"/>
        <v>1226</v>
      </c>
      <c r="I15" s="167">
        <f t="shared" si="2"/>
        <v>1327</v>
      </c>
      <c r="J15" s="167">
        <f t="shared" si="2"/>
        <v>2553</v>
      </c>
      <c r="K15" s="168" t="s">
        <v>91</v>
      </c>
    </row>
    <row r="16" spans="1:11" ht="22.5" customHeight="1" x14ac:dyDescent="0.2">
      <c r="A16" s="165" t="s">
        <v>767</v>
      </c>
      <c r="B16" s="167"/>
      <c r="C16" s="167"/>
      <c r="D16" s="167"/>
      <c r="E16" s="167"/>
      <c r="F16" s="167"/>
      <c r="G16" s="167"/>
      <c r="H16" s="167"/>
      <c r="I16" s="167"/>
      <c r="J16" s="167"/>
      <c r="K16" s="168" t="s">
        <v>93</v>
      </c>
    </row>
    <row r="17" spans="1:11" ht="22.5" customHeight="1" x14ac:dyDescent="0.2">
      <c r="A17" s="165" t="s">
        <v>506</v>
      </c>
      <c r="B17" s="167">
        <v>6</v>
      </c>
      <c r="C17" s="167">
        <v>0</v>
      </c>
      <c r="D17" s="167">
        <v>6</v>
      </c>
      <c r="E17" s="167">
        <v>0</v>
      </c>
      <c r="F17" s="167">
        <v>0</v>
      </c>
      <c r="G17" s="167">
        <v>0</v>
      </c>
      <c r="H17" s="167">
        <f>SUM(B17,E17)</f>
        <v>6</v>
      </c>
      <c r="I17" s="167">
        <f t="shared" ref="I17:J17" si="3">SUM(C17,F17)</f>
        <v>0</v>
      </c>
      <c r="J17" s="167">
        <f t="shared" si="3"/>
        <v>6</v>
      </c>
      <c r="K17" s="168" t="s">
        <v>214</v>
      </c>
    </row>
    <row r="18" spans="1:11" ht="22.5" customHeight="1" x14ac:dyDescent="0.2">
      <c r="A18" s="165" t="s">
        <v>217</v>
      </c>
      <c r="B18" s="167">
        <v>17</v>
      </c>
      <c r="C18" s="167">
        <v>8</v>
      </c>
      <c r="D18" s="167">
        <v>25</v>
      </c>
      <c r="E18" s="167">
        <v>0</v>
      </c>
      <c r="F18" s="167">
        <v>0</v>
      </c>
      <c r="G18" s="167">
        <v>0</v>
      </c>
      <c r="H18" s="167">
        <f t="shared" ref="H18:H22" si="4">SUM(B18,E18)</f>
        <v>17</v>
      </c>
      <c r="I18" s="167">
        <f t="shared" ref="I18:I22" si="5">SUM(C18,F18)</f>
        <v>8</v>
      </c>
      <c r="J18" s="167">
        <f t="shared" ref="J18:J22" si="6">SUM(D18,G18)</f>
        <v>25</v>
      </c>
      <c r="K18" s="168" t="s">
        <v>257</v>
      </c>
    </row>
    <row r="19" spans="1:11" ht="22.5" customHeight="1" x14ac:dyDescent="0.2">
      <c r="A19" s="170" t="s">
        <v>519</v>
      </c>
      <c r="B19" s="167">
        <v>32</v>
      </c>
      <c r="C19" s="167">
        <v>21</v>
      </c>
      <c r="D19" s="167">
        <v>53</v>
      </c>
      <c r="E19" s="167">
        <v>0</v>
      </c>
      <c r="F19" s="167">
        <v>0</v>
      </c>
      <c r="G19" s="167">
        <v>0</v>
      </c>
      <c r="H19" s="167">
        <f t="shared" si="4"/>
        <v>32</v>
      </c>
      <c r="I19" s="167">
        <f t="shared" si="5"/>
        <v>21</v>
      </c>
      <c r="J19" s="167">
        <f t="shared" si="6"/>
        <v>53</v>
      </c>
      <c r="K19" s="172" t="s">
        <v>959</v>
      </c>
    </row>
    <row r="20" spans="1:11" ht="22.5" customHeight="1" x14ac:dyDescent="0.2">
      <c r="A20" s="165" t="s">
        <v>306</v>
      </c>
      <c r="B20" s="167">
        <v>212</v>
      </c>
      <c r="C20" s="167">
        <v>101</v>
      </c>
      <c r="D20" s="167">
        <v>313</v>
      </c>
      <c r="E20" s="167">
        <v>0</v>
      </c>
      <c r="F20" s="167">
        <v>0</v>
      </c>
      <c r="G20" s="167">
        <v>0</v>
      </c>
      <c r="H20" s="167">
        <f t="shared" si="4"/>
        <v>212</v>
      </c>
      <c r="I20" s="167">
        <f t="shared" si="5"/>
        <v>101</v>
      </c>
      <c r="J20" s="167">
        <f t="shared" si="6"/>
        <v>313</v>
      </c>
      <c r="K20" s="168" t="s">
        <v>222</v>
      </c>
    </row>
    <row r="21" spans="1:11" ht="22.5" customHeight="1" x14ac:dyDescent="0.2">
      <c r="A21" s="165" t="s">
        <v>710</v>
      </c>
      <c r="B21" s="167">
        <v>352</v>
      </c>
      <c r="C21" s="167">
        <v>359</v>
      </c>
      <c r="D21" s="167">
        <v>711</v>
      </c>
      <c r="E21" s="167">
        <v>0</v>
      </c>
      <c r="F21" s="167">
        <v>0</v>
      </c>
      <c r="G21" s="167">
        <v>0</v>
      </c>
      <c r="H21" s="167">
        <f t="shared" si="4"/>
        <v>352</v>
      </c>
      <c r="I21" s="167">
        <f t="shared" si="5"/>
        <v>359</v>
      </c>
      <c r="J21" s="167">
        <f t="shared" si="6"/>
        <v>711</v>
      </c>
      <c r="K21" s="168" t="s">
        <v>312</v>
      </c>
    </row>
    <row r="22" spans="1:11" ht="22.5" customHeight="1" x14ac:dyDescent="0.2">
      <c r="A22" s="165" t="s">
        <v>239</v>
      </c>
      <c r="B22" s="167">
        <v>99</v>
      </c>
      <c r="C22" s="167">
        <v>22</v>
      </c>
      <c r="D22" s="167">
        <v>121</v>
      </c>
      <c r="E22" s="167">
        <v>0</v>
      </c>
      <c r="F22" s="167">
        <v>0</v>
      </c>
      <c r="G22" s="167">
        <v>0</v>
      </c>
      <c r="H22" s="167">
        <f t="shared" si="4"/>
        <v>99</v>
      </c>
      <c r="I22" s="167">
        <f t="shared" si="5"/>
        <v>22</v>
      </c>
      <c r="J22" s="167">
        <f t="shared" si="6"/>
        <v>121</v>
      </c>
      <c r="K22" s="168" t="s">
        <v>240</v>
      </c>
    </row>
    <row r="23" spans="1:11" ht="22.5" customHeight="1" thickBot="1" x14ac:dyDescent="0.25">
      <c r="A23" s="165" t="s">
        <v>500</v>
      </c>
      <c r="B23" s="167">
        <f>SUM(B17:B22)</f>
        <v>718</v>
      </c>
      <c r="C23" s="167">
        <f t="shared" ref="C23:J23" si="7">SUM(C17:C22)</f>
        <v>511</v>
      </c>
      <c r="D23" s="167">
        <f t="shared" si="7"/>
        <v>1229</v>
      </c>
      <c r="E23" s="167">
        <f t="shared" si="7"/>
        <v>0</v>
      </c>
      <c r="F23" s="167">
        <f t="shared" si="7"/>
        <v>0</v>
      </c>
      <c r="G23" s="167">
        <f t="shared" si="7"/>
        <v>0</v>
      </c>
      <c r="H23" s="167">
        <f t="shared" si="7"/>
        <v>718</v>
      </c>
      <c r="I23" s="167">
        <f t="shared" si="7"/>
        <v>511</v>
      </c>
      <c r="J23" s="167">
        <f t="shared" si="7"/>
        <v>1229</v>
      </c>
      <c r="K23" s="168" t="s">
        <v>103</v>
      </c>
    </row>
    <row r="24" spans="1:11" ht="22.5" customHeight="1" thickBot="1" x14ac:dyDescent="0.25">
      <c r="A24" s="180" t="s">
        <v>252</v>
      </c>
      <c r="B24" s="181">
        <f>SUM(B23,B15)</f>
        <v>1944</v>
      </c>
      <c r="C24" s="181">
        <f t="shared" ref="C24:J24" si="8">SUM(C23,C15)</f>
        <v>1838</v>
      </c>
      <c r="D24" s="181">
        <f t="shared" si="8"/>
        <v>3782</v>
      </c>
      <c r="E24" s="181">
        <f t="shared" si="8"/>
        <v>0</v>
      </c>
      <c r="F24" s="181">
        <f t="shared" si="8"/>
        <v>0</v>
      </c>
      <c r="G24" s="181">
        <f t="shared" si="8"/>
        <v>0</v>
      </c>
      <c r="H24" s="181">
        <f t="shared" si="8"/>
        <v>1944</v>
      </c>
      <c r="I24" s="181">
        <f t="shared" si="8"/>
        <v>1838</v>
      </c>
      <c r="J24" s="181">
        <f t="shared" si="8"/>
        <v>3782</v>
      </c>
      <c r="K24" s="182" t="s">
        <v>253</v>
      </c>
    </row>
    <row r="25" spans="1:11" ht="15" thickTop="1" x14ac:dyDescent="0.2"/>
    <row r="28" spans="1:11" ht="24" customHeight="1" x14ac:dyDescent="0.2">
      <c r="A28" s="1032" t="s">
        <v>2152</v>
      </c>
      <c r="B28" s="1032"/>
      <c r="C28" s="1032"/>
      <c r="D28" s="1032"/>
      <c r="E28" s="1032"/>
      <c r="F28" s="1032"/>
      <c r="G28" s="1032"/>
      <c r="H28" s="1032"/>
      <c r="I28" s="1032"/>
      <c r="J28" s="1032"/>
      <c r="K28" s="1032"/>
    </row>
    <row r="29" spans="1:11" ht="29.25" customHeight="1" x14ac:dyDescent="0.2">
      <c r="A29" s="1033" t="s">
        <v>2153</v>
      </c>
      <c r="B29" s="1033"/>
      <c r="C29" s="1033"/>
      <c r="D29" s="1033"/>
      <c r="E29" s="1033"/>
      <c r="F29" s="1033"/>
      <c r="G29" s="1033"/>
      <c r="H29" s="1033"/>
      <c r="I29" s="1033"/>
      <c r="J29" s="1033"/>
      <c r="K29" s="1033"/>
    </row>
    <row r="30" spans="1:11" s="176" customFormat="1" ht="24" customHeight="1" thickBot="1" x14ac:dyDescent="0.25">
      <c r="A30" s="175" t="s">
        <v>2546</v>
      </c>
      <c r="B30" s="175"/>
      <c r="C30" s="175"/>
      <c r="D30" s="175"/>
      <c r="E30" s="175"/>
      <c r="F30" s="175"/>
      <c r="G30" s="175"/>
      <c r="H30" s="175"/>
      <c r="I30" s="175"/>
      <c r="J30" s="175"/>
      <c r="K30" s="290" t="s">
        <v>2547</v>
      </c>
    </row>
    <row r="31" spans="1:11" ht="22.5" customHeight="1" thickTop="1" x14ac:dyDescent="0.25">
      <c r="A31" s="1034" t="s">
        <v>196</v>
      </c>
      <c r="B31" s="1046" t="s">
        <v>1</v>
      </c>
      <c r="C31" s="1046"/>
      <c r="D31" s="1046"/>
      <c r="E31" s="1046" t="s">
        <v>2</v>
      </c>
      <c r="F31" s="1046"/>
      <c r="G31" s="1046"/>
      <c r="H31" s="1046" t="s">
        <v>4</v>
      </c>
      <c r="I31" s="1046"/>
      <c r="J31" s="1046"/>
      <c r="K31" s="1034" t="s">
        <v>197</v>
      </c>
    </row>
    <row r="32" spans="1:11" ht="22.5" customHeight="1" x14ac:dyDescent="0.25">
      <c r="A32" s="1035"/>
      <c r="B32" s="1047" t="s">
        <v>6</v>
      </c>
      <c r="C32" s="1047"/>
      <c r="D32" s="1047"/>
      <c r="E32" s="1047" t="s">
        <v>7</v>
      </c>
      <c r="F32" s="1047"/>
      <c r="G32" s="1047"/>
      <c r="H32" s="1047" t="s">
        <v>9</v>
      </c>
      <c r="I32" s="1047"/>
      <c r="J32" s="1047"/>
      <c r="K32" s="1035"/>
    </row>
    <row r="33" spans="1:11" ht="19.5" customHeight="1" x14ac:dyDescent="0.2">
      <c r="A33" s="1035"/>
      <c r="B33" s="336" t="s">
        <v>10</v>
      </c>
      <c r="C33" s="336" t="s">
        <v>112</v>
      </c>
      <c r="D33" s="336" t="s">
        <v>12</v>
      </c>
      <c r="E33" s="336" t="s">
        <v>10</v>
      </c>
      <c r="F33" s="336" t="s">
        <v>112</v>
      </c>
      <c r="G33" s="336" t="s">
        <v>12</v>
      </c>
      <c r="H33" s="336" t="s">
        <v>10</v>
      </c>
      <c r="I33" s="336" t="s">
        <v>112</v>
      </c>
      <c r="J33" s="336" t="s">
        <v>12</v>
      </c>
      <c r="K33" s="1035"/>
    </row>
    <row r="34" spans="1:11" ht="22.5" customHeight="1" thickBot="1" x14ac:dyDescent="0.25">
      <c r="A34" s="1036"/>
      <c r="B34" s="337" t="s">
        <v>13</v>
      </c>
      <c r="C34" s="337" t="s">
        <v>14</v>
      </c>
      <c r="D34" s="337" t="s">
        <v>9</v>
      </c>
      <c r="E34" s="337" t="s">
        <v>13</v>
      </c>
      <c r="F34" s="337" t="s">
        <v>14</v>
      </c>
      <c r="G34" s="337" t="s">
        <v>9</v>
      </c>
      <c r="H34" s="337" t="s">
        <v>13</v>
      </c>
      <c r="I34" s="337" t="s">
        <v>14</v>
      </c>
      <c r="J34" s="337" t="s">
        <v>9</v>
      </c>
      <c r="K34" s="1036"/>
    </row>
    <row r="35" spans="1:11" ht="18" customHeight="1" x14ac:dyDescent="0.2">
      <c r="A35" s="165" t="s">
        <v>15</v>
      </c>
      <c r="B35" s="167"/>
      <c r="C35" s="167"/>
      <c r="D35" s="167"/>
      <c r="E35" s="167"/>
      <c r="F35" s="167"/>
      <c r="G35" s="167"/>
      <c r="H35" s="167"/>
      <c r="I35" s="167"/>
      <c r="J35" s="167"/>
      <c r="K35" s="168" t="s">
        <v>198</v>
      </c>
    </row>
    <row r="36" spans="1:11" ht="18" customHeight="1" x14ac:dyDescent="0.2">
      <c r="A36" s="165" t="s">
        <v>506</v>
      </c>
      <c r="B36" s="167">
        <v>161</v>
      </c>
      <c r="C36" s="167">
        <v>179</v>
      </c>
      <c r="D36" s="167">
        <v>340</v>
      </c>
      <c r="E36" s="167">
        <v>0</v>
      </c>
      <c r="F36" s="167">
        <v>0</v>
      </c>
      <c r="G36" s="167">
        <v>0</v>
      </c>
      <c r="H36" s="167">
        <f>SUM(B36,E36)</f>
        <v>161</v>
      </c>
      <c r="I36" s="167">
        <f t="shared" ref="I36:J41" si="9">SUM(C36,F36)</f>
        <v>179</v>
      </c>
      <c r="J36" s="167">
        <f t="shared" si="9"/>
        <v>340</v>
      </c>
      <c r="K36" s="168" t="s">
        <v>214</v>
      </c>
    </row>
    <row r="37" spans="1:11" ht="18" customHeight="1" x14ac:dyDescent="0.2">
      <c r="A37" s="165" t="s">
        <v>217</v>
      </c>
      <c r="B37" s="167">
        <v>34</v>
      </c>
      <c r="C37" s="167">
        <v>71</v>
      </c>
      <c r="D37" s="167">
        <v>105</v>
      </c>
      <c r="E37" s="167">
        <v>0</v>
      </c>
      <c r="F37" s="167">
        <v>0</v>
      </c>
      <c r="G37" s="167">
        <v>0</v>
      </c>
      <c r="H37" s="167">
        <f t="shared" ref="H37:H41" si="10">SUM(B37,E37)</f>
        <v>34</v>
      </c>
      <c r="I37" s="167">
        <f t="shared" si="9"/>
        <v>71</v>
      </c>
      <c r="J37" s="167">
        <f t="shared" si="9"/>
        <v>105</v>
      </c>
      <c r="K37" s="168" t="s">
        <v>257</v>
      </c>
    </row>
    <row r="38" spans="1:11" ht="18" customHeight="1" x14ac:dyDescent="0.2">
      <c r="A38" s="170" t="s">
        <v>519</v>
      </c>
      <c r="B38" s="167">
        <v>93</v>
      </c>
      <c r="C38" s="167">
        <v>66</v>
      </c>
      <c r="D38" s="167">
        <v>159</v>
      </c>
      <c r="E38" s="167">
        <v>0</v>
      </c>
      <c r="F38" s="167">
        <v>0</v>
      </c>
      <c r="G38" s="167">
        <v>0</v>
      </c>
      <c r="H38" s="167">
        <f t="shared" si="10"/>
        <v>93</v>
      </c>
      <c r="I38" s="167">
        <f t="shared" si="9"/>
        <v>66</v>
      </c>
      <c r="J38" s="167">
        <f t="shared" si="9"/>
        <v>159</v>
      </c>
      <c r="K38" s="172" t="s">
        <v>959</v>
      </c>
    </row>
    <row r="39" spans="1:11" ht="18" customHeight="1" x14ac:dyDescent="0.2">
      <c r="A39" s="165" t="s">
        <v>306</v>
      </c>
      <c r="B39" s="167">
        <v>426</v>
      </c>
      <c r="C39" s="167">
        <v>361</v>
      </c>
      <c r="D39" s="167">
        <v>787</v>
      </c>
      <c r="E39" s="167">
        <v>0</v>
      </c>
      <c r="F39" s="167">
        <v>0</v>
      </c>
      <c r="G39" s="167">
        <v>0</v>
      </c>
      <c r="H39" s="167">
        <f t="shared" si="10"/>
        <v>426</v>
      </c>
      <c r="I39" s="167">
        <f t="shared" si="9"/>
        <v>361</v>
      </c>
      <c r="J39" s="167">
        <f t="shared" si="9"/>
        <v>787</v>
      </c>
      <c r="K39" s="168" t="s">
        <v>222</v>
      </c>
    </row>
    <row r="40" spans="1:11" ht="18" customHeight="1" x14ac:dyDescent="0.2">
      <c r="A40" s="165" t="s">
        <v>710</v>
      </c>
      <c r="B40" s="167">
        <v>355</v>
      </c>
      <c r="C40" s="167">
        <v>568</v>
      </c>
      <c r="D40" s="167">
        <v>923</v>
      </c>
      <c r="E40" s="167">
        <v>0</v>
      </c>
      <c r="F40" s="167">
        <v>0</v>
      </c>
      <c r="G40" s="167">
        <v>0</v>
      </c>
      <c r="H40" s="167">
        <f t="shared" si="10"/>
        <v>355</v>
      </c>
      <c r="I40" s="167">
        <f t="shared" si="9"/>
        <v>568</v>
      </c>
      <c r="J40" s="167">
        <f t="shared" si="9"/>
        <v>923</v>
      </c>
      <c r="K40" s="168" t="s">
        <v>312</v>
      </c>
    </row>
    <row r="41" spans="1:11" ht="18" customHeight="1" x14ac:dyDescent="0.2">
      <c r="A41" s="165" t="s">
        <v>239</v>
      </c>
      <c r="B41" s="167">
        <v>139</v>
      </c>
      <c r="C41" s="167">
        <v>72</v>
      </c>
      <c r="D41" s="167">
        <v>211</v>
      </c>
      <c r="E41" s="167">
        <v>0</v>
      </c>
      <c r="F41" s="167">
        <v>0</v>
      </c>
      <c r="G41" s="167">
        <v>0</v>
      </c>
      <c r="H41" s="167">
        <f t="shared" si="10"/>
        <v>139</v>
      </c>
      <c r="I41" s="167">
        <f t="shared" si="9"/>
        <v>72</v>
      </c>
      <c r="J41" s="167">
        <f t="shared" si="9"/>
        <v>211</v>
      </c>
      <c r="K41" s="168" t="s">
        <v>240</v>
      </c>
    </row>
    <row r="42" spans="1:11" ht="18" customHeight="1" x14ac:dyDescent="0.2">
      <c r="A42" s="165" t="s">
        <v>969</v>
      </c>
      <c r="B42" s="167">
        <f>SUM(B36:B41)</f>
        <v>1208</v>
      </c>
      <c r="C42" s="167">
        <f t="shared" ref="C42:J42" si="11">SUM(C36:C41)</f>
        <v>1317</v>
      </c>
      <c r="D42" s="167">
        <f t="shared" si="11"/>
        <v>2525</v>
      </c>
      <c r="E42" s="167">
        <f t="shared" si="11"/>
        <v>0</v>
      </c>
      <c r="F42" s="167">
        <f t="shared" si="11"/>
        <v>0</v>
      </c>
      <c r="G42" s="167">
        <f t="shared" si="11"/>
        <v>0</v>
      </c>
      <c r="H42" s="167">
        <f t="shared" si="11"/>
        <v>1208</v>
      </c>
      <c r="I42" s="167">
        <f t="shared" si="11"/>
        <v>1317</v>
      </c>
      <c r="J42" s="167">
        <f t="shared" si="11"/>
        <v>2525</v>
      </c>
      <c r="K42" s="168" t="s">
        <v>91</v>
      </c>
    </row>
    <row r="43" spans="1:11" ht="18" customHeight="1" x14ac:dyDescent="0.2">
      <c r="A43" s="165" t="s">
        <v>767</v>
      </c>
      <c r="B43" s="167"/>
      <c r="C43" s="167"/>
      <c r="D43" s="167"/>
      <c r="E43" s="167"/>
      <c r="F43" s="167"/>
      <c r="G43" s="167"/>
      <c r="H43" s="167"/>
      <c r="I43" s="167"/>
      <c r="J43" s="167"/>
      <c r="K43" s="168" t="s">
        <v>93</v>
      </c>
    </row>
    <row r="44" spans="1:11" ht="18" customHeight="1" x14ac:dyDescent="0.2">
      <c r="A44" s="165" t="s">
        <v>506</v>
      </c>
      <c r="B44" s="167">
        <v>6</v>
      </c>
      <c r="C44" s="167">
        <v>0</v>
      </c>
      <c r="D44" s="167">
        <v>6</v>
      </c>
      <c r="E44" s="167">
        <v>0</v>
      </c>
      <c r="F44" s="167">
        <v>0</v>
      </c>
      <c r="G44" s="167">
        <v>0</v>
      </c>
      <c r="H44" s="167">
        <f>SUM(B44,E44)</f>
        <v>6</v>
      </c>
      <c r="I44" s="167">
        <f t="shared" ref="I44:J44" si="12">SUM(C44,F44)</f>
        <v>0</v>
      </c>
      <c r="J44" s="167">
        <f t="shared" si="12"/>
        <v>6</v>
      </c>
      <c r="K44" s="168" t="s">
        <v>214</v>
      </c>
    </row>
    <row r="45" spans="1:11" ht="18" customHeight="1" x14ac:dyDescent="0.2">
      <c r="A45" s="165" t="s">
        <v>217</v>
      </c>
      <c r="B45" s="167">
        <v>16</v>
      </c>
      <c r="C45" s="167">
        <v>8</v>
      </c>
      <c r="D45" s="167">
        <v>24</v>
      </c>
      <c r="E45" s="167">
        <v>0</v>
      </c>
      <c r="F45" s="167">
        <v>0</v>
      </c>
      <c r="G45" s="167">
        <v>0</v>
      </c>
      <c r="H45" s="167">
        <f t="shared" ref="H45:H49" si="13">SUM(B45,E45)</f>
        <v>16</v>
      </c>
      <c r="I45" s="167">
        <f t="shared" ref="I45:I49" si="14">SUM(C45,F45)</f>
        <v>8</v>
      </c>
      <c r="J45" s="167">
        <f t="shared" ref="J45:J49" si="15">SUM(D45,G45)</f>
        <v>24</v>
      </c>
      <c r="K45" s="168" t="s">
        <v>257</v>
      </c>
    </row>
    <row r="46" spans="1:11" ht="18" customHeight="1" x14ac:dyDescent="0.2">
      <c r="A46" s="170" t="s">
        <v>519</v>
      </c>
      <c r="B46" s="167">
        <v>31</v>
      </c>
      <c r="C46" s="167">
        <v>21</v>
      </c>
      <c r="D46" s="167">
        <v>52</v>
      </c>
      <c r="E46" s="167">
        <v>0</v>
      </c>
      <c r="F46" s="167">
        <v>0</v>
      </c>
      <c r="G46" s="167">
        <v>0</v>
      </c>
      <c r="H46" s="167">
        <f t="shared" si="13"/>
        <v>31</v>
      </c>
      <c r="I46" s="167">
        <f t="shared" si="14"/>
        <v>21</v>
      </c>
      <c r="J46" s="167">
        <f t="shared" si="15"/>
        <v>52</v>
      </c>
      <c r="K46" s="172" t="s">
        <v>959</v>
      </c>
    </row>
    <row r="47" spans="1:11" ht="18" customHeight="1" x14ac:dyDescent="0.2">
      <c r="A47" s="165" t="s">
        <v>306</v>
      </c>
      <c r="B47" s="167">
        <v>209</v>
      </c>
      <c r="C47" s="167">
        <v>95</v>
      </c>
      <c r="D47" s="167">
        <v>304</v>
      </c>
      <c r="E47" s="167">
        <v>0</v>
      </c>
      <c r="F47" s="167">
        <v>0</v>
      </c>
      <c r="G47" s="167">
        <v>0</v>
      </c>
      <c r="H47" s="167">
        <f t="shared" si="13"/>
        <v>209</v>
      </c>
      <c r="I47" s="167">
        <f t="shared" si="14"/>
        <v>95</v>
      </c>
      <c r="J47" s="167">
        <f t="shared" si="15"/>
        <v>304</v>
      </c>
      <c r="K47" s="168" t="s">
        <v>222</v>
      </c>
    </row>
    <row r="48" spans="1:11" ht="18" customHeight="1" x14ac:dyDescent="0.2">
      <c r="A48" s="165" t="s">
        <v>710</v>
      </c>
      <c r="B48" s="167">
        <v>349</v>
      </c>
      <c r="C48" s="167">
        <v>357</v>
      </c>
      <c r="D48" s="167">
        <v>706</v>
      </c>
      <c r="E48" s="167">
        <v>0</v>
      </c>
      <c r="F48" s="167">
        <v>0</v>
      </c>
      <c r="G48" s="167">
        <v>0</v>
      </c>
      <c r="H48" s="167">
        <f t="shared" si="13"/>
        <v>349</v>
      </c>
      <c r="I48" s="167">
        <f t="shared" si="14"/>
        <v>357</v>
      </c>
      <c r="J48" s="167">
        <f t="shared" si="15"/>
        <v>706</v>
      </c>
      <c r="K48" s="168" t="s">
        <v>312</v>
      </c>
    </row>
    <row r="49" spans="1:11" ht="18" customHeight="1" x14ac:dyDescent="0.2">
      <c r="A49" s="165" t="s">
        <v>239</v>
      </c>
      <c r="B49" s="167">
        <v>98</v>
      </c>
      <c r="C49" s="167">
        <v>22</v>
      </c>
      <c r="D49" s="167">
        <v>120</v>
      </c>
      <c r="E49" s="167">
        <v>0</v>
      </c>
      <c r="F49" s="167">
        <v>0</v>
      </c>
      <c r="G49" s="167">
        <v>0</v>
      </c>
      <c r="H49" s="167">
        <f t="shared" si="13"/>
        <v>98</v>
      </c>
      <c r="I49" s="167">
        <f t="shared" si="14"/>
        <v>22</v>
      </c>
      <c r="J49" s="167">
        <f t="shared" si="15"/>
        <v>120</v>
      </c>
      <c r="K49" s="168" t="s">
        <v>240</v>
      </c>
    </row>
    <row r="50" spans="1:11" ht="18" customHeight="1" thickBot="1" x14ac:dyDescent="0.25">
      <c r="A50" s="165" t="s">
        <v>971</v>
      </c>
      <c r="B50" s="167">
        <f>SUM(B44:B49)</f>
        <v>709</v>
      </c>
      <c r="C50" s="167">
        <f t="shared" ref="C50:J50" si="16">SUM(C44:C49)</f>
        <v>503</v>
      </c>
      <c r="D50" s="167">
        <f t="shared" si="16"/>
        <v>1212</v>
      </c>
      <c r="E50" s="167">
        <f t="shared" si="16"/>
        <v>0</v>
      </c>
      <c r="F50" s="167">
        <f t="shared" si="16"/>
        <v>0</v>
      </c>
      <c r="G50" s="167">
        <f t="shared" si="16"/>
        <v>0</v>
      </c>
      <c r="H50" s="167">
        <f t="shared" si="16"/>
        <v>709</v>
      </c>
      <c r="I50" s="167">
        <f t="shared" si="16"/>
        <v>503</v>
      </c>
      <c r="J50" s="167">
        <f t="shared" si="16"/>
        <v>1212</v>
      </c>
      <c r="K50" s="168" t="s">
        <v>103</v>
      </c>
    </row>
    <row r="51" spans="1:11" ht="18" customHeight="1" thickBot="1" x14ac:dyDescent="0.25">
      <c r="A51" s="180" t="s">
        <v>252</v>
      </c>
      <c r="B51" s="181">
        <f>SUM(B42,B50)</f>
        <v>1917</v>
      </c>
      <c r="C51" s="181">
        <f t="shared" ref="C51:J51" si="17">SUM(C42,C50)</f>
        <v>1820</v>
      </c>
      <c r="D51" s="181">
        <f t="shared" si="17"/>
        <v>3737</v>
      </c>
      <c r="E51" s="181">
        <f t="shared" si="17"/>
        <v>0</v>
      </c>
      <c r="F51" s="181">
        <f t="shared" si="17"/>
        <v>0</v>
      </c>
      <c r="G51" s="181">
        <f t="shared" si="17"/>
        <v>0</v>
      </c>
      <c r="H51" s="181">
        <f t="shared" si="17"/>
        <v>1917</v>
      </c>
      <c r="I51" s="181">
        <f t="shared" si="17"/>
        <v>1820</v>
      </c>
      <c r="J51" s="181">
        <f t="shared" si="17"/>
        <v>3737</v>
      </c>
      <c r="K51" s="182" t="s">
        <v>253</v>
      </c>
    </row>
    <row r="52" spans="1:11" ht="15" thickTop="1" x14ac:dyDescent="0.2"/>
  </sheetData>
  <mergeCells count="20">
    <mergeCell ref="A1:K1"/>
    <mergeCell ref="A2:K2"/>
    <mergeCell ref="A4:A7"/>
    <mergeCell ref="B4:D4"/>
    <mergeCell ref="E4:G4"/>
    <mergeCell ref="H4:J4"/>
    <mergeCell ref="K4:K7"/>
    <mergeCell ref="B5:D5"/>
    <mergeCell ref="E5:G5"/>
    <mergeCell ref="H5:J5"/>
    <mergeCell ref="A28:K28"/>
    <mergeCell ref="A29:K29"/>
    <mergeCell ref="A31:A34"/>
    <mergeCell ref="B31:D31"/>
    <mergeCell ref="E31:G31"/>
    <mergeCell ref="H31:J31"/>
    <mergeCell ref="K31:K34"/>
    <mergeCell ref="B32:D32"/>
    <mergeCell ref="E32:G32"/>
    <mergeCell ref="H32:J32"/>
  </mergeCells>
  <printOptions horizontalCentered="1"/>
  <pageMargins left="0.5" right="0.5" top="1" bottom="1" header="1" footer="1"/>
  <pageSetup paperSize="9" scale="8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19"/>
  <sheetViews>
    <sheetView rightToLeft="1" view="pageBreakPreview" topLeftCell="A112" zoomScale="80" zoomScaleSheetLayoutView="80" workbookViewId="0">
      <selection activeCell="N93" sqref="N93"/>
    </sheetView>
  </sheetViews>
  <sheetFormatPr defaultRowHeight="14.25" x14ac:dyDescent="0.2"/>
  <cols>
    <col min="1" max="1" width="25.875" style="335" customWidth="1"/>
    <col min="2" max="2" width="8.5" style="335" customWidth="1"/>
    <col min="3" max="3" width="8.75" style="335" customWidth="1"/>
    <col min="4" max="4" width="8.25" style="335" customWidth="1"/>
    <col min="5" max="5" width="8.375" style="335" customWidth="1"/>
    <col min="6" max="6" width="10.25" style="335" customWidth="1"/>
    <col min="7" max="7" width="9" style="335" customWidth="1"/>
    <col min="8" max="10" width="10.25" style="335" customWidth="1"/>
    <col min="11" max="11" width="40.5" style="335" customWidth="1"/>
    <col min="12" max="16384" width="9" style="335"/>
  </cols>
  <sheetData>
    <row r="1" spans="1:11" ht="21" customHeight="1" x14ac:dyDescent="0.2">
      <c r="A1" s="995" t="s">
        <v>2154</v>
      </c>
      <c r="B1" s="995"/>
      <c r="C1" s="995"/>
      <c r="D1" s="995"/>
      <c r="E1" s="995"/>
      <c r="F1" s="995"/>
      <c r="G1" s="995"/>
      <c r="H1" s="995"/>
      <c r="I1" s="995"/>
      <c r="J1" s="995"/>
      <c r="K1" s="995"/>
    </row>
    <row r="2" spans="1:11" ht="21" customHeight="1" x14ac:dyDescent="0.2">
      <c r="A2" s="999" t="s">
        <v>2155</v>
      </c>
      <c r="B2" s="999"/>
      <c r="C2" s="999"/>
      <c r="D2" s="999"/>
      <c r="E2" s="999"/>
      <c r="F2" s="999"/>
      <c r="G2" s="999"/>
      <c r="H2" s="999"/>
      <c r="I2" s="999"/>
      <c r="J2" s="999"/>
      <c r="K2" s="999"/>
    </row>
    <row r="3" spans="1:11" ht="18.75" customHeight="1" thickBot="1" x14ac:dyDescent="0.3">
      <c r="A3" s="33" t="s">
        <v>2548</v>
      </c>
      <c r="K3" s="187" t="s">
        <v>984</v>
      </c>
    </row>
    <row r="4" spans="1:11" ht="14.25" customHeight="1" thickTop="1" x14ac:dyDescent="0.25">
      <c r="A4" s="992" t="s">
        <v>972</v>
      </c>
      <c r="B4" s="1003" t="s">
        <v>1</v>
      </c>
      <c r="C4" s="1003"/>
      <c r="D4" s="1003"/>
      <c r="E4" s="1003" t="s">
        <v>2</v>
      </c>
      <c r="F4" s="1003"/>
      <c r="G4" s="1003"/>
      <c r="H4" s="1003" t="s">
        <v>4</v>
      </c>
      <c r="I4" s="1003"/>
      <c r="J4" s="1003"/>
      <c r="K4" s="992" t="s">
        <v>197</v>
      </c>
    </row>
    <row r="5" spans="1:11" ht="14.25" customHeight="1" x14ac:dyDescent="0.25">
      <c r="A5" s="993"/>
      <c r="B5" s="1004" t="s">
        <v>6</v>
      </c>
      <c r="C5" s="1004"/>
      <c r="D5" s="1004"/>
      <c r="E5" s="1004" t="s">
        <v>7</v>
      </c>
      <c r="F5" s="1004"/>
      <c r="G5" s="1004"/>
      <c r="H5" s="1004" t="s">
        <v>9</v>
      </c>
      <c r="I5" s="1004"/>
      <c r="J5" s="1004"/>
      <c r="K5" s="993"/>
    </row>
    <row r="6" spans="1:11" ht="14.25" customHeight="1" x14ac:dyDescent="0.25">
      <c r="A6" s="993"/>
      <c r="B6" s="334" t="s">
        <v>10</v>
      </c>
      <c r="C6" s="334" t="s">
        <v>112</v>
      </c>
      <c r="D6" s="334" t="s">
        <v>12</v>
      </c>
      <c r="E6" s="334" t="s">
        <v>10</v>
      </c>
      <c r="F6" s="334" t="s">
        <v>112</v>
      </c>
      <c r="G6" s="334" t="s">
        <v>12</v>
      </c>
      <c r="H6" s="334" t="s">
        <v>10</v>
      </c>
      <c r="I6" s="334" t="s">
        <v>112</v>
      </c>
      <c r="J6" s="334" t="s">
        <v>12</v>
      </c>
      <c r="K6" s="993"/>
    </row>
    <row r="7" spans="1:11" ht="14.25" customHeight="1" thickBot="1" x14ac:dyDescent="0.3">
      <c r="A7" s="993"/>
      <c r="B7" s="334" t="s">
        <v>13</v>
      </c>
      <c r="C7" s="334" t="s">
        <v>14</v>
      </c>
      <c r="D7" s="334" t="s">
        <v>9</v>
      </c>
      <c r="E7" s="334" t="s">
        <v>13</v>
      </c>
      <c r="F7" s="334" t="s">
        <v>14</v>
      </c>
      <c r="G7" s="334" t="s">
        <v>9</v>
      </c>
      <c r="H7" s="334" t="s">
        <v>13</v>
      </c>
      <c r="I7" s="334" t="s">
        <v>14</v>
      </c>
      <c r="J7" s="334" t="s">
        <v>9</v>
      </c>
      <c r="K7" s="993"/>
    </row>
    <row r="8" spans="1:11" ht="18" customHeight="1" x14ac:dyDescent="0.2">
      <c r="A8" s="37" t="s">
        <v>15</v>
      </c>
      <c r="B8" s="38"/>
      <c r="C8" s="38"/>
      <c r="D8" s="38"/>
      <c r="E8" s="38"/>
      <c r="F8" s="38"/>
      <c r="G8" s="38"/>
      <c r="H8" s="38"/>
      <c r="I8" s="38"/>
      <c r="J8" s="38"/>
      <c r="K8" s="39" t="s">
        <v>198</v>
      </c>
    </row>
    <row r="9" spans="1:11" ht="18" customHeight="1" x14ac:dyDescent="0.2">
      <c r="A9" s="8" t="s">
        <v>199</v>
      </c>
      <c r="B9" s="9">
        <v>60</v>
      </c>
      <c r="C9" s="9">
        <v>106</v>
      </c>
      <c r="D9" s="9">
        <v>166</v>
      </c>
      <c r="E9" s="9">
        <v>0</v>
      </c>
      <c r="F9" s="9">
        <v>0</v>
      </c>
      <c r="G9" s="9">
        <f>SUM(E9:F9)</f>
        <v>0</v>
      </c>
      <c r="H9" s="9">
        <f>SUM(B9,E9)</f>
        <v>60</v>
      </c>
      <c r="I9" s="9">
        <f>SUM(C9,F9)</f>
        <v>106</v>
      </c>
      <c r="J9" s="9">
        <f>SUM(H9:I9)</f>
        <v>166</v>
      </c>
      <c r="K9" s="339" t="s">
        <v>200</v>
      </c>
    </row>
    <row r="10" spans="1:11" ht="18" customHeight="1" x14ac:dyDescent="0.2">
      <c r="A10" s="8" t="s">
        <v>203</v>
      </c>
      <c r="B10" s="9">
        <v>53</v>
      </c>
      <c r="C10" s="9">
        <v>85</v>
      </c>
      <c r="D10" s="9">
        <v>138</v>
      </c>
      <c r="E10" s="9">
        <v>0</v>
      </c>
      <c r="F10" s="9">
        <v>0</v>
      </c>
      <c r="G10" s="9">
        <f t="shared" ref="G10:G27" si="0">SUM(E10:F10)</f>
        <v>0</v>
      </c>
      <c r="H10" s="9">
        <f t="shared" ref="H10:I26" si="1">SUM(B10,E10)</f>
        <v>53</v>
      </c>
      <c r="I10" s="9">
        <f t="shared" si="1"/>
        <v>85</v>
      </c>
      <c r="J10" s="9">
        <f t="shared" ref="J10:J27" si="2">SUM(H10:I10)</f>
        <v>138</v>
      </c>
      <c r="K10" s="339" t="s">
        <v>204</v>
      </c>
    </row>
    <row r="11" spans="1:11" ht="18" customHeight="1" x14ac:dyDescent="0.2">
      <c r="A11" s="8" t="s">
        <v>205</v>
      </c>
      <c r="B11" s="9">
        <v>34</v>
      </c>
      <c r="C11" s="9">
        <v>86</v>
      </c>
      <c r="D11" s="9">
        <v>120</v>
      </c>
      <c r="E11" s="9">
        <v>0</v>
      </c>
      <c r="F11" s="9">
        <v>0</v>
      </c>
      <c r="G11" s="9">
        <f t="shared" si="0"/>
        <v>0</v>
      </c>
      <c r="H11" s="9">
        <f t="shared" si="1"/>
        <v>34</v>
      </c>
      <c r="I11" s="9">
        <f t="shared" si="1"/>
        <v>86</v>
      </c>
      <c r="J11" s="9">
        <f t="shared" si="2"/>
        <v>120</v>
      </c>
      <c r="K11" s="339" t="s">
        <v>305</v>
      </c>
    </row>
    <row r="12" spans="1:11" ht="18" customHeight="1" x14ac:dyDescent="0.2">
      <c r="A12" s="8" t="s">
        <v>207</v>
      </c>
      <c r="B12" s="9">
        <v>16</v>
      </c>
      <c r="C12" s="9">
        <v>108</v>
      </c>
      <c r="D12" s="9">
        <v>124</v>
      </c>
      <c r="E12" s="9">
        <v>0</v>
      </c>
      <c r="F12" s="9">
        <v>0</v>
      </c>
      <c r="G12" s="9">
        <f t="shared" si="0"/>
        <v>0</v>
      </c>
      <c r="H12" s="9">
        <f t="shared" si="1"/>
        <v>16</v>
      </c>
      <c r="I12" s="9">
        <f t="shared" si="1"/>
        <v>108</v>
      </c>
      <c r="J12" s="9">
        <f t="shared" si="2"/>
        <v>124</v>
      </c>
      <c r="K12" s="339" t="s">
        <v>208</v>
      </c>
    </row>
    <row r="13" spans="1:11" ht="18" customHeight="1" x14ac:dyDescent="0.2">
      <c r="A13" s="8" t="s">
        <v>209</v>
      </c>
      <c r="B13" s="9">
        <v>279</v>
      </c>
      <c r="C13" s="9">
        <v>78</v>
      </c>
      <c r="D13" s="9">
        <v>357</v>
      </c>
      <c r="E13" s="9">
        <v>0</v>
      </c>
      <c r="F13" s="9">
        <v>0</v>
      </c>
      <c r="G13" s="9">
        <f t="shared" si="0"/>
        <v>0</v>
      </c>
      <c r="H13" s="9">
        <f t="shared" si="1"/>
        <v>279</v>
      </c>
      <c r="I13" s="9">
        <f t="shared" si="1"/>
        <v>78</v>
      </c>
      <c r="J13" s="9">
        <f t="shared" si="2"/>
        <v>357</v>
      </c>
      <c r="K13" s="339" t="s">
        <v>210</v>
      </c>
    </row>
    <row r="14" spans="1:11" ht="18" customHeight="1" x14ac:dyDescent="0.2">
      <c r="A14" s="8" t="s">
        <v>213</v>
      </c>
      <c r="B14" s="9">
        <v>66</v>
      </c>
      <c r="C14" s="9">
        <v>87</v>
      </c>
      <c r="D14" s="9">
        <v>153</v>
      </c>
      <c r="E14" s="9">
        <v>0</v>
      </c>
      <c r="F14" s="9">
        <v>0</v>
      </c>
      <c r="G14" s="9">
        <f t="shared" si="0"/>
        <v>0</v>
      </c>
      <c r="H14" s="9">
        <f t="shared" si="1"/>
        <v>66</v>
      </c>
      <c r="I14" s="9">
        <f t="shared" si="1"/>
        <v>87</v>
      </c>
      <c r="J14" s="9">
        <f t="shared" si="2"/>
        <v>153</v>
      </c>
      <c r="K14" s="339" t="s">
        <v>214</v>
      </c>
    </row>
    <row r="15" spans="1:11" ht="18" customHeight="1" x14ac:dyDescent="0.2">
      <c r="A15" s="8" t="s">
        <v>973</v>
      </c>
      <c r="B15" s="9">
        <v>13</v>
      </c>
      <c r="C15" s="9">
        <v>15</v>
      </c>
      <c r="D15" s="9">
        <v>28</v>
      </c>
      <c r="E15" s="9">
        <v>0</v>
      </c>
      <c r="F15" s="9">
        <v>0</v>
      </c>
      <c r="G15" s="9">
        <f t="shared" si="0"/>
        <v>0</v>
      </c>
      <c r="H15" s="9">
        <f t="shared" si="1"/>
        <v>13</v>
      </c>
      <c r="I15" s="9">
        <f t="shared" si="1"/>
        <v>15</v>
      </c>
      <c r="J15" s="9">
        <f t="shared" si="2"/>
        <v>28</v>
      </c>
      <c r="K15" s="339" t="s">
        <v>974</v>
      </c>
    </row>
    <row r="16" spans="1:11" ht="18" customHeight="1" x14ac:dyDescent="0.2">
      <c r="A16" s="8" t="s">
        <v>215</v>
      </c>
      <c r="B16" s="9">
        <v>45</v>
      </c>
      <c r="C16" s="9">
        <v>45</v>
      </c>
      <c r="D16" s="9">
        <v>90</v>
      </c>
      <c r="E16" s="9">
        <v>0</v>
      </c>
      <c r="F16" s="9">
        <v>0</v>
      </c>
      <c r="G16" s="9">
        <f t="shared" si="0"/>
        <v>0</v>
      </c>
      <c r="H16" s="9">
        <f t="shared" si="1"/>
        <v>45</v>
      </c>
      <c r="I16" s="9">
        <f t="shared" si="1"/>
        <v>45</v>
      </c>
      <c r="J16" s="9">
        <f t="shared" si="2"/>
        <v>90</v>
      </c>
      <c r="K16" s="339" t="s">
        <v>906</v>
      </c>
    </row>
    <row r="17" spans="1:15" ht="18" customHeight="1" x14ac:dyDescent="0.2">
      <c r="A17" s="8" t="s">
        <v>217</v>
      </c>
      <c r="B17" s="9">
        <v>207</v>
      </c>
      <c r="C17" s="9">
        <v>323</v>
      </c>
      <c r="D17" s="9">
        <v>530</v>
      </c>
      <c r="E17" s="9">
        <v>0</v>
      </c>
      <c r="F17" s="9">
        <v>0</v>
      </c>
      <c r="G17" s="9">
        <f t="shared" si="0"/>
        <v>0</v>
      </c>
      <c r="H17" s="9">
        <f t="shared" si="1"/>
        <v>207</v>
      </c>
      <c r="I17" s="9">
        <f t="shared" si="1"/>
        <v>323</v>
      </c>
      <c r="J17" s="9">
        <f t="shared" si="2"/>
        <v>530</v>
      </c>
      <c r="K17" s="339" t="s">
        <v>975</v>
      </c>
    </row>
    <row r="18" spans="1:15" ht="18" customHeight="1" x14ac:dyDescent="0.2">
      <c r="A18" s="8" t="s">
        <v>780</v>
      </c>
      <c r="B18" s="9">
        <v>138</v>
      </c>
      <c r="C18" s="9">
        <v>141</v>
      </c>
      <c r="D18" s="9">
        <v>279</v>
      </c>
      <c r="E18" s="9">
        <v>0</v>
      </c>
      <c r="F18" s="9">
        <v>0</v>
      </c>
      <c r="G18" s="9">
        <f t="shared" si="0"/>
        <v>0</v>
      </c>
      <c r="H18" s="9">
        <f t="shared" si="1"/>
        <v>138</v>
      </c>
      <c r="I18" s="9">
        <f t="shared" si="1"/>
        <v>141</v>
      </c>
      <c r="J18" s="9">
        <f t="shared" si="2"/>
        <v>279</v>
      </c>
      <c r="K18" s="339" t="s">
        <v>976</v>
      </c>
    </row>
    <row r="19" spans="1:15" ht="18" customHeight="1" x14ac:dyDescent="0.2">
      <c r="A19" s="8" t="s">
        <v>221</v>
      </c>
      <c r="B19" s="9">
        <v>178</v>
      </c>
      <c r="C19" s="9">
        <v>134</v>
      </c>
      <c r="D19" s="9">
        <v>312</v>
      </c>
      <c r="E19" s="9">
        <v>0</v>
      </c>
      <c r="F19" s="9">
        <v>0</v>
      </c>
      <c r="G19" s="9">
        <f t="shared" si="0"/>
        <v>0</v>
      </c>
      <c r="H19" s="9">
        <f t="shared" si="1"/>
        <v>178</v>
      </c>
      <c r="I19" s="9">
        <f t="shared" si="1"/>
        <v>134</v>
      </c>
      <c r="J19" s="9">
        <f t="shared" si="2"/>
        <v>312</v>
      </c>
      <c r="K19" s="339" t="s">
        <v>222</v>
      </c>
    </row>
    <row r="20" spans="1:15" ht="18" customHeight="1" x14ac:dyDescent="0.2">
      <c r="A20" s="8" t="s">
        <v>458</v>
      </c>
      <c r="B20" s="9">
        <v>277</v>
      </c>
      <c r="C20" s="9">
        <v>623</v>
      </c>
      <c r="D20" s="9">
        <v>900</v>
      </c>
      <c r="E20" s="9">
        <v>0</v>
      </c>
      <c r="F20" s="9">
        <v>0</v>
      </c>
      <c r="G20" s="9">
        <f t="shared" si="0"/>
        <v>0</v>
      </c>
      <c r="H20" s="9">
        <f t="shared" si="1"/>
        <v>277</v>
      </c>
      <c r="I20" s="9">
        <f t="shared" si="1"/>
        <v>623</v>
      </c>
      <c r="J20" s="9">
        <f t="shared" si="2"/>
        <v>900</v>
      </c>
      <c r="K20" s="339" t="s">
        <v>977</v>
      </c>
    </row>
    <row r="21" spans="1:15" ht="18" customHeight="1" x14ac:dyDescent="0.2">
      <c r="A21" s="8" t="s">
        <v>460</v>
      </c>
      <c r="B21" s="9">
        <v>253</v>
      </c>
      <c r="C21" s="9">
        <v>315</v>
      </c>
      <c r="D21" s="9">
        <v>568</v>
      </c>
      <c r="E21" s="9">
        <v>0</v>
      </c>
      <c r="F21" s="9">
        <v>0</v>
      </c>
      <c r="G21" s="9">
        <f t="shared" si="0"/>
        <v>0</v>
      </c>
      <c r="H21" s="9">
        <f t="shared" si="1"/>
        <v>253</v>
      </c>
      <c r="I21" s="9">
        <f t="shared" si="1"/>
        <v>315</v>
      </c>
      <c r="J21" s="9">
        <f t="shared" si="2"/>
        <v>568</v>
      </c>
      <c r="K21" s="339" t="s">
        <v>978</v>
      </c>
      <c r="O21" s="324"/>
    </row>
    <row r="22" spans="1:15" ht="18" customHeight="1" x14ac:dyDescent="0.2">
      <c r="A22" s="8" t="s">
        <v>979</v>
      </c>
      <c r="B22" s="9">
        <v>170</v>
      </c>
      <c r="C22" s="9">
        <v>265</v>
      </c>
      <c r="D22" s="9">
        <v>435</v>
      </c>
      <c r="E22" s="9">
        <v>0</v>
      </c>
      <c r="F22" s="9">
        <v>0</v>
      </c>
      <c r="G22" s="9">
        <f t="shared" si="0"/>
        <v>0</v>
      </c>
      <c r="H22" s="9">
        <f t="shared" si="1"/>
        <v>170</v>
      </c>
      <c r="I22" s="9">
        <f t="shared" si="1"/>
        <v>265</v>
      </c>
      <c r="J22" s="9">
        <f t="shared" si="2"/>
        <v>435</v>
      </c>
      <c r="K22" s="339" t="s">
        <v>980</v>
      </c>
    </row>
    <row r="23" spans="1:15" ht="18" customHeight="1" x14ac:dyDescent="0.2">
      <c r="A23" s="8" t="s">
        <v>311</v>
      </c>
      <c r="B23" s="9">
        <v>39</v>
      </c>
      <c r="C23" s="9">
        <v>102</v>
      </c>
      <c r="D23" s="9">
        <v>141</v>
      </c>
      <c r="E23" s="9">
        <v>0</v>
      </c>
      <c r="F23" s="9">
        <v>0</v>
      </c>
      <c r="G23" s="9">
        <f t="shared" si="0"/>
        <v>0</v>
      </c>
      <c r="H23" s="9">
        <f t="shared" si="1"/>
        <v>39</v>
      </c>
      <c r="I23" s="9">
        <f t="shared" si="1"/>
        <v>102</v>
      </c>
      <c r="J23" s="9">
        <f t="shared" si="2"/>
        <v>141</v>
      </c>
      <c r="K23" s="339" t="s">
        <v>312</v>
      </c>
    </row>
    <row r="24" spans="1:15" ht="18" customHeight="1" x14ac:dyDescent="0.2">
      <c r="A24" s="8" t="s">
        <v>229</v>
      </c>
      <c r="B24" s="9">
        <v>86</v>
      </c>
      <c r="C24" s="9">
        <v>46</v>
      </c>
      <c r="D24" s="9">
        <v>132</v>
      </c>
      <c r="E24" s="9">
        <v>0</v>
      </c>
      <c r="F24" s="9">
        <v>0</v>
      </c>
      <c r="G24" s="9">
        <f t="shared" si="0"/>
        <v>0</v>
      </c>
      <c r="H24" s="9">
        <f t="shared" si="1"/>
        <v>86</v>
      </c>
      <c r="I24" s="9">
        <f t="shared" si="1"/>
        <v>46</v>
      </c>
      <c r="J24" s="9">
        <f t="shared" si="2"/>
        <v>132</v>
      </c>
      <c r="K24" s="339" t="s">
        <v>462</v>
      </c>
    </row>
    <row r="25" spans="1:15" ht="18" customHeight="1" x14ac:dyDescent="0.2">
      <c r="A25" s="8" t="s">
        <v>939</v>
      </c>
      <c r="B25" s="9">
        <v>129</v>
      </c>
      <c r="C25" s="9">
        <v>207</v>
      </c>
      <c r="D25" s="9">
        <v>336</v>
      </c>
      <c r="E25" s="9">
        <v>0</v>
      </c>
      <c r="F25" s="9">
        <v>0</v>
      </c>
      <c r="G25" s="9">
        <f t="shared" si="0"/>
        <v>0</v>
      </c>
      <c r="H25" s="9">
        <f t="shared" si="1"/>
        <v>129</v>
      </c>
      <c r="I25" s="9">
        <f t="shared" si="1"/>
        <v>207</v>
      </c>
      <c r="J25" s="9">
        <f t="shared" si="2"/>
        <v>336</v>
      </c>
      <c r="K25" s="339" t="s">
        <v>234</v>
      </c>
    </row>
    <row r="26" spans="1:15" ht="18" customHeight="1" x14ac:dyDescent="0.2">
      <c r="A26" s="8" t="s">
        <v>433</v>
      </c>
      <c r="B26" s="9">
        <v>291</v>
      </c>
      <c r="C26" s="9">
        <v>192</v>
      </c>
      <c r="D26" s="9">
        <v>483</v>
      </c>
      <c r="E26" s="9">
        <v>0</v>
      </c>
      <c r="F26" s="9">
        <v>0</v>
      </c>
      <c r="G26" s="9">
        <f t="shared" si="0"/>
        <v>0</v>
      </c>
      <c r="H26" s="9">
        <f t="shared" si="1"/>
        <v>291</v>
      </c>
      <c r="I26" s="9">
        <f t="shared" si="1"/>
        <v>192</v>
      </c>
      <c r="J26" s="9">
        <f t="shared" si="2"/>
        <v>483</v>
      </c>
      <c r="K26" s="339" t="s">
        <v>434</v>
      </c>
    </row>
    <row r="27" spans="1:15" ht="18" customHeight="1" x14ac:dyDescent="0.2">
      <c r="A27" s="8" t="s">
        <v>90</v>
      </c>
      <c r="B27" s="9">
        <f>SUM(B9:B26)</f>
        <v>2334</v>
      </c>
      <c r="C27" s="9">
        <f>SUM(C9:C26)</f>
        <v>2958</v>
      </c>
      <c r="D27" s="9">
        <f>SUM(D9:D26)</f>
        <v>5292</v>
      </c>
      <c r="E27" s="9">
        <v>0</v>
      </c>
      <c r="F27" s="9">
        <v>0</v>
      </c>
      <c r="G27" s="9">
        <f t="shared" si="0"/>
        <v>0</v>
      </c>
      <c r="H27" s="9">
        <f t="shared" ref="H27:I27" si="3">SUM(B27,E27)</f>
        <v>2334</v>
      </c>
      <c r="I27" s="9">
        <f t="shared" si="3"/>
        <v>2958</v>
      </c>
      <c r="J27" s="9">
        <f t="shared" si="2"/>
        <v>5292</v>
      </c>
      <c r="K27" s="339" t="s">
        <v>313</v>
      </c>
    </row>
    <row r="28" spans="1:15" ht="18" customHeight="1" x14ac:dyDescent="0.2">
      <c r="A28" s="8" t="s">
        <v>92</v>
      </c>
      <c r="B28" s="9"/>
      <c r="C28" s="9"/>
      <c r="D28" s="9"/>
      <c r="E28" s="9"/>
      <c r="F28" s="9"/>
      <c r="G28" s="9"/>
      <c r="H28" s="9"/>
      <c r="I28" s="9"/>
      <c r="J28" s="9"/>
      <c r="K28" s="339" t="s">
        <v>981</v>
      </c>
    </row>
    <row r="29" spans="1:15" ht="18" customHeight="1" x14ac:dyDescent="0.2">
      <c r="A29" s="8" t="s">
        <v>207</v>
      </c>
      <c r="B29" s="325">
        <v>21</v>
      </c>
      <c r="C29" s="325">
        <v>60</v>
      </c>
      <c r="D29" s="9">
        <v>81</v>
      </c>
      <c r="E29" s="326">
        <v>0</v>
      </c>
      <c r="F29" s="9">
        <v>0</v>
      </c>
      <c r="G29" s="9">
        <f>SUM(E29:F29)</f>
        <v>0</v>
      </c>
      <c r="H29" s="9">
        <f>SUM(B29,E29)</f>
        <v>21</v>
      </c>
      <c r="I29" s="9">
        <f>SUM(C29,F29)</f>
        <v>60</v>
      </c>
      <c r="J29" s="9">
        <f>SUM(H29:I29)</f>
        <v>81</v>
      </c>
      <c r="K29" s="339" t="s">
        <v>208</v>
      </c>
    </row>
    <row r="30" spans="1:15" ht="18" customHeight="1" x14ac:dyDescent="0.2">
      <c r="A30" s="8" t="s">
        <v>209</v>
      </c>
      <c r="B30" s="325">
        <v>94</v>
      </c>
      <c r="C30" s="325">
        <v>10</v>
      </c>
      <c r="D30" s="9">
        <v>104</v>
      </c>
      <c r="E30" s="326">
        <v>0</v>
      </c>
      <c r="F30" s="9">
        <v>0</v>
      </c>
      <c r="G30" s="9">
        <f t="shared" ref="G30:G37" si="4">SUM(E30:F30)</f>
        <v>0</v>
      </c>
      <c r="H30" s="9">
        <f t="shared" ref="H30:I37" si="5">SUM(B30,E30)</f>
        <v>94</v>
      </c>
      <c r="I30" s="9">
        <f t="shared" si="5"/>
        <v>10</v>
      </c>
      <c r="J30" s="9">
        <f t="shared" ref="J30:J37" si="6">SUM(H30:I30)</f>
        <v>104</v>
      </c>
      <c r="K30" s="339" t="s">
        <v>210</v>
      </c>
    </row>
    <row r="31" spans="1:15" ht="18" customHeight="1" x14ac:dyDescent="0.2">
      <c r="A31" s="8" t="s">
        <v>217</v>
      </c>
      <c r="B31" s="9">
        <v>134</v>
      </c>
      <c r="C31" s="9">
        <v>90</v>
      </c>
      <c r="D31" s="9">
        <v>224</v>
      </c>
      <c r="E31" s="326">
        <v>0</v>
      </c>
      <c r="F31" s="9">
        <v>0</v>
      </c>
      <c r="G31" s="9">
        <f t="shared" si="4"/>
        <v>0</v>
      </c>
      <c r="H31" s="9">
        <f t="shared" si="5"/>
        <v>134</v>
      </c>
      <c r="I31" s="9">
        <f t="shared" si="5"/>
        <v>90</v>
      </c>
      <c r="J31" s="9">
        <f t="shared" si="6"/>
        <v>224</v>
      </c>
      <c r="K31" s="339" t="s">
        <v>975</v>
      </c>
    </row>
    <row r="32" spans="1:15" ht="18" customHeight="1" x14ac:dyDescent="0.2">
      <c r="A32" s="8" t="s">
        <v>780</v>
      </c>
      <c r="B32" s="9">
        <v>21</v>
      </c>
      <c r="C32" s="9">
        <v>7</v>
      </c>
      <c r="D32" s="9">
        <v>28</v>
      </c>
      <c r="E32" s="326">
        <v>0</v>
      </c>
      <c r="F32" s="9">
        <v>0</v>
      </c>
      <c r="G32" s="9">
        <f t="shared" si="4"/>
        <v>0</v>
      </c>
      <c r="H32" s="9">
        <f t="shared" si="5"/>
        <v>21</v>
      </c>
      <c r="I32" s="9">
        <f t="shared" si="5"/>
        <v>7</v>
      </c>
      <c r="J32" s="9">
        <f t="shared" si="6"/>
        <v>28</v>
      </c>
      <c r="K32" s="339" t="s">
        <v>976</v>
      </c>
    </row>
    <row r="33" spans="1:11" ht="18" customHeight="1" x14ac:dyDescent="0.2">
      <c r="A33" s="8" t="s">
        <v>221</v>
      </c>
      <c r="B33" s="9">
        <v>71</v>
      </c>
      <c r="C33" s="9">
        <v>41</v>
      </c>
      <c r="D33" s="9">
        <v>112</v>
      </c>
      <c r="E33" s="326">
        <v>0</v>
      </c>
      <c r="F33" s="9">
        <v>0</v>
      </c>
      <c r="G33" s="9">
        <f t="shared" si="4"/>
        <v>0</v>
      </c>
      <c r="H33" s="9">
        <f t="shared" si="5"/>
        <v>71</v>
      </c>
      <c r="I33" s="9">
        <f t="shared" si="5"/>
        <v>41</v>
      </c>
      <c r="J33" s="9">
        <f t="shared" si="6"/>
        <v>112</v>
      </c>
      <c r="K33" s="339" t="s">
        <v>222</v>
      </c>
    </row>
    <row r="34" spans="1:11" ht="18" customHeight="1" x14ac:dyDescent="0.2">
      <c r="A34" s="8" t="s">
        <v>458</v>
      </c>
      <c r="B34" s="9">
        <v>193</v>
      </c>
      <c r="C34" s="9">
        <v>138</v>
      </c>
      <c r="D34" s="9">
        <v>331</v>
      </c>
      <c r="E34" s="326">
        <v>0</v>
      </c>
      <c r="F34" s="9">
        <v>0</v>
      </c>
      <c r="G34" s="9">
        <f t="shared" si="4"/>
        <v>0</v>
      </c>
      <c r="H34" s="9">
        <f t="shared" si="5"/>
        <v>193</v>
      </c>
      <c r="I34" s="9">
        <f t="shared" si="5"/>
        <v>138</v>
      </c>
      <c r="J34" s="9">
        <f t="shared" si="6"/>
        <v>331</v>
      </c>
      <c r="K34" s="339" t="s">
        <v>977</v>
      </c>
    </row>
    <row r="35" spans="1:11" ht="18" customHeight="1" x14ac:dyDescent="0.2">
      <c r="A35" s="8" t="s">
        <v>460</v>
      </c>
      <c r="B35" s="9">
        <v>80</v>
      </c>
      <c r="C35" s="9">
        <v>71</v>
      </c>
      <c r="D35" s="9">
        <v>151</v>
      </c>
      <c r="E35" s="326">
        <v>0</v>
      </c>
      <c r="F35" s="9">
        <v>0</v>
      </c>
      <c r="G35" s="9">
        <f t="shared" si="4"/>
        <v>0</v>
      </c>
      <c r="H35" s="9">
        <f t="shared" si="5"/>
        <v>80</v>
      </c>
      <c r="I35" s="9">
        <f t="shared" si="5"/>
        <v>71</v>
      </c>
      <c r="J35" s="9">
        <f t="shared" si="6"/>
        <v>151</v>
      </c>
      <c r="K35" s="339" t="s">
        <v>906</v>
      </c>
    </row>
    <row r="36" spans="1:11" ht="18" customHeight="1" x14ac:dyDescent="0.2">
      <c r="A36" s="8" t="s">
        <v>311</v>
      </c>
      <c r="B36" s="9">
        <v>14</v>
      </c>
      <c r="C36" s="9">
        <v>23</v>
      </c>
      <c r="D36" s="9">
        <v>37</v>
      </c>
      <c r="E36" s="326">
        <v>0</v>
      </c>
      <c r="F36" s="9">
        <v>0</v>
      </c>
      <c r="G36" s="9">
        <v>0</v>
      </c>
      <c r="H36" s="9">
        <f t="shared" ref="H36" si="7">SUM(B36,E36)</f>
        <v>14</v>
      </c>
      <c r="I36" s="9">
        <f t="shared" ref="I36" si="8">SUM(C36,F36)</f>
        <v>23</v>
      </c>
      <c r="J36" s="9">
        <f t="shared" ref="J36" si="9">SUM(H36:I36)</f>
        <v>37</v>
      </c>
      <c r="K36" s="339" t="s">
        <v>312</v>
      </c>
    </row>
    <row r="37" spans="1:11" ht="18" customHeight="1" x14ac:dyDescent="0.2">
      <c r="A37" s="8" t="s">
        <v>229</v>
      </c>
      <c r="B37" s="9">
        <v>26</v>
      </c>
      <c r="C37" s="9">
        <v>19</v>
      </c>
      <c r="D37" s="9">
        <v>45</v>
      </c>
      <c r="E37" s="326">
        <v>0</v>
      </c>
      <c r="F37" s="9">
        <v>0</v>
      </c>
      <c r="G37" s="9">
        <f t="shared" si="4"/>
        <v>0</v>
      </c>
      <c r="H37" s="9">
        <f t="shared" si="5"/>
        <v>26</v>
      </c>
      <c r="I37" s="9">
        <f t="shared" si="5"/>
        <v>19</v>
      </c>
      <c r="J37" s="9">
        <f t="shared" si="6"/>
        <v>45</v>
      </c>
      <c r="K37" s="339" t="s">
        <v>847</v>
      </c>
    </row>
    <row r="38" spans="1:11" ht="18" customHeight="1" thickBot="1" x14ac:dyDescent="0.25">
      <c r="A38" s="40" t="s">
        <v>126</v>
      </c>
      <c r="B38" s="41">
        <f>SUM(B29:B37)</f>
        <v>654</v>
      </c>
      <c r="C38" s="41">
        <f t="shared" ref="C38:J38" si="10">SUM(C29:C37)</f>
        <v>459</v>
      </c>
      <c r="D38" s="41">
        <f t="shared" si="10"/>
        <v>1113</v>
      </c>
      <c r="E38" s="41">
        <f t="shared" si="10"/>
        <v>0</v>
      </c>
      <c r="F38" s="41">
        <f t="shared" si="10"/>
        <v>0</v>
      </c>
      <c r="G38" s="41">
        <f t="shared" si="10"/>
        <v>0</v>
      </c>
      <c r="H38" s="41">
        <f t="shared" si="10"/>
        <v>654</v>
      </c>
      <c r="I38" s="41">
        <f t="shared" si="10"/>
        <v>459</v>
      </c>
      <c r="J38" s="41">
        <f t="shared" si="10"/>
        <v>1113</v>
      </c>
      <c r="K38" s="42" t="s">
        <v>315</v>
      </c>
    </row>
    <row r="39" spans="1:11" ht="18" customHeight="1" thickBot="1" x14ac:dyDescent="0.25">
      <c r="A39" s="23" t="s">
        <v>252</v>
      </c>
      <c r="B39" s="24">
        <f>SUM(B38,B27)</f>
        <v>2988</v>
      </c>
      <c r="C39" s="24">
        <f>SUM(C38,C27)</f>
        <v>3417</v>
      </c>
      <c r="D39" s="24">
        <f>SUM(D38,D27)</f>
        <v>6405</v>
      </c>
      <c r="E39" s="327">
        <v>0</v>
      </c>
      <c r="F39" s="24">
        <f>SUM(F38,F27)</f>
        <v>0</v>
      </c>
      <c r="G39" s="24">
        <f>SUM(G38,G27)</f>
        <v>0</v>
      </c>
      <c r="H39" s="24">
        <f>SUM(H38,H27)</f>
        <v>2988</v>
      </c>
      <c r="I39" s="24">
        <f t="shared" ref="I39" si="11">SUM(C39,F39)</f>
        <v>3417</v>
      </c>
      <c r="J39" s="24">
        <f>SUM(J38,J27)</f>
        <v>6405</v>
      </c>
      <c r="K39" s="340" t="s">
        <v>253</v>
      </c>
    </row>
    <row r="40" spans="1:11" s="837" customFormat="1" ht="18" customHeight="1" thickTop="1" x14ac:dyDescent="0.2">
      <c r="A40" s="844"/>
      <c r="B40" s="835"/>
      <c r="C40" s="835"/>
      <c r="D40" s="835"/>
      <c r="E40" s="842"/>
      <c r="F40" s="835"/>
      <c r="G40" s="835"/>
      <c r="H40" s="835"/>
      <c r="I40" s="835"/>
      <c r="J40" s="835"/>
      <c r="K40" s="841"/>
    </row>
    <row r="41" spans="1:11" s="837" customFormat="1" ht="18" customHeight="1" x14ac:dyDescent="0.2">
      <c r="A41" s="844"/>
      <c r="B41" s="835"/>
      <c r="C41" s="835"/>
      <c r="D41" s="835"/>
      <c r="E41" s="842"/>
      <c r="F41" s="835"/>
      <c r="G41" s="835"/>
      <c r="H41" s="835"/>
      <c r="I41" s="835"/>
      <c r="J41" s="835"/>
      <c r="K41" s="841"/>
    </row>
    <row r="42" spans="1:11" ht="27.75" customHeight="1" x14ac:dyDescent="0.2">
      <c r="A42" s="995" t="s">
        <v>2156</v>
      </c>
      <c r="B42" s="995"/>
      <c r="C42" s="995"/>
      <c r="D42" s="995"/>
      <c r="E42" s="995"/>
      <c r="F42" s="995"/>
      <c r="G42" s="995"/>
      <c r="H42" s="995"/>
      <c r="I42" s="995"/>
      <c r="J42" s="995"/>
      <c r="K42" s="995"/>
    </row>
    <row r="43" spans="1:11" ht="19.5" customHeight="1" x14ac:dyDescent="0.2">
      <c r="A43" s="999" t="s">
        <v>2157</v>
      </c>
      <c r="B43" s="999"/>
      <c r="C43" s="999"/>
      <c r="D43" s="999"/>
      <c r="E43" s="999"/>
      <c r="F43" s="999"/>
      <c r="G43" s="999"/>
      <c r="H43" s="999"/>
      <c r="I43" s="999"/>
      <c r="J43" s="999"/>
      <c r="K43" s="999"/>
    </row>
    <row r="44" spans="1:11" ht="16.5" thickBot="1" x14ac:dyDescent="0.3">
      <c r="A44" s="33" t="s">
        <v>986</v>
      </c>
      <c r="K44" s="187" t="s">
        <v>2549</v>
      </c>
    </row>
    <row r="45" spans="1:11" ht="16.5" thickTop="1" x14ac:dyDescent="0.25">
      <c r="A45" s="992" t="s">
        <v>972</v>
      </c>
      <c r="B45" s="1003" t="s">
        <v>1</v>
      </c>
      <c r="C45" s="1003"/>
      <c r="D45" s="1003"/>
      <c r="E45" s="1003" t="s">
        <v>2</v>
      </c>
      <c r="F45" s="1003"/>
      <c r="G45" s="1003"/>
      <c r="H45" s="1003" t="s">
        <v>4</v>
      </c>
      <c r="I45" s="1003"/>
      <c r="J45" s="1003"/>
      <c r="K45" s="992" t="s">
        <v>197</v>
      </c>
    </row>
    <row r="46" spans="1:11" ht="15.75" x14ac:dyDescent="0.25">
      <c r="A46" s="993"/>
      <c r="B46" s="1004" t="s">
        <v>6</v>
      </c>
      <c r="C46" s="1004"/>
      <c r="D46" s="1004"/>
      <c r="E46" s="1004" t="s">
        <v>7</v>
      </c>
      <c r="F46" s="1004"/>
      <c r="G46" s="1004"/>
      <c r="H46" s="1004" t="s">
        <v>9</v>
      </c>
      <c r="I46" s="1004"/>
      <c r="J46" s="1004"/>
      <c r="K46" s="993"/>
    </row>
    <row r="47" spans="1:11" ht="15.75" x14ac:dyDescent="0.25">
      <c r="A47" s="993"/>
      <c r="B47" s="334" t="s">
        <v>10</v>
      </c>
      <c r="C47" s="334" t="s">
        <v>112</v>
      </c>
      <c r="D47" s="334" t="s">
        <v>12</v>
      </c>
      <c r="E47" s="334" t="s">
        <v>10</v>
      </c>
      <c r="F47" s="334" t="s">
        <v>112</v>
      </c>
      <c r="G47" s="334" t="s">
        <v>12</v>
      </c>
      <c r="H47" s="334" t="s">
        <v>10</v>
      </c>
      <c r="I47" s="334" t="s">
        <v>112</v>
      </c>
      <c r="J47" s="334" t="s">
        <v>12</v>
      </c>
      <c r="K47" s="993"/>
    </row>
    <row r="48" spans="1:11" ht="16.5" customHeight="1" thickBot="1" x14ac:dyDescent="0.3">
      <c r="A48" s="994"/>
      <c r="B48" s="4" t="s">
        <v>13</v>
      </c>
      <c r="C48" s="4" t="s">
        <v>14</v>
      </c>
      <c r="D48" s="4" t="s">
        <v>9</v>
      </c>
      <c r="E48" s="4" t="s">
        <v>13</v>
      </c>
      <c r="F48" s="4" t="s">
        <v>14</v>
      </c>
      <c r="G48" s="4" t="s">
        <v>9</v>
      </c>
      <c r="H48" s="4" t="s">
        <v>13</v>
      </c>
      <c r="I48" s="4" t="s">
        <v>14</v>
      </c>
      <c r="J48" s="4" t="s">
        <v>9</v>
      </c>
      <c r="K48" s="994"/>
    </row>
    <row r="49" spans="1:11" ht="15.75" customHeight="1" x14ac:dyDescent="0.2">
      <c r="A49" s="37" t="s">
        <v>15</v>
      </c>
      <c r="B49" s="38"/>
      <c r="C49" s="38"/>
      <c r="D49" s="38"/>
      <c r="E49" s="38"/>
      <c r="F49" s="38"/>
      <c r="G49" s="38"/>
      <c r="H49" s="38"/>
      <c r="I49" s="38"/>
      <c r="J49" s="38"/>
      <c r="K49" s="39" t="s">
        <v>198</v>
      </c>
    </row>
    <row r="50" spans="1:11" ht="15.75" customHeight="1" x14ac:dyDescent="0.2">
      <c r="A50" s="8" t="s">
        <v>199</v>
      </c>
      <c r="B50" s="9">
        <v>303</v>
      </c>
      <c r="C50" s="9">
        <v>546</v>
      </c>
      <c r="D50" s="9">
        <v>849</v>
      </c>
      <c r="E50" s="9">
        <v>0</v>
      </c>
      <c r="F50" s="9">
        <v>0</v>
      </c>
      <c r="G50" s="9">
        <f>SUM(E50:F50)</f>
        <v>0</v>
      </c>
      <c r="H50" s="9">
        <f>SUM(B50,E50)</f>
        <v>303</v>
      </c>
      <c r="I50" s="9">
        <f t="shared" ref="I50:J65" si="12">SUM(C50,F50)</f>
        <v>546</v>
      </c>
      <c r="J50" s="9">
        <f t="shared" si="12"/>
        <v>849</v>
      </c>
      <c r="K50" s="339" t="s">
        <v>200</v>
      </c>
    </row>
    <row r="51" spans="1:11" ht="15.75" customHeight="1" x14ac:dyDescent="0.2">
      <c r="A51" s="8" t="s">
        <v>203</v>
      </c>
      <c r="B51" s="9">
        <v>186</v>
      </c>
      <c r="C51" s="9">
        <v>358</v>
      </c>
      <c r="D51" s="9">
        <v>544</v>
      </c>
      <c r="E51" s="9">
        <v>0</v>
      </c>
      <c r="F51" s="9">
        <v>0</v>
      </c>
      <c r="G51" s="9">
        <f t="shared" ref="G51:G67" si="13">SUM(E51:F51)</f>
        <v>0</v>
      </c>
      <c r="H51" s="9">
        <f t="shared" ref="H51:J67" si="14">SUM(B51,E51)</f>
        <v>186</v>
      </c>
      <c r="I51" s="9">
        <f t="shared" si="12"/>
        <v>358</v>
      </c>
      <c r="J51" s="9">
        <f t="shared" si="12"/>
        <v>544</v>
      </c>
      <c r="K51" s="339" t="s">
        <v>204</v>
      </c>
    </row>
    <row r="52" spans="1:11" ht="15.75" customHeight="1" x14ac:dyDescent="0.2">
      <c r="A52" s="8" t="s">
        <v>205</v>
      </c>
      <c r="B52" s="9">
        <v>57</v>
      </c>
      <c r="C52" s="9">
        <v>143</v>
      </c>
      <c r="D52" s="9">
        <v>200</v>
      </c>
      <c r="E52" s="9">
        <v>0</v>
      </c>
      <c r="F52" s="9">
        <v>0</v>
      </c>
      <c r="G52" s="9">
        <f t="shared" si="13"/>
        <v>0</v>
      </c>
      <c r="H52" s="9">
        <f t="shared" si="14"/>
        <v>57</v>
      </c>
      <c r="I52" s="9">
        <f t="shared" si="12"/>
        <v>143</v>
      </c>
      <c r="J52" s="9">
        <f t="shared" si="12"/>
        <v>200</v>
      </c>
      <c r="K52" s="339" t="s">
        <v>305</v>
      </c>
    </row>
    <row r="53" spans="1:11" ht="15.75" customHeight="1" x14ac:dyDescent="0.2">
      <c r="A53" s="8" t="s">
        <v>207</v>
      </c>
      <c r="B53" s="9">
        <v>83</v>
      </c>
      <c r="C53" s="9">
        <v>409</v>
      </c>
      <c r="D53" s="9">
        <v>492</v>
      </c>
      <c r="E53" s="9">
        <v>0</v>
      </c>
      <c r="F53" s="9">
        <v>0</v>
      </c>
      <c r="G53" s="9">
        <f t="shared" si="13"/>
        <v>0</v>
      </c>
      <c r="H53" s="9">
        <f t="shared" si="14"/>
        <v>83</v>
      </c>
      <c r="I53" s="9">
        <f t="shared" si="12"/>
        <v>409</v>
      </c>
      <c r="J53" s="9">
        <f t="shared" si="12"/>
        <v>492</v>
      </c>
      <c r="K53" s="339" t="s">
        <v>208</v>
      </c>
    </row>
    <row r="54" spans="1:11" ht="15.75" customHeight="1" x14ac:dyDescent="0.2">
      <c r="A54" s="8" t="s">
        <v>209</v>
      </c>
      <c r="B54" s="9">
        <v>631</v>
      </c>
      <c r="C54" s="9">
        <v>393</v>
      </c>
      <c r="D54" s="9">
        <v>1024</v>
      </c>
      <c r="E54" s="9">
        <v>0</v>
      </c>
      <c r="F54" s="9">
        <v>0</v>
      </c>
      <c r="G54" s="9">
        <f t="shared" si="13"/>
        <v>0</v>
      </c>
      <c r="H54" s="9">
        <f t="shared" si="14"/>
        <v>631</v>
      </c>
      <c r="I54" s="9">
        <f t="shared" si="12"/>
        <v>393</v>
      </c>
      <c r="J54" s="9">
        <f t="shared" si="12"/>
        <v>1024</v>
      </c>
      <c r="K54" s="339" t="s">
        <v>210</v>
      </c>
    </row>
    <row r="55" spans="1:11" ht="15.75" customHeight="1" x14ac:dyDescent="0.2">
      <c r="A55" s="8" t="s">
        <v>213</v>
      </c>
      <c r="B55" s="9">
        <v>323</v>
      </c>
      <c r="C55" s="9">
        <v>370</v>
      </c>
      <c r="D55" s="9">
        <v>693</v>
      </c>
      <c r="E55" s="9">
        <v>0</v>
      </c>
      <c r="F55" s="9">
        <v>0</v>
      </c>
      <c r="G55" s="9">
        <f t="shared" si="13"/>
        <v>0</v>
      </c>
      <c r="H55" s="9">
        <f t="shared" si="14"/>
        <v>323</v>
      </c>
      <c r="I55" s="9">
        <f t="shared" si="12"/>
        <v>370</v>
      </c>
      <c r="J55" s="9">
        <f t="shared" si="12"/>
        <v>693</v>
      </c>
      <c r="K55" s="339" t="s">
        <v>214</v>
      </c>
    </row>
    <row r="56" spans="1:11" ht="15.75" customHeight="1" x14ac:dyDescent="0.2">
      <c r="A56" s="8" t="s">
        <v>973</v>
      </c>
      <c r="B56" s="9">
        <v>78</v>
      </c>
      <c r="C56" s="9">
        <v>48</v>
      </c>
      <c r="D56" s="9">
        <v>126</v>
      </c>
      <c r="E56" s="9">
        <v>0</v>
      </c>
      <c r="F56" s="9">
        <v>0</v>
      </c>
      <c r="G56" s="9">
        <f t="shared" si="13"/>
        <v>0</v>
      </c>
      <c r="H56" s="9">
        <f t="shared" si="14"/>
        <v>78</v>
      </c>
      <c r="I56" s="9">
        <f t="shared" si="12"/>
        <v>48</v>
      </c>
      <c r="J56" s="9">
        <f t="shared" si="12"/>
        <v>126</v>
      </c>
      <c r="K56" s="339" t="s">
        <v>974</v>
      </c>
    </row>
    <row r="57" spans="1:11" ht="15.75" customHeight="1" x14ac:dyDescent="0.2">
      <c r="A57" s="8" t="s">
        <v>215</v>
      </c>
      <c r="B57" s="9">
        <v>146</v>
      </c>
      <c r="C57" s="9">
        <v>132</v>
      </c>
      <c r="D57" s="9">
        <v>278</v>
      </c>
      <c r="E57" s="9">
        <v>0</v>
      </c>
      <c r="F57" s="9">
        <v>0</v>
      </c>
      <c r="G57" s="9">
        <f t="shared" si="13"/>
        <v>0</v>
      </c>
      <c r="H57" s="9">
        <f t="shared" si="14"/>
        <v>146</v>
      </c>
      <c r="I57" s="9">
        <f t="shared" si="12"/>
        <v>132</v>
      </c>
      <c r="J57" s="9">
        <f t="shared" si="12"/>
        <v>278</v>
      </c>
      <c r="K57" s="339" t="s">
        <v>917</v>
      </c>
    </row>
    <row r="58" spans="1:11" ht="15.75" customHeight="1" x14ac:dyDescent="0.2">
      <c r="A58" s="8" t="s">
        <v>217</v>
      </c>
      <c r="B58" s="9">
        <v>670</v>
      </c>
      <c r="C58" s="9">
        <v>1272</v>
      </c>
      <c r="D58" s="9">
        <v>1942</v>
      </c>
      <c r="E58" s="9">
        <v>0</v>
      </c>
      <c r="F58" s="9">
        <v>1</v>
      </c>
      <c r="G58" s="9">
        <f t="shared" si="13"/>
        <v>1</v>
      </c>
      <c r="H58" s="9">
        <f t="shared" si="14"/>
        <v>670</v>
      </c>
      <c r="I58" s="9">
        <f t="shared" si="12"/>
        <v>1273</v>
      </c>
      <c r="J58" s="9">
        <f t="shared" si="12"/>
        <v>1943</v>
      </c>
      <c r="K58" s="339" t="s">
        <v>218</v>
      </c>
    </row>
    <row r="59" spans="1:11" ht="15.75" customHeight="1" x14ac:dyDescent="0.2">
      <c r="A59" s="8" t="s">
        <v>780</v>
      </c>
      <c r="B59" s="9">
        <v>264</v>
      </c>
      <c r="C59" s="9">
        <v>331</v>
      </c>
      <c r="D59" s="9">
        <v>595</v>
      </c>
      <c r="E59" s="9">
        <v>0</v>
      </c>
      <c r="F59" s="9">
        <v>0</v>
      </c>
      <c r="G59" s="9">
        <f t="shared" si="13"/>
        <v>0</v>
      </c>
      <c r="H59" s="9">
        <f t="shared" si="14"/>
        <v>264</v>
      </c>
      <c r="I59" s="9">
        <f t="shared" si="12"/>
        <v>331</v>
      </c>
      <c r="J59" s="9">
        <f t="shared" si="12"/>
        <v>595</v>
      </c>
      <c r="K59" s="339" t="s">
        <v>976</v>
      </c>
    </row>
    <row r="60" spans="1:11" ht="15.75" customHeight="1" x14ac:dyDescent="0.2">
      <c r="A60" s="8" t="s">
        <v>985</v>
      </c>
      <c r="B60" s="9">
        <v>836</v>
      </c>
      <c r="C60" s="9">
        <v>552</v>
      </c>
      <c r="D60" s="9">
        <v>1388</v>
      </c>
      <c r="E60" s="9">
        <v>0</v>
      </c>
      <c r="F60" s="9">
        <v>1</v>
      </c>
      <c r="G60" s="9">
        <f t="shared" si="13"/>
        <v>1</v>
      </c>
      <c r="H60" s="9">
        <f t="shared" si="14"/>
        <v>836</v>
      </c>
      <c r="I60" s="9">
        <f t="shared" si="12"/>
        <v>553</v>
      </c>
      <c r="J60" s="9">
        <f t="shared" si="12"/>
        <v>1389</v>
      </c>
      <c r="K60" s="339" t="s">
        <v>222</v>
      </c>
    </row>
    <row r="61" spans="1:11" ht="15.75" customHeight="1" x14ac:dyDescent="0.2">
      <c r="A61" s="8" t="s">
        <v>458</v>
      </c>
      <c r="B61" s="9">
        <v>1427</v>
      </c>
      <c r="C61" s="9">
        <v>2630</v>
      </c>
      <c r="D61" s="9">
        <v>4057</v>
      </c>
      <c r="E61" s="9">
        <v>0</v>
      </c>
      <c r="F61" s="9">
        <v>0</v>
      </c>
      <c r="G61" s="9">
        <f t="shared" si="13"/>
        <v>0</v>
      </c>
      <c r="H61" s="9">
        <f t="shared" si="14"/>
        <v>1427</v>
      </c>
      <c r="I61" s="9">
        <f t="shared" si="12"/>
        <v>2630</v>
      </c>
      <c r="J61" s="9">
        <f t="shared" si="12"/>
        <v>4057</v>
      </c>
      <c r="K61" s="339" t="s">
        <v>977</v>
      </c>
    </row>
    <row r="62" spans="1:11" ht="15.75" customHeight="1" x14ac:dyDescent="0.2">
      <c r="A62" s="8" t="s">
        <v>460</v>
      </c>
      <c r="B62" s="9">
        <v>848</v>
      </c>
      <c r="C62" s="9">
        <v>1229</v>
      </c>
      <c r="D62" s="9">
        <v>2077</v>
      </c>
      <c r="E62" s="9">
        <v>0</v>
      </c>
      <c r="F62" s="9">
        <v>0</v>
      </c>
      <c r="G62" s="9">
        <f t="shared" si="13"/>
        <v>0</v>
      </c>
      <c r="H62" s="9">
        <f t="shared" si="14"/>
        <v>848</v>
      </c>
      <c r="I62" s="9">
        <f t="shared" si="12"/>
        <v>1229</v>
      </c>
      <c r="J62" s="9">
        <f t="shared" si="12"/>
        <v>2077</v>
      </c>
      <c r="K62" s="339" t="s">
        <v>978</v>
      </c>
    </row>
    <row r="63" spans="1:11" ht="15.75" customHeight="1" x14ac:dyDescent="0.2">
      <c r="A63" s="8" t="s">
        <v>979</v>
      </c>
      <c r="B63" s="9">
        <v>729</v>
      </c>
      <c r="C63" s="9">
        <v>874</v>
      </c>
      <c r="D63" s="9">
        <v>1603</v>
      </c>
      <c r="E63" s="9">
        <v>0</v>
      </c>
      <c r="F63" s="9">
        <v>0</v>
      </c>
      <c r="G63" s="9">
        <f t="shared" si="13"/>
        <v>0</v>
      </c>
      <c r="H63" s="9">
        <f t="shared" si="14"/>
        <v>729</v>
      </c>
      <c r="I63" s="9">
        <f t="shared" si="12"/>
        <v>874</v>
      </c>
      <c r="J63" s="9">
        <f t="shared" si="12"/>
        <v>1603</v>
      </c>
      <c r="K63" s="339" t="s">
        <v>980</v>
      </c>
    </row>
    <row r="64" spans="1:11" ht="15.75" customHeight="1" x14ac:dyDescent="0.2">
      <c r="A64" s="8" t="s">
        <v>311</v>
      </c>
      <c r="B64" s="9">
        <v>153</v>
      </c>
      <c r="C64" s="9">
        <v>358</v>
      </c>
      <c r="D64" s="9">
        <v>511</v>
      </c>
      <c r="E64" s="9">
        <v>0</v>
      </c>
      <c r="F64" s="9">
        <v>0</v>
      </c>
      <c r="G64" s="9">
        <f t="shared" si="13"/>
        <v>0</v>
      </c>
      <c r="H64" s="9">
        <f t="shared" si="14"/>
        <v>153</v>
      </c>
      <c r="I64" s="9">
        <f t="shared" si="12"/>
        <v>358</v>
      </c>
      <c r="J64" s="9">
        <f t="shared" si="12"/>
        <v>511</v>
      </c>
      <c r="K64" s="339" t="s">
        <v>312</v>
      </c>
    </row>
    <row r="65" spans="1:11" ht="15.75" customHeight="1" x14ac:dyDescent="0.2">
      <c r="A65" s="8" t="s">
        <v>229</v>
      </c>
      <c r="B65" s="9">
        <v>392</v>
      </c>
      <c r="C65" s="9">
        <v>186</v>
      </c>
      <c r="D65" s="9">
        <v>578</v>
      </c>
      <c r="E65" s="9">
        <v>0</v>
      </c>
      <c r="F65" s="9">
        <v>0</v>
      </c>
      <c r="G65" s="9">
        <f t="shared" si="13"/>
        <v>0</v>
      </c>
      <c r="H65" s="9">
        <f t="shared" si="14"/>
        <v>392</v>
      </c>
      <c r="I65" s="9">
        <f t="shared" si="12"/>
        <v>186</v>
      </c>
      <c r="J65" s="9">
        <f t="shared" si="12"/>
        <v>578</v>
      </c>
      <c r="K65" s="339" t="s">
        <v>462</v>
      </c>
    </row>
    <row r="66" spans="1:11" ht="15.75" customHeight="1" x14ac:dyDescent="0.2">
      <c r="A66" s="8" t="s">
        <v>939</v>
      </c>
      <c r="B66" s="9">
        <v>685</v>
      </c>
      <c r="C66" s="9">
        <v>965</v>
      </c>
      <c r="D66" s="9">
        <v>1650</v>
      </c>
      <c r="E66" s="9">
        <v>0</v>
      </c>
      <c r="F66" s="9">
        <v>0</v>
      </c>
      <c r="G66" s="9">
        <f t="shared" si="13"/>
        <v>0</v>
      </c>
      <c r="H66" s="9">
        <f t="shared" si="14"/>
        <v>685</v>
      </c>
      <c r="I66" s="9">
        <f t="shared" si="14"/>
        <v>965</v>
      </c>
      <c r="J66" s="9">
        <f t="shared" si="14"/>
        <v>1650</v>
      </c>
      <c r="K66" s="339" t="s">
        <v>234</v>
      </c>
    </row>
    <row r="67" spans="1:11" ht="15.75" customHeight="1" x14ac:dyDescent="0.2">
      <c r="A67" s="8" t="s">
        <v>433</v>
      </c>
      <c r="B67" s="9">
        <v>1546</v>
      </c>
      <c r="C67" s="9">
        <v>942</v>
      </c>
      <c r="D67" s="9">
        <v>2488</v>
      </c>
      <c r="E67" s="9">
        <v>0</v>
      </c>
      <c r="F67" s="9">
        <v>0</v>
      </c>
      <c r="G67" s="9">
        <f t="shared" si="13"/>
        <v>0</v>
      </c>
      <c r="H67" s="9">
        <f t="shared" si="14"/>
        <v>1546</v>
      </c>
      <c r="I67" s="9">
        <f t="shared" si="14"/>
        <v>942</v>
      </c>
      <c r="J67" s="9">
        <f t="shared" si="14"/>
        <v>2488</v>
      </c>
      <c r="K67" s="339" t="s">
        <v>434</v>
      </c>
    </row>
    <row r="68" spans="1:11" ht="15.75" customHeight="1" x14ac:dyDescent="0.2">
      <c r="A68" s="8" t="s">
        <v>90</v>
      </c>
      <c r="B68" s="9">
        <f>SUM(B50:B67)</f>
        <v>9357</v>
      </c>
      <c r="C68" s="9">
        <f>SUM(C50:C67)</f>
        <v>11738</v>
      </c>
      <c r="D68" s="9">
        <f>SUM(B68:C68)</f>
        <v>21095</v>
      </c>
      <c r="E68" s="9">
        <f t="shared" ref="E68:J68" si="15">SUM(E50:E67)</f>
        <v>0</v>
      </c>
      <c r="F68" s="9">
        <f t="shared" si="15"/>
        <v>2</v>
      </c>
      <c r="G68" s="9">
        <f>SUM(E68:F68)</f>
        <v>2</v>
      </c>
      <c r="H68" s="9">
        <f t="shared" si="15"/>
        <v>9357</v>
      </c>
      <c r="I68" s="9">
        <f t="shared" si="15"/>
        <v>11740</v>
      </c>
      <c r="J68" s="9">
        <f t="shared" si="15"/>
        <v>21097</v>
      </c>
      <c r="K68" s="339" t="s">
        <v>313</v>
      </c>
    </row>
    <row r="69" spans="1:11" ht="15.75" customHeight="1" x14ac:dyDescent="0.2">
      <c r="A69" s="8" t="s">
        <v>92</v>
      </c>
      <c r="B69" s="9"/>
      <c r="C69" s="9"/>
      <c r="D69" s="9"/>
      <c r="E69" s="9"/>
      <c r="F69" s="9"/>
      <c r="G69" s="9"/>
      <c r="H69" s="9"/>
      <c r="I69" s="9"/>
      <c r="J69" s="9"/>
      <c r="K69" s="339" t="s">
        <v>981</v>
      </c>
    </row>
    <row r="70" spans="1:11" ht="15.75" customHeight="1" x14ac:dyDescent="0.2">
      <c r="A70" s="8" t="s">
        <v>207</v>
      </c>
      <c r="B70" s="9">
        <v>350</v>
      </c>
      <c r="C70" s="9">
        <v>218</v>
      </c>
      <c r="D70" s="9">
        <v>568</v>
      </c>
      <c r="E70" s="9">
        <v>0</v>
      </c>
      <c r="F70" s="9">
        <v>0</v>
      </c>
      <c r="G70" s="9">
        <f>SUM(E70:F70)</f>
        <v>0</v>
      </c>
      <c r="H70" s="9">
        <f>SUM(B70,E70)</f>
        <v>350</v>
      </c>
      <c r="I70" s="9">
        <f>SUM(C70,F70)</f>
        <v>218</v>
      </c>
      <c r="J70" s="9">
        <f t="shared" ref="J70:J82" si="16">SUM(D70,G70)</f>
        <v>568</v>
      </c>
      <c r="K70" s="339" t="s">
        <v>208</v>
      </c>
    </row>
    <row r="71" spans="1:11" ht="15.75" customHeight="1" x14ac:dyDescent="0.2">
      <c r="A71" s="8" t="s">
        <v>209</v>
      </c>
      <c r="B71" s="9">
        <v>413</v>
      </c>
      <c r="C71" s="9">
        <v>75</v>
      </c>
      <c r="D71" s="9">
        <v>488</v>
      </c>
      <c r="E71" s="9">
        <v>0</v>
      </c>
      <c r="F71" s="9">
        <v>0</v>
      </c>
      <c r="G71" s="9">
        <f t="shared" ref="G71:G82" si="17">SUM(E71:F71)</f>
        <v>0</v>
      </c>
      <c r="H71" s="9">
        <f t="shared" ref="H71:I82" si="18">SUM(B71,E71)</f>
        <v>413</v>
      </c>
      <c r="I71" s="9">
        <f t="shared" si="18"/>
        <v>75</v>
      </c>
      <c r="J71" s="9">
        <f t="shared" si="16"/>
        <v>488</v>
      </c>
      <c r="K71" s="339" t="s">
        <v>210</v>
      </c>
    </row>
    <row r="72" spans="1:11" ht="15.75" customHeight="1" x14ac:dyDescent="0.2">
      <c r="A72" s="8" t="s">
        <v>213</v>
      </c>
      <c r="B72" s="9">
        <v>23</v>
      </c>
      <c r="C72" s="9">
        <v>1</v>
      </c>
      <c r="D72" s="9">
        <v>24</v>
      </c>
      <c r="E72" s="9">
        <v>0</v>
      </c>
      <c r="F72" s="9">
        <v>0</v>
      </c>
      <c r="G72" s="9">
        <f t="shared" si="17"/>
        <v>0</v>
      </c>
      <c r="H72" s="9">
        <f t="shared" si="18"/>
        <v>23</v>
      </c>
      <c r="I72" s="9">
        <f t="shared" si="18"/>
        <v>1</v>
      </c>
      <c r="J72" s="9">
        <f t="shared" si="16"/>
        <v>24</v>
      </c>
      <c r="K72" s="339" t="s">
        <v>214</v>
      </c>
    </row>
    <row r="73" spans="1:11" ht="15.75" customHeight="1" x14ac:dyDescent="0.2">
      <c r="A73" s="8" t="s">
        <v>217</v>
      </c>
      <c r="B73" s="9">
        <v>635</v>
      </c>
      <c r="C73" s="9">
        <v>443</v>
      </c>
      <c r="D73" s="9">
        <v>1078</v>
      </c>
      <c r="E73" s="9">
        <v>0</v>
      </c>
      <c r="F73" s="9">
        <v>0</v>
      </c>
      <c r="G73" s="9">
        <f t="shared" si="17"/>
        <v>0</v>
      </c>
      <c r="H73" s="9">
        <f t="shared" si="18"/>
        <v>635</v>
      </c>
      <c r="I73" s="9">
        <f t="shared" si="18"/>
        <v>443</v>
      </c>
      <c r="J73" s="9">
        <f t="shared" si="16"/>
        <v>1078</v>
      </c>
      <c r="K73" s="339" t="s">
        <v>975</v>
      </c>
    </row>
    <row r="74" spans="1:11" ht="15.75" customHeight="1" x14ac:dyDescent="0.2">
      <c r="A74" s="8" t="s">
        <v>780</v>
      </c>
      <c r="B74" s="9">
        <v>82</v>
      </c>
      <c r="C74" s="9">
        <v>25</v>
      </c>
      <c r="D74" s="9">
        <v>107</v>
      </c>
      <c r="E74" s="9">
        <v>0</v>
      </c>
      <c r="F74" s="9">
        <v>0</v>
      </c>
      <c r="G74" s="9">
        <f t="shared" si="17"/>
        <v>0</v>
      </c>
      <c r="H74" s="9">
        <f t="shared" si="18"/>
        <v>82</v>
      </c>
      <c r="I74" s="9">
        <f t="shared" si="18"/>
        <v>25</v>
      </c>
      <c r="J74" s="9">
        <f t="shared" si="16"/>
        <v>107</v>
      </c>
      <c r="K74" s="339" t="s">
        <v>976</v>
      </c>
    </row>
    <row r="75" spans="1:11" ht="15.75" customHeight="1" x14ac:dyDescent="0.2">
      <c r="A75" s="8" t="s">
        <v>985</v>
      </c>
      <c r="B75" s="9">
        <v>426</v>
      </c>
      <c r="C75" s="9">
        <v>283</v>
      </c>
      <c r="D75" s="9">
        <v>709</v>
      </c>
      <c r="E75" s="9">
        <v>0</v>
      </c>
      <c r="F75" s="9">
        <v>0</v>
      </c>
      <c r="G75" s="9">
        <f t="shared" si="17"/>
        <v>0</v>
      </c>
      <c r="H75" s="9">
        <f t="shared" si="18"/>
        <v>426</v>
      </c>
      <c r="I75" s="9">
        <f t="shared" si="18"/>
        <v>283</v>
      </c>
      <c r="J75" s="9">
        <f t="shared" si="16"/>
        <v>709</v>
      </c>
      <c r="K75" s="339" t="s">
        <v>222</v>
      </c>
    </row>
    <row r="76" spans="1:11" ht="15.75" customHeight="1" x14ac:dyDescent="0.2">
      <c r="A76" s="8" t="s">
        <v>458</v>
      </c>
      <c r="B76" s="9">
        <v>1035</v>
      </c>
      <c r="C76" s="9">
        <v>917</v>
      </c>
      <c r="D76" s="9">
        <v>1952</v>
      </c>
      <c r="E76" s="9">
        <v>0</v>
      </c>
      <c r="F76" s="9">
        <v>0</v>
      </c>
      <c r="G76" s="9">
        <f t="shared" si="17"/>
        <v>0</v>
      </c>
      <c r="H76" s="9">
        <f t="shared" si="18"/>
        <v>1035</v>
      </c>
      <c r="I76" s="9">
        <f t="shared" si="18"/>
        <v>917</v>
      </c>
      <c r="J76" s="9">
        <f t="shared" si="16"/>
        <v>1952</v>
      </c>
      <c r="K76" s="339" t="s">
        <v>977</v>
      </c>
    </row>
    <row r="77" spans="1:11" ht="15.75" customHeight="1" x14ac:dyDescent="0.2">
      <c r="A77" s="8" t="s">
        <v>460</v>
      </c>
      <c r="B77" s="9">
        <v>260</v>
      </c>
      <c r="C77" s="9">
        <v>207</v>
      </c>
      <c r="D77" s="9">
        <v>467</v>
      </c>
      <c r="E77" s="9">
        <v>0</v>
      </c>
      <c r="F77" s="9">
        <v>0</v>
      </c>
      <c r="G77" s="9">
        <f t="shared" si="17"/>
        <v>0</v>
      </c>
      <c r="H77" s="9">
        <f t="shared" si="18"/>
        <v>260</v>
      </c>
      <c r="I77" s="9">
        <f t="shared" si="18"/>
        <v>207</v>
      </c>
      <c r="J77" s="9">
        <f t="shared" si="16"/>
        <v>467</v>
      </c>
      <c r="K77" s="339" t="s">
        <v>908</v>
      </c>
    </row>
    <row r="78" spans="1:11" ht="15.75" customHeight="1" x14ac:dyDescent="0.2">
      <c r="A78" s="8" t="s">
        <v>982</v>
      </c>
      <c r="B78" s="9">
        <v>32</v>
      </c>
      <c r="C78" s="9">
        <v>13</v>
      </c>
      <c r="D78" s="9">
        <v>45</v>
      </c>
      <c r="E78" s="9">
        <v>0</v>
      </c>
      <c r="F78" s="9">
        <v>0</v>
      </c>
      <c r="G78" s="9">
        <f t="shared" si="17"/>
        <v>0</v>
      </c>
      <c r="H78" s="9">
        <f t="shared" si="18"/>
        <v>32</v>
      </c>
      <c r="I78" s="9">
        <f t="shared" si="18"/>
        <v>13</v>
      </c>
      <c r="J78" s="9">
        <f t="shared" si="16"/>
        <v>45</v>
      </c>
      <c r="K78" s="339" t="s">
        <v>983</v>
      </c>
    </row>
    <row r="79" spans="1:11" s="560" customFormat="1" ht="15.75" customHeight="1" x14ac:dyDescent="0.2">
      <c r="A79" s="463" t="s">
        <v>311</v>
      </c>
      <c r="B79" s="9">
        <v>14</v>
      </c>
      <c r="C79" s="9">
        <v>23</v>
      </c>
      <c r="D79" s="9">
        <v>37</v>
      </c>
      <c r="E79" s="9">
        <v>0</v>
      </c>
      <c r="F79" s="9">
        <v>0</v>
      </c>
      <c r="G79" s="9">
        <v>0</v>
      </c>
      <c r="H79" s="9">
        <v>14</v>
      </c>
      <c r="I79" s="9">
        <v>23</v>
      </c>
      <c r="J79" s="9">
        <v>37</v>
      </c>
      <c r="K79" s="562" t="s">
        <v>312</v>
      </c>
    </row>
    <row r="80" spans="1:11" ht="15.75" customHeight="1" x14ac:dyDescent="0.2">
      <c r="A80" s="8" t="s">
        <v>229</v>
      </c>
      <c r="B80" s="9">
        <v>415</v>
      </c>
      <c r="C80" s="9">
        <v>133</v>
      </c>
      <c r="D80" s="9">
        <v>548</v>
      </c>
      <c r="E80" s="9">
        <v>0</v>
      </c>
      <c r="F80" s="9">
        <v>0</v>
      </c>
      <c r="G80" s="9">
        <f t="shared" si="17"/>
        <v>0</v>
      </c>
      <c r="H80" s="9">
        <f t="shared" si="18"/>
        <v>415</v>
      </c>
      <c r="I80" s="9">
        <f t="shared" si="18"/>
        <v>133</v>
      </c>
      <c r="J80" s="9">
        <f t="shared" si="16"/>
        <v>548</v>
      </c>
      <c r="K80" s="339" t="s">
        <v>847</v>
      </c>
    </row>
    <row r="81" spans="1:11" ht="15.75" customHeight="1" x14ac:dyDescent="0.2">
      <c r="A81" s="8" t="s">
        <v>233</v>
      </c>
      <c r="B81" s="9">
        <v>65</v>
      </c>
      <c r="C81" s="9">
        <v>28</v>
      </c>
      <c r="D81" s="9">
        <v>93</v>
      </c>
      <c r="E81" s="9">
        <v>0</v>
      </c>
      <c r="F81" s="9">
        <v>0</v>
      </c>
      <c r="G81" s="9">
        <f t="shared" si="17"/>
        <v>0</v>
      </c>
      <c r="H81" s="9">
        <f t="shared" si="18"/>
        <v>65</v>
      </c>
      <c r="I81" s="9">
        <f t="shared" si="18"/>
        <v>28</v>
      </c>
      <c r="J81" s="9">
        <f t="shared" si="16"/>
        <v>93</v>
      </c>
      <c r="K81" s="339" t="s">
        <v>234</v>
      </c>
    </row>
    <row r="82" spans="1:11" ht="15.75" customHeight="1" x14ac:dyDescent="0.2">
      <c r="A82" s="8" t="s">
        <v>433</v>
      </c>
      <c r="B82" s="9">
        <v>1199</v>
      </c>
      <c r="C82" s="9">
        <v>281</v>
      </c>
      <c r="D82" s="9">
        <v>1480</v>
      </c>
      <c r="E82" s="9">
        <v>0</v>
      </c>
      <c r="F82" s="9">
        <v>0</v>
      </c>
      <c r="G82" s="9">
        <f t="shared" si="17"/>
        <v>0</v>
      </c>
      <c r="H82" s="9">
        <f t="shared" si="18"/>
        <v>1199</v>
      </c>
      <c r="I82" s="9">
        <f t="shared" si="18"/>
        <v>281</v>
      </c>
      <c r="J82" s="9">
        <f t="shared" si="16"/>
        <v>1480</v>
      </c>
      <c r="K82" s="339" t="s">
        <v>434</v>
      </c>
    </row>
    <row r="83" spans="1:11" ht="15.75" customHeight="1" thickBot="1" x14ac:dyDescent="0.25">
      <c r="A83" s="40" t="s">
        <v>126</v>
      </c>
      <c r="B83" s="328">
        <f>SUM(B70:B82)</f>
        <v>4949</v>
      </c>
      <c r="C83" s="328">
        <f t="shared" ref="C83:J83" si="19">SUM(C70:C82)</f>
        <v>2647</v>
      </c>
      <c r="D83" s="328">
        <f t="shared" si="19"/>
        <v>7596</v>
      </c>
      <c r="E83" s="328">
        <f t="shared" si="19"/>
        <v>0</v>
      </c>
      <c r="F83" s="328">
        <f t="shared" si="19"/>
        <v>0</v>
      </c>
      <c r="G83" s="328">
        <f t="shared" si="19"/>
        <v>0</v>
      </c>
      <c r="H83" s="328">
        <f t="shared" si="19"/>
        <v>4949</v>
      </c>
      <c r="I83" s="328">
        <f t="shared" si="19"/>
        <v>2647</v>
      </c>
      <c r="J83" s="328">
        <f t="shared" si="19"/>
        <v>7596</v>
      </c>
      <c r="K83" s="42" t="s">
        <v>315</v>
      </c>
    </row>
    <row r="84" spans="1:11" ht="15.75" customHeight="1" thickBot="1" x14ac:dyDescent="0.25">
      <c r="A84" s="23" t="s">
        <v>252</v>
      </c>
      <c r="B84" s="24">
        <f>SUM(B83,B68)</f>
        <v>14306</v>
      </c>
      <c r="C84" s="24">
        <f t="shared" ref="C84:J84" si="20">SUM(C83,C68)</f>
        <v>14385</v>
      </c>
      <c r="D84" s="24">
        <f t="shared" si="20"/>
        <v>28691</v>
      </c>
      <c r="E84" s="24">
        <f t="shared" si="20"/>
        <v>0</v>
      </c>
      <c r="F84" s="24">
        <f t="shared" si="20"/>
        <v>2</v>
      </c>
      <c r="G84" s="24">
        <f t="shared" si="20"/>
        <v>2</v>
      </c>
      <c r="H84" s="24">
        <f t="shared" si="20"/>
        <v>14306</v>
      </c>
      <c r="I84" s="24">
        <f t="shared" si="20"/>
        <v>14387</v>
      </c>
      <c r="J84" s="24">
        <f t="shared" si="20"/>
        <v>28693</v>
      </c>
      <c r="K84" s="28" t="s">
        <v>253</v>
      </c>
    </row>
    <row r="85" spans="1:11" ht="15.75" customHeight="1" thickTop="1" x14ac:dyDescent="0.2"/>
    <row r="86" spans="1:11" ht="15.95" customHeight="1" x14ac:dyDescent="0.2"/>
    <row r="87" spans="1:11" ht="11.25" customHeight="1" x14ac:dyDescent="0.2"/>
    <row r="88" spans="1:11" ht="23.25" customHeight="1" x14ac:dyDescent="0.2">
      <c r="A88" s="995" t="s">
        <v>2158</v>
      </c>
      <c r="B88" s="995"/>
      <c r="C88" s="995"/>
      <c r="D88" s="995"/>
      <c r="E88" s="995"/>
      <c r="F88" s="995"/>
      <c r="G88" s="995"/>
      <c r="H88" s="995"/>
      <c r="I88" s="995"/>
      <c r="J88" s="995"/>
      <c r="K88" s="995"/>
    </row>
    <row r="89" spans="1:11" ht="21.75" customHeight="1" x14ac:dyDescent="0.2">
      <c r="A89" s="999" t="s">
        <v>2159</v>
      </c>
      <c r="B89" s="999"/>
      <c r="C89" s="999"/>
      <c r="D89" s="999"/>
      <c r="E89" s="999"/>
      <c r="F89" s="999"/>
      <c r="G89" s="999"/>
      <c r="H89" s="999"/>
      <c r="I89" s="999"/>
      <c r="J89" s="999"/>
      <c r="K89" s="999"/>
    </row>
    <row r="90" spans="1:11" ht="16.5" thickBot="1" x14ac:dyDescent="0.3">
      <c r="A90" s="33" t="s">
        <v>2550</v>
      </c>
      <c r="K90" s="329" t="s">
        <v>2551</v>
      </c>
    </row>
    <row r="91" spans="1:11" ht="16.5" thickTop="1" x14ac:dyDescent="0.25">
      <c r="A91" s="992" t="s">
        <v>972</v>
      </c>
      <c r="B91" s="1003" t="s">
        <v>1</v>
      </c>
      <c r="C91" s="1003"/>
      <c r="D91" s="1003"/>
      <c r="E91" s="1003" t="s">
        <v>2</v>
      </c>
      <c r="F91" s="1003"/>
      <c r="G91" s="1003"/>
      <c r="H91" s="1003" t="s">
        <v>4</v>
      </c>
      <c r="I91" s="1003"/>
      <c r="J91" s="1003"/>
      <c r="K91" s="992" t="s">
        <v>197</v>
      </c>
    </row>
    <row r="92" spans="1:11" ht="15.75" x14ac:dyDescent="0.25">
      <c r="A92" s="993"/>
      <c r="B92" s="1004" t="s">
        <v>6</v>
      </c>
      <c r="C92" s="1004"/>
      <c r="D92" s="1004"/>
      <c r="E92" s="1004" t="s">
        <v>7</v>
      </c>
      <c r="F92" s="1004"/>
      <c r="G92" s="1004"/>
      <c r="H92" s="1004" t="s">
        <v>9</v>
      </c>
      <c r="I92" s="1004"/>
      <c r="J92" s="1004"/>
      <c r="K92" s="993"/>
    </row>
    <row r="93" spans="1:11" ht="15.75" x14ac:dyDescent="0.25">
      <c r="A93" s="993"/>
      <c r="B93" s="334" t="s">
        <v>10</v>
      </c>
      <c r="C93" s="334" t="s">
        <v>112</v>
      </c>
      <c r="D93" s="334" t="s">
        <v>12</v>
      </c>
      <c r="E93" s="334" t="s">
        <v>10</v>
      </c>
      <c r="F93" s="334" t="s">
        <v>112</v>
      </c>
      <c r="G93" s="334" t="s">
        <v>12</v>
      </c>
      <c r="H93" s="334" t="s">
        <v>10</v>
      </c>
      <c r="I93" s="334" t="s">
        <v>112</v>
      </c>
      <c r="J93" s="334" t="s">
        <v>12</v>
      </c>
      <c r="K93" s="993"/>
    </row>
    <row r="94" spans="1:11" ht="16.5" customHeight="1" thickBot="1" x14ac:dyDescent="0.3">
      <c r="A94" s="994"/>
      <c r="B94" s="4" t="s">
        <v>13</v>
      </c>
      <c r="C94" s="4" t="s">
        <v>14</v>
      </c>
      <c r="D94" s="4" t="s">
        <v>9</v>
      </c>
      <c r="E94" s="4" t="s">
        <v>13</v>
      </c>
      <c r="F94" s="4" t="s">
        <v>14</v>
      </c>
      <c r="G94" s="4" t="s">
        <v>9</v>
      </c>
      <c r="H94" s="4" t="s">
        <v>13</v>
      </c>
      <c r="I94" s="4" t="s">
        <v>14</v>
      </c>
      <c r="J94" s="4" t="s">
        <v>9</v>
      </c>
      <c r="K94" s="994"/>
    </row>
    <row r="95" spans="1:11" ht="21" customHeight="1" x14ac:dyDescent="0.2">
      <c r="A95" s="37" t="s">
        <v>15</v>
      </c>
      <c r="B95" s="38"/>
      <c r="C95" s="38"/>
      <c r="D95" s="38"/>
      <c r="E95" s="38"/>
      <c r="F95" s="38"/>
      <c r="G95" s="38"/>
      <c r="H95" s="38"/>
      <c r="I95" s="38"/>
      <c r="J95" s="38"/>
      <c r="K95" s="39" t="s">
        <v>198</v>
      </c>
    </row>
    <row r="96" spans="1:11" ht="21" customHeight="1" x14ac:dyDescent="0.2">
      <c r="A96" s="8" t="s">
        <v>199</v>
      </c>
      <c r="B96" s="714">
        <v>48</v>
      </c>
      <c r="C96" s="714">
        <v>24</v>
      </c>
      <c r="D96" s="714">
        <v>72</v>
      </c>
      <c r="E96" s="9">
        <v>0</v>
      </c>
      <c r="F96" s="9">
        <v>0</v>
      </c>
      <c r="G96" s="9">
        <f>SUM(E96:F96)</f>
        <v>0</v>
      </c>
      <c r="H96" s="9">
        <f>SUM(E96,B96)</f>
        <v>48</v>
      </c>
      <c r="I96" s="9">
        <f>SUM(F96,C96)</f>
        <v>24</v>
      </c>
      <c r="J96" s="9">
        <f>SUM(H96:I96)</f>
        <v>72</v>
      </c>
      <c r="K96" s="339" t="s">
        <v>200</v>
      </c>
    </row>
    <row r="97" spans="1:11" ht="21" customHeight="1" x14ac:dyDescent="0.2">
      <c r="A97" s="8" t="s">
        <v>203</v>
      </c>
      <c r="B97" s="714">
        <v>11</v>
      </c>
      <c r="C97" s="714">
        <v>17</v>
      </c>
      <c r="D97" s="714">
        <v>28</v>
      </c>
      <c r="E97" s="9">
        <v>0</v>
      </c>
      <c r="F97" s="9">
        <v>0</v>
      </c>
      <c r="G97" s="9">
        <f t="shared" ref="G97:G117" si="21">SUM(E97:F97)</f>
        <v>0</v>
      </c>
      <c r="H97" s="9">
        <f t="shared" ref="H97:I117" si="22">SUM(E97,B97)</f>
        <v>11</v>
      </c>
      <c r="I97" s="9">
        <f t="shared" si="22"/>
        <v>17</v>
      </c>
      <c r="J97" s="9">
        <f t="shared" ref="J97:J117" si="23">SUM(H97:I97)</f>
        <v>28</v>
      </c>
      <c r="K97" s="339" t="s">
        <v>204</v>
      </c>
    </row>
    <row r="98" spans="1:11" ht="21" customHeight="1" x14ac:dyDescent="0.2">
      <c r="A98" s="8" t="s">
        <v>404</v>
      </c>
      <c r="B98" s="714">
        <v>10</v>
      </c>
      <c r="C98" s="714">
        <v>5</v>
      </c>
      <c r="D98" s="714">
        <v>15</v>
      </c>
      <c r="E98" s="9">
        <v>0</v>
      </c>
      <c r="F98" s="9">
        <v>0</v>
      </c>
      <c r="G98" s="9">
        <f t="shared" si="21"/>
        <v>0</v>
      </c>
      <c r="H98" s="9">
        <f t="shared" si="22"/>
        <v>10</v>
      </c>
      <c r="I98" s="9">
        <f t="shared" si="22"/>
        <v>5</v>
      </c>
      <c r="J98" s="9">
        <f t="shared" si="23"/>
        <v>15</v>
      </c>
      <c r="K98" s="339" t="s">
        <v>300</v>
      </c>
    </row>
    <row r="99" spans="1:11" ht="21" customHeight="1" x14ac:dyDescent="0.2">
      <c r="A99" s="8" t="s">
        <v>207</v>
      </c>
      <c r="B99" s="714">
        <v>22</v>
      </c>
      <c r="C99" s="714">
        <v>10</v>
      </c>
      <c r="D99" s="714">
        <v>32</v>
      </c>
      <c r="E99" s="9">
        <v>0</v>
      </c>
      <c r="F99" s="9">
        <v>0</v>
      </c>
      <c r="G99" s="9">
        <f t="shared" si="21"/>
        <v>0</v>
      </c>
      <c r="H99" s="9">
        <f t="shared" si="22"/>
        <v>22</v>
      </c>
      <c r="I99" s="9">
        <f t="shared" si="22"/>
        <v>10</v>
      </c>
      <c r="J99" s="9">
        <f t="shared" si="23"/>
        <v>32</v>
      </c>
      <c r="K99" s="339" t="s">
        <v>208</v>
      </c>
    </row>
    <row r="100" spans="1:11" ht="21" customHeight="1" x14ac:dyDescent="0.2">
      <c r="A100" s="8" t="s">
        <v>209</v>
      </c>
      <c r="B100" s="714">
        <v>83</v>
      </c>
      <c r="C100" s="714">
        <v>22</v>
      </c>
      <c r="D100" s="714">
        <v>105</v>
      </c>
      <c r="E100" s="9">
        <v>0</v>
      </c>
      <c r="F100" s="9">
        <v>0</v>
      </c>
      <c r="G100" s="9">
        <f t="shared" si="21"/>
        <v>0</v>
      </c>
      <c r="H100" s="9">
        <f t="shared" si="22"/>
        <v>83</v>
      </c>
      <c r="I100" s="9">
        <f t="shared" si="22"/>
        <v>22</v>
      </c>
      <c r="J100" s="9">
        <f t="shared" si="23"/>
        <v>105</v>
      </c>
      <c r="K100" s="339" t="s">
        <v>210</v>
      </c>
    </row>
    <row r="101" spans="1:11" ht="21" customHeight="1" x14ac:dyDescent="0.2">
      <c r="A101" s="8" t="s">
        <v>213</v>
      </c>
      <c r="B101" s="714">
        <v>49</v>
      </c>
      <c r="C101" s="714">
        <v>17</v>
      </c>
      <c r="D101" s="714">
        <v>66</v>
      </c>
      <c r="E101" s="9">
        <v>0</v>
      </c>
      <c r="F101" s="9">
        <v>0</v>
      </c>
      <c r="G101" s="9">
        <f t="shared" si="21"/>
        <v>0</v>
      </c>
      <c r="H101" s="9">
        <f t="shared" si="22"/>
        <v>49</v>
      </c>
      <c r="I101" s="9">
        <f t="shared" si="22"/>
        <v>17</v>
      </c>
      <c r="J101" s="9">
        <f t="shared" si="23"/>
        <v>66</v>
      </c>
      <c r="K101" s="339" t="s">
        <v>214</v>
      </c>
    </row>
    <row r="102" spans="1:11" ht="21" customHeight="1" x14ac:dyDescent="0.2">
      <c r="A102" s="8" t="s">
        <v>973</v>
      </c>
      <c r="B102" s="714">
        <v>19</v>
      </c>
      <c r="C102" s="714">
        <v>9</v>
      </c>
      <c r="D102" s="714">
        <v>28</v>
      </c>
      <c r="E102" s="9">
        <v>0</v>
      </c>
      <c r="F102" s="9">
        <v>0</v>
      </c>
      <c r="G102" s="9">
        <f t="shared" si="21"/>
        <v>0</v>
      </c>
      <c r="H102" s="9">
        <f t="shared" si="22"/>
        <v>19</v>
      </c>
      <c r="I102" s="9">
        <f t="shared" si="22"/>
        <v>9</v>
      </c>
      <c r="J102" s="9">
        <f t="shared" si="23"/>
        <v>28</v>
      </c>
      <c r="K102" s="339" t="s">
        <v>974</v>
      </c>
    </row>
    <row r="103" spans="1:11" ht="21" customHeight="1" x14ac:dyDescent="0.2">
      <c r="A103" s="8" t="s">
        <v>215</v>
      </c>
      <c r="B103" s="714">
        <v>9</v>
      </c>
      <c r="C103" s="714">
        <v>9</v>
      </c>
      <c r="D103" s="714">
        <v>18</v>
      </c>
      <c r="E103" s="9">
        <v>0</v>
      </c>
      <c r="F103" s="9">
        <v>0</v>
      </c>
      <c r="G103" s="9">
        <f t="shared" si="21"/>
        <v>0</v>
      </c>
      <c r="H103" s="9">
        <f t="shared" si="22"/>
        <v>9</v>
      </c>
      <c r="I103" s="9">
        <f t="shared" si="22"/>
        <v>9</v>
      </c>
      <c r="J103" s="9">
        <f t="shared" si="23"/>
        <v>18</v>
      </c>
      <c r="K103" s="339" t="s">
        <v>216</v>
      </c>
    </row>
    <row r="104" spans="1:11" ht="21" customHeight="1" x14ac:dyDescent="0.2">
      <c r="A104" s="8" t="s">
        <v>217</v>
      </c>
      <c r="B104" s="714">
        <v>81</v>
      </c>
      <c r="C104" s="714">
        <v>75</v>
      </c>
      <c r="D104" s="714">
        <v>156</v>
      </c>
      <c r="E104" s="9">
        <v>0</v>
      </c>
      <c r="F104" s="9">
        <v>0</v>
      </c>
      <c r="G104" s="9">
        <f t="shared" si="21"/>
        <v>0</v>
      </c>
      <c r="H104" s="9">
        <f t="shared" si="22"/>
        <v>81</v>
      </c>
      <c r="I104" s="9">
        <f t="shared" si="22"/>
        <v>75</v>
      </c>
      <c r="J104" s="9">
        <f t="shared" si="23"/>
        <v>156</v>
      </c>
      <c r="K104" s="339" t="s">
        <v>218</v>
      </c>
    </row>
    <row r="105" spans="1:11" ht="21" customHeight="1" x14ac:dyDescent="0.2">
      <c r="A105" s="8" t="s">
        <v>780</v>
      </c>
      <c r="B105" s="714">
        <v>25</v>
      </c>
      <c r="C105" s="714">
        <v>10</v>
      </c>
      <c r="D105" s="714">
        <v>35</v>
      </c>
      <c r="E105" s="9">
        <v>0</v>
      </c>
      <c r="F105" s="9">
        <v>0</v>
      </c>
      <c r="G105" s="9">
        <f t="shared" si="21"/>
        <v>0</v>
      </c>
      <c r="H105" s="9">
        <f t="shared" si="22"/>
        <v>25</v>
      </c>
      <c r="I105" s="9">
        <f t="shared" si="22"/>
        <v>10</v>
      </c>
      <c r="J105" s="9">
        <f t="shared" si="23"/>
        <v>35</v>
      </c>
      <c r="K105" s="339" t="s">
        <v>976</v>
      </c>
    </row>
    <row r="106" spans="1:11" ht="21" customHeight="1" x14ac:dyDescent="0.2">
      <c r="A106" s="8" t="s">
        <v>987</v>
      </c>
      <c r="B106" s="714">
        <v>27</v>
      </c>
      <c r="C106" s="714">
        <v>8</v>
      </c>
      <c r="D106" s="714">
        <v>35</v>
      </c>
      <c r="E106" s="9">
        <v>0</v>
      </c>
      <c r="F106" s="9">
        <v>0</v>
      </c>
      <c r="G106" s="9">
        <f t="shared" si="21"/>
        <v>0</v>
      </c>
      <c r="H106" s="9">
        <f t="shared" si="22"/>
        <v>27</v>
      </c>
      <c r="I106" s="9">
        <f t="shared" si="22"/>
        <v>8</v>
      </c>
      <c r="J106" s="9">
        <f t="shared" si="23"/>
        <v>35</v>
      </c>
      <c r="K106" s="339" t="s">
        <v>222</v>
      </c>
    </row>
    <row r="107" spans="1:11" ht="21" customHeight="1" x14ac:dyDescent="0.2">
      <c r="A107" s="8" t="s">
        <v>458</v>
      </c>
      <c r="B107" s="714">
        <v>80</v>
      </c>
      <c r="C107" s="714">
        <v>22</v>
      </c>
      <c r="D107" s="714">
        <v>102</v>
      </c>
      <c r="E107" s="9">
        <v>0</v>
      </c>
      <c r="F107" s="9">
        <v>0</v>
      </c>
      <c r="G107" s="9">
        <f t="shared" si="21"/>
        <v>0</v>
      </c>
      <c r="H107" s="9">
        <f t="shared" si="22"/>
        <v>80</v>
      </c>
      <c r="I107" s="9">
        <f t="shared" si="22"/>
        <v>22</v>
      </c>
      <c r="J107" s="9">
        <f t="shared" si="23"/>
        <v>102</v>
      </c>
      <c r="K107" s="339" t="s">
        <v>807</v>
      </c>
    </row>
    <row r="108" spans="1:11" ht="21" customHeight="1" x14ac:dyDescent="0.2">
      <c r="A108" s="8" t="s">
        <v>460</v>
      </c>
      <c r="B108" s="714">
        <v>47</v>
      </c>
      <c r="C108" s="714">
        <v>27</v>
      </c>
      <c r="D108" s="714">
        <v>74</v>
      </c>
      <c r="E108" s="9">
        <v>0</v>
      </c>
      <c r="F108" s="9">
        <v>0</v>
      </c>
      <c r="G108" s="9">
        <f t="shared" si="21"/>
        <v>0</v>
      </c>
      <c r="H108" s="9">
        <f t="shared" si="22"/>
        <v>47</v>
      </c>
      <c r="I108" s="9">
        <f t="shared" si="22"/>
        <v>27</v>
      </c>
      <c r="J108" s="9">
        <f t="shared" si="23"/>
        <v>74</v>
      </c>
      <c r="K108" s="339" t="s">
        <v>908</v>
      </c>
    </row>
    <row r="109" spans="1:11" ht="21" customHeight="1" x14ac:dyDescent="0.2">
      <c r="A109" s="8" t="s">
        <v>982</v>
      </c>
      <c r="B109" s="714">
        <v>25</v>
      </c>
      <c r="C109" s="714">
        <v>3</v>
      </c>
      <c r="D109" s="714">
        <v>28</v>
      </c>
      <c r="E109" s="9">
        <v>0</v>
      </c>
      <c r="F109" s="9">
        <v>0</v>
      </c>
      <c r="G109" s="9">
        <f t="shared" si="21"/>
        <v>0</v>
      </c>
      <c r="H109" s="9">
        <f t="shared" si="22"/>
        <v>25</v>
      </c>
      <c r="I109" s="9">
        <f t="shared" si="22"/>
        <v>3</v>
      </c>
      <c r="J109" s="9">
        <f t="shared" si="23"/>
        <v>28</v>
      </c>
      <c r="K109" s="339" t="s">
        <v>980</v>
      </c>
    </row>
    <row r="110" spans="1:11" ht="21" customHeight="1" x14ac:dyDescent="0.2">
      <c r="A110" s="8" t="s">
        <v>311</v>
      </c>
      <c r="B110" s="714">
        <v>15</v>
      </c>
      <c r="C110" s="714">
        <v>5</v>
      </c>
      <c r="D110" s="714">
        <v>20</v>
      </c>
      <c r="E110" s="9">
        <v>0</v>
      </c>
      <c r="F110" s="9">
        <v>0</v>
      </c>
      <c r="G110" s="9">
        <f t="shared" si="21"/>
        <v>0</v>
      </c>
      <c r="H110" s="9">
        <f t="shared" si="22"/>
        <v>15</v>
      </c>
      <c r="I110" s="9">
        <f t="shared" si="22"/>
        <v>5</v>
      </c>
      <c r="J110" s="9">
        <f t="shared" si="23"/>
        <v>20</v>
      </c>
      <c r="K110" s="339" t="s">
        <v>312</v>
      </c>
    </row>
    <row r="111" spans="1:11" ht="21" customHeight="1" x14ac:dyDescent="0.2">
      <c r="A111" s="8" t="s">
        <v>229</v>
      </c>
      <c r="B111" s="714">
        <v>16</v>
      </c>
      <c r="C111" s="714">
        <v>4</v>
      </c>
      <c r="D111" s="714">
        <v>20</v>
      </c>
      <c r="E111" s="9">
        <v>0</v>
      </c>
      <c r="F111" s="9">
        <v>0</v>
      </c>
      <c r="G111" s="9">
        <f t="shared" si="21"/>
        <v>0</v>
      </c>
      <c r="H111" s="9">
        <f t="shared" si="22"/>
        <v>16</v>
      </c>
      <c r="I111" s="9">
        <f t="shared" si="22"/>
        <v>4</v>
      </c>
      <c r="J111" s="9">
        <f t="shared" si="23"/>
        <v>20</v>
      </c>
      <c r="K111" s="339" t="s">
        <v>297</v>
      </c>
    </row>
    <row r="112" spans="1:11" ht="21" customHeight="1" x14ac:dyDescent="0.2">
      <c r="A112" s="8" t="s">
        <v>939</v>
      </c>
      <c r="B112" s="714">
        <v>31</v>
      </c>
      <c r="C112" s="714">
        <v>7</v>
      </c>
      <c r="D112" s="714">
        <v>38</v>
      </c>
      <c r="E112" s="9">
        <v>0</v>
      </c>
      <c r="F112" s="9">
        <v>0</v>
      </c>
      <c r="G112" s="9">
        <f t="shared" si="21"/>
        <v>0</v>
      </c>
      <c r="H112" s="9">
        <f t="shared" si="22"/>
        <v>31</v>
      </c>
      <c r="I112" s="9">
        <f t="shared" si="22"/>
        <v>7</v>
      </c>
      <c r="J112" s="9">
        <f t="shared" si="23"/>
        <v>38</v>
      </c>
      <c r="K112" s="339" t="s">
        <v>234</v>
      </c>
    </row>
    <row r="113" spans="1:11" ht="21" customHeight="1" x14ac:dyDescent="0.2">
      <c r="A113" s="8" t="s">
        <v>433</v>
      </c>
      <c r="B113" s="714">
        <v>54</v>
      </c>
      <c r="C113" s="714">
        <v>18</v>
      </c>
      <c r="D113" s="714">
        <v>72</v>
      </c>
      <c r="E113" s="9">
        <v>0</v>
      </c>
      <c r="F113" s="9">
        <v>0</v>
      </c>
      <c r="G113" s="9">
        <f t="shared" si="21"/>
        <v>0</v>
      </c>
      <c r="H113" s="9">
        <f t="shared" si="22"/>
        <v>54</v>
      </c>
      <c r="I113" s="9">
        <f t="shared" si="22"/>
        <v>18</v>
      </c>
      <c r="J113" s="9">
        <f t="shared" si="23"/>
        <v>72</v>
      </c>
      <c r="K113" s="339" t="s">
        <v>434</v>
      </c>
    </row>
    <row r="114" spans="1:11" ht="21" customHeight="1" x14ac:dyDescent="0.2">
      <c r="A114" s="8" t="s">
        <v>288</v>
      </c>
      <c r="B114" s="714">
        <v>1</v>
      </c>
      <c r="C114" s="714">
        <v>0</v>
      </c>
      <c r="D114" s="714">
        <v>1</v>
      </c>
      <c r="E114" s="9">
        <v>0</v>
      </c>
      <c r="F114" s="9">
        <v>0</v>
      </c>
      <c r="G114" s="9">
        <f t="shared" si="21"/>
        <v>0</v>
      </c>
      <c r="H114" s="9">
        <f t="shared" si="22"/>
        <v>1</v>
      </c>
      <c r="I114" s="9">
        <f t="shared" si="22"/>
        <v>0</v>
      </c>
      <c r="J114" s="9">
        <f t="shared" si="23"/>
        <v>1</v>
      </c>
      <c r="K114" s="339" t="s">
        <v>289</v>
      </c>
    </row>
    <row r="115" spans="1:11" ht="21" customHeight="1" x14ac:dyDescent="0.2">
      <c r="A115" s="8" t="s">
        <v>791</v>
      </c>
      <c r="B115" s="714">
        <v>0</v>
      </c>
      <c r="C115" s="714">
        <v>1</v>
      </c>
      <c r="D115" s="714">
        <v>1</v>
      </c>
      <c r="E115" s="9">
        <v>0</v>
      </c>
      <c r="F115" s="9">
        <v>0</v>
      </c>
      <c r="G115" s="9">
        <f t="shared" si="21"/>
        <v>0</v>
      </c>
      <c r="H115" s="9">
        <f t="shared" si="22"/>
        <v>0</v>
      </c>
      <c r="I115" s="9">
        <f t="shared" si="22"/>
        <v>1</v>
      </c>
      <c r="J115" s="9">
        <f t="shared" si="23"/>
        <v>1</v>
      </c>
      <c r="K115" s="339" t="s">
        <v>736</v>
      </c>
    </row>
    <row r="116" spans="1:11" ht="21" customHeight="1" x14ac:dyDescent="0.2">
      <c r="A116" s="8" t="s">
        <v>286</v>
      </c>
      <c r="B116" s="714">
        <v>1</v>
      </c>
      <c r="C116" s="714">
        <v>1</v>
      </c>
      <c r="D116" s="714">
        <v>2</v>
      </c>
      <c r="E116" s="9">
        <v>0</v>
      </c>
      <c r="F116" s="9">
        <v>0</v>
      </c>
      <c r="G116" s="9">
        <f t="shared" si="21"/>
        <v>0</v>
      </c>
      <c r="H116" s="9">
        <f t="shared" si="22"/>
        <v>1</v>
      </c>
      <c r="I116" s="9">
        <f t="shared" si="22"/>
        <v>1</v>
      </c>
      <c r="J116" s="9">
        <f t="shared" si="23"/>
        <v>2</v>
      </c>
      <c r="K116" s="339" t="s">
        <v>988</v>
      </c>
    </row>
    <row r="117" spans="1:11" ht="21" customHeight="1" thickBot="1" x14ac:dyDescent="0.25">
      <c r="A117" s="40" t="s">
        <v>292</v>
      </c>
      <c r="B117" s="714">
        <v>24</v>
      </c>
      <c r="C117" s="714">
        <v>11</v>
      </c>
      <c r="D117" s="714">
        <v>35</v>
      </c>
      <c r="E117" s="9">
        <v>0</v>
      </c>
      <c r="F117" s="9">
        <v>0</v>
      </c>
      <c r="G117" s="9">
        <f t="shared" si="21"/>
        <v>0</v>
      </c>
      <c r="H117" s="9">
        <f t="shared" si="22"/>
        <v>24</v>
      </c>
      <c r="I117" s="9">
        <f t="shared" si="22"/>
        <v>11</v>
      </c>
      <c r="J117" s="9">
        <f t="shared" si="23"/>
        <v>35</v>
      </c>
      <c r="K117" s="42" t="s">
        <v>867</v>
      </c>
    </row>
    <row r="118" spans="1:11" ht="21" customHeight="1" thickBot="1" x14ac:dyDescent="0.25">
      <c r="A118" s="23" t="s">
        <v>252</v>
      </c>
      <c r="B118" s="24">
        <f>SUM(B96:B117)</f>
        <v>678</v>
      </c>
      <c r="C118" s="24">
        <f>SUM(C96:C117)</f>
        <v>305</v>
      </c>
      <c r="D118" s="24">
        <f>SUM(D96:D117)</f>
        <v>983</v>
      </c>
      <c r="E118" s="24">
        <v>0</v>
      </c>
      <c r="F118" s="24">
        <f>SUM(F96:F117)</f>
        <v>0</v>
      </c>
      <c r="G118" s="24">
        <f>SUM(G96:G117)</f>
        <v>0</v>
      </c>
      <c r="H118" s="24">
        <f>SUM(H96:H117)</f>
        <v>678</v>
      </c>
      <c r="I118" s="24">
        <f>SUM(I96:I117)</f>
        <v>305</v>
      </c>
      <c r="J118" s="24">
        <f>SUM(J96:J117)</f>
        <v>983</v>
      </c>
      <c r="K118" s="340" t="s">
        <v>253</v>
      </c>
    </row>
    <row r="119" spans="1:11" ht="18" customHeight="1" thickTop="1" x14ac:dyDescent="0.2">
      <c r="A119" s="1015"/>
      <c r="B119" s="1015"/>
    </row>
  </sheetData>
  <mergeCells count="31">
    <mergeCell ref="A1:K1"/>
    <mergeCell ref="A2:K2"/>
    <mergeCell ref="A4:A7"/>
    <mergeCell ref="B4:D4"/>
    <mergeCell ref="E4:G4"/>
    <mergeCell ref="H4:J4"/>
    <mergeCell ref="K4:K7"/>
    <mergeCell ref="B5:D5"/>
    <mergeCell ref="E5:G5"/>
    <mergeCell ref="H5:J5"/>
    <mergeCell ref="A42:K42"/>
    <mergeCell ref="A43:K43"/>
    <mergeCell ref="A45:A48"/>
    <mergeCell ref="B45:D45"/>
    <mergeCell ref="E45:G45"/>
    <mergeCell ref="H45:J45"/>
    <mergeCell ref="K45:K48"/>
    <mergeCell ref="B46:D46"/>
    <mergeCell ref="E46:G46"/>
    <mergeCell ref="H46:J46"/>
    <mergeCell ref="A119:B119"/>
    <mergeCell ref="A88:K88"/>
    <mergeCell ref="A89:K89"/>
    <mergeCell ref="A91:A94"/>
    <mergeCell ref="B91:D91"/>
    <mergeCell ref="E91:G91"/>
    <mergeCell ref="H91:J91"/>
    <mergeCell ref="K91:K94"/>
    <mergeCell ref="B92:D92"/>
    <mergeCell ref="E92:G92"/>
    <mergeCell ref="H92:J92"/>
  </mergeCells>
  <printOptions horizontalCentered="1"/>
  <pageMargins left="0.25" right="0.25" top="1" bottom="0.5" header="1" footer="0"/>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I83"/>
  <sheetViews>
    <sheetView rightToLeft="1" view="pageBreakPreview" topLeftCell="A46" zoomScale="85" zoomScaleSheetLayoutView="85" workbookViewId="0">
      <selection activeCell="K92" sqref="K92"/>
    </sheetView>
  </sheetViews>
  <sheetFormatPr defaultRowHeight="14.25" x14ac:dyDescent="0.2"/>
  <cols>
    <col min="1" max="1" width="26" style="64" customWidth="1"/>
    <col min="2" max="2" width="6.875" style="64" customWidth="1"/>
    <col min="3" max="3" width="8.25" style="64" customWidth="1"/>
    <col min="4" max="4" width="7.125" style="64" customWidth="1"/>
    <col min="5" max="5" width="7.25" style="64" customWidth="1"/>
    <col min="6" max="6" width="8.125" style="64" customWidth="1"/>
    <col min="7" max="8" width="7.25" style="64" customWidth="1"/>
    <col min="9" max="9" width="8.125" style="64" customWidth="1"/>
    <col min="10" max="10" width="7.25" style="64" customWidth="1"/>
    <col min="11" max="13" width="8.25" style="64" customWidth="1"/>
    <col min="14" max="14" width="35" style="64" customWidth="1"/>
    <col min="15" max="23" width="7.25" style="64" customWidth="1"/>
    <col min="24" max="16384" width="9" style="64"/>
  </cols>
  <sheetData>
    <row r="1" spans="1:35" ht="27.75" customHeight="1" x14ac:dyDescent="0.2">
      <c r="A1" s="995" t="s">
        <v>1870</v>
      </c>
      <c r="B1" s="995"/>
      <c r="C1" s="995"/>
      <c r="D1" s="995"/>
      <c r="E1" s="995"/>
      <c r="F1" s="995"/>
      <c r="G1" s="995"/>
      <c r="H1" s="995"/>
      <c r="I1" s="995"/>
      <c r="J1" s="995"/>
      <c r="K1" s="995"/>
      <c r="L1" s="995"/>
      <c r="M1" s="995"/>
      <c r="N1" s="995"/>
    </row>
    <row r="2" spans="1:35" ht="35.25" customHeight="1" x14ac:dyDescent="0.2">
      <c r="A2" s="999" t="s">
        <v>1869</v>
      </c>
      <c r="B2" s="999"/>
      <c r="C2" s="999"/>
      <c r="D2" s="999"/>
      <c r="E2" s="999"/>
      <c r="F2" s="999"/>
      <c r="G2" s="999"/>
      <c r="H2" s="999"/>
      <c r="I2" s="999"/>
      <c r="J2" s="999"/>
      <c r="K2" s="999"/>
      <c r="L2" s="999"/>
      <c r="M2" s="999"/>
      <c r="N2" s="999"/>
    </row>
    <row r="3" spans="1:35" ht="18.75" customHeight="1" thickBot="1" x14ac:dyDescent="0.25">
      <c r="A3" s="5" t="s">
        <v>641</v>
      </c>
      <c r="N3" s="69" t="s">
        <v>642</v>
      </c>
    </row>
    <row r="4" spans="1:35" s="525" customFormat="1" ht="18.75" customHeight="1" thickTop="1" x14ac:dyDescent="0.2">
      <c r="A4" s="992" t="s">
        <v>196</v>
      </c>
      <c r="B4" s="992" t="s">
        <v>128</v>
      </c>
      <c r="C4" s="992"/>
      <c r="D4" s="992"/>
      <c r="E4" s="992" t="s">
        <v>129</v>
      </c>
      <c r="F4" s="992"/>
      <c r="G4" s="992"/>
      <c r="H4" s="992" t="s">
        <v>130</v>
      </c>
      <c r="I4" s="992"/>
      <c r="J4" s="992"/>
      <c r="K4" s="992" t="s">
        <v>4</v>
      </c>
      <c r="L4" s="992"/>
      <c r="M4" s="992"/>
      <c r="N4" s="992" t="s">
        <v>197</v>
      </c>
    </row>
    <row r="5" spans="1:35" s="525" customFormat="1" ht="20.25" customHeight="1" x14ac:dyDescent="0.2">
      <c r="A5" s="993"/>
      <c r="B5" s="993" t="s">
        <v>131</v>
      </c>
      <c r="C5" s="993"/>
      <c r="D5" s="993"/>
      <c r="E5" s="993" t="s">
        <v>132</v>
      </c>
      <c r="F5" s="993"/>
      <c r="G5" s="993"/>
      <c r="H5" s="993" t="s">
        <v>133</v>
      </c>
      <c r="I5" s="993"/>
      <c r="J5" s="993"/>
      <c r="K5" s="993" t="s">
        <v>9</v>
      </c>
      <c r="L5" s="993"/>
      <c r="M5" s="993"/>
      <c r="N5" s="993"/>
    </row>
    <row r="6" spans="1:35" s="525" customFormat="1" ht="15.75" customHeight="1" x14ac:dyDescent="0.2">
      <c r="A6" s="993"/>
      <c r="B6" s="498" t="s">
        <v>10</v>
      </c>
      <c r="C6" s="498" t="s">
        <v>112</v>
      </c>
      <c r="D6" s="498" t="s">
        <v>12</v>
      </c>
      <c r="E6" s="498" t="s">
        <v>10</v>
      </c>
      <c r="F6" s="498" t="s">
        <v>112</v>
      </c>
      <c r="G6" s="498" t="s">
        <v>12</v>
      </c>
      <c r="H6" s="498" t="s">
        <v>10</v>
      </c>
      <c r="I6" s="498" t="s">
        <v>112</v>
      </c>
      <c r="J6" s="498" t="s">
        <v>12</v>
      </c>
      <c r="K6" s="498" t="s">
        <v>10</v>
      </c>
      <c r="L6" s="498" t="s">
        <v>112</v>
      </c>
      <c r="M6" s="498" t="s">
        <v>12</v>
      </c>
      <c r="N6" s="993"/>
    </row>
    <row r="7" spans="1:35" s="525" customFormat="1" ht="20.25" customHeight="1" thickBot="1" x14ac:dyDescent="0.25">
      <c r="A7" s="994"/>
      <c r="B7" s="499" t="s">
        <v>13</v>
      </c>
      <c r="C7" s="499" t="s">
        <v>14</v>
      </c>
      <c r="D7" s="499" t="s">
        <v>9</v>
      </c>
      <c r="E7" s="499" t="s">
        <v>13</v>
      </c>
      <c r="F7" s="499" t="s">
        <v>14</v>
      </c>
      <c r="G7" s="499" t="s">
        <v>9</v>
      </c>
      <c r="H7" s="499" t="s">
        <v>13</v>
      </c>
      <c r="I7" s="499" t="s">
        <v>14</v>
      </c>
      <c r="J7" s="499" t="s">
        <v>9</v>
      </c>
      <c r="K7" s="499" t="s">
        <v>13</v>
      </c>
      <c r="L7" s="499"/>
      <c r="M7" s="499" t="s">
        <v>9</v>
      </c>
      <c r="N7" s="994"/>
    </row>
    <row r="8" spans="1:35" ht="15.75" customHeight="1" x14ac:dyDescent="0.2">
      <c r="A8" s="5" t="s">
        <v>15</v>
      </c>
      <c r="B8" s="511"/>
      <c r="C8" s="511"/>
      <c r="D8" s="511"/>
      <c r="E8" s="511"/>
      <c r="F8" s="511"/>
      <c r="G8" s="511"/>
      <c r="H8" s="511"/>
      <c r="I8" s="511"/>
      <c r="J8" s="511"/>
      <c r="K8" s="7"/>
      <c r="L8" s="5"/>
      <c r="M8" s="511"/>
      <c r="N8" s="7" t="s">
        <v>198</v>
      </c>
    </row>
    <row r="9" spans="1:35" ht="18.75" customHeight="1" x14ac:dyDescent="0.2">
      <c r="A9" s="463" t="s">
        <v>199</v>
      </c>
      <c r="B9" s="9">
        <v>25</v>
      </c>
      <c r="C9" s="9">
        <v>20</v>
      </c>
      <c r="D9" s="9">
        <v>45</v>
      </c>
      <c r="E9" s="9">
        <v>9</v>
      </c>
      <c r="F9" s="9">
        <v>6</v>
      </c>
      <c r="G9" s="9">
        <v>15</v>
      </c>
      <c r="H9" s="9">
        <v>1</v>
      </c>
      <c r="I9" s="9">
        <v>0</v>
      </c>
      <c r="J9" s="9">
        <v>1</v>
      </c>
      <c r="K9" s="9">
        <f>H9+E9+B9</f>
        <v>35</v>
      </c>
      <c r="L9" s="9">
        <f>I9+F9+C9</f>
        <v>26</v>
      </c>
      <c r="M9" s="9">
        <f>SUM(K9:L9)</f>
        <v>61</v>
      </c>
      <c r="N9" s="508" t="s">
        <v>200</v>
      </c>
      <c r="AG9" s="64">
        <f t="shared" ref="AG9:AI10" si="0">SUM(U9,K9)</f>
        <v>35</v>
      </c>
      <c r="AH9" s="64">
        <f t="shared" si="0"/>
        <v>26</v>
      </c>
      <c r="AI9" s="64">
        <f t="shared" si="0"/>
        <v>61</v>
      </c>
    </row>
    <row r="10" spans="1:35" ht="18.75" customHeight="1" x14ac:dyDescent="0.2">
      <c r="A10" s="463" t="s">
        <v>201</v>
      </c>
      <c r="B10" s="9">
        <v>13</v>
      </c>
      <c r="C10" s="9">
        <v>13</v>
      </c>
      <c r="D10" s="9">
        <v>26</v>
      </c>
      <c r="E10" s="9">
        <v>3</v>
      </c>
      <c r="F10" s="9">
        <v>0</v>
      </c>
      <c r="G10" s="9">
        <v>3</v>
      </c>
      <c r="H10" s="9">
        <v>0</v>
      </c>
      <c r="I10" s="9">
        <v>0</v>
      </c>
      <c r="J10" s="9">
        <v>0</v>
      </c>
      <c r="K10" s="9">
        <f t="shared" ref="K10:K30" si="1">H10+E10+B10</f>
        <v>16</v>
      </c>
      <c r="L10" s="9">
        <f t="shared" ref="L10:L30" si="2">I10+F10+C10</f>
        <v>13</v>
      </c>
      <c r="M10" s="9">
        <f t="shared" ref="M10:M30" si="3">SUM(K10:L10)</f>
        <v>29</v>
      </c>
      <c r="N10" s="508" t="s">
        <v>202</v>
      </c>
      <c r="AG10" s="64">
        <f t="shared" si="0"/>
        <v>16</v>
      </c>
      <c r="AH10" s="64">
        <f t="shared" si="0"/>
        <v>13</v>
      </c>
      <c r="AI10" s="64">
        <f t="shared" si="0"/>
        <v>29</v>
      </c>
    </row>
    <row r="11" spans="1:35" ht="18.75" customHeight="1" x14ac:dyDescent="0.2">
      <c r="A11" s="463" t="s">
        <v>294</v>
      </c>
      <c r="B11" s="9">
        <v>13</v>
      </c>
      <c r="C11" s="9">
        <v>7</v>
      </c>
      <c r="D11" s="9">
        <v>20</v>
      </c>
      <c r="E11" s="9">
        <v>0</v>
      </c>
      <c r="F11" s="9">
        <v>1</v>
      </c>
      <c r="G11" s="9">
        <v>1</v>
      </c>
      <c r="H11" s="9">
        <v>1</v>
      </c>
      <c r="I11" s="9">
        <v>0</v>
      </c>
      <c r="J11" s="9">
        <v>1</v>
      </c>
      <c r="K11" s="9">
        <f t="shared" si="1"/>
        <v>14</v>
      </c>
      <c r="L11" s="9">
        <f t="shared" si="2"/>
        <v>8</v>
      </c>
      <c r="M11" s="9">
        <f t="shared" si="3"/>
        <v>22</v>
      </c>
      <c r="N11" s="508" t="s">
        <v>204</v>
      </c>
      <c r="AG11" s="64" t="e">
        <f>SUM(U11,#REF!)</f>
        <v>#REF!</v>
      </c>
      <c r="AH11" s="64" t="e">
        <f>SUM(V11,#REF!)</f>
        <v>#REF!</v>
      </c>
      <c r="AI11" s="64" t="e">
        <f>SUM(W11,#REF!)</f>
        <v>#REF!</v>
      </c>
    </row>
    <row r="12" spans="1:35" ht="18.75" customHeight="1" x14ac:dyDescent="0.2">
      <c r="A12" s="463" t="s">
        <v>205</v>
      </c>
      <c r="B12" s="9">
        <v>20</v>
      </c>
      <c r="C12" s="9">
        <v>21</v>
      </c>
      <c r="D12" s="9">
        <v>41</v>
      </c>
      <c r="E12" s="9">
        <v>7</v>
      </c>
      <c r="F12" s="9">
        <v>10</v>
      </c>
      <c r="G12" s="9">
        <v>17</v>
      </c>
      <c r="H12" s="9">
        <v>0</v>
      </c>
      <c r="I12" s="9">
        <v>0</v>
      </c>
      <c r="J12" s="9">
        <v>0</v>
      </c>
      <c r="K12" s="9">
        <f t="shared" si="1"/>
        <v>27</v>
      </c>
      <c r="L12" s="9">
        <f t="shared" si="2"/>
        <v>31</v>
      </c>
      <c r="M12" s="9">
        <f t="shared" si="3"/>
        <v>58</v>
      </c>
      <c r="N12" s="508" t="s">
        <v>206</v>
      </c>
      <c r="AG12" s="64">
        <f t="shared" ref="AG12:AI21" si="4">SUM(U12,K11)</f>
        <v>14</v>
      </c>
      <c r="AH12" s="64">
        <f t="shared" si="4"/>
        <v>8</v>
      </c>
      <c r="AI12" s="64">
        <f t="shared" si="4"/>
        <v>22</v>
      </c>
    </row>
    <row r="13" spans="1:35" ht="18.75" customHeight="1" x14ac:dyDescent="0.2">
      <c r="A13" s="463" t="s">
        <v>207</v>
      </c>
      <c r="B13" s="9">
        <v>5</v>
      </c>
      <c r="C13" s="9">
        <v>17</v>
      </c>
      <c r="D13" s="9">
        <v>22</v>
      </c>
      <c r="E13" s="9">
        <v>3</v>
      </c>
      <c r="F13" s="9">
        <v>4</v>
      </c>
      <c r="G13" s="9">
        <v>7</v>
      </c>
      <c r="H13" s="9">
        <v>5</v>
      </c>
      <c r="I13" s="9">
        <v>14</v>
      </c>
      <c r="J13" s="9">
        <v>19</v>
      </c>
      <c r="K13" s="9">
        <f t="shared" si="1"/>
        <v>13</v>
      </c>
      <c r="L13" s="9">
        <f t="shared" si="2"/>
        <v>35</v>
      </c>
      <c r="M13" s="9">
        <f t="shared" si="3"/>
        <v>48</v>
      </c>
      <c r="N13" s="508" t="s">
        <v>208</v>
      </c>
      <c r="AG13" s="64">
        <f t="shared" si="4"/>
        <v>27</v>
      </c>
      <c r="AH13" s="64">
        <f t="shared" si="4"/>
        <v>31</v>
      </c>
      <c r="AI13" s="64">
        <f t="shared" si="4"/>
        <v>58</v>
      </c>
    </row>
    <row r="14" spans="1:35" ht="18.75" customHeight="1" x14ac:dyDescent="0.2">
      <c r="A14" s="463" t="s">
        <v>209</v>
      </c>
      <c r="B14" s="9">
        <v>221</v>
      </c>
      <c r="C14" s="9">
        <v>100</v>
      </c>
      <c r="D14" s="9">
        <v>321</v>
      </c>
      <c r="E14" s="9">
        <v>91</v>
      </c>
      <c r="F14" s="9">
        <v>28</v>
      </c>
      <c r="G14" s="9">
        <v>119</v>
      </c>
      <c r="H14" s="9">
        <v>1</v>
      </c>
      <c r="I14" s="9">
        <v>0</v>
      </c>
      <c r="J14" s="9">
        <v>1</v>
      </c>
      <c r="K14" s="9">
        <f t="shared" si="1"/>
        <v>313</v>
      </c>
      <c r="L14" s="9">
        <f t="shared" si="2"/>
        <v>128</v>
      </c>
      <c r="M14" s="9">
        <f t="shared" si="3"/>
        <v>441</v>
      </c>
      <c r="N14" s="508" t="s">
        <v>210</v>
      </c>
      <c r="AG14" s="64">
        <f t="shared" si="4"/>
        <v>13</v>
      </c>
      <c r="AH14" s="64">
        <f t="shared" si="4"/>
        <v>35</v>
      </c>
      <c r="AI14" s="64">
        <f t="shared" si="4"/>
        <v>48</v>
      </c>
    </row>
    <row r="15" spans="1:35" ht="18.75" customHeight="1" x14ac:dyDescent="0.2">
      <c r="A15" s="5" t="s">
        <v>211</v>
      </c>
      <c r="B15" s="9">
        <v>25</v>
      </c>
      <c r="C15" s="9">
        <v>25</v>
      </c>
      <c r="D15" s="9">
        <v>50</v>
      </c>
      <c r="E15" s="9">
        <v>10</v>
      </c>
      <c r="F15" s="9">
        <v>7</v>
      </c>
      <c r="G15" s="9">
        <v>17</v>
      </c>
      <c r="H15" s="9">
        <v>16</v>
      </c>
      <c r="I15" s="9">
        <v>34</v>
      </c>
      <c r="J15" s="9">
        <v>50</v>
      </c>
      <c r="K15" s="9">
        <f t="shared" si="1"/>
        <v>51</v>
      </c>
      <c r="L15" s="9">
        <f t="shared" si="2"/>
        <v>66</v>
      </c>
      <c r="M15" s="9">
        <f t="shared" si="3"/>
        <v>117</v>
      </c>
      <c r="N15" s="7" t="s">
        <v>295</v>
      </c>
      <c r="AG15" s="64">
        <f t="shared" si="4"/>
        <v>313</v>
      </c>
      <c r="AH15" s="64">
        <f t="shared" si="4"/>
        <v>128</v>
      </c>
      <c r="AI15" s="64">
        <f t="shared" si="4"/>
        <v>441</v>
      </c>
    </row>
    <row r="16" spans="1:35" ht="33.75" customHeight="1" x14ac:dyDescent="0.2">
      <c r="A16" s="463" t="s">
        <v>568</v>
      </c>
      <c r="B16" s="9">
        <v>644</v>
      </c>
      <c r="C16" s="9">
        <v>309</v>
      </c>
      <c r="D16" s="9">
        <v>953</v>
      </c>
      <c r="E16" s="9">
        <v>37</v>
      </c>
      <c r="F16" s="9">
        <v>25</v>
      </c>
      <c r="G16" s="9">
        <v>62</v>
      </c>
      <c r="H16" s="9">
        <v>67</v>
      </c>
      <c r="I16" s="9">
        <v>46</v>
      </c>
      <c r="J16" s="9">
        <v>113</v>
      </c>
      <c r="K16" s="9">
        <f t="shared" si="1"/>
        <v>748</v>
      </c>
      <c r="L16" s="9">
        <f t="shared" si="2"/>
        <v>380</v>
      </c>
      <c r="M16" s="9">
        <f t="shared" si="3"/>
        <v>1128</v>
      </c>
      <c r="N16" s="514" t="s">
        <v>569</v>
      </c>
      <c r="AG16" s="64">
        <f t="shared" si="4"/>
        <v>51</v>
      </c>
      <c r="AH16" s="64">
        <f t="shared" si="4"/>
        <v>66</v>
      </c>
      <c r="AI16" s="64">
        <f t="shared" si="4"/>
        <v>117</v>
      </c>
    </row>
    <row r="17" spans="1:35" ht="18.75" customHeight="1" x14ac:dyDescent="0.2">
      <c r="A17" s="463" t="s">
        <v>215</v>
      </c>
      <c r="B17" s="9">
        <v>83</v>
      </c>
      <c r="C17" s="9">
        <v>56</v>
      </c>
      <c r="D17" s="9">
        <v>139</v>
      </c>
      <c r="E17" s="9">
        <v>6</v>
      </c>
      <c r="F17" s="9">
        <v>12</v>
      </c>
      <c r="G17" s="9">
        <v>18</v>
      </c>
      <c r="H17" s="9">
        <v>0</v>
      </c>
      <c r="I17" s="9">
        <v>0</v>
      </c>
      <c r="J17" s="9">
        <v>0</v>
      </c>
      <c r="K17" s="9">
        <f t="shared" si="1"/>
        <v>89</v>
      </c>
      <c r="L17" s="9">
        <f t="shared" si="2"/>
        <v>68</v>
      </c>
      <c r="M17" s="9">
        <f t="shared" si="3"/>
        <v>157</v>
      </c>
      <c r="N17" s="508" t="s">
        <v>216</v>
      </c>
      <c r="AG17" s="64">
        <f>SUM(U17,L16)</f>
        <v>380</v>
      </c>
      <c r="AH17" s="64">
        <f>SUM(V17,M16)</f>
        <v>1128</v>
      </c>
      <c r="AI17" s="64">
        <f>SUM(W17,N16)</f>
        <v>0</v>
      </c>
    </row>
    <row r="18" spans="1:35" ht="18.75" customHeight="1" x14ac:dyDescent="0.2">
      <c r="A18" s="463" t="s">
        <v>217</v>
      </c>
      <c r="B18" s="9">
        <v>216</v>
      </c>
      <c r="C18" s="9">
        <v>202</v>
      </c>
      <c r="D18" s="9">
        <v>418</v>
      </c>
      <c r="E18" s="9">
        <v>50</v>
      </c>
      <c r="F18" s="9">
        <v>43</v>
      </c>
      <c r="G18" s="9">
        <v>93</v>
      </c>
      <c r="H18" s="9">
        <v>45</v>
      </c>
      <c r="I18" s="9">
        <v>46</v>
      </c>
      <c r="J18" s="9">
        <v>91</v>
      </c>
      <c r="K18" s="9">
        <f t="shared" si="1"/>
        <v>311</v>
      </c>
      <c r="L18" s="9">
        <f t="shared" si="2"/>
        <v>291</v>
      </c>
      <c r="M18" s="9">
        <f t="shared" si="3"/>
        <v>602</v>
      </c>
      <c r="N18" s="508" t="s">
        <v>248</v>
      </c>
      <c r="AG18" s="64">
        <f t="shared" si="4"/>
        <v>89</v>
      </c>
      <c r="AH18" s="64">
        <f t="shared" si="4"/>
        <v>68</v>
      </c>
      <c r="AI18" s="64">
        <f t="shared" si="4"/>
        <v>157</v>
      </c>
    </row>
    <row r="19" spans="1:35" ht="18.75" customHeight="1" x14ac:dyDescent="0.2">
      <c r="A19" s="5" t="s">
        <v>219</v>
      </c>
      <c r="B19" s="9">
        <v>0</v>
      </c>
      <c r="C19" s="9">
        <v>204</v>
      </c>
      <c r="D19" s="9">
        <v>204</v>
      </c>
      <c r="E19" s="9">
        <v>0</v>
      </c>
      <c r="F19" s="9">
        <v>38</v>
      </c>
      <c r="G19" s="9">
        <v>38</v>
      </c>
      <c r="H19" s="9">
        <v>0</v>
      </c>
      <c r="I19" s="9">
        <v>49</v>
      </c>
      <c r="J19" s="9">
        <v>49</v>
      </c>
      <c r="K19" s="9">
        <f t="shared" si="1"/>
        <v>0</v>
      </c>
      <c r="L19" s="9">
        <f t="shared" si="2"/>
        <v>291</v>
      </c>
      <c r="M19" s="9">
        <f t="shared" si="3"/>
        <v>291</v>
      </c>
      <c r="N19" s="7" t="s">
        <v>296</v>
      </c>
      <c r="AG19" s="64">
        <f t="shared" si="4"/>
        <v>311</v>
      </c>
      <c r="AH19" s="64">
        <f t="shared" si="4"/>
        <v>291</v>
      </c>
      <c r="AI19" s="64">
        <f t="shared" si="4"/>
        <v>602</v>
      </c>
    </row>
    <row r="20" spans="1:35" ht="18.75" customHeight="1" x14ac:dyDescent="0.2">
      <c r="A20" s="463" t="s">
        <v>221</v>
      </c>
      <c r="B20" s="9">
        <v>370</v>
      </c>
      <c r="C20" s="9">
        <v>194</v>
      </c>
      <c r="D20" s="9">
        <v>564</v>
      </c>
      <c r="E20" s="9">
        <v>54</v>
      </c>
      <c r="F20" s="9">
        <v>39</v>
      </c>
      <c r="G20" s="9">
        <v>93</v>
      </c>
      <c r="H20" s="9">
        <v>0</v>
      </c>
      <c r="I20" s="9">
        <v>0</v>
      </c>
      <c r="J20" s="9">
        <v>0</v>
      </c>
      <c r="K20" s="9">
        <f t="shared" si="1"/>
        <v>424</v>
      </c>
      <c r="L20" s="9">
        <f t="shared" si="2"/>
        <v>233</v>
      </c>
      <c r="M20" s="9">
        <f t="shared" si="3"/>
        <v>657</v>
      </c>
      <c r="N20" s="508" t="s">
        <v>222</v>
      </c>
      <c r="AG20" s="64">
        <f t="shared" si="4"/>
        <v>0</v>
      </c>
      <c r="AH20" s="64">
        <f t="shared" si="4"/>
        <v>291</v>
      </c>
      <c r="AI20" s="64">
        <f t="shared" si="4"/>
        <v>291</v>
      </c>
    </row>
    <row r="21" spans="1:35" ht="33.75" customHeight="1" x14ac:dyDescent="0.2">
      <c r="A21" s="463" t="s">
        <v>223</v>
      </c>
      <c r="B21" s="9">
        <v>83</v>
      </c>
      <c r="C21" s="9">
        <v>62</v>
      </c>
      <c r="D21" s="9">
        <v>145</v>
      </c>
      <c r="E21" s="9">
        <v>70</v>
      </c>
      <c r="F21" s="9">
        <v>50</v>
      </c>
      <c r="G21" s="9">
        <v>120</v>
      </c>
      <c r="H21" s="9">
        <v>12</v>
      </c>
      <c r="I21" s="9">
        <v>8</v>
      </c>
      <c r="J21" s="9">
        <v>20</v>
      </c>
      <c r="K21" s="9">
        <f t="shared" si="1"/>
        <v>165</v>
      </c>
      <c r="L21" s="9">
        <f t="shared" si="2"/>
        <v>120</v>
      </c>
      <c r="M21" s="9">
        <f t="shared" si="3"/>
        <v>285</v>
      </c>
      <c r="N21" s="514" t="s">
        <v>224</v>
      </c>
      <c r="AG21" s="64">
        <f t="shared" si="4"/>
        <v>424</v>
      </c>
      <c r="AH21" s="64">
        <f t="shared" si="4"/>
        <v>233</v>
      </c>
      <c r="AI21" s="64">
        <f t="shared" si="4"/>
        <v>657</v>
      </c>
    </row>
    <row r="22" spans="1:35" ht="24.75" customHeight="1" x14ac:dyDescent="0.2">
      <c r="A22" s="463" t="s">
        <v>225</v>
      </c>
      <c r="B22" s="9">
        <v>278</v>
      </c>
      <c r="C22" s="9">
        <v>135</v>
      </c>
      <c r="D22" s="9">
        <v>413</v>
      </c>
      <c r="E22" s="9">
        <v>112</v>
      </c>
      <c r="F22" s="9">
        <v>30</v>
      </c>
      <c r="G22" s="9">
        <v>142</v>
      </c>
      <c r="H22" s="9">
        <v>50</v>
      </c>
      <c r="I22" s="9">
        <v>21</v>
      </c>
      <c r="J22" s="9">
        <v>71</v>
      </c>
      <c r="K22" s="9">
        <f t="shared" si="1"/>
        <v>440</v>
      </c>
      <c r="L22" s="9">
        <f t="shared" si="2"/>
        <v>186</v>
      </c>
      <c r="M22" s="9">
        <f t="shared" si="3"/>
        <v>626</v>
      </c>
      <c r="N22" s="508" t="s">
        <v>226</v>
      </c>
      <c r="AG22" s="64" t="e">
        <f>SUM(U22,#REF!)</f>
        <v>#REF!</v>
      </c>
      <c r="AH22" s="64" t="e">
        <f>SUM(V22,#REF!)</f>
        <v>#REF!</v>
      </c>
      <c r="AI22" s="64" t="e">
        <f>SUM(W22,#REF!)</f>
        <v>#REF!</v>
      </c>
    </row>
    <row r="23" spans="1:35" ht="17.25" customHeight="1" x14ac:dyDescent="0.2">
      <c r="A23" s="463" t="s">
        <v>227</v>
      </c>
      <c r="B23" s="9">
        <v>0</v>
      </c>
      <c r="C23" s="9">
        <v>323</v>
      </c>
      <c r="D23" s="9">
        <v>323</v>
      </c>
      <c r="E23" s="9">
        <v>0</v>
      </c>
      <c r="F23" s="9">
        <v>118</v>
      </c>
      <c r="G23" s="9">
        <v>118</v>
      </c>
      <c r="H23" s="9">
        <v>0</v>
      </c>
      <c r="I23" s="9">
        <v>33</v>
      </c>
      <c r="J23" s="9">
        <v>33</v>
      </c>
      <c r="K23" s="9">
        <f t="shared" si="1"/>
        <v>0</v>
      </c>
      <c r="L23" s="9">
        <f t="shared" si="2"/>
        <v>474</v>
      </c>
      <c r="M23" s="9">
        <f t="shared" si="3"/>
        <v>474</v>
      </c>
      <c r="N23" s="508" t="s">
        <v>228</v>
      </c>
      <c r="AG23" s="64">
        <f t="shared" ref="AG23:AI27" si="5">SUM(U23,K22)</f>
        <v>440</v>
      </c>
      <c r="AH23" s="64">
        <f t="shared" si="5"/>
        <v>186</v>
      </c>
      <c r="AI23" s="64">
        <f t="shared" si="5"/>
        <v>626</v>
      </c>
    </row>
    <row r="24" spans="1:35" ht="17.25" customHeight="1" x14ac:dyDescent="0.2">
      <c r="A24" s="463" t="s">
        <v>229</v>
      </c>
      <c r="B24" s="9">
        <v>74</v>
      </c>
      <c r="C24" s="9">
        <v>17</v>
      </c>
      <c r="D24" s="9">
        <v>91</v>
      </c>
      <c r="E24" s="9">
        <v>31</v>
      </c>
      <c r="F24" s="9">
        <v>4</v>
      </c>
      <c r="G24" s="9">
        <v>35</v>
      </c>
      <c r="H24" s="9">
        <v>0</v>
      </c>
      <c r="I24" s="9">
        <v>0</v>
      </c>
      <c r="J24" s="9">
        <v>0</v>
      </c>
      <c r="K24" s="9">
        <f t="shared" si="1"/>
        <v>105</v>
      </c>
      <c r="L24" s="9">
        <f t="shared" si="2"/>
        <v>21</v>
      </c>
      <c r="M24" s="9">
        <f t="shared" si="3"/>
        <v>126</v>
      </c>
      <c r="N24" s="508" t="s">
        <v>297</v>
      </c>
      <c r="AG24" s="64">
        <f t="shared" si="5"/>
        <v>0</v>
      </c>
      <c r="AH24" s="64">
        <f t="shared" si="5"/>
        <v>474</v>
      </c>
      <c r="AI24" s="64">
        <f t="shared" si="5"/>
        <v>474</v>
      </c>
    </row>
    <row r="25" spans="1:35" ht="17.25" customHeight="1" x14ac:dyDescent="0.2">
      <c r="A25" s="463" t="s">
        <v>231</v>
      </c>
      <c r="B25" s="9">
        <v>0</v>
      </c>
      <c r="C25" s="9">
        <v>42</v>
      </c>
      <c r="D25" s="9">
        <v>42</v>
      </c>
      <c r="E25" s="9">
        <v>0</v>
      </c>
      <c r="F25" s="9">
        <v>10</v>
      </c>
      <c r="G25" s="9">
        <v>10</v>
      </c>
      <c r="H25" s="9">
        <v>0</v>
      </c>
      <c r="I25" s="9">
        <v>0</v>
      </c>
      <c r="J25" s="9">
        <v>0</v>
      </c>
      <c r="K25" s="9">
        <f t="shared" si="1"/>
        <v>0</v>
      </c>
      <c r="L25" s="9">
        <f t="shared" si="2"/>
        <v>52</v>
      </c>
      <c r="M25" s="9">
        <f t="shared" si="3"/>
        <v>52</v>
      </c>
      <c r="N25" s="508" t="s">
        <v>232</v>
      </c>
      <c r="AG25" s="64">
        <f t="shared" si="5"/>
        <v>105</v>
      </c>
      <c r="AH25" s="64">
        <f t="shared" si="5"/>
        <v>21</v>
      </c>
      <c r="AI25" s="64">
        <f t="shared" si="5"/>
        <v>126</v>
      </c>
    </row>
    <row r="26" spans="1:35" ht="17.25" customHeight="1" x14ac:dyDescent="0.2">
      <c r="A26" s="463" t="s">
        <v>233</v>
      </c>
      <c r="B26" s="9">
        <v>496</v>
      </c>
      <c r="C26" s="9">
        <v>437</v>
      </c>
      <c r="D26" s="9">
        <v>933</v>
      </c>
      <c r="E26" s="9">
        <v>47</v>
      </c>
      <c r="F26" s="9">
        <v>51</v>
      </c>
      <c r="G26" s="9">
        <v>98</v>
      </c>
      <c r="H26" s="9">
        <v>0</v>
      </c>
      <c r="I26" s="9">
        <v>0</v>
      </c>
      <c r="J26" s="9">
        <v>0</v>
      </c>
      <c r="K26" s="9">
        <f t="shared" si="1"/>
        <v>543</v>
      </c>
      <c r="L26" s="9">
        <f t="shared" si="2"/>
        <v>488</v>
      </c>
      <c r="M26" s="9">
        <f t="shared" si="3"/>
        <v>1031</v>
      </c>
      <c r="N26" s="508" t="s">
        <v>234</v>
      </c>
      <c r="AG26" s="64">
        <f t="shared" si="5"/>
        <v>0</v>
      </c>
      <c r="AH26" s="64">
        <f t="shared" si="5"/>
        <v>52</v>
      </c>
      <c r="AI26" s="64">
        <f t="shared" si="5"/>
        <v>52</v>
      </c>
    </row>
    <row r="27" spans="1:35" ht="17.25" customHeight="1" x14ac:dyDescent="0.2">
      <c r="A27" s="463" t="s">
        <v>235</v>
      </c>
      <c r="B27" s="9">
        <v>306</v>
      </c>
      <c r="C27" s="9">
        <v>312</v>
      </c>
      <c r="D27" s="9">
        <v>618</v>
      </c>
      <c r="E27" s="9">
        <v>40</v>
      </c>
      <c r="F27" s="9">
        <v>39</v>
      </c>
      <c r="G27" s="9">
        <v>79</v>
      </c>
      <c r="H27" s="9">
        <v>4</v>
      </c>
      <c r="I27" s="9">
        <v>8</v>
      </c>
      <c r="J27" s="9">
        <v>12</v>
      </c>
      <c r="K27" s="9">
        <f t="shared" si="1"/>
        <v>350</v>
      </c>
      <c r="L27" s="9">
        <f t="shared" si="2"/>
        <v>359</v>
      </c>
      <c r="M27" s="9">
        <f t="shared" si="3"/>
        <v>709</v>
      </c>
      <c r="N27" s="508" t="s">
        <v>236</v>
      </c>
      <c r="AG27" s="64">
        <f t="shared" si="5"/>
        <v>543</v>
      </c>
      <c r="AH27" s="64">
        <f t="shared" si="5"/>
        <v>488</v>
      </c>
      <c r="AI27" s="64">
        <f t="shared" si="5"/>
        <v>1031</v>
      </c>
    </row>
    <row r="28" spans="1:35" ht="17.25" customHeight="1" x14ac:dyDescent="0.2">
      <c r="A28" s="463" t="s">
        <v>237</v>
      </c>
      <c r="B28" s="9">
        <v>137</v>
      </c>
      <c r="C28" s="9">
        <v>14</v>
      </c>
      <c r="D28" s="9">
        <v>151</v>
      </c>
      <c r="E28" s="9">
        <v>15</v>
      </c>
      <c r="F28" s="9">
        <v>0</v>
      </c>
      <c r="G28" s="9">
        <v>15</v>
      </c>
      <c r="H28" s="9">
        <v>0</v>
      </c>
      <c r="I28" s="9">
        <v>0</v>
      </c>
      <c r="J28" s="9">
        <v>0</v>
      </c>
      <c r="K28" s="9">
        <f t="shared" si="1"/>
        <v>152</v>
      </c>
      <c r="L28" s="9">
        <f t="shared" si="2"/>
        <v>14</v>
      </c>
      <c r="M28" s="9">
        <f t="shared" si="3"/>
        <v>166</v>
      </c>
      <c r="N28" s="508" t="s">
        <v>238</v>
      </c>
      <c r="AG28" s="64">
        <f t="shared" ref="AG28:AI29" si="6">SUM(U28,K29)</f>
        <v>23</v>
      </c>
      <c r="AH28" s="64">
        <f t="shared" si="6"/>
        <v>26</v>
      </c>
      <c r="AI28" s="64">
        <f t="shared" si="6"/>
        <v>49</v>
      </c>
    </row>
    <row r="29" spans="1:35" ht="17.25" customHeight="1" x14ac:dyDescent="0.2">
      <c r="A29" s="5" t="s">
        <v>239</v>
      </c>
      <c r="B29" s="9">
        <v>19</v>
      </c>
      <c r="C29" s="9">
        <v>24</v>
      </c>
      <c r="D29" s="9">
        <v>43</v>
      </c>
      <c r="E29" s="9">
        <v>4</v>
      </c>
      <c r="F29" s="9">
        <v>2</v>
      </c>
      <c r="G29" s="9">
        <v>6</v>
      </c>
      <c r="H29" s="9">
        <v>0</v>
      </c>
      <c r="I29" s="9">
        <v>0</v>
      </c>
      <c r="J29" s="9">
        <v>0</v>
      </c>
      <c r="K29" s="9">
        <f t="shared" si="1"/>
        <v>23</v>
      </c>
      <c r="L29" s="9">
        <f t="shared" si="2"/>
        <v>26</v>
      </c>
      <c r="M29" s="9">
        <f t="shared" si="3"/>
        <v>49</v>
      </c>
      <c r="N29" s="7" t="s">
        <v>240</v>
      </c>
      <c r="AG29" s="64">
        <f t="shared" si="6"/>
        <v>109</v>
      </c>
      <c r="AH29" s="64">
        <f t="shared" si="6"/>
        <v>61</v>
      </c>
      <c r="AI29" s="64">
        <f t="shared" si="6"/>
        <v>170</v>
      </c>
    </row>
    <row r="30" spans="1:35" ht="17.25" customHeight="1" thickBot="1" x14ac:dyDescent="0.25">
      <c r="A30" s="11" t="s">
        <v>241</v>
      </c>
      <c r="B30" s="12">
        <v>103</v>
      </c>
      <c r="C30" s="12">
        <v>55</v>
      </c>
      <c r="D30" s="12">
        <v>158</v>
      </c>
      <c r="E30" s="12">
        <v>6</v>
      </c>
      <c r="F30" s="12">
        <v>6</v>
      </c>
      <c r="G30" s="12">
        <v>12</v>
      </c>
      <c r="H30" s="12">
        <v>0</v>
      </c>
      <c r="I30" s="12">
        <v>0</v>
      </c>
      <c r="J30" s="12">
        <v>0</v>
      </c>
      <c r="K30" s="12">
        <f t="shared" si="1"/>
        <v>109</v>
      </c>
      <c r="L30" s="12">
        <f t="shared" si="2"/>
        <v>61</v>
      </c>
      <c r="M30" s="12">
        <f t="shared" si="3"/>
        <v>170</v>
      </c>
      <c r="N30" s="13" t="s">
        <v>242</v>
      </c>
      <c r="AG30" s="64">
        <f>SUM(U30,K39)</f>
        <v>178</v>
      </c>
      <c r="AH30" s="64">
        <f>SUM(V30,L39)</f>
        <v>107</v>
      </c>
      <c r="AI30" s="64">
        <f>SUM(W30,M39)</f>
        <v>285</v>
      </c>
    </row>
    <row r="31" spans="1:35" ht="20.25" customHeight="1" thickTop="1" x14ac:dyDescent="0.2">
      <c r="A31" s="5"/>
      <c r="B31" s="511"/>
      <c r="C31" s="511"/>
      <c r="D31" s="511"/>
      <c r="E31" s="511"/>
      <c r="F31" s="511"/>
      <c r="G31" s="511"/>
      <c r="H31" s="511"/>
      <c r="I31" s="511"/>
      <c r="J31" s="511"/>
      <c r="K31" s="511"/>
      <c r="L31" s="511"/>
      <c r="M31" s="511"/>
      <c r="N31" s="7"/>
    </row>
    <row r="32" spans="1:35" ht="20.25" customHeight="1" x14ac:dyDescent="0.2">
      <c r="A32" s="5"/>
      <c r="B32" s="511"/>
      <c r="C32" s="511"/>
      <c r="D32" s="511"/>
      <c r="E32" s="511"/>
      <c r="F32" s="511"/>
      <c r="G32" s="511"/>
      <c r="H32" s="511"/>
      <c r="I32" s="511"/>
      <c r="J32" s="511"/>
      <c r="K32" s="511"/>
      <c r="L32" s="511"/>
      <c r="M32" s="511"/>
      <c r="N32" s="7"/>
    </row>
    <row r="33" spans="1:35" ht="20.25" customHeight="1" x14ac:dyDescent="0.2">
      <c r="A33" s="5"/>
      <c r="B33" s="511"/>
      <c r="C33" s="511"/>
      <c r="D33" s="511"/>
      <c r="E33" s="511"/>
      <c r="F33" s="511"/>
      <c r="G33" s="511"/>
      <c r="H33" s="511"/>
      <c r="I33" s="511"/>
      <c r="J33" s="511"/>
      <c r="K33" s="511"/>
      <c r="L33" s="511"/>
      <c r="M33" s="511"/>
      <c r="N33" s="7"/>
    </row>
    <row r="34" spans="1:35" ht="24.75" customHeight="1" thickBot="1" x14ac:dyDescent="0.25">
      <c r="A34" s="5" t="s">
        <v>643</v>
      </c>
      <c r="N34" s="482" t="s">
        <v>644</v>
      </c>
    </row>
    <row r="35" spans="1:35" s="525" customFormat="1" ht="23.25" customHeight="1" thickTop="1" x14ac:dyDescent="0.2">
      <c r="A35" s="992" t="s">
        <v>196</v>
      </c>
      <c r="B35" s="992" t="s">
        <v>128</v>
      </c>
      <c r="C35" s="992"/>
      <c r="D35" s="992"/>
      <c r="E35" s="992" t="s">
        <v>129</v>
      </c>
      <c r="F35" s="992"/>
      <c r="G35" s="992"/>
      <c r="H35" s="992" t="s">
        <v>130</v>
      </c>
      <c r="I35" s="992"/>
      <c r="J35" s="992"/>
      <c r="K35" s="992" t="s">
        <v>4</v>
      </c>
      <c r="L35" s="992"/>
      <c r="M35" s="992"/>
      <c r="N35" s="992" t="s">
        <v>197</v>
      </c>
      <c r="AG35" s="525" t="e">
        <f>SUM(U35,#REF!)</f>
        <v>#REF!</v>
      </c>
      <c r="AH35" s="525" t="e">
        <f>SUM(V35,#REF!)</f>
        <v>#REF!</v>
      </c>
      <c r="AI35" s="525" t="e">
        <f>SUM(W35,#REF!)</f>
        <v>#REF!</v>
      </c>
    </row>
    <row r="36" spans="1:35" s="525" customFormat="1" ht="23.25" customHeight="1" x14ac:dyDescent="0.2">
      <c r="A36" s="993"/>
      <c r="B36" s="993" t="s">
        <v>131</v>
      </c>
      <c r="C36" s="993"/>
      <c r="D36" s="993"/>
      <c r="E36" s="993" t="s">
        <v>132</v>
      </c>
      <c r="F36" s="993"/>
      <c r="G36" s="993"/>
      <c r="H36" s="993" t="s">
        <v>133</v>
      </c>
      <c r="I36" s="993"/>
      <c r="J36" s="993"/>
      <c r="K36" s="993" t="s">
        <v>9</v>
      </c>
      <c r="L36" s="993"/>
      <c r="M36" s="993"/>
      <c r="N36" s="993"/>
    </row>
    <row r="37" spans="1:35" s="525" customFormat="1" ht="20.25" customHeight="1" x14ac:dyDescent="0.2">
      <c r="A37" s="993"/>
      <c r="B37" s="498" t="s">
        <v>10</v>
      </c>
      <c r="C37" s="498" t="s">
        <v>112</v>
      </c>
      <c r="D37" s="498" t="s">
        <v>12</v>
      </c>
      <c r="E37" s="498" t="s">
        <v>10</v>
      </c>
      <c r="F37" s="498" t="s">
        <v>112</v>
      </c>
      <c r="G37" s="498" t="s">
        <v>12</v>
      </c>
      <c r="H37" s="498" t="s">
        <v>10</v>
      </c>
      <c r="I37" s="498" t="s">
        <v>112</v>
      </c>
      <c r="J37" s="498" t="s">
        <v>12</v>
      </c>
      <c r="K37" s="498" t="s">
        <v>10</v>
      </c>
      <c r="L37" s="498" t="s">
        <v>112</v>
      </c>
      <c r="M37" s="498" t="s">
        <v>12</v>
      </c>
      <c r="N37" s="993"/>
    </row>
    <row r="38" spans="1:35" s="525" customFormat="1" ht="20.25" customHeight="1" thickBot="1" x14ac:dyDescent="0.25">
      <c r="A38" s="994"/>
      <c r="B38" s="499" t="s">
        <v>13</v>
      </c>
      <c r="C38" s="499" t="s">
        <v>14</v>
      </c>
      <c r="D38" s="499" t="s">
        <v>9</v>
      </c>
      <c r="E38" s="499" t="s">
        <v>13</v>
      </c>
      <c r="F38" s="499" t="s">
        <v>14</v>
      </c>
      <c r="G38" s="499" t="s">
        <v>9</v>
      </c>
      <c r="H38" s="499" t="s">
        <v>13</v>
      </c>
      <c r="I38" s="499" t="s">
        <v>14</v>
      </c>
      <c r="J38" s="499" t="s">
        <v>9</v>
      </c>
      <c r="K38" s="499" t="s">
        <v>13</v>
      </c>
      <c r="L38" s="499" t="s">
        <v>14</v>
      </c>
      <c r="M38" s="499" t="s">
        <v>9</v>
      </c>
      <c r="N38" s="994"/>
      <c r="AG38" s="525">
        <f>SUM(U38,K50)</f>
        <v>0</v>
      </c>
      <c r="AH38" s="525">
        <f>SUM(V38,L50)</f>
        <v>39</v>
      </c>
      <c r="AI38" s="525">
        <f>SUM(W38,M50)</f>
        <v>39</v>
      </c>
    </row>
    <row r="39" spans="1:35" ht="17.25" customHeight="1" x14ac:dyDescent="0.2">
      <c r="A39" s="463" t="s">
        <v>243</v>
      </c>
      <c r="B39" s="9">
        <v>155</v>
      </c>
      <c r="C39" s="9">
        <v>93</v>
      </c>
      <c r="D39" s="9">
        <v>248</v>
      </c>
      <c r="E39" s="9">
        <v>23</v>
      </c>
      <c r="F39" s="9">
        <v>14</v>
      </c>
      <c r="G39" s="9">
        <v>37</v>
      </c>
      <c r="H39" s="9">
        <v>0</v>
      </c>
      <c r="I39" s="9">
        <v>0</v>
      </c>
      <c r="J39" s="9">
        <v>0</v>
      </c>
      <c r="K39" s="9">
        <f t="shared" ref="K39:L40" si="7">H39+E39+B39</f>
        <v>178</v>
      </c>
      <c r="L39" s="9">
        <f t="shared" si="7"/>
        <v>107</v>
      </c>
      <c r="M39" s="9">
        <f>SUM(K39:L39)</f>
        <v>285</v>
      </c>
      <c r="N39" s="508" t="s">
        <v>244</v>
      </c>
      <c r="AG39" s="64">
        <f>SUM(U39,K40)</f>
        <v>459</v>
      </c>
      <c r="AH39" s="64">
        <f>SUM(V39,L40)</f>
        <v>349</v>
      </c>
      <c r="AI39" s="64">
        <f>SUM(W39,M40)</f>
        <v>808</v>
      </c>
    </row>
    <row r="40" spans="1:35" ht="17.25" customHeight="1" x14ac:dyDescent="0.2">
      <c r="A40" s="463" t="s">
        <v>245</v>
      </c>
      <c r="B40" s="9">
        <v>374</v>
      </c>
      <c r="C40" s="9">
        <v>293</v>
      </c>
      <c r="D40" s="9">
        <v>667</v>
      </c>
      <c r="E40" s="9">
        <v>55</v>
      </c>
      <c r="F40" s="9">
        <v>33</v>
      </c>
      <c r="G40" s="9">
        <v>88</v>
      </c>
      <c r="H40" s="9">
        <v>30</v>
      </c>
      <c r="I40" s="9">
        <v>23</v>
      </c>
      <c r="J40" s="9">
        <v>53</v>
      </c>
      <c r="K40" s="9">
        <f t="shared" si="7"/>
        <v>459</v>
      </c>
      <c r="L40" s="9">
        <f t="shared" si="7"/>
        <v>349</v>
      </c>
      <c r="M40" s="9">
        <f>SUM(K40:L40)</f>
        <v>808</v>
      </c>
      <c r="N40" s="508" t="s">
        <v>246</v>
      </c>
    </row>
    <row r="41" spans="1:35" ht="17.25" customHeight="1" x14ac:dyDescent="0.2">
      <c r="A41" s="463" t="s">
        <v>90</v>
      </c>
      <c r="B41" s="9">
        <f>SUM(B39:B40,B9:B30)</f>
        <v>3660</v>
      </c>
      <c r="C41" s="9">
        <f t="shared" ref="C41:M41" si="8">SUM(C39:C40,C9:C30)</f>
        <v>2975</v>
      </c>
      <c r="D41" s="9">
        <f t="shared" si="8"/>
        <v>6635</v>
      </c>
      <c r="E41" s="9">
        <f t="shared" si="8"/>
        <v>673</v>
      </c>
      <c r="F41" s="9">
        <f t="shared" si="8"/>
        <v>570</v>
      </c>
      <c r="G41" s="9">
        <f t="shared" si="8"/>
        <v>1243</v>
      </c>
      <c r="H41" s="9">
        <f t="shared" si="8"/>
        <v>232</v>
      </c>
      <c r="I41" s="9">
        <f t="shared" si="8"/>
        <v>282</v>
      </c>
      <c r="J41" s="9">
        <f t="shared" si="8"/>
        <v>514</v>
      </c>
      <c r="K41" s="9">
        <f t="shared" si="8"/>
        <v>4565</v>
      </c>
      <c r="L41" s="9">
        <f t="shared" si="8"/>
        <v>3827</v>
      </c>
      <c r="M41" s="9">
        <f t="shared" si="8"/>
        <v>8392</v>
      </c>
      <c r="N41" s="508" t="s">
        <v>91</v>
      </c>
    </row>
    <row r="42" spans="1:35" ht="20.25" customHeight="1" x14ac:dyDescent="0.2">
      <c r="A42" s="17" t="s">
        <v>92</v>
      </c>
      <c r="B42" s="18"/>
      <c r="C42" s="18"/>
      <c r="D42" s="18"/>
      <c r="E42" s="18"/>
      <c r="F42" s="18"/>
      <c r="G42" s="18"/>
      <c r="H42" s="18"/>
      <c r="I42" s="18"/>
      <c r="J42" s="18"/>
      <c r="K42" s="18"/>
      <c r="L42" s="18"/>
      <c r="M42" s="18"/>
      <c r="N42" s="19" t="s">
        <v>93</v>
      </c>
    </row>
    <row r="43" spans="1:35" ht="20.25" customHeight="1" x14ac:dyDescent="0.2">
      <c r="A43" s="463" t="s">
        <v>207</v>
      </c>
      <c r="B43" s="9">
        <v>69</v>
      </c>
      <c r="C43" s="9">
        <v>7</v>
      </c>
      <c r="D43" s="9">
        <v>76</v>
      </c>
      <c r="E43" s="9">
        <v>2</v>
      </c>
      <c r="F43" s="9">
        <v>0</v>
      </c>
      <c r="G43" s="9">
        <v>2</v>
      </c>
      <c r="H43" s="9">
        <v>1</v>
      </c>
      <c r="I43" s="9">
        <v>0</v>
      </c>
      <c r="J43" s="9">
        <f>SUM(H43:I43)</f>
        <v>1</v>
      </c>
      <c r="K43" s="9">
        <f>SUM(B43,E43,H43)</f>
        <v>72</v>
      </c>
      <c r="L43" s="9">
        <f t="shared" ref="L43:M43" si="9">SUM(C43,F43,I43)</f>
        <v>7</v>
      </c>
      <c r="M43" s="9">
        <f t="shared" si="9"/>
        <v>79</v>
      </c>
      <c r="N43" s="508" t="s">
        <v>208</v>
      </c>
      <c r="AG43" s="64">
        <f>SUM(U43,K43)</f>
        <v>72</v>
      </c>
      <c r="AH43" s="64">
        <f>SUM(V43,L43)</f>
        <v>7</v>
      </c>
      <c r="AI43" s="64">
        <f>SUM(W43,M43)</f>
        <v>79</v>
      </c>
    </row>
    <row r="44" spans="1:35" ht="20.25" customHeight="1" x14ac:dyDescent="0.2">
      <c r="A44" s="463" t="s">
        <v>211</v>
      </c>
      <c r="B44" s="9">
        <v>31</v>
      </c>
      <c r="C44" s="9">
        <v>23</v>
      </c>
      <c r="D44" s="9">
        <v>54</v>
      </c>
      <c r="E44" s="9">
        <v>1</v>
      </c>
      <c r="F44" s="9">
        <v>3</v>
      </c>
      <c r="G44" s="9">
        <v>4</v>
      </c>
      <c r="H44" s="9">
        <v>20</v>
      </c>
      <c r="I44" s="9">
        <v>12</v>
      </c>
      <c r="J44" s="9">
        <f t="shared" ref="J44:J57" si="10">SUM(H44:I44)</f>
        <v>32</v>
      </c>
      <c r="K44" s="9">
        <f t="shared" ref="K44:K57" si="11">SUM(B44,E44,H44)</f>
        <v>52</v>
      </c>
      <c r="L44" s="9">
        <f t="shared" ref="L44:L57" si="12">SUM(C44,F44,I44)</f>
        <v>38</v>
      </c>
      <c r="M44" s="9">
        <f t="shared" ref="M44:M57" si="13">SUM(D44,G44,J44)</f>
        <v>90</v>
      </c>
      <c r="N44" s="508" t="s">
        <v>295</v>
      </c>
    </row>
    <row r="45" spans="1:35" ht="20.25" customHeight="1" x14ac:dyDescent="0.2">
      <c r="A45" s="463" t="s">
        <v>217</v>
      </c>
      <c r="B45" s="9">
        <v>129</v>
      </c>
      <c r="C45" s="9">
        <v>103</v>
      </c>
      <c r="D45" s="9">
        <v>232</v>
      </c>
      <c r="E45" s="9">
        <v>3</v>
      </c>
      <c r="F45" s="9">
        <v>5</v>
      </c>
      <c r="G45" s="9">
        <v>8</v>
      </c>
      <c r="H45" s="9">
        <v>3</v>
      </c>
      <c r="I45" s="9">
        <v>7</v>
      </c>
      <c r="J45" s="9">
        <f t="shared" si="10"/>
        <v>10</v>
      </c>
      <c r="K45" s="9">
        <f t="shared" si="11"/>
        <v>135</v>
      </c>
      <c r="L45" s="9">
        <f t="shared" si="12"/>
        <v>115</v>
      </c>
      <c r="M45" s="9">
        <f t="shared" si="13"/>
        <v>250</v>
      </c>
      <c r="N45" s="508" t="s">
        <v>257</v>
      </c>
      <c r="AG45" s="64">
        <f t="shared" ref="AG45:AI49" si="14">SUM(U45,K46)</f>
        <v>0</v>
      </c>
      <c r="AH45" s="64">
        <f t="shared" si="14"/>
        <v>30</v>
      </c>
      <c r="AI45" s="64">
        <f t="shared" si="14"/>
        <v>30</v>
      </c>
    </row>
    <row r="46" spans="1:35" ht="20.25" customHeight="1" x14ac:dyDescent="0.2">
      <c r="A46" s="463" t="s">
        <v>219</v>
      </c>
      <c r="B46" s="9">
        <v>0</v>
      </c>
      <c r="C46" s="9">
        <v>20</v>
      </c>
      <c r="D46" s="9">
        <v>20</v>
      </c>
      <c r="E46" s="9">
        <v>0</v>
      </c>
      <c r="F46" s="9">
        <v>4</v>
      </c>
      <c r="G46" s="9">
        <v>4</v>
      </c>
      <c r="H46" s="9">
        <v>0</v>
      </c>
      <c r="I46" s="9">
        <v>6</v>
      </c>
      <c r="J46" s="9">
        <f t="shared" si="10"/>
        <v>6</v>
      </c>
      <c r="K46" s="9">
        <f t="shared" si="11"/>
        <v>0</v>
      </c>
      <c r="L46" s="9">
        <f t="shared" si="12"/>
        <v>30</v>
      </c>
      <c r="M46" s="9">
        <f t="shared" si="13"/>
        <v>30</v>
      </c>
      <c r="N46" s="508" t="s">
        <v>258</v>
      </c>
      <c r="AG46" s="64">
        <f>SUM(U46,K47)</f>
        <v>503</v>
      </c>
      <c r="AH46" s="64">
        <f>SUM(V46,L47)</f>
        <v>180</v>
      </c>
      <c r="AI46" s="64">
        <f>SUM(W46,M47)</f>
        <v>683</v>
      </c>
    </row>
    <row r="47" spans="1:35" ht="20.25" customHeight="1" x14ac:dyDescent="0.2">
      <c r="A47" s="463" t="s">
        <v>221</v>
      </c>
      <c r="B47" s="9">
        <v>498</v>
      </c>
      <c r="C47" s="9">
        <v>176</v>
      </c>
      <c r="D47" s="9">
        <v>674</v>
      </c>
      <c r="E47" s="9">
        <v>5</v>
      </c>
      <c r="F47" s="9">
        <v>4</v>
      </c>
      <c r="G47" s="9">
        <v>9</v>
      </c>
      <c r="H47" s="9">
        <v>0</v>
      </c>
      <c r="I47" s="9">
        <v>0</v>
      </c>
      <c r="J47" s="9">
        <f t="shared" si="10"/>
        <v>0</v>
      </c>
      <c r="K47" s="9">
        <f t="shared" si="11"/>
        <v>503</v>
      </c>
      <c r="L47" s="9">
        <f t="shared" si="12"/>
        <v>180</v>
      </c>
      <c r="M47" s="9">
        <f t="shared" si="13"/>
        <v>683</v>
      </c>
      <c r="N47" s="508" t="s">
        <v>222</v>
      </c>
      <c r="AG47" s="64">
        <f t="shared" si="14"/>
        <v>175</v>
      </c>
      <c r="AH47" s="64">
        <f t="shared" si="14"/>
        <v>82</v>
      </c>
      <c r="AI47" s="64">
        <f t="shared" si="14"/>
        <v>257</v>
      </c>
    </row>
    <row r="48" spans="1:35" ht="37.5" customHeight="1" x14ac:dyDescent="0.2">
      <c r="A48" s="463" t="s">
        <v>223</v>
      </c>
      <c r="B48" s="9">
        <v>136</v>
      </c>
      <c r="C48" s="9">
        <v>57</v>
      </c>
      <c r="D48" s="9">
        <v>193</v>
      </c>
      <c r="E48" s="9">
        <v>36</v>
      </c>
      <c r="F48" s="9">
        <v>24</v>
      </c>
      <c r="G48" s="9">
        <v>60</v>
      </c>
      <c r="H48" s="9">
        <v>3</v>
      </c>
      <c r="I48" s="9">
        <v>1</v>
      </c>
      <c r="J48" s="9">
        <f t="shared" si="10"/>
        <v>4</v>
      </c>
      <c r="K48" s="9">
        <f t="shared" si="11"/>
        <v>175</v>
      </c>
      <c r="L48" s="9">
        <f t="shared" si="12"/>
        <v>82</v>
      </c>
      <c r="M48" s="9">
        <f t="shared" si="13"/>
        <v>257</v>
      </c>
      <c r="N48" s="514" t="s">
        <v>299</v>
      </c>
      <c r="AG48" s="64">
        <f t="shared" si="14"/>
        <v>198</v>
      </c>
      <c r="AH48" s="64">
        <f t="shared" si="14"/>
        <v>120</v>
      </c>
      <c r="AI48" s="64">
        <f t="shared" si="14"/>
        <v>318</v>
      </c>
    </row>
    <row r="49" spans="1:35" ht="21" customHeight="1" x14ac:dyDescent="0.2">
      <c r="A49" s="463" t="s">
        <v>225</v>
      </c>
      <c r="B49" s="9">
        <v>189</v>
      </c>
      <c r="C49" s="9">
        <v>114</v>
      </c>
      <c r="D49" s="9">
        <v>303</v>
      </c>
      <c r="E49" s="9">
        <v>4</v>
      </c>
      <c r="F49" s="9">
        <v>5</v>
      </c>
      <c r="G49" s="9">
        <v>9</v>
      </c>
      <c r="H49" s="9">
        <v>5</v>
      </c>
      <c r="I49" s="9">
        <v>1</v>
      </c>
      <c r="J49" s="9">
        <f t="shared" si="10"/>
        <v>6</v>
      </c>
      <c r="K49" s="9">
        <f t="shared" si="11"/>
        <v>198</v>
      </c>
      <c r="L49" s="9">
        <f t="shared" si="12"/>
        <v>120</v>
      </c>
      <c r="M49" s="9">
        <f t="shared" si="13"/>
        <v>318</v>
      </c>
      <c r="N49" s="508" t="s">
        <v>226</v>
      </c>
      <c r="AG49" s="64">
        <f t="shared" si="14"/>
        <v>0</v>
      </c>
      <c r="AH49" s="64">
        <f t="shared" si="14"/>
        <v>39</v>
      </c>
      <c r="AI49" s="64">
        <f t="shared" si="14"/>
        <v>39</v>
      </c>
    </row>
    <row r="50" spans="1:35" ht="21" customHeight="1" x14ac:dyDescent="0.2">
      <c r="A50" s="463" t="s">
        <v>227</v>
      </c>
      <c r="B50" s="9">
        <v>0</v>
      </c>
      <c r="C50" s="9">
        <v>39</v>
      </c>
      <c r="D50" s="9">
        <v>39</v>
      </c>
      <c r="E50" s="9">
        <v>0</v>
      </c>
      <c r="F50" s="9">
        <v>0</v>
      </c>
      <c r="G50" s="9">
        <v>0</v>
      </c>
      <c r="H50" s="9">
        <v>0</v>
      </c>
      <c r="I50" s="9">
        <v>0</v>
      </c>
      <c r="J50" s="9">
        <f t="shared" si="10"/>
        <v>0</v>
      </c>
      <c r="K50" s="9">
        <f t="shared" si="11"/>
        <v>0</v>
      </c>
      <c r="L50" s="9">
        <f t="shared" si="12"/>
        <v>39</v>
      </c>
      <c r="M50" s="9">
        <f t="shared" si="13"/>
        <v>39</v>
      </c>
      <c r="N50" s="508" t="s">
        <v>259</v>
      </c>
      <c r="AG50" s="64">
        <f>SUM(U50,K53)</f>
        <v>84</v>
      </c>
      <c r="AH50" s="64">
        <f>SUM(V50,L53)</f>
        <v>36</v>
      </c>
      <c r="AI50" s="64">
        <f>SUM(W50,M53)</f>
        <v>120</v>
      </c>
    </row>
    <row r="51" spans="1:35" s="546" customFormat="1" ht="21" customHeight="1" x14ac:dyDescent="0.2">
      <c r="A51" s="463" t="s">
        <v>229</v>
      </c>
      <c r="B51" s="9">
        <v>1</v>
      </c>
      <c r="C51" s="9">
        <v>0</v>
      </c>
      <c r="D51" s="9">
        <v>1</v>
      </c>
      <c r="E51" s="9">
        <v>0</v>
      </c>
      <c r="F51" s="9">
        <v>0</v>
      </c>
      <c r="G51" s="9">
        <v>0</v>
      </c>
      <c r="H51" s="9">
        <v>0</v>
      </c>
      <c r="I51" s="9">
        <v>0</v>
      </c>
      <c r="J51" s="9">
        <f t="shared" ref="J51:J52" si="15">SUM(H51:I51)</f>
        <v>0</v>
      </c>
      <c r="K51" s="9">
        <f t="shared" si="11"/>
        <v>1</v>
      </c>
      <c r="L51" s="9">
        <f t="shared" si="12"/>
        <v>0</v>
      </c>
      <c r="M51" s="9">
        <f t="shared" si="13"/>
        <v>1</v>
      </c>
      <c r="N51" s="548" t="s">
        <v>297</v>
      </c>
    </row>
    <row r="52" spans="1:35" ht="21" customHeight="1" x14ac:dyDescent="0.2">
      <c r="A52" s="463" t="s">
        <v>233</v>
      </c>
      <c r="B52" s="9">
        <v>43</v>
      </c>
      <c r="C52" s="9">
        <v>43</v>
      </c>
      <c r="D52" s="9">
        <v>86</v>
      </c>
      <c r="E52" s="9">
        <v>3</v>
      </c>
      <c r="F52" s="9">
        <v>0</v>
      </c>
      <c r="G52" s="9">
        <v>3</v>
      </c>
      <c r="H52" s="9">
        <v>0</v>
      </c>
      <c r="I52" s="9">
        <v>0</v>
      </c>
      <c r="J52" s="9">
        <f t="shared" si="15"/>
        <v>0</v>
      </c>
      <c r="K52" s="9">
        <f t="shared" si="11"/>
        <v>46</v>
      </c>
      <c r="L52" s="9">
        <f t="shared" si="12"/>
        <v>43</v>
      </c>
      <c r="M52" s="9">
        <f t="shared" si="13"/>
        <v>89</v>
      </c>
      <c r="N52" s="508" t="s">
        <v>234</v>
      </c>
    </row>
    <row r="53" spans="1:35" ht="21" customHeight="1" x14ac:dyDescent="0.2">
      <c r="A53" s="463" t="s">
        <v>235</v>
      </c>
      <c r="B53" s="9">
        <v>83</v>
      </c>
      <c r="C53" s="9">
        <v>36</v>
      </c>
      <c r="D53" s="9">
        <v>119</v>
      </c>
      <c r="E53" s="9">
        <v>1</v>
      </c>
      <c r="F53" s="9">
        <v>0</v>
      </c>
      <c r="G53" s="9">
        <v>1</v>
      </c>
      <c r="H53" s="9">
        <v>0</v>
      </c>
      <c r="I53" s="9">
        <v>0</v>
      </c>
      <c r="J53" s="9">
        <f t="shared" ref="J53:J54" si="16">SUM(H53:I53)</f>
        <v>0</v>
      </c>
      <c r="K53" s="9">
        <f t="shared" si="11"/>
        <v>84</v>
      </c>
      <c r="L53" s="9">
        <f t="shared" si="12"/>
        <v>36</v>
      </c>
      <c r="M53" s="9">
        <f t="shared" si="13"/>
        <v>120</v>
      </c>
      <c r="N53" s="508" t="s">
        <v>236</v>
      </c>
      <c r="AG53" s="64" t="e">
        <f>SUM(U53,#REF!)</f>
        <v>#REF!</v>
      </c>
      <c r="AH53" s="64" t="e">
        <f>SUM(V53,#REF!)</f>
        <v>#REF!</v>
      </c>
      <c r="AI53" s="64" t="e">
        <f>SUM(W53,#REF!)</f>
        <v>#REF!</v>
      </c>
    </row>
    <row r="54" spans="1:35" s="546" customFormat="1" ht="21" customHeight="1" x14ac:dyDescent="0.2">
      <c r="A54" s="463" t="s">
        <v>237</v>
      </c>
      <c r="B54" s="9">
        <v>9</v>
      </c>
      <c r="C54" s="9">
        <v>2</v>
      </c>
      <c r="D54" s="9">
        <v>11</v>
      </c>
      <c r="E54" s="9">
        <v>0</v>
      </c>
      <c r="F54" s="9">
        <v>0</v>
      </c>
      <c r="G54" s="9">
        <v>0</v>
      </c>
      <c r="H54" s="9">
        <v>0</v>
      </c>
      <c r="I54" s="9">
        <v>0</v>
      </c>
      <c r="J54" s="9">
        <f t="shared" si="16"/>
        <v>0</v>
      </c>
      <c r="K54" s="9">
        <f t="shared" si="11"/>
        <v>9</v>
      </c>
      <c r="L54" s="9">
        <f t="shared" si="12"/>
        <v>2</v>
      </c>
      <c r="M54" s="9">
        <f t="shared" si="13"/>
        <v>11</v>
      </c>
      <c r="N54" s="548" t="s">
        <v>238</v>
      </c>
    </row>
    <row r="55" spans="1:35" ht="21" customHeight="1" x14ac:dyDescent="0.2">
      <c r="A55" s="463" t="s">
        <v>241</v>
      </c>
      <c r="B55" s="9">
        <v>166</v>
      </c>
      <c r="C55" s="9">
        <v>36</v>
      </c>
      <c r="D55" s="9">
        <v>202</v>
      </c>
      <c r="E55" s="9">
        <v>3</v>
      </c>
      <c r="F55" s="9">
        <v>0</v>
      </c>
      <c r="G55" s="9">
        <v>3</v>
      </c>
      <c r="H55" s="9">
        <v>5</v>
      </c>
      <c r="I55" s="9">
        <v>2</v>
      </c>
      <c r="J55" s="9">
        <f t="shared" ref="J55" si="17">SUM(H55:I55)</f>
        <v>7</v>
      </c>
      <c r="K55" s="9">
        <f t="shared" si="11"/>
        <v>174</v>
      </c>
      <c r="L55" s="9">
        <f t="shared" si="12"/>
        <v>38</v>
      </c>
      <c r="M55" s="9">
        <f t="shared" si="13"/>
        <v>212</v>
      </c>
      <c r="N55" s="508" t="s">
        <v>242</v>
      </c>
      <c r="AG55" s="64">
        <f t="shared" ref="AG55:AI56" si="18">SUM(U55,K56)</f>
        <v>50</v>
      </c>
      <c r="AH55" s="64">
        <f t="shared" si="18"/>
        <v>44</v>
      </c>
      <c r="AI55" s="64">
        <f t="shared" si="18"/>
        <v>94</v>
      </c>
    </row>
    <row r="56" spans="1:35" ht="21" customHeight="1" x14ac:dyDescent="0.2">
      <c r="A56" s="5" t="s">
        <v>243</v>
      </c>
      <c r="B56" s="511">
        <v>50</v>
      </c>
      <c r="C56" s="9">
        <v>44</v>
      </c>
      <c r="D56" s="9">
        <v>94</v>
      </c>
      <c r="E56" s="9">
        <v>0</v>
      </c>
      <c r="F56" s="9">
        <v>0</v>
      </c>
      <c r="G56" s="9">
        <v>0</v>
      </c>
      <c r="H56" s="9">
        <v>0</v>
      </c>
      <c r="I56" s="9">
        <v>0</v>
      </c>
      <c r="J56" s="9">
        <f t="shared" ref="J56" si="19">SUM(H56:I56)</f>
        <v>0</v>
      </c>
      <c r="K56" s="9">
        <f t="shared" si="11"/>
        <v>50</v>
      </c>
      <c r="L56" s="9">
        <f t="shared" si="12"/>
        <v>44</v>
      </c>
      <c r="M56" s="9">
        <f t="shared" si="13"/>
        <v>94</v>
      </c>
      <c r="N56" s="7" t="s">
        <v>244</v>
      </c>
      <c r="AG56" s="64">
        <f t="shared" si="18"/>
        <v>13</v>
      </c>
      <c r="AH56" s="64">
        <f t="shared" si="18"/>
        <v>2</v>
      </c>
      <c r="AI56" s="64">
        <f t="shared" si="18"/>
        <v>15</v>
      </c>
    </row>
    <row r="57" spans="1:35" ht="21" customHeight="1" x14ac:dyDescent="0.2">
      <c r="A57" s="463" t="s">
        <v>245</v>
      </c>
      <c r="B57" s="9">
        <v>11</v>
      </c>
      <c r="C57" s="9">
        <v>2</v>
      </c>
      <c r="D57" s="9">
        <v>13</v>
      </c>
      <c r="E57" s="9">
        <v>2</v>
      </c>
      <c r="F57" s="9">
        <v>0</v>
      </c>
      <c r="G57" s="9">
        <v>2</v>
      </c>
      <c r="H57" s="9">
        <v>0</v>
      </c>
      <c r="I57" s="9">
        <v>0</v>
      </c>
      <c r="J57" s="9">
        <f t="shared" si="10"/>
        <v>0</v>
      </c>
      <c r="K57" s="9">
        <f t="shared" si="11"/>
        <v>13</v>
      </c>
      <c r="L57" s="9">
        <f t="shared" si="12"/>
        <v>2</v>
      </c>
      <c r="M57" s="9">
        <f t="shared" si="13"/>
        <v>15</v>
      </c>
      <c r="N57" s="508" t="s">
        <v>246</v>
      </c>
    </row>
    <row r="58" spans="1:35" ht="21" customHeight="1" thickBot="1" x14ac:dyDescent="0.25">
      <c r="A58" s="463" t="s">
        <v>126</v>
      </c>
      <c r="B58" s="9">
        <f>SUM(B43:B57)</f>
        <v>1415</v>
      </c>
      <c r="C58" s="9">
        <f t="shared" ref="C58:M58" si="20">SUM(C43:C57)</f>
        <v>702</v>
      </c>
      <c r="D58" s="9">
        <f t="shared" si="20"/>
        <v>2117</v>
      </c>
      <c r="E58" s="9">
        <f t="shared" si="20"/>
        <v>60</v>
      </c>
      <c r="F58" s="9">
        <f t="shared" si="20"/>
        <v>45</v>
      </c>
      <c r="G58" s="9">
        <f t="shared" si="20"/>
        <v>105</v>
      </c>
      <c r="H58" s="9">
        <f t="shared" si="20"/>
        <v>37</v>
      </c>
      <c r="I58" s="9">
        <f t="shared" si="20"/>
        <v>29</v>
      </c>
      <c r="J58" s="9">
        <f t="shared" si="20"/>
        <v>66</v>
      </c>
      <c r="K58" s="9">
        <f t="shared" si="20"/>
        <v>1512</v>
      </c>
      <c r="L58" s="9">
        <f t="shared" si="20"/>
        <v>776</v>
      </c>
      <c r="M58" s="9">
        <f t="shared" si="20"/>
        <v>2288</v>
      </c>
      <c r="N58" s="508" t="s">
        <v>251</v>
      </c>
    </row>
    <row r="59" spans="1:35" ht="21" customHeight="1" thickBot="1" x14ac:dyDescent="0.25">
      <c r="A59" s="23" t="s">
        <v>252</v>
      </c>
      <c r="B59" s="24">
        <f>SUM(B58,B41)</f>
        <v>5075</v>
      </c>
      <c r="C59" s="24">
        <f t="shared" ref="C59:M59" si="21">SUM(C58,C41)</f>
        <v>3677</v>
      </c>
      <c r="D59" s="24">
        <f t="shared" si="21"/>
        <v>8752</v>
      </c>
      <c r="E59" s="24">
        <f t="shared" si="21"/>
        <v>733</v>
      </c>
      <c r="F59" s="24">
        <f t="shared" si="21"/>
        <v>615</v>
      </c>
      <c r="G59" s="24">
        <f t="shared" si="21"/>
        <v>1348</v>
      </c>
      <c r="H59" s="24">
        <f t="shared" si="21"/>
        <v>269</v>
      </c>
      <c r="I59" s="24">
        <f t="shared" si="21"/>
        <v>311</v>
      </c>
      <c r="J59" s="24">
        <f t="shared" si="21"/>
        <v>580</v>
      </c>
      <c r="K59" s="24">
        <f t="shared" si="21"/>
        <v>6077</v>
      </c>
      <c r="L59" s="24">
        <f t="shared" si="21"/>
        <v>4603</v>
      </c>
      <c r="M59" s="24">
        <f t="shared" si="21"/>
        <v>10680</v>
      </c>
      <c r="N59" s="509" t="s">
        <v>253</v>
      </c>
    </row>
    <row r="60" spans="1:35" ht="19.5" customHeight="1" thickTop="1" x14ac:dyDescent="0.2"/>
    <row r="61" spans="1:35" ht="19.5" customHeight="1" x14ac:dyDescent="0.2"/>
    <row r="62" spans="1:35" ht="19.5" customHeight="1" x14ac:dyDescent="0.2"/>
    <row r="63" spans="1:35" ht="19.5" customHeight="1" x14ac:dyDescent="0.2"/>
    <row r="64" spans="1:35" ht="19.5" customHeight="1" x14ac:dyDescent="0.2"/>
    <row r="65" spans="1:14" ht="19.5" customHeight="1" x14ac:dyDescent="0.2"/>
    <row r="66" spans="1:14" ht="19.5" customHeight="1" x14ac:dyDescent="0.2"/>
    <row r="67" spans="1:14" ht="19.5" customHeight="1" x14ac:dyDescent="0.2"/>
    <row r="68" spans="1:14" ht="26.25" customHeight="1" x14ac:dyDescent="0.2">
      <c r="A68" s="995" t="s">
        <v>1867</v>
      </c>
      <c r="B68" s="995"/>
      <c r="C68" s="995"/>
      <c r="D68" s="995"/>
      <c r="E68" s="995"/>
      <c r="F68" s="995"/>
      <c r="G68" s="995"/>
      <c r="H68" s="995"/>
      <c r="I68" s="995"/>
      <c r="J68" s="995"/>
      <c r="K68" s="995"/>
      <c r="L68" s="995"/>
      <c r="M68" s="995"/>
      <c r="N68" s="995"/>
    </row>
    <row r="69" spans="1:14" ht="41.25" customHeight="1" x14ac:dyDescent="0.2">
      <c r="A69" s="999" t="s">
        <v>1868</v>
      </c>
      <c r="B69" s="999"/>
      <c r="C69" s="999"/>
      <c r="D69" s="999"/>
      <c r="E69" s="999"/>
      <c r="F69" s="999"/>
      <c r="G69" s="999"/>
      <c r="H69" s="999"/>
      <c r="I69" s="999"/>
      <c r="J69" s="999"/>
      <c r="K69" s="999"/>
      <c r="L69" s="999"/>
      <c r="M69" s="999"/>
      <c r="N69" s="999"/>
    </row>
    <row r="70" spans="1:14" ht="22.5" customHeight="1" thickBot="1" x14ac:dyDescent="0.25">
      <c r="A70" s="5" t="s">
        <v>645</v>
      </c>
      <c r="N70" s="69" t="s">
        <v>646</v>
      </c>
    </row>
    <row r="71" spans="1:14" ht="21" customHeight="1" thickTop="1" x14ac:dyDescent="0.2">
      <c r="A71" s="992" t="s">
        <v>196</v>
      </c>
      <c r="B71" s="992" t="s">
        <v>128</v>
      </c>
      <c r="C71" s="992"/>
      <c r="D71" s="992"/>
      <c r="E71" s="992" t="s">
        <v>129</v>
      </c>
      <c r="F71" s="992"/>
      <c r="G71" s="992"/>
      <c r="H71" s="992" t="s">
        <v>130</v>
      </c>
      <c r="I71" s="992"/>
      <c r="J71" s="992"/>
      <c r="K71" s="992" t="s">
        <v>4</v>
      </c>
      <c r="L71" s="992"/>
      <c r="M71" s="992"/>
      <c r="N71" s="992" t="s">
        <v>197</v>
      </c>
    </row>
    <row r="72" spans="1:14" ht="21" customHeight="1" x14ac:dyDescent="0.2">
      <c r="A72" s="993"/>
      <c r="B72" s="993" t="s">
        <v>131</v>
      </c>
      <c r="C72" s="993"/>
      <c r="D72" s="993"/>
      <c r="E72" s="993" t="s">
        <v>132</v>
      </c>
      <c r="F72" s="993"/>
      <c r="G72" s="993"/>
      <c r="H72" s="993" t="s">
        <v>133</v>
      </c>
      <c r="I72" s="993"/>
      <c r="J72" s="993"/>
      <c r="K72" s="993" t="s">
        <v>9</v>
      </c>
      <c r="L72" s="993"/>
      <c r="M72" s="993"/>
      <c r="N72" s="993"/>
    </row>
    <row r="73" spans="1:14" ht="21" customHeight="1" x14ac:dyDescent="0.2">
      <c r="A73" s="993"/>
      <c r="B73" s="498" t="s">
        <v>10</v>
      </c>
      <c r="C73" s="498" t="s">
        <v>112</v>
      </c>
      <c r="D73" s="498" t="s">
        <v>12</v>
      </c>
      <c r="E73" s="498" t="s">
        <v>10</v>
      </c>
      <c r="F73" s="498" t="s">
        <v>112</v>
      </c>
      <c r="G73" s="498" t="s">
        <v>12</v>
      </c>
      <c r="H73" s="498" t="s">
        <v>10</v>
      </c>
      <c r="I73" s="498" t="s">
        <v>112</v>
      </c>
      <c r="J73" s="498" t="s">
        <v>12</v>
      </c>
      <c r="K73" s="498" t="s">
        <v>10</v>
      </c>
      <c r="L73" s="498" t="s">
        <v>112</v>
      </c>
      <c r="M73" s="498" t="s">
        <v>12</v>
      </c>
      <c r="N73" s="993"/>
    </row>
    <row r="74" spans="1:14" ht="21" customHeight="1" thickBot="1" x14ac:dyDescent="0.25">
      <c r="A74" s="994"/>
      <c r="B74" s="499" t="s">
        <v>13</v>
      </c>
      <c r="C74" s="499" t="s">
        <v>14</v>
      </c>
      <c r="D74" s="499" t="s">
        <v>9</v>
      </c>
      <c r="E74" s="499" t="s">
        <v>13</v>
      </c>
      <c r="F74" s="499" t="s">
        <v>14</v>
      </c>
      <c r="G74" s="499" t="s">
        <v>9</v>
      </c>
      <c r="H74" s="499" t="s">
        <v>13</v>
      </c>
      <c r="I74" s="499" t="s">
        <v>14</v>
      </c>
      <c r="J74" s="499" t="s">
        <v>9</v>
      </c>
      <c r="K74" s="499" t="s">
        <v>13</v>
      </c>
      <c r="L74" s="499" t="s">
        <v>14</v>
      </c>
      <c r="M74" s="499" t="s">
        <v>9</v>
      </c>
      <c r="N74" s="994"/>
    </row>
    <row r="75" spans="1:14" ht="21" customHeight="1" x14ac:dyDescent="0.2">
      <c r="A75" s="5" t="s">
        <v>15</v>
      </c>
      <c r="B75" s="511"/>
      <c r="C75" s="511"/>
      <c r="D75" s="511"/>
      <c r="E75" s="511"/>
      <c r="F75" s="511"/>
      <c r="G75" s="511"/>
      <c r="H75" s="511"/>
      <c r="I75" s="511"/>
      <c r="J75" s="511"/>
      <c r="K75" s="7"/>
      <c r="L75" s="5"/>
      <c r="M75" s="511"/>
      <c r="N75" s="7" t="s">
        <v>16</v>
      </c>
    </row>
    <row r="76" spans="1:14" ht="21" customHeight="1" x14ac:dyDescent="0.2">
      <c r="A76" s="463" t="s">
        <v>205</v>
      </c>
      <c r="B76" s="9">
        <v>0</v>
      </c>
      <c r="C76" s="9">
        <v>1</v>
      </c>
      <c r="D76" s="9">
        <f>SUM(B76:C76)</f>
        <v>1</v>
      </c>
      <c r="E76" s="9">
        <v>0</v>
      </c>
      <c r="F76" s="9">
        <v>0</v>
      </c>
      <c r="G76" s="9">
        <f>SUM(E76:F76)</f>
        <v>0</v>
      </c>
      <c r="H76" s="9">
        <v>0</v>
      </c>
      <c r="I76" s="9">
        <v>0</v>
      </c>
      <c r="J76" s="9">
        <f>SUM(H76:I76)</f>
        <v>0</v>
      </c>
      <c r="K76" s="9">
        <f>H76+E76+B76</f>
        <v>0</v>
      </c>
      <c r="L76" s="9">
        <f>I76+F76+C76</f>
        <v>1</v>
      </c>
      <c r="M76" s="9">
        <f>SUM(K76:L76)</f>
        <v>1</v>
      </c>
      <c r="N76" s="508" t="s">
        <v>206</v>
      </c>
    </row>
    <row r="77" spans="1:14" ht="21" customHeight="1" x14ac:dyDescent="0.2">
      <c r="A77" s="463" t="s">
        <v>219</v>
      </c>
      <c r="B77" s="9">
        <v>0</v>
      </c>
      <c r="C77" s="9">
        <v>1</v>
      </c>
      <c r="D77" s="9">
        <v>1</v>
      </c>
      <c r="E77" s="9">
        <v>0</v>
      </c>
      <c r="F77" s="9">
        <v>0</v>
      </c>
      <c r="G77" s="9">
        <v>0</v>
      </c>
      <c r="H77" s="9">
        <v>0</v>
      </c>
      <c r="I77" s="9">
        <v>0</v>
      </c>
      <c r="J77" s="9">
        <v>0</v>
      </c>
      <c r="K77" s="9">
        <v>0</v>
      </c>
      <c r="L77" s="9">
        <v>1</v>
      </c>
      <c r="M77" s="9">
        <v>1</v>
      </c>
      <c r="N77" s="508" t="s">
        <v>258</v>
      </c>
    </row>
    <row r="78" spans="1:14" ht="19.5" customHeight="1" x14ac:dyDescent="0.2">
      <c r="A78" s="463" t="s">
        <v>90</v>
      </c>
      <c r="B78" s="9">
        <f>SUM(B76:B77)</f>
        <v>0</v>
      </c>
      <c r="C78" s="9">
        <f t="shared" ref="C78:M78" si="22">SUM(C76:C77)</f>
        <v>2</v>
      </c>
      <c r="D78" s="9">
        <f t="shared" si="22"/>
        <v>2</v>
      </c>
      <c r="E78" s="9">
        <f t="shared" si="22"/>
        <v>0</v>
      </c>
      <c r="F78" s="9">
        <f t="shared" si="22"/>
        <v>0</v>
      </c>
      <c r="G78" s="9">
        <f t="shared" si="22"/>
        <v>0</v>
      </c>
      <c r="H78" s="9">
        <f t="shared" si="22"/>
        <v>0</v>
      </c>
      <c r="I78" s="9">
        <f t="shared" si="22"/>
        <v>0</v>
      </c>
      <c r="J78" s="9">
        <f t="shared" si="22"/>
        <v>0</v>
      </c>
      <c r="K78" s="9">
        <f t="shared" si="22"/>
        <v>0</v>
      </c>
      <c r="L78" s="9">
        <f t="shared" si="22"/>
        <v>2</v>
      </c>
      <c r="M78" s="9">
        <f t="shared" si="22"/>
        <v>2</v>
      </c>
      <c r="N78" s="508" t="s">
        <v>91</v>
      </c>
    </row>
    <row r="79" spans="1:14" ht="19.5" customHeight="1" x14ac:dyDescent="0.2">
      <c r="A79" s="463" t="s">
        <v>92</v>
      </c>
      <c r="B79" s="9"/>
      <c r="C79" s="9"/>
      <c r="D79" s="9"/>
      <c r="E79" s="9"/>
      <c r="F79" s="9"/>
      <c r="G79" s="9"/>
      <c r="H79" s="9"/>
      <c r="I79" s="9"/>
      <c r="J79" s="9"/>
      <c r="K79" s="9"/>
      <c r="L79" s="9"/>
      <c r="M79" s="9"/>
      <c r="N79" s="508" t="s">
        <v>93</v>
      </c>
    </row>
    <row r="80" spans="1:14" ht="23.25" customHeight="1" x14ac:dyDescent="0.2">
      <c r="A80" s="463" t="s">
        <v>225</v>
      </c>
      <c r="B80" s="9">
        <v>1</v>
      </c>
      <c r="C80" s="9">
        <v>1</v>
      </c>
      <c r="D80" s="9">
        <v>2</v>
      </c>
      <c r="E80" s="9">
        <v>0</v>
      </c>
      <c r="F80" s="9">
        <v>0</v>
      </c>
      <c r="G80" s="9">
        <v>0</v>
      </c>
      <c r="H80" s="9">
        <v>0</v>
      </c>
      <c r="I80" s="9">
        <v>0</v>
      </c>
      <c r="J80" s="9">
        <f t="shared" ref="J80:J82" si="23">SUM(H80:I80)</f>
        <v>0</v>
      </c>
      <c r="K80" s="9">
        <f t="shared" ref="K80:K82" si="24">H80+E80+B80</f>
        <v>1</v>
      </c>
      <c r="L80" s="9">
        <f t="shared" ref="L80:L82" si="25">I80+F80+C80</f>
        <v>1</v>
      </c>
      <c r="M80" s="9">
        <f t="shared" ref="M80:M82" si="26">SUM(K80:L80)</f>
        <v>2</v>
      </c>
      <c r="N80" s="397" t="s">
        <v>1259</v>
      </c>
    </row>
    <row r="81" spans="1:14" ht="26.25" customHeight="1" thickBot="1" x14ac:dyDescent="0.25">
      <c r="A81" s="463" t="s">
        <v>126</v>
      </c>
      <c r="B81" s="498">
        <f>SUM(B80)</f>
        <v>1</v>
      </c>
      <c r="C81" s="498">
        <f t="shared" ref="C81:I81" si="27">SUM(C80)</f>
        <v>1</v>
      </c>
      <c r="D81" s="9">
        <f t="shared" ref="D81:D82" si="28">SUM(B81:C81)</f>
        <v>2</v>
      </c>
      <c r="E81" s="498">
        <f t="shared" si="27"/>
        <v>0</v>
      </c>
      <c r="F81" s="498">
        <f t="shared" si="27"/>
        <v>0</v>
      </c>
      <c r="G81" s="9">
        <f t="shared" ref="G81:G82" si="29">SUM(E81:F81)</f>
        <v>0</v>
      </c>
      <c r="H81" s="498">
        <f t="shared" si="27"/>
        <v>0</v>
      </c>
      <c r="I81" s="498">
        <f t="shared" si="27"/>
        <v>0</v>
      </c>
      <c r="J81" s="9">
        <f t="shared" si="23"/>
        <v>0</v>
      </c>
      <c r="K81" s="9">
        <f t="shared" si="24"/>
        <v>1</v>
      </c>
      <c r="L81" s="9">
        <f t="shared" si="25"/>
        <v>1</v>
      </c>
      <c r="M81" s="9">
        <f t="shared" si="26"/>
        <v>2</v>
      </c>
      <c r="N81" s="507" t="s">
        <v>251</v>
      </c>
    </row>
    <row r="82" spans="1:14" ht="25.5" customHeight="1" thickBot="1" x14ac:dyDescent="0.25">
      <c r="A82" s="23" t="s">
        <v>252</v>
      </c>
      <c r="B82" s="24">
        <f>SUM(B81,B78)</f>
        <v>1</v>
      </c>
      <c r="C82" s="24">
        <f t="shared" ref="C82:I82" si="30">SUM(C81,C78)</f>
        <v>3</v>
      </c>
      <c r="D82" s="24">
        <f t="shared" si="28"/>
        <v>4</v>
      </c>
      <c r="E82" s="24">
        <f t="shared" si="30"/>
        <v>0</v>
      </c>
      <c r="F82" s="24">
        <f t="shared" si="30"/>
        <v>0</v>
      </c>
      <c r="G82" s="24">
        <f t="shared" si="29"/>
        <v>0</v>
      </c>
      <c r="H82" s="24">
        <f t="shared" si="30"/>
        <v>0</v>
      </c>
      <c r="I82" s="24">
        <f t="shared" si="30"/>
        <v>0</v>
      </c>
      <c r="J82" s="24">
        <f t="shared" si="23"/>
        <v>0</v>
      </c>
      <c r="K82" s="24">
        <f t="shared" si="24"/>
        <v>1</v>
      </c>
      <c r="L82" s="24">
        <f t="shared" si="25"/>
        <v>3</v>
      </c>
      <c r="M82" s="24">
        <f t="shared" si="26"/>
        <v>4</v>
      </c>
      <c r="N82" s="509" t="s">
        <v>253</v>
      </c>
    </row>
    <row r="83" spans="1:14" ht="15" thickTop="1" x14ac:dyDescent="0.2"/>
  </sheetData>
  <mergeCells count="34">
    <mergeCell ref="A69:N69"/>
    <mergeCell ref="A71:A74"/>
    <mergeCell ref="B71:D71"/>
    <mergeCell ref="E71:G71"/>
    <mergeCell ref="H71:J71"/>
    <mergeCell ref="K71:M71"/>
    <mergeCell ref="N71:N74"/>
    <mergeCell ref="B72:D72"/>
    <mergeCell ref="E72:G72"/>
    <mergeCell ref="H72:J72"/>
    <mergeCell ref="K72:M72"/>
    <mergeCell ref="A68:N68"/>
    <mergeCell ref="H5:J5"/>
    <mergeCell ref="K5:M5"/>
    <mergeCell ref="A35:A38"/>
    <mergeCell ref="B35:D35"/>
    <mergeCell ref="E35:G35"/>
    <mergeCell ref="H35:J35"/>
    <mergeCell ref="K35:M35"/>
    <mergeCell ref="N35:N38"/>
    <mergeCell ref="B36:D36"/>
    <mergeCell ref="E36:G36"/>
    <mergeCell ref="H36:J36"/>
    <mergeCell ref="K36:M36"/>
    <mergeCell ref="A1:N1"/>
    <mergeCell ref="A2:N2"/>
    <mergeCell ref="A4:A7"/>
    <mergeCell ref="B4:D4"/>
    <mergeCell ref="E4:G4"/>
    <mergeCell ref="H4:J4"/>
    <mergeCell ref="K4:M4"/>
    <mergeCell ref="N4:N7"/>
    <mergeCell ref="B5:D5"/>
    <mergeCell ref="E5:G5"/>
  </mergeCells>
  <printOptions horizontalCentered="1"/>
  <pageMargins left="1" right="1" top="1" bottom="1" header="1" footer="1"/>
  <pageSetup paperSize="9" scale="70" firstPageNumber="3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1"/>
  <sheetViews>
    <sheetView rightToLeft="1" view="pageBreakPreview" topLeftCell="A19" zoomScale="80" zoomScaleSheetLayoutView="80" workbookViewId="0">
      <selection activeCell="B44" sqref="B44"/>
    </sheetView>
  </sheetViews>
  <sheetFormatPr defaultRowHeight="14.25" x14ac:dyDescent="0.2"/>
  <cols>
    <col min="1" max="1" width="24.625" style="335" customWidth="1"/>
    <col min="2" max="2" width="7.625" style="335" customWidth="1"/>
    <col min="3" max="4" width="9.125" style="335" customWidth="1"/>
    <col min="5" max="5" width="6.75" style="335" customWidth="1"/>
    <col min="6" max="6" width="8" style="335" customWidth="1"/>
    <col min="7" max="7" width="6.75" style="335" customWidth="1"/>
    <col min="8" max="8" width="6.25" style="335" customWidth="1"/>
    <col min="9" max="9" width="8.5" style="335" customWidth="1"/>
    <col min="10" max="10" width="7" style="335" customWidth="1"/>
    <col min="11" max="11" width="8.625" style="335" customWidth="1"/>
    <col min="12" max="12" width="10.125" style="335" customWidth="1"/>
    <col min="13" max="13" width="9.375" style="335" customWidth="1"/>
    <col min="14" max="14" width="41.375" style="335" customWidth="1"/>
    <col min="15" max="18" width="9" style="335"/>
    <col min="19" max="19" width="9" style="335" customWidth="1"/>
    <col min="20" max="16384" width="9" style="335"/>
  </cols>
  <sheetData>
    <row r="1" spans="1:14" ht="23.25" customHeight="1" x14ac:dyDescent="0.2">
      <c r="A1" s="1007" t="s">
        <v>2160</v>
      </c>
      <c r="B1" s="1007"/>
      <c r="C1" s="1007"/>
      <c r="D1" s="1007"/>
      <c r="E1" s="1007"/>
      <c r="F1" s="1007"/>
      <c r="G1" s="1007"/>
      <c r="H1" s="1007"/>
      <c r="I1" s="1007"/>
      <c r="J1" s="1007"/>
      <c r="K1" s="1007"/>
      <c r="L1" s="1007"/>
      <c r="M1" s="1007"/>
      <c r="N1" s="1007"/>
    </row>
    <row r="2" spans="1:14" ht="15.75" x14ac:dyDescent="0.2">
      <c r="A2" s="996" t="s">
        <v>2161</v>
      </c>
      <c r="B2" s="996"/>
      <c r="C2" s="996"/>
      <c r="D2" s="996"/>
      <c r="E2" s="996"/>
      <c r="F2" s="996"/>
      <c r="G2" s="996"/>
      <c r="H2" s="996"/>
      <c r="I2" s="996"/>
      <c r="J2" s="996"/>
      <c r="K2" s="996"/>
      <c r="L2" s="996"/>
      <c r="M2" s="996"/>
      <c r="N2" s="996"/>
    </row>
    <row r="3" spans="1:14" ht="16.5" thickBot="1" x14ac:dyDescent="0.3">
      <c r="A3" s="323" t="s">
        <v>2552</v>
      </c>
      <c r="B3" s="67"/>
      <c r="C3" s="67"/>
      <c r="D3" s="67"/>
      <c r="E3" s="67"/>
      <c r="F3" s="67"/>
      <c r="G3" s="67"/>
      <c r="H3" s="67"/>
      <c r="I3" s="67"/>
      <c r="J3" s="67"/>
      <c r="K3" s="67"/>
      <c r="L3" s="67"/>
      <c r="M3" s="67"/>
      <c r="N3" s="330" t="s">
        <v>989</v>
      </c>
    </row>
    <row r="4" spans="1:14" ht="16.5" thickTop="1" x14ac:dyDescent="0.25">
      <c r="A4" s="992" t="s">
        <v>196</v>
      </c>
      <c r="B4" s="1003" t="s">
        <v>128</v>
      </c>
      <c r="C4" s="1003"/>
      <c r="D4" s="1003"/>
      <c r="E4" s="1003" t="s">
        <v>129</v>
      </c>
      <c r="F4" s="1003"/>
      <c r="G4" s="1003"/>
      <c r="H4" s="1003" t="s">
        <v>130</v>
      </c>
      <c r="I4" s="1003"/>
      <c r="J4" s="1003"/>
      <c r="K4" s="1003" t="s">
        <v>4</v>
      </c>
      <c r="L4" s="1003"/>
      <c r="M4" s="1003"/>
      <c r="N4" s="992" t="s">
        <v>197</v>
      </c>
    </row>
    <row r="5" spans="1:14" ht="15.75" x14ac:dyDescent="0.25">
      <c r="A5" s="993"/>
      <c r="B5" s="1004" t="s">
        <v>131</v>
      </c>
      <c r="C5" s="1004"/>
      <c r="D5" s="1004"/>
      <c r="E5" s="1004" t="s">
        <v>132</v>
      </c>
      <c r="F5" s="1004"/>
      <c r="G5" s="1004"/>
      <c r="H5" s="1004" t="s">
        <v>133</v>
      </c>
      <c r="I5" s="1004"/>
      <c r="J5" s="1004"/>
      <c r="K5" s="1004" t="s">
        <v>9</v>
      </c>
      <c r="L5" s="1004"/>
      <c r="M5" s="1004"/>
      <c r="N5" s="993"/>
    </row>
    <row r="6" spans="1:14" ht="15.75" x14ac:dyDescent="0.2">
      <c r="A6" s="993"/>
      <c r="B6" s="332" t="s">
        <v>10</v>
      </c>
      <c r="C6" s="332" t="s">
        <v>112</v>
      </c>
      <c r="D6" s="332" t="s">
        <v>12</v>
      </c>
      <c r="E6" s="332" t="s">
        <v>10</v>
      </c>
      <c r="F6" s="332" t="s">
        <v>112</v>
      </c>
      <c r="G6" s="332" t="s">
        <v>12</v>
      </c>
      <c r="H6" s="332" t="s">
        <v>10</v>
      </c>
      <c r="I6" s="332" t="s">
        <v>112</v>
      </c>
      <c r="J6" s="332" t="s">
        <v>12</v>
      </c>
      <c r="K6" s="332" t="s">
        <v>10</v>
      </c>
      <c r="L6" s="332" t="s">
        <v>112</v>
      </c>
      <c r="M6" s="332" t="s">
        <v>12</v>
      </c>
      <c r="N6" s="993"/>
    </row>
    <row r="7" spans="1:14" ht="16.5" thickBot="1" x14ac:dyDescent="0.25">
      <c r="A7" s="993"/>
      <c r="B7" s="332" t="s">
        <v>13</v>
      </c>
      <c r="C7" s="332" t="s">
        <v>14</v>
      </c>
      <c r="D7" s="332" t="s">
        <v>9</v>
      </c>
      <c r="E7" s="332" t="s">
        <v>13</v>
      </c>
      <c r="F7" s="332" t="s">
        <v>14</v>
      </c>
      <c r="G7" s="332" t="s">
        <v>9</v>
      </c>
      <c r="H7" s="332" t="s">
        <v>13</v>
      </c>
      <c r="I7" s="332" t="s">
        <v>14</v>
      </c>
      <c r="J7" s="332" t="s">
        <v>9</v>
      </c>
      <c r="K7" s="332" t="s">
        <v>13</v>
      </c>
      <c r="L7" s="332" t="s">
        <v>14</v>
      </c>
      <c r="M7" s="332" t="s">
        <v>9</v>
      </c>
      <c r="N7" s="993"/>
    </row>
    <row r="8" spans="1:14" ht="15.95" customHeight="1" x14ac:dyDescent="0.2">
      <c r="A8" s="37" t="s">
        <v>411</v>
      </c>
      <c r="B8" s="38"/>
      <c r="C8" s="38"/>
      <c r="D8" s="38"/>
      <c r="E8" s="38"/>
      <c r="F8" s="38"/>
      <c r="G8" s="38"/>
      <c r="H8" s="38"/>
      <c r="I8" s="38"/>
      <c r="J8" s="38"/>
      <c r="K8" s="39"/>
      <c r="L8" s="37"/>
      <c r="M8" s="38"/>
      <c r="N8" s="39" t="s">
        <v>198</v>
      </c>
    </row>
    <row r="9" spans="1:14" ht="15.95" customHeight="1" x14ac:dyDescent="0.2">
      <c r="A9" s="8" t="s">
        <v>199</v>
      </c>
      <c r="B9" s="9">
        <v>12</v>
      </c>
      <c r="C9" s="9">
        <v>15</v>
      </c>
      <c r="D9" s="9">
        <v>27</v>
      </c>
      <c r="E9" s="9">
        <v>1</v>
      </c>
      <c r="F9" s="9">
        <v>2</v>
      </c>
      <c r="G9" s="9">
        <v>3</v>
      </c>
      <c r="H9" s="9">
        <v>3</v>
      </c>
      <c r="I9" s="9">
        <v>1</v>
      </c>
      <c r="J9" s="9">
        <v>4</v>
      </c>
      <c r="K9" s="9">
        <f>SUM(B9,E9,H9)</f>
        <v>16</v>
      </c>
      <c r="L9" s="9">
        <f t="shared" ref="L9:L25" si="0">SUM(C9,F9,I9)</f>
        <v>18</v>
      </c>
      <c r="M9" s="9">
        <f>SUM(K9:L9)</f>
        <v>34</v>
      </c>
      <c r="N9" s="339" t="s">
        <v>200</v>
      </c>
    </row>
    <row r="10" spans="1:14" ht="15.95" customHeight="1" x14ac:dyDescent="0.2">
      <c r="A10" s="8" t="s">
        <v>203</v>
      </c>
      <c r="B10" s="9">
        <v>1</v>
      </c>
      <c r="C10" s="9">
        <v>0</v>
      </c>
      <c r="D10" s="9">
        <v>1</v>
      </c>
      <c r="E10" s="9">
        <v>2</v>
      </c>
      <c r="F10" s="9">
        <v>5</v>
      </c>
      <c r="G10" s="9">
        <v>7</v>
      </c>
      <c r="H10" s="9">
        <v>4</v>
      </c>
      <c r="I10" s="9">
        <v>1</v>
      </c>
      <c r="J10" s="9">
        <v>5</v>
      </c>
      <c r="K10" s="9">
        <f t="shared" ref="K10:K25" si="1">SUM(B10,E10,H10)</f>
        <v>7</v>
      </c>
      <c r="L10" s="9">
        <f t="shared" si="0"/>
        <v>6</v>
      </c>
      <c r="M10" s="9">
        <f t="shared" ref="M10:M25" si="2">SUM(K10:L10)</f>
        <v>13</v>
      </c>
      <c r="N10" s="339" t="s">
        <v>204</v>
      </c>
    </row>
    <row r="11" spans="1:14" ht="15.95" customHeight="1" x14ac:dyDescent="0.2">
      <c r="A11" s="8" t="s">
        <v>207</v>
      </c>
      <c r="B11" s="9">
        <v>0</v>
      </c>
      <c r="C11" s="9">
        <v>1</v>
      </c>
      <c r="D11" s="9">
        <v>1</v>
      </c>
      <c r="E11" s="9">
        <v>0</v>
      </c>
      <c r="F11" s="9">
        <v>7</v>
      </c>
      <c r="G11" s="9">
        <v>7</v>
      </c>
      <c r="H11" s="9">
        <v>0</v>
      </c>
      <c r="I11" s="9">
        <v>0</v>
      </c>
      <c r="J11" s="9">
        <v>0</v>
      </c>
      <c r="K11" s="9">
        <f t="shared" si="1"/>
        <v>0</v>
      </c>
      <c r="L11" s="9">
        <f t="shared" si="0"/>
        <v>8</v>
      </c>
      <c r="M11" s="9">
        <f t="shared" si="2"/>
        <v>8</v>
      </c>
      <c r="N11" s="339" t="s">
        <v>208</v>
      </c>
    </row>
    <row r="12" spans="1:14" ht="15.95" customHeight="1" x14ac:dyDescent="0.2">
      <c r="A12" s="8" t="s">
        <v>209</v>
      </c>
      <c r="B12" s="9">
        <v>60</v>
      </c>
      <c r="C12" s="9">
        <v>44</v>
      </c>
      <c r="D12" s="9">
        <v>104</v>
      </c>
      <c r="E12" s="9">
        <v>5</v>
      </c>
      <c r="F12" s="9">
        <v>15</v>
      </c>
      <c r="G12" s="9">
        <v>20</v>
      </c>
      <c r="H12" s="9">
        <v>10</v>
      </c>
      <c r="I12" s="9">
        <v>1</v>
      </c>
      <c r="J12" s="9">
        <v>11</v>
      </c>
      <c r="K12" s="9">
        <f t="shared" si="1"/>
        <v>75</v>
      </c>
      <c r="L12" s="9">
        <f t="shared" si="0"/>
        <v>60</v>
      </c>
      <c r="M12" s="9">
        <f t="shared" si="2"/>
        <v>135</v>
      </c>
      <c r="N12" s="339" t="s">
        <v>210</v>
      </c>
    </row>
    <row r="13" spans="1:14" ht="15.95" customHeight="1" x14ac:dyDescent="0.2">
      <c r="A13" s="8" t="s">
        <v>213</v>
      </c>
      <c r="B13" s="9">
        <v>29</v>
      </c>
      <c r="C13" s="9">
        <v>23</v>
      </c>
      <c r="D13" s="9">
        <v>52</v>
      </c>
      <c r="E13" s="9">
        <v>7</v>
      </c>
      <c r="F13" s="9">
        <v>7</v>
      </c>
      <c r="G13" s="9">
        <v>14</v>
      </c>
      <c r="H13" s="9">
        <v>29</v>
      </c>
      <c r="I13" s="9">
        <v>33</v>
      </c>
      <c r="J13" s="9">
        <v>62</v>
      </c>
      <c r="K13" s="9">
        <f t="shared" si="1"/>
        <v>65</v>
      </c>
      <c r="L13" s="9">
        <f t="shared" si="0"/>
        <v>63</v>
      </c>
      <c r="M13" s="9">
        <f t="shared" si="2"/>
        <v>128</v>
      </c>
      <c r="N13" s="339" t="s">
        <v>214</v>
      </c>
    </row>
    <row r="14" spans="1:14" ht="15.95" customHeight="1" x14ac:dyDescent="0.2">
      <c r="A14" s="8" t="s">
        <v>973</v>
      </c>
      <c r="B14" s="9">
        <v>5</v>
      </c>
      <c r="C14" s="9">
        <v>0</v>
      </c>
      <c r="D14" s="9">
        <v>5</v>
      </c>
      <c r="E14" s="9">
        <v>2</v>
      </c>
      <c r="F14" s="9">
        <v>1</v>
      </c>
      <c r="G14" s="9">
        <v>3</v>
      </c>
      <c r="H14" s="9">
        <v>0</v>
      </c>
      <c r="I14" s="9">
        <v>0</v>
      </c>
      <c r="J14" s="9">
        <v>0</v>
      </c>
      <c r="K14" s="9">
        <f t="shared" si="1"/>
        <v>7</v>
      </c>
      <c r="L14" s="9">
        <f t="shared" si="0"/>
        <v>1</v>
      </c>
      <c r="M14" s="9">
        <f t="shared" si="2"/>
        <v>8</v>
      </c>
      <c r="N14" s="339" t="s">
        <v>974</v>
      </c>
    </row>
    <row r="15" spans="1:14" ht="15.95" customHeight="1" x14ac:dyDescent="0.2">
      <c r="A15" s="8" t="s">
        <v>215</v>
      </c>
      <c r="B15" s="9">
        <v>27</v>
      </c>
      <c r="C15" s="9">
        <v>10</v>
      </c>
      <c r="D15" s="9">
        <v>37</v>
      </c>
      <c r="E15" s="9">
        <v>3</v>
      </c>
      <c r="F15" s="9">
        <v>0</v>
      </c>
      <c r="G15" s="9">
        <v>3</v>
      </c>
      <c r="H15" s="9">
        <v>0</v>
      </c>
      <c r="I15" s="9">
        <v>0</v>
      </c>
      <c r="J15" s="9">
        <v>0</v>
      </c>
      <c r="K15" s="9">
        <f t="shared" si="1"/>
        <v>30</v>
      </c>
      <c r="L15" s="9">
        <f t="shared" si="0"/>
        <v>10</v>
      </c>
      <c r="M15" s="9">
        <f t="shared" si="2"/>
        <v>40</v>
      </c>
      <c r="N15" s="339" t="s">
        <v>906</v>
      </c>
    </row>
    <row r="16" spans="1:14" ht="15.95" customHeight="1" x14ac:dyDescent="0.2">
      <c r="A16" s="8" t="s">
        <v>217</v>
      </c>
      <c r="B16" s="9">
        <v>94</v>
      </c>
      <c r="C16" s="9">
        <v>125</v>
      </c>
      <c r="D16" s="9">
        <v>219</v>
      </c>
      <c r="E16" s="9">
        <v>22</v>
      </c>
      <c r="F16" s="9">
        <v>18</v>
      </c>
      <c r="G16" s="9">
        <v>40</v>
      </c>
      <c r="H16" s="9">
        <v>71</v>
      </c>
      <c r="I16" s="9">
        <v>89</v>
      </c>
      <c r="J16" s="9">
        <v>160</v>
      </c>
      <c r="K16" s="9">
        <f t="shared" si="1"/>
        <v>187</v>
      </c>
      <c r="L16" s="9">
        <f t="shared" si="0"/>
        <v>232</v>
      </c>
      <c r="M16" s="9">
        <f t="shared" si="2"/>
        <v>419</v>
      </c>
      <c r="N16" s="339" t="s">
        <v>257</v>
      </c>
    </row>
    <row r="17" spans="1:14" ht="15.95" customHeight="1" x14ac:dyDescent="0.2">
      <c r="A17" s="8" t="s">
        <v>780</v>
      </c>
      <c r="B17" s="9">
        <v>26</v>
      </c>
      <c r="C17" s="9">
        <v>15</v>
      </c>
      <c r="D17" s="9">
        <v>41</v>
      </c>
      <c r="E17" s="9">
        <v>7</v>
      </c>
      <c r="F17" s="9">
        <v>16</v>
      </c>
      <c r="G17" s="9">
        <v>23</v>
      </c>
      <c r="H17" s="9">
        <v>26</v>
      </c>
      <c r="I17" s="9">
        <v>21</v>
      </c>
      <c r="J17" s="9">
        <v>47</v>
      </c>
      <c r="K17" s="9">
        <f t="shared" si="1"/>
        <v>59</v>
      </c>
      <c r="L17" s="9">
        <f t="shared" si="0"/>
        <v>52</v>
      </c>
      <c r="M17" s="9">
        <f t="shared" si="2"/>
        <v>111</v>
      </c>
      <c r="N17" s="339" t="s">
        <v>976</v>
      </c>
    </row>
    <row r="18" spans="1:14" ht="15.95" customHeight="1" x14ac:dyDescent="0.2">
      <c r="A18" s="8" t="s">
        <v>221</v>
      </c>
      <c r="B18" s="9">
        <v>22</v>
      </c>
      <c r="C18" s="9">
        <v>12</v>
      </c>
      <c r="D18" s="9">
        <v>34</v>
      </c>
      <c r="E18" s="9">
        <v>19</v>
      </c>
      <c r="F18" s="9">
        <v>11</v>
      </c>
      <c r="G18" s="9">
        <v>30</v>
      </c>
      <c r="H18" s="9">
        <v>5</v>
      </c>
      <c r="I18" s="9">
        <v>1</v>
      </c>
      <c r="J18" s="9">
        <v>6</v>
      </c>
      <c r="K18" s="9">
        <f t="shared" si="1"/>
        <v>46</v>
      </c>
      <c r="L18" s="9">
        <f t="shared" si="0"/>
        <v>24</v>
      </c>
      <c r="M18" s="9">
        <f t="shared" si="2"/>
        <v>70</v>
      </c>
      <c r="N18" s="339" t="s">
        <v>222</v>
      </c>
    </row>
    <row r="19" spans="1:14" ht="15.95" customHeight="1" x14ac:dyDescent="0.2">
      <c r="A19" s="8" t="s">
        <v>458</v>
      </c>
      <c r="B19" s="9">
        <v>50</v>
      </c>
      <c r="C19" s="9">
        <v>62</v>
      </c>
      <c r="D19" s="9">
        <v>112</v>
      </c>
      <c r="E19" s="9">
        <v>33</v>
      </c>
      <c r="F19" s="9">
        <v>58</v>
      </c>
      <c r="G19" s="9">
        <v>91</v>
      </c>
      <c r="H19" s="9">
        <v>20</v>
      </c>
      <c r="I19" s="9">
        <v>20</v>
      </c>
      <c r="J19" s="9">
        <v>40</v>
      </c>
      <c r="K19" s="9">
        <f t="shared" si="1"/>
        <v>103</v>
      </c>
      <c r="L19" s="9">
        <f t="shared" si="0"/>
        <v>140</v>
      </c>
      <c r="M19" s="9">
        <f t="shared" si="2"/>
        <v>243</v>
      </c>
      <c r="N19" s="339" t="s">
        <v>977</v>
      </c>
    </row>
    <row r="20" spans="1:14" ht="15.95" customHeight="1" x14ac:dyDescent="0.2">
      <c r="A20" s="8" t="s">
        <v>460</v>
      </c>
      <c r="B20" s="9">
        <v>71</v>
      </c>
      <c r="C20" s="9">
        <v>36</v>
      </c>
      <c r="D20" s="9">
        <v>107</v>
      </c>
      <c r="E20" s="9">
        <v>13</v>
      </c>
      <c r="F20" s="9">
        <v>9</v>
      </c>
      <c r="G20" s="9">
        <v>22</v>
      </c>
      <c r="H20" s="9">
        <v>39</v>
      </c>
      <c r="I20" s="9">
        <v>17</v>
      </c>
      <c r="J20" s="9">
        <v>56</v>
      </c>
      <c r="K20" s="9">
        <f t="shared" si="1"/>
        <v>123</v>
      </c>
      <c r="L20" s="9">
        <f t="shared" si="0"/>
        <v>62</v>
      </c>
      <c r="M20" s="9">
        <f t="shared" si="2"/>
        <v>185</v>
      </c>
      <c r="N20" s="339" t="s">
        <v>978</v>
      </c>
    </row>
    <row r="21" spans="1:14" ht="15.95" customHeight="1" x14ac:dyDescent="0.2">
      <c r="A21" s="8" t="s">
        <v>979</v>
      </c>
      <c r="B21" s="9">
        <v>17</v>
      </c>
      <c r="C21" s="9">
        <v>17</v>
      </c>
      <c r="D21" s="9">
        <v>34</v>
      </c>
      <c r="E21" s="9">
        <v>13</v>
      </c>
      <c r="F21" s="9">
        <v>4</v>
      </c>
      <c r="G21" s="9">
        <v>17</v>
      </c>
      <c r="H21" s="9">
        <v>0</v>
      </c>
      <c r="I21" s="9">
        <v>0</v>
      </c>
      <c r="J21" s="9">
        <v>0</v>
      </c>
      <c r="K21" s="9">
        <f t="shared" si="1"/>
        <v>30</v>
      </c>
      <c r="L21" s="9">
        <f t="shared" si="0"/>
        <v>21</v>
      </c>
      <c r="M21" s="9">
        <f t="shared" si="2"/>
        <v>51</v>
      </c>
      <c r="N21" s="339" t="s">
        <v>980</v>
      </c>
    </row>
    <row r="22" spans="1:14" ht="15.95" customHeight="1" x14ac:dyDescent="0.2">
      <c r="A22" s="8" t="s">
        <v>311</v>
      </c>
      <c r="B22" s="9">
        <v>9</v>
      </c>
      <c r="C22" s="9">
        <v>0</v>
      </c>
      <c r="D22" s="9">
        <v>9</v>
      </c>
      <c r="E22" s="9">
        <v>6</v>
      </c>
      <c r="F22" s="9">
        <v>2</v>
      </c>
      <c r="G22" s="9">
        <v>8</v>
      </c>
      <c r="H22" s="9">
        <v>6</v>
      </c>
      <c r="I22" s="9">
        <v>8</v>
      </c>
      <c r="J22" s="9">
        <v>14</v>
      </c>
      <c r="K22" s="9">
        <f t="shared" si="1"/>
        <v>21</v>
      </c>
      <c r="L22" s="9">
        <f t="shared" si="0"/>
        <v>10</v>
      </c>
      <c r="M22" s="9">
        <f t="shared" si="2"/>
        <v>31</v>
      </c>
      <c r="N22" s="339" t="s">
        <v>312</v>
      </c>
    </row>
    <row r="23" spans="1:14" ht="15.95" customHeight="1" x14ac:dyDescent="0.2">
      <c r="A23" s="8" t="s">
        <v>229</v>
      </c>
      <c r="B23" s="9">
        <v>5</v>
      </c>
      <c r="C23" s="9">
        <v>1</v>
      </c>
      <c r="D23" s="9">
        <v>6</v>
      </c>
      <c r="E23" s="9">
        <v>4</v>
      </c>
      <c r="F23" s="9">
        <v>0</v>
      </c>
      <c r="G23" s="9">
        <v>4</v>
      </c>
      <c r="H23" s="9">
        <v>0</v>
      </c>
      <c r="I23" s="9">
        <v>0</v>
      </c>
      <c r="J23" s="9">
        <v>0</v>
      </c>
      <c r="K23" s="9">
        <f t="shared" si="1"/>
        <v>9</v>
      </c>
      <c r="L23" s="9">
        <f t="shared" si="0"/>
        <v>1</v>
      </c>
      <c r="M23" s="9">
        <f t="shared" si="2"/>
        <v>10</v>
      </c>
      <c r="N23" s="339" t="s">
        <v>297</v>
      </c>
    </row>
    <row r="24" spans="1:14" ht="15.95" customHeight="1" x14ac:dyDescent="0.2">
      <c r="A24" s="8" t="s">
        <v>939</v>
      </c>
      <c r="B24" s="9">
        <v>29</v>
      </c>
      <c r="C24" s="9">
        <v>18</v>
      </c>
      <c r="D24" s="9">
        <v>47</v>
      </c>
      <c r="E24" s="9">
        <v>10</v>
      </c>
      <c r="F24" s="9">
        <v>22</v>
      </c>
      <c r="G24" s="9">
        <v>32</v>
      </c>
      <c r="H24" s="9">
        <v>2</v>
      </c>
      <c r="I24" s="9">
        <v>4</v>
      </c>
      <c r="J24" s="9">
        <v>6</v>
      </c>
      <c r="K24" s="9">
        <f t="shared" si="1"/>
        <v>41</v>
      </c>
      <c r="L24" s="9">
        <f t="shared" si="0"/>
        <v>44</v>
      </c>
      <c r="M24" s="9">
        <f t="shared" si="2"/>
        <v>85</v>
      </c>
      <c r="N24" s="339" t="s">
        <v>234</v>
      </c>
    </row>
    <row r="25" spans="1:14" ht="15.95" customHeight="1" x14ac:dyDescent="0.2">
      <c r="A25" s="8" t="s">
        <v>433</v>
      </c>
      <c r="B25" s="9">
        <v>49</v>
      </c>
      <c r="C25" s="9">
        <v>28</v>
      </c>
      <c r="D25" s="9">
        <v>77</v>
      </c>
      <c r="E25" s="9">
        <v>24</v>
      </c>
      <c r="F25" s="9">
        <v>10</v>
      </c>
      <c r="G25" s="9">
        <v>34</v>
      </c>
      <c r="H25" s="9">
        <v>8</v>
      </c>
      <c r="I25" s="9">
        <v>7</v>
      </c>
      <c r="J25" s="9">
        <v>15</v>
      </c>
      <c r="K25" s="9">
        <f t="shared" si="1"/>
        <v>81</v>
      </c>
      <c r="L25" s="9">
        <f t="shared" si="0"/>
        <v>45</v>
      </c>
      <c r="M25" s="9">
        <f t="shared" si="2"/>
        <v>126</v>
      </c>
      <c r="N25" s="339" t="s">
        <v>434</v>
      </c>
    </row>
    <row r="26" spans="1:14" ht="15.95" customHeight="1" x14ac:dyDescent="0.2">
      <c r="A26" s="8" t="s">
        <v>90</v>
      </c>
      <c r="B26" s="9">
        <f>SUM(B9:B25)</f>
        <v>506</v>
      </c>
      <c r="C26" s="9">
        <f t="shared" ref="C26:M26" si="3">SUM(C9:C25)</f>
        <v>407</v>
      </c>
      <c r="D26" s="9">
        <f t="shared" si="3"/>
        <v>913</v>
      </c>
      <c r="E26" s="9">
        <f t="shared" si="3"/>
        <v>171</v>
      </c>
      <c r="F26" s="9">
        <f t="shared" si="3"/>
        <v>187</v>
      </c>
      <c r="G26" s="9">
        <f t="shared" si="3"/>
        <v>358</v>
      </c>
      <c r="H26" s="9">
        <f t="shared" si="3"/>
        <v>223</v>
      </c>
      <c r="I26" s="9">
        <f t="shared" si="3"/>
        <v>203</v>
      </c>
      <c r="J26" s="9">
        <f t="shared" si="3"/>
        <v>426</v>
      </c>
      <c r="K26" s="9">
        <f t="shared" si="3"/>
        <v>900</v>
      </c>
      <c r="L26" s="9">
        <f t="shared" si="3"/>
        <v>797</v>
      </c>
      <c r="M26" s="9">
        <f t="shared" si="3"/>
        <v>1697</v>
      </c>
      <c r="N26" s="339" t="s">
        <v>313</v>
      </c>
    </row>
    <row r="27" spans="1:14" ht="12" customHeight="1" x14ac:dyDescent="0.2">
      <c r="A27" s="8" t="s">
        <v>92</v>
      </c>
      <c r="B27" s="9"/>
      <c r="C27" s="9"/>
      <c r="D27" s="9"/>
      <c r="E27" s="9"/>
      <c r="F27" s="9"/>
      <c r="G27" s="9"/>
      <c r="H27" s="9"/>
      <c r="I27" s="9"/>
      <c r="J27" s="9"/>
      <c r="K27" s="9"/>
      <c r="L27" s="9"/>
      <c r="M27" s="9"/>
      <c r="N27" s="339" t="s">
        <v>981</v>
      </c>
    </row>
    <row r="28" spans="1:14" ht="15.95" customHeight="1" x14ac:dyDescent="0.2">
      <c r="A28" s="8" t="s">
        <v>207</v>
      </c>
      <c r="B28" s="9">
        <v>3</v>
      </c>
      <c r="C28" s="9">
        <v>1</v>
      </c>
      <c r="D28" s="9">
        <v>4</v>
      </c>
      <c r="E28" s="9">
        <v>21</v>
      </c>
      <c r="F28" s="9">
        <v>8</v>
      </c>
      <c r="G28" s="9">
        <v>29</v>
      </c>
      <c r="H28" s="9">
        <v>0</v>
      </c>
      <c r="I28" s="9">
        <v>0</v>
      </c>
      <c r="J28" s="9">
        <v>0</v>
      </c>
      <c r="K28" s="9">
        <f>SUM(B28,E28,H28)</f>
        <v>24</v>
      </c>
      <c r="L28" s="9">
        <f t="shared" ref="L28:M38" si="4">SUM(C28,F28,I28)</f>
        <v>9</v>
      </c>
      <c r="M28" s="9">
        <f t="shared" si="4"/>
        <v>33</v>
      </c>
      <c r="N28" s="339" t="s">
        <v>208</v>
      </c>
    </row>
    <row r="29" spans="1:14" ht="15.95" customHeight="1" x14ac:dyDescent="0.2">
      <c r="A29" s="8" t="s">
        <v>209</v>
      </c>
      <c r="B29" s="9">
        <v>54</v>
      </c>
      <c r="C29" s="9">
        <v>13</v>
      </c>
      <c r="D29" s="9">
        <v>67</v>
      </c>
      <c r="E29" s="9">
        <v>4</v>
      </c>
      <c r="F29" s="9">
        <v>2</v>
      </c>
      <c r="G29" s="9">
        <v>6</v>
      </c>
      <c r="H29" s="9">
        <v>23</v>
      </c>
      <c r="I29" s="9">
        <v>8</v>
      </c>
      <c r="J29" s="9">
        <v>31</v>
      </c>
      <c r="K29" s="9">
        <f t="shared" ref="K29:K38" si="5">SUM(B29,E29,H29)</f>
        <v>81</v>
      </c>
      <c r="L29" s="9">
        <f t="shared" si="4"/>
        <v>23</v>
      </c>
      <c r="M29" s="9">
        <f t="shared" si="4"/>
        <v>104</v>
      </c>
      <c r="N29" s="339" t="s">
        <v>210</v>
      </c>
    </row>
    <row r="30" spans="1:14" ht="15.95" customHeight="1" x14ac:dyDescent="0.2">
      <c r="A30" s="8" t="s">
        <v>213</v>
      </c>
      <c r="B30" s="9">
        <v>5</v>
      </c>
      <c r="C30" s="9">
        <v>0</v>
      </c>
      <c r="D30" s="9">
        <v>5</v>
      </c>
      <c r="E30" s="9">
        <v>0</v>
      </c>
      <c r="F30" s="9">
        <v>0</v>
      </c>
      <c r="G30" s="9">
        <v>0</v>
      </c>
      <c r="H30" s="9">
        <v>0</v>
      </c>
      <c r="I30" s="9">
        <v>0</v>
      </c>
      <c r="J30" s="9">
        <v>0</v>
      </c>
      <c r="K30" s="9">
        <f t="shared" si="5"/>
        <v>5</v>
      </c>
      <c r="L30" s="9">
        <f t="shared" si="4"/>
        <v>0</v>
      </c>
      <c r="M30" s="9">
        <f t="shared" si="4"/>
        <v>5</v>
      </c>
      <c r="N30" s="339" t="s">
        <v>214</v>
      </c>
    </row>
    <row r="31" spans="1:14" ht="15.95" customHeight="1" x14ac:dyDescent="0.2">
      <c r="A31" s="8" t="s">
        <v>217</v>
      </c>
      <c r="B31" s="9">
        <v>145</v>
      </c>
      <c r="C31" s="9">
        <v>63</v>
      </c>
      <c r="D31" s="9">
        <v>208</v>
      </c>
      <c r="E31" s="9">
        <v>1</v>
      </c>
      <c r="F31" s="9">
        <v>1</v>
      </c>
      <c r="G31" s="9">
        <v>2</v>
      </c>
      <c r="H31" s="9">
        <v>11</v>
      </c>
      <c r="I31" s="9">
        <v>6</v>
      </c>
      <c r="J31" s="9">
        <v>17</v>
      </c>
      <c r="K31" s="9">
        <f t="shared" si="5"/>
        <v>157</v>
      </c>
      <c r="L31" s="9">
        <f t="shared" si="4"/>
        <v>70</v>
      </c>
      <c r="M31" s="9">
        <f t="shared" si="4"/>
        <v>227</v>
      </c>
      <c r="N31" s="339" t="s">
        <v>257</v>
      </c>
    </row>
    <row r="32" spans="1:14" ht="15.95" customHeight="1" x14ac:dyDescent="0.2">
      <c r="A32" s="8" t="s">
        <v>780</v>
      </c>
      <c r="B32" s="9">
        <v>3</v>
      </c>
      <c r="C32" s="9">
        <v>4</v>
      </c>
      <c r="D32" s="9">
        <v>7</v>
      </c>
      <c r="E32" s="9">
        <v>1</v>
      </c>
      <c r="F32" s="9">
        <v>0</v>
      </c>
      <c r="G32" s="9">
        <v>1</v>
      </c>
      <c r="H32" s="9">
        <v>5</v>
      </c>
      <c r="I32" s="9">
        <v>0</v>
      </c>
      <c r="J32" s="9">
        <v>5</v>
      </c>
      <c r="K32" s="9">
        <f t="shared" si="5"/>
        <v>9</v>
      </c>
      <c r="L32" s="9">
        <f t="shared" si="4"/>
        <v>4</v>
      </c>
      <c r="M32" s="9">
        <f t="shared" si="4"/>
        <v>13</v>
      </c>
      <c r="N32" s="339" t="s">
        <v>976</v>
      </c>
    </row>
    <row r="33" spans="1:14" ht="15.95" customHeight="1" x14ac:dyDescent="0.2">
      <c r="A33" s="8" t="s">
        <v>221</v>
      </c>
      <c r="B33" s="9">
        <v>47</v>
      </c>
      <c r="C33" s="9">
        <v>17</v>
      </c>
      <c r="D33" s="9">
        <v>64</v>
      </c>
      <c r="E33" s="9">
        <v>4</v>
      </c>
      <c r="F33" s="9">
        <v>2</v>
      </c>
      <c r="G33" s="9">
        <v>6</v>
      </c>
      <c r="H33" s="9">
        <v>0</v>
      </c>
      <c r="I33" s="9">
        <v>0</v>
      </c>
      <c r="J33" s="9">
        <v>0</v>
      </c>
      <c r="K33" s="9">
        <f t="shared" si="5"/>
        <v>51</v>
      </c>
      <c r="L33" s="9">
        <f t="shared" si="4"/>
        <v>19</v>
      </c>
      <c r="M33" s="9">
        <f t="shared" si="4"/>
        <v>70</v>
      </c>
      <c r="N33" s="339" t="s">
        <v>222</v>
      </c>
    </row>
    <row r="34" spans="1:14" ht="15.95" customHeight="1" x14ac:dyDescent="0.2">
      <c r="A34" s="8" t="s">
        <v>458</v>
      </c>
      <c r="B34" s="9">
        <v>75</v>
      </c>
      <c r="C34" s="9">
        <v>61</v>
      </c>
      <c r="D34" s="9">
        <v>136</v>
      </c>
      <c r="E34" s="9">
        <v>3</v>
      </c>
      <c r="F34" s="9">
        <v>1</v>
      </c>
      <c r="G34" s="9">
        <v>4</v>
      </c>
      <c r="H34" s="9">
        <v>6</v>
      </c>
      <c r="I34" s="9">
        <v>5</v>
      </c>
      <c r="J34" s="9">
        <v>11</v>
      </c>
      <c r="K34" s="9">
        <f t="shared" si="5"/>
        <v>84</v>
      </c>
      <c r="L34" s="9">
        <f t="shared" si="4"/>
        <v>67</v>
      </c>
      <c r="M34" s="9">
        <f t="shared" si="4"/>
        <v>151</v>
      </c>
      <c r="N34" s="339" t="s">
        <v>977</v>
      </c>
    </row>
    <row r="35" spans="1:14" ht="15.95" customHeight="1" x14ac:dyDescent="0.2">
      <c r="A35" s="8" t="s">
        <v>460</v>
      </c>
      <c r="B35" s="9">
        <v>17</v>
      </c>
      <c r="C35" s="9">
        <v>10</v>
      </c>
      <c r="D35" s="9">
        <v>27</v>
      </c>
      <c r="E35" s="9">
        <v>2</v>
      </c>
      <c r="F35" s="9">
        <v>0</v>
      </c>
      <c r="G35" s="9">
        <v>2</v>
      </c>
      <c r="H35" s="9">
        <v>1</v>
      </c>
      <c r="I35" s="9">
        <v>0</v>
      </c>
      <c r="J35" s="9">
        <v>1</v>
      </c>
      <c r="K35" s="9">
        <f t="shared" si="5"/>
        <v>20</v>
      </c>
      <c r="L35" s="9">
        <f t="shared" si="4"/>
        <v>10</v>
      </c>
      <c r="M35" s="9">
        <f t="shared" si="4"/>
        <v>30</v>
      </c>
      <c r="N35" s="339" t="s">
        <v>908</v>
      </c>
    </row>
    <row r="36" spans="1:14" ht="15.95" customHeight="1" x14ac:dyDescent="0.2">
      <c r="A36" s="8" t="s">
        <v>229</v>
      </c>
      <c r="B36" s="9">
        <v>12</v>
      </c>
      <c r="C36" s="9">
        <v>1</v>
      </c>
      <c r="D36" s="9">
        <v>13</v>
      </c>
      <c r="E36" s="9">
        <v>0</v>
      </c>
      <c r="F36" s="9">
        <v>0</v>
      </c>
      <c r="G36" s="9">
        <v>0</v>
      </c>
      <c r="H36" s="9">
        <v>0</v>
      </c>
      <c r="I36" s="9">
        <v>0</v>
      </c>
      <c r="J36" s="9">
        <v>0</v>
      </c>
      <c r="K36" s="9">
        <f t="shared" si="5"/>
        <v>12</v>
      </c>
      <c r="L36" s="9">
        <f t="shared" si="4"/>
        <v>1</v>
      </c>
      <c r="M36" s="9">
        <f t="shared" si="4"/>
        <v>13</v>
      </c>
      <c r="N36" s="339" t="s">
        <v>297</v>
      </c>
    </row>
    <row r="37" spans="1:14" ht="15.95" customHeight="1" x14ac:dyDescent="0.2">
      <c r="A37" s="8" t="s">
        <v>939</v>
      </c>
      <c r="B37" s="9">
        <v>10</v>
      </c>
      <c r="C37" s="9">
        <v>1</v>
      </c>
      <c r="D37" s="9">
        <v>11</v>
      </c>
      <c r="E37" s="9">
        <v>0</v>
      </c>
      <c r="F37" s="9">
        <v>0</v>
      </c>
      <c r="G37" s="9">
        <v>0</v>
      </c>
      <c r="H37" s="9">
        <v>0</v>
      </c>
      <c r="I37" s="9">
        <v>0</v>
      </c>
      <c r="J37" s="9">
        <v>0</v>
      </c>
      <c r="K37" s="9">
        <f t="shared" si="5"/>
        <v>10</v>
      </c>
      <c r="L37" s="9">
        <f t="shared" si="4"/>
        <v>1</v>
      </c>
      <c r="M37" s="9">
        <f t="shared" si="4"/>
        <v>11</v>
      </c>
      <c r="N37" s="339" t="s">
        <v>234</v>
      </c>
    </row>
    <row r="38" spans="1:14" ht="15.95" customHeight="1" x14ac:dyDescent="0.2">
      <c r="A38" s="8" t="s">
        <v>433</v>
      </c>
      <c r="B38" s="9">
        <v>100</v>
      </c>
      <c r="C38" s="9">
        <v>87</v>
      </c>
      <c r="D38" s="9">
        <v>187</v>
      </c>
      <c r="E38" s="9">
        <v>3</v>
      </c>
      <c r="F38" s="9">
        <v>1</v>
      </c>
      <c r="G38" s="9">
        <v>4</v>
      </c>
      <c r="H38" s="9">
        <v>0</v>
      </c>
      <c r="I38" s="9">
        <v>0</v>
      </c>
      <c r="J38" s="9">
        <v>0</v>
      </c>
      <c r="K38" s="9">
        <f t="shared" si="5"/>
        <v>103</v>
      </c>
      <c r="L38" s="9">
        <f t="shared" si="4"/>
        <v>88</v>
      </c>
      <c r="M38" s="9">
        <f t="shared" si="4"/>
        <v>191</v>
      </c>
      <c r="N38" s="339" t="s">
        <v>434</v>
      </c>
    </row>
    <row r="39" spans="1:14" ht="15.95" customHeight="1" thickBot="1" x14ac:dyDescent="0.25">
      <c r="A39" s="40" t="s">
        <v>126</v>
      </c>
      <c r="B39" s="41">
        <f>SUM(B28:B38)</f>
        <v>471</v>
      </c>
      <c r="C39" s="41">
        <f t="shared" ref="C39:M39" si="6">SUM(C28:C38)</f>
        <v>258</v>
      </c>
      <c r="D39" s="41">
        <f t="shared" si="6"/>
        <v>729</v>
      </c>
      <c r="E39" s="41">
        <f t="shared" si="6"/>
        <v>39</v>
      </c>
      <c r="F39" s="41">
        <f t="shared" si="6"/>
        <v>15</v>
      </c>
      <c r="G39" s="41">
        <f t="shared" si="6"/>
        <v>54</v>
      </c>
      <c r="H39" s="41">
        <f t="shared" si="6"/>
        <v>46</v>
      </c>
      <c r="I39" s="41">
        <f t="shared" si="6"/>
        <v>19</v>
      </c>
      <c r="J39" s="41">
        <f t="shared" si="6"/>
        <v>65</v>
      </c>
      <c r="K39" s="41">
        <f t="shared" si="6"/>
        <v>556</v>
      </c>
      <c r="L39" s="41">
        <f t="shared" si="6"/>
        <v>292</v>
      </c>
      <c r="M39" s="41">
        <f t="shared" si="6"/>
        <v>848</v>
      </c>
      <c r="N39" s="42" t="s">
        <v>315</v>
      </c>
    </row>
    <row r="40" spans="1:14" ht="15.95" customHeight="1" thickBot="1" x14ac:dyDescent="0.25">
      <c r="A40" s="23" t="s">
        <v>252</v>
      </c>
      <c r="B40" s="24">
        <f t="shared" ref="B40:M40" si="7">SUM(B39,B26)</f>
        <v>977</v>
      </c>
      <c r="C40" s="24">
        <f t="shared" si="7"/>
        <v>665</v>
      </c>
      <c r="D40" s="24">
        <f t="shared" si="7"/>
        <v>1642</v>
      </c>
      <c r="E40" s="24">
        <f t="shared" si="7"/>
        <v>210</v>
      </c>
      <c r="F40" s="24">
        <f t="shared" si="7"/>
        <v>202</v>
      </c>
      <c r="G40" s="24">
        <f t="shared" si="7"/>
        <v>412</v>
      </c>
      <c r="H40" s="24">
        <f t="shared" si="7"/>
        <v>269</v>
      </c>
      <c r="I40" s="24">
        <f t="shared" si="7"/>
        <v>222</v>
      </c>
      <c r="J40" s="24">
        <f t="shared" si="7"/>
        <v>491</v>
      </c>
      <c r="K40" s="24">
        <f t="shared" si="7"/>
        <v>1456</v>
      </c>
      <c r="L40" s="24">
        <f t="shared" si="7"/>
        <v>1089</v>
      </c>
      <c r="M40" s="24">
        <f t="shared" si="7"/>
        <v>2545</v>
      </c>
      <c r="N40" s="340" t="s">
        <v>253</v>
      </c>
    </row>
    <row r="41"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25" right="0.25" top="1" bottom="1" header="1" footer="1"/>
  <pageSetup paperSize="9" scale="73"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6"/>
  <sheetViews>
    <sheetView rightToLeft="1" view="pageBreakPreview" topLeftCell="A28" zoomScale="80" zoomScaleSheetLayoutView="80" workbookViewId="0">
      <selection activeCell="O45" sqref="O45"/>
    </sheetView>
  </sheetViews>
  <sheetFormatPr defaultRowHeight="14.25" x14ac:dyDescent="0.2"/>
  <cols>
    <col min="1" max="1" width="25.875" style="335" customWidth="1"/>
    <col min="2" max="2" width="8.5" style="335" customWidth="1"/>
    <col min="3" max="3" width="10.25" style="335" customWidth="1"/>
    <col min="4" max="4" width="9" style="335" customWidth="1"/>
    <col min="5" max="5" width="7.25" style="335" customWidth="1"/>
    <col min="6" max="6" width="8.5" style="335" customWidth="1"/>
    <col min="7" max="7" width="7.875" style="335" customWidth="1"/>
    <col min="8" max="9" width="11.25" style="335" customWidth="1"/>
    <col min="10" max="10" width="8.875" style="335" customWidth="1"/>
    <col min="11" max="11" width="40.25" style="335" customWidth="1"/>
    <col min="12" max="16384" width="9" style="335"/>
  </cols>
  <sheetData>
    <row r="1" spans="1:11" ht="23.25" customHeight="1" x14ac:dyDescent="0.2">
      <c r="A1" s="995" t="s">
        <v>2331</v>
      </c>
      <c r="B1" s="995"/>
      <c r="C1" s="995"/>
      <c r="D1" s="995"/>
      <c r="E1" s="995"/>
      <c r="F1" s="995"/>
      <c r="G1" s="995"/>
      <c r="H1" s="995"/>
      <c r="I1" s="995"/>
      <c r="J1" s="995"/>
      <c r="K1" s="995"/>
    </row>
    <row r="2" spans="1:11" ht="30.75" customHeight="1" x14ac:dyDescent="0.2">
      <c r="A2" s="999" t="s">
        <v>2162</v>
      </c>
      <c r="B2" s="999"/>
      <c r="C2" s="999"/>
      <c r="D2" s="999"/>
      <c r="E2" s="999"/>
      <c r="F2" s="999"/>
      <c r="G2" s="999"/>
      <c r="H2" s="999"/>
      <c r="I2" s="999"/>
      <c r="J2" s="999"/>
      <c r="K2" s="999"/>
    </row>
    <row r="3" spans="1:11" ht="16.5" thickBot="1" x14ac:dyDescent="0.3">
      <c r="A3" s="323" t="s">
        <v>2553</v>
      </c>
      <c r="K3" s="329" t="s">
        <v>992</v>
      </c>
    </row>
    <row r="4" spans="1:11" ht="16.5" thickTop="1" x14ac:dyDescent="0.25">
      <c r="A4" s="992" t="s">
        <v>196</v>
      </c>
      <c r="B4" s="1003" t="s">
        <v>1</v>
      </c>
      <c r="C4" s="1003"/>
      <c r="D4" s="1003"/>
      <c r="E4" s="1003" t="s">
        <v>2</v>
      </c>
      <c r="F4" s="1003"/>
      <c r="G4" s="1003"/>
      <c r="H4" s="1003" t="s">
        <v>4</v>
      </c>
      <c r="I4" s="1003"/>
      <c r="J4" s="1003"/>
      <c r="K4" s="992" t="s">
        <v>197</v>
      </c>
    </row>
    <row r="5" spans="1:11" ht="17.25" customHeight="1" x14ac:dyDescent="0.25">
      <c r="A5" s="993"/>
      <c r="B5" s="1004" t="s">
        <v>6</v>
      </c>
      <c r="C5" s="1004"/>
      <c r="D5" s="1004"/>
      <c r="E5" s="1004" t="s">
        <v>7</v>
      </c>
      <c r="F5" s="1004"/>
      <c r="G5" s="1004"/>
      <c r="H5" s="1004" t="s">
        <v>9</v>
      </c>
      <c r="I5" s="1004"/>
      <c r="J5" s="1004"/>
      <c r="K5" s="993"/>
    </row>
    <row r="6" spans="1:11" ht="15.75" x14ac:dyDescent="0.25">
      <c r="A6" s="993"/>
      <c r="B6" s="334" t="s">
        <v>10</v>
      </c>
      <c r="C6" s="334" t="s">
        <v>112</v>
      </c>
      <c r="D6" s="334" t="s">
        <v>12</v>
      </c>
      <c r="E6" s="334" t="s">
        <v>10</v>
      </c>
      <c r="F6" s="334" t="s">
        <v>112</v>
      </c>
      <c r="G6" s="334" t="s">
        <v>12</v>
      </c>
      <c r="H6" s="334" t="s">
        <v>10</v>
      </c>
      <c r="I6" s="334" t="s">
        <v>112</v>
      </c>
      <c r="J6" s="334" t="s">
        <v>12</v>
      </c>
      <c r="K6" s="993"/>
    </row>
    <row r="7" spans="1:11" ht="16.5" thickBot="1" x14ac:dyDescent="0.3">
      <c r="A7" s="994"/>
      <c r="B7" s="4" t="s">
        <v>13</v>
      </c>
      <c r="C7" s="4" t="s">
        <v>14</v>
      </c>
      <c r="D7" s="4" t="s">
        <v>9</v>
      </c>
      <c r="E7" s="4" t="s">
        <v>13</v>
      </c>
      <c r="F7" s="4" t="s">
        <v>14</v>
      </c>
      <c r="G7" s="4" t="s">
        <v>9</v>
      </c>
      <c r="H7" s="4" t="s">
        <v>13</v>
      </c>
      <c r="I7" s="4" t="s">
        <v>14</v>
      </c>
      <c r="J7" s="4" t="s">
        <v>9</v>
      </c>
      <c r="K7" s="994"/>
    </row>
    <row r="8" spans="1:11" ht="15.95" customHeight="1" x14ac:dyDescent="0.2">
      <c r="A8" s="37" t="s">
        <v>15</v>
      </c>
      <c r="B8" s="38"/>
      <c r="C8" s="38"/>
      <c r="D8" s="38"/>
      <c r="E8" s="38"/>
      <c r="F8" s="38"/>
      <c r="G8" s="38"/>
      <c r="H8" s="38"/>
      <c r="I8" s="38"/>
      <c r="J8" s="38"/>
      <c r="K8" s="39" t="s">
        <v>198</v>
      </c>
    </row>
    <row r="9" spans="1:11" ht="15.95" customHeight="1" x14ac:dyDescent="0.2">
      <c r="A9" s="8" t="s">
        <v>199</v>
      </c>
      <c r="B9" s="9">
        <v>253</v>
      </c>
      <c r="C9" s="9">
        <v>476</v>
      </c>
      <c r="D9" s="9">
        <v>729</v>
      </c>
      <c r="E9" s="9">
        <v>0</v>
      </c>
      <c r="F9" s="9">
        <v>0</v>
      </c>
      <c r="G9" s="9">
        <f>SUM(E9:F9)</f>
        <v>0</v>
      </c>
      <c r="H9" s="9">
        <f>SUM(B9,E9)</f>
        <v>253</v>
      </c>
      <c r="I9" s="9">
        <f>SUM(F9,C9)</f>
        <v>476</v>
      </c>
      <c r="J9" s="9">
        <f>SUM(H9:I9)</f>
        <v>729</v>
      </c>
      <c r="K9" s="339" t="s">
        <v>200</v>
      </c>
    </row>
    <row r="10" spans="1:11" ht="15.95" customHeight="1" x14ac:dyDescent="0.2">
      <c r="A10" s="8" t="s">
        <v>203</v>
      </c>
      <c r="B10" s="9">
        <v>165</v>
      </c>
      <c r="C10" s="9">
        <v>285</v>
      </c>
      <c r="D10" s="9">
        <v>450</v>
      </c>
      <c r="E10" s="9">
        <v>0</v>
      </c>
      <c r="F10" s="9">
        <v>0</v>
      </c>
      <c r="G10" s="9">
        <f t="shared" ref="G10:G26" si="0">SUM(E10:F10)</f>
        <v>0</v>
      </c>
      <c r="H10" s="9">
        <f t="shared" ref="H10:H26" si="1">SUM(B10,E10)</f>
        <v>165</v>
      </c>
      <c r="I10" s="9">
        <f t="shared" ref="I10:I26" si="2">SUM(F10,C10)</f>
        <v>285</v>
      </c>
      <c r="J10" s="9">
        <f t="shared" ref="J10:J26" si="3">SUM(H10:I10)</f>
        <v>450</v>
      </c>
      <c r="K10" s="339" t="s">
        <v>204</v>
      </c>
    </row>
    <row r="11" spans="1:11" s="560" customFormat="1" ht="15.95" customHeight="1" x14ac:dyDescent="0.2">
      <c r="A11" s="463" t="s">
        <v>205</v>
      </c>
      <c r="B11" s="9">
        <v>7</v>
      </c>
      <c r="C11" s="9">
        <v>41</v>
      </c>
      <c r="D11" s="9">
        <v>48</v>
      </c>
      <c r="E11" s="9">
        <v>0</v>
      </c>
      <c r="F11" s="9">
        <v>0</v>
      </c>
      <c r="G11" s="9">
        <v>0</v>
      </c>
      <c r="H11" s="9">
        <f t="shared" ref="H11" si="4">SUM(B11,E11)</f>
        <v>7</v>
      </c>
      <c r="I11" s="9">
        <f t="shared" ref="I11" si="5">SUM(F11,C11)</f>
        <v>41</v>
      </c>
      <c r="J11" s="9">
        <f t="shared" ref="J11" si="6">SUM(H11:I11)</f>
        <v>48</v>
      </c>
      <c r="K11" s="562" t="s">
        <v>305</v>
      </c>
    </row>
    <row r="12" spans="1:11" ht="15.95" customHeight="1" x14ac:dyDescent="0.2">
      <c r="A12" s="8" t="s">
        <v>207</v>
      </c>
      <c r="B12" s="9">
        <v>73</v>
      </c>
      <c r="C12" s="9">
        <v>327</v>
      </c>
      <c r="D12" s="9">
        <v>400</v>
      </c>
      <c r="E12" s="9">
        <v>0</v>
      </c>
      <c r="F12" s="9">
        <v>0</v>
      </c>
      <c r="G12" s="9">
        <f t="shared" si="0"/>
        <v>0</v>
      </c>
      <c r="H12" s="9">
        <f t="shared" si="1"/>
        <v>73</v>
      </c>
      <c r="I12" s="9">
        <f t="shared" si="2"/>
        <v>327</v>
      </c>
      <c r="J12" s="9">
        <f t="shared" si="3"/>
        <v>400</v>
      </c>
      <c r="K12" s="339" t="s">
        <v>208</v>
      </c>
    </row>
    <row r="13" spans="1:11" ht="15.95" customHeight="1" x14ac:dyDescent="0.2">
      <c r="A13" s="8" t="s">
        <v>209</v>
      </c>
      <c r="B13" s="9">
        <v>392</v>
      </c>
      <c r="C13" s="9">
        <v>371</v>
      </c>
      <c r="D13" s="9">
        <v>763</v>
      </c>
      <c r="E13" s="9">
        <v>0</v>
      </c>
      <c r="F13" s="9">
        <v>0</v>
      </c>
      <c r="G13" s="9">
        <f t="shared" si="0"/>
        <v>0</v>
      </c>
      <c r="H13" s="9">
        <f t="shared" si="1"/>
        <v>392</v>
      </c>
      <c r="I13" s="9">
        <f t="shared" si="2"/>
        <v>371</v>
      </c>
      <c r="J13" s="9">
        <f t="shared" si="3"/>
        <v>763</v>
      </c>
      <c r="K13" s="339" t="s">
        <v>210</v>
      </c>
    </row>
    <row r="14" spans="1:11" ht="15.95" customHeight="1" x14ac:dyDescent="0.2">
      <c r="A14" s="8" t="s">
        <v>213</v>
      </c>
      <c r="B14" s="9">
        <v>277</v>
      </c>
      <c r="C14" s="9">
        <v>327</v>
      </c>
      <c r="D14" s="9">
        <v>604</v>
      </c>
      <c r="E14" s="9">
        <v>0</v>
      </c>
      <c r="F14" s="9">
        <v>0</v>
      </c>
      <c r="G14" s="9">
        <f t="shared" si="0"/>
        <v>0</v>
      </c>
      <c r="H14" s="9">
        <f t="shared" si="1"/>
        <v>277</v>
      </c>
      <c r="I14" s="9">
        <f t="shared" si="2"/>
        <v>327</v>
      </c>
      <c r="J14" s="9">
        <f t="shared" si="3"/>
        <v>604</v>
      </c>
      <c r="K14" s="339" t="s">
        <v>214</v>
      </c>
    </row>
    <row r="15" spans="1:11" ht="15.95" customHeight="1" x14ac:dyDescent="0.2">
      <c r="A15" s="8" t="s">
        <v>990</v>
      </c>
      <c r="B15" s="9">
        <v>88</v>
      </c>
      <c r="C15" s="9">
        <v>78</v>
      </c>
      <c r="D15" s="9">
        <v>166</v>
      </c>
      <c r="E15" s="9">
        <v>0</v>
      </c>
      <c r="F15" s="9">
        <v>0</v>
      </c>
      <c r="G15" s="9">
        <f t="shared" si="0"/>
        <v>0</v>
      </c>
      <c r="H15" s="9">
        <f t="shared" si="1"/>
        <v>88</v>
      </c>
      <c r="I15" s="9">
        <f t="shared" si="2"/>
        <v>78</v>
      </c>
      <c r="J15" s="9">
        <f t="shared" si="3"/>
        <v>166</v>
      </c>
      <c r="K15" s="339" t="s">
        <v>991</v>
      </c>
    </row>
    <row r="16" spans="1:11" ht="15.95" customHeight="1" x14ac:dyDescent="0.2">
      <c r="A16" s="8" t="s">
        <v>215</v>
      </c>
      <c r="B16" s="9">
        <v>113</v>
      </c>
      <c r="C16" s="9">
        <v>103</v>
      </c>
      <c r="D16" s="9">
        <v>216</v>
      </c>
      <c r="E16" s="9">
        <v>0</v>
      </c>
      <c r="F16" s="9">
        <v>0</v>
      </c>
      <c r="G16" s="9">
        <f t="shared" si="0"/>
        <v>0</v>
      </c>
      <c r="H16" s="9">
        <f t="shared" si="1"/>
        <v>113</v>
      </c>
      <c r="I16" s="9">
        <f t="shared" si="2"/>
        <v>103</v>
      </c>
      <c r="J16" s="9">
        <f t="shared" si="3"/>
        <v>216</v>
      </c>
      <c r="K16" s="339" t="s">
        <v>906</v>
      </c>
    </row>
    <row r="17" spans="1:11" ht="15.95" customHeight="1" x14ac:dyDescent="0.2">
      <c r="A17" s="8" t="s">
        <v>217</v>
      </c>
      <c r="B17" s="9">
        <v>511</v>
      </c>
      <c r="C17" s="9">
        <v>1096</v>
      </c>
      <c r="D17" s="9">
        <v>1607</v>
      </c>
      <c r="E17" s="9">
        <v>0</v>
      </c>
      <c r="F17" s="9">
        <v>1</v>
      </c>
      <c r="G17" s="9">
        <f t="shared" si="0"/>
        <v>1</v>
      </c>
      <c r="H17" s="9">
        <f t="shared" si="1"/>
        <v>511</v>
      </c>
      <c r="I17" s="9">
        <f t="shared" si="2"/>
        <v>1097</v>
      </c>
      <c r="J17" s="9">
        <f t="shared" si="3"/>
        <v>1608</v>
      </c>
      <c r="K17" s="339" t="s">
        <v>257</v>
      </c>
    </row>
    <row r="18" spans="1:11" ht="15.95" customHeight="1" x14ac:dyDescent="0.2">
      <c r="A18" s="8" t="s">
        <v>780</v>
      </c>
      <c r="B18" s="9">
        <v>104</v>
      </c>
      <c r="C18" s="9">
        <v>174</v>
      </c>
      <c r="D18" s="9">
        <v>278</v>
      </c>
      <c r="E18" s="9">
        <v>0</v>
      </c>
      <c r="F18" s="9">
        <v>0</v>
      </c>
      <c r="G18" s="9">
        <f t="shared" si="0"/>
        <v>0</v>
      </c>
      <c r="H18" s="9">
        <f t="shared" si="1"/>
        <v>104</v>
      </c>
      <c r="I18" s="9">
        <f t="shared" si="2"/>
        <v>174</v>
      </c>
      <c r="J18" s="9">
        <f t="shared" si="3"/>
        <v>278</v>
      </c>
      <c r="K18" s="339" t="s">
        <v>976</v>
      </c>
    </row>
    <row r="19" spans="1:11" ht="15.95" customHeight="1" x14ac:dyDescent="0.2">
      <c r="A19" s="8" t="s">
        <v>221</v>
      </c>
      <c r="B19" s="9">
        <v>637</v>
      </c>
      <c r="C19" s="9">
        <v>422</v>
      </c>
      <c r="D19" s="9">
        <v>1059</v>
      </c>
      <c r="E19" s="9">
        <v>0</v>
      </c>
      <c r="F19" s="9">
        <v>1</v>
      </c>
      <c r="G19" s="9">
        <f t="shared" si="0"/>
        <v>1</v>
      </c>
      <c r="H19" s="9">
        <f t="shared" si="1"/>
        <v>637</v>
      </c>
      <c r="I19" s="9">
        <f t="shared" si="2"/>
        <v>423</v>
      </c>
      <c r="J19" s="9">
        <f t="shared" si="3"/>
        <v>1060</v>
      </c>
      <c r="K19" s="339" t="s">
        <v>222</v>
      </c>
    </row>
    <row r="20" spans="1:11" ht="15.95" customHeight="1" x14ac:dyDescent="0.2">
      <c r="A20" s="8" t="s">
        <v>458</v>
      </c>
      <c r="B20" s="9">
        <v>1169</v>
      </c>
      <c r="C20" s="9">
        <v>2159</v>
      </c>
      <c r="D20" s="9">
        <v>3328</v>
      </c>
      <c r="E20" s="9">
        <v>0</v>
      </c>
      <c r="F20" s="9">
        <v>0</v>
      </c>
      <c r="G20" s="9">
        <f t="shared" si="0"/>
        <v>0</v>
      </c>
      <c r="H20" s="9">
        <f t="shared" si="1"/>
        <v>1169</v>
      </c>
      <c r="I20" s="9">
        <f t="shared" si="2"/>
        <v>2159</v>
      </c>
      <c r="J20" s="9">
        <f t="shared" si="3"/>
        <v>3328</v>
      </c>
      <c r="K20" s="339" t="s">
        <v>977</v>
      </c>
    </row>
    <row r="21" spans="1:11" ht="15.95" customHeight="1" x14ac:dyDescent="0.2">
      <c r="A21" s="8" t="s">
        <v>460</v>
      </c>
      <c r="B21" s="9">
        <v>633</v>
      </c>
      <c r="C21" s="9">
        <v>985</v>
      </c>
      <c r="D21" s="9">
        <v>1618</v>
      </c>
      <c r="E21" s="9">
        <v>0</v>
      </c>
      <c r="F21" s="9">
        <v>0</v>
      </c>
      <c r="G21" s="9">
        <f t="shared" si="0"/>
        <v>0</v>
      </c>
      <c r="H21" s="9">
        <f t="shared" si="1"/>
        <v>633</v>
      </c>
      <c r="I21" s="9">
        <f t="shared" si="2"/>
        <v>985</v>
      </c>
      <c r="J21" s="9">
        <f t="shared" si="3"/>
        <v>1618</v>
      </c>
      <c r="K21" s="339" t="s">
        <v>978</v>
      </c>
    </row>
    <row r="22" spans="1:11" ht="15.95" customHeight="1" x14ac:dyDescent="0.2">
      <c r="A22" s="8" t="s">
        <v>982</v>
      </c>
      <c r="B22" s="9">
        <v>620</v>
      </c>
      <c r="C22" s="9">
        <v>693</v>
      </c>
      <c r="D22" s="9">
        <v>1313</v>
      </c>
      <c r="E22" s="9">
        <v>0</v>
      </c>
      <c r="F22" s="9">
        <v>0</v>
      </c>
      <c r="G22" s="9">
        <f t="shared" si="0"/>
        <v>0</v>
      </c>
      <c r="H22" s="9">
        <f t="shared" si="1"/>
        <v>620</v>
      </c>
      <c r="I22" s="9">
        <f t="shared" si="2"/>
        <v>693</v>
      </c>
      <c r="J22" s="9">
        <f t="shared" si="3"/>
        <v>1313</v>
      </c>
      <c r="K22" s="339" t="s">
        <v>980</v>
      </c>
    </row>
    <row r="23" spans="1:11" ht="15.95" customHeight="1" x14ac:dyDescent="0.2">
      <c r="A23" s="8" t="s">
        <v>311</v>
      </c>
      <c r="B23" s="9">
        <v>105</v>
      </c>
      <c r="C23" s="9">
        <v>250</v>
      </c>
      <c r="D23" s="9">
        <v>355</v>
      </c>
      <c r="E23" s="9">
        <v>0</v>
      </c>
      <c r="F23" s="9">
        <v>0</v>
      </c>
      <c r="G23" s="9">
        <f t="shared" si="0"/>
        <v>0</v>
      </c>
      <c r="H23" s="9">
        <f t="shared" si="1"/>
        <v>105</v>
      </c>
      <c r="I23" s="9">
        <f t="shared" si="2"/>
        <v>250</v>
      </c>
      <c r="J23" s="9">
        <f t="shared" si="3"/>
        <v>355</v>
      </c>
      <c r="K23" s="339" t="s">
        <v>297</v>
      </c>
    </row>
    <row r="24" spans="1:11" ht="15.95" customHeight="1" x14ac:dyDescent="0.2">
      <c r="A24" s="8" t="s">
        <v>229</v>
      </c>
      <c r="B24" s="9">
        <v>410</v>
      </c>
      <c r="C24" s="9">
        <v>195</v>
      </c>
      <c r="D24" s="9">
        <v>605</v>
      </c>
      <c r="E24" s="9">
        <v>0</v>
      </c>
      <c r="F24" s="9">
        <v>0</v>
      </c>
      <c r="G24" s="9">
        <f t="shared" si="0"/>
        <v>0</v>
      </c>
      <c r="H24" s="9">
        <f t="shared" si="1"/>
        <v>410</v>
      </c>
      <c r="I24" s="9">
        <f t="shared" si="2"/>
        <v>195</v>
      </c>
      <c r="J24" s="9">
        <f t="shared" si="3"/>
        <v>605</v>
      </c>
      <c r="K24" s="339" t="s">
        <v>230</v>
      </c>
    </row>
    <row r="25" spans="1:11" ht="15.95" customHeight="1" x14ac:dyDescent="0.2">
      <c r="A25" s="8" t="s">
        <v>939</v>
      </c>
      <c r="B25" s="9">
        <v>614</v>
      </c>
      <c r="C25" s="9">
        <v>848</v>
      </c>
      <c r="D25" s="9">
        <v>1462</v>
      </c>
      <c r="E25" s="9">
        <v>0</v>
      </c>
      <c r="F25" s="9">
        <v>0</v>
      </c>
      <c r="G25" s="9">
        <f t="shared" si="0"/>
        <v>0</v>
      </c>
      <c r="H25" s="9">
        <f t="shared" si="1"/>
        <v>614</v>
      </c>
      <c r="I25" s="9">
        <f t="shared" si="2"/>
        <v>848</v>
      </c>
      <c r="J25" s="9">
        <f t="shared" si="3"/>
        <v>1462</v>
      </c>
      <c r="K25" s="339" t="s">
        <v>234</v>
      </c>
    </row>
    <row r="26" spans="1:11" ht="15.95" customHeight="1" x14ac:dyDescent="0.2">
      <c r="A26" s="8" t="s">
        <v>433</v>
      </c>
      <c r="B26" s="9">
        <v>1467</v>
      </c>
      <c r="C26" s="9">
        <v>918</v>
      </c>
      <c r="D26" s="9">
        <v>2385</v>
      </c>
      <c r="E26" s="9">
        <v>0</v>
      </c>
      <c r="F26" s="9">
        <v>0</v>
      </c>
      <c r="G26" s="9">
        <f t="shared" si="0"/>
        <v>0</v>
      </c>
      <c r="H26" s="9">
        <f t="shared" si="1"/>
        <v>1467</v>
      </c>
      <c r="I26" s="9">
        <f t="shared" si="2"/>
        <v>918</v>
      </c>
      <c r="J26" s="9">
        <f t="shared" si="3"/>
        <v>2385</v>
      </c>
      <c r="K26" s="339" t="s">
        <v>434</v>
      </c>
    </row>
    <row r="27" spans="1:11" ht="15.95" customHeight="1" x14ac:dyDescent="0.2">
      <c r="A27" s="8" t="s">
        <v>90</v>
      </c>
      <c r="B27" s="9">
        <f>SUM(B9:B26)</f>
        <v>7638</v>
      </c>
      <c r="C27" s="9">
        <f t="shared" ref="C27:J27" si="7">SUM(C9:C26)</f>
        <v>9748</v>
      </c>
      <c r="D27" s="9">
        <f t="shared" si="7"/>
        <v>17386</v>
      </c>
      <c r="E27" s="9">
        <f t="shared" si="7"/>
        <v>0</v>
      </c>
      <c r="F27" s="9">
        <f t="shared" si="7"/>
        <v>2</v>
      </c>
      <c r="G27" s="9">
        <f t="shared" si="7"/>
        <v>2</v>
      </c>
      <c r="H27" s="9">
        <f t="shared" si="7"/>
        <v>7638</v>
      </c>
      <c r="I27" s="9">
        <f t="shared" si="7"/>
        <v>9750</v>
      </c>
      <c r="J27" s="9">
        <f t="shared" si="7"/>
        <v>17388</v>
      </c>
      <c r="K27" s="339" t="s">
        <v>313</v>
      </c>
    </row>
    <row r="28" spans="1:11" ht="12.75" customHeight="1" x14ac:dyDescent="0.2">
      <c r="A28" s="8" t="s">
        <v>92</v>
      </c>
      <c r="B28" s="9"/>
      <c r="C28" s="9"/>
      <c r="D28" s="9"/>
      <c r="E28" s="9"/>
      <c r="F28" s="9"/>
      <c r="G28" s="9"/>
      <c r="H28" s="9"/>
      <c r="I28" s="9"/>
      <c r="J28" s="9"/>
      <c r="K28" s="339" t="s">
        <v>981</v>
      </c>
    </row>
    <row r="29" spans="1:11" ht="15.95" customHeight="1" x14ac:dyDescent="0.2">
      <c r="A29" s="8" t="s">
        <v>207</v>
      </c>
      <c r="B29" s="9">
        <v>399</v>
      </c>
      <c r="C29" s="9">
        <v>186</v>
      </c>
      <c r="D29" s="9">
        <v>585</v>
      </c>
      <c r="E29" s="9">
        <v>0</v>
      </c>
      <c r="F29" s="9">
        <v>0</v>
      </c>
      <c r="G29" s="9">
        <f>SUM(E29:F29)</f>
        <v>0</v>
      </c>
      <c r="H29" s="9">
        <f>SUM(B29,E29)</f>
        <v>399</v>
      </c>
      <c r="I29" s="9">
        <f>SUM(C29,F29)</f>
        <v>186</v>
      </c>
      <c r="J29" s="9">
        <f t="shared" ref="J29:J40" si="8">SUM(D29,G29)</f>
        <v>585</v>
      </c>
      <c r="K29" s="339" t="s">
        <v>208</v>
      </c>
    </row>
    <row r="30" spans="1:11" ht="15.95" customHeight="1" x14ac:dyDescent="0.2">
      <c r="A30" s="8" t="s">
        <v>209</v>
      </c>
      <c r="B30" s="9">
        <v>399</v>
      </c>
      <c r="C30" s="9">
        <v>93</v>
      </c>
      <c r="D30" s="9">
        <v>492</v>
      </c>
      <c r="E30" s="9">
        <v>0</v>
      </c>
      <c r="F30" s="9">
        <v>0</v>
      </c>
      <c r="G30" s="9">
        <f t="shared" ref="G30:G40" si="9">SUM(E30:F30)</f>
        <v>0</v>
      </c>
      <c r="H30" s="9">
        <f t="shared" ref="H30:I41" si="10">SUM(B30,E30)</f>
        <v>399</v>
      </c>
      <c r="I30" s="9">
        <f t="shared" si="10"/>
        <v>93</v>
      </c>
      <c r="J30" s="9">
        <f t="shared" si="8"/>
        <v>492</v>
      </c>
      <c r="K30" s="339" t="s">
        <v>210</v>
      </c>
    </row>
    <row r="31" spans="1:11" ht="15.95" customHeight="1" x14ac:dyDescent="0.2">
      <c r="A31" s="8" t="s">
        <v>213</v>
      </c>
      <c r="B31" s="9">
        <v>47</v>
      </c>
      <c r="C31" s="9">
        <v>8</v>
      </c>
      <c r="D31" s="9">
        <v>55</v>
      </c>
      <c r="E31" s="9">
        <v>0</v>
      </c>
      <c r="F31" s="9">
        <v>0</v>
      </c>
      <c r="G31" s="9">
        <f t="shared" si="9"/>
        <v>0</v>
      </c>
      <c r="H31" s="9">
        <f t="shared" si="10"/>
        <v>47</v>
      </c>
      <c r="I31" s="9">
        <f t="shared" si="10"/>
        <v>8</v>
      </c>
      <c r="J31" s="9">
        <f t="shared" si="8"/>
        <v>55</v>
      </c>
      <c r="K31" s="339" t="s">
        <v>214</v>
      </c>
    </row>
    <row r="32" spans="1:11" ht="15.95" customHeight="1" x14ac:dyDescent="0.2">
      <c r="A32" s="8" t="s">
        <v>217</v>
      </c>
      <c r="B32" s="9">
        <v>533</v>
      </c>
      <c r="C32" s="9">
        <v>389</v>
      </c>
      <c r="D32" s="9">
        <v>922</v>
      </c>
      <c r="E32" s="9">
        <v>0</v>
      </c>
      <c r="F32" s="9">
        <v>0</v>
      </c>
      <c r="G32" s="9">
        <f t="shared" si="9"/>
        <v>0</v>
      </c>
      <c r="H32" s="9">
        <f t="shared" si="10"/>
        <v>533</v>
      </c>
      <c r="I32" s="9">
        <f t="shared" si="10"/>
        <v>389</v>
      </c>
      <c r="J32" s="9">
        <f t="shared" si="8"/>
        <v>922</v>
      </c>
      <c r="K32" s="339" t="s">
        <v>975</v>
      </c>
    </row>
    <row r="33" spans="1:11" ht="15.95" customHeight="1" x14ac:dyDescent="0.2">
      <c r="A33" s="8" t="s">
        <v>780</v>
      </c>
      <c r="B33" s="9">
        <v>59</v>
      </c>
      <c r="C33" s="9">
        <v>17</v>
      </c>
      <c r="D33" s="9">
        <v>76</v>
      </c>
      <c r="E33" s="9">
        <v>0</v>
      </c>
      <c r="F33" s="9">
        <v>0</v>
      </c>
      <c r="G33" s="9">
        <f t="shared" si="9"/>
        <v>0</v>
      </c>
      <c r="H33" s="9">
        <f t="shared" si="10"/>
        <v>59</v>
      </c>
      <c r="I33" s="9">
        <f t="shared" si="10"/>
        <v>17</v>
      </c>
      <c r="J33" s="9">
        <f t="shared" si="8"/>
        <v>76</v>
      </c>
      <c r="K33" s="339" t="s">
        <v>976</v>
      </c>
    </row>
    <row r="34" spans="1:11" ht="15.95" customHeight="1" x14ac:dyDescent="0.2">
      <c r="A34" s="8" t="s">
        <v>221</v>
      </c>
      <c r="B34" s="9">
        <v>455</v>
      </c>
      <c r="C34" s="9">
        <v>337</v>
      </c>
      <c r="D34" s="9">
        <v>792</v>
      </c>
      <c r="E34" s="9">
        <v>0</v>
      </c>
      <c r="F34" s="9">
        <v>0</v>
      </c>
      <c r="G34" s="9">
        <f t="shared" si="9"/>
        <v>0</v>
      </c>
      <c r="H34" s="9">
        <f t="shared" si="10"/>
        <v>455</v>
      </c>
      <c r="I34" s="9">
        <f t="shared" si="10"/>
        <v>337</v>
      </c>
      <c r="J34" s="9">
        <f t="shared" si="8"/>
        <v>792</v>
      </c>
      <c r="K34" s="339" t="s">
        <v>222</v>
      </c>
    </row>
    <row r="35" spans="1:11" ht="15.95" customHeight="1" x14ac:dyDescent="0.2">
      <c r="A35" s="8" t="s">
        <v>458</v>
      </c>
      <c r="B35" s="9">
        <v>1027</v>
      </c>
      <c r="C35" s="9">
        <v>1050</v>
      </c>
      <c r="D35" s="9">
        <v>2077</v>
      </c>
      <c r="E35" s="9">
        <v>0</v>
      </c>
      <c r="F35" s="9">
        <v>0</v>
      </c>
      <c r="G35" s="9">
        <f t="shared" si="9"/>
        <v>0</v>
      </c>
      <c r="H35" s="9">
        <f t="shared" si="10"/>
        <v>1027</v>
      </c>
      <c r="I35" s="9">
        <f t="shared" si="10"/>
        <v>1050</v>
      </c>
      <c r="J35" s="9">
        <f t="shared" si="8"/>
        <v>2077</v>
      </c>
      <c r="K35" s="339" t="s">
        <v>977</v>
      </c>
    </row>
    <row r="36" spans="1:11" ht="15.95" customHeight="1" x14ac:dyDescent="0.2">
      <c r="A36" s="8" t="s">
        <v>460</v>
      </c>
      <c r="B36" s="9">
        <v>177</v>
      </c>
      <c r="C36" s="9">
        <v>133</v>
      </c>
      <c r="D36" s="9">
        <v>310</v>
      </c>
      <c r="E36" s="9">
        <v>0</v>
      </c>
      <c r="F36" s="9">
        <v>0</v>
      </c>
      <c r="G36" s="9">
        <f t="shared" si="9"/>
        <v>0</v>
      </c>
      <c r="H36" s="9">
        <f t="shared" si="10"/>
        <v>177</v>
      </c>
      <c r="I36" s="9">
        <f t="shared" si="10"/>
        <v>133</v>
      </c>
      <c r="J36" s="9">
        <f t="shared" si="8"/>
        <v>310</v>
      </c>
      <c r="K36" s="339" t="s">
        <v>908</v>
      </c>
    </row>
    <row r="37" spans="1:11" ht="15.95" customHeight="1" x14ac:dyDescent="0.2">
      <c r="A37" s="8" t="s">
        <v>982</v>
      </c>
      <c r="B37" s="9">
        <v>32</v>
      </c>
      <c r="C37" s="9">
        <v>13</v>
      </c>
      <c r="D37" s="9">
        <v>45</v>
      </c>
      <c r="E37" s="9">
        <v>0</v>
      </c>
      <c r="F37" s="9">
        <v>0</v>
      </c>
      <c r="G37" s="9">
        <f t="shared" si="9"/>
        <v>0</v>
      </c>
      <c r="H37" s="9">
        <f t="shared" si="10"/>
        <v>32</v>
      </c>
      <c r="I37" s="9">
        <f t="shared" si="10"/>
        <v>13</v>
      </c>
      <c r="J37" s="9">
        <f t="shared" si="8"/>
        <v>45</v>
      </c>
      <c r="K37" s="339" t="s">
        <v>980</v>
      </c>
    </row>
    <row r="38" spans="1:11" ht="15.95" customHeight="1" x14ac:dyDescent="0.2">
      <c r="A38" s="8" t="s">
        <v>229</v>
      </c>
      <c r="B38" s="9">
        <v>385</v>
      </c>
      <c r="C38" s="9">
        <v>113</v>
      </c>
      <c r="D38" s="9">
        <v>498</v>
      </c>
      <c r="E38" s="9">
        <v>0</v>
      </c>
      <c r="F38" s="9">
        <v>0</v>
      </c>
      <c r="G38" s="9">
        <f t="shared" si="9"/>
        <v>0</v>
      </c>
      <c r="H38" s="9">
        <f t="shared" si="10"/>
        <v>385</v>
      </c>
      <c r="I38" s="9">
        <f t="shared" si="10"/>
        <v>113</v>
      </c>
      <c r="J38" s="9">
        <f t="shared" si="8"/>
        <v>498</v>
      </c>
      <c r="K38" s="339" t="s">
        <v>297</v>
      </c>
    </row>
    <row r="39" spans="1:11" ht="15.95" customHeight="1" x14ac:dyDescent="0.2">
      <c r="A39" s="8" t="s">
        <v>939</v>
      </c>
      <c r="B39" s="9">
        <v>60</v>
      </c>
      <c r="C39" s="9">
        <v>28</v>
      </c>
      <c r="D39" s="9">
        <v>88</v>
      </c>
      <c r="E39" s="9">
        <v>0</v>
      </c>
      <c r="F39" s="9">
        <v>0</v>
      </c>
      <c r="G39" s="9">
        <f t="shared" si="9"/>
        <v>0</v>
      </c>
      <c r="H39" s="9">
        <f t="shared" si="10"/>
        <v>60</v>
      </c>
      <c r="I39" s="9">
        <f t="shared" si="10"/>
        <v>28</v>
      </c>
      <c r="J39" s="9">
        <f t="shared" si="8"/>
        <v>88</v>
      </c>
      <c r="K39" s="339" t="s">
        <v>234</v>
      </c>
    </row>
    <row r="40" spans="1:11" ht="15.95" customHeight="1" x14ac:dyDescent="0.2">
      <c r="A40" s="8" t="s">
        <v>433</v>
      </c>
      <c r="B40" s="9">
        <v>1723</v>
      </c>
      <c r="C40" s="9">
        <v>360</v>
      </c>
      <c r="D40" s="9">
        <v>2083</v>
      </c>
      <c r="E40" s="9">
        <v>0</v>
      </c>
      <c r="F40" s="9">
        <v>0</v>
      </c>
      <c r="G40" s="9">
        <f t="shared" si="9"/>
        <v>0</v>
      </c>
      <c r="H40" s="9">
        <f t="shared" si="10"/>
        <v>1723</v>
      </c>
      <c r="I40" s="9">
        <f t="shared" si="10"/>
        <v>360</v>
      </c>
      <c r="J40" s="9">
        <f t="shared" si="8"/>
        <v>2083</v>
      </c>
      <c r="K40" s="339" t="s">
        <v>434</v>
      </c>
    </row>
    <row r="41" spans="1:11" ht="15.95" customHeight="1" thickBot="1" x14ac:dyDescent="0.25">
      <c r="A41" s="40" t="s">
        <v>126</v>
      </c>
      <c r="B41" s="41">
        <f>SUM(B29:B40)</f>
        <v>5296</v>
      </c>
      <c r="C41" s="41">
        <f t="shared" ref="C41:J41" si="11">SUM(C29:C40)</f>
        <v>2727</v>
      </c>
      <c r="D41" s="41">
        <f t="shared" si="11"/>
        <v>8023</v>
      </c>
      <c r="E41" s="41">
        <f t="shared" si="11"/>
        <v>0</v>
      </c>
      <c r="F41" s="41">
        <f t="shared" si="11"/>
        <v>0</v>
      </c>
      <c r="G41" s="41">
        <f t="shared" si="11"/>
        <v>0</v>
      </c>
      <c r="H41" s="41">
        <f t="shared" si="10"/>
        <v>5296</v>
      </c>
      <c r="I41" s="41">
        <f t="shared" si="11"/>
        <v>2727</v>
      </c>
      <c r="J41" s="41">
        <f t="shared" si="11"/>
        <v>8023</v>
      </c>
      <c r="K41" s="42" t="s">
        <v>315</v>
      </c>
    </row>
    <row r="42" spans="1:11" ht="15.95" customHeight="1" thickBot="1" x14ac:dyDescent="0.25">
      <c r="A42" s="23" t="s">
        <v>252</v>
      </c>
      <c r="B42" s="24">
        <f>SUM(B41,B27)</f>
        <v>12934</v>
      </c>
      <c r="C42" s="24">
        <f t="shared" ref="C42:I42" si="12">SUM(C41,C27)</f>
        <v>12475</v>
      </c>
      <c r="D42" s="24">
        <f t="shared" si="12"/>
        <v>25409</v>
      </c>
      <c r="E42" s="24">
        <f t="shared" si="12"/>
        <v>0</v>
      </c>
      <c r="F42" s="24">
        <f t="shared" si="12"/>
        <v>2</v>
      </c>
      <c r="G42" s="24">
        <f t="shared" si="12"/>
        <v>2</v>
      </c>
      <c r="H42" s="24">
        <f t="shared" si="12"/>
        <v>12934</v>
      </c>
      <c r="I42" s="24">
        <f t="shared" si="12"/>
        <v>12477</v>
      </c>
      <c r="J42" s="24">
        <f>SUM(J41,J27)</f>
        <v>25411</v>
      </c>
      <c r="K42" s="340" t="s">
        <v>253</v>
      </c>
    </row>
    <row r="43" spans="1:11" s="837" customFormat="1" ht="11.25" customHeight="1" thickTop="1" x14ac:dyDescent="0.2">
      <c r="A43" s="844"/>
      <c r="B43" s="835"/>
      <c r="C43" s="835"/>
      <c r="D43" s="835"/>
      <c r="E43" s="835"/>
      <c r="F43" s="835"/>
      <c r="G43" s="835"/>
      <c r="H43" s="835"/>
      <c r="I43" s="835"/>
      <c r="J43" s="835"/>
      <c r="K43" s="841"/>
    </row>
    <row r="44" spans="1:11" ht="21.75" customHeight="1" x14ac:dyDescent="0.2">
      <c r="A44" s="995" t="s">
        <v>2163</v>
      </c>
      <c r="B44" s="995"/>
      <c r="C44" s="995"/>
      <c r="D44" s="995"/>
      <c r="E44" s="995"/>
      <c r="F44" s="995"/>
      <c r="G44" s="995"/>
      <c r="H44" s="995"/>
      <c r="I44" s="995"/>
      <c r="J44" s="995"/>
      <c r="K44" s="995"/>
    </row>
    <row r="45" spans="1:11" ht="33" customHeight="1" x14ac:dyDescent="0.2">
      <c r="A45" s="999" t="s">
        <v>2164</v>
      </c>
      <c r="B45" s="999"/>
      <c r="C45" s="999"/>
      <c r="D45" s="999"/>
      <c r="E45" s="999"/>
      <c r="F45" s="999"/>
      <c r="G45" s="999"/>
      <c r="H45" s="999"/>
      <c r="I45" s="999"/>
      <c r="J45" s="999"/>
      <c r="K45" s="999"/>
    </row>
    <row r="46" spans="1:11" ht="16.5" thickBot="1" x14ac:dyDescent="0.3">
      <c r="A46" s="323" t="s">
        <v>2554</v>
      </c>
      <c r="K46" s="329" t="s">
        <v>993</v>
      </c>
    </row>
    <row r="47" spans="1:11" ht="16.5" thickTop="1" x14ac:dyDescent="0.25">
      <c r="A47" s="992" t="s">
        <v>196</v>
      </c>
      <c r="B47" s="1003" t="s">
        <v>1</v>
      </c>
      <c r="C47" s="1003"/>
      <c r="D47" s="1003"/>
      <c r="E47" s="1003" t="s">
        <v>2</v>
      </c>
      <c r="F47" s="1003"/>
      <c r="G47" s="1003"/>
      <c r="H47" s="1003" t="s">
        <v>4</v>
      </c>
      <c r="I47" s="1003"/>
      <c r="J47" s="1003"/>
      <c r="K47" s="992" t="s">
        <v>197</v>
      </c>
    </row>
    <row r="48" spans="1:11" ht="15.75" x14ac:dyDescent="0.25">
      <c r="A48" s="993"/>
      <c r="B48" s="1004" t="s">
        <v>6</v>
      </c>
      <c r="C48" s="1004"/>
      <c r="D48" s="1004"/>
      <c r="E48" s="1004" t="s">
        <v>7</v>
      </c>
      <c r="F48" s="1004"/>
      <c r="G48" s="1004"/>
      <c r="H48" s="1004" t="s">
        <v>9</v>
      </c>
      <c r="I48" s="1004"/>
      <c r="J48" s="1004"/>
      <c r="K48" s="993"/>
    </row>
    <row r="49" spans="1:11" ht="15.75" x14ac:dyDescent="0.25">
      <c r="A49" s="993"/>
      <c r="B49" s="334" t="s">
        <v>10</v>
      </c>
      <c r="C49" s="334" t="s">
        <v>112</v>
      </c>
      <c r="D49" s="334" t="s">
        <v>12</v>
      </c>
      <c r="E49" s="334" t="s">
        <v>10</v>
      </c>
      <c r="F49" s="334" t="s">
        <v>112</v>
      </c>
      <c r="G49" s="334" t="s">
        <v>12</v>
      </c>
      <c r="H49" s="334" t="s">
        <v>10</v>
      </c>
      <c r="I49" s="334" t="s">
        <v>112</v>
      </c>
      <c r="J49" s="334" t="s">
        <v>12</v>
      </c>
      <c r="K49" s="993"/>
    </row>
    <row r="50" spans="1:11" ht="16.5" thickBot="1" x14ac:dyDescent="0.3">
      <c r="A50" s="994"/>
      <c r="B50" s="4" t="s">
        <v>13</v>
      </c>
      <c r="C50" s="4" t="s">
        <v>14</v>
      </c>
      <c r="D50" s="4" t="s">
        <v>9</v>
      </c>
      <c r="E50" s="4" t="s">
        <v>13</v>
      </c>
      <c r="F50" s="4" t="s">
        <v>14</v>
      </c>
      <c r="G50" s="4" t="s">
        <v>9</v>
      </c>
      <c r="H50" s="4" t="s">
        <v>13</v>
      </c>
      <c r="I50" s="4" t="s">
        <v>14</v>
      </c>
      <c r="J50" s="4" t="s">
        <v>9</v>
      </c>
      <c r="K50" s="994"/>
    </row>
    <row r="51" spans="1:11" ht="15.95" customHeight="1" x14ac:dyDescent="0.2">
      <c r="A51" s="37" t="s">
        <v>15</v>
      </c>
      <c r="B51" s="38"/>
      <c r="C51" s="38"/>
      <c r="D51" s="38"/>
      <c r="E51" s="38"/>
      <c r="F51" s="38"/>
      <c r="G51" s="38"/>
      <c r="H51" s="38"/>
      <c r="I51" s="38"/>
      <c r="J51" s="38"/>
      <c r="K51" s="39" t="s">
        <v>198</v>
      </c>
    </row>
    <row r="52" spans="1:11" ht="15.95" customHeight="1" x14ac:dyDescent="0.2">
      <c r="A52" s="8" t="s">
        <v>199</v>
      </c>
      <c r="B52" s="9">
        <v>243</v>
      </c>
      <c r="C52" s="9">
        <v>463</v>
      </c>
      <c r="D52" s="9">
        <v>706</v>
      </c>
      <c r="E52" s="9">
        <v>0</v>
      </c>
      <c r="F52" s="9">
        <v>0</v>
      </c>
      <c r="G52" s="9">
        <f>SUM(E52:F52)</f>
        <v>0</v>
      </c>
      <c r="H52" s="9">
        <f>SUM(B52,E52)</f>
        <v>243</v>
      </c>
      <c r="I52" s="9">
        <f>SUM(F52,C52)</f>
        <v>463</v>
      </c>
      <c r="J52" s="9">
        <f t="shared" ref="J52:J69" si="13">SUM(D52,G52)</f>
        <v>706</v>
      </c>
      <c r="K52" s="339" t="s">
        <v>200</v>
      </c>
    </row>
    <row r="53" spans="1:11" ht="15.95" customHeight="1" x14ac:dyDescent="0.2">
      <c r="A53" s="8" t="s">
        <v>203</v>
      </c>
      <c r="B53" s="9">
        <v>164</v>
      </c>
      <c r="C53" s="9">
        <v>285</v>
      </c>
      <c r="D53" s="9">
        <v>449</v>
      </c>
      <c r="E53" s="9">
        <v>0</v>
      </c>
      <c r="F53" s="9">
        <v>0</v>
      </c>
      <c r="G53" s="9">
        <f t="shared" ref="G53:G69" si="14">SUM(E53:F53)</f>
        <v>0</v>
      </c>
      <c r="H53" s="9">
        <f t="shared" ref="H53:H69" si="15">SUM(B53,E53)</f>
        <v>164</v>
      </c>
      <c r="I53" s="9">
        <f t="shared" ref="I53:I69" si="16">SUM(F53,C53)</f>
        <v>285</v>
      </c>
      <c r="J53" s="9">
        <f t="shared" si="13"/>
        <v>449</v>
      </c>
      <c r="K53" s="339" t="s">
        <v>204</v>
      </c>
    </row>
    <row r="54" spans="1:11" s="560" customFormat="1" ht="15.95" customHeight="1" x14ac:dyDescent="0.2">
      <c r="A54" s="463" t="s">
        <v>205</v>
      </c>
      <c r="B54" s="9">
        <v>7</v>
      </c>
      <c r="C54" s="9">
        <v>41</v>
      </c>
      <c r="D54" s="9">
        <v>48</v>
      </c>
      <c r="E54" s="9">
        <v>0</v>
      </c>
      <c r="F54" s="9">
        <v>0</v>
      </c>
      <c r="G54" s="9">
        <v>0</v>
      </c>
      <c r="H54" s="9">
        <f t="shared" ref="H54" si="17">SUM(B54,E54)</f>
        <v>7</v>
      </c>
      <c r="I54" s="9">
        <f t="shared" ref="I54" si="18">SUM(F54,C54)</f>
        <v>41</v>
      </c>
      <c r="J54" s="9">
        <f t="shared" ref="J54" si="19">SUM(D54,G54)</f>
        <v>48</v>
      </c>
      <c r="K54" s="562" t="s">
        <v>305</v>
      </c>
    </row>
    <row r="55" spans="1:11" ht="15.95" customHeight="1" x14ac:dyDescent="0.2">
      <c r="A55" s="8" t="s">
        <v>207</v>
      </c>
      <c r="B55" s="9">
        <v>73</v>
      </c>
      <c r="C55" s="9">
        <v>327</v>
      </c>
      <c r="D55" s="9">
        <v>400</v>
      </c>
      <c r="E55" s="9">
        <v>0</v>
      </c>
      <c r="F55" s="9">
        <v>0</v>
      </c>
      <c r="G55" s="9">
        <f t="shared" si="14"/>
        <v>0</v>
      </c>
      <c r="H55" s="9">
        <f t="shared" si="15"/>
        <v>73</v>
      </c>
      <c r="I55" s="9">
        <f t="shared" si="16"/>
        <v>327</v>
      </c>
      <c r="J55" s="9">
        <f t="shared" si="13"/>
        <v>400</v>
      </c>
      <c r="K55" s="339" t="s">
        <v>208</v>
      </c>
    </row>
    <row r="56" spans="1:11" ht="15.95" customHeight="1" x14ac:dyDescent="0.2">
      <c r="A56" s="8" t="s">
        <v>209</v>
      </c>
      <c r="B56" s="9">
        <v>332</v>
      </c>
      <c r="C56" s="9">
        <v>327</v>
      </c>
      <c r="D56" s="9">
        <v>659</v>
      </c>
      <c r="E56" s="9">
        <v>0</v>
      </c>
      <c r="F56" s="9">
        <v>0</v>
      </c>
      <c r="G56" s="9">
        <f t="shared" si="14"/>
        <v>0</v>
      </c>
      <c r="H56" s="9">
        <f t="shared" si="15"/>
        <v>332</v>
      </c>
      <c r="I56" s="9">
        <f t="shared" si="16"/>
        <v>327</v>
      </c>
      <c r="J56" s="9">
        <f t="shared" si="13"/>
        <v>659</v>
      </c>
      <c r="K56" s="339" t="s">
        <v>210</v>
      </c>
    </row>
    <row r="57" spans="1:11" ht="15.95" customHeight="1" x14ac:dyDescent="0.2">
      <c r="A57" s="8" t="s">
        <v>213</v>
      </c>
      <c r="B57" s="9">
        <v>274</v>
      </c>
      <c r="C57" s="9">
        <v>327</v>
      </c>
      <c r="D57" s="9">
        <v>601</v>
      </c>
      <c r="E57" s="9">
        <v>0</v>
      </c>
      <c r="F57" s="9">
        <v>0</v>
      </c>
      <c r="G57" s="9">
        <f t="shared" si="14"/>
        <v>0</v>
      </c>
      <c r="H57" s="9">
        <f t="shared" si="15"/>
        <v>274</v>
      </c>
      <c r="I57" s="9">
        <f t="shared" si="16"/>
        <v>327</v>
      </c>
      <c r="J57" s="9">
        <f t="shared" si="13"/>
        <v>601</v>
      </c>
      <c r="K57" s="339" t="s">
        <v>214</v>
      </c>
    </row>
    <row r="58" spans="1:11" ht="15.95" customHeight="1" x14ac:dyDescent="0.2">
      <c r="A58" s="8" t="s">
        <v>973</v>
      </c>
      <c r="B58" s="9">
        <v>87</v>
      </c>
      <c r="C58" s="9">
        <v>78</v>
      </c>
      <c r="D58" s="9">
        <v>165</v>
      </c>
      <c r="E58" s="9">
        <v>0</v>
      </c>
      <c r="F58" s="9">
        <v>0</v>
      </c>
      <c r="G58" s="9">
        <f t="shared" si="14"/>
        <v>0</v>
      </c>
      <c r="H58" s="9">
        <f t="shared" si="15"/>
        <v>87</v>
      </c>
      <c r="I58" s="9">
        <f t="shared" si="16"/>
        <v>78</v>
      </c>
      <c r="J58" s="9">
        <f t="shared" si="13"/>
        <v>165</v>
      </c>
      <c r="K58" s="339" t="s">
        <v>974</v>
      </c>
    </row>
    <row r="59" spans="1:11" ht="15.95" customHeight="1" x14ac:dyDescent="0.2">
      <c r="A59" s="8" t="s">
        <v>215</v>
      </c>
      <c r="B59" s="9">
        <v>86</v>
      </c>
      <c r="C59" s="9">
        <v>93</v>
      </c>
      <c r="D59" s="9">
        <v>179</v>
      </c>
      <c r="E59" s="9">
        <v>0</v>
      </c>
      <c r="F59" s="9">
        <v>0</v>
      </c>
      <c r="G59" s="9">
        <f t="shared" si="14"/>
        <v>0</v>
      </c>
      <c r="H59" s="9">
        <f t="shared" si="15"/>
        <v>86</v>
      </c>
      <c r="I59" s="9">
        <f t="shared" si="16"/>
        <v>93</v>
      </c>
      <c r="J59" s="9">
        <f t="shared" si="13"/>
        <v>179</v>
      </c>
      <c r="K59" s="339" t="s">
        <v>906</v>
      </c>
    </row>
    <row r="60" spans="1:11" ht="15.95" customHeight="1" x14ac:dyDescent="0.2">
      <c r="A60" s="8" t="s">
        <v>217</v>
      </c>
      <c r="B60" s="9">
        <v>441</v>
      </c>
      <c r="C60" s="9">
        <v>1003</v>
      </c>
      <c r="D60" s="9">
        <v>1444</v>
      </c>
      <c r="E60" s="9">
        <v>0</v>
      </c>
      <c r="F60" s="9">
        <v>1</v>
      </c>
      <c r="G60" s="9">
        <f t="shared" si="14"/>
        <v>1</v>
      </c>
      <c r="H60" s="9">
        <f t="shared" si="15"/>
        <v>441</v>
      </c>
      <c r="I60" s="9">
        <f t="shared" si="16"/>
        <v>1004</v>
      </c>
      <c r="J60" s="9">
        <f t="shared" si="13"/>
        <v>1445</v>
      </c>
      <c r="K60" s="339" t="s">
        <v>218</v>
      </c>
    </row>
    <row r="61" spans="1:11" ht="15.95" customHeight="1" x14ac:dyDescent="0.2">
      <c r="A61" s="8" t="s">
        <v>780</v>
      </c>
      <c r="B61" s="9">
        <v>94</v>
      </c>
      <c r="C61" s="9">
        <v>162</v>
      </c>
      <c r="D61" s="9">
        <v>256</v>
      </c>
      <c r="E61" s="9">
        <v>0</v>
      </c>
      <c r="F61" s="9">
        <v>0</v>
      </c>
      <c r="G61" s="9">
        <f t="shared" si="14"/>
        <v>0</v>
      </c>
      <c r="H61" s="9">
        <f t="shared" si="15"/>
        <v>94</v>
      </c>
      <c r="I61" s="9">
        <f t="shared" si="16"/>
        <v>162</v>
      </c>
      <c r="J61" s="9">
        <f t="shared" si="13"/>
        <v>256</v>
      </c>
      <c r="K61" s="339" t="s">
        <v>976</v>
      </c>
    </row>
    <row r="62" spans="1:11" ht="15.95" customHeight="1" x14ac:dyDescent="0.2">
      <c r="A62" s="8" t="s">
        <v>221</v>
      </c>
      <c r="B62" s="9">
        <v>628</v>
      </c>
      <c r="C62" s="9">
        <v>421</v>
      </c>
      <c r="D62" s="9">
        <v>1049</v>
      </c>
      <c r="E62" s="9">
        <v>0</v>
      </c>
      <c r="F62" s="9">
        <v>1</v>
      </c>
      <c r="G62" s="9">
        <f t="shared" si="14"/>
        <v>1</v>
      </c>
      <c r="H62" s="9">
        <f t="shared" si="15"/>
        <v>628</v>
      </c>
      <c r="I62" s="9">
        <f t="shared" si="16"/>
        <v>422</v>
      </c>
      <c r="J62" s="9">
        <f t="shared" si="13"/>
        <v>1050</v>
      </c>
      <c r="K62" s="339" t="s">
        <v>222</v>
      </c>
    </row>
    <row r="63" spans="1:11" ht="15.95" customHeight="1" x14ac:dyDescent="0.2">
      <c r="A63" s="8" t="s">
        <v>458</v>
      </c>
      <c r="B63" s="9">
        <v>1148</v>
      </c>
      <c r="C63" s="9">
        <v>2146</v>
      </c>
      <c r="D63" s="9">
        <v>3294</v>
      </c>
      <c r="E63" s="9">
        <v>0</v>
      </c>
      <c r="F63" s="9">
        <v>0</v>
      </c>
      <c r="G63" s="9">
        <f t="shared" si="14"/>
        <v>0</v>
      </c>
      <c r="H63" s="9">
        <f t="shared" si="15"/>
        <v>1148</v>
      </c>
      <c r="I63" s="9">
        <f t="shared" si="16"/>
        <v>2146</v>
      </c>
      <c r="J63" s="9">
        <f t="shared" si="13"/>
        <v>3294</v>
      </c>
      <c r="K63" s="339" t="s">
        <v>977</v>
      </c>
    </row>
    <row r="64" spans="1:11" ht="15.95" customHeight="1" x14ac:dyDescent="0.2">
      <c r="A64" s="8" t="s">
        <v>460</v>
      </c>
      <c r="B64" s="9">
        <v>562</v>
      </c>
      <c r="C64" s="9">
        <v>949</v>
      </c>
      <c r="D64" s="9">
        <v>1511</v>
      </c>
      <c r="E64" s="9">
        <v>0</v>
      </c>
      <c r="F64" s="9">
        <v>0</v>
      </c>
      <c r="G64" s="9">
        <f t="shared" si="14"/>
        <v>0</v>
      </c>
      <c r="H64" s="9">
        <f t="shared" si="15"/>
        <v>562</v>
      </c>
      <c r="I64" s="9">
        <f t="shared" si="16"/>
        <v>949</v>
      </c>
      <c r="J64" s="9">
        <f t="shared" si="13"/>
        <v>1511</v>
      </c>
      <c r="K64" s="339" t="s">
        <v>978</v>
      </c>
    </row>
    <row r="65" spans="1:11" ht="15.95" customHeight="1" x14ac:dyDescent="0.2">
      <c r="A65" s="8" t="s">
        <v>979</v>
      </c>
      <c r="B65" s="9">
        <v>608</v>
      </c>
      <c r="C65" s="9">
        <v>689</v>
      </c>
      <c r="D65" s="9">
        <v>1297</v>
      </c>
      <c r="E65" s="9">
        <v>0</v>
      </c>
      <c r="F65" s="9">
        <v>0</v>
      </c>
      <c r="G65" s="9">
        <f t="shared" si="14"/>
        <v>0</v>
      </c>
      <c r="H65" s="9">
        <f t="shared" si="15"/>
        <v>608</v>
      </c>
      <c r="I65" s="9">
        <f t="shared" si="16"/>
        <v>689</v>
      </c>
      <c r="J65" s="9">
        <f t="shared" si="13"/>
        <v>1297</v>
      </c>
      <c r="K65" s="339" t="s">
        <v>980</v>
      </c>
    </row>
    <row r="66" spans="1:11" ht="15.95" customHeight="1" x14ac:dyDescent="0.2">
      <c r="A66" s="8" t="s">
        <v>311</v>
      </c>
      <c r="B66" s="9">
        <v>103</v>
      </c>
      <c r="C66" s="9">
        <v>250</v>
      </c>
      <c r="D66" s="9">
        <v>353</v>
      </c>
      <c r="E66" s="9">
        <v>0</v>
      </c>
      <c r="F66" s="9">
        <v>0</v>
      </c>
      <c r="G66" s="9">
        <f t="shared" si="14"/>
        <v>0</v>
      </c>
      <c r="H66" s="9">
        <f t="shared" si="15"/>
        <v>103</v>
      </c>
      <c r="I66" s="9">
        <f t="shared" si="16"/>
        <v>250</v>
      </c>
      <c r="J66" s="9">
        <f t="shared" si="13"/>
        <v>353</v>
      </c>
      <c r="K66" s="339" t="s">
        <v>297</v>
      </c>
    </row>
    <row r="67" spans="1:11" ht="15.95" customHeight="1" x14ac:dyDescent="0.2">
      <c r="A67" s="8" t="s">
        <v>229</v>
      </c>
      <c r="B67" s="9">
        <v>405</v>
      </c>
      <c r="C67" s="9">
        <v>195</v>
      </c>
      <c r="D67" s="9">
        <v>600</v>
      </c>
      <c r="E67" s="9">
        <v>0</v>
      </c>
      <c r="F67" s="9">
        <v>0</v>
      </c>
      <c r="G67" s="9">
        <f t="shared" si="14"/>
        <v>0</v>
      </c>
      <c r="H67" s="9">
        <f t="shared" si="15"/>
        <v>405</v>
      </c>
      <c r="I67" s="9">
        <f t="shared" si="16"/>
        <v>195</v>
      </c>
      <c r="J67" s="9">
        <f t="shared" si="13"/>
        <v>600</v>
      </c>
      <c r="K67" s="339" t="s">
        <v>230</v>
      </c>
    </row>
    <row r="68" spans="1:11" ht="11.25" customHeight="1" x14ac:dyDescent="0.2">
      <c r="A68" s="8" t="s">
        <v>939</v>
      </c>
      <c r="B68" s="9">
        <v>605</v>
      </c>
      <c r="C68" s="9">
        <v>843</v>
      </c>
      <c r="D68" s="9">
        <v>1448</v>
      </c>
      <c r="E68" s="9">
        <v>0</v>
      </c>
      <c r="F68" s="9">
        <v>0</v>
      </c>
      <c r="G68" s="9">
        <f t="shared" si="14"/>
        <v>0</v>
      </c>
      <c r="H68" s="9">
        <f t="shared" si="15"/>
        <v>605</v>
      </c>
      <c r="I68" s="9">
        <f t="shared" si="16"/>
        <v>843</v>
      </c>
      <c r="J68" s="9">
        <f t="shared" si="13"/>
        <v>1448</v>
      </c>
      <c r="K68" s="339" t="s">
        <v>234</v>
      </c>
    </row>
    <row r="69" spans="1:11" ht="15.95" customHeight="1" x14ac:dyDescent="0.2">
      <c r="A69" s="8" t="s">
        <v>433</v>
      </c>
      <c r="B69" s="9">
        <v>1418</v>
      </c>
      <c r="C69" s="9">
        <v>890</v>
      </c>
      <c r="D69" s="9">
        <v>2308</v>
      </c>
      <c r="E69" s="9">
        <v>0</v>
      </c>
      <c r="F69" s="9">
        <v>0</v>
      </c>
      <c r="G69" s="9">
        <f t="shared" si="14"/>
        <v>0</v>
      </c>
      <c r="H69" s="9">
        <f t="shared" si="15"/>
        <v>1418</v>
      </c>
      <c r="I69" s="9">
        <f t="shared" si="16"/>
        <v>890</v>
      </c>
      <c r="J69" s="9">
        <f t="shared" si="13"/>
        <v>2308</v>
      </c>
      <c r="K69" s="339" t="s">
        <v>434</v>
      </c>
    </row>
    <row r="70" spans="1:11" ht="15.95" customHeight="1" x14ac:dyDescent="0.2">
      <c r="A70" s="8" t="s">
        <v>90</v>
      </c>
      <c r="B70" s="9">
        <f>SUM(B52:B69)</f>
        <v>7278</v>
      </c>
      <c r="C70" s="9">
        <f t="shared" ref="C70:J70" si="20">SUM(C52:C69)</f>
        <v>9489</v>
      </c>
      <c r="D70" s="9">
        <f t="shared" si="20"/>
        <v>16767</v>
      </c>
      <c r="E70" s="9">
        <f t="shared" si="20"/>
        <v>0</v>
      </c>
      <c r="F70" s="9">
        <f t="shared" si="20"/>
        <v>2</v>
      </c>
      <c r="G70" s="9">
        <f t="shared" si="20"/>
        <v>2</v>
      </c>
      <c r="H70" s="9">
        <f t="shared" si="20"/>
        <v>7278</v>
      </c>
      <c r="I70" s="9">
        <f t="shared" si="20"/>
        <v>9491</v>
      </c>
      <c r="J70" s="9">
        <f t="shared" si="20"/>
        <v>16769</v>
      </c>
      <c r="K70" s="339" t="s">
        <v>313</v>
      </c>
    </row>
    <row r="71" spans="1:11" ht="15.95" customHeight="1" x14ac:dyDescent="0.2">
      <c r="A71" s="8" t="s">
        <v>92</v>
      </c>
      <c r="B71" s="9"/>
      <c r="C71" s="9"/>
      <c r="D71" s="9"/>
      <c r="E71" s="9"/>
      <c r="F71" s="9"/>
      <c r="G71" s="9"/>
      <c r="H71" s="9"/>
      <c r="I71" s="9"/>
      <c r="J71" s="9"/>
      <c r="K71" s="339" t="s">
        <v>981</v>
      </c>
    </row>
    <row r="72" spans="1:11" ht="15.95" customHeight="1" x14ac:dyDescent="0.2">
      <c r="A72" s="8" t="s">
        <v>207</v>
      </c>
      <c r="B72" s="9">
        <v>398</v>
      </c>
      <c r="C72" s="9">
        <v>185</v>
      </c>
      <c r="D72" s="9">
        <v>583</v>
      </c>
      <c r="E72" s="9">
        <v>0</v>
      </c>
      <c r="F72" s="9">
        <v>0</v>
      </c>
      <c r="G72" s="9">
        <f>SUM(E72:F72)</f>
        <v>0</v>
      </c>
      <c r="H72" s="9">
        <f>SUM(B72,E72)</f>
        <v>398</v>
      </c>
      <c r="I72" s="9">
        <f>SUM(C72,F72)</f>
        <v>185</v>
      </c>
      <c r="J72" s="9">
        <f>SUM(H72:I72)</f>
        <v>583</v>
      </c>
      <c r="K72" s="339" t="s">
        <v>208</v>
      </c>
    </row>
    <row r="73" spans="1:11" ht="15.95" customHeight="1" x14ac:dyDescent="0.2">
      <c r="A73" s="8" t="s">
        <v>209</v>
      </c>
      <c r="B73" s="9">
        <v>345</v>
      </c>
      <c r="C73" s="9">
        <v>80</v>
      </c>
      <c r="D73" s="9">
        <v>425</v>
      </c>
      <c r="E73" s="9">
        <v>0</v>
      </c>
      <c r="F73" s="9">
        <v>0</v>
      </c>
      <c r="G73" s="9">
        <f t="shared" ref="G73:G83" si="21">SUM(E73:F73)</f>
        <v>0</v>
      </c>
      <c r="H73" s="9">
        <f t="shared" ref="H73:I83" si="22">SUM(B73,E73)</f>
        <v>345</v>
      </c>
      <c r="I73" s="9">
        <f t="shared" si="22"/>
        <v>80</v>
      </c>
      <c r="J73" s="9">
        <f t="shared" ref="J73:J83" si="23">SUM(H73:I73)</f>
        <v>425</v>
      </c>
      <c r="K73" s="339" t="s">
        <v>210</v>
      </c>
    </row>
    <row r="74" spans="1:11" ht="15.95" customHeight="1" x14ac:dyDescent="0.2">
      <c r="A74" s="8" t="s">
        <v>213</v>
      </c>
      <c r="B74" s="9">
        <v>42</v>
      </c>
      <c r="C74" s="9">
        <v>8</v>
      </c>
      <c r="D74" s="9">
        <v>50</v>
      </c>
      <c r="E74" s="9">
        <v>0</v>
      </c>
      <c r="F74" s="9">
        <v>0</v>
      </c>
      <c r="G74" s="9">
        <f t="shared" si="21"/>
        <v>0</v>
      </c>
      <c r="H74" s="9">
        <f t="shared" si="22"/>
        <v>42</v>
      </c>
      <c r="I74" s="9">
        <f t="shared" si="22"/>
        <v>8</v>
      </c>
      <c r="J74" s="9">
        <f t="shared" si="23"/>
        <v>50</v>
      </c>
      <c r="K74" s="339" t="s">
        <v>214</v>
      </c>
    </row>
    <row r="75" spans="1:11" ht="15" customHeight="1" x14ac:dyDescent="0.2">
      <c r="A75" s="8" t="s">
        <v>217</v>
      </c>
      <c r="B75" s="9">
        <v>467</v>
      </c>
      <c r="C75" s="9">
        <v>359</v>
      </c>
      <c r="D75" s="9">
        <v>826</v>
      </c>
      <c r="E75" s="9">
        <v>0</v>
      </c>
      <c r="F75" s="9">
        <v>0</v>
      </c>
      <c r="G75" s="9">
        <f t="shared" si="21"/>
        <v>0</v>
      </c>
      <c r="H75" s="9">
        <f t="shared" si="22"/>
        <v>467</v>
      </c>
      <c r="I75" s="9">
        <f t="shared" si="22"/>
        <v>359</v>
      </c>
      <c r="J75" s="9">
        <f t="shared" si="23"/>
        <v>826</v>
      </c>
      <c r="K75" s="339" t="s">
        <v>218</v>
      </c>
    </row>
    <row r="76" spans="1:11" ht="15.95" customHeight="1" x14ac:dyDescent="0.2">
      <c r="A76" s="8" t="s">
        <v>780</v>
      </c>
      <c r="B76" s="9">
        <v>56</v>
      </c>
      <c r="C76" s="9">
        <v>15</v>
      </c>
      <c r="D76" s="9">
        <v>71</v>
      </c>
      <c r="E76" s="9">
        <v>0</v>
      </c>
      <c r="F76" s="9">
        <v>0</v>
      </c>
      <c r="G76" s="9">
        <f t="shared" si="21"/>
        <v>0</v>
      </c>
      <c r="H76" s="9">
        <f t="shared" si="22"/>
        <v>56</v>
      </c>
      <c r="I76" s="9">
        <f t="shared" si="22"/>
        <v>15</v>
      </c>
      <c r="J76" s="9">
        <f t="shared" si="23"/>
        <v>71</v>
      </c>
      <c r="K76" s="339" t="s">
        <v>976</v>
      </c>
    </row>
    <row r="77" spans="1:11" ht="15.95" customHeight="1" x14ac:dyDescent="0.2">
      <c r="A77" s="8" t="s">
        <v>221</v>
      </c>
      <c r="B77" s="9">
        <v>453</v>
      </c>
      <c r="C77" s="9">
        <v>336</v>
      </c>
      <c r="D77" s="9">
        <v>789</v>
      </c>
      <c r="E77" s="9">
        <v>0</v>
      </c>
      <c r="F77" s="9">
        <v>0</v>
      </c>
      <c r="G77" s="9">
        <f t="shared" si="21"/>
        <v>0</v>
      </c>
      <c r="H77" s="9">
        <f t="shared" si="22"/>
        <v>453</v>
      </c>
      <c r="I77" s="9">
        <f t="shared" si="22"/>
        <v>336</v>
      </c>
      <c r="J77" s="9">
        <f t="shared" si="23"/>
        <v>789</v>
      </c>
      <c r="K77" s="339" t="s">
        <v>222</v>
      </c>
    </row>
    <row r="78" spans="1:11" ht="15.95" customHeight="1" x14ac:dyDescent="0.2">
      <c r="A78" s="8" t="s">
        <v>458</v>
      </c>
      <c r="B78" s="9">
        <v>1019</v>
      </c>
      <c r="C78" s="9">
        <v>1040</v>
      </c>
      <c r="D78" s="9">
        <v>2059</v>
      </c>
      <c r="E78" s="9">
        <v>0</v>
      </c>
      <c r="F78" s="9">
        <v>0</v>
      </c>
      <c r="G78" s="9">
        <f t="shared" si="21"/>
        <v>0</v>
      </c>
      <c r="H78" s="9">
        <f t="shared" si="22"/>
        <v>1019</v>
      </c>
      <c r="I78" s="9">
        <f t="shared" si="22"/>
        <v>1040</v>
      </c>
      <c r="J78" s="9">
        <f t="shared" si="23"/>
        <v>2059</v>
      </c>
      <c r="K78" s="339" t="s">
        <v>977</v>
      </c>
    </row>
    <row r="79" spans="1:11" ht="15.95" customHeight="1" x14ac:dyDescent="0.2">
      <c r="A79" s="8" t="s">
        <v>460</v>
      </c>
      <c r="B79" s="9">
        <v>163</v>
      </c>
      <c r="C79" s="9">
        <v>125</v>
      </c>
      <c r="D79" s="9">
        <v>288</v>
      </c>
      <c r="E79" s="9">
        <v>0</v>
      </c>
      <c r="F79" s="9">
        <v>0</v>
      </c>
      <c r="G79" s="9">
        <f t="shared" si="21"/>
        <v>0</v>
      </c>
      <c r="H79" s="9">
        <f t="shared" si="22"/>
        <v>163</v>
      </c>
      <c r="I79" s="9">
        <f t="shared" si="22"/>
        <v>125</v>
      </c>
      <c r="J79" s="9">
        <f t="shared" si="23"/>
        <v>288</v>
      </c>
      <c r="K79" s="339" t="s">
        <v>978</v>
      </c>
    </row>
    <row r="80" spans="1:11" ht="15.95" customHeight="1" x14ac:dyDescent="0.2">
      <c r="A80" s="8" t="s">
        <v>979</v>
      </c>
      <c r="B80" s="9">
        <v>32</v>
      </c>
      <c r="C80" s="9">
        <v>13</v>
      </c>
      <c r="D80" s="9">
        <v>45</v>
      </c>
      <c r="E80" s="9">
        <v>0</v>
      </c>
      <c r="F80" s="9">
        <v>0</v>
      </c>
      <c r="G80" s="9">
        <f t="shared" si="21"/>
        <v>0</v>
      </c>
      <c r="H80" s="9">
        <f t="shared" si="22"/>
        <v>32</v>
      </c>
      <c r="I80" s="9">
        <f t="shared" si="22"/>
        <v>13</v>
      </c>
      <c r="J80" s="9">
        <f t="shared" si="23"/>
        <v>45</v>
      </c>
      <c r="K80" s="339" t="s">
        <v>980</v>
      </c>
    </row>
    <row r="81" spans="1:11" ht="15.95" customHeight="1" x14ac:dyDescent="0.2">
      <c r="A81" s="8" t="s">
        <v>229</v>
      </c>
      <c r="B81" s="9">
        <v>384</v>
      </c>
      <c r="C81" s="9">
        <v>113</v>
      </c>
      <c r="D81" s="9">
        <v>497</v>
      </c>
      <c r="E81" s="9">
        <v>0</v>
      </c>
      <c r="F81" s="9">
        <v>0</v>
      </c>
      <c r="G81" s="9">
        <f t="shared" si="21"/>
        <v>0</v>
      </c>
      <c r="H81" s="9">
        <f t="shared" si="22"/>
        <v>384</v>
      </c>
      <c r="I81" s="9">
        <f t="shared" si="22"/>
        <v>113</v>
      </c>
      <c r="J81" s="9">
        <f t="shared" si="23"/>
        <v>497</v>
      </c>
      <c r="K81" s="339" t="s">
        <v>297</v>
      </c>
    </row>
    <row r="82" spans="1:11" ht="15.95" customHeight="1" x14ac:dyDescent="0.2">
      <c r="A82" s="8" t="s">
        <v>939</v>
      </c>
      <c r="B82" s="9">
        <v>58</v>
      </c>
      <c r="C82" s="9">
        <v>27</v>
      </c>
      <c r="D82" s="9">
        <v>85</v>
      </c>
      <c r="E82" s="9">
        <v>0</v>
      </c>
      <c r="F82" s="9">
        <v>0</v>
      </c>
      <c r="G82" s="9">
        <f t="shared" si="21"/>
        <v>0</v>
      </c>
      <c r="H82" s="9">
        <f t="shared" si="22"/>
        <v>58</v>
      </c>
      <c r="I82" s="9">
        <f t="shared" si="22"/>
        <v>27</v>
      </c>
      <c r="J82" s="9">
        <f t="shared" si="23"/>
        <v>85</v>
      </c>
      <c r="K82" s="339" t="s">
        <v>234</v>
      </c>
    </row>
    <row r="83" spans="1:11" ht="15.95" customHeight="1" x14ac:dyDescent="0.2">
      <c r="A83" s="8" t="s">
        <v>433</v>
      </c>
      <c r="B83" s="9">
        <v>1626</v>
      </c>
      <c r="C83" s="9">
        <v>274</v>
      </c>
      <c r="D83" s="9">
        <v>1900</v>
      </c>
      <c r="E83" s="9">
        <v>0</v>
      </c>
      <c r="F83" s="9">
        <v>0</v>
      </c>
      <c r="G83" s="9">
        <f t="shared" si="21"/>
        <v>0</v>
      </c>
      <c r="H83" s="9">
        <f t="shared" si="22"/>
        <v>1626</v>
      </c>
      <c r="I83" s="9">
        <f t="shared" si="22"/>
        <v>274</v>
      </c>
      <c r="J83" s="9">
        <f t="shared" si="23"/>
        <v>1900</v>
      </c>
      <c r="K83" s="339" t="s">
        <v>434</v>
      </c>
    </row>
    <row r="84" spans="1:11" ht="15.95" customHeight="1" thickBot="1" x14ac:dyDescent="0.25">
      <c r="A84" s="40" t="s">
        <v>126</v>
      </c>
      <c r="B84" s="41">
        <f>SUM(B72:B83)</f>
        <v>5043</v>
      </c>
      <c r="C84" s="41">
        <f t="shared" ref="C84:J84" si="24">SUM(C72:C83)</f>
        <v>2575</v>
      </c>
      <c r="D84" s="41">
        <f t="shared" si="24"/>
        <v>7618</v>
      </c>
      <c r="E84" s="41">
        <f t="shared" si="24"/>
        <v>0</v>
      </c>
      <c r="F84" s="41">
        <f t="shared" si="24"/>
        <v>0</v>
      </c>
      <c r="G84" s="41">
        <f t="shared" si="24"/>
        <v>0</v>
      </c>
      <c r="H84" s="41">
        <f t="shared" si="24"/>
        <v>5043</v>
      </c>
      <c r="I84" s="41">
        <f t="shared" si="24"/>
        <v>2575</v>
      </c>
      <c r="J84" s="41">
        <f t="shared" si="24"/>
        <v>7618</v>
      </c>
      <c r="K84" s="42" t="s">
        <v>315</v>
      </c>
    </row>
    <row r="85" spans="1:11" ht="15.95" customHeight="1" thickBot="1" x14ac:dyDescent="0.25">
      <c r="A85" s="23" t="s">
        <v>252</v>
      </c>
      <c r="B85" s="24">
        <f>SUM(B84,B70)</f>
        <v>12321</v>
      </c>
      <c r="C85" s="24">
        <f t="shared" ref="C85:J85" si="25">SUM(C84,C70)</f>
        <v>12064</v>
      </c>
      <c r="D85" s="24">
        <f t="shared" si="25"/>
        <v>24385</v>
      </c>
      <c r="E85" s="24">
        <f t="shared" si="25"/>
        <v>0</v>
      </c>
      <c r="F85" s="24">
        <f t="shared" si="25"/>
        <v>2</v>
      </c>
      <c r="G85" s="24">
        <f t="shared" si="25"/>
        <v>2</v>
      </c>
      <c r="H85" s="24">
        <f t="shared" si="25"/>
        <v>12321</v>
      </c>
      <c r="I85" s="24">
        <f t="shared" si="25"/>
        <v>12066</v>
      </c>
      <c r="J85" s="24">
        <f t="shared" si="25"/>
        <v>24387</v>
      </c>
      <c r="K85" s="340" t="s">
        <v>253</v>
      </c>
    </row>
    <row r="86" spans="1:11" ht="15" thickTop="1" x14ac:dyDescent="0.2"/>
  </sheetData>
  <mergeCells count="20">
    <mergeCell ref="A1:K1"/>
    <mergeCell ref="A2:K2"/>
    <mergeCell ref="A4:A7"/>
    <mergeCell ref="B4:D4"/>
    <mergeCell ref="E4:G4"/>
    <mergeCell ref="H4:J4"/>
    <mergeCell ref="K4:K7"/>
    <mergeCell ref="B5:D5"/>
    <mergeCell ref="E5:G5"/>
    <mergeCell ref="H5:J5"/>
    <mergeCell ref="A44:K44"/>
    <mergeCell ref="A45:K45"/>
    <mergeCell ref="A47:A50"/>
    <mergeCell ref="B47:D47"/>
    <mergeCell ref="E47:G47"/>
    <mergeCell ref="H47:J47"/>
    <mergeCell ref="K47:K50"/>
    <mergeCell ref="B48:D48"/>
    <mergeCell ref="E48:G48"/>
    <mergeCell ref="H48:J48"/>
  </mergeCells>
  <printOptions horizontalCentered="1"/>
  <pageMargins left="1" right="1" top="1" bottom="0.25" header="1" footer="0.25"/>
  <pageSetup paperSize="9" scale="7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28"/>
  <sheetViews>
    <sheetView rightToLeft="1" view="pageBreakPreview" topLeftCell="A87" zoomScale="90" zoomScaleSheetLayoutView="90" workbookViewId="0">
      <selection activeCell="L68" sqref="L68"/>
    </sheetView>
  </sheetViews>
  <sheetFormatPr defaultRowHeight="14.25" x14ac:dyDescent="0.2"/>
  <cols>
    <col min="1" max="1" width="28.625" style="353" customWidth="1"/>
    <col min="2" max="2" width="7.5" style="353" customWidth="1"/>
    <col min="3" max="3" width="9.875" style="353" customWidth="1"/>
    <col min="4" max="4" width="8.625" style="353" customWidth="1"/>
    <col min="5" max="5" width="7.125" style="353" customWidth="1"/>
    <col min="6" max="6" width="9.5" style="353" customWidth="1"/>
    <col min="7" max="7" width="7.5" style="353" customWidth="1"/>
    <col min="8" max="8" width="7.75" style="353" customWidth="1"/>
    <col min="9" max="9" width="9" style="353" customWidth="1"/>
    <col min="10" max="10" width="8.875" style="353" customWidth="1"/>
    <col min="11" max="11" width="46.75" style="353" customWidth="1"/>
    <col min="12" max="12" width="18.875" style="353" customWidth="1"/>
    <col min="13" max="16384" width="9" style="353"/>
  </cols>
  <sheetData>
    <row r="1" spans="1:12" ht="24.75" customHeight="1" x14ac:dyDescent="0.2">
      <c r="A1" s="995" t="s">
        <v>2165</v>
      </c>
      <c r="B1" s="995"/>
      <c r="C1" s="995"/>
      <c r="D1" s="995"/>
      <c r="E1" s="995"/>
      <c r="F1" s="995"/>
      <c r="G1" s="995"/>
      <c r="H1" s="995"/>
      <c r="I1" s="995"/>
      <c r="J1" s="995"/>
      <c r="K1" s="995"/>
    </row>
    <row r="2" spans="1:12" ht="24.75" customHeight="1" x14ac:dyDescent="0.2">
      <c r="A2" s="999" t="s">
        <v>2166</v>
      </c>
      <c r="B2" s="999"/>
      <c r="C2" s="999"/>
      <c r="D2" s="999"/>
      <c r="E2" s="999"/>
      <c r="F2" s="999"/>
      <c r="G2" s="999"/>
      <c r="H2" s="999"/>
      <c r="I2" s="999"/>
      <c r="J2" s="999"/>
      <c r="K2" s="999"/>
    </row>
    <row r="3" spans="1:12" ht="23.25" customHeight="1" thickBot="1" x14ac:dyDescent="0.3">
      <c r="A3" s="323" t="s">
        <v>2555</v>
      </c>
      <c r="K3" s="329" t="s">
        <v>1003</v>
      </c>
    </row>
    <row r="4" spans="1:12" ht="19.5" customHeight="1" thickTop="1" x14ac:dyDescent="0.25">
      <c r="A4" s="992" t="s">
        <v>196</v>
      </c>
      <c r="B4" s="1003" t="s">
        <v>1</v>
      </c>
      <c r="C4" s="1003"/>
      <c r="D4" s="1003"/>
      <c r="E4" s="1003" t="s">
        <v>2</v>
      </c>
      <c r="F4" s="1003"/>
      <c r="G4" s="1003"/>
      <c r="H4" s="1003" t="s">
        <v>4</v>
      </c>
      <c r="I4" s="1003"/>
      <c r="J4" s="1003"/>
      <c r="K4" s="992" t="s">
        <v>197</v>
      </c>
    </row>
    <row r="5" spans="1:12" ht="19.5" customHeight="1" x14ac:dyDescent="0.25">
      <c r="A5" s="993"/>
      <c r="B5" s="1004" t="s">
        <v>6</v>
      </c>
      <c r="C5" s="1004"/>
      <c r="D5" s="1004"/>
      <c r="E5" s="1004" t="s">
        <v>7</v>
      </c>
      <c r="F5" s="1004"/>
      <c r="G5" s="1004"/>
      <c r="H5" s="1004" t="s">
        <v>9</v>
      </c>
      <c r="I5" s="1004"/>
      <c r="J5" s="1004"/>
      <c r="K5" s="993"/>
    </row>
    <row r="6" spans="1:12" ht="19.5" customHeight="1" x14ac:dyDescent="0.25">
      <c r="A6" s="993"/>
      <c r="B6" s="351" t="s">
        <v>10</v>
      </c>
      <c r="C6" s="351" t="s">
        <v>112</v>
      </c>
      <c r="D6" s="351" t="s">
        <v>12</v>
      </c>
      <c r="E6" s="351" t="s">
        <v>10</v>
      </c>
      <c r="F6" s="351" t="s">
        <v>112</v>
      </c>
      <c r="G6" s="351" t="s">
        <v>12</v>
      </c>
      <c r="H6" s="351" t="s">
        <v>10</v>
      </c>
      <c r="I6" s="351" t="s">
        <v>112</v>
      </c>
      <c r="J6" s="351" t="s">
        <v>12</v>
      </c>
      <c r="K6" s="993"/>
    </row>
    <row r="7" spans="1:12" ht="19.5" customHeight="1" thickBot="1" x14ac:dyDescent="0.3">
      <c r="A7" s="994"/>
      <c r="B7" s="4" t="s">
        <v>13</v>
      </c>
      <c r="C7" s="4" t="s">
        <v>14</v>
      </c>
      <c r="D7" s="4" t="s">
        <v>9</v>
      </c>
      <c r="E7" s="4" t="s">
        <v>13</v>
      </c>
      <c r="F7" s="4" t="s">
        <v>14</v>
      </c>
      <c r="G7" s="4" t="s">
        <v>9</v>
      </c>
      <c r="H7" s="4" t="s">
        <v>13</v>
      </c>
      <c r="I7" s="4" t="s">
        <v>14</v>
      </c>
      <c r="J7" s="4" t="s">
        <v>9</v>
      </c>
      <c r="K7" s="994"/>
    </row>
    <row r="8" spans="1:12" ht="20.100000000000001" customHeight="1" x14ac:dyDescent="0.2">
      <c r="A8" s="8" t="s">
        <v>15</v>
      </c>
      <c r="B8" s="9"/>
      <c r="C8" s="9"/>
      <c r="D8" s="9"/>
      <c r="E8" s="9"/>
      <c r="F8" s="9"/>
      <c r="G8" s="9"/>
      <c r="H8" s="9"/>
      <c r="I8" s="9"/>
      <c r="J8" s="9"/>
      <c r="K8" s="357" t="s">
        <v>16</v>
      </c>
    </row>
    <row r="9" spans="1:12" ht="20.100000000000001" customHeight="1" x14ac:dyDescent="0.2">
      <c r="A9" s="8" t="s">
        <v>199</v>
      </c>
      <c r="B9" s="9">
        <v>79</v>
      </c>
      <c r="C9" s="9">
        <v>106</v>
      </c>
      <c r="D9" s="9">
        <v>185</v>
      </c>
      <c r="E9" s="9">
        <v>0</v>
      </c>
      <c r="F9" s="9">
        <v>0</v>
      </c>
      <c r="G9" s="9">
        <f>SUM(E9:F9)</f>
        <v>0</v>
      </c>
      <c r="H9" s="9">
        <f>SUM(B9,E9)</f>
        <v>79</v>
      </c>
      <c r="I9" s="9">
        <f>SUM(C9,F9)</f>
        <v>106</v>
      </c>
      <c r="J9" s="9">
        <f>SUM(H9:I9)</f>
        <v>185</v>
      </c>
      <c r="K9" s="357" t="s">
        <v>200</v>
      </c>
      <c r="L9" s="369"/>
    </row>
    <row r="10" spans="1:12" ht="20.100000000000001" customHeight="1" x14ac:dyDescent="0.2">
      <c r="A10" s="8" t="s">
        <v>790</v>
      </c>
      <c r="B10" s="9">
        <v>36</v>
      </c>
      <c r="C10" s="9">
        <v>75</v>
      </c>
      <c r="D10" s="9">
        <v>111</v>
      </c>
      <c r="E10" s="9">
        <v>0</v>
      </c>
      <c r="F10" s="9">
        <v>0</v>
      </c>
      <c r="G10" s="9">
        <f t="shared" ref="G10:G23" si="0">SUM(E10:F10)</f>
        <v>0</v>
      </c>
      <c r="H10" s="9">
        <f t="shared" ref="H10:I23" si="1">SUM(B10,E10)</f>
        <v>36</v>
      </c>
      <c r="I10" s="9">
        <f t="shared" si="1"/>
        <v>75</v>
      </c>
      <c r="J10" s="9">
        <f t="shared" ref="J10:J23" si="2">SUM(H10:I10)</f>
        <v>111</v>
      </c>
      <c r="K10" s="357" t="s">
        <v>204</v>
      </c>
      <c r="L10" s="369"/>
    </row>
    <row r="11" spans="1:12" ht="20.100000000000001" customHeight="1" x14ac:dyDescent="0.2">
      <c r="A11" s="8" t="s">
        <v>209</v>
      </c>
      <c r="B11" s="9">
        <v>94</v>
      </c>
      <c r="C11" s="9">
        <v>69</v>
      </c>
      <c r="D11" s="9">
        <v>163</v>
      </c>
      <c r="E11" s="9">
        <v>0</v>
      </c>
      <c r="F11" s="9">
        <v>0</v>
      </c>
      <c r="G11" s="9">
        <f t="shared" si="0"/>
        <v>0</v>
      </c>
      <c r="H11" s="9">
        <f t="shared" si="1"/>
        <v>94</v>
      </c>
      <c r="I11" s="9">
        <f t="shared" si="1"/>
        <v>69</v>
      </c>
      <c r="J11" s="9">
        <f t="shared" si="2"/>
        <v>163</v>
      </c>
      <c r="K11" s="357" t="s">
        <v>210</v>
      </c>
      <c r="L11" s="369"/>
    </row>
    <row r="12" spans="1:12" ht="20.100000000000001" customHeight="1" x14ac:dyDescent="0.2">
      <c r="A12" s="8" t="s">
        <v>213</v>
      </c>
      <c r="B12" s="9">
        <v>74</v>
      </c>
      <c r="C12" s="9">
        <v>67</v>
      </c>
      <c r="D12" s="9">
        <v>141</v>
      </c>
      <c r="E12" s="9">
        <v>0</v>
      </c>
      <c r="F12" s="9">
        <v>0</v>
      </c>
      <c r="G12" s="9">
        <f t="shared" si="0"/>
        <v>0</v>
      </c>
      <c r="H12" s="9">
        <f t="shared" si="1"/>
        <v>74</v>
      </c>
      <c r="I12" s="9">
        <f t="shared" si="1"/>
        <v>67</v>
      </c>
      <c r="J12" s="9">
        <f t="shared" si="2"/>
        <v>141</v>
      </c>
      <c r="K12" s="357" t="s">
        <v>214</v>
      </c>
      <c r="L12" s="369"/>
    </row>
    <row r="13" spans="1:12" ht="20.100000000000001" customHeight="1" x14ac:dyDescent="0.2">
      <c r="A13" s="8" t="s">
        <v>215</v>
      </c>
      <c r="B13" s="9">
        <v>16</v>
      </c>
      <c r="C13" s="9">
        <v>19</v>
      </c>
      <c r="D13" s="9">
        <v>35</v>
      </c>
      <c r="E13" s="9">
        <v>0</v>
      </c>
      <c r="F13" s="9">
        <v>0</v>
      </c>
      <c r="G13" s="9">
        <f t="shared" si="0"/>
        <v>0</v>
      </c>
      <c r="H13" s="9">
        <f t="shared" si="1"/>
        <v>16</v>
      </c>
      <c r="I13" s="9">
        <f t="shared" si="1"/>
        <v>19</v>
      </c>
      <c r="J13" s="9">
        <f t="shared" si="2"/>
        <v>35</v>
      </c>
      <c r="K13" s="357" t="s">
        <v>994</v>
      </c>
      <c r="L13" s="369"/>
    </row>
    <row r="14" spans="1:12" ht="20.100000000000001" customHeight="1" x14ac:dyDescent="0.2">
      <c r="A14" s="8" t="s">
        <v>301</v>
      </c>
      <c r="B14" s="9">
        <v>150</v>
      </c>
      <c r="C14" s="9">
        <v>264</v>
      </c>
      <c r="D14" s="9">
        <v>414</v>
      </c>
      <c r="E14" s="9">
        <v>0</v>
      </c>
      <c r="F14" s="9">
        <v>0</v>
      </c>
      <c r="G14" s="9">
        <f t="shared" si="0"/>
        <v>0</v>
      </c>
      <c r="H14" s="9">
        <f t="shared" si="1"/>
        <v>150</v>
      </c>
      <c r="I14" s="9">
        <f t="shared" si="1"/>
        <v>264</v>
      </c>
      <c r="J14" s="9">
        <f t="shared" si="2"/>
        <v>414</v>
      </c>
      <c r="K14" s="357" t="s">
        <v>257</v>
      </c>
      <c r="L14" s="369"/>
    </row>
    <row r="15" spans="1:12" ht="20.100000000000001" customHeight="1" x14ac:dyDescent="0.2">
      <c r="A15" s="8" t="s">
        <v>456</v>
      </c>
      <c r="B15" s="9">
        <v>43</v>
      </c>
      <c r="C15" s="9">
        <v>74</v>
      </c>
      <c r="D15" s="9">
        <v>117</v>
      </c>
      <c r="E15" s="9">
        <v>0</v>
      </c>
      <c r="F15" s="9">
        <v>0</v>
      </c>
      <c r="G15" s="9">
        <f t="shared" si="0"/>
        <v>0</v>
      </c>
      <c r="H15" s="9">
        <f t="shared" si="1"/>
        <v>43</v>
      </c>
      <c r="I15" s="9">
        <f t="shared" si="1"/>
        <v>74</v>
      </c>
      <c r="J15" s="9">
        <f t="shared" si="2"/>
        <v>117</v>
      </c>
      <c r="K15" s="357" t="s">
        <v>995</v>
      </c>
      <c r="L15" s="369"/>
    </row>
    <row r="16" spans="1:12" ht="20.100000000000001" customHeight="1" x14ac:dyDescent="0.2">
      <c r="A16" s="8" t="s">
        <v>221</v>
      </c>
      <c r="B16" s="9">
        <v>375</v>
      </c>
      <c r="C16" s="9">
        <v>314</v>
      </c>
      <c r="D16" s="9">
        <v>689</v>
      </c>
      <c r="E16" s="9">
        <v>0</v>
      </c>
      <c r="F16" s="9">
        <v>0</v>
      </c>
      <c r="G16" s="9">
        <f t="shared" si="0"/>
        <v>0</v>
      </c>
      <c r="H16" s="9">
        <f t="shared" si="1"/>
        <v>375</v>
      </c>
      <c r="I16" s="9">
        <f t="shared" si="1"/>
        <v>314</v>
      </c>
      <c r="J16" s="9">
        <f t="shared" si="2"/>
        <v>689</v>
      </c>
      <c r="K16" s="357" t="s">
        <v>222</v>
      </c>
      <c r="L16" s="369"/>
    </row>
    <row r="17" spans="1:12" ht="20.100000000000001" customHeight="1" x14ac:dyDescent="0.2">
      <c r="A17" s="8" t="s">
        <v>996</v>
      </c>
      <c r="B17" s="9">
        <v>379</v>
      </c>
      <c r="C17" s="9">
        <v>410</v>
      </c>
      <c r="D17" s="9">
        <v>789</v>
      </c>
      <c r="E17" s="9">
        <v>0</v>
      </c>
      <c r="F17" s="9">
        <v>0</v>
      </c>
      <c r="G17" s="9">
        <f t="shared" si="0"/>
        <v>0</v>
      </c>
      <c r="H17" s="9">
        <f t="shared" si="1"/>
        <v>379</v>
      </c>
      <c r="I17" s="9">
        <f t="shared" si="1"/>
        <v>410</v>
      </c>
      <c r="J17" s="9">
        <f t="shared" si="2"/>
        <v>789</v>
      </c>
      <c r="K17" s="168" t="s">
        <v>997</v>
      </c>
      <c r="L17" s="370"/>
    </row>
    <row r="18" spans="1:12" ht="20.100000000000001" customHeight="1" x14ac:dyDescent="0.2">
      <c r="A18" s="8" t="s">
        <v>460</v>
      </c>
      <c r="B18" s="9">
        <v>130</v>
      </c>
      <c r="C18" s="9">
        <v>140</v>
      </c>
      <c r="D18" s="9">
        <v>270</v>
      </c>
      <c r="E18" s="9">
        <v>0</v>
      </c>
      <c r="F18" s="9">
        <v>0</v>
      </c>
      <c r="G18" s="9">
        <f t="shared" si="0"/>
        <v>0</v>
      </c>
      <c r="H18" s="9">
        <f t="shared" si="1"/>
        <v>130</v>
      </c>
      <c r="I18" s="9">
        <f t="shared" si="1"/>
        <v>140</v>
      </c>
      <c r="J18" s="9">
        <f t="shared" si="2"/>
        <v>270</v>
      </c>
      <c r="K18" s="168" t="s">
        <v>908</v>
      </c>
      <c r="L18" s="370"/>
    </row>
    <row r="19" spans="1:12" ht="20.100000000000001" customHeight="1" x14ac:dyDescent="0.2">
      <c r="A19" s="8" t="s">
        <v>998</v>
      </c>
      <c r="B19" s="9">
        <v>197</v>
      </c>
      <c r="C19" s="9">
        <v>250</v>
      </c>
      <c r="D19" s="9">
        <v>447</v>
      </c>
      <c r="E19" s="9">
        <v>0</v>
      </c>
      <c r="F19" s="9">
        <v>0</v>
      </c>
      <c r="G19" s="9">
        <f t="shared" si="0"/>
        <v>0</v>
      </c>
      <c r="H19" s="9">
        <f t="shared" si="1"/>
        <v>197</v>
      </c>
      <c r="I19" s="9">
        <f t="shared" si="1"/>
        <v>250</v>
      </c>
      <c r="J19" s="9">
        <f t="shared" si="2"/>
        <v>447</v>
      </c>
      <c r="K19" s="357" t="s">
        <v>999</v>
      </c>
      <c r="L19" s="370"/>
    </row>
    <row r="20" spans="1:12" ht="20.100000000000001" customHeight="1" x14ac:dyDescent="0.2">
      <c r="A20" s="8" t="s">
        <v>229</v>
      </c>
      <c r="B20" s="9">
        <v>79</v>
      </c>
      <c r="C20" s="9">
        <v>30</v>
      </c>
      <c r="D20" s="9">
        <v>109</v>
      </c>
      <c r="E20" s="9">
        <v>0</v>
      </c>
      <c r="F20" s="9">
        <v>0</v>
      </c>
      <c r="G20" s="9">
        <f t="shared" si="0"/>
        <v>0</v>
      </c>
      <c r="H20" s="9">
        <f t="shared" si="1"/>
        <v>79</v>
      </c>
      <c r="I20" s="9">
        <f t="shared" si="1"/>
        <v>30</v>
      </c>
      <c r="J20" s="9">
        <f t="shared" si="2"/>
        <v>109</v>
      </c>
      <c r="K20" s="357" t="s">
        <v>462</v>
      </c>
      <c r="L20" s="369"/>
    </row>
    <row r="21" spans="1:12" ht="20.100000000000001" customHeight="1" x14ac:dyDescent="0.2">
      <c r="A21" s="8" t="s">
        <v>758</v>
      </c>
      <c r="B21" s="9">
        <v>66</v>
      </c>
      <c r="C21" s="9">
        <v>89</v>
      </c>
      <c r="D21" s="9">
        <v>155</v>
      </c>
      <c r="E21" s="9">
        <v>0</v>
      </c>
      <c r="F21" s="9">
        <v>0</v>
      </c>
      <c r="G21" s="9">
        <f t="shared" si="0"/>
        <v>0</v>
      </c>
      <c r="H21" s="9">
        <f t="shared" si="1"/>
        <v>66</v>
      </c>
      <c r="I21" s="9">
        <f t="shared" si="1"/>
        <v>89</v>
      </c>
      <c r="J21" s="9">
        <f t="shared" si="2"/>
        <v>155</v>
      </c>
      <c r="K21" s="357" t="s">
        <v>234</v>
      </c>
      <c r="L21" s="369"/>
    </row>
    <row r="22" spans="1:12" ht="20.100000000000001" customHeight="1" x14ac:dyDescent="0.2">
      <c r="A22" s="8" t="s">
        <v>239</v>
      </c>
      <c r="B22" s="9">
        <v>113</v>
      </c>
      <c r="C22" s="9">
        <v>84</v>
      </c>
      <c r="D22" s="9">
        <v>197</v>
      </c>
      <c r="E22" s="9">
        <v>0</v>
      </c>
      <c r="F22" s="9">
        <v>0</v>
      </c>
      <c r="G22" s="9">
        <f t="shared" si="0"/>
        <v>0</v>
      </c>
      <c r="H22" s="9">
        <f t="shared" si="1"/>
        <v>113</v>
      </c>
      <c r="I22" s="9">
        <f t="shared" si="1"/>
        <v>84</v>
      </c>
      <c r="J22" s="9">
        <f t="shared" si="2"/>
        <v>197</v>
      </c>
      <c r="K22" s="357" t="s">
        <v>240</v>
      </c>
      <c r="L22" s="369"/>
    </row>
    <row r="23" spans="1:12" ht="20.100000000000001" customHeight="1" x14ac:dyDescent="0.2">
      <c r="A23" s="8" t="s">
        <v>892</v>
      </c>
      <c r="B23" s="9">
        <v>28</v>
      </c>
      <c r="C23" s="9">
        <v>86</v>
      </c>
      <c r="D23" s="9">
        <v>114</v>
      </c>
      <c r="E23" s="9">
        <v>0</v>
      </c>
      <c r="F23" s="9">
        <v>0</v>
      </c>
      <c r="G23" s="9">
        <f t="shared" si="0"/>
        <v>0</v>
      </c>
      <c r="H23" s="9">
        <f t="shared" si="1"/>
        <v>28</v>
      </c>
      <c r="I23" s="9">
        <f t="shared" si="1"/>
        <v>86</v>
      </c>
      <c r="J23" s="9">
        <f t="shared" si="2"/>
        <v>114</v>
      </c>
      <c r="K23" s="357" t="s">
        <v>244</v>
      </c>
      <c r="L23" s="369"/>
    </row>
    <row r="24" spans="1:12" ht="20.100000000000001" customHeight="1" thickBot="1" x14ac:dyDescent="0.25">
      <c r="A24" s="11" t="s">
        <v>90</v>
      </c>
      <c r="B24" s="12">
        <f t="shared" ref="B24:J24" si="3">SUM(B22:B23,B9:B21)</f>
        <v>1859</v>
      </c>
      <c r="C24" s="12">
        <f t="shared" si="3"/>
        <v>2077</v>
      </c>
      <c r="D24" s="12">
        <f t="shared" si="3"/>
        <v>3936</v>
      </c>
      <c r="E24" s="12">
        <f t="shared" si="3"/>
        <v>0</v>
      </c>
      <c r="F24" s="12">
        <f t="shared" si="3"/>
        <v>0</v>
      </c>
      <c r="G24" s="12">
        <f t="shared" si="3"/>
        <v>0</v>
      </c>
      <c r="H24" s="12">
        <f t="shared" si="3"/>
        <v>1859</v>
      </c>
      <c r="I24" s="12">
        <f t="shared" si="3"/>
        <v>2077</v>
      </c>
      <c r="J24" s="12">
        <f t="shared" si="3"/>
        <v>3936</v>
      </c>
      <c r="K24" s="13" t="s">
        <v>779</v>
      </c>
      <c r="L24" s="369"/>
    </row>
    <row r="25" spans="1:12" ht="15" thickTop="1" x14ac:dyDescent="0.2"/>
    <row r="32" spans="1:12" ht="30.75" customHeight="1" thickBot="1" x14ac:dyDescent="0.3">
      <c r="A32" s="323" t="s">
        <v>2556</v>
      </c>
      <c r="K32" s="329" t="s">
        <v>2700</v>
      </c>
    </row>
    <row r="33" spans="1:11" ht="20.100000000000001" customHeight="1" thickTop="1" x14ac:dyDescent="0.25">
      <c r="A33" s="992" t="s">
        <v>196</v>
      </c>
      <c r="B33" s="1003" t="s">
        <v>1</v>
      </c>
      <c r="C33" s="1003"/>
      <c r="D33" s="1003"/>
      <c r="E33" s="1003" t="s">
        <v>2</v>
      </c>
      <c r="F33" s="1003"/>
      <c r="G33" s="1003"/>
      <c r="H33" s="1003" t="s">
        <v>4</v>
      </c>
      <c r="I33" s="1003"/>
      <c r="J33" s="1003"/>
      <c r="K33" s="992" t="s">
        <v>197</v>
      </c>
    </row>
    <row r="34" spans="1:11" ht="20.100000000000001" customHeight="1" x14ac:dyDescent="0.25">
      <c r="A34" s="993"/>
      <c r="B34" s="1004" t="s">
        <v>6</v>
      </c>
      <c r="C34" s="1004"/>
      <c r="D34" s="1004"/>
      <c r="E34" s="1004" t="s">
        <v>7</v>
      </c>
      <c r="F34" s="1004"/>
      <c r="G34" s="1004"/>
      <c r="H34" s="1004" t="s">
        <v>9</v>
      </c>
      <c r="I34" s="1004"/>
      <c r="J34" s="1004"/>
      <c r="K34" s="993"/>
    </row>
    <row r="35" spans="1:11" ht="20.100000000000001" customHeight="1" x14ac:dyDescent="0.25">
      <c r="A35" s="993"/>
      <c r="B35" s="351" t="s">
        <v>10</v>
      </c>
      <c r="C35" s="351" t="s">
        <v>112</v>
      </c>
      <c r="D35" s="351" t="s">
        <v>12</v>
      </c>
      <c r="E35" s="351" t="s">
        <v>10</v>
      </c>
      <c r="F35" s="351" t="s">
        <v>112</v>
      </c>
      <c r="G35" s="351" t="s">
        <v>12</v>
      </c>
      <c r="H35" s="351" t="s">
        <v>10</v>
      </c>
      <c r="I35" s="351" t="s">
        <v>112</v>
      </c>
      <c r="J35" s="351" t="s">
        <v>12</v>
      </c>
      <c r="K35" s="993"/>
    </row>
    <row r="36" spans="1:11" ht="20.100000000000001" customHeight="1" thickBot="1" x14ac:dyDescent="0.3">
      <c r="A36" s="994"/>
      <c r="B36" s="4" t="s">
        <v>13</v>
      </c>
      <c r="C36" s="4" t="s">
        <v>14</v>
      </c>
      <c r="D36" s="4" t="s">
        <v>9</v>
      </c>
      <c r="E36" s="4" t="s">
        <v>13</v>
      </c>
      <c r="F36" s="4" t="s">
        <v>14</v>
      </c>
      <c r="G36" s="4" t="s">
        <v>9</v>
      </c>
      <c r="H36" s="4" t="s">
        <v>13</v>
      </c>
      <c r="I36" s="4" t="s">
        <v>14</v>
      </c>
      <c r="J36" s="4" t="s">
        <v>9</v>
      </c>
      <c r="K36" s="994"/>
    </row>
    <row r="37" spans="1:11" ht="20.100000000000001" customHeight="1" x14ac:dyDescent="0.2">
      <c r="A37" s="8" t="s">
        <v>92</v>
      </c>
      <c r="B37" s="9"/>
      <c r="C37" s="9"/>
      <c r="D37" s="9"/>
      <c r="E37" s="9"/>
      <c r="F37" s="9"/>
      <c r="G37" s="9"/>
      <c r="H37" s="9"/>
      <c r="I37" s="9"/>
      <c r="J37" s="9"/>
      <c r="K37" s="357" t="s">
        <v>93</v>
      </c>
    </row>
    <row r="38" spans="1:11" ht="20.100000000000001" customHeight="1" x14ac:dyDescent="0.2">
      <c r="A38" s="8" t="s">
        <v>209</v>
      </c>
      <c r="B38" s="9">
        <v>62</v>
      </c>
      <c r="C38" s="9">
        <v>4</v>
      </c>
      <c r="D38" s="9">
        <v>66</v>
      </c>
      <c r="E38" s="9">
        <v>0</v>
      </c>
      <c r="F38" s="9">
        <v>0</v>
      </c>
      <c r="G38" s="9">
        <f>SUM(E38:F38)</f>
        <v>0</v>
      </c>
      <c r="H38" s="9">
        <f>SUM(B38,E38)</f>
        <v>62</v>
      </c>
      <c r="I38" s="9">
        <f>SUM(C38,F38)</f>
        <v>4</v>
      </c>
      <c r="J38" s="9">
        <f t="shared" ref="J38:J47" si="4">SUM(D38,G38)</f>
        <v>66</v>
      </c>
      <c r="K38" s="357" t="s">
        <v>210</v>
      </c>
    </row>
    <row r="39" spans="1:11" ht="20.100000000000001" customHeight="1" x14ac:dyDescent="0.2">
      <c r="A39" s="8" t="s">
        <v>301</v>
      </c>
      <c r="B39" s="9">
        <v>62</v>
      </c>
      <c r="C39" s="9">
        <v>65</v>
      </c>
      <c r="D39" s="9">
        <v>127</v>
      </c>
      <c r="E39" s="9">
        <v>0</v>
      </c>
      <c r="F39" s="9">
        <v>0</v>
      </c>
      <c r="G39" s="9">
        <f t="shared" ref="G39:G47" si="5">SUM(E39:F39)</f>
        <v>0</v>
      </c>
      <c r="H39" s="9">
        <f t="shared" ref="H39:I47" si="6">SUM(B39,E39)</f>
        <v>62</v>
      </c>
      <c r="I39" s="9">
        <f t="shared" si="6"/>
        <v>65</v>
      </c>
      <c r="J39" s="9">
        <f t="shared" si="4"/>
        <v>127</v>
      </c>
      <c r="K39" s="357" t="s">
        <v>257</v>
      </c>
    </row>
    <row r="40" spans="1:11" ht="23.25" customHeight="1" x14ac:dyDescent="0.2">
      <c r="A40" s="8" t="s">
        <v>456</v>
      </c>
      <c r="B40" s="9">
        <v>21</v>
      </c>
      <c r="C40" s="9">
        <v>3</v>
      </c>
      <c r="D40" s="9">
        <v>24</v>
      </c>
      <c r="E40" s="9">
        <v>0</v>
      </c>
      <c r="F40" s="9">
        <v>0</v>
      </c>
      <c r="G40" s="9">
        <f t="shared" si="5"/>
        <v>0</v>
      </c>
      <c r="H40" s="9">
        <f t="shared" si="6"/>
        <v>21</v>
      </c>
      <c r="I40" s="9">
        <f t="shared" si="6"/>
        <v>3</v>
      </c>
      <c r="J40" s="9">
        <f t="shared" si="4"/>
        <v>24</v>
      </c>
      <c r="K40" s="357" t="s">
        <v>995</v>
      </c>
    </row>
    <row r="41" spans="1:11" ht="20.100000000000001" customHeight="1" x14ac:dyDescent="0.2">
      <c r="A41" s="8" t="s">
        <v>221</v>
      </c>
      <c r="B41" s="9">
        <v>69</v>
      </c>
      <c r="C41" s="9">
        <v>65</v>
      </c>
      <c r="D41" s="9">
        <v>134</v>
      </c>
      <c r="E41" s="9">
        <v>0</v>
      </c>
      <c r="F41" s="9">
        <v>0</v>
      </c>
      <c r="G41" s="9">
        <f t="shared" si="5"/>
        <v>0</v>
      </c>
      <c r="H41" s="9">
        <f t="shared" si="6"/>
        <v>69</v>
      </c>
      <c r="I41" s="9">
        <f t="shared" si="6"/>
        <v>65</v>
      </c>
      <c r="J41" s="9">
        <f t="shared" si="4"/>
        <v>134</v>
      </c>
      <c r="K41" s="357" t="s">
        <v>222</v>
      </c>
    </row>
    <row r="42" spans="1:11" ht="20.100000000000001" customHeight="1" x14ac:dyDescent="0.2">
      <c r="A42" s="8" t="s">
        <v>996</v>
      </c>
      <c r="B42" s="9">
        <v>58</v>
      </c>
      <c r="C42" s="9">
        <v>60</v>
      </c>
      <c r="D42" s="9">
        <v>118</v>
      </c>
      <c r="E42" s="9">
        <v>0</v>
      </c>
      <c r="F42" s="9">
        <v>0</v>
      </c>
      <c r="G42" s="9">
        <f t="shared" si="5"/>
        <v>0</v>
      </c>
      <c r="H42" s="9">
        <f t="shared" si="6"/>
        <v>58</v>
      </c>
      <c r="I42" s="9">
        <f t="shared" si="6"/>
        <v>60</v>
      </c>
      <c r="J42" s="9">
        <f t="shared" si="4"/>
        <v>118</v>
      </c>
      <c r="K42" s="168" t="s">
        <v>997</v>
      </c>
    </row>
    <row r="43" spans="1:11" ht="20.100000000000001" customHeight="1" x14ac:dyDescent="0.2">
      <c r="A43" s="8" t="s">
        <v>460</v>
      </c>
      <c r="B43" s="9">
        <v>39</v>
      </c>
      <c r="C43" s="9">
        <v>21</v>
      </c>
      <c r="D43" s="9">
        <v>60</v>
      </c>
      <c r="E43" s="9">
        <v>0</v>
      </c>
      <c r="F43" s="9">
        <v>0</v>
      </c>
      <c r="G43" s="9">
        <f t="shared" si="5"/>
        <v>0</v>
      </c>
      <c r="H43" s="9">
        <f t="shared" si="6"/>
        <v>39</v>
      </c>
      <c r="I43" s="9">
        <f t="shared" si="6"/>
        <v>21</v>
      </c>
      <c r="J43" s="9">
        <f t="shared" si="4"/>
        <v>60</v>
      </c>
      <c r="K43" s="168" t="s">
        <v>908</v>
      </c>
    </row>
    <row r="44" spans="1:11" ht="20.100000000000001" customHeight="1" x14ac:dyDescent="0.2">
      <c r="A44" s="8" t="s">
        <v>998</v>
      </c>
      <c r="B44" s="9">
        <v>12</v>
      </c>
      <c r="C44" s="9">
        <v>27</v>
      </c>
      <c r="D44" s="9">
        <v>39</v>
      </c>
      <c r="E44" s="9">
        <v>0</v>
      </c>
      <c r="F44" s="9">
        <v>0</v>
      </c>
      <c r="G44" s="9">
        <f t="shared" si="5"/>
        <v>0</v>
      </c>
      <c r="H44" s="9">
        <f t="shared" si="6"/>
        <v>12</v>
      </c>
      <c r="I44" s="9">
        <f t="shared" si="6"/>
        <v>27</v>
      </c>
      <c r="J44" s="9">
        <f t="shared" si="4"/>
        <v>39</v>
      </c>
      <c r="K44" s="357" t="s">
        <v>1002</v>
      </c>
    </row>
    <row r="45" spans="1:11" ht="20.100000000000001" customHeight="1" x14ac:dyDescent="0.2">
      <c r="A45" s="8" t="s">
        <v>229</v>
      </c>
      <c r="B45" s="9">
        <v>40</v>
      </c>
      <c r="C45" s="9">
        <v>9</v>
      </c>
      <c r="D45" s="9">
        <v>49</v>
      </c>
      <c r="E45" s="9">
        <v>0</v>
      </c>
      <c r="F45" s="9">
        <v>0</v>
      </c>
      <c r="G45" s="9">
        <f t="shared" si="5"/>
        <v>0</v>
      </c>
      <c r="H45" s="9">
        <f t="shared" si="6"/>
        <v>40</v>
      </c>
      <c r="I45" s="9">
        <f t="shared" si="6"/>
        <v>9</v>
      </c>
      <c r="J45" s="9">
        <f t="shared" si="4"/>
        <v>49</v>
      </c>
      <c r="K45" s="357" t="s">
        <v>847</v>
      </c>
    </row>
    <row r="46" spans="1:11" ht="20.100000000000001" customHeight="1" x14ac:dyDescent="0.2">
      <c r="A46" s="8" t="s">
        <v>239</v>
      </c>
      <c r="B46" s="9">
        <v>94</v>
      </c>
      <c r="C46" s="9">
        <v>37</v>
      </c>
      <c r="D46" s="9">
        <v>131</v>
      </c>
      <c r="E46" s="9">
        <v>0</v>
      </c>
      <c r="F46" s="9">
        <v>0</v>
      </c>
      <c r="G46" s="9">
        <f t="shared" si="5"/>
        <v>0</v>
      </c>
      <c r="H46" s="9">
        <f t="shared" si="6"/>
        <v>94</v>
      </c>
      <c r="I46" s="9">
        <f t="shared" si="6"/>
        <v>37</v>
      </c>
      <c r="J46" s="9">
        <f t="shared" si="4"/>
        <v>131</v>
      </c>
      <c r="K46" s="357" t="s">
        <v>240</v>
      </c>
    </row>
    <row r="47" spans="1:11" ht="20.100000000000001" customHeight="1" x14ac:dyDescent="0.2">
      <c r="A47" s="8" t="s">
        <v>892</v>
      </c>
      <c r="B47" s="9">
        <v>9</v>
      </c>
      <c r="C47" s="9">
        <v>9</v>
      </c>
      <c r="D47" s="9">
        <v>18</v>
      </c>
      <c r="E47" s="9">
        <v>0</v>
      </c>
      <c r="F47" s="9">
        <v>0</v>
      </c>
      <c r="G47" s="9">
        <f t="shared" si="5"/>
        <v>0</v>
      </c>
      <c r="H47" s="9">
        <f t="shared" si="6"/>
        <v>9</v>
      </c>
      <c r="I47" s="9">
        <f t="shared" si="6"/>
        <v>9</v>
      </c>
      <c r="J47" s="9">
        <f t="shared" si="4"/>
        <v>18</v>
      </c>
      <c r="K47" s="357" t="s">
        <v>244</v>
      </c>
    </row>
    <row r="48" spans="1:11" ht="20.100000000000001" customHeight="1" thickBot="1" x14ac:dyDescent="0.25">
      <c r="A48" s="8" t="s">
        <v>126</v>
      </c>
      <c r="B48" s="9">
        <f>SUM(B38:B47)</f>
        <v>466</v>
      </c>
      <c r="C48" s="9">
        <f t="shared" ref="C48:J48" si="7">SUM(C38:C47)</f>
        <v>300</v>
      </c>
      <c r="D48" s="9">
        <f t="shared" si="7"/>
        <v>766</v>
      </c>
      <c r="E48" s="9">
        <f t="shared" si="7"/>
        <v>0</v>
      </c>
      <c r="F48" s="9">
        <f t="shared" si="7"/>
        <v>0</v>
      </c>
      <c r="G48" s="9">
        <f t="shared" si="7"/>
        <v>0</v>
      </c>
      <c r="H48" s="9">
        <f t="shared" si="7"/>
        <v>466</v>
      </c>
      <c r="I48" s="9">
        <f t="shared" si="7"/>
        <v>300</v>
      </c>
      <c r="J48" s="9">
        <f t="shared" si="7"/>
        <v>766</v>
      </c>
      <c r="K48" s="357" t="s">
        <v>103</v>
      </c>
    </row>
    <row r="49" spans="1:11" ht="20.100000000000001" customHeight="1" thickBot="1" x14ac:dyDescent="0.25">
      <c r="A49" s="23" t="s">
        <v>252</v>
      </c>
      <c r="B49" s="24">
        <f t="shared" ref="B49:J49" si="8">SUM(B48,B24)</f>
        <v>2325</v>
      </c>
      <c r="C49" s="24">
        <f t="shared" si="8"/>
        <v>2377</v>
      </c>
      <c r="D49" s="24">
        <f t="shared" si="8"/>
        <v>4702</v>
      </c>
      <c r="E49" s="24">
        <f t="shared" si="8"/>
        <v>0</v>
      </c>
      <c r="F49" s="24">
        <f t="shared" si="8"/>
        <v>0</v>
      </c>
      <c r="G49" s="24">
        <f t="shared" si="8"/>
        <v>0</v>
      </c>
      <c r="H49" s="24">
        <f t="shared" si="8"/>
        <v>2325</v>
      </c>
      <c r="I49" s="24">
        <f t="shared" si="8"/>
        <v>2377</v>
      </c>
      <c r="J49" s="24">
        <f t="shared" si="8"/>
        <v>4702</v>
      </c>
      <c r="K49" s="358" t="s">
        <v>253</v>
      </c>
    </row>
    <row r="50" spans="1:11" ht="15" thickTop="1" x14ac:dyDescent="0.2"/>
    <row r="60" spans="1:11" ht="4.5" customHeight="1" x14ac:dyDescent="0.2"/>
    <row r="61" spans="1:11" hidden="1" x14ac:dyDescent="0.2"/>
    <row r="62" spans="1:11" ht="1.5" hidden="1" customHeight="1" x14ac:dyDescent="0.2"/>
    <row r="63" spans="1:11" ht="5.25" customHeight="1" x14ac:dyDescent="0.2"/>
    <row r="64" spans="1:11" ht="18" x14ac:dyDescent="0.2">
      <c r="A64" s="995" t="s">
        <v>2167</v>
      </c>
      <c r="B64" s="995"/>
      <c r="C64" s="995"/>
      <c r="D64" s="995"/>
      <c r="E64" s="995"/>
      <c r="F64" s="995"/>
      <c r="G64" s="995"/>
      <c r="H64" s="995"/>
      <c r="I64" s="995"/>
      <c r="J64" s="995"/>
      <c r="K64" s="995"/>
    </row>
    <row r="65" spans="1:11" ht="21.75" customHeight="1" x14ac:dyDescent="0.2">
      <c r="A65" s="999" t="s">
        <v>2168</v>
      </c>
      <c r="B65" s="999"/>
      <c r="C65" s="999"/>
      <c r="D65" s="999"/>
      <c r="E65" s="999"/>
      <c r="F65" s="999"/>
      <c r="G65" s="999"/>
      <c r="H65" s="999"/>
      <c r="I65" s="999"/>
      <c r="J65" s="999"/>
      <c r="K65" s="999"/>
    </row>
    <row r="66" spans="1:11" ht="19.5" customHeight="1" thickBot="1" x14ac:dyDescent="0.3">
      <c r="A66" s="323" t="s">
        <v>1006</v>
      </c>
      <c r="K66" s="329" t="s">
        <v>2557</v>
      </c>
    </row>
    <row r="67" spans="1:11" ht="16.5" thickTop="1" x14ac:dyDescent="0.25">
      <c r="A67" s="992" t="s">
        <v>196</v>
      </c>
      <c r="B67" s="1003" t="s">
        <v>1</v>
      </c>
      <c r="C67" s="1003"/>
      <c r="D67" s="1003"/>
      <c r="E67" s="1003" t="s">
        <v>2</v>
      </c>
      <c r="F67" s="1003"/>
      <c r="G67" s="1003"/>
      <c r="H67" s="1003" t="s">
        <v>4</v>
      </c>
      <c r="I67" s="1003"/>
      <c r="J67" s="1003"/>
      <c r="K67" s="992" t="s">
        <v>197</v>
      </c>
    </row>
    <row r="68" spans="1:11" ht="15.75" x14ac:dyDescent="0.25">
      <c r="A68" s="993"/>
      <c r="B68" s="1004" t="s">
        <v>6</v>
      </c>
      <c r="C68" s="1004"/>
      <c r="D68" s="1004"/>
      <c r="E68" s="1004" t="s">
        <v>7</v>
      </c>
      <c r="F68" s="1004"/>
      <c r="G68" s="1004"/>
      <c r="H68" s="1004" t="s">
        <v>9</v>
      </c>
      <c r="I68" s="1004"/>
      <c r="J68" s="1004"/>
      <c r="K68" s="993"/>
    </row>
    <row r="69" spans="1:11" ht="15.75" x14ac:dyDescent="0.25">
      <c r="A69" s="993"/>
      <c r="B69" s="351" t="s">
        <v>10</v>
      </c>
      <c r="C69" s="351" t="s">
        <v>112</v>
      </c>
      <c r="D69" s="351" t="s">
        <v>12</v>
      </c>
      <c r="E69" s="351" t="s">
        <v>10</v>
      </c>
      <c r="F69" s="351" t="s">
        <v>112</v>
      </c>
      <c r="G69" s="351" t="s">
        <v>12</v>
      </c>
      <c r="H69" s="351" t="s">
        <v>10</v>
      </c>
      <c r="I69" s="351" t="s">
        <v>112</v>
      </c>
      <c r="J69" s="351" t="s">
        <v>12</v>
      </c>
      <c r="K69" s="993"/>
    </row>
    <row r="70" spans="1:11" ht="16.5" thickBot="1" x14ac:dyDescent="0.3">
      <c r="A70" s="994"/>
      <c r="B70" s="4" t="s">
        <v>13</v>
      </c>
      <c r="C70" s="4" t="s">
        <v>14</v>
      </c>
      <c r="D70" s="4" t="s">
        <v>9</v>
      </c>
      <c r="E70" s="4" t="s">
        <v>13</v>
      </c>
      <c r="F70" s="4" t="s">
        <v>14</v>
      </c>
      <c r="G70" s="4" t="s">
        <v>9</v>
      </c>
      <c r="H70" s="4" t="s">
        <v>13</v>
      </c>
      <c r="I70" s="4" t="s">
        <v>14</v>
      </c>
      <c r="J70" s="4" t="s">
        <v>9</v>
      </c>
      <c r="K70" s="994"/>
    </row>
    <row r="71" spans="1:11" ht="15" customHeight="1" x14ac:dyDescent="0.2">
      <c r="A71" s="8" t="s">
        <v>15</v>
      </c>
      <c r="B71" s="9"/>
      <c r="C71" s="9"/>
      <c r="D71" s="9"/>
      <c r="E71" s="9"/>
      <c r="F71" s="9"/>
      <c r="G71" s="9"/>
      <c r="H71" s="9"/>
      <c r="I71" s="9"/>
      <c r="J71" s="9"/>
      <c r="K71" s="357" t="s">
        <v>198</v>
      </c>
    </row>
    <row r="72" spans="1:11" ht="15" customHeight="1" x14ac:dyDescent="0.2">
      <c r="A72" s="8" t="s">
        <v>199</v>
      </c>
      <c r="B72" s="9">
        <v>246</v>
      </c>
      <c r="C72" s="9">
        <v>392</v>
      </c>
      <c r="D72" s="9">
        <v>638</v>
      </c>
      <c r="E72" s="9">
        <v>0</v>
      </c>
      <c r="F72" s="9">
        <v>0</v>
      </c>
      <c r="G72" s="9">
        <f>SUM(E72:F72)</f>
        <v>0</v>
      </c>
      <c r="H72" s="9">
        <f>SUM(B72,E72)</f>
        <v>246</v>
      </c>
      <c r="I72" s="9">
        <f>SUM(C72,F72)</f>
        <v>392</v>
      </c>
      <c r="J72" s="9">
        <f>SUM(H72:I72)</f>
        <v>638</v>
      </c>
      <c r="K72" s="357" t="s">
        <v>200</v>
      </c>
    </row>
    <row r="73" spans="1:11" ht="15" customHeight="1" x14ac:dyDescent="0.2">
      <c r="A73" s="8" t="s">
        <v>790</v>
      </c>
      <c r="B73" s="9">
        <v>122</v>
      </c>
      <c r="C73" s="9">
        <v>301</v>
      </c>
      <c r="D73" s="9">
        <v>423</v>
      </c>
      <c r="E73" s="9">
        <v>0</v>
      </c>
      <c r="F73" s="9">
        <v>0</v>
      </c>
      <c r="G73" s="9">
        <f t="shared" ref="G73:G86" si="9">SUM(E73:F73)</f>
        <v>0</v>
      </c>
      <c r="H73" s="9">
        <f t="shared" ref="H73:I86" si="10">SUM(B73,E73)</f>
        <v>122</v>
      </c>
      <c r="I73" s="9">
        <f t="shared" si="10"/>
        <v>301</v>
      </c>
      <c r="J73" s="9">
        <f t="shared" ref="J73:J86" si="11">SUM(H73:I73)</f>
        <v>423</v>
      </c>
      <c r="K73" s="357" t="s">
        <v>204</v>
      </c>
    </row>
    <row r="74" spans="1:11" ht="15" customHeight="1" x14ac:dyDescent="0.2">
      <c r="A74" s="8" t="s">
        <v>209</v>
      </c>
      <c r="B74" s="9">
        <v>282</v>
      </c>
      <c r="C74" s="9">
        <v>285</v>
      </c>
      <c r="D74" s="9">
        <v>567</v>
      </c>
      <c r="E74" s="9">
        <v>0</v>
      </c>
      <c r="F74" s="9">
        <v>0</v>
      </c>
      <c r="G74" s="9">
        <f t="shared" si="9"/>
        <v>0</v>
      </c>
      <c r="H74" s="9">
        <f t="shared" si="10"/>
        <v>282</v>
      </c>
      <c r="I74" s="9">
        <f t="shared" si="10"/>
        <v>285</v>
      </c>
      <c r="J74" s="9">
        <f t="shared" si="11"/>
        <v>567</v>
      </c>
      <c r="K74" s="357" t="s">
        <v>210</v>
      </c>
    </row>
    <row r="75" spans="1:11" ht="15" customHeight="1" x14ac:dyDescent="0.2">
      <c r="A75" s="8" t="s">
        <v>213</v>
      </c>
      <c r="B75" s="9">
        <v>255</v>
      </c>
      <c r="C75" s="9">
        <v>225</v>
      </c>
      <c r="D75" s="9">
        <v>480</v>
      </c>
      <c r="E75" s="9">
        <v>0</v>
      </c>
      <c r="F75" s="9">
        <v>0</v>
      </c>
      <c r="G75" s="9">
        <f t="shared" si="9"/>
        <v>0</v>
      </c>
      <c r="H75" s="9">
        <f t="shared" si="10"/>
        <v>255</v>
      </c>
      <c r="I75" s="9">
        <f t="shared" si="10"/>
        <v>225</v>
      </c>
      <c r="J75" s="9">
        <f t="shared" si="11"/>
        <v>480</v>
      </c>
      <c r="K75" s="357" t="s">
        <v>214</v>
      </c>
    </row>
    <row r="76" spans="1:11" ht="15" customHeight="1" x14ac:dyDescent="0.2">
      <c r="A76" s="8" t="s">
        <v>730</v>
      </c>
      <c r="B76" s="9">
        <v>66</v>
      </c>
      <c r="C76" s="9">
        <v>50</v>
      </c>
      <c r="D76" s="9">
        <v>116</v>
      </c>
      <c r="E76" s="9">
        <v>0</v>
      </c>
      <c r="F76" s="9">
        <v>0</v>
      </c>
      <c r="G76" s="9">
        <f t="shared" si="9"/>
        <v>0</v>
      </c>
      <c r="H76" s="9">
        <f t="shared" si="10"/>
        <v>66</v>
      </c>
      <c r="I76" s="9">
        <f t="shared" si="10"/>
        <v>50</v>
      </c>
      <c r="J76" s="9">
        <f t="shared" si="11"/>
        <v>116</v>
      </c>
      <c r="K76" s="357" t="s">
        <v>906</v>
      </c>
    </row>
    <row r="77" spans="1:11" ht="15" customHeight="1" x14ac:dyDescent="0.2">
      <c r="A77" s="8" t="s">
        <v>217</v>
      </c>
      <c r="B77" s="9">
        <v>410</v>
      </c>
      <c r="C77" s="9">
        <v>649</v>
      </c>
      <c r="D77" s="9">
        <v>1059</v>
      </c>
      <c r="E77" s="9">
        <v>0</v>
      </c>
      <c r="F77" s="9">
        <v>0</v>
      </c>
      <c r="G77" s="9">
        <f t="shared" si="9"/>
        <v>0</v>
      </c>
      <c r="H77" s="9">
        <f t="shared" si="10"/>
        <v>410</v>
      </c>
      <c r="I77" s="9">
        <f t="shared" si="10"/>
        <v>649</v>
      </c>
      <c r="J77" s="9">
        <f t="shared" si="11"/>
        <v>1059</v>
      </c>
      <c r="K77" s="357" t="s">
        <v>257</v>
      </c>
    </row>
    <row r="78" spans="1:11" ht="15" customHeight="1" x14ac:dyDescent="0.2">
      <c r="A78" s="8" t="s">
        <v>456</v>
      </c>
      <c r="B78" s="9">
        <v>252</v>
      </c>
      <c r="C78" s="9">
        <v>302</v>
      </c>
      <c r="D78" s="9">
        <v>554</v>
      </c>
      <c r="E78" s="9">
        <v>0</v>
      </c>
      <c r="F78" s="9">
        <v>0</v>
      </c>
      <c r="G78" s="9">
        <f t="shared" si="9"/>
        <v>0</v>
      </c>
      <c r="H78" s="9">
        <f t="shared" si="10"/>
        <v>252</v>
      </c>
      <c r="I78" s="9">
        <f t="shared" si="10"/>
        <v>302</v>
      </c>
      <c r="J78" s="9">
        <f t="shared" si="11"/>
        <v>554</v>
      </c>
      <c r="K78" s="357" t="s">
        <v>995</v>
      </c>
    </row>
    <row r="79" spans="1:11" ht="15" customHeight="1" x14ac:dyDescent="0.2">
      <c r="A79" s="8" t="s">
        <v>221</v>
      </c>
      <c r="B79" s="9">
        <v>1111</v>
      </c>
      <c r="C79" s="9">
        <v>949</v>
      </c>
      <c r="D79" s="9">
        <v>2060</v>
      </c>
      <c r="E79" s="9">
        <v>0</v>
      </c>
      <c r="F79" s="9">
        <v>0</v>
      </c>
      <c r="G79" s="9">
        <f t="shared" si="9"/>
        <v>0</v>
      </c>
      <c r="H79" s="9">
        <f t="shared" si="10"/>
        <v>1111</v>
      </c>
      <c r="I79" s="9">
        <f t="shared" si="10"/>
        <v>949</v>
      </c>
      <c r="J79" s="9">
        <f t="shared" si="11"/>
        <v>2060</v>
      </c>
      <c r="K79" s="357" t="s">
        <v>222</v>
      </c>
    </row>
    <row r="80" spans="1:11" ht="15" customHeight="1" x14ac:dyDescent="0.2">
      <c r="A80" s="8" t="s">
        <v>996</v>
      </c>
      <c r="B80" s="9">
        <v>1225</v>
      </c>
      <c r="C80" s="9">
        <v>1601</v>
      </c>
      <c r="D80" s="9">
        <v>2826</v>
      </c>
      <c r="E80" s="9">
        <v>0</v>
      </c>
      <c r="F80" s="9">
        <v>0</v>
      </c>
      <c r="G80" s="9">
        <f t="shared" si="9"/>
        <v>0</v>
      </c>
      <c r="H80" s="9">
        <f t="shared" si="10"/>
        <v>1225</v>
      </c>
      <c r="I80" s="9">
        <f t="shared" si="10"/>
        <v>1601</v>
      </c>
      <c r="J80" s="9">
        <f t="shared" si="11"/>
        <v>2826</v>
      </c>
      <c r="K80" s="168" t="s">
        <v>997</v>
      </c>
    </row>
    <row r="81" spans="1:11" ht="15" customHeight="1" x14ac:dyDescent="0.2">
      <c r="A81" s="8" t="s">
        <v>460</v>
      </c>
      <c r="B81" s="9">
        <v>571</v>
      </c>
      <c r="C81" s="9">
        <v>516</v>
      </c>
      <c r="D81" s="9">
        <v>1087</v>
      </c>
      <c r="E81" s="9">
        <v>0</v>
      </c>
      <c r="F81" s="9">
        <v>0</v>
      </c>
      <c r="G81" s="9">
        <f t="shared" si="9"/>
        <v>0</v>
      </c>
      <c r="H81" s="9">
        <f t="shared" si="10"/>
        <v>571</v>
      </c>
      <c r="I81" s="9">
        <f t="shared" si="10"/>
        <v>516</v>
      </c>
      <c r="J81" s="9">
        <f t="shared" si="11"/>
        <v>1087</v>
      </c>
      <c r="K81" s="168" t="s">
        <v>908</v>
      </c>
    </row>
    <row r="82" spans="1:11" ht="15" customHeight="1" x14ac:dyDescent="0.2">
      <c r="A82" s="8" t="s">
        <v>998</v>
      </c>
      <c r="B82" s="9">
        <v>625</v>
      </c>
      <c r="C82" s="9">
        <v>772</v>
      </c>
      <c r="D82" s="9">
        <v>1397</v>
      </c>
      <c r="E82" s="9">
        <v>0</v>
      </c>
      <c r="F82" s="9">
        <v>0</v>
      </c>
      <c r="G82" s="9">
        <f t="shared" si="9"/>
        <v>0</v>
      </c>
      <c r="H82" s="9">
        <f t="shared" si="10"/>
        <v>625</v>
      </c>
      <c r="I82" s="9">
        <f t="shared" si="10"/>
        <v>772</v>
      </c>
      <c r="J82" s="9">
        <f t="shared" si="11"/>
        <v>1397</v>
      </c>
      <c r="K82" s="357" t="s">
        <v>1002</v>
      </c>
    </row>
    <row r="83" spans="1:11" ht="15" customHeight="1" x14ac:dyDescent="0.2">
      <c r="A83" s="8" t="s">
        <v>229</v>
      </c>
      <c r="B83" s="9">
        <v>425</v>
      </c>
      <c r="C83" s="9">
        <v>151</v>
      </c>
      <c r="D83" s="9">
        <v>576</v>
      </c>
      <c r="E83" s="9">
        <v>0</v>
      </c>
      <c r="F83" s="9">
        <v>0</v>
      </c>
      <c r="G83" s="9">
        <f t="shared" si="9"/>
        <v>0</v>
      </c>
      <c r="H83" s="9">
        <f t="shared" si="10"/>
        <v>425</v>
      </c>
      <c r="I83" s="9">
        <f t="shared" si="10"/>
        <v>151</v>
      </c>
      <c r="J83" s="9">
        <f t="shared" si="11"/>
        <v>576</v>
      </c>
      <c r="K83" s="357" t="s">
        <v>462</v>
      </c>
    </row>
    <row r="84" spans="1:11" ht="15" customHeight="1" x14ac:dyDescent="0.2">
      <c r="A84" s="8" t="s">
        <v>758</v>
      </c>
      <c r="B84" s="9">
        <v>407</v>
      </c>
      <c r="C84" s="9">
        <v>575</v>
      </c>
      <c r="D84" s="9">
        <v>982</v>
      </c>
      <c r="E84" s="9">
        <v>0</v>
      </c>
      <c r="F84" s="9">
        <v>0</v>
      </c>
      <c r="G84" s="9">
        <f t="shared" si="9"/>
        <v>0</v>
      </c>
      <c r="H84" s="9">
        <f t="shared" si="10"/>
        <v>407</v>
      </c>
      <c r="I84" s="9">
        <f t="shared" si="10"/>
        <v>575</v>
      </c>
      <c r="J84" s="9">
        <f t="shared" si="11"/>
        <v>982</v>
      </c>
      <c r="K84" s="357" t="s">
        <v>234</v>
      </c>
    </row>
    <row r="85" spans="1:11" ht="15" customHeight="1" x14ac:dyDescent="0.2">
      <c r="A85" s="8" t="s">
        <v>239</v>
      </c>
      <c r="B85" s="9">
        <v>425</v>
      </c>
      <c r="C85" s="9">
        <v>368</v>
      </c>
      <c r="D85" s="9">
        <v>793</v>
      </c>
      <c r="E85" s="9">
        <v>0</v>
      </c>
      <c r="F85" s="9">
        <v>0</v>
      </c>
      <c r="G85" s="9">
        <f t="shared" si="9"/>
        <v>0</v>
      </c>
      <c r="H85" s="9">
        <f t="shared" si="10"/>
        <v>425</v>
      </c>
      <c r="I85" s="9">
        <f t="shared" si="10"/>
        <v>368</v>
      </c>
      <c r="J85" s="9">
        <f t="shared" si="11"/>
        <v>793</v>
      </c>
      <c r="K85" s="357" t="s">
        <v>240</v>
      </c>
    </row>
    <row r="86" spans="1:11" ht="15" customHeight="1" x14ac:dyDescent="0.2">
      <c r="A86" s="8" t="s">
        <v>892</v>
      </c>
      <c r="B86" s="9">
        <v>147</v>
      </c>
      <c r="C86" s="9">
        <v>361</v>
      </c>
      <c r="D86" s="9">
        <v>508</v>
      </c>
      <c r="E86" s="9">
        <v>0</v>
      </c>
      <c r="F86" s="9">
        <v>0</v>
      </c>
      <c r="G86" s="9">
        <f t="shared" si="9"/>
        <v>0</v>
      </c>
      <c r="H86" s="9">
        <f t="shared" si="10"/>
        <v>147</v>
      </c>
      <c r="I86" s="9">
        <f t="shared" si="10"/>
        <v>361</v>
      </c>
      <c r="J86" s="9">
        <f t="shared" si="11"/>
        <v>508</v>
      </c>
      <c r="K86" s="357" t="s">
        <v>244</v>
      </c>
    </row>
    <row r="87" spans="1:11" ht="15" customHeight="1" x14ac:dyDescent="0.2">
      <c r="A87" s="8" t="s">
        <v>90</v>
      </c>
      <c r="B87" s="9">
        <f t="shared" ref="B87:J87" si="12">SUM(B72:B86)</f>
        <v>6569</v>
      </c>
      <c r="C87" s="9">
        <f t="shared" si="12"/>
        <v>7497</v>
      </c>
      <c r="D87" s="9">
        <f t="shared" si="12"/>
        <v>14066</v>
      </c>
      <c r="E87" s="9">
        <f t="shared" si="12"/>
        <v>0</v>
      </c>
      <c r="F87" s="9">
        <f t="shared" si="12"/>
        <v>0</v>
      </c>
      <c r="G87" s="9">
        <f t="shared" si="12"/>
        <v>0</v>
      </c>
      <c r="H87" s="9">
        <f t="shared" si="12"/>
        <v>6569</v>
      </c>
      <c r="I87" s="9">
        <f t="shared" si="12"/>
        <v>7497</v>
      </c>
      <c r="J87" s="9">
        <f t="shared" si="12"/>
        <v>14066</v>
      </c>
      <c r="K87" s="357" t="s">
        <v>313</v>
      </c>
    </row>
    <row r="88" spans="1:11" ht="15" customHeight="1" x14ac:dyDescent="0.2">
      <c r="A88" s="8" t="s">
        <v>92</v>
      </c>
      <c r="B88" s="9"/>
      <c r="C88" s="9"/>
      <c r="D88" s="9"/>
      <c r="E88" s="9"/>
      <c r="F88" s="9"/>
      <c r="G88" s="9"/>
      <c r="H88" s="9"/>
      <c r="I88" s="9"/>
      <c r="J88" s="9"/>
      <c r="K88" s="357" t="s">
        <v>93</v>
      </c>
    </row>
    <row r="89" spans="1:11" ht="15" customHeight="1" x14ac:dyDescent="0.2">
      <c r="A89" s="8" t="s">
        <v>209</v>
      </c>
      <c r="B89" s="9">
        <v>347</v>
      </c>
      <c r="C89" s="9">
        <v>65</v>
      </c>
      <c r="D89" s="9">
        <v>412</v>
      </c>
      <c r="E89" s="9">
        <v>0</v>
      </c>
      <c r="F89" s="9">
        <v>0</v>
      </c>
      <c r="G89" s="9">
        <f>SUM(E89:F89)</f>
        <v>0</v>
      </c>
      <c r="H89" s="9">
        <f>SUM(B89,E89)</f>
        <v>347</v>
      </c>
      <c r="I89" s="9">
        <f>SUM(C89,F89)</f>
        <v>65</v>
      </c>
      <c r="J89" s="9">
        <f>SUM(H89:I89)</f>
        <v>412</v>
      </c>
      <c r="K89" s="357" t="s">
        <v>210</v>
      </c>
    </row>
    <row r="90" spans="1:11" ht="15" customHeight="1" x14ac:dyDescent="0.2">
      <c r="A90" s="8" t="s">
        <v>217</v>
      </c>
      <c r="B90" s="9">
        <v>345</v>
      </c>
      <c r="C90" s="9">
        <v>275</v>
      </c>
      <c r="D90" s="9">
        <v>620</v>
      </c>
      <c r="E90" s="9">
        <v>0</v>
      </c>
      <c r="F90" s="9">
        <v>0</v>
      </c>
      <c r="G90" s="9">
        <f t="shared" ref="G90:G98" si="13">SUM(E90:F90)</f>
        <v>0</v>
      </c>
      <c r="H90" s="9">
        <f t="shared" ref="H90:I98" si="14">SUM(B90,E90)</f>
        <v>345</v>
      </c>
      <c r="I90" s="9">
        <f t="shared" si="14"/>
        <v>275</v>
      </c>
      <c r="J90" s="9">
        <f t="shared" ref="J90:J98" si="15">SUM(H90:I90)</f>
        <v>620</v>
      </c>
      <c r="K90" s="357" t="s">
        <v>1004</v>
      </c>
    </row>
    <row r="91" spans="1:11" ht="15" customHeight="1" x14ac:dyDescent="0.2">
      <c r="A91" s="8" t="s">
        <v>456</v>
      </c>
      <c r="B91" s="9">
        <v>137</v>
      </c>
      <c r="C91" s="9">
        <v>45</v>
      </c>
      <c r="D91" s="9">
        <v>182</v>
      </c>
      <c r="E91" s="9">
        <v>0</v>
      </c>
      <c r="F91" s="9">
        <v>0</v>
      </c>
      <c r="G91" s="9">
        <f t="shared" si="13"/>
        <v>0</v>
      </c>
      <c r="H91" s="9">
        <f t="shared" si="14"/>
        <v>137</v>
      </c>
      <c r="I91" s="9">
        <f t="shared" si="14"/>
        <v>45</v>
      </c>
      <c r="J91" s="9">
        <f t="shared" si="15"/>
        <v>182</v>
      </c>
      <c r="K91" s="357" t="s">
        <v>995</v>
      </c>
    </row>
    <row r="92" spans="1:11" ht="15" customHeight="1" x14ac:dyDescent="0.2">
      <c r="A92" s="8" t="s">
        <v>1005</v>
      </c>
      <c r="B92" s="9">
        <v>419</v>
      </c>
      <c r="C92" s="9">
        <v>211</v>
      </c>
      <c r="D92" s="9">
        <v>630</v>
      </c>
      <c r="E92" s="9">
        <v>0</v>
      </c>
      <c r="F92" s="9">
        <v>0</v>
      </c>
      <c r="G92" s="9">
        <f t="shared" si="13"/>
        <v>0</v>
      </c>
      <c r="H92" s="9">
        <f t="shared" si="14"/>
        <v>419</v>
      </c>
      <c r="I92" s="9">
        <f t="shared" si="14"/>
        <v>211</v>
      </c>
      <c r="J92" s="9">
        <f t="shared" si="15"/>
        <v>630</v>
      </c>
      <c r="K92" s="357" t="s">
        <v>222</v>
      </c>
    </row>
    <row r="93" spans="1:11" ht="15" customHeight="1" x14ac:dyDescent="0.2">
      <c r="A93" s="8" t="s">
        <v>996</v>
      </c>
      <c r="B93" s="9">
        <v>133</v>
      </c>
      <c r="C93" s="9">
        <v>81</v>
      </c>
      <c r="D93" s="9">
        <v>214</v>
      </c>
      <c r="E93" s="9">
        <v>0</v>
      </c>
      <c r="F93" s="9">
        <v>0</v>
      </c>
      <c r="G93" s="9">
        <f t="shared" si="13"/>
        <v>0</v>
      </c>
      <c r="H93" s="9">
        <f t="shared" si="14"/>
        <v>133</v>
      </c>
      <c r="I93" s="9">
        <f t="shared" si="14"/>
        <v>81</v>
      </c>
      <c r="J93" s="9">
        <f t="shared" si="15"/>
        <v>214</v>
      </c>
      <c r="K93" s="357" t="s">
        <v>310</v>
      </c>
    </row>
    <row r="94" spans="1:11" ht="15" customHeight="1" x14ac:dyDescent="0.2">
      <c r="A94" s="8" t="s">
        <v>460</v>
      </c>
      <c r="B94" s="9">
        <v>125</v>
      </c>
      <c r="C94" s="9">
        <v>80</v>
      </c>
      <c r="D94" s="9">
        <v>205</v>
      </c>
      <c r="E94" s="9">
        <v>0</v>
      </c>
      <c r="F94" s="9">
        <v>0</v>
      </c>
      <c r="G94" s="9">
        <f t="shared" si="13"/>
        <v>0</v>
      </c>
      <c r="H94" s="9">
        <f t="shared" si="14"/>
        <v>125</v>
      </c>
      <c r="I94" s="9">
        <f t="shared" si="14"/>
        <v>80</v>
      </c>
      <c r="J94" s="9">
        <f t="shared" si="15"/>
        <v>205</v>
      </c>
      <c r="K94" s="168" t="s">
        <v>908</v>
      </c>
    </row>
    <row r="95" spans="1:11" ht="15" customHeight="1" x14ac:dyDescent="0.2">
      <c r="A95" s="8" t="s">
        <v>998</v>
      </c>
      <c r="B95" s="9">
        <v>83</v>
      </c>
      <c r="C95" s="9">
        <v>124</v>
      </c>
      <c r="D95" s="9">
        <v>207</v>
      </c>
      <c r="E95" s="9">
        <v>0</v>
      </c>
      <c r="F95" s="9">
        <v>0</v>
      </c>
      <c r="G95" s="9">
        <f t="shared" si="13"/>
        <v>0</v>
      </c>
      <c r="H95" s="9">
        <f t="shared" si="14"/>
        <v>83</v>
      </c>
      <c r="I95" s="9">
        <f t="shared" si="14"/>
        <v>124</v>
      </c>
      <c r="J95" s="9">
        <f t="shared" si="15"/>
        <v>207</v>
      </c>
      <c r="K95" s="357" t="s">
        <v>1002</v>
      </c>
    </row>
    <row r="96" spans="1:11" ht="15" customHeight="1" x14ac:dyDescent="0.2">
      <c r="A96" s="8" t="s">
        <v>229</v>
      </c>
      <c r="B96" s="9">
        <v>172</v>
      </c>
      <c r="C96" s="9">
        <v>43</v>
      </c>
      <c r="D96" s="9">
        <v>215</v>
      </c>
      <c r="E96" s="9">
        <v>0</v>
      </c>
      <c r="F96" s="9">
        <v>0</v>
      </c>
      <c r="G96" s="9">
        <f t="shared" si="13"/>
        <v>0</v>
      </c>
      <c r="H96" s="9">
        <f t="shared" si="14"/>
        <v>172</v>
      </c>
      <c r="I96" s="9">
        <f t="shared" si="14"/>
        <v>43</v>
      </c>
      <c r="J96" s="9">
        <f t="shared" si="15"/>
        <v>215</v>
      </c>
      <c r="K96" s="357" t="s">
        <v>462</v>
      </c>
    </row>
    <row r="97" spans="1:12" ht="15" customHeight="1" x14ac:dyDescent="0.2">
      <c r="A97" s="8" t="s">
        <v>239</v>
      </c>
      <c r="B97" s="9">
        <v>466</v>
      </c>
      <c r="C97" s="9">
        <v>152</v>
      </c>
      <c r="D97" s="9">
        <v>618</v>
      </c>
      <c r="E97" s="9">
        <v>0</v>
      </c>
      <c r="F97" s="9">
        <v>0</v>
      </c>
      <c r="G97" s="9">
        <f t="shared" si="13"/>
        <v>0</v>
      </c>
      <c r="H97" s="9">
        <f t="shared" si="14"/>
        <v>466</v>
      </c>
      <c r="I97" s="9">
        <f t="shared" si="14"/>
        <v>152</v>
      </c>
      <c r="J97" s="9">
        <f t="shared" si="15"/>
        <v>618</v>
      </c>
      <c r="K97" s="357" t="s">
        <v>240</v>
      </c>
    </row>
    <row r="98" spans="1:12" ht="15" customHeight="1" x14ac:dyDescent="0.2">
      <c r="A98" s="8" t="s">
        <v>892</v>
      </c>
      <c r="B98" s="9">
        <v>72</v>
      </c>
      <c r="C98" s="9">
        <v>82</v>
      </c>
      <c r="D98" s="9">
        <v>154</v>
      </c>
      <c r="E98" s="9">
        <v>0</v>
      </c>
      <c r="F98" s="9">
        <v>0</v>
      </c>
      <c r="G98" s="9">
        <f t="shared" si="13"/>
        <v>0</v>
      </c>
      <c r="H98" s="9">
        <f t="shared" si="14"/>
        <v>72</v>
      </c>
      <c r="I98" s="9">
        <f t="shared" si="14"/>
        <v>82</v>
      </c>
      <c r="J98" s="9">
        <f t="shared" si="15"/>
        <v>154</v>
      </c>
      <c r="K98" s="357" t="s">
        <v>244</v>
      </c>
    </row>
    <row r="99" spans="1:12" ht="15" customHeight="1" thickBot="1" x14ac:dyDescent="0.25">
      <c r="A99" s="8" t="s">
        <v>126</v>
      </c>
      <c r="B99" s="9">
        <f>SUM(B89:B98)</f>
        <v>2299</v>
      </c>
      <c r="C99" s="9">
        <f t="shared" ref="C99:J99" si="16">SUM(C89:C98)</f>
        <v>1158</v>
      </c>
      <c r="D99" s="9">
        <f t="shared" si="16"/>
        <v>3457</v>
      </c>
      <c r="E99" s="9">
        <f t="shared" si="16"/>
        <v>0</v>
      </c>
      <c r="F99" s="9">
        <f t="shared" si="16"/>
        <v>0</v>
      </c>
      <c r="G99" s="9">
        <f t="shared" si="16"/>
        <v>0</v>
      </c>
      <c r="H99" s="9">
        <f t="shared" si="16"/>
        <v>2299</v>
      </c>
      <c r="I99" s="9">
        <f t="shared" si="16"/>
        <v>1158</v>
      </c>
      <c r="J99" s="9">
        <f t="shared" si="16"/>
        <v>3457</v>
      </c>
      <c r="K99" s="357" t="s">
        <v>315</v>
      </c>
    </row>
    <row r="100" spans="1:12" ht="15" customHeight="1" thickBot="1" x14ac:dyDescent="0.25">
      <c r="A100" s="23" t="s">
        <v>252</v>
      </c>
      <c r="B100" s="24">
        <f>SUM(B99,B87)</f>
        <v>8868</v>
      </c>
      <c r="C100" s="24">
        <f t="shared" ref="C100:J100" si="17">SUM(C99,C87)</f>
        <v>8655</v>
      </c>
      <c r="D100" s="24">
        <f t="shared" si="17"/>
        <v>17523</v>
      </c>
      <c r="E100" s="24">
        <f t="shared" si="17"/>
        <v>0</v>
      </c>
      <c r="F100" s="24">
        <f t="shared" si="17"/>
        <v>0</v>
      </c>
      <c r="G100" s="24">
        <f t="shared" si="17"/>
        <v>0</v>
      </c>
      <c r="H100" s="24">
        <f t="shared" si="17"/>
        <v>8868</v>
      </c>
      <c r="I100" s="24">
        <f t="shared" si="17"/>
        <v>8655</v>
      </c>
      <c r="J100" s="24">
        <f t="shared" si="17"/>
        <v>17523</v>
      </c>
      <c r="K100" s="358" t="s">
        <v>253</v>
      </c>
    </row>
    <row r="101" spans="1:12" ht="22.5" customHeight="1" thickTop="1" x14ac:dyDescent="0.2">
      <c r="A101" s="998" t="s">
        <v>2169</v>
      </c>
      <c r="B101" s="998"/>
      <c r="C101" s="998"/>
      <c r="D101" s="998"/>
      <c r="E101" s="998"/>
      <c r="F101" s="998"/>
      <c r="G101" s="998"/>
      <c r="H101" s="998"/>
      <c r="I101" s="998"/>
      <c r="J101" s="998"/>
      <c r="K101" s="998"/>
    </row>
    <row r="102" spans="1:12" ht="18.75" customHeight="1" x14ac:dyDescent="0.2">
      <c r="A102" s="1058" t="s">
        <v>2170</v>
      </c>
      <c r="B102" s="1058"/>
      <c r="C102" s="1058"/>
      <c r="D102" s="1058"/>
      <c r="E102" s="1058"/>
      <c r="F102" s="1058"/>
      <c r="G102" s="1058"/>
      <c r="H102" s="1058"/>
      <c r="I102" s="1058"/>
      <c r="J102" s="1058"/>
      <c r="K102" s="1058"/>
    </row>
    <row r="103" spans="1:12" ht="23.25" customHeight="1" thickBot="1" x14ac:dyDescent="0.3">
      <c r="A103" s="323" t="s">
        <v>1008</v>
      </c>
      <c r="K103" s="187" t="s">
        <v>2558</v>
      </c>
    </row>
    <row r="104" spans="1:12" ht="16.5" thickTop="1" x14ac:dyDescent="0.25">
      <c r="A104" s="992" t="s">
        <v>196</v>
      </c>
      <c r="B104" s="1003" t="s">
        <v>1</v>
      </c>
      <c r="C104" s="1003"/>
      <c r="D104" s="1003"/>
      <c r="E104" s="1003" t="s">
        <v>2</v>
      </c>
      <c r="F104" s="1003"/>
      <c r="G104" s="1003"/>
      <c r="H104" s="1003" t="s">
        <v>4</v>
      </c>
      <c r="I104" s="1003"/>
      <c r="J104" s="1003"/>
      <c r="K104" s="992" t="s">
        <v>197</v>
      </c>
    </row>
    <row r="105" spans="1:12" ht="15.75" x14ac:dyDescent="0.25">
      <c r="A105" s="993"/>
      <c r="B105" s="1004" t="s">
        <v>6</v>
      </c>
      <c r="C105" s="1004"/>
      <c r="D105" s="1004"/>
      <c r="E105" s="1004" t="s">
        <v>7</v>
      </c>
      <c r="F105" s="1004"/>
      <c r="G105" s="1004"/>
      <c r="H105" s="1004" t="s">
        <v>9</v>
      </c>
      <c r="I105" s="1004"/>
      <c r="J105" s="1004"/>
      <c r="K105" s="993"/>
    </row>
    <row r="106" spans="1:12" ht="15.75" x14ac:dyDescent="0.25">
      <c r="A106" s="993"/>
      <c r="B106" s="351" t="s">
        <v>10</v>
      </c>
      <c r="C106" s="351" t="s">
        <v>112</v>
      </c>
      <c r="D106" s="351" t="s">
        <v>12</v>
      </c>
      <c r="E106" s="351" t="s">
        <v>10</v>
      </c>
      <c r="F106" s="351" t="s">
        <v>112</v>
      </c>
      <c r="G106" s="351" t="s">
        <v>12</v>
      </c>
      <c r="H106" s="351" t="s">
        <v>10</v>
      </c>
      <c r="I106" s="351" t="s">
        <v>112</v>
      </c>
      <c r="J106" s="351" t="s">
        <v>12</v>
      </c>
      <c r="K106" s="993"/>
    </row>
    <row r="107" spans="1:12" ht="16.5" thickBot="1" x14ac:dyDescent="0.3">
      <c r="A107" s="994"/>
      <c r="B107" s="4" t="s">
        <v>13</v>
      </c>
      <c r="C107" s="4" t="s">
        <v>14</v>
      </c>
      <c r="D107" s="4" t="s">
        <v>9</v>
      </c>
      <c r="E107" s="4" t="s">
        <v>13</v>
      </c>
      <c r="F107" s="4" t="s">
        <v>14</v>
      </c>
      <c r="G107" s="4" t="s">
        <v>9</v>
      </c>
      <c r="H107" s="4" t="s">
        <v>13</v>
      </c>
      <c r="I107" s="4" t="s">
        <v>14</v>
      </c>
      <c r="J107" s="4" t="s">
        <v>9</v>
      </c>
      <c r="K107" s="994"/>
    </row>
    <row r="108" spans="1:12" ht="18" customHeight="1" x14ac:dyDescent="0.25">
      <c r="A108" s="8" t="s">
        <v>15</v>
      </c>
      <c r="B108" s="351"/>
      <c r="C108" s="351"/>
      <c r="D108" s="351"/>
      <c r="E108" s="351"/>
      <c r="F108" s="351"/>
      <c r="G108" s="351"/>
      <c r="H108" s="351"/>
      <c r="I108" s="351"/>
      <c r="J108" s="351"/>
      <c r="K108" s="357" t="s">
        <v>198</v>
      </c>
    </row>
    <row r="109" spans="1:12" ht="18" customHeight="1" x14ac:dyDescent="0.2">
      <c r="A109" s="8" t="s">
        <v>199</v>
      </c>
      <c r="B109" s="699">
        <v>55</v>
      </c>
      <c r="C109" s="699">
        <v>29</v>
      </c>
      <c r="D109" s="699">
        <v>84</v>
      </c>
      <c r="E109" s="9">
        <v>0</v>
      </c>
      <c r="F109" s="9">
        <v>0</v>
      </c>
      <c r="G109" s="9">
        <f>SUM(E109:F109)</f>
        <v>0</v>
      </c>
      <c r="H109" s="9">
        <f>SUM(E109,B109)</f>
        <v>55</v>
      </c>
      <c r="I109" s="9">
        <f t="shared" ref="I109:J125" si="18">SUM(F109,C109)</f>
        <v>29</v>
      </c>
      <c r="J109" s="9">
        <f t="shared" si="18"/>
        <v>84</v>
      </c>
      <c r="K109" s="357" t="s">
        <v>200</v>
      </c>
      <c r="L109" s="369"/>
    </row>
    <row r="110" spans="1:12" ht="18" customHeight="1" x14ac:dyDescent="0.2">
      <c r="A110" s="8" t="s">
        <v>790</v>
      </c>
      <c r="B110" s="699">
        <v>8</v>
      </c>
      <c r="C110" s="699">
        <v>10</v>
      </c>
      <c r="D110" s="699">
        <v>18</v>
      </c>
      <c r="E110" s="9">
        <v>0</v>
      </c>
      <c r="F110" s="9">
        <v>0</v>
      </c>
      <c r="G110" s="9">
        <f t="shared" ref="G110:G124" si="19">SUM(E110:F110)</f>
        <v>0</v>
      </c>
      <c r="H110" s="9">
        <f t="shared" ref="H110:H117" si="20">SUM(E110,B110)</f>
        <v>8</v>
      </c>
      <c r="I110" s="9">
        <f t="shared" si="18"/>
        <v>10</v>
      </c>
      <c r="J110" s="9">
        <f t="shared" si="18"/>
        <v>18</v>
      </c>
      <c r="K110" s="357" t="s">
        <v>204</v>
      </c>
      <c r="L110" s="369"/>
    </row>
    <row r="111" spans="1:12" ht="18" customHeight="1" x14ac:dyDescent="0.2">
      <c r="A111" s="8" t="s">
        <v>209</v>
      </c>
      <c r="B111" s="699">
        <v>94</v>
      </c>
      <c r="C111" s="699">
        <v>14</v>
      </c>
      <c r="D111" s="699">
        <v>108</v>
      </c>
      <c r="E111" s="9">
        <v>0</v>
      </c>
      <c r="F111" s="9">
        <v>0</v>
      </c>
      <c r="G111" s="9">
        <f t="shared" si="19"/>
        <v>0</v>
      </c>
      <c r="H111" s="9">
        <f t="shared" si="20"/>
        <v>94</v>
      </c>
      <c r="I111" s="9">
        <f t="shared" si="18"/>
        <v>14</v>
      </c>
      <c r="J111" s="9">
        <f t="shared" si="18"/>
        <v>108</v>
      </c>
      <c r="K111" s="357" t="s">
        <v>210</v>
      </c>
      <c r="L111" s="369"/>
    </row>
    <row r="112" spans="1:12" ht="18" customHeight="1" x14ac:dyDescent="0.2">
      <c r="A112" s="8" t="s">
        <v>213</v>
      </c>
      <c r="B112" s="699">
        <v>42</v>
      </c>
      <c r="C112" s="699">
        <v>5</v>
      </c>
      <c r="D112" s="699">
        <v>47</v>
      </c>
      <c r="E112" s="9">
        <v>0</v>
      </c>
      <c r="F112" s="9">
        <v>0</v>
      </c>
      <c r="G112" s="9">
        <f t="shared" si="19"/>
        <v>0</v>
      </c>
      <c r="H112" s="9">
        <f t="shared" si="20"/>
        <v>42</v>
      </c>
      <c r="I112" s="9">
        <f t="shared" si="18"/>
        <v>5</v>
      </c>
      <c r="J112" s="9">
        <f t="shared" si="18"/>
        <v>47</v>
      </c>
      <c r="K112" s="357" t="s">
        <v>214</v>
      </c>
      <c r="L112" s="369"/>
    </row>
    <row r="113" spans="1:12" ht="18" customHeight="1" x14ac:dyDescent="0.2">
      <c r="A113" s="8" t="s">
        <v>730</v>
      </c>
      <c r="B113" s="699">
        <v>18</v>
      </c>
      <c r="C113" s="699">
        <v>8</v>
      </c>
      <c r="D113" s="699">
        <v>26</v>
      </c>
      <c r="E113" s="9">
        <v>0</v>
      </c>
      <c r="F113" s="9">
        <v>0</v>
      </c>
      <c r="G113" s="9">
        <f t="shared" si="19"/>
        <v>0</v>
      </c>
      <c r="H113" s="9">
        <f t="shared" si="20"/>
        <v>18</v>
      </c>
      <c r="I113" s="9">
        <f t="shared" si="18"/>
        <v>8</v>
      </c>
      <c r="J113" s="9">
        <f t="shared" si="18"/>
        <v>26</v>
      </c>
      <c r="K113" s="357" t="s">
        <v>906</v>
      </c>
      <c r="L113" s="369"/>
    </row>
    <row r="114" spans="1:12" ht="18" customHeight="1" x14ac:dyDescent="0.2">
      <c r="A114" s="8" t="s">
        <v>217</v>
      </c>
      <c r="B114" s="699">
        <v>80</v>
      </c>
      <c r="C114" s="699">
        <v>59</v>
      </c>
      <c r="D114" s="699">
        <v>139</v>
      </c>
      <c r="E114" s="9">
        <v>0</v>
      </c>
      <c r="F114" s="9">
        <v>0</v>
      </c>
      <c r="G114" s="9">
        <f t="shared" si="19"/>
        <v>0</v>
      </c>
      <c r="H114" s="9">
        <f t="shared" si="20"/>
        <v>80</v>
      </c>
      <c r="I114" s="9">
        <f t="shared" si="18"/>
        <v>59</v>
      </c>
      <c r="J114" s="9">
        <f t="shared" si="18"/>
        <v>139</v>
      </c>
      <c r="K114" s="357" t="s">
        <v>257</v>
      </c>
      <c r="L114" s="369"/>
    </row>
    <row r="115" spans="1:12" ht="18" customHeight="1" x14ac:dyDescent="0.2">
      <c r="A115" s="8" t="s">
        <v>456</v>
      </c>
      <c r="B115" s="699">
        <v>25</v>
      </c>
      <c r="C115" s="699">
        <v>9</v>
      </c>
      <c r="D115" s="699">
        <v>34</v>
      </c>
      <c r="E115" s="9">
        <v>0</v>
      </c>
      <c r="F115" s="9">
        <v>0</v>
      </c>
      <c r="G115" s="9">
        <f t="shared" si="19"/>
        <v>0</v>
      </c>
      <c r="H115" s="9">
        <f t="shared" si="20"/>
        <v>25</v>
      </c>
      <c r="I115" s="9">
        <f t="shared" si="18"/>
        <v>9</v>
      </c>
      <c r="J115" s="9">
        <f t="shared" si="18"/>
        <v>34</v>
      </c>
      <c r="K115" s="357" t="s">
        <v>995</v>
      </c>
      <c r="L115" s="369"/>
    </row>
    <row r="116" spans="1:12" ht="18" customHeight="1" x14ac:dyDescent="0.2">
      <c r="A116" s="8" t="s">
        <v>1005</v>
      </c>
      <c r="B116" s="699">
        <v>60</v>
      </c>
      <c r="C116" s="699">
        <v>22</v>
      </c>
      <c r="D116" s="699">
        <v>82</v>
      </c>
      <c r="E116" s="9">
        <v>0</v>
      </c>
      <c r="F116" s="9">
        <v>0</v>
      </c>
      <c r="G116" s="9">
        <f t="shared" si="19"/>
        <v>0</v>
      </c>
      <c r="H116" s="9">
        <f t="shared" si="20"/>
        <v>60</v>
      </c>
      <c r="I116" s="9">
        <f t="shared" si="18"/>
        <v>22</v>
      </c>
      <c r="J116" s="9">
        <f t="shared" si="18"/>
        <v>82</v>
      </c>
      <c r="K116" s="357" t="s">
        <v>222</v>
      </c>
      <c r="L116" s="369"/>
    </row>
    <row r="117" spans="1:12" ht="18" customHeight="1" x14ac:dyDescent="0.2">
      <c r="A117" s="8" t="s">
        <v>996</v>
      </c>
      <c r="B117" s="699">
        <v>100</v>
      </c>
      <c r="C117" s="699">
        <v>35</v>
      </c>
      <c r="D117" s="699">
        <v>135</v>
      </c>
      <c r="E117" s="9">
        <v>0</v>
      </c>
      <c r="F117" s="9">
        <v>0</v>
      </c>
      <c r="G117" s="9">
        <f t="shared" si="19"/>
        <v>0</v>
      </c>
      <c r="H117" s="9">
        <f t="shared" si="20"/>
        <v>100</v>
      </c>
      <c r="I117" s="9">
        <f t="shared" si="18"/>
        <v>35</v>
      </c>
      <c r="J117" s="9">
        <f t="shared" si="18"/>
        <v>135</v>
      </c>
      <c r="K117" s="168" t="s">
        <v>997</v>
      </c>
      <c r="L117" s="369"/>
    </row>
    <row r="118" spans="1:12" ht="18" customHeight="1" x14ac:dyDescent="0.2">
      <c r="A118" s="8" t="s">
        <v>460</v>
      </c>
      <c r="B118" s="699">
        <v>24</v>
      </c>
      <c r="C118" s="699">
        <v>12</v>
      </c>
      <c r="D118" s="699">
        <v>36</v>
      </c>
      <c r="E118" s="9">
        <v>0</v>
      </c>
      <c r="F118" s="9">
        <v>0</v>
      </c>
      <c r="G118" s="9">
        <f t="shared" si="19"/>
        <v>0</v>
      </c>
      <c r="H118" s="9">
        <f>SUM(E118,B118)</f>
        <v>24</v>
      </c>
      <c r="I118" s="9">
        <f t="shared" si="18"/>
        <v>12</v>
      </c>
      <c r="J118" s="9">
        <f t="shared" si="18"/>
        <v>36</v>
      </c>
      <c r="K118" s="168" t="s">
        <v>908</v>
      </c>
      <c r="L118" s="369"/>
    </row>
    <row r="119" spans="1:12" ht="18" customHeight="1" x14ac:dyDescent="0.2">
      <c r="A119" s="8" t="s">
        <v>998</v>
      </c>
      <c r="B119" s="699">
        <v>45</v>
      </c>
      <c r="C119" s="699">
        <v>14</v>
      </c>
      <c r="D119" s="699">
        <v>59</v>
      </c>
      <c r="E119" s="9">
        <v>0</v>
      </c>
      <c r="F119" s="9">
        <v>0</v>
      </c>
      <c r="G119" s="9">
        <f t="shared" si="19"/>
        <v>0</v>
      </c>
      <c r="H119" s="9">
        <f>SUM(E119,B119)</f>
        <v>45</v>
      </c>
      <c r="I119" s="9">
        <f t="shared" si="18"/>
        <v>14</v>
      </c>
      <c r="J119" s="9">
        <f t="shared" si="18"/>
        <v>59</v>
      </c>
      <c r="K119" s="357" t="s">
        <v>1002</v>
      </c>
      <c r="L119" s="369"/>
    </row>
    <row r="120" spans="1:12" ht="18" customHeight="1" x14ac:dyDescent="0.2">
      <c r="A120" s="8" t="s">
        <v>229</v>
      </c>
      <c r="B120" s="699">
        <v>31</v>
      </c>
      <c r="C120" s="699">
        <v>4</v>
      </c>
      <c r="D120" s="699">
        <v>35</v>
      </c>
      <c r="E120" s="9">
        <v>0</v>
      </c>
      <c r="F120" s="9">
        <v>0</v>
      </c>
      <c r="G120" s="9">
        <f t="shared" si="19"/>
        <v>0</v>
      </c>
      <c r="H120" s="9">
        <f t="shared" ref="H120:H125" si="21">SUM(E120,B120)</f>
        <v>31</v>
      </c>
      <c r="I120" s="9">
        <f t="shared" si="18"/>
        <v>4</v>
      </c>
      <c r="J120" s="9">
        <f t="shared" si="18"/>
        <v>35</v>
      </c>
      <c r="K120" s="357" t="s">
        <v>462</v>
      </c>
      <c r="L120" s="369"/>
    </row>
    <row r="121" spans="1:12" ht="18" customHeight="1" x14ac:dyDescent="0.2">
      <c r="A121" s="8" t="s">
        <v>758</v>
      </c>
      <c r="B121" s="699">
        <v>71</v>
      </c>
      <c r="C121" s="699">
        <v>13</v>
      </c>
      <c r="D121" s="699">
        <v>84</v>
      </c>
      <c r="E121" s="9">
        <v>0</v>
      </c>
      <c r="F121" s="9">
        <v>0</v>
      </c>
      <c r="G121" s="9">
        <f t="shared" si="19"/>
        <v>0</v>
      </c>
      <c r="H121" s="9">
        <f t="shared" si="21"/>
        <v>71</v>
      </c>
      <c r="I121" s="9">
        <f t="shared" si="18"/>
        <v>13</v>
      </c>
      <c r="J121" s="9">
        <f t="shared" si="18"/>
        <v>84</v>
      </c>
      <c r="K121" s="357" t="s">
        <v>234</v>
      </c>
      <c r="L121" s="369"/>
    </row>
    <row r="122" spans="1:12" ht="18" customHeight="1" x14ac:dyDescent="0.2">
      <c r="A122" s="8" t="s">
        <v>1000</v>
      </c>
      <c r="B122" s="699">
        <v>25</v>
      </c>
      <c r="C122" s="699">
        <v>15</v>
      </c>
      <c r="D122" s="699">
        <v>40</v>
      </c>
      <c r="E122" s="9">
        <v>0</v>
      </c>
      <c r="F122" s="9">
        <v>0</v>
      </c>
      <c r="G122" s="9">
        <f t="shared" si="19"/>
        <v>0</v>
      </c>
      <c r="H122" s="9">
        <f t="shared" si="21"/>
        <v>25</v>
      </c>
      <c r="I122" s="9">
        <f t="shared" si="18"/>
        <v>15</v>
      </c>
      <c r="J122" s="9">
        <f t="shared" si="18"/>
        <v>40</v>
      </c>
      <c r="K122" s="357" t="s">
        <v>1001</v>
      </c>
      <c r="L122" s="369"/>
    </row>
    <row r="123" spans="1:12" ht="18" customHeight="1" x14ac:dyDescent="0.2">
      <c r="A123" s="8" t="s">
        <v>239</v>
      </c>
      <c r="B123" s="699">
        <v>18</v>
      </c>
      <c r="C123" s="699">
        <v>2</v>
      </c>
      <c r="D123" s="699">
        <v>20</v>
      </c>
      <c r="E123" s="9">
        <v>0</v>
      </c>
      <c r="F123" s="9">
        <v>0</v>
      </c>
      <c r="G123" s="9">
        <f t="shared" si="19"/>
        <v>0</v>
      </c>
      <c r="H123" s="9">
        <f t="shared" si="21"/>
        <v>18</v>
      </c>
      <c r="I123" s="9">
        <f t="shared" si="18"/>
        <v>2</v>
      </c>
      <c r="J123" s="9">
        <f t="shared" si="18"/>
        <v>20</v>
      </c>
      <c r="K123" s="357" t="s">
        <v>240</v>
      </c>
      <c r="L123" s="369"/>
    </row>
    <row r="124" spans="1:12" ht="18" customHeight="1" x14ac:dyDescent="0.2">
      <c r="A124" s="8" t="s">
        <v>892</v>
      </c>
      <c r="B124" s="699">
        <v>0</v>
      </c>
      <c r="C124" s="699">
        <v>1</v>
      </c>
      <c r="D124" s="699">
        <v>1</v>
      </c>
      <c r="E124" s="9">
        <v>0</v>
      </c>
      <c r="F124" s="9">
        <v>0</v>
      </c>
      <c r="G124" s="9">
        <f t="shared" si="19"/>
        <v>0</v>
      </c>
      <c r="H124" s="9">
        <f t="shared" si="21"/>
        <v>0</v>
      </c>
      <c r="I124" s="9">
        <f t="shared" si="18"/>
        <v>1</v>
      </c>
      <c r="J124" s="9">
        <f t="shared" si="18"/>
        <v>1</v>
      </c>
      <c r="K124" s="357" t="s">
        <v>244</v>
      </c>
      <c r="L124" s="369"/>
    </row>
    <row r="125" spans="1:12" ht="18" customHeight="1" x14ac:dyDescent="0.2">
      <c r="A125" s="14" t="s">
        <v>286</v>
      </c>
      <c r="B125" s="701">
        <v>3</v>
      </c>
      <c r="C125" s="701">
        <v>7</v>
      </c>
      <c r="D125" s="21">
        <v>10</v>
      </c>
      <c r="E125" s="349">
        <v>0</v>
      </c>
      <c r="F125" s="349">
        <v>0</v>
      </c>
      <c r="G125" s="349">
        <v>0</v>
      </c>
      <c r="H125" s="21">
        <f t="shared" si="21"/>
        <v>3</v>
      </c>
      <c r="I125" s="21">
        <f t="shared" si="18"/>
        <v>7</v>
      </c>
      <c r="J125" s="21">
        <f t="shared" si="18"/>
        <v>10</v>
      </c>
      <c r="K125" s="360" t="s">
        <v>1007</v>
      </c>
      <c r="L125" s="369"/>
    </row>
    <row r="126" spans="1:12" ht="18" customHeight="1" thickBot="1" x14ac:dyDescent="0.25">
      <c r="A126" s="40" t="s">
        <v>90</v>
      </c>
      <c r="B126" s="41">
        <f>SUM(B109:B125)</f>
        <v>699</v>
      </c>
      <c r="C126" s="41">
        <f t="shared" ref="C126:J126" si="22">SUM(C109:C125)</f>
        <v>259</v>
      </c>
      <c r="D126" s="41">
        <f t="shared" si="22"/>
        <v>958</v>
      </c>
      <c r="E126" s="41">
        <f t="shared" si="22"/>
        <v>0</v>
      </c>
      <c r="F126" s="41">
        <f t="shared" si="22"/>
        <v>0</v>
      </c>
      <c r="G126" s="41">
        <f t="shared" si="22"/>
        <v>0</v>
      </c>
      <c r="H126" s="41">
        <f t="shared" si="22"/>
        <v>699</v>
      </c>
      <c r="I126" s="41">
        <f t="shared" si="22"/>
        <v>259</v>
      </c>
      <c r="J126" s="41">
        <f t="shared" si="22"/>
        <v>958</v>
      </c>
      <c r="K126" s="42" t="s">
        <v>313</v>
      </c>
      <c r="L126" s="369"/>
    </row>
    <row r="127" spans="1:12" ht="18" customHeight="1" thickBot="1" x14ac:dyDescent="0.25">
      <c r="A127" s="23" t="s">
        <v>252</v>
      </c>
      <c r="B127" s="24">
        <f>SUM(B109:B125)</f>
        <v>699</v>
      </c>
      <c r="C127" s="24">
        <f t="shared" ref="C127:J127" si="23">SUM(C109:C125)</f>
        <v>259</v>
      </c>
      <c r="D127" s="24">
        <f t="shared" si="23"/>
        <v>958</v>
      </c>
      <c r="E127" s="24">
        <f t="shared" si="23"/>
        <v>0</v>
      </c>
      <c r="F127" s="24">
        <f t="shared" si="23"/>
        <v>0</v>
      </c>
      <c r="G127" s="24">
        <f t="shared" si="23"/>
        <v>0</v>
      </c>
      <c r="H127" s="24">
        <f t="shared" si="23"/>
        <v>699</v>
      </c>
      <c r="I127" s="24">
        <f t="shared" si="23"/>
        <v>259</v>
      </c>
      <c r="J127" s="24">
        <f t="shared" si="23"/>
        <v>958</v>
      </c>
      <c r="K127" s="358" t="s">
        <v>253</v>
      </c>
      <c r="L127" s="369"/>
    </row>
    <row r="128" spans="1:12" ht="15" thickTop="1" x14ac:dyDescent="0.2"/>
  </sheetData>
  <mergeCells count="38">
    <mergeCell ref="A1:K1"/>
    <mergeCell ref="A2:K2"/>
    <mergeCell ref="A4:A7"/>
    <mergeCell ref="B4:D4"/>
    <mergeCell ref="E4:G4"/>
    <mergeCell ref="H4:J4"/>
    <mergeCell ref="K4:K7"/>
    <mergeCell ref="B5:D5"/>
    <mergeCell ref="E5:G5"/>
    <mergeCell ref="H5:J5"/>
    <mergeCell ref="A64:K64"/>
    <mergeCell ref="A65:K65"/>
    <mergeCell ref="K33:K36"/>
    <mergeCell ref="B34:D34"/>
    <mergeCell ref="E34:G34"/>
    <mergeCell ref="H34:J34"/>
    <mergeCell ref="A33:A36"/>
    <mergeCell ref="B33:D33"/>
    <mergeCell ref="E33:G33"/>
    <mergeCell ref="H33:J33"/>
    <mergeCell ref="A67:A70"/>
    <mergeCell ref="B67:D67"/>
    <mergeCell ref="E67:G67"/>
    <mergeCell ref="H67:J67"/>
    <mergeCell ref="K67:K70"/>
    <mergeCell ref="B68:D68"/>
    <mergeCell ref="E68:G68"/>
    <mergeCell ref="H68:J68"/>
    <mergeCell ref="A101:K101"/>
    <mergeCell ref="A102:K102"/>
    <mergeCell ref="A104:A107"/>
    <mergeCell ref="B104:D104"/>
    <mergeCell ref="E104:G104"/>
    <mergeCell ref="H104:J104"/>
    <mergeCell ref="K104:K107"/>
    <mergeCell ref="B105:D105"/>
    <mergeCell ref="E105:G105"/>
    <mergeCell ref="H105:J105"/>
  </mergeCells>
  <printOptions horizontalCentered="1"/>
  <pageMargins left="0.5" right="0.5" top="1" bottom="1" header="1" footer="1"/>
  <pageSetup paperSize="9" scale="80" orientation="landscape" r:id="rId1"/>
  <rowBreaks count="2" manualBreakCount="2">
    <brk id="62" max="10" man="1"/>
    <brk id="100" max="1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7"/>
  <sheetViews>
    <sheetView rightToLeft="1" view="pageBreakPreview" zoomScale="80" zoomScaleSheetLayoutView="80" workbookViewId="0">
      <selection activeCell="Q15" sqref="Q15"/>
    </sheetView>
  </sheetViews>
  <sheetFormatPr defaultRowHeight="14.25" x14ac:dyDescent="0.2"/>
  <cols>
    <col min="1" max="1" width="26.625" style="838" customWidth="1"/>
    <col min="2" max="2" width="7" style="838" customWidth="1"/>
    <col min="3" max="3" width="9.5" style="838" customWidth="1"/>
    <col min="4" max="4" width="6.125" style="838" customWidth="1"/>
    <col min="5" max="5" width="6.75" style="838" customWidth="1"/>
    <col min="6" max="6" width="8.75" style="838" customWidth="1"/>
    <col min="7" max="7" width="6.5" style="838" customWidth="1"/>
    <col min="8" max="8" width="6.75" style="838" customWidth="1"/>
    <col min="9" max="11" width="8.125" style="838" customWidth="1"/>
    <col min="12" max="12" width="9.375" style="838" customWidth="1"/>
    <col min="13" max="13" width="8.125" style="838" customWidth="1"/>
    <col min="14" max="14" width="36.25" style="838" customWidth="1"/>
    <col min="15" max="16384" width="9" style="838"/>
  </cols>
  <sheetData>
    <row r="1" spans="1:14" ht="33.75" customHeight="1" x14ac:dyDescent="0.2">
      <c r="A1" s="995" t="s">
        <v>2171</v>
      </c>
      <c r="B1" s="995"/>
      <c r="C1" s="995"/>
      <c r="D1" s="995"/>
      <c r="E1" s="995"/>
      <c r="F1" s="995"/>
      <c r="G1" s="995"/>
      <c r="H1" s="995"/>
      <c r="I1" s="995"/>
      <c r="J1" s="995"/>
      <c r="K1" s="995"/>
      <c r="L1" s="995"/>
      <c r="M1" s="995"/>
      <c r="N1" s="995"/>
    </row>
    <row r="2" spans="1:14" ht="31.5" customHeight="1" x14ac:dyDescent="0.2">
      <c r="A2" s="999" t="s">
        <v>2172</v>
      </c>
      <c r="B2" s="999"/>
      <c r="C2" s="999"/>
      <c r="D2" s="999"/>
      <c r="E2" s="999"/>
      <c r="F2" s="999"/>
      <c r="G2" s="999"/>
      <c r="H2" s="999"/>
      <c r="I2" s="999"/>
      <c r="J2" s="999"/>
      <c r="K2" s="999"/>
      <c r="L2" s="999"/>
      <c r="M2" s="999"/>
      <c r="N2" s="999"/>
    </row>
    <row r="3" spans="1:14" ht="21.75" customHeight="1" thickBot="1" x14ac:dyDescent="0.25">
      <c r="A3" s="323" t="s">
        <v>1009</v>
      </c>
      <c r="N3" s="847" t="s">
        <v>1010</v>
      </c>
    </row>
    <row r="4" spans="1:14" ht="20.25" customHeight="1" thickTop="1" x14ac:dyDescent="0.2">
      <c r="A4" s="992" t="s">
        <v>196</v>
      </c>
      <c r="B4" s="992" t="s">
        <v>128</v>
      </c>
      <c r="C4" s="992"/>
      <c r="D4" s="992"/>
      <c r="E4" s="992" t="s">
        <v>129</v>
      </c>
      <c r="F4" s="992"/>
      <c r="G4" s="992"/>
      <c r="H4" s="992" t="s">
        <v>130</v>
      </c>
      <c r="I4" s="992"/>
      <c r="J4" s="992"/>
      <c r="K4" s="992" t="s">
        <v>4</v>
      </c>
      <c r="L4" s="992"/>
      <c r="M4" s="992"/>
      <c r="N4" s="992" t="s">
        <v>197</v>
      </c>
    </row>
    <row r="5" spans="1:14" ht="20.25" customHeight="1" x14ac:dyDescent="0.2">
      <c r="A5" s="993"/>
      <c r="B5" s="993" t="s">
        <v>131</v>
      </c>
      <c r="C5" s="993"/>
      <c r="D5" s="993"/>
      <c r="E5" s="993" t="s">
        <v>132</v>
      </c>
      <c r="F5" s="993"/>
      <c r="G5" s="993"/>
      <c r="H5" s="993" t="s">
        <v>133</v>
      </c>
      <c r="I5" s="993"/>
      <c r="J5" s="993"/>
      <c r="K5" s="993" t="s">
        <v>9</v>
      </c>
      <c r="L5" s="993"/>
      <c r="M5" s="993"/>
      <c r="N5" s="993"/>
    </row>
    <row r="6" spans="1:14" ht="20.25" customHeight="1" x14ac:dyDescent="0.2">
      <c r="A6" s="993"/>
      <c r="B6" s="835" t="s">
        <v>10</v>
      </c>
      <c r="C6" s="835" t="s">
        <v>112</v>
      </c>
      <c r="D6" s="835" t="s">
        <v>12</v>
      </c>
      <c r="E6" s="835" t="s">
        <v>10</v>
      </c>
      <c r="F6" s="835" t="s">
        <v>112</v>
      </c>
      <c r="G6" s="835" t="s">
        <v>12</v>
      </c>
      <c r="H6" s="835" t="s">
        <v>10</v>
      </c>
      <c r="I6" s="835" t="s">
        <v>112</v>
      </c>
      <c r="J6" s="835" t="s">
        <v>12</v>
      </c>
      <c r="K6" s="835" t="s">
        <v>10</v>
      </c>
      <c r="L6" s="835" t="s">
        <v>112</v>
      </c>
      <c r="M6" s="835" t="s">
        <v>12</v>
      </c>
      <c r="N6" s="993"/>
    </row>
    <row r="7" spans="1:14" ht="20.25" customHeight="1" thickBot="1" x14ac:dyDescent="0.25">
      <c r="A7" s="994"/>
      <c r="B7" s="836" t="s">
        <v>13</v>
      </c>
      <c r="C7" s="836" t="s">
        <v>14</v>
      </c>
      <c r="D7" s="836" t="s">
        <v>9</v>
      </c>
      <c r="E7" s="836" t="s">
        <v>13</v>
      </c>
      <c r="F7" s="836" t="s">
        <v>14</v>
      </c>
      <c r="G7" s="836" t="s">
        <v>9</v>
      </c>
      <c r="H7" s="836" t="s">
        <v>13</v>
      </c>
      <c r="I7" s="836" t="s">
        <v>14</v>
      </c>
      <c r="J7" s="836" t="s">
        <v>9</v>
      </c>
      <c r="K7" s="836" t="s">
        <v>13</v>
      </c>
      <c r="L7" s="836" t="s">
        <v>14</v>
      </c>
      <c r="M7" s="836" t="s">
        <v>9</v>
      </c>
      <c r="N7" s="994"/>
    </row>
    <row r="8" spans="1:14" ht="20.100000000000001" customHeight="1" x14ac:dyDescent="0.2">
      <c r="A8" s="463" t="s">
        <v>15</v>
      </c>
      <c r="B8" s="845"/>
      <c r="C8" s="845"/>
      <c r="D8" s="845"/>
      <c r="E8" s="845"/>
      <c r="F8" s="845"/>
      <c r="G8" s="845"/>
      <c r="H8" s="845"/>
      <c r="I8" s="845"/>
      <c r="J8" s="845"/>
      <c r="K8" s="839"/>
      <c r="L8" s="463"/>
      <c r="M8" s="845"/>
      <c r="N8" s="839" t="s">
        <v>198</v>
      </c>
    </row>
    <row r="9" spans="1:14" ht="20.100000000000001" customHeight="1" x14ac:dyDescent="0.2">
      <c r="A9" s="463" t="s">
        <v>199</v>
      </c>
      <c r="B9" s="845">
        <v>1</v>
      </c>
      <c r="C9" s="845">
        <v>2</v>
      </c>
      <c r="D9" s="845">
        <v>3</v>
      </c>
      <c r="E9" s="845">
        <v>0</v>
      </c>
      <c r="F9" s="845">
        <v>2</v>
      </c>
      <c r="G9" s="845">
        <v>2</v>
      </c>
      <c r="H9" s="845">
        <v>0</v>
      </c>
      <c r="I9" s="845">
        <v>0</v>
      </c>
      <c r="J9" s="845">
        <v>0</v>
      </c>
      <c r="K9" s="845">
        <f>SUM(B9,E9,H9)</f>
        <v>1</v>
      </c>
      <c r="L9" s="845">
        <f t="shared" ref="L9:L23" si="0">SUM(C9,F9,I9)</f>
        <v>4</v>
      </c>
      <c r="M9" s="845">
        <f>SUM(K9:L9)</f>
        <v>5</v>
      </c>
      <c r="N9" s="839" t="s">
        <v>200</v>
      </c>
    </row>
    <row r="10" spans="1:14" ht="20.100000000000001" customHeight="1" x14ac:dyDescent="0.2">
      <c r="A10" s="463" t="s">
        <v>790</v>
      </c>
      <c r="B10" s="845">
        <v>1</v>
      </c>
      <c r="C10" s="845">
        <v>1</v>
      </c>
      <c r="D10" s="845">
        <v>2</v>
      </c>
      <c r="E10" s="845">
        <v>0</v>
      </c>
      <c r="F10" s="845">
        <v>0</v>
      </c>
      <c r="G10" s="845">
        <v>0</v>
      </c>
      <c r="H10" s="845">
        <v>1</v>
      </c>
      <c r="I10" s="845">
        <v>1</v>
      </c>
      <c r="J10" s="845">
        <v>2</v>
      </c>
      <c r="K10" s="845">
        <f t="shared" ref="K10:K23" si="1">SUM(B10,E10,H10)</f>
        <v>2</v>
      </c>
      <c r="L10" s="845">
        <f t="shared" si="0"/>
        <v>2</v>
      </c>
      <c r="M10" s="845">
        <f t="shared" ref="M10:M23" si="2">SUM(K10:L10)</f>
        <v>4</v>
      </c>
      <c r="N10" s="839" t="s">
        <v>204</v>
      </c>
    </row>
    <row r="11" spans="1:14" ht="20.100000000000001" customHeight="1" x14ac:dyDescent="0.2">
      <c r="A11" s="463" t="s">
        <v>209</v>
      </c>
      <c r="B11" s="845">
        <v>40</v>
      </c>
      <c r="C11" s="845">
        <v>34</v>
      </c>
      <c r="D11" s="845">
        <v>74</v>
      </c>
      <c r="E11" s="845">
        <v>3</v>
      </c>
      <c r="F11" s="845">
        <v>3</v>
      </c>
      <c r="G11" s="845">
        <v>6</v>
      </c>
      <c r="H11" s="845">
        <v>0</v>
      </c>
      <c r="I11" s="845">
        <v>0</v>
      </c>
      <c r="J11" s="845">
        <v>0</v>
      </c>
      <c r="K11" s="845">
        <f t="shared" si="1"/>
        <v>43</v>
      </c>
      <c r="L11" s="845">
        <f t="shared" si="0"/>
        <v>37</v>
      </c>
      <c r="M11" s="845">
        <f t="shared" si="2"/>
        <v>80</v>
      </c>
      <c r="N11" s="839" t="s">
        <v>210</v>
      </c>
    </row>
    <row r="12" spans="1:14" ht="20.100000000000001" customHeight="1" x14ac:dyDescent="0.2">
      <c r="A12" s="463" t="s">
        <v>506</v>
      </c>
      <c r="B12" s="845">
        <v>24</v>
      </c>
      <c r="C12" s="845">
        <v>8</v>
      </c>
      <c r="D12" s="845">
        <v>32</v>
      </c>
      <c r="E12" s="845">
        <v>0</v>
      </c>
      <c r="F12" s="845">
        <v>0</v>
      </c>
      <c r="G12" s="845">
        <v>0</v>
      </c>
      <c r="H12" s="845">
        <v>6</v>
      </c>
      <c r="I12" s="845">
        <v>6</v>
      </c>
      <c r="J12" s="845">
        <v>12</v>
      </c>
      <c r="K12" s="845">
        <f t="shared" si="1"/>
        <v>30</v>
      </c>
      <c r="L12" s="845">
        <f t="shared" si="0"/>
        <v>14</v>
      </c>
      <c r="M12" s="845">
        <f t="shared" si="2"/>
        <v>44</v>
      </c>
      <c r="N12" s="839" t="s">
        <v>214</v>
      </c>
    </row>
    <row r="13" spans="1:14" ht="20.100000000000001" customHeight="1" x14ac:dyDescent="0.2">
      <c r="A13" s="463" t="s">
        <v>730</v>
      </c>
      <c r="B13" s="845">
        <v>5</v>
      </c>
      <c r="C13" s="845">
        <v>0</v>
      </c>
      <c r="D13" s="845">
        <v>5</v>
      </c>
      <c r="E13" s="845">
        <v>4</v>
      </c>
      <c r="F13" s="845">
        <v>2</v>
      </c>
      <c r="G13" s="845">
        <v>6</v>
      </c>
      <c r="H13" s="845">
        <v>0</v>
      </c>
      <c r="I13" s="845">
        <v>0</v>
      </c>
      <c r="J13" s="845">
        <v>0</v>
      </c>
      <c r="K13" s="845">
        <f t="shared" si="1"/>
        <v>9</v>
      </c>
      <c r="L13" s="845">
        <f t="shared" si="0"/>
        <v>2</v>
      </c>
      <c r="M13" s="845">
        <f t="shared" si="2"/>
        <v>11</v>
      </c>
      <c r="N13" s="839" t="s">
        <v>906</v>
      </c>
    </row>
    <row r="14" spans="1:14" ht="20.100000000000001" customHeight="1" x14ac:dyDescent="0.2">
      <c r="A14" s="463" t="s">
        <v>217</v>
      </c>
      <c r="B14" s="845">
        <v>17</v>
      </c>
      <c r="C14" s="845">
        <v>10</v>
      </c>
      <c r="D14" s="845">
        <v>27</v>
      </c>
      <c r="E14" s="845">
        <v>5</v>
      </c>
      <c r="F14" s="845">
        <v>5</v>
      </c>
      <c r="G14" s="845">
        <v>10</v>
      </c>
      <c r="H14" s="845">
        <v>1</v>
      </c>
      <c r="I14" s="845">
        <v>6</v>
      </c>
      <c r="J14" s="845">
        <v>7</v>
      </c>
      <c r="K14" s="845">
        <f t="shared" si="1"/>
        <v>23</v>
      </c>
      <c r="L14" s="845">
        <f t="shared" si="0"/>
        <v>21</v>
      </c>
      <c r="M14" s="845">
        <f t="shared" si="2"/>
        <v>44</v>
      </c>
      <c r="N14" s="839" t="s">
        <v>257</v>
      </c>
    </row>
    <row r="15" spans="1:14" ht="30.75" customHeight="1" x14ac:dyDescent="0.2">
      <c r="A15" s="30" t="s">
        <v>456</v>
      </c>
      <c r="B15" s="845">
        <v>23</v>
      </c>
      <c r="C15" s="845">
        <v>3</v>
      </c>
      <c r="D15" s="845">
        <v>26</v>
      </c>
      <c r="E15" s="845">
        <v>4</v>
      </c>
      <c r="F15" s="845">
        <v>1</v>
      </c>
      <c r="G15" s="845">
        <v>5</v>
      </c>
      <c r="H15" s="845">
        <v>10</v>
      </c>
      <c r="I15" s="845">
        <v>6</v>
      </c>
      <c r="J15" s="845">
        <v>16</v>
      </c>
      <c r="K15" s="845">
        <f t="shared" si="1"/>
        <v>37</v>
      </c>
      <c r="L15" s="845">
        <f t="shared" si="0"/>
        <v>10</v>
      </c>
      <c r="M15" s="845">
        <f t="shared" si="2"/>
        <v>47</v>
      </c>
      <c r="N15" s="843" t="s">
        <v>995</v>
      </c>
    </row>
    <row r="16" spans="1:14" ht="20.100000000000001" customHeight="1" x14ac:dyDescent="0.2">
      <c r="A16" s="463" t="s">
        <v>1005</v>
      </c>
      <c r="B16" s="845">
        <v>80</v>
      </c>
      <c r="C16" s="845">
        <v>69</v>
      </c>
      <c r="D16" s="845">
        <v>149</v>
      </c>
      <c r="E16" s="845">
        <v>28</v>
      </c>
      <c r="F16" s="845">
        <v>5</v>
      </c>
      <c r="G16" s="845">
        <v>33</v>
      </c>
      <c r="H16" s="845">
        <v>33</v>
      </c>
      <c r="I16" s="845">
        <v>8</v>
      </c>
      <c r="J16" s="845">
        <v>41</v>
      </c>
      <c r="K16" s="845">
        <f t="shared" si="1"/>
        <v>141</v>
      </c>
      <c r="L16" s="845">
        <f t="shared" si="0"/>
        <v>82</v>
      </c>
      <c r="M16" s="845">
        <f t="shared" si="2"/>
        <v>223</v>
      </c>
      <c r="N16" s="839" t="s">
        <v>222</v>
      </c>
    </row>
    <row r="17" spans="1:14" ht="20.100000000000001" customHeight="1" x14ac:dyDescent="0.2">
      <c r="A17" s="463" t="s">
        <v>996</v>
      </c>
      <c r="B17" s="845">
        <v>77</v>
      </c>
      <c r="C17" s="845">
        <v>78</v>
      </c>
      <c r="D17" s="845">
        <v>155</v>
      </c>
      <c r="E17" s="845">
        <v>52</v>
      </c>
      <c r="F17" s="845">
        <v>27</v>
      </c>
      <c r="G17" s="845">
        <v>79</v>
      </c>
      <c r="H17" s="845">
        <v>17</v>
      </c>
      <c r="I17" s="845">
        <v>13</v>
      </c>
      <c r="J17" s="845">
        <v>30</v>
      </c>
      <c r="K17" s="845">
        <f t="shared" si="1"/>
        <v>146</v>
      </c>
      <c r="L17" s="845">
        <f t="shared" si="0"/>
        <v>118</v>
      </c>
      <c r="M17" s="845">
        <f t="shared" si="2"/>
        <v>264</v>
      </c>
      <c r="N17" s="168" t="s">
        <v>997</v>
      </c>
    </row>
    <row r="18" spans="1:14" ht="20.100000000000001" customHeight="1" x14ac:dyDescent="0.2">
      <c r="A18" s="463" t="s">
        <v>460</v>
      </c>
      <c r="B18" s="845">
        <v>44</v>
      </c>
      <c r="C18" s="845">
        <v>25</v>
      </c>
      <c r="D18" s="845">
        <v>69</v>
      </c>
      <c r="E18" s="845">
        <v>33</v>
      </c>
      <c r="F18" s="845">
        <v>12</v>
      </c>
      <c r="G18" s="845">
        <v>45</v>
      </c>
      <c r="H18" s="845">
        <v>20</v>
      </c>
      <c r="I18" s="845">
        <v>13</v>
      </c>
      <c r="J18" s="845">
        <v>33</v>
      </c>
      <c r="K18" s="845">
        <f t="shared" si="1"/>
        <v>97</v>
      </c>
      <c r="L18" s="845">
        <f t="shared" si="0"/>
        <v>50</v>
      </c>
      <c r="M18" s="845">
        <f t="shared" si="2"/>
        <v>147</v>
      </c>
      <c r="N18" s="168" t="s">
        <v>908</v>
      </c>
    </row>
    <row r="19" spans="1:14" ht="20.100000000000001" customHeight="1" x14ac:dyDescent="0.2">
      <c r="A19" s="463" t="s">
        <v>998</v>
      </c>
      <c r="B19" s="845">
        <v>153</v>
      </c>
      <c r="C19" s="845">
        <v>100</v>
      </c>
      <c r="D19" s="845">
        <v>253</v>
      </c>
      <c r="E19" s="845">
        <v>15</v>
      </c>
      <c r="F19" s="845">
        <v>18</v>
      </c>
      <c r="G19" s="845">
        <v>33</v>
      </c>
      <c r="H19" s="845">
        <v>0</v>
      </c>
      <c r="I19" s="845">
        <v>0</v>
      </c>
      <c r="J19" s="845">
        <v>0</v>
      </c>
      <c r="K19" s="845">
        <f t="shared" si="1"/>
        <v>168</v>
      </c>
      <c r="L19" s="845">
        <f t="shared" si="0"/>
        <v>118</v>
      </c>
      <c r="M19" s="845">
        <f t="shared" si="2"/>
        <v>286</v>
      </c>
      <c r="N19" s="839" t="s">
        <v>1002</v>
      </c>
    </row>
    <row r="20" spans="1:14" ht="20.100000000000001" customHeight="1" x14ac:dyDescent="0.2">
      <c r="A20" s="463" t="s">
        <v>229</v>
      </c>
      <c r="B20" s="845">
        <v>21</v>
      </c>
      <c r="C20" s="845">
        <v>5</v>
      </c>
      <c r="D20" s="845">
        <v>26</v>
      </c>
      <c r="E20" s="845">
        <v>8</v>
      </c>
      <c r="F20" s="845">
        <v>1</v>
      </c>
      <c r="G20" s="845">
        <v>9</v>
      </c>
      <c r="H20" s="845">
        <v>3</v>
      </c>
      <c r="I20" s="845">
        <v>1</v>
      </c>
      <c r="J20" s="845">
        <v>4</v>
      </c>
      <c r="K20" s="845">
        <f t="shared" si="1"/>
        <v>32</v>
      </c>
      <c r="L20" s="845">
        <f t="shared" si="0"/>
        <v>7</v>
      </c>
      <c r="M20" s="845">
        <f t="shared" si="2"/>
        <v>39</v>
      </c>
      <c r="N20" s="839" t="s">
        <v>462</v>
      </c>
    </row>
    <row r="21" spans="1:14" ht="20.100000000000001" customHeight="1" x14ac:dyDescent="0.2">
      <c r="A21" s="463" t="s">
        <v>233</v>
      </c>
      <c r="B21" s="845">
        <v>45</v>
      </c>
      <c r="C21" s="845">
        <v>49</v>
      </c>
      <c r="D21" s="845">
        <v>94</v>
      </c>
      <c r="E21" s="845">
        <v>20</v>
      </c>
      <c r="F21" s="845">
        <v>24</v>
      </c>
      <c r="G21" s="845">
        <v>44</v>
      </c>
      <c r="H21" s="845">
        <v>22</v>
      </c>
      <c r="I21" s="845">
        <v>10</v>
      </c>
      <c r="J21" s="845">
        <v>32</v>
      </c>
      <c r="K21" s="845">
        <f t="shared" si="1"/>
        <v>87</v>
      </c>
      <c r="L21" s="845">
        <f t="shared" si="0"/>
        <v>83</v>
      </c>
      <c r="M21" s="845">
        <f t="shared" si="2"/>
        <v>170</v>
      </c>
      <c r="N21" s="839" t="s">
        <v>234</v>
      </c>
    </row>
    <row r="22" spans="1:14" ht="20.100000000000001" customHeight="1" x14ac:dyDescent="0.2">
      <c r="A22" s="463" t="s">
        <v>239</v>
      </c>
      <c r="B22" s="845">
        <v>24</v>
      </c>
      <c r="C22" s="845">
        <v>4</v>
      </c>
      <c r="D22" s="845">
        <v>28</v>
      </c>
      <c r="E22" s="845">
        <v>12</v>
      </c>
      <c r="F22" s="845">
        <v>3</v>
      </c>
      <c r="G22" s="845">
        <v>15</v>
      </c>
      <c r="H22" s="845">
        <v>3</v>
      </c>
      <c r="I22" s="845">
        <v>1</v>
      </c>
      <c r="J22" s="845">
        <v>4</v>
      </c>
      <c r="K22" s="845">
        <f t="shared" si="1"/>
        <v>39</v>
      </c>
      <c r="L22" s="845">
        <f t="shared" si="0"/>
        <v>8</v>
      </c>
      <c r="M22" s="845">
        <f t="shared" si="2"/>
        <v>47</v>
      </c>
      <c r="N22" s="839" t="s">
        <v>240</v>
      </c>
    </row>
    <row r="23" spans="1:14" ht="20.100000000000001" customHeight="1" x14ac:dyDescent="0.2">
      <c r="A23" s="20" t="s">
        <v>892</v>
      </c>
      <c r="B23" s="21">
        <v>4</v>
      </c>
      <c r="C23" s="21">
        <v>4</v>
      </c>
      <c r="D23" s="21">
        <v>8</v>
      </c>
      <c r="E23" s="21">
        <v>1</v>
      </c>
      <c r="F23" s="21">
        <v>5</v>
      </c>
      <c r="G23" s="21">
        <v>6</v>
      </c>
      <c r="H23" s="21">
        <v>0</v>
      </c>
      <c r="I23" s="21">
        <v>0</v>
      </c>
      <c r="J23" s="21">
        <v>0</v>
      </c>
      <c r="K23" s="21">
        <f t="shared" si="1"/>
        <v>5</v>
      </c>
      <c r="L23" s="21">
        <f t="shared" si="0"/>
        <v>9</v>
      </c>
      <c r="M23" s="21">
        <f t="shared" si="2"/>
        <v>14</v>
      </c>
      <c r="N23" s="22" t="s">
        <v>244</v>
      </c>
    </row>
    <row r="24" spans="1:14" ht="27.75" customHeight="1" thickBot="1" x14ac:dyDescent="0.25">
      <c r="A24" s="11" t="s">
        <v>90</v>
      </c>
      <c r="B24" s="12">
        <f t="shared" ref="B24:M24" si="3">SUM(B9:B23)</f>
        <v>559</v>
      </c>
      <c r="C24" s="12">
        <f t="shared" si="3"/>
        <v>392</v>
      </c>
      <c r="D24" s="12">
        <f t="shared" si="3"/>
        <v>951</v>
      </c>
      <c r="E24" s="12">
        <f t="shared" si="3"/>
        <v>185</v>
      </c>
      <c r="F24" s="12">
        <f t="shared" si="3"/>
        <v>108</v>
      </c>
      <c r="G24" s="12">
        <f t="shared" si="3"/>
        <v>293</v>
      </c>
      <c r="H24" s="12">
        <f t="shared" si="3"/>
        <v>116</v>
      </c>
      <c r="I24" s="12">
        <f t="shared" si="3"/>
        <v>65</v>
      </c>
      <c r="J24" s="12">
        <f t="shared" si="3"/>
        <v>181</v>
      </c>
      <c r="K24" s="12">
        <f t="shared" si="3"/>
        <v>860</v>
      </c>
      <c r="L24" s="12">
        <f t="shared" si="3"/>
        <v>565</v>
      </c>
      <c r="M24" s="12">
        <f t="shared" si="3"/>
        <v>1425</v>
      </c>
      <c r="N24" s="13" t="s">
        <v>313</v>
      </c>
    </row>
    <row r="25" spans="1:14" ht="25.5" customHeight="1" thickTop="1" x14ac:dyDescent="0.2"/>
    <row r="26" spans="1:14" ht="25.5" customHeight="1" x14ac:dyDescent="0.2"/>
    <row r="27" spans="1:14" ht="12" customHeight="1" x14ac:dyDescent="0.2"/>
    <row r="28" spans="1:14" ht="25.5" customHeight="1" x14ac:dyDescent="0.2"/>
    <row r="29" spans="1:14" ht="25.5" customHeight="1" thickBot="1" x14ac:dyDescent="0.25">
      <c r="A29" s="323" t="s">
        <v>2559</v>
      </c>
      <c r="N29" s="847" t="s">
        <v>1011</v>
      </c>
    </row>
    <row r="30" spans="1:14" ht="20.100000000000001" customHeight="1" thickTop="1" x14ac:dyDescent="0.2">
      <c r="A30" s="992" t="s">
        <v>196</v>
      </c>
      <c r="B30" s="992" t="s">
        <v>128</v>
      </c>
      <c r="C30" s="992"/>
      <c r="D30" s="992"/>
      <c r="E30" s="992" t="s">
        <v>129</v>
      </c>
      <c r="F30" s="992"/>
      <c r="G30" s="992"/>
      <c r="H30" s="992" t="s">
        <v>130</v>
      </c>
      <c r="I30" s="992"/>
      <c r="J30" s="992"/>
      <c r="K30" s="992" t="s">
        <v>4</v>
      </c>
      <c r="L30" s="992"/>
      <c r="M30" s="992"/>
      <c r="N30" s="992" t="s">
        <v>197</v>
      </c>
    </row>
    <row r="31" spans="1:14" ht="20.100000000000001" customHeight="1" x14ac:dyDescent="0.2">
      <c r="A31" s="993"/>
      <c r="B31" s="993" t="s">
        <v>131</v>
      </c>
      <c r="C31" s="993"/>
      <c r="D31" s="993"/>
      <c r="E31" s="993" t="s">
        <v>132</v>
      </c>
      <c r="F31" s="993"/>
      <c r="G31" s="993"/>
      <c r="H31" s="993" t="s">
        <v>133</v>
      </c>
      <c r="I31" s="993"/>
      <c r="J31" s="993"/>
      <c r="K31" s="993" t="s">
        <v>9</v>
      </c>
      <c r="L31" s="993"/>
      <c r="M31" s="993"/>
      <c r="N31" s="993"/>
    </row>
    <row r="32" spans="1:14" ht="20.100000000000001" customHeight="1" x14ac:dyDescent="0.2">
      <c r="A32" s="993"/>
      <c r="B32" s="835" t="s">
        <v>10</v>
      </c>
      <c r="C32" s="835" t="s">
        <v>112</v>
      </c>
      <c r="D32" s="835" t="s">
        <v>12</v>
      </c>
      <c r="E32" s="835" t="s">
        <v>10</v>
      </c>
      <c r="F32" s="835" t="s">
        <v>112</v>
      </c>
      <c r="G32" s="835" t="s">
        <v>12</v>
      </c>
      <c r="H32" s="835" t="s">
        <v>10</v>
      </c>
      <c r="I32" s="835" t="s">
        <v>112</v>
      </c>
      <c r="J32" s="835" t="s">
        <v>12</v>
      </c>
      <c r="K32" s="835" t="s">
        <v>10</v>
      </c>
      <c r="L32" s="835" t="s">
        <v>112</v>
      </c>
      <c r="M32" s="835" t="s">
        <v>12</v>
      </c>
      <c r="N32" s="993"/>
    </row>
    <row r="33" spans="1:14" ht="20.100000000000001" customHeight="1" thickBot="1" x14ac:dyDescent="0.25">
      <c r="A33" s="994"/>
      <c r="B33" s="836" t="s">
        <v>13</v>
      </c>
      <c r="C33" s="836" t="s">
        <v>14</v>
      </c>
      <c r="D33" s="836" t="s">
        <v>9</v>
      </c>
      <c r="E33" s="836" t="s">
        <v>13</v>
      </c>
      <c r="F33" s="836" t="s">
        <v>14</v>
      </c>
      <c r="G33" s="836" t="s">
        <v>9</v>
      </c>
      <c r="H33" s="836" t="s">
        <v>13</v>
      </c>
      <c r="I33" s="836" t="s">
        <v>14</v>
      </c>
      <c r="J33" s="836" t="s">
        <v>9</v>
      </c>
      <c r="K33" s="836" t="s">
        <v>13</v>
      </c>
      <c r="L33" s="836" t="s">
        <v>14</v>
      </c>
      <c r="M33" s="836" t="s">
        <v>9</v>
      </c>
      <c r="N33" s="994"/>
    </row>
    <row r="34" spans="1:14" ht="30" customHeight="1" x14ac:dyDescent="0.2">
      <c r="A34" s="463" t="s">
        <v>92</v>
      </c>
      <c r="B34" s="845"/>
      <c r="C34" s="845"/>
      <c r="D34" s="845"/>
      <c r="E34" s="845"/>
      <c r="F34" s="845"/>
      <c r="G34" s="845"/>
      <c r="H34" s="845"/>
      <c r="I34" s="845"/>
      <c r="J34" s="845"/>
      <c r="K34" s="839"/>
      <c r="L34" s="463"/>
      <c r="M34" s="845"/>
      <c r="N34" s="839" t="s">
        <v>93</v>
      </c>
    </row>
    <row r="35" spans="1:14" ht="30" customHeight="1" x14ac:dyDescent="0.2">
      <c r="A35" s="463" t="s">
        <v>209</v>
      </c>
      <c r="B35" s="845">
        <v>29</v>
      </c>
      <c r="C35" s="845">
        <v>5</v>
      </c>
      <c r="D35" s="845">
        <v>34</v>
      </c>
      <c r="E35" s="845">
        <v>1</v>
      </c>
      <c r="F35" s="845">
        <v>0</v>
      </c>
      <c r="G35" s="845">
        <v>1</v>
      </c>
      <c r="H35" s="845">
        <v>0</v>
      </c>
      <c r="I35" s="845">
        <v>0</v>
      </c>
      <c r="J35" s="845">
        <v>0</v>
      </c>
      <c r="K35" s="845">
        <f>SUM(B35,E35,H35)</f>
        <v>30</v>
      </c>
      <c r="L35" s="845">
        <f>SUM(C35,F35,I35)</f>
        <v>5</v>
      </c>
      <c r="M35" s="845">
        <f>SUM(K35:L35)</f>
        <v>35</v>
      </c>
      <c r="N35" s="839" t="s">
        <v>210</v>
      </c>
    </row>
    <row r="36" spans="1:14" ht="30" customHeight="1" x14ac:dyDescent="0.2">
      <c r="A36" s="463" t="s">
        <v>217</v>
      </c>
      <c r="B36" s="845">
        <v>20</v>
      </c>
      <c r="C36" s="845">
        <v>18</v>
      </c>
      <c r="D36" s="845">
        <v>38</v>
      </c>
      <c r="E36" s="845">
        <v>0</v>
      </c>
      <c r="F36" s="845">
        <v>1</v>
      </c>
      <c r="G36" s="845">
        <v>1</v>
      </c>
      <c r="H36" s="845">
        <v>0</v>
      </c>
      <c r="I36" s="845">
        <v>0</v>
      </c>
      <c r="J36" s="845">
        <v>0</v>
      </c>
      <c r="K36" s="845">
        <f t="shared" ref="K36:L44" si="4">SUM(B36,E36,H36)</f>
        <v>20</v>
      </c>
      <c r="L36" s="845">
        <f t="shared" si="4"/>
        <v>19</v>
      </c>
      <c r="M36" s="845">
        <f t="shared" ref="M36:M44" si="5">SUM(K36:L36)</f>
        <v>39</v>
      </c>
      <c r="N36" s="839" t="s">
        <v>1004</v>
      </c>
    </row>
    <row r="37" spans="1:14" ht="30" customHeight="1" x14ac:dyDescent="0.2">
      <c r="A37" s="30" t="s">
        <v>456</v>
      </c>
      <c r="B37" s="845">
        <v>4</v>
      </c>
      <c r="C37" s="845">
        <v>2</v>
      </c>
      <c r="D37" s="845">
        <v>6</v>
      </c>
      <c r="E37" s="845">
        <v>0</v>
      </c>
      <c r="F37" s="845">
        <v>0</v>
      </c>
      <c r="G37" s="845">
        <v>0</v>
      </c>
      <c r="H37" s="845">
        <v>0</v>
      </c>
      <c r="I37" s="845">
        <v>0</v>
      </c>
      <c r="J37" s="845">
        <v>0</v>
      </c>
      <c r="K37" s="845">
        <f t="shared" si="4"/>
        <v>4</v>
      </c>
      <c r="L37" s="845">
        <f t="shared" si="4"/>
        <v>2</v>
      </c>
      <c r="M37" s="845">
        <f t="shared" si="5"/>
        <v>6</v>
      </c>
      <c r="N37" s="843" t="s">
        <v>995</v>
      </c>
    </row>
    <row r="38" spans="1:14" ht="30" customHeight="1" x14ac:dyDescent="0.2">
      <c r="A38" s="463" t="s">
        <v>221</v>
      </c>
      <c r="B38" s="845">
        <v>36</v>
      </c>
      <c r="C38" s="845">
        <v>8</v>
      </c>
      <c r="D38" s="845">
        <v>44</v>
      </c>
      <c r="E38" s="845">
        <v>2</v>
      </c>
      <c r="F38" s="845">
        <v>1</v>
      </c>
      <c r="G38" s="845">
        <v>3</v>
      </c>
      <c r="H38" s="845">
        <v>5</v>
      </c>
      <c r="I38" s="845">
        <v>3</v>
      </c>
      <c r="J38" s="845">
        <v>8</v>
      </c>
      <c r="K38" s="845">
        <f t="shared" si="4"/>
        <v>43</v>
      </c>
      <c r="L38" s="845">
        <f t="shared" si="4"/>
        <v>12</v>
      </c>
      <c r="M38" s="845">
        <f t="shared" si="5"/>
        <v>55</v>
      </c>
      <c r="N38" s="839" t="s">
        <v>222</v>
      </c>
    </row>
    <row r="39" spans="1:14" ht="30" customHeight="1" x14ac:dyDescent="0.2">
      <c r="A39" s="463" t="s">
        <v>996</v>
      </c>
      <c r="B39" s="845">
        <v>16</v>
      </c>
      <c r="C39" s="845">
        <v>6</v>
      </c>
      <c r="D39" s="845">
        <v>22</v>
      </c>
      <c r="E39" s="845">
        <v>3</v>
      </c>
      <c r="F39" s="845">
        <v>1</v>
      </c>
      <c r="G39" s="845">
        <v>4</v>
      </c>
      <c r="H39" s="845">
        <v>1</v>
      </c>
      <c r="I39" s="845">
        <v>0</v>
      </c>
      <c r="J39" s="845">
        <v>1</v>
      </c>
      <c r="K39" s="845">
        <f t="shared" si="4"/>
        <v>20</v>
      </c>
      <c r="L39" s="845">
        <f t="shared" si="4"/>
        <v>7</v>
      </c>
      <c r="M39" s="845">
        <f t="shared" si="5"/>
        <v>27</v>
      </c>
      <c r="N39" s="168" t="s">
        <v>997</v>
      </c>
    </row>
    <row r="40" spans="1:14" ht="30" customHeight="1" x14ac:dyDescent="0.2">
      <c r="A40" s="463" t="s">
        <v>460</v>
      </c>
      <c r="B40" s="845">
        <v>10</v>
      </c>
      <c r="C40" s="845">
        <v>4</v>
      </c>
      <c r="D40" s="845">
        <v>14</v>
      </c>
      <c r="E40" s="845">
        <v>0</v>
      </c>
      <c r="F40" s="845">
        <v>0</v>
      </c>
      <c r="G40" s="845">
        <v>0</v>
      </c>
      <c r="H40" s="845">
        <v>0</v>
      </c>
      <c r="I40" s="845">
        <v>0</v>
      </c>
      <c r="J40" s="845">
        <v>0</v>
      </c>
      <c r="K40" s="845">
        <f t="shared" si="4"/>
        <v>10</v>
      </c>
      <c r="L40" s="845">
        <f t="shared" si="4"/>
        <v>4</v>
      </c>
      <c r="M40" s="845">
        <f t="shared" si="5"/>
        <v>14</v>
      </c>
      <c r="N40" s="168" t="s">
        <v>908</v>
      </c>
    </row>
    <row r="41" spans="1:14" ht="30" customHeight="1" x14ac:dyDescent="0.2">
      <c r="A41" s="463" t="s">
        <v>998</v>
      </c>
      <c r="B41" s="845">
        <v>40</v>
      </c>
      <c r="C41" s="845">
        <v>32</v>
      </c>
      <c r="D41" s="845">
        <v>72</v>
      </c>
      <c r="E41" s="845">
        <v>3</v>
      </c>
      <c r="F41" s="845">
        <v>0</v>
      </c>
      <c r="G41" s="845">
        <v>3</v>
      </c>
      <c r="H41" s="845">
        <v>0</v>
      </c>
      <c r="I41" s="845">
        <v>0</v>
      </c>
      <c r="J41" s="845">
        <v>0</v>
      </c>
      <c r="K41" s="845">
        <f t="shared" si="4"/>
        <v>43</v>
      </c>
      <c r="L41" s="845">
        <f t="shared" si="4"/>
        <v>32</v>
      </c>
      <c r="M41" s="845">
        <f t="shared" si="5"/>
        <v>75</v>
      </c>
      <c r="N41" s="839" t="s">
        <v>1002</v>
      </c>
    </row>
    <row r="42" spans="1:14" ht="30" customHeight="1" x14ac:dyDescent="0.2">
      <c r="A42" s="463" t="s">
        <v>229</v>
      </c>
      <c r="B42" s="845">
        <v>2</v>
      </c>
      <c r="C42" s="845">
        <v>0</v>
      </c>
      <c r="D42" s="845">
        <v>2</v>
      </c>
      <c r="E42" s="845">
        <v>1</v>
      </c>
      <c r="F42" s="845">
        <v>1</v>
      </c>
      <c r="G42" s="845">
        <v>2</v>
      </c>
      <c r="H42" s="845">
        <v>0</v>
      </c>
      <c r="I42" s="845">
        <v>0</v>
      </c>
      <c r="J42" s="845">
        <v>0</v>
      </c>
      <c r="K42" s="845">
        <f t="shared" si="4"/>
        <v>3</v>
      </c>
      <c r="L42" s="845">
        <f t="shared" si="4"/>
        <v>1</v>
      </c>
      <c r="M42" s="845">
        <f t="shared" si="5"/>
        <v>4</v>
      </c>
      <c r="N42" s="839" t="s">
        <v>462</v>
      </c>
    </row>
    <row r="43" spans="1:14" ht="30" customHeight="1" x14ac:dyDescent="0.2">
      <c r="A43" s="463" t="s">
        <v>239</v>
      </c>
      <c r="B43" s="845">
        <v>18</v>
      </c>
      <c r="C43" s="845">
        <v>3</v>
      </c>
      <c r="D43" s="845">
        <v>21</v>
      </c>
      <c r="E43" s="845">
        <v>1</v>
      </c>
      <c r="F43" s="845">
        <v>2</v>
      </c>
      <c r="G43" s="845">
        <v>3</v>
      </c>
      <c r="H43" s="845">
        <v>1</v>
      </c>
      <c r="I43" s="845">
        <v>0</v>
      </c>
      <c r="J43" s="845">
        <v>1</v>
      </c>
      <c r="K43" s="845">
        <f t="shared" si="4"/>
        <v>20</v>
      </c>
      <c r="L43" s="845">
        <f t="shared" si="4"/>
        <v>5</v>
      </c>
      <c r="M43" s="845">
        <f t="shared" si="5"/>
        <v>25</v>
      </c>
      <c r="N43" s="839" t="s">
        <v>240</v>
      </c>
    </row>
    <row r="44" spans="1:14" ht="30" customHeight="1" x14ac:dyDescent="0.2">
      <c r="A44" s="463" t="s">
        <v>892</v>
      </c>
      <c r="B44" s="845">
        <v>2</v>
      </c>
      <c r="C44" s="845">
        <v>2</v>
      </c>
      <c r="D44" s="845">
        <v>4</v>
      </c>
      <c r="E44" s="845">
        <v>0</v>
      </c>
      <c r="F44" s="845">
        <v>0</v>
      </c>
      <c r="G44" s="845">
        <v>0</v>
      </c>
      <c r="H44" s="845">
        <v>0</v>
      </c>
      <c r="I44" s="845">
        <v>0</v>
      </c>
      <c r="J44" s="845">
        <v>0</v>
      </c>
      <c r="K44" s="845">
        <f t="shared" si="4"/>
        <v>2</v>
      </c>
      <c r="L44" s="845">
        <f t="shared" si="4"/>
        <v>2</v>
      </c>
      <c r="M44" s="845">
        <f t="shared" si="5"/>
        <v>4</v>
      </c>
      <c r="N44" s="839" t="s">
        <v>244</v>
      </c>
    </row>
    <row r="45" spans="1:14" ht="30" customHeight="1" thickBot="1" x14ac:dyDescent="0.25">
      <c r="A45" s="463" t="s">
        <v>126</v>
      </c>
      <c r="B45" s="845">
        <f>SUM(B35:B44)</f>
        <v>177</v>
      </c>
      <c r="C45" s="845">
        <f t="shared" ref="C45:M45" si="6">SUM(C35:C44)</f>
        <v>80</v>
      </c>
      <c r="D45" s="845">
        <f t="shared" si="6"/>
        <v>257</v>
      </c>
      <c r="E45" s="845">
        <f>SUM(E35:E44)</f>
        <v>11</v>
      </c>
      <c r="F45" s="845">
        <f t="shared" si="6"/>
        <v>6</v>
      </c>
      <c r="G45" s="845">
        <f t="shared" ref="G45" si="7">SUM(E45:F45)</f>
        <v>17</v>
      </c>
      <c r="H45" s="845">
        <f t="shared" si="6"/>
        <v>7</v>
      </c>
      <c r="I45" s="845">
        <f t="shared" si="6"/>
        <v>3</v>
      </c>
      <c r="J45" s="845">
        <f t="shared" si="6"/>
        <v>10</v>
      </c>
      <c r="K45" s="845">
        <f t="shared" si="6"/>
        <v>195</v>
      </c>
      <c r="L45" s="845">
        <f t="shared" si="6"/>
        <v>89</v>
      </c>
      <c r="M45" s="845">
        <f t="shared" si="6"/>
        <v>284</v>
      </c>
      <c r="N45" s="839" t="s">
        <v>315</v>
      </c>
    </row>
    <row r="46" spans="1:14" ht="30" customHeight="1" thickBot="1" x14ac:dyDescent="0.25">
      <c r="A46" s="23" t="s">
        <v>252</v>
      </c>
      <c r="B46" s="24">
        <f t="shared" ref="B46:M46" si="8">SUM(B45,B24)</f>
        <v>736</v>
      </c>
      <c r="C46" s="24">
        <f t="shared" si="8"/>
        <v>472</v>
      </c>
      <c r="D46" s="24">
        <f t="shared" si="8"/>
        <v>1208</v>
      </c>
      <c r="E46" s="24">
        <f t="shared" si="8"/>
        <v>196</v>
      </c>
      <c r="F46" s="24">
        <f t="shared" si="8"/>
        <v>114</v>
      </c>
      <c r="G46" s="24">
        <f t="shared" si="8"/>
        <v>310</v>
      </c>
      <c r="H46" s="24">
        <f t="shared" si="8"/>
        <v>123</v>
      </c>
      <c r="I46" s="24">
        <f t="shared" si="8"/>
        <v>68</v>
      </c>
      <c r="J46" s="24">
        <f t="shared" si="8"/>
        <v>191</v>
      </c>
      <c r="K46" s="24">
        <f t="shared" si="8"/>
        <v>1055</v>
      </c>
      <c r="L46" s="24">
        <f t="shared" si="8"/>
        <v>654</v>
      </c>
      <c r="M46" s="24">
        <f t="shared" si="8"/>
        <v>1709</v>
      </c>
      <c r="N46" s="840" t="s">
        <v>253</v>
      </c>
    </row>
    <row r="47" spans="1:14" ht="15" thickTop="1" x14ac:dyDescent="0.2"/>
  </sheetData>
  <mergeCells count="22">
    <mergeCell ref="A1:N1"/>
    <mergeCell ref="A2:N2"/>
    <mergeCell ref="A4:A7"/>
    <mergeCell ref="B4:D4"/>
    <mergeCell ref="E4:G4"/>
    <mergeCell ref="H4:J4"/>
    <mergeCell ref="K4:M4"/>
    <mergeCell ref="N4:N7"/>
    <mergeCell ref="B5:D5"/>
    <mergeCell ref="E5:G5"/>
    <mergeCell ref="H5:J5"/>
    <mergeCell ref="K5:M5"/>
    <mergeCell ref="A30:A33"/>
    <mergeCell ref="B30:D30"/>
    <mergeCell ref="E30:G30"/>
    <mergeCell ref="H30:J30"/>
    <mergeCell ref="K30:M30"/>
    <mergeCell ref="N30:N33"/>
    <mergeCell ref="B31:D31"/>
    <mergeCell ref="E31:G31"/>
    <mergeCell ref="H31:J31"/>
    <mergeCell ref="K31:M31"/>
  </mergeCells>
  <printOptions horizontalCentered="1"/>
  <pageMargins left="0.5" right="0.5" top="1" bottom="1" header="1" footer="1"/>
  <pageSetup paperSize="9" scale="8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97"/>
  <sheetViews>
    <sheetView rightToLeft="1" view="pageBreakPreview" topLeftCell="A31" zoomScale="90" zoomScaleSheetLayoutView="90" workbookViewId="0">
      <selection activeCell="L6" sqref="L6"/>
    </sheetView>
  </sheetViews>
  <sheetFormatPr defaultRowHeight="14.25" x14ac:dyDescent="0.2"/>
  <cols>
    <col min="1" max="1" width="28" style="353" customWidth="1"/>
    <col min="2" max="10" width="8.25" style="353" customWidth="1"/>
    <col min="11" max="11" width="49.75" style="353" customWidth="1"/>
    <col min="12" max="12" width="15.375" style="353" customWidth="1"/>
    <col min="13" max="16384" width="9" style="353"/>
  </cols>
  <sheetData>
    <row r="1" spans="1:12" ht="23.25" customHeight="1" x14ac:dyDescent="0.2">
      <c r="A1" s="995" t="s">
        <v>2173</v>
      </c>
      <c r="B1" s="995"/>
      <c r="C1" s="995"/>
      <c r="D1" s="995"/>
      <c r="E1" s="995"/>
      <c r="F1" s="995"/>
      <c r="G1" s="995"/>
      <c r="H1" s="995"/>
      <c r="I1" s="995"/>
      <c r="J1" s="995"/>
      <c r="K1" s="995"/>
    </row>
    <row r="2" spans="1:12" s="64" customFormat="1" ht="24" customHeight="1" x14ac:dyDescent="0.2">
      <c r="A2" s="999" t="s">
        <v>2174</v>
      </c>
      <c r="B2" s="999"/>
      <c r="C2" s="999"/>
      <c r="D2" s="999"/>
      <c r="E2" s="999"/>
      <c r="F2" s="999"/>
      <c r="G2" s="999"/>
      <c r="H2" s="999"/>
      <c r="I2" s="999"/>
      <c r="J2" s="999"/>
      <c r="K2" s="999"/>
    </row>
    <row r="3" spans="1:12" ht="27.75" customHeight="1" thickBot="1" x14ac:dyDescent="0.3">
      <c r="A3" s="323" t="s">
        <v>1012</v>
      </c>
      <c r="K3" s="329" t="s">
        <v>1013</v>
      </c>
    </row>
    <row r="4" spans="1:12" ht="20.25" customHeight="1" thickTop="1" x14ac:dyDescent="0.25">
      <c r="A4" s="992" t="s">
        <v>196</v>
      </c>
      <c r="B4" s="1003" t="s">
        <v>1</v>
      </c>
      <c r="C4" s="1003"/>
      <c r="D4" s="1003"/>
      <c r="E4" s="1003" t="s">
        <v>2</v>
      </c>
      <c r="F4" s="1003"/>
      <c r="G4" s="1003"/>
      <c r="H4" s="1003" t="s">
        <v>4</v>
      </c>
      <c r="I4" s="1003"/>
      <c r="J4" s="1003"/>
      <c r="K4" s="992" t="s">
        <v>197</v>
      </c>
    </row>
    <row r="5" spans="1:12" ht="20.25" customHeight="1" x14ac:dyDescent="0.25">
      <c r="A5" s="993"/>
      <c r="B5" s="1004" t="s">
        <v>6</v>
      </c>
      <c r="C5" s="1004"/>
      <c r="D5" s="1004"/>
      <c r="E5" s="1004" t="s">
        <v>7</v>
      </c>
      <c r="F5" s="1004"/>
      <c r="G5" s="1004"/>
      <c r="H5" s="1004" t="s">
        <v>9</v>
      </c>
      <c r="I5" s="1004"/>
      <c r="J5" s="1004"/>
      <c r="K5" s="993"/>
    </row>
    <row r="6" spans="1:12" ht="20.25" customHeight="1" x14ac:dyDescent="0.25">
      <c r="A6" s="993"/>
      <c r="B6" s="351" t="s">
        <v>10</v>
      </c>
      <c r="C6" s="351" t="s">
        <v>112</v>
      </c>
      <c r="D6" s="351" t="s">
        <v>12</v>
      </c>
      <c r="E6" s="351" t="s">
        <v>10</v>
      </c>
      <c r="F6" s="351" t="s">
        <v>112</v>
      </c>
      <c r="G6" s="351" t="s">
        <v>12</v>
      </c>
      <c r="H6" s="351" t="s">
        <v>10</v>
      </c>
      <c r="I6" s="351" t="s">
        <v>112</v>
      </c>
      <c r="J6" s="351" t="s">
        <v>12</v>
      </c>
      <c r="K6" s="993"/>
    </row>
    <row r="7" spans="1:12" ht="20.25" customHeight="1" thickBot="1" x14ac:dyDescent="0.3">
      <c r="A7" s="994"/>
      <c r="B7" s="4" t="s">
        <v>13</v>
      </c>
      <c r="C7" s="4" t="s">
        <v>14</v>
      </c>
      <c r="D7" s="4" t="s">
        <v>9</v>
      </c>
      <c r="E7" s="4" t="s">
        <v>13</v>
      </c>
      <c r="F7" s="4" t="s">
        <v>14</v>
      </c>
      <c r="G7" s="4" t="s">
        <v>9</v>
      </c>
      <c r="H7" s="4" t="s">
        <v>13</v>
      </c>
      <c r="I7" s="4" t="s">
        <v>14</v>
      </c>
      <c r="J7" s="4" t="s">
        <v>9</v>
      </c>
      <c r="K7" s="994"/>
    </row>
    <row r="8" spans="1:12" ht="22.5" customHeight="1" x14ac:dyDescent="0.2">
      <c r="A8" s="8" t="s">
        <v>15</v>
      </c>
      <c r="B8" s="21"/>
      <c r="C8" s="21"/>
      <c r="D8" s="9"/>
      <c r="E8" s="9"/>
      <c r="F8" s="9"/>
      <c r="G8" s="9"/>
      <c r="H8" s="9"/>
      <c r="I8" s="9"/>
      <c r="J8" s="9"/>
      <c r="K8" s="357" t="s">
        <v>198</v>
      </c>
    </row>
    <row r="9" spans="1:12" ht="22.5" customHeight="1" x14ac:dyDescent="0.2">
      <c r="A9" s="8" t="s">
        <v>199</v>
      </c>
      <c r="B9" s="325">
        <v>180</v>
      </c>
      <c r="C9" s="325">
        <v>337</v>
      </c>
      <c r="D9" s="9">
        <v>517</v>
      </c>
      <c r="E9" s="9">
        <v>0</v>
      </c>
      <c r="F9" s="9">
        <v>0</v>
      </c>
      <c r="G9" s="9">
        <f>SUM(E9:F9)</f>
        <v>0</v>
      </c>
      <c r="H9" s="9">
        <f>SUM(B9,E9)</f>
        <v>180</v>
      </c>
      <c r="I9" s="9">
        <f>SUM(C9,F9)</f>
        <v>337</v>
      </c>
      <c r="J9" s="9">
        <f>SUM(H9:I9)</f>
        <v>517</v>
      </c>
      <c r="K9" s="357" t="s">
        <v>200</v>
      </c>
      <c r="L9" s="369"/>
    </row>
    <row r="10" spans="1:12" ht="22.5" customHeight="1" x14ac:dyDescent="0.2">
      <c r="A10" s="8" t="s">
        <v>790</v>
      </c>
      <c r="B10" s="325">
        <v>132</v>
      </c>
      <c r="C10" s="325">
        <v>254</v>
      </c>
      <c r="D10" s="9">
        <v>386</v>
      </c>
      <c r="E10" s="9">
        <v>0</v>
      </c>
      <c r="F10" s="9">
        <v>0</v>
      </c>
      <c r="G10" s="9">
        <f t="shared" ref="G10:G23" si="0">SUM(E10:F10)</f>
        <v>0</v>
      </c>
      <c r="H10" s="9">
        <f t="shared" ref="H10:I17" si="1">SUM(B10,E10)</f>
        <v>132</v>
      </c>
      <c r="I10" s="9">
        <f t="shared" si="1"/>
        <v>254</v>
      </c>
      <c r="J10" s="9">
        <f t="shared" ref="J10:J23" si="2">SUM(H10:I10)</f>
        <v>386</v>
      </c>
      <c r="K10" s="357" t="s">
        <v>204</v>
      </c>
      <c r="L10" s="369"/>
    </row>
    <row r="11" spans="1:12" ht="22.5" customHeight="1" x14ac:dyDescent="0.2">
      <c r="A11" s="8" t="s">
        <v>209</v>
      </c>
      <c r="B11" s="325">
        <v>268</v>
      </c>
      <c r="C11" s="325">
        <v>275</v>
      </c>
      <c r="D11" s="9">
        <v>543</v>
      </c>
      <c r="E11" s="9">
        <v>0</v>
      </c>
      <c r="F11" s="9">
        <v>0</v>
      </c>
      <c r="G11" s="9">
        <f t="shared" si="0"/>
        <v>0</v>
      </c>
      <c r="H11" s="9">
        <f t="shared" si="1"/>
        <v>268</v>
      </c>
      <c r="I11" s="9">
        <f t="shared" si="1"/>
        <v>275</v>
      </c>
      <c r="J11" s="9">
        <f t="shared" si="2"/>
        <v>543</v>
      </c>
      <c r="K11" s="357" t="s">
        <v>210</v>
      </c>
      <c r="L11" s="369"/>
    </row>
    <row r="12" spans="1:12" ht="22.5" customHeight="1" x14ac:dyDescent="0.2">
      <c r="A12" s="8" t="s">
        <v>506</v>
      </c>
      <c r="B12" s="325">
        <v>211</v>
      </c>
      <c r="C12" s="325">
        <v>144</v>
      </c>
      <c r="D12" s="9">
        <v>355</v>
      </c>
      <c r="E12" s="9">
        <v>0</v>
      </c>
      <c r="F12" s="9">
        <v>0</v>
      </c>
      <c r="G12" s="9">
        <f t="shared" si="0"/>
        <v>0</v>
      </c>
      <c r="H12" s="9">
        <f t="shared" si="1"/>
        <v>211</v>
      </c>
      <c r="I12" s="9">
        <f t="shared" si="1"/>
        <v>144</v>
      </c>
      <c r="J12" s="9">
        <f t="shared" si="2"/>
        <v>355</v>
      </c>
      <c r="K12" s="357" t="s">
        <v>214</v>
      </c>
      <c r="L12" s="369"/>
    </row>
    <row r="13" spans="1:12" ht="22.5" customHeight="1" x14ac:dyDescent="0.2">
      <c r="A13" s="8" t="s">
        <v>730</v>
      </c>
      <c r="B13" s="325">
        <v>68</v>
      </c>
      <c r="C13" s="325">
        <v>54</v>
      </c>
      <c r="D13" s="9">
        <v>122</v>
      </c>
      <c r="E13" s="9">
        <v>0</v>
      </c>
      <c r="F13" s="9">
        <v>0</v>
      </c>
      <c r="G13" s="9">
        <f t="shared" si="0"/>
        <v>0</v>
      </c>
      <c r="H13" s="9">
        <f t="shared" si="1"/>
        <v>68</v>
      </c>
      <c r="I13" s="9">
        <f t="shared" si="1"/>
        <v>54</v>
      </c>
      <c r="J13" s="9">
        <f t="shared" si="2"/>
        <v>122</v>
      </c>
      <c r="K13" s="357" t="s">
        <v>906</v>
      </c>
      <c r="L13" s="369"/>
    </row>
    <row r="14" spans="1:12" ht="22.5" customHeight="1" x14ac:dyDescent="0.2">
      <c r="A14" s="8" t="s">
        <v>217</v>
      </c>
      <c r="B14" s="325">
        <v>302</v>
      </c>
      <c r="C14" s="325">
        <v>552</v>
      </c>
      <c r="D14" s="9">
        <v>854</v>
      </c>
      <c r="E14" s="9">
        <v>0</v>
      </c>
      <c r="F14" s="9">
        <v>0</v>
      </c>
      <c r="G14" s="9">
        <f t="shared" si="0"/>
        <v>0</v>
      </c>
      <c r="H14" s="9">
        <f t="shared" si="1"/>
        <v>302</v>
      </c>
      <c r="I14" s="9">
        <f t="shared" si="1"/>
        <v>552</v>
      </c>
      <c r="J14" s="9">
        <f t="shared" si="2"/>
        <v>854</v>
      </c>
      <c r="K14" s="357" t="s">
        <v>257</v>
      </c>
      <c r="L14" s="369"/>
    </row>
    <row r="15" spans="1:12" ht="22.5" customHeight="1" x14ac:dyDescent="0.2">
      <c r="A15" s="8" t="s">
        <v>456</v>
      </c>
      <c r="B15" s="325">
        <v>278</v>
      </c>
      <c r="C15" s="325">
        <v>295</v>
      </c>
      <c r="D15" s="9">
        <v>573</v>
      </c>
      <c r="E15" s="9">
        <v>0</v>
      </c>
      <c r="F15" s="9">
        <v>0</v>
      </c>
      <c r="G15" s="9">
        <f t="shared" si="0"/>
        <v>0</v>
      </c>
      <c r="H15" s="9">
        <f t="shared" si="1"/>
        <v>278</v>
      </c>
      <c r="I15" s="9">
        <f t="shared" si="1"/>
        <v>295</v>
      </c>
      <c r="J15" s="9">
        <f t="shared" si="2"/>
        <v>573</v>
      </c>
      <c r="K15" s="357" t="s">
        <v>995</v>
      </c>
      <c r="L15" s="369"/>
    </row>
    <row r="16" spans="1:12" ht="22.5" customHeight="1" x14ac:dyDescent="0.2">
      <c r="A16" s="8" t="s">
        <v>221</v>
      </c>
      <c r="B16" s="325">
        <v>1019</v>
      </c>
      <c r="C16" s="325">
        <v>917</v>
      </c>
      <c r="D16" s="9">
        <v>1936</v>
      </c>
      <c r="E16" s="9">
        <v>0</v>
      </c>
      <c r="F16" s="9">
        <v>0</v>
      </c>
      <c r="G16" s="9">
        <f t="shared" si="0"/>
        <v>0</v>
      </c>
      <c r="H16" s="9">
        <f t="shared" si="1"/>
        <v>1019</v>
      </c>
      <c r="I16" s="9">
        <f t="shared" si="1"/>
        <v>917</v>
      </c>
      <c r="J16" s="9">
        <f t="shared" si="2"/>
        <v>1936</v>
      </c>
      <c r="K16" s="357" t="s">
        <v>222</v>
      </c>
      <c r="L16" s="369"/>
    </row>
    <row r="17" spans="1:12" ht="22.5" customHeight="1" x14ac:dyDescent="0.2">
      <c r="A17" s="8" t="s">
        <v>996</v>
      </c>
      <c r="B17" s="325">
        <v>933</v>
      </c>
      <c r="C17" s="325">
        <v>1449</v>
      </c>
      <c r="D17" s="9">
        <v>2382</v>
      </c>
      <c r="E17" s="9">
        <v>0</v>
      </c>
      <c r="F17" s="9">
        <v>0</v>
      </c>
      <c r="G17" s="9">
        <f>SUM(E17:F17)</f>
        <v>0</v>
      </c>
      <c r="H17" s="9">
        <f t="shared" si="1"/>
        <v>933</v>
      </c>
      <c r="I17" s="9">
        <f t="shared" si="1"/>
        <v>1449</v>
      </c>
      <c r="J17" s="9">
        <f t="shared" si="2"/>
        <v>2382</v>
      </c>
      <c r="K17" s="168" t="s">
        <v>997</v>
      </c>
      <c r="L17" s="371"/>
    </row>
    <row r="18" spans="1:12" ht="22.5" customHeight="1" x14ac:dyDescent="0.2">
      <c r="A18" s="8" t="s">
        <v>460</v>
      </c>
      <c r="B18" s="325">
        <v>425</v>
      </c>
      <c r="C18" s="325">
        <v>467</v>
      </c>
      <c r="D18" s="9">
        <v>892</v>
      </c>
      <c r="E18" s="9">
        <v>0</v>
      </c>
      <c r="F18" s="9">
        <v>0</v>
      </c>
      <c r="G18" s="9">
        <f>SUM(E18:F18)</f>
        <v>0</v>
      </c>
      <c r="H18" s="9">
        <f>SUM(B18,E18)</f>
        <v>425</v>
      </c>
      <c r="I18" s="9">
        <f>SUM(C18,F18)</f>
        <v>467</v>
      </c>
      <c r="J18" s="9">
        <f t="shared" si="2"/>
        <v>892</v>
      </c>
      <c r="K18" s="168" t="s">
        <v>908</v>
      </c>
      <c r="L18" s="371"/>
    </row>
    <row r="19" spans="1:12" ht="22.5" customHeight="1" x14ac:dyDescent="0.2">
      <c r="A19" s="8" t="s">
        <v>998</v>
      </c>
      <c r="B19" s="325">
        <v>772</v>
      </c>
      <c r="C19" s="325">
        <v>783</v>
      </c>
      <c r="D19" s="9">
        <v>1555</v>
      </c>
      <c r="E19" s="9">
        <v>0</v>
      </c>
      <c r="F19" s="9">
        <v>0</v>
      </c>
      <c r="G19" s="9">
        <f t="shared" si="0"/>
        <v>0</v>
      </c>
      <c r="H19" s="9">
        <f>SUM(B19,E19)</f>
        <v>772</v>
      </c>
      <c r="I19" s="9">
        <f>SUM(C19,F19)</f>
        <v>783</v>
      </c>
      <c r="J19" s="9">
        <f t="shared" si="2"/>
        <v>1555</v>
      </c>
      <c r="K19" s="357" t="s">
        <v>1002</v>
      </c>
      <c r="L19" s="371"/>
    </row>
    <row r="20" spans="1:12" ht="22.5" customHeight="1" x14ac:dyDescent="0.2">
      <c r="A20" s="8" t="s">
        <v>229</v>
      </c>
      <c r="B20" s="325">
        <v>423</v>
      </c>
      <c r="C20" s="325">
        <v>141</v>
      </c>
      <c r="D20" s="9">
        <v>564</v>
      </c>
      <c r="E20" s="9">
        <v>0</v>
      </c>
      <c r="F20" s="9">
        <v>0</v>
      </c>
      <c r="G20" s="9">
        <f t="shared" si="0"/>
        <v>0</v>
      </c>
      <c r="H20" s="9">
        <f t="shared" ref="H20:I23" si="3">SUM(B20,E20)</f>
        <v>423</v>
      </c>
      <c r="I20" s="9">
        <f t="shared" si="3"/>
        <v>141</v>
      </c>
      <c r="J20" s="9">
        <f t="shared" si="2"/>
        <v>564</v>
      </c>
      <c r="K20" s="357" t="s">
        <v>462</v>
      </c>
      <c r="L20" s="369"/>
    </row>
    <row r="21" spans="1:12" ht="22.5" customHeight="1" x14ac:dyDescent="0.2">
      <c r="A21" s="8" t="s">
        <v>233</v>
      </c>
      <c r="B21" s="325">
        <v>404</v>
      </c>
      <c r="C21" s="325">
        <v>574</v>
      </c>
      <c r="D21" s="9">
        <v>978</v>
      </c>
      <c r="E21" s="9">
        <v>0</v>
      </c>
      <c r="F21" s="9">
        <v>0</v>
      </c>
      <c r="G21" s="9">
        <f t="shared" si="0"/>
        <v>0</v>
      </c>
      <c r="H21" s="9">
        <f t="shared" si="3"/>
        <v>404</v>
      </c>
      <c r="I21" s="9">
        <f t="shared" si="3"/>
        <v>574</v>
      </c>
      <c r="J21" s="9">
        <f t="shared" si="2"/>
        <v>978</v>
      </c>
      <c r="K21" s="357" t="s">
        <v>234</v>
      </c>
      <c r="L21" s="369"/>
    </row>
    <row r="22" spans="1:12" ht="22.5" customHeight="1" x14ac:dyDescent="0.2">
      <c r="A22" s="8" t="s">
        <v>239</v>
      </c>
      <c r="B22" s="325">
        <v>379</v>
      </c>
      <c r="C22" s="325">
        <v>401</v>
      </c>
      <c r="D22" s="9">
        <v>780</v>
      </c>
      <c r="E22" s="9">
        <v>0</v>
      </c>
      <c r="F22" s="9">
        <v>0</v>
      </c>
      <c r="G22" s="9">
        <f t="shared" si="0"/>
        <v>0</v>
      </c>
      <c r="H22" s="9">
        <f t="shared" si="3"/>
        <v>379</v>
      </c>
      <c r="I22" s="9">
        <f t="shared" si="3"/>
        <v>401</v>
      </c>
      <c r="J22" s="9">
        <f t="shared" si="2"/>
        <v>780</v>
      </c>
      <c r="K22" s="357" t="s">
        <v>240</v>
      </c>
      <c r="L22" s="369"/>
    </row>
    <row r="23" spans="1:12" ht="22.5" customHeight="1" x14ac:dyDescent="0.2">
      <c r="A23" s="20" t="s">
        <v>892</v>
      </c>
      <c r="B23" s="372">
        <v>128</v>
      </c>
      <c r="C23" s="372">
        <v>321</v>
      </c>
      <c r="D23" s="21">
        <v>449</v>
      </c>
      <c r="E23" s="21">
        <v>0</v>
      </c>
      <c r="F23" s="21">
        <v>0</v>
      </c>
      <c r="G23" s="21">
        <f t="shared" si="0"/>
        <v>0</v>
      </c>
      <c r="H23" s="21">
        <f t="shared" si="3"/>
        <v>128</v>
      </c>
      <c r="I23" s="21">
        <f t="shared" si="3"/>
        <v>321</v>
      </c>
      <c r="J23" s="21">
        <f t="shared" si="2"/>
        <v>449</v>
      </c>
      <c r="K23" s="22" t="s">
        <v>244</v>
      </c>
      <c r="L23" s="369"/>
    </row>
    <row r="24" spans="1:12" ht="22.5" customHeight="1" thickBot="1" x14ac:dyDescent="0.25">
      <c r="A24" s="11" t="s">
        <v>90</v>
      </c>
      <c r="B24" s="12">
        <f t="shared" ref="B24:J24" si="4">SUM(B9:B23)</f>
        <v>5922</v>
      </c>
      <c r="C24" s="12">
        <f t="shared" si="4"/>
        <v>6964</v>
      </c>
      <c r="D24" s="12">
        <f t="shared" si="4"/>
        <v>12886</v>
      </c>
      <c r="E24" s="12">
        <f t="shared" si="4"/>
        <v>0</v>
      </c>
      <c r="F24" s="12">
        <f t="shared" si="4"/>
        <v>0</v>
      </c>
      <c r="G24" s="12">
        <f t="shared" si="4"/>
        <v>0</v>
      </c>
      <c r="H24" s="12">
        <f t="shared" si="4"/>
        <v>5922</v>
      </c>
      <c r="I24" s="12">
        <f t="shared" si="4"/>
        <v>6964</v>
      </c>
      <c r="J24" s="12">
        <f t="shared" si="4"/>
        <v>12886</v>
      </c>
      <c r="K24" s="13" t="s">
        <v>313</v>
      </c>
      <c r="L24" s="369"/>
    </row>
    <row r="25" spans="1:12" ht="43.5" customHeight="1" thickTop="1" x14ac:dyDescent="0.2">
      <c r="A25" s="1060"/>
      <c r="B25" s="1060"/>
      <c r="C25" s="1060"/>
      <c r="D25" s="1060"/>
      <c r="E25" s="1060"/>
      <c r="F25" s="1060"/>
      <c r="G25" s="1060"/>
      <c r="H25" s="373"/>
      <c r="I25" s="373"/>
      <c r="J25" s="373"/>
    </row>
    <row r="28" spans="1:12" ht="27.75" customHeight="1" thickBot="1" x14ac:dyDescent="0.3">
      <c r="A28" s="323" t="s">
        <v>2560</v>
      </c>
      <c r="B28" s="323"/>
      <c r="C28" s="323"/>
      <c r="D28" s="323"/>
      <c r="E28" s="323"/>
      <c r="F28" s="323"/>
      <c r="G28" s="323"/>
      <c r="H28" s="323"/>
      <c r="I28" s="323"/>
      <c r="J28" s="323"/>
      <c r="K28" s="329" t="s">
        <v>2702</v>
      </c>
    </row>
    <row r="29" spans="1:12" ht="21.95" customHeight="1" thickTop="1" x14ac:dyDescent="0.25">
      <c r="A29" s="992" t="s">
        <v>196</v>
      </c>
      <c r="B29" s="1003" t="s">
        <v>1</v>
      </c>
      <c r="C29" s="1003"/>
      <c r="D29" s="1003"/>
      <c r="E29" s="1003" t="s">
        <v>2</v>
      </c>
      <c r="F29" s="1003"/>
      <c r="G29" s="1003"/>
      <c r="H29" s="1003" t="s">
        <v>4</v>
      </c>
      <c r="I29" s="1003"/>
      <c r="J29" s="1003"/>
      <c r="K29" s="992" t="s">
        <v>197</v>
      </c>
    </row>
    <row r="30" spans="1:12" ht="21.95" customHeight="1" x14ac:dyDescent="0.25">
      <c r="A30" s="993"/>
      <c r="B30" s="1004" t="s">
        <v>6</v>
      </c>
      <c r="C30" s="1004"/>
      <c r="D30" s="1004"/>
      <c r="E30" s="1004" t="s">
        <v>7</v>
      </c>
      <c r="F30" s="1004"/>
      <c r="G30" s="1004"/>
      <c r="H30" s="1004" t="s">
        <v>9</v>
      </c>
      <c r="I30" s="1004"/>
      <c r="J30" s="1004"/>
      <c r="K30" s="993"/>
    </row>
    <row r="31" spans="1:12" ht="21.95" customHeight="1" x14ac:dyDescent="0.25">
      <c r="A31" s="993"/>
      <c r="B31" s="351" t="s">
        <v>10</v>
      </c>
      <c r="C31" s="351" t="s">
        <v>112</v>
      </c>
      <c r="D31" s="351" t="s">
        <v>12</v>
      </c>
      <c r="E31" s="351" t="s">
        <v>10</v>
      </c>
      <c r="F31" s="351" t="s">
        <v>112</v>
      </c>
      <c r="G31" s="351" t="s">
        <v>12</v>
      </c>
      <c r="H31" s="351" t="s">
        <v>10</v>
      </c>
      <c r="I31" s="351" t="s">
        <v>112</v>
      </c>
      <c r="J31" s="351" t="s">
        <v>12</v>
      </c>
      <c r="K31" s="993"/>
    </row>
    <row r="32" spans="1:12" ht="21.95" customHeight="1" thickBot="1" x14ac:dyDescent="0.3">
      <c r="A32" s="994"/>
      <c r="B32" s="4" t="s">
        <v>13</v>
      </c>
      <c r="C32" s="4" t="s">
        <v>14</v>
      </c>
      <c r="D32" s="4" t="s">
        <v>9</v>
      </c>
      <c r="E32" s="4" t="s">
        <v>13</v>
      </c>
      <c r="F32" s="4" t="s">
        <v>14</v>
      </c>
      <c r="G32" s="4" t="s">
        <v>9</v>
      </c>
      <c r="H32" s="4" t="s">
        <v>13</v>
      </c>
      <c r="I32" s="4" t="s">
        <v>14</v>
      </c>
      <c r="J32" s="4" t="s">
        <v>9</v>
      </c>
      <c r="K32" s="994"/>
    </row>
    <row r="33" spans="1:13" ht="21.95" customHeight="1" x14ac:dyDescent="0.2">
      <c r="A33" s="8" t="s">
        <v>92</v>
      </c>
      <c r="B33" s="9"/>
      <c r="C33" s="9"/>
      <c r="D33" s="9"/>
      <c r="E33" s="9"/>
      <c r="F33" s="9"/>
      <c r="G33" s="9"/>
      <c r="H33" s="9"/>
      <c r="I33" s="9"/>
      <c r="J33" s="9"/>
      <c r="K33" s="357" t="s">
        <v>93</v>
      </c>
    </row>
    <row r="34" spans="1:13" ht="27.75" customHeight="1" x14ac:dyDescent="0.2">
      <c r="A34" s="8" t="s">
        <v>209</v>
      </c>
      <c r="B34" s="9">
        <v>341</v>
      </c>
      <c r="C34" s="9">
        <v>64</v>
      </c>
      <c r="D34" s="9">
        <v>405</v>
      </c>
      <c r="E34" s="9">
        <v>0</v>
      </c>
      <c r="F34" s="9">
        <v>0</v>
      </c>
      <c r="G34" s="9">
        <f>SUM(E34:F34)</f>
        <v>0</v>
      </c>
      <c r="H34" s="9">
        <f>SUM(B34,E34)</f>
        <v>341</v>
      </c>
      <c r="I34" s="9">
        <f t="shared" ref="I34:I44" si="5">SUM(C34,F34)</f>
        <v>64</v>
      </c>
      <c r="J34" s="9">
        <f>SUM(H34:I34)</f>
        <v>405</v>
      </c>
      <c r="K34" s="357" t="s">
        <v>210</v>
      </c>
      <c r="M34" s="369"/>
    </row>
    <row r="35" spans="1:13" ht="27.75" customHeight="1" x14ac:dyDescent="0.2">
      <c r="A35" s="8" t="s">
        <v>217</v>
      </c>
      <c r="B35" s="9">
        <v>357</v>
      </c>
      <c r="C35" s="9">
        <v>241</v>
      </c>
      <c r="D35" s="9">
        <v>598</v>
      </c>
      <c r="E35" s="9">
        <v>0</v>
      </c>
      <c r="F35" s="9">
        <v>0</v>
      </c>
      <c r="G35" s="9">
        <f t="shared" ref="G35:G43" si="6">SUM(E35:F35)</f>
        <v>0</v>
      </c>
      <c r="H35" s="9">
        <f t="shared" ref="H35:H38" si="7">SUM(B35,E35)</f>
        <v>357</v>
      </c>
      <c r="I35" s="9">
        <f t="shared" si="5"/>
        <v>241</v>
      </c>
      <c r="J35" s="9">
        <f t="shared" ref="J35:J38" si="8">SUM(H35:I35)</f>
        <v>598</v>
      </c>
      <c r="K35" s="357" t="s">
        <v>1004</v>
      </c>
      <c r="M35" s="369"/>
    </row>
    <row r="36" spans="1:13" ht="27.75" customHeight="1" x14ac:dyDescent="0.2">
      <c r="A36" s="8" t="s">
        <v>456</v>
      </c>
      <c r="B36" s="9">
        <v>117</v>
      </c>
      <c r="C36" s="9">
        <v>43</v>
      </c>
      <c r="D36" s="9">
        <v>160</v>
      </c>
      <c r="E36" s="9">
        <v>0</v>
      </c>
      <c r="F36" s="9">
        <v>0</v>
      </c>
      <c r="G36" s="9">
        <f t="shared" si="6"/>
        <v>0</v>
      </c>
      <c r="H36" s="9">
        <f t="shared" si="7"/>
        <v>117</v>
      </c>
      <c r="I36" s="9">
        <f t="shared" si="5"/>
        <v>43</v>
      </c>
      <c r="J36" s="9">
        <f t="shared" si="8"/>
        <v>160</v>
      </c>
      <c r="K36" s="357" t="s">
        <v>995</v>
      </c>
      <c r="M36" s="369"/>
    </row>
    <row r="37" spans="1:13" ht="27.75" customHeight="1" x14ac:dyDescent="0.2">
      <c r="A37" s="8" t="s">
        <v>221</v>
      </c>
      <c r="B37" s="9">
        <v>482</v>
      </c>
      <c r="C37" s="9">
        <v>245</v>
      </c>
      <c r="D37" s="9">
        <v>727</v>
      </c>
      <c r="E37" s="9">
        <v>0</v>
      </c>
      <c r="F37" s="9">
        <v>0</v>
      </c>
      <c r="G37" s="9">
        <f t="shared" si="6"/>
        <v>0</v>
      </c>
      <c r="H37" s="9">
        <f t="shared" si="7"/>
        <v>482</v>
      </c>
      <c r="I37" s="9">
        <f t="shared" si="5"/>
        <v>245</v>
      </c>
      <c r="J37" s="9">
        <f t="shared" si="8"/>
        <v>727</v>
      </c>
      <c r="K37" s="357" t="s">
        <v>222</v>
      </c>
      <c r="M37" s="369"/>
    </row>
    <row r="38" spans="1:13" ht="27.75" customHeight="1" x14ac:dyDescent="0.2">
      <c r="A38" s="8" t="s">
        <v>996</v>
      </c>
      <c r="B38" s="9">
        <v>116</v>
      </c>
      <c r="C38" s="9">
        <v>72</v>
      </c>
      <c r="D38" s="9">
        <v>188</v>
      </c>
      <c r="E38" s="9">
        <v>0</v>
      </c>
      <c r="F38" s="9">
        <v>0</v>
      </c>
      <c r="G38" s="9">
        <f t="shared" si="6"/>
        <v>0</v>
      </c>
      <c r="H38" s="9">
        <f t="shared" si="7"/>
        <v>116</v>
      </c>
      <c r="I38" s="9">
        <f t="shared" si="5"/>
        <v>72</v>
      </c>
      <c r="J38" s="9">
        <f t="shared" si="8"/>
        <v>188</v>
      </c>
      <c r="K38" s="168" t="s">
        <v>997</v>
      </c>
      <c r="M38" s="369"/>
    </row>
    <row r="39" spans="1:13" ht="27.75" customHeight="1" x14ac:dyDescent="0.2">
      <c r="A39" s="8" t="s">
        <v>460</v>
      </c>
      <c r="B39" s="9">
        <v>90</v>
      </c>
      <c r="C39" s="9">
        <v>43</v>
      </c>
      <c r="D39" s="9">
        <v>133</v>
      </c>
      <c r="E39" s="9">
        <v>0</v>
      </c>
      <c r="F39" s="9">
        <v>0</v>
      </c>
      <c r="G39" s="9">
        <f t="shared" si="6"/>
        <v>0</v>
      </c>
      <c r="H39" s="9">
        <f>SUM(B39,E39)</f>
        <v>90</v>
      </c>
      <c r="I39" s="9">
        <f t="shared" si="5"/>
        <v>43</v>
      </c>
      <c r="J39" s="9">
        <f>SUM(H39:I39)</f>
        <v>133</v>
      </c>
      <c r="K39" s="168" t="s">
        <v>908</v>
      </c>
      <c r="M39" s="369"/>
    </row>
    <row r="40" spans="1:13" ht="27.75" customHeight="1" x14ac:dyDescent="0.2">
      <c r="A40" s="8" t="s">
        <v>998</v>
      </c>
      <c r="B40" s="9">
        <v>155</v>
      </c>
      <c r="C40" s="9">
        <v>189</v>
      </c>
      <c r="D40" s="9">
        <v>344</v>
      </c>
      <c r="E40" s="9">
        <v>0</v>
      </c>
      <c r="F40" s="9">
        <v>0</v>
      </c>
      <c r="G40" s="9">
        <f t="shared" si="6"/>
        <v>0</v>
      </c>
      <c r="H40" s="9">
        <f>SUM(B40,E40)</f>
        <v>155</v>
      </c>
      <c r="I40" s="9">
        <f t="shared" si="5"/>
        <v>189</v>
      </c>
      <c r="J40" s="9">
        <f>SUM(H40:I40)</f>
        <v>344</v>
      </c>
      <c r="K40" s="357" t="s">
        <v>1002</v>
      </c>
      <c r="M40" s="369"/>
    </row>
    <row r="41" spans="1:13" ht="27.75" customHeight="1" x14ac:dyDescent="0.2">
      <c r="A41" s="8" t="s">
        <v>229</v>
      </c>
      <c r="B41" s="9">
        <v>173</v>
      </c>
      <c r="C41" s="9">
        <v>40</v>
      </c>
      <c r="D41" s="9">
        <v>213</v>
      </c>
      <c r="E41" s="9">
        <v>0</v>
      </c>
      <c r="F41" s="9">
        <v>0</v>
      </c>
      <c r="G41" s="9">
        <f t="shared" si="6"/>
        <v>0</v>
      </c>
      <c r="H41" s="9">
        <f t="shared" ref="H41:H44" si="9">SUM(B41,E41)</f>
        <v>173</v>
      </c>
      <c r="I41" s="9">
        <f t="shared" si="5"/>
        <v>40</v>
      </c>
      <c r="J41" s="9">
        <f t="shared" ref="J41:J44" si="10">SUM(H41:I41)</f>
        <v>213</v>
      </c>
      <c r="K41" s="357" t="s">
        <v>462</v>
      </c>
      <c r="M41" s="369"/>
    </row>
    <row r="42" spans="1:13" ht="27.75" customHeight="1" x14ac:dyDescent="0.2">
      <c r="A42" s="8" t="s">
        <v>239</v>
      </c>
      <c r="B42" s="9">
        <v>429</v>
      </c>
      <c r="C42" s="9">
        <v>154</v>
      </c>
      <c r="D42" s="9">
        <v>583</v>
      </c>
      <c r="E42" s="9">
        <v>0</v>
      </c>
      <c r="F42" s="9">
        <v>0</v>
      </c>
      <c r="G42" s="9">
        <f t="shared" si="6"/>
        <v>0</v>
      </c>
      <c r="H42" s="9">
        <f t="shared" si="9"/>
        <v>429</v>
      </c>
      <c r="I42" s="9">
        <f t="shared" si="5"/>
        <v>154</v>
      </c>
      <c r="J42" s="9">
        <f t="shared" si="10"/>
        <v>583</v>
      </c>
      <c r="K42" s="357" t="s">
        <v>234</v>
      </c>
      <c r="M42" s="371"/>
    </row>
    <row r="43" spans="1:13" ht="27.75" customHeight="1" x14ac:dyDescent="0.2">
      <c r="A43" s="8" t="s">
        <v>892</v>
      </c>
      <c r="B43" s="9">
        <v>74</v>
      </c>
      <c r="C43" s="9">
        <v>88</v>
      </c>
      <c r="D43" s="9">
        <v>162</v>
      </c>
      <c r="E43" s="9">
        <v>0</v>
      </c>
      <c r="F43" s="9">
        <v>0</v>
      </c>
      <c r="G43" s="9">
        <f t="shared" si="6"/>
        <v>0</v>
      </c>
      <c r="H43" s="9">
        <f t="shared" si="9"/>
        <v>74</v>
      </c>
      <c r="I43" s="9">
        <f t="shared" si="5"/>
        <v>88</v>
      </c>
      <c r="J43" s="9">
        <f t="shared" si="10"/>
        <v>162</v>
      </c>
      <c r="K43" s="357" t="s">
        <v>244</v>
      </c>
      <c r="M43" s="371"/>
    </row>
    <row r="44" spans="1:13" ht="27.75" customHeight="1" thickBot="1" x14ac:dyDescent="0.25">
      <c r="A44" s="8" t="s">
        <v>126</v>
      </c>
      <c r="B44" s="21">
        <f>SUM(B34:B43)</f>
        <v>2334</v>
      </c>
      <c r="C44" s="21">
        <f t="shared" ref="C44:G44" si="11">SUM(C34:C43)</f>
        <v>1179</v>
      </c>
      <c r="D44" s="21">
        <f>SUM(B44:C44)</f>
        <v>3513</v>
      </c>
      <c r="E44" s="21">
        <f t="shared" si="11"/>
        <v>0</v>
      </c>
      <c r="F44" s="21">
        <f t="shared" si="11"/>
        <v>0</v>
      </c>
      <c r="G44" s="21">
        <f t="shared" si="11"/>
        <v>0</v>
      </c>
      <c r="H44" s="21">
        <f t="shared" si="9"/>
        <v>2334</v>
      </c>
      <c r="I44" s="21">
        <f t="shared" si="5"/>
        <v>1179</v>
      </c>
      <c r="J44" s="21">
        <f t="shared" si="10"/>
        <v>3513</v>
      </c>
      <c r="K44" s="357" t="s">
        <v>315</v>
      </c>
      <c r="M44" s="369"/>
    </row>
    <row r="45" spans="1:13" ht="24" customHeight="1" thickBot="1" x14ac:dyDescent="0.25">
      <c r="A45" s="23" t="s">
        <v>252</v>
      </c>
      <c r="B45" s="24">
        <f t="shared" ref="B45:J45" si="12">SUM(B44,B24)</f>
        <v>8256</v>
      </c>
      <c r="C45" s="24">
        <f t="shared" si="12"/>
        <v>8143</v>
      </c>
      <c r="D45" s="24">
        <f t="shared" si="12"/>
        <v>16399</v>
      </c>
      <c r="E45" s="24">
        <f t="shared" si="12"/>
        <v>0</v>
      </c>
      <c r="F45" s="24">
        <f t="shared" si="12"/>
        <v>0</v>
      </c>
      <c r="G45" s="24">
        <f t="shared" si="12"/>
        <v>0</v>
      </c>
      <c r="H45" s="24">
        <f t="shared" si="12"/>
        <v>8256</v>
      </c>
      <c r="I45" s="24">
        <f t="shared" si="12"/>
        <v>8143</v>
      </c>
      <c r="J45" s="24">
        <f t="shared" si="12"/>
        <v>16399</v>
      </c>
      <c r="K45" s="358" t="s">
        <v>253</v>
      </c>
      <c r="M45" s="369"/>
    </row>
    <row r="46" spans="1:13" ht="16.5" thickTop="1" x14ac:dyDescent="0.2">
      <c r="M46" s="369"/>
    </row>
    <row r="47" spans="1:13" ht="15.75" x14ac:dyDescent="0.2">
      <c r="M47" s="369"/>
    </row>
    <row r="48" spans="1:13" ht="15.75" x14ac:dyDescent="0.2">
      <c r="M48" s="369"/>
    </row>
    <row r="49" spans="1:13" ht="15.75" x14ac:dyDescent="0.2">
      <c r="M49" s="369"/>
    </row>
    <row r="52" spans="1:13" s="487" customFormat="1" x14ac:dyDescent="0.2"/>
    <row r="53" spans="1:13" ht="23.25" customHeight="1" x14ac:dyDescent="0.2">
      <c r="A53" s="995" t="s">
        <v>2175</v>
      </c>
      <c r="B53" s="995"/>
      <c r="C53" s="995"/>
      <c r="D53" s="995"/>
      <c r="E53" s="995"/>
      <c r="F53" s="995"/>
      <c r="G53" s="995"/>
      <c r="H53" s="995"/>
      <c r="I53" s="995"/>
      <c r="J53" s="995"/>
      <c r="K53" s="995"/>
    </row>
    <row r="54" spans="1:13" s="374" customFormat="1" ht="26.25" customHeight="1" x14ac:dyDescent="0.2">
      <c r="A54" s="1059" t="s">
        <v>2176</v>
      </c>
      <c r="B54" s="1059"/>
      <c r="C54" s="1059"/>
      <c r="D54" s="1059"/>
      <c r="E54" s="1059"/>
      <c r="F54" s="1059"/>
      <c r="G54" s="1059"/>
      <c r="H54" s="1059"/>
      <c r="I54" s="1059"/>
      <c r="J54" s="1059"/>
      <c r="K54" s="1059"/>
    </row>
    <row r="55" spans="1:13" ht="16.5" thickBot="1" x14ac:dyDescent="0.3">
      <c r="A55" s="323" t="s">
        <v>2561</v>
      </c>
      <c r="K55" s="329" t="s">
        <v>2562</v>
      </c>
    </row>
    <row r="56" spans="1:13" ht="16.5" thickTop="1" x14ac:dyDescent="0.25">
      <c r="A56" s="992" t="s">
        <v>196</v>
      </c>
      <c r="B56" s="1003" t="s">
        <v>1</v>
      </c>
      <c r="C56" s="1003"/>
      <c r="D56" s="1003"/>
      <c r="E56" s="1003" t="s">
        <v>2</v>
      </c>
      <c r="F56" s="1003"/>
      <c r="G56" s="1003"/>
      <c r="H56" s="1003" t="s">
        <v>4</v>
      </c>
      <c r="I56" s="1003"/>
      <c r="J56" s="1003"/>
      <c r="K56" s="992" t="s">
        <v>197</v>
      </c>
    </row>
    <row r="57" spans="1:13" ht="15.75" x14ac:dyDescent="0.25">
      <c r="A57" s="993"/>
      <c r="B57" s="1004" t="s">
        <v>6</v>
      </c>
      <c r="C57" s="1004"/>
      <c r="D57" s="1004"/>
      <c r="E57" s="1004" t="s">
        <v>7</v>
      </c>
      <c r="F57" s="1004"/>
      <c r="G57" s="1004"/>
      <c r="H57" s="1004" t="s">
        <v>9</v>
      </c>
      <c r="I57" s="1004"/>
      <c r="J57" s="1004"/>
      <c r="K57" s="993"/>
    </row>
    <row r="58" spans="1:13" ht="15.75" x14ac:dyDescent="0.25">
      <c r="A58" s="993"/>
      <c r="B58" s="351" t="s">
        <v>10</v>
      </c>
      <c r="C58" s="351" t="s">
        <v>112</v>
      </c>
      <c r="D58" s="351" t="s">
        <v>12</v>
      </c>
      <c r="E58" s="351" t="s">
        <v>10</v>
      </c>
      <c r="F58" s="351" t="s">
        <v>112</v>
      </c>
      <c r="G58" s="351" t="s">
        <v>12</v>
      </c>
      <c r="H58" s="351" t="s">
        <v>10</v>
      </c>
      <c r="I58" s="351" t="s">
        <v>112</v>
      </c>
      <c r="J58" s="351" t="s">
        <v>12</v>
      </c>
      <c r="K58" s="993"/>
    </row>
    <row r="59" spans="1:13" ht="16.5" thickBot="1" x14ac:dyDescent="0.3">
      <c r="A59" s="994"/>
      <c r="B59" s="4" t="s">
        <v>13</v>
      </c>
      <c r="C59" s="4" t="s">
        <v>14</v>
      </c>
      <c r="D59" s="4" t="s">
        <v>9</v>
      </c>
      <c r="E59" s="4" t="s">
        <v>13</v>
      </c>
      <c r="F59" s="4" t="s">
        <v>14</v>
      </c>
      <c r="G59" s="4" t="s">
        <v>9</v>
      </c>
      <c r="H59" s="4" t="s">
        <v>13</v>
      </c>
      <c r="I59" s="4" t="s">
        <v>14</v>
      </c>
      <c r="J59" s="4" t="s">
        <v>9</v>
      </c>
      <c r="K59" s="994"/>
    </row>
    <row r="60" spans="1:13" ht="23.25" customHeight="1" x14ac:dyDescent="0.2">
      <c r="A60" s="8" t="s">
        <v>15</v>
      </c>
      <c r="B60" s="21"/>
      <c r="C60" s="21"/>
      <c r="D60" s="9"/>
      <c r="E60" s="9"/>
      <c r="F60" s="9"/>
      <c r="G60" s="9"/>
      <c r="H60" s="9"/>
      <c r="I60" s="9"/>
      <c r="J60" s="9"/>
      <c r="K60" s="357" t="s">
        <v>198</v>
      </c>
    </row>
    <row r="61" spans="1:13" ht="23.25" customHeight="1" x14ac:dyDescent="0.2">
      <c r="A61" s="8" t="s">
        <v>199</v>
      </c>
      <c r="B61" s="325">
        <v>179</v>
      </c>
      <c r="C61" s="325">
        <v>335</v>
      </c>
      <c r="D61" s="9">
        <v>514</v>
      </c>
      <c r="E61" s="9">
        <v>0</v>
      </c>
      <c r="F61" s="9">
        <v>0</v>
      </c>
      <c r="G61" s="9">
        <f>SUM(E61:F61)</f>
        <v>0</v>
      </c>
      <c r="H61" s="9">
        <f>SUM(B61,E61)</f>
        <v>179</v>
      </c>
      <c r="I61" s="9">
        <f>SUM(C61,F61)</f>
        <v>335</v>
      </c>
      <c r="J61" s="9">
        <f>SUM(H61:I61)</f>
        <v>514</v>
      </c>
      <c r="K61" s="357" t="s">
        <v>200</v>
      </c>
    </row>
    <row r="62" spans="1:13" ht="23.25" customHeight="1" x14ac:dyDescent="0.2">
      <c r="A62" s="8" t="s">
        <v>790</v>
      </c>
      <c r="B62" s="325">
        <v>131</v>
      </c>
      <c r="C62" s="325">
        <v>254</v>
      </c>
      <c r="D62" s="9">
        <v>385</v>
      </c>
      <c r="E62" s="9">
        <v>0</v>
      </c>
      <c r="F62" s="9">
        <v>0</v>
      </c>
      <c r="G62" s="9">
        <f t="shared" ref="G62:G68" si="13">SUM(E62:F62)</f>
        <v>0</v>
      </c>
      <c r="H62" s="9">
        <f t="shared" ref="H62:I75" si="14">SUM(B62,E62)</f>
        <v>131</v>
      </c>
      <c r="I62" s="9">
        <f t="shared" si="14"/>
        <v>254</v>
      </c>
      <c r="J62" s="9">
        <f t="shared" ref="J62:J75" si="15">SUM(H62:I62)</f>
        <v>385</v>
      </c>
      <c r="K62" s="357" t="s">
        <v>204</v>
      </c>
    </row>
    <row r="63" spans="1:13" ht="23.25" customHeight="1" x14ac:dyDescent="0.2">
      <c r="A63" s="8" t="s">
        <v>209</v>
      </c>
      <c r="B63" s="325">
        <v>238</v>
      </c>
      <c r="C63" s="325">
        <v>248</v>
      </c>
      <c r="D63" s="9">
        <v>486</v>
      </c>
      <c r="E63" s="9">
        <v>0</v>
      </c>
      <c r="F63" s="9">
        <v>0</v>
      </c>
      <c r="G63" s="9">
        <f t="shared" si="13"/>
        <v>0</v>
      </c>
      <c r="H63" s="9">
        <f t="shared" si="14"/>
        <v>238</v>
      </c>
      <c r="I63" s="9">
        <f t="shared" si="14"/>
        <v>248</v>
      </c>
      <c r="J63" s="9">
        <f t="shared" si="15"/>
        <v>486</v>
      </c>
      <c r="K63" s="357" t="s">
        <v>210</v>
      </c>
    </row>
    <row r="64" spans="1:13" ht="23.25" customHeight="1" x14ac:dyDescent="0.2">
      <c r="A64" s="8" t="s">
        <v>506</v>
      </c>
      <c r="B64" s="325">
        <v>187</v>
      </c>
      <c r="C64" s="325">
        <v>136</v>
      </c>
      <c r="D64" s="9">
        <v>323</v>
      </c>
      <c r="E64" s="9">
        <v>0</v>
      </c>
      <c r="F64" s="9">
        <v>0</v>
      </c>
      <c r="G64" s="9">
        <f t="shared" si="13"/>
        <v>0</v>
      </c>
      <c r="H64" s="9">
        <f t="shared" si="14"/>
        <v>187</v>
      </c>
      <c r="I64" s="9">
        <f t="shared" si="14"/>
        <v>136</v>
      </c>
      <c r="J64" s="9">
        <f t="shared" si="15"/>
        <v>323</v>
      </c>
      <c r="K64" s="357" t="s">
        <v>214</v>
      </c>
    </row>
    <row r="65" spans="1:11" ht="23.25" customHeight="1" x14ac:dyDescent="0.2">
      <c r="A65" s="8" t="s">
        <v>730</v>
      </c>
      <c r="B65" s="325">
        <v>64</v>
      </c>
      <c r="C65" s="325">
        <v>54</v>
      </c>
      <c r="D65" s="9">
        <v>118</v>
      </c>
      <c r="E65" s="9">
        <v>0</v>
      </c>
      <c r="F65" s="9">
        <v>0</v>
      </c>
      <c r="G65" s="9">
        <f t="shared" si="13"/>
        <v>0</v>
      </c>
      <c r="H65" s="9">
        <f t="shared" si="14"/>
        <v>64</v>
      </c>
      <c r="I65" s="9">
        <f t="shared" si="14"/>
        <v>54</v>
      </c>
      <c r="J65" s="9">
        <f t="shared" si="15"/>
        <v>118</v>
      </c>
      <c r="K65" s="357" t="s">
        <v>906</v>
      </c>
    </row>
    <row r="66" spans="1:11" ht="23.25" customHeight="1" x14ac:dyDescent="0.2">
      <c r="A66" s="8" t="s">
        <v>217</v>
      </c>
      <c r="B66" s="325">
        <v>286</v>
      </c>
      <c r="C66" s="325">
        <v>542</v>
      </c>
      <c r="D66" s="9">
        <v>828</v>
      </c>
      <c r="E66" s="9">
        <v>0</v>
      </c>
      <c r="F66" s="9">
        <v>0</v>
      </c>
      <c r="G66" s="9">
        <f t="shared" si="13"/>
        <v>0</v>
      </c>
      <c r="H66" s="9">
        <f t="shared" si="14"/>
        <v>286</v>
      </c>
      <c r="I66" s="9">
        <f t="shared" si="14"/>
        <v>542</v>
      </c>
      <c r="J66" s="9">
        <f t="shared" si="15"/>
        <v>828</v>
      </c>
      <c r="K66" s="357" t="s">
        <v>257</v>
      </c>
    </row>
    <row r="67" spans="1:11" ht="23.25" customHeight="1" x14ac:dyDescent="0.2">
      <c r="A67" s="8" t="s">
        <v>456</v>
      </c>
      <c r="B67" s="325">
        <v>273</v>
      </c>
      <c r="C67" s="325">
        <v>295</v>
      </c>
      <c r="D67" s="9">
        <v>568</v>
      </c>
      <c r="E67" s="9">
        <v>0</v>
      </c>
      <c r="F67" s="9">
        <v>0</v>
      </c>
      <c r="G67" s="9">
        <f t="shared" si="13"/>
        <v>0</v>
      </c>
      <c r="H67" s="9">
        <f t="shared" si="14"/>
        <v>273</v>
      </c>
      <c r="I67" s="9">
        <f t="shared" si="14"/>
        <v>295</v>
      </c>
      <c r="J67" s="9">
        <f t="shared" si="15"/>
        <v>568</v>
      </c>
      <c r="K67" s="357" t="s">
        <v>995</v>
      </c>
    </row>
    <row r="68" spans="1:11" ht="23.25" customHeight="1" x14ac:dyDescent="0.2">
      <c r="A68" s="8" t="s">
        <v>221</v>
      </c>
      <c r="B68" s="325">
        <v>946</v>
      </c>
      <c r="C68" s="325">
        <v>857</v>
      </c>
      <c r="D68" s="9">
        <v>1803</v>
      </c>
      <c r="E68" s="9">
        <v>0</v>
      </c>
      <c r="F68" s="9">
        <v>0</v>
      </c>
      <c r="G68" s="9">
        <f t="shared" si="13"/>
        <v>0</v>
      </c>
      <c r="H68" s="9">
        <f t="shared" si="14"/>
        <v>946</v>
      </c>
      <c r="I68" s="9">
        <f t="shared" si="14"/>
        <v>857</v>
      </c>
      <c r="J68" s="9">
        <f t="shared" si="15"/>
        <v>1803</v>
      </c>
      <c r="K68" s="357" t="s">
        <v>222</v>
      </c>
    </row>
    <row r="69" spans="1:11" ht="23.25" customHeight="1" x14ac:dyDescent="0.2">
      <c r="A69" s="8" t="s">
        <v>996</v>
      </c>
      <c r="B69" s="325">
        <v>897</v>
      </c>
      <c r="C69" s="325">
        <v>1412</v>
      </c>
      <c r="D69" s="9">
        <v>2309</v>
      </c>
      <c r="E69" s="9">
        <v>0</v>
      </c>
      <c r="F69" s="9">
        <v>0</v>
      </c>
      <c r="G69" s="9">
        <f>SUM(E69:F69)</f>
        <v>0</v>
      </c>
      <c r="H69" s="9">
        <f t="shared" si="14"/>
        <v>897</v>
      </c>
      <c r="I69" s="9">
        <f t="shared" si="14"/>
        <v>1412</v>
      </c>
      <c r="J69" s="9">
        <f t="shared" si="15"/>
        <v>2309</v>
      </c>
      <c r="K69" s="168" t="s">
        <v>997</v>
      </c>
    </row>
    <row r="70" spans="1:11" ht="23.25" customHeight="1" x14ac:dyDescent="0.2">
      <c r="A70" s="8" t="s">
        <v>460</v>
      </c>
      <c r="B70" s="325">
        <v>409</v>
      </c>
      <c r="C70" s="325">
        <v>456</v>
      </c>
      <c r="D70" s="9">
        <v>865</v>
      </c>
      <c r="E70" s="9">
        <v>0</v>
      </c>
      <c r="F70" s="9">
        <v>0</v>
      </c>
      <c r="G70" s="9">
        <f>SUM(E70:F70)</f>
        <v>0</v>
      </c>
      <c r="H70" s="9">
        <f t="shared" si="14"/>
        <v>409</v>
      </c>
      <c r="I70" s="9">
        <f t="shared" si="14"/>
        <v>456</v>
      </c>
      <c r="J70" s="9">
        <f t="shared" si="15"/>
        <v>865</v>
      </c>
      <c r="K70" s="168" t="s">
        <v>908</v>
      </c>
    </row>
    <row r="71" spans="1:11" ht="23.25" customHeight="1" x14ac:dyDescent="0.2">
      <c r="A71" s="8" t="s">
        <v>998</v>
      </c>
      <c r="B71" s="325">
        <v>619</v>
      </c>
      <c r="C71" s="325">
        <v>683</v>
      </c>
      <c r="D71" s="9">
        <v>1302</v>
      </c>
      <c r="E71" s="9">
        <v>0</v>
      </c>
      <c r="F71" s="9">
        <v>0</v>
      </c>
      <c r="G71" s="9">
        <f t="shared" ref="G71:G75" si="16">SUM(E71:F71)</f>
        <v>0</v>
      </c>
      <c r="H71" s="9">
        <f t="shared" si="14"/>
        <v>619</v>
      </c>
      <c r="I71" s="9">
        <f t="shared" si="14"/>
        <v>683</v>
      </c>
      <c r="J71" s="9">
        <f t="shared" si="15"/>
        <v>1302</v>
      </c>
      <c r="K71" s="357" t="s">
        <v>1002</v>
      </c>
    </row>
    <row r="72" spans="1:11" ht="23.25" customHeight="1" x14ac:dyDescent="0.2">
      <c r="A72" s="8" t="s">
        <v>229</v>
      </c>
      <c r="B72" s="325">
        <v>417</v>
      </c>
      <c r="C72" s="325">
        <v>141</v>
      </c>
      <c r="D72" s="9">
        <v>558</v>
      </c>
      <c r="E72" s="9">
        <v>0</v>
      </c>
      <c r="F72" s="9">
        <v>0</v>
      </c>
      <c r="G72" s="9">
        <f t="shared" si="16"/>
        <v>0</v>
      </c>
      <c r="H72" s="9">
        <f t="shared" si="14"/>
        <v>417</v>
      </c>
      <c r="I72" s="9">
        <f t="shared" si="14"/>
        <v>141</v>
      </c>
      <c r="J72" s="9">
        <f t="shared" si="15"/>
        <v>558</v>
      </c>
      <c r="K72" s="357" t="s">
        <v>462</v>
      </c>
    </row>
    <row r="73" spans="1:11" ht="23.25" customHeight="1" x14ac:dyDescent="0.2">
      <c r="A73" s="8" t="s">
        <v>233</v>
      </c>
      <c r="B73" s="325">
        <v>388</v>
      </c>
      <c r="C73" s="325">
        <v>559</v>
      </c>
      <c r="D73" s="9">
        <v>947</v>
      </c>
      <c r="E73" s="9">
        <v>0</v>
      </c>
      <c r="F73" s="9">
        <v>0</v>
      </c>
      <c r="G73" s="9">
        <f t="shared" si="16"/>
        <v>0</v>
      </c>
      <c r="H73" s="9">
        <f t="shared" si="14"/>
        <v>388</v>
      </c>
      <c r="I73" s="9">
        <f t="shared" si="14"/>
        <v>559</v>
      </c>
      <c r="J73" s="9">
        <f t="shared" si="15"/>
        <v>947</v>
      </c>
      <c r="K73" s="357" t="s">
        <v>234</v>
      </c>
    </row>
    <row r="74" spans="1:11" ht="23.25" customHeight="1" x14ac:dyDescent="0.2">
      <c r="A74" s="8" t="s">
        <v>239</v>
      </c>
      <c r="B74" s="325">
        <v>379</v>
      </c>
      <c r="C74" s="325">
        <v>401</v>
      </c>
      <c r="D74" s="9">
        <v>780</v>
      </c>
      <c r="E74" s="9">
        <v>0</v>
      </c>
      <c r="F74" s="9">
        <v>0</v>
      </c>
      <c r="G74" s="9">
        <f t="shared" si="16"/>
        <v>0</v>
      </c>
      <c r="H74" s="9">
        <f t="shared" si="14"/>
        <v>379</v>
      </c>
      <c r="I74" s="9">
        <f t="shared" si="14"/>
        <v>401</v>
      </c>
      <c r="J74" s="9">
        <f t="shared" si="15"/>
        <v>780</v>
      </c>
      <c r="K74" s="357" t="s">
        <v>240</v>
      </c>
    </row>
    <row r="75" spans="1:11" ht="23.25" customHeight="1" x14ac:dyDescent="0.2">
      <c r="A75" s="20" t="s">
        <v>892</v>
      </c>
      <c r="B75" s="372">
        <v>128</v>
      </c>
      <c r="C75" s="372">
        <v>321</v>
      </c>
      <c r="D75" s="21">
        <v>449</v>
      </c>
      <c r="E75" s="21">
        <v>0</v>
      </c>
      <c r="F75" s="21">
        <v>0</v>
      </c>
      <c r="G75" s="21">
        <f t="shared" si="16"/>
        <v>0</v>
      </c>
      <c r="H75" s="21">
        <f t="shared" si="14"/>
        <v>128</v>
      </c>
      <c r="I75" s="21">
        <f t="shared" si="14"/>
        <v>321</v>
      </c>
      <c r="J75" s="21">
        <f t="shared" si="15"/>
        <v>449</v>
      </c>
      <c r="K75" s="22" t="s">
        <v>244</v>
      </c>
    </row>
    <row r="76" spans="1:11" ht="23.25" customHeight="1" thickBot="1" x14ac:dyDescent="0.25">
      <c r="A76" s="11" t="s">
        <v>90</v>
      </c>
      <c r="B76" s="12">
        <f t="shared" ref="B76:J76" si="17">SUM(B61:B75)</f>
        <v>5541</v>
      </c>
      <c r="C76" s="12">
        <f t="shared" si="17"/>
        <v>6694</v>
      </c>
      <c r="D76" s="12">
        <f t="shared" si="17"/>
        <v>12235</v>
      </c>
      <c r="E76" s="12">
        <f t="shared" si="17"/>
        <v>0</v>
      </c>
      <c r="F76" s="12">
        <f t="shared" si="17"/>
        <v>0</v>
      </c>
      <c r="G76" s="12">
        <f t="shared" si="17"/>
        <v>0</v>
      </c>
      <c r="H76" s="12">
        <f t="shared" si="17"/>
        <v>5541</v>
      </c>
      <c r="I76" s="12">
        <f t="shared" si="17"/>
        <v>6694</v>
      </c>
      <c r="J76" s="12">
        <f t="shared" si="17"/>
        <v>12235</v>
      </c>
      <c r="K76" s="13" t="s">
        <v>313</v>
      </c>
    </row>
    <row r="77" spans="1:11" ht="23.25" customHeight="1" thickTop="1" x14ac:dyDescent="0.2"/>
    <row r="78" spans="1:11" ht="21.75" customHeight="1" x14ac:dyDescent="0.2"/>
    <row r="79" spans="1:11" ht="28.5" customHeight="1" thickBot="1" x14ac:dyDescent="0.3">
      <c r="A79" s="323" t="s">
        <v>2563</v>
      </c>
      <c r="B79" s="323"/>
      <c r="C79" s="323"/>
      <c r="D79" s="323"/>
      <c r="E79" s="323"/>
      <c r="F79" s="323"/>
      <c r="G79" s="323"/>
      <c r="H79" s="323"/>
      <c r="I79" s="323"/>
      <c r="J79" s="323"/>
      <c r="K79" s="329" t="s">
        <v>2701</v>
      </c>
    </row>
    <row r="80" spans="1:11" ht="20.100000000000001" customHeight="1" thickTop="1" x14ac:dyDescent="0.25">
      <c r="A80" s="992" t="s">
        <v>196</v>
      </c>
      <c r="B80" s="1003" t="s">
        <v>1</v>
      </c>
      <c r="C80" s="1003"/>
      <c r="D80" s="1003"/>
      <c r="E80" s="1003" t="s">
        <v>2</v>
      </c>
      <c r="F80" s="1003"/>
      <c r="G80" s="1003"/>
      <c r="H80" s="1003" t="s">
        <v>4</v>
      </c>
      <c r="I80" s="1003"/>
      <c r="J80" s="1003"/>
      <c r="K80" s="992" t="s">
        <v>197</v>
      </c>
    </row>
    <row r="81" spans="1:11" ht="20.100000000000001" customHeight="1" x14ac:dyDescent="0.25">
      <c r="A81" s="993"/>
      <c r="B81" s="1004" t="s">
        <v>6</v>
      </c>
      <c r="C81" s="1004"/>
      <c r="D81" s="1004"/>
      <c r="E81" s="1004" t="s">
        <v>7</v>
      </c>
      <c r="F81" s="1004"/>
      <c r="G81" s="1004"/>
      <c r="H81" s="1004" t="s">
        <v>9</v>
      </c>
      <c r="I81" s="1004"/>
      <c r="J81" s="1004"/>
      <c r="K81" s="993"/>
    </row>
    <row r="82" spans="1:11" ht="20.100000000000001" customHeight="1" x14ac:dyDescent="0.25">
      <c r="A82" s="993"/>
      <c r="B82" s="351" t="s">
        <v>10</v>
      </c>
      <c r="C82" s="351" t="s">
        <v>112</v>
      </c>
      <c r="D82" s="351" t="s">
        <v>12</v>
      </c>
      <c r="E82" s="351" t="s">
        <v>10</v>
      </c>
      <c r="F82" s="351" t="s">
        <v>112</v>
      </c>
      <c r="G82" s="351" t="s">
        <v>12</v>
      </c>
      <c r="H82" s="351" t="s">
        <v>10</v>
      </c>
      <c r="I82" s="351" t="s">
        <v>112</v>
      </c>
      <c r="J82" s="351" t="s">
        <v>12</v>
      </c>
      <c r="K82" s="993"/>
    </row>
    <row r="83" spans="1:11" ht="20.100000000000001" customHeight="1" thickBot="1" x14ac:dyDescent="0.3">
      <c r="A83" s="994"/>
      <c r="B83" s="4" t="s">
        <v>13</v>
      </c>
      <c r="C83" s="4" t="s">
        <v>14</v>
      </c>
      <c r="D83" s="4" t="s">
        <v>9</v>
      </c>
      <c r="E83" s="4" t="s">
        <v>13</v>
      </c>
      <c r="F83" s="4" t="s">
        <v>14</v>
      </c>
      <c r="G83" s="4" t="s">
        <v>9</v>
      </c>
      <c r="H83" s="4" t="s">
        <v>13</v>
      </c>
      <c r="I83" s="4" t="s">
        <v>14</v>
      </c>
      <c r="J83" s="4" t="s">
        <v>9</v>
      </c>
      <c r="K83" s="994"/>
    </row>
    <row r="84" spans="1:11" ht="23.25" customHeight="1" x14ac:dyDescent="0.2">
      <c r="A84" s="8" t="s">
        <v>92</v>
      </c>
      <c r="B84" s="9"/>
      <c r="C84" s="9"/>
      <c r="D84" s="9"/>
      <c r="E84" s="9"/>
      <c r="F84" s="9"/>
      <c r="G84" s="9"/>
      <c r="H84" s="9"/>
      <c r="I84" s="9"/>
      <c r="J84" s="9"/>
      <c r="K84" s="357" t="s">
        <v>93</v>
      </c>
    </row>
    <row r="85" spans="1:11" ht="23.25" customHeight="1" x14ac:dyDescent="0.2">
      <c r="A85" s="8" t="s">
        <v>209</v>
      </c>
      <c r="B85" s="9">
        <v>312</v>
      </c>
      <c r="C85" s="9">
        <v>59</v>
      </c>
      <c r="D85" s="9">
        <v>371</v>
      </c>
      <c r="E85" s="9">
        <v>0</v>
      </c>
      <c r="F85" s="9">
        <v>0</v>
      </c>
      <c r="G85" s="9">
        <f>SUM(E85:F85)</f>
        <v>0</v>
      </c>
      <c r="H85" s="9">
        <f>SUM(B85,E85)</f>
        <v>312</v>
      </c>
      <c r="I85" s="9">
        <f>SUM(C85,F85)</f>
        <v>59</v>
      </c>
      <c r="J85" s="9">
        <f>SUM(H85:I85)</f>
        <v>371</v>
      </c>
      <c r="K85" s="357" t="s">
        <v>210</v>
      </c>
    </row>
    <row r="86" spans="1:11" ht="23.25" customHeight="1" x14ac:dyDescent="0.2">
      <c r="A86" s="8" t="s">
        <v>217</v>
      </c>
      <c r="B86" s="9">
        <v>338</v>
      </c>
      <c r="C86" s="9">
        <v>223</v>
      </c>
      <c r="D86" s="9">
        <v>561</v>
      </c>
      <c r="E86" s="9">
        <v>0</v>
      </c>
      <c r="F86" s="9">
        <v>0</v>
      </c>
      <c r="G86" s="9">
        <f t="shared" ref="G86:G89" si="18">SUM(E86:F86)</f>
        <v>0</v>
      </c>
      <c r="H86" s="9">
        <f t="shared" ref="H86:I94" si="19">SUM(B86,E86)</f>
        <v>338</v>
      </c>
      <c r="I86" s="9">
        <f t="shared" si="19"/>
        <v>223</v>
      </c>
      <c r="J86" s="9">
        <f t="shared" ref="J86:J94" si="20">SUM(H86:I86)</f>
        <v>561</v>
      </c>
      <c r="K86" s="357" t="s">
        <v>1004</v>
      </c>
    </row>
    <row r="87" spans="1:11" ht="23.25" customHeight="1" x14ac:dyDescent="0.2">
      <c r="A87" s="8" t="s">
        <v>456</v>
      </c>
      <c r="B87" s="9">
        <v>114</v>
      </c>
      <c r="C87" s="9">
        <v>43</v>
      </c>
      <c r="D87" s="9">
        <v>157</v>
      </c>
      <c r="E87" s="9">
        <v>0</v>
      </c>
      <c r="F87" s="9">
        <v>0</v>
      </c>
      <c r="G87" s="9">
        <f t="shared" si="18"/>
        <v>0</v>
      </c>
      <c r="H87" s="9">
        <f t="shared" si="19"/>
        <v>114</v>
      </c>
      <c r="I87" s="9">
        <f t="shared" si="19"/>
        <v>43</v>
      </c>
      <c r="J87" s="9">
        <f t="shared" si="20"/>
        <v>157</v>
      </c>
      <c r="K87" s="357" t="s">
        <v>995</v>
      </c>
    </row>
    <row r="88" spans="1:11" ht="23.25" customHeight="1" x14ac:dyDescent="0.2">
      <c r="A88" s="8" t="s">
        <v>221</v>
      </c>
      <c r="B88" s="9">
        <v>446</v>
      </c>
      <c r="C88" s="9">
        <v>237</v>
      </c>
      <c r="D88" s="9">
        <v>683</v>
      </c>
      <c r="E88" s="9">
        <v>0</v>
      </c>
      <c r="F88" s="9">
        <v>0</v>
      </c>
      <c r="G88" s="9">
        <f t="shared" si="18"/>
        <v>0</v>
      </c>
      <c r="H88" s="9">
        <f t="shared" si="19"/>
        <v>446</v>
      </c>
      <c r="I88" s="9">
        <f t="shared" si="19"/>
        <v>237</v>
      </c>
      <c r="J88" s="9">
        <f t="shared" si="20"/>
        <v>683</v>
      </c>
      <c r="K88" s="357" t="s">
        <v>222</v>
      </c>
    </row>
    <row r="89" spans="1:11" ht="23.25" customHeight="1" x14ac:dyDescent="0.2">
      <c r="A89" s="8" t="s">
        <v>996</v>
      </c>
      <c r="B89" s="9">
        <v>108</v>
      </c>
      <c r="C89" s="9">
        <v>66</v>
      </c>
      <c r="D89" s="9">
        <v>174</v>
      </c>
      <c r="E89" s="9">
        <v>0</v>
      </c>
      <c r="F89" s="9">
        <v>0</v>
      </c>
      <c r="G89" s="9">
        <f t="shared" si="18"/>
        <v>0</v>
      </c>
      <c r="H89" s="9">
        <f t="shared" si="19"/>
        <v>108</v>
      </c>
      <c r="I89" s="9">
        <f t="shared" si="19"/>
        <v>66</v>
      </c>
      <c r="J89" s="9">
        <f t="shared" si="20"/>
        <v>174</v>
      </c>
      <c r="K89" s="168" t="s">
        <v>997</v>
      </c>
    </row>
    <row r="90" spans="1:11" ht="23.25" customHeight="1" x14ac:dyDescent="0.2">
      <c r="A90" s="8" t="s">
        <v>460</v>
      </c>
      <c r="B90" s="9">
        <v>82</v>
      </c>
      <c r="C90" s="9">
        <v>40</v>
      </c>
      <c r="D90" s="9">
        <v>122</v>
      </c>
      <c r="E90" s="9">
        <v>0</v>
      </c>
      <c r="F90" s="9">
        <v>0</v>
      </c>
      <c r="G90" s="9">
        <f>SUM(E90:F90)</f>
        <v>0</v>
      </c>
      <c r="H90" s="9">
        <f t="shared" si="19"/>
        <v>82</v>
      </c>
      <c r="I90" s="9">
        <f t="shared" si="19"/>
        <v>40</v>
      </c>
      <c r="J90" s="9">
        <f t="shared" si="20"/>
        <v>122</v>
      </c>
      <c r="K90" s="168" t="s">
        <v>908</v>
      </c>
    </row>
    <row r="91" spans="1:11" ht="23.25" customHeight="1" x14ac:dyDescent="0.2">
      <c r="A91" s="8" t="s">
        <v>998</v>
      </c>
      <c r="B91" s="9">
        <v>115</v>
      </c>
      <c r="C91" s="9">
        <v>157</v>
      </c>
      <c r="D91" s="9">
        <v>272</v>
      </c>
      <c r="E91" s="9">
        <v>0</v>
      </c>
      <c r="F91" s="9">
        <v>0</v>
      </c>
      <c r="G91" s="9">
        <f>SUM(E91:F91)</f>
        <v>0</v>
      </c>
      <c r="H91" s="9">
        <f t="shared" si="19"/>
        <v>115</v>
      </c>
      <c r="I91" s="9">
        <f t="shared" si="19"/>
        <v>157</v>
      </c>
      <c r="J91" s="9">
        <f t="shared" si="20"/>
        <v>272</v>
      </c>
      <c r="K91" s="357" t="s">
        <v>1002</v>
      </c>
    </row>
    <row r="92" spans="1:11" ht="23.25" customHeight="1" x14ac:dyDescent="0.2">
      <c r="A92" s="8" t="s">
        <v>229</v>
      </c>
      <c r="B92" s="9">
        <v>171</v>
      </c>
      <c r="C92" s="9">
        <v>40</v>
      </c>
      <c r="D92" s="9">
        <v>211</v>
      </c>
      <c r="E92" s="9">
        <v>0</v>
      </c>
      <c r="F92" s="9">
        <v>0</v>
      </c>
      <c r="G92" s="9">
        <f t="shared" ref="G92:G94" si="21">SUM(E92:F92)</f>
        <v>0</v>
      </c>
      <c r="H92" s="9">
        <f t="shared" si="19"/>
        <v>171</v>
      </c>
      <c r="I92" s="9">
        <f t="shared" si="19"/>
        <v>40</v>
      </c>
      <c r="J92" s="9">
        <f t="shared" si="20"/>
        <v>211</v>
      </c>
      <c r="K92" s="357" t="s">
        <v>462</v>
      </c>
    </row>
    <row r="93" spans="1:11" ht="23.25" customHeight="1" x14ac:dyDescent="0.2">
      <c r="A93" s="8" t="s">
        <v>239</v>
      </c>
      <c r="B93" s="9">
        <v>426</v>
      </c>
      <c r="C93" s="9">
        <v>154</v>
      </c>
      <c r="D93" s="9">
        <v>580</v>
      </c>
      <c r="E93" s="9">
        <v>0</v>
      </c>
      <c r="F93" s="9">
        <v>0</v>
      </c>
      <c r="G93" s="9">
        <f t="shared" si="21"/>
        <v>0</v>
      </c>
      <c r="H93" s="9">
        <f t="shared" si="19"/>
        <v>426</v>
      </c>
      <c r="I93" s="9">
        <f t="shared" si="19"/>
        <v>154</v>
      </c>
      <c r="J93" s="9">
        <f t="shared" si="20"/>
        <v>580</v>
      </c>
      <c r="K93" s="357" t="s">
        <v>240</v>
      </c>
    </row>
    <row r="94" spans="1:11" ht="23.25" customHeight="1" x14ac:dyDescent="0.2">
      <c r="A94" s="8" t="s">
        <v>892</v>
      </c>
      <c r="B94" s="9">
        <v>74</v>
      </c>
      <c r="C94" s="9">
        <v>87</v>
      </c>
      <c r="D94" s="9">
        <v>161</v>
      </c>
      <c r="E94" s="9">
        <v>0</v>
      </c>
      <c r="F94" s="9">
        <v>0</v>
      </c>
      <c r="G94" s="9">
        <f t="shared" si="21"/>
        <v>0</v>
      </c>
      <c r="H94" s="9">
        <f t="shared" si="19"/>
        <v>74</v>
      </c>
      <c r="I94" s="9">
        <f t="shared" si="19"/>
        <v>87</v>
      </c>
      <c r="J94" s="9">
        <f t="shared" si="20"/>
        <v>161</v>
      </c>
      <c r="K94" s="357" t="s">
        <v>244</v>
      </c>
    </row>
    <row r="95" spans="1:11" ht="23.25" customHeight="1" thickBot="1" x14ac:dyDescent="0.25">
      <c r="A95" s="8" t="s">
        <v>126</v>
      </c>
      <c r="B95" s="9">
        <f>SUM(B85:B94)</f>
        <v>2186</v>
      </c>
      <c r="C95" s="9">
        <f t="shared" ref="C95:J95" si="22">SUM(C85:C94)</f>
        <v>1106</v>
      </c>
      <c r="D95" s="9">
        <f t="shared" si="22"/>
        <v>3292</v>
      </c>
      <c r="E95" s="9">
        <f t="shared" si="22"/>
        <v>0</v>
      </c>
      <c r="F95" s="9">
        <f t="shared" si="22"/>
        <v>0</v>
      </c>
      <c r="G95" s="9">
        <f t="shared" si="22"/>
        <v>0</v>
      </c>
      <c r="H95" s="9">
        <f t="shared" si="22"/>
        <v>2186</v>
      </c>
      <c r="I95" s="9">
        <f t="shared" si="22"/>
        <v>1106</v>
      </c>
      <c r="J95" s="9">
        <f t="shared" si="22"/>
        <v>3292</v>
      </c>
      <c r="K95" s="357" t="s">
        <v>315</v>
      </c>
    </row>
    <row r="96" spans="1:11" ht="23.25" customHeight="1" thickBot="1" x14ac:dyDescent="0.25">
      <c r="A96" s="23" t="s">
        <v>252</v>
      </c>
      <c r="B96" s="24">
        <f t="shared" ref="B96:J96" si="23">SUM(B95,B76)</f>
        <v>7727</v>
      </c>
      <c r="C96" s="24">
        <f t="shared" si="23"/>
        <v>7800</v>
      </c>
      <c r="D96" s="24">
        <f t="shared" si="23"/>
        <v>15527</v>
      </c>
      <c r="E96" s="24">
        <f t="shared" si="23"/>
        <v>0</v>
      </c>
      <c r="F96" s="24">
        <f t="shared" si="23"/>
        <v>0</v>
      </c>
      <c r="G96" s="24">
        <f t="shared" si="23"/>
        <v>0</v>
      </c>
      <c r="H96" s="24">
        <f t="shared" si="23"/>
        <v>7727</v>
      </c>
      <c r="I96" s="24">
        <f t="shared" si="23"/>
        <v>7800</v>
      </c>
      <c r="J96" s="24">
        <f t="shared" si="23"/>
        <v>15527</v>
      </c>
      <c r="K96" s="358" t="s">
        <v>253</v>
      </c>
    </row>
    <row r="97" ht="15" thickTop="1" x14ac:dyDescent="0.2"/>
  </sheetData>
  <mergeCells count="37">
    <mergeCell ref="A25:G25"/>
    <mergeCell ref="A29:A32"/>
    <mergeCell ref="A1:K1"/>
    <mergeCell ref="A2:K2"/>
    <mergeCell ref="A4:A7"/>
    <mergeCell ref="B4:D4"/>
    <mergeCell ref="E4:G4"/>
    <mergeCell ref="H4:J4"/>
    <mergeCell ref="K4:K7"/>
    <mergeCell ref="B5:D5"/>
    <mergeCell ref="E5:G5"/>
    <mergeCell ref="H5:J5"/>
    <mergeCell ref="B29:D29"/>
    <mergeCell ref="E29:G29"/>
    <mergeCell ref="H29:J29"/>
    <mergeCell ref="A53:K53"/>
    <mergeCell ref="A54:K54"/>
    <mergeCell ref="K29:K32"/>
    <mergeCell ref="B30:D30"/>
    <mergeCell ref="E30:G30"/>
    <mergeCell ref="H30:J30"/>
    <mergeCell ref="A56:A59"/>
    <mergeCell ref="B56:D56"/>
    <mergeCell ref="E56:G56"/>
    <mergeCell ref="H56:J56"/>
    <mergeCell ref="K56:K59"/>
    <mergeCell ref="B57:D57"/>
    <mergeCell ref="E57:G57"/>
    <mergeCell ref="H57:J57"/>
    <mergeCell ref="A80:A83"/>
    <mergeCell ref="B80:D80"/>
    <mergeCell ref="E80:G80"/>
    <mergeCell ref="H80:J80"/>
    <mergeCell ref="K80:K83"/>
    <mergeCell ref="B81:D81"/>
    <mergeCell ref="E81:G81"/>
    <mergeCell ref="H81:J81"/>
  </mergeCells>
  <printOptions horizontalCentered="1"/>
  <pageMargins left="0.5" right="0.5" top="1" bottom="1" header="1" footer="1"/>
  <pageSetup paperSize="9" scale="8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3"/>
  <sheetViews>
    <sheetView rightToLeft="1" view="pageBreakPreview" zoomScale="80" zoomScaleSheetLayoutView="80" workbookViewId="0">
      <selection activeCell="N19" sqref="N19"/>
    </sheetView>
  </sheetViews>
  <sheetFormatPr defaultRowHeight="14.25" x14ac:dyDescent="0.2"/>
  <cols>
    <col min="1" max="1" width="22.25" style="174" customWidth="1"/>
    <col min="2" max="10" width="10.375" style="174" customWidth="1"/>
    <col min="11" max="11" width="29.5" style="174" customWidth="1"/>
    <col min="12" max="16384" width="9" style="174"/>
  </cols>
  <sheetData>
    <row r="1" spans="1:11" ht="23.25" customHeight="1" x14ac:dyDescent="0.2">
      <c r="A1" s="1032" t="s">
        <v>2177</v>
      </c>
      <c r="B1" s="1032"/>
      <c r="C1" s="1032"/>
      <c r="D1" s="1032"/>
      <c r="E1" s="1032"/>
      <c r="F1" s="1032"/>
      <c r="G1" s="1032"/>
      <c r="H1" s="1032"/>
      <c r="I1" s="1032"/>
      <c r="J1" s="1032"/>
      <c r="K1" s="1032"/>
    </row>
    <row r="2" spans="1:11" ht="25.5" customHeight="1" x14ac:dyDescent="0.2">
      <c r="A2" s="1033" t="s">
        <v>2178</v>
      </c>
      <c r="B2" s="1033"/>
      <c r="C2" s="1033"/>
      <c r="D2" s="1033"/>
      <c r="E2" s="1033"/>
      <c r="F2" s="1033"/>
      <c r="G2" s="1033"/>
      <c r="H2" s="1033"/>
      <c r="I2" s="1033"/>
      <c r="J2" s="1033"/>
      <c r="K2" s="1033"/>
    </row>
    <row r="3" spans="1:11" s="163" customFormat="1" ht="22.5" customHeight="1" thickBot="1" x14ac:dyDescent="0.3">
      <c r="A3" s="375" t="s">
        <v>2564</v>
      </c>
      <c r="B3" s="375"/>
      <c r="C3" s="375"/>
      <c r="D3" s="375"/>
      <c r="E3" s="375"/>
      <c r="F3" s="375"/>
      <c r="G3" s="375"/>
      <c r="H3" s="375"/>
      <c r="I3" s="375"/>
      <c r="J3" s="375"/>
      <c r="K3" s="376" t="s">
        <v>2565</v>
      </c>
    </row>
    <row r="4" spans="1:11" ht="16.5" thickTop="1" x14ac:dyDescent="0.25">
      <c r="A4" s="1034" t="s">
        <v>196</v>
      </c>
      <c r="B4" s="1046" t="s">
        <v>1</v>
      </c>
      <c r="C4" s="1046"/>
      <c r="D4" s="1046"/>
      <c r="E4" s="1046" t="s">
        <v>2</v>
      </c>
      <c r="F4" s="1046"/>
      <c r="G4" s="1046"/>
      <c r="H4" s="1046" t="s">
        <v>4</v>
      </c>
      <c r="I4" s="1046"/>
      <c r="J4" s="1046"/>
      <c r="K4" s="1034" t="s">
        <v>197</v>
      </c>
    </row>
    <row r="5" spans="1:11" ht="15.75" x14ac:dyDescent="0.25">
      <c r="A5" s="1035"/>
      <c r="B5" s="1047" t="s">
        <v>6</v>
      </c>
      <c r="C5" s="1047"/>
      <c r="D5" s="1047"/>
      <c r="E5" s="1047" t="s">
        <v>7</v>
      </c>
      <c r="F5" s="1047"/>
      <c r="G5" s="1047"/>
      <c r="H5" s="1047" t="s">
        <v>9</v>
      </c>
      <c r="I5" s="1047"/>
      <c r="J5" s="1047"/>
      <c r="K5" s="1035"/>
    </row>
    <row r="6" spans="1:11" ht="15.75" x14ac:dyDescent="0.25">
      <c r="A6" s="1035"/>
      <c r="B6" s="356" t="s">
        <v>10</v>
      </c>
      <c r="C6" s="356" t="s">
        <v>112</v>
      </c>
      <c r="D6" s="356" t="s">
        <v>12</v>
      </c>
      <c r="E6" s="356" t="s">
        <v>10</v>
      </c>
      <c r="F6" s="356" t="s">
        <v>112</v>
      </c>
      <c r="G6" s="356" t="s">
        <v>12</v>
      </c>
      <c r="H6" s="356" t="s">
        <v>10</v>
      </c>
      <c r="I6" s="356" t="s">
        <v>112</v>
      </c>
      <c r="J6" s="356" t="s">
        <v>12</v>
      </c>
      <c r="K6" s="1035"/>
    </row>
    <row r="7" spans="1:11" ht="18" customHeight="1" thickBot="1" x14ac:dyDescent="0.3">
      <c r="A7" s="1036"/>
      <c r="B7" s="164" t="s">
        <v>13</v>
      </c>
      <c r="C7" s="164" t="s">
        <v>14</v>
      </c>
      <c r="D7" s="164" t="s">
        <v>9</v>
      </c>
      <c r="E7" s="164" t="s">
        <v>13</v>
      </c>
      <c r="F7" s="164" t="s">
        <v>14</v>
      </c>
      <c r="G7" s="164" t="s">
        <v>9</v>
      </c>
      <c r="H7" s="164" t="s">
        <v>13</v>
      </c>
      <c r="I7" s="164" t="s">
        <v>14</v>
      </c>
      <c r="J7" s="164" t="s">
        <v>9</v>
      </c>
      <c r="K7" s="1036"/>
    </row>
    <row r="8" spans="1:11" ht="19.5" customHeight="1" x14ac:dyDescent="0.2">
      <c r="A8" s="165" t="s">
        <v>15</v>
      </c>
      <c r="B8" s="166"/>
      <c r="C8" s="166"/>
      <c r="D8" s="167"/>
      <c r="E8" s="167"/>
      <c r="F8" s="167"/>
      <c r="G8" s="167"/>
      <c r="H8" s="167"/>
      <c r="I8" s="167"/>
      <c r="J8" s="167"/>
      <c r="K8" s="168" t="s">
        <v>952</v>
      </c>
    </row>
    <row r="9" spans="1:11" ht="19.5" customHeight="1" x14ac:dyDescent="0.2">
      <c r="A9" s="165" t="s">
        <v>199</v>
      </c>
      <c r="B9" s="377">
        <v>88</v>
      </c>
      <c r="C9" s="377">
        <v>127</v>
      </c>
      <c r="D9" s="167">
        <v>215</v>
      </c>
      <c r="E9" s="167">
        <v>0</v>
      </c>
      <c r="F9" s="167">
        <v>0</v>
      </c>
      <c r="G9" s="167">
        <v>0</v>
      </c>
      <c r="H9" s="167">
        <f>SUM(B9,E9)</f>
        <v>88</v>
      </c>
      <c r="I9" s="167">
        <f t="shared" ref="I9:J25" si="0">SUM(C9,F9)</f>
        <v>127</v>
      </c>
      <c r="J9" s="167">
        <f t="shared" si="0"/>
        <v>215</v>
      </c>
      <c r="K9" s="168" t="s">
        <v>200</v>
      </c>
    </row>
    <row r="10" spans="1:11" ht="19.5" customHeight="1" x14ac:dyDescent="0.2">
      <c r="A10" s="165" t="s">
        <v>790</v>
      </c>
      <c r="B10" s="377">
        <v>45</v>
      </c>
      <c r="C10" s="377">
        <v>70</v>
      </c>
      <c r="D10" s="167">
        <v>115</v>
      </c>
      <c r="E10" s="167">
        <v>0</v>
      </c>
      <c r="F10" s="167">
        <v>0</v>
      </c>
      <c r="G10" s="167">
        <v>0</v>
      </c>
      <c r="H10" s="167">
        <f t="shared" ref="H10:J30" si="1">SUM(B10,E10)</f>
        <v>45</v>
      </c>
      <c r="I10" s="167">
        <f t="shared" si="0"/>
        <v>70</v>
      </c>
      <c r="J10" s="167">
        <f t="shared" si="0"/>
        <v>115</v>
      </c>
      <c r="K10" s="168" t="s">
        <v>204</v>
      </c>
    </row>
    <row r="11" spans="1:11" ht="19.5" customHeight="1" x14ac:dyDescent="0.2">
      <c r="A11" s="165" t="s">
        <v>404</v>
      </c>
      <c r="B11" s="377">
        <v>61</v>
      </c>
      <c r="C11" s="377">
        <v>117</v>
      </c>
      <c r="D11" s="167">
        <v>178</v>
      </c>
      <c r="E11" s="167">
        <v>0</v>
      </c>
      <c r="F11" s="167">
        <v>0</v>
      </c>
      <c r="G11" s="167">
        <v>0</v>
      </c>
      <c r="H11" s="167">
        <f t="shared" si="1"/>
        <v>61</v>
      </c>
      <c r="I11" s="167">
        <f t="shared" si="0"/>
        <v>117</v>
      </c>
      <c r="J11" s="167">
        <f t="shared" si="0"/>
        <v>178</v>
      </c>
      <c r="K11" s="168" t="s">
        <v>1014</v>
      </c>
    </row>
    <row r="12" spans="1:11" ht="19.5" customHeight="1" x14ac:dyDescent="0.2">
      <c r="A12" s="165" t="s">
        <v>516</v>
      </c>
      <c r="B12" s="377">
        <v>8</v>
      </c>
      <c r="C12" s="377">
        <v>40</v>
      </c>
      <c r="D12" s="167">
        <v>48</v>
      </c>
      <c r="E12" s="167">
        <v>0</v>
      </c>
      <c r="F12" s="167">
        <v>0</v>
      </c>
      <c r="G12" s="167">
        <v>0</v>
      </c>
      <c r="H12" s="167">
        <f t="shared" si="1"/>
        <v>8</v>
      </c>
      <c r="I12" s="167">
        <f t="shared" si="0"/>
        <v>40</v>
      </c>
      <c r="J12" s="167">
        <f t="shared" si="0"/>
        <v>48</v>
      </c>
      <c r="K12" s="168" t="s">
        <v>208</v>
      </c>
    </row>
    <row r="13" spans="1:11" ht="19.5" customHeight="1" x14ac:dyDescent="0.2">
      <c r="A13" s="165" t="s">
        <v>255</v>
      </c>
      <c r="B13" s="377">
        <v>87</v>
      </c>
      <c r="C13" s="377">
        <v>114</v>
      </c>
      <c r="D13" s="167">
        <v>201</v>
      </c>
      <c r="E13" s="167">
        <v>0</v>
      </c>
      <c r="F13" s="167">
        <v>0</v>
      </c>
      <c r="G13" s="167">
        <v>0</v>
      </c>
      <c r="H13" s="167">
        <f t="shared" si="1"/>
        <v>87</v>
      </c>
      <c r="I13" s="167">
        <f t="shared" si="0"/>
        <v>114</v>
      </c>
      <c r="J13" s="167">
        <f t="shared" si="0"/>
        <v>201</v>
      </c>
      <c r="K13" s="168" t="s">
        <v>210</v>
      </c>
    </row>
    <row r="14" spans="1:11" ht="19.5" customHeight="1" x14ac:dyDescent="0.2">
      <c r="A14" s="165" t="s">
        <v>506</v>
      </c>
      <c r="B14" s="377">
        <v>13</v>
      </c>
      <c r="C14" s="377">
        <v>42</v>
      </c>
      <c r="D14" s="167">
        <v>55</v>
      </c>
      <c r="E14" s="167">
        <v>0</v>
      </c>
      <c r="F14" s="167">
        <v>0</v>
      </c>
      <c r="G14" s="167">
        <v>0</v>
      </c>
      <c r="H14" s="167">
        <f t="shared" si="1"/>
        <v>13</v>
      </c>
      <c r="I14" s="167">
        <f t="shared" si="0"/>
        <v>42</v>
      </c>
      <c r="J14" s="167">
        <f t="shared" si="0"/>
        <v>55</v>
      </c>
      <c r="K14" s="168" t="s">
        <v>214</v>
      </c>
    </row>
    <row r="15" spans="1:11" ht="19.5" customHeight="1" x14ac:dyDescent="0.2">
      <c r="A15" s="165" t="s">
        <v>217</v>
      </c>
      <c r="B15" s="377">
        <v>51</v>
      </c>
      <c r="C15" s="377">
        <v>158</v>
      </c>
      <c r="D15" s="167">
        <v>209</v>
      </c>
      <c r="E15" s="167">
        <v>0</v>
      </c>
      <c r="F15" s="167">
        <v>0</v>
      </c>
      <c r="G15" s="167">
        <v>0</v>
      </c>
      <c r="H15" s="167">
        <f t="shared" si="1"/>
        <v>51</v>
      </c>
      <c r="I15" s="167">
        <f t="shared" si="0"/>
        <v>158</v>
      </c>
      <c r="J15" s="167">
        <f t="shared" si="0"/>
        <v>209</v>
      </c>
      <c r="K15" s="168" t="s">
        <v>248</v>
      </c>
    </row>
    <row r="16" spans="1:11" ht="19.5" customHeight="1" x14ac:dyDescent="0.2">
      <c r="A16" s="165" t="s">
        <v>221</v>
      </c>
      <c r="B16" s="377">
        <v>120</v>
      </c>
      <c r="C16" s="377">
        <v>88</v>
      </c>
      <c r="D16" s="167">
        <v>208</v>
      </c>
      <c r="E16" s="167">
        <v>0</v>
      </c>
      <c r="F16" s="167">
        <v>0</v>
      </c>
      <c r="G16" s="167">
        <v>0</v>
      </c>
      <c r="H16" s="167">
        <f t="shared" si="1"/>
        <v>120</v>
      </c>
      <c r="I16" s="167">
        <f t="shared" si="0"/>
        <v>88</v>
      </c>
      <c r="J16" s="167">
        <f t="shared" si="0"/>
        <v>208</v>
      </c>
      <c r="K16" s="168" t="s">
        <v>222</v>
      </c>
    </row>
    <row r="17" spans="1:11" ht="19.5" customHeight="1" x14ac:dyDescent="0.2">
      <c r="A17" s="165" t="s">
        <v>309</v>
      </c>
      <c r="B17" s="377">
        <v>134</v>
      </c>
      <c r="C17" s="377">
        <v>403</v>
      </c>
      <c r="D17" s="167">
        <v>537</v>
      </c>
      <c r="E17" s="167">
        <v>0</v>
      </c>
      <c r="F17" s="167">
        <v>0</v>
      </c>
      <c r="G17" s="167">
        <v>0</v>
      </c>
      <c r="H17" s="167">
        <f t="shared" si="1"/>
        <v>134</v>
      </c>
      <c r="I17" s="167">
        <f t="shared" si="0"/>
        <v>403</v>
      </c>
      <c r="J17" s="167">
        <f t="shared" si="0"/>
        <v>537</v>
      </c>
      <c r="K17" s="168" t="s">
        <v>310</v>
      </c>
    </row>
    <row r="18" spans="1:11" ht="19.5" customHeight="1" x14ac:dyDescent="0.2">
      <c r="A18" s="165" t="s">
        <v>311</v>
      </c>
      <c r="B18" s="377">
        <v>393</v>
      </c>
      <c r="C18" s="377">
        <v>719</v>
      </c>
      <c r="D18" s="167">
        <v>1112</v>
      </c>
      <c r="E18" s="167">
        <v>0</v>
      </c>
      <c r="F18" s="167">
        <v>0</v>
      </c>
      <c r="G18" s="167">
        <v>0</v>
      </c>
      <c r="H18" s="167">
        <f t="shared" si="1"/>
        <v>393</v>
      </c>
      <c r="I18" s="167">
        <f t="shared" si="0"/>
        <v>719</v>
      </c>
      <c r="J18" s="167">
        <f t="shared" si="0"/>
        <v>1112</v>
      </c>
      <c r="K18" s="168" t="s">
        <v>1015</v>
      </c>
    </row>
    <row r="19" spans="1:11" ht="19.5" customHeight="1" x14ac:dyDescent="0.2">
      <c r="A19" s="165" t="s">
        <v>229</v>
      </c>
      <c r="B19" s="377">
        <v>90</v>
      </c>
      <c r="C19" s="377">
        <v>55</v>
      </c>
      <c r="D19" s="167">
        <v>145</v>
      </c>
      <c r="E19" s="167">
        <v>0</v>
      </c>
      <c r="F19" s="167">
        <v>0</v>
      </c>
      <c r="G19" s="167">
        <v>0</v>
      </c>
      <c r="H19" s="167">
        <f t="shared" si="1"/>
        <v>90</v>
      </c>
      <c r="I19" s="167">
        <f t="shared" si="0"/>
        <v>55</v>
      </c>
      <c r="J19" s="167">
        <f t="shared" si="0"/>
        <v>145</v>
      </c>
      <c r="K19" s="168" t="s">
        <v>230</v>
      </c>
    </row>
    <row r="20" spans="1:11" ht="19.5" customHeight="1" x14ac:dyDescent="0.2">
      <c r="A20" s="165" t="s">
        <v>239</v>
      </c>
      <c r="B20" s="377">
        <v>35</v>
      </c>
      <c r="C20" s="377">
        <v>45</v>
      </c>
      <c r="D20" s="167">
        <v>80</v>
      </c>
      <c r="E20" s="167">
        <v>0</v>
      </c>
      <c r="F20" s="167">
        <v>0</v>
      </c>
      <c r="G20" s="167">
        <v>0</v>
      </c>
      <c r="H20" s="167">
        <f t="shared" si="1"/>
        <v>35</v>
      </c>
      <c r="I20" s="167">
        <f t="shared" si="0"/>
        <v>45</v>
      </c>
      <c r="J20" s="167">
        <f t="shared" si="0"/>
        <v>80</v>
      </c>
      <c r="K20" s="168" t="s">
        <v>240</v>
      </c>
    </row>
    <row r="21" spans="1:11" ht="19.5" customHeight="1" x14ac:dyDescent="0.2">
      <c r="A21" s="165" t="s">
        <v>1016</v>
      </c>
      <c r="B21" s="377">
        <v>19</v>
      </c>
      <c r="C21" s="377">
        <v>35</v>
      </c>
      <c r="D21" s="167">
        <v>54</v>
      </c>
      <c r="E21" s="167">
        <v>0</v>
      </c>
      <c r="F21" s="167">
        <v>0</v>
      </c>
      <c r="G21" s="167">
        <v>0</v>
      </c>
      <c r="H21" s="167">
        <f t="shared" si="1"/>
        <v>19</v>
      </c>
      <c r="I21" s="167">
        <f t="shared" si="0"/>
        <v>35</v>
      </c>
      <c r="J21" s="167">
        <f t="shared" si="0"/>
        <v>54</v>
      </c>
      <c r="K21" s="168" t="s">
        <v>242</v>
      </c>
    </row>
    <row r="22" spans="1:11" ht="19.5" customHeight="1" x14ac:dyDescent="0.2">
      <c r="A22" s="165" t="s">
        <v>90</v>
      </c>
      <c r="B22" s="179">
        <f>SUM(B9:B21)</f>
        <v>1144</v>
      </c>
      <c r="C22" s="179">
        <f>SUM(C9:C21)</f>
        <v>2013</v>
      </c>
      <c r="D22" s="167">
        <f>SUM(B22:C22)</f>
        <v>3157</v>
      </c>
      <c r="E22" s="167">
        <f>SUM(E9:E21)</f>
        <v>0</v>
      </c>
      <c r="F22" s="167">
        <f>SUM(F9:F21)</f>
        <v>0</v>
      </c>
      <c r="G22" s="167">
        <f>SUM(G9:G21)</f>
        <v>0</v>
      </c>
      <c r="H22" s="167">
        <f t="shared" si="1"/>
        <v>1144</v>
      </c>
      <c r="I22" s="167">
        <f t="shared" si="0"/>
        <v>2013</v>
      </c>
      <c r="J22" s="167">
        <f t="shared" si="0"/>
        <v>3157</v>
      </c>
      <c r="K22" s="168" t="s">
        <v>91</v>
      </c>
    </row>
    <row r="23" spans="1:11" ht="17.25" customHeight="1" x14ac:dyDescent="0.2">
      <c r="A23" s="165" t="s">
        <v>767</v>
      </c>
      <c r="B23" s="167"/>
      <c r="C23" s="167"/>
      <c r="D23" s="167"/>
      <c r="E23" s="167"/>
      <c r="F23" s="167"/>
      <c r="G23" s="167"/>
      <c r="H23" s="167"/>
      <c r="I23" s="167"/>
      <c r="J23" s="167"/>
      <c r="K23" s="168" t="s">
        <v>93</v>
      </c>
    </row>
    <row r="24" spans="1:11" ht="17.25" customHeight="1" x14ac:dyDescent="0.2">
      <c r="A24" s="165" t="s">
        <v>516</v>
      </c>
      <c r="B24" s="166">
        <v>81</v>
      </c>
      <c r="C24" s="166">
        <v>10</v>
      </c>
      <c r="D24" s="167">
        <v>91</v>
      </c>
      <c r="E24" s="167">
        <v>0</v>
      </c>
      <c r="F24" s="167">
        <v>0</v>
      </c>
      <c r="G24" s="167">
        <v>0</v>
      </c>
      <c r="H24" s="167">
        <f>SUM(B24,E24)</f>
        <v>81</v>
      </c>
      <c r="I24" s="167">
        <f t="shared" ref="I24:J24" si="2">SUM(C24,F24)</f>
        <v>10</v>
      </c>
      <c r="J24" s="167">
        <f t="shared" si="2"/>
        <v>91</v>
      </c>
      <c r="K24" s="168" t="s">
        <v>208</v>
      </c>
    </row>
    <row r="25" spans="1:11" ht="19.5" customHeight="1" x14ac:dyDescent="0.2">
      <c r="A25" s="165" t="s">
        <v>255</v>
      </c>
      <c r="B25" s="166">
        <v>73</v>
      </c>
      <c r="C25" s="166">
        <v>8</v>
      </c>
      <c r="D25" s="167">
        <v>81</v>
      </c>
      <c r="E25" s="167">
        <v>0</v>
      </c>
      <c r="F25" s="167">
        <v>0</v>
      </c>
      <c r="G25" s="167">
        <f>SUM(E25:F25)</f>
        <v>0</v>
      </c>
      <c r="H25" s="167">
        <f t="shared" si="1"/>
        <v>73</v>
      </c>
      <c r="I25" s="167">
        <f t="shared" si="0"/>
        <v>8</v>
      </c>
      <c r="J25" s="167">
        <f t="shared" si="0"/>
        <v>81</v>
      </c>
      <c r="K25" s="168" t="s">
        <v>210</v>
      </c>
    </row>
    <row r="26" spans="1:11" ht="19.5" customHeight="1" x14ac:dyDescent="0.2">
      <c r="A26" s="165" t="s">
        <v>217</v>
      </c>
      <c r="B26" s="377">
        <v>71</v>
      </c>
      <c r="C26" s="377">
        <v>31</v>
      </c>
      <c r="D26" s="167">
        <v>102</v>
      </c>
      <c r="E26" s="167">
        <v>0</v>
      </c>
      <c r="F26" s="167">
        <v>0</v>
      </c>
      <c r="G26" s="167">
        <v>0</v>
      </c>
      <c r="H26" s="167">
        <f t="shared" si="1"/>
        <v>71</v>
      </c>
      <c r="I26" s="167">
        <f t="shared" si="1"/>
        <v>31</v>
      </c>
      <c r="J26" s="167">
        <f t="shared" si="1"/>
        <v>102</v>
      </c>
      <c r="K26" s="168" t="s">
        <v>248</v>
      </c>
    </row>
    <row r="27" spans="1:11" ht="19.5" customHeight="1" x14ac:dyDescent="0.2">
      <c r="A27" s="165" t="s">
        <v>221</v>
      </c>
      <c r="B27" s="377">
        <v>67</v>
      </c>
      <c r="C27" s="377">
        <v>36</v>
      </c>
      <c r="D27" s="167">
        <v>103</v>
      </c>
      <c r="E27" s="167">
        <v>0</v>
      </c>
      <c r="F27" s="167">
        <v>0</v>
      </c>
      <c r="G27" s="167">
        <v>0</v>
      </c>
      <c r="H27" s="167">
        <f t="shared" si="1"/>
        <v>67</v>
      </c>
      <c r="I27" s="167">
        <f t="shared" si="1"/>
        <v>36</v>
      </c>
      <c r="J27" s="167">
        <f t="shared" si="1"/>
        <v>103</v>
      </c>
      <c r="K27" s="168" t="s">
        <v>222</v>
      </c>
    </row>
    <row r="28" spans="1:11" ht="19.5" customHeight="1" x14ac:dyDescent="0.2">
      <c r="A28" s="165" t="s">
        <v>784</v>
      </c>
      <c r="B28" s="377">
        <v>37</v>
      </c>
      <c r="C28" s="377">
        <v>47</v>
      </c>
      <c r="D28" s="167">
        <v>84</v>
      </c>
      <c r="E28" s="167">
        <v>0</v>
      </c>
      <c r="F28" s="167">
        <v>0</v>
      </c>
      <c r="G28" s="167">
        <v>0</v>
      </c>
      <c r="H28" s="167">
        <f t="shared" si="1"/>
        <v>37</v>
      </c>
      <c r="I28" s="167">
        <f t="shared" si="1"/>
        <v>47</v>
      </c>
      <c r="J28" s="167">
        <f t="shared" si="1"/>
        <v>84</v>
      </c>
      <c r="K28" s="168" t="s">
        <v>310</v>
      </c>
    </row>
    <row r="29" spans="1:11" ht="19.5" customHeight="1" x14ac:dyDescent="0.2">
      <c r="A29" s="165" t="s">
        <v>710</v>
      </c>
      <c r="B29" s="377">
        <v>102</v>
      </c>
      <c r="C29" s="377">
        <v>79</v>
      </c>
      <c r="D29" s="167">
        <v>181</v>
      </c>
      <c r="E29" s="167">
        <v>0</v>
      </c>
      <c r="F29" s="167">
        <v>0</v>
      </c>
      <c r="G29" s="167">
        <v>0</v>
      </c>
      <c r="H29" s="167">
        <f t="shared" si="1"/>
        <v>102</v>
      </c>
      <c r="I29" s="167">
        <f t="shared" si="1"/>
        <v>79</v>
      </c>
      <c r="J29" s="167">
        <f t="shared" si="1"/>
        <v>181</v>
      </c>
      <c r="K29" s="168" t="s">
        <v>1015</v>
      </c>
    </row>
    <row r="30" spans="1:11" ht="19.5" customHeight="1" x14ac:dyDescent="0.2">
      <c r="A30" s="165" t="s">
        <v>239</v>
      </c>
      <c r="B30" s="179">
        <v>13</v>
      </c>
      <c r="C30" s="179">
        <v>4</v>
      </c>
      <c r="D30" s="167">
        <v>17</v>
      </c>
      <c r="E30" s="167">
        <v>0</v>
      </c>
      <c r="F30" s="167">
        <v>0</v>
      </c>
      <c r="G30" s="167">
        <v>0</v>
      </c>
      <c r="H30" s="167">
        <f t="shared" si="1"/>
        <v>13</v>
      </c>
      <c r="I30" s="167">
        <f t="shared" si="1"/>
        <v>4</v>
      </c>
      <c r="J30" s="167">
        <f t="shared" si="1"/>
        <v>17</v>
      </c>
      <c r="K30" s="168" t="s">
        <v>240</v>
      </c>
    </row>
    <row r="31" spans="1:11" ht="19.5" customHeight="1" thickBot="1" x14ac:dyDescent="0.25">
      <c r="A31" s="165" t="s">
        <v>500</v>
      </c>
      <c r="B31" s="167">
        <f>SUM(B24:B30)</f>
        <v>444</v>
      </c>
      <c r="C31" s="167">
        <f t="shared" ref="C31:J31" si="3">SUM(C24:C30)</f>
        <v>215</v>
      </c>
      <c r="D31" s="167">
        <f t="shared" si="3"/>
        <v>659</v>
      </c>
      <c r="E31" s="167">
        <f t="shared" si="3"/>
        <v>0</v>
      </c>
      <c r="F31" s="167">
        <f t="shared" si="3"/>
        <v>0</v>
      </c>
      <c r="G31" s="167">
        <f t="shared" si="3"/>
        <v>0</v>
      </c>
      <c r="H31" s="167">
        <f t="shared" si="3"/>
        <v>444</v>
      </c>
      <c r="I31" s="167">
        <f t="shared" si="3"/>
        <v>215</v>
      </c>
      <c r="J31" s="167">
        <f t="shared" si="3"/>
        <v>659</v>
      </c>
      <c r="K31" s="378" t="s">
        <v>552</v>
      </c>
    </row>
    <row r="32" spans="1:11" ht="19.5" customHeight="1" thickBot="1" x14ac:dyDescent="0.25">
      <c r="A32" s="180" t="s">
        <v>252</v>
      </c>
      <c r="B32" s="181">
        <f>SUM(B22,B31)</f>
        <v>1588</v>
      </c>
      <c r="C32" s="181">
        <f t="shared" ref="C32:J32" si="4">SUM(C22,C31)</f>
        <v>2228</v>
      </c>
      <c r="D32" s="181">
        <f t="shared" si="4"/>
        <v>3816</v>
      </c>
      <c r="E32" s="181">
        <f t="shared" si="4"/>
        <v>0</v>
      </c>
      <c r="F32" s="181">
        <f t="shared" si="4"/>
        <v>0</v>
      </c>
      <c r="G32" s="181">
        <f t="shared" si="4"/>
        <v>0</v>
      </c>
      <c r="H32" s="181">
        <f t="shared" si="4"/>
        <v>1588</v>
      </c>
      <c r="I32" s="181">
        <f t="shared" si="4"/>
        <v>2228</v>
      </c>
      <c r="J32" s="181">
        <f t="shared" si="4"/>
        <v>3816</v>
      </c>
      <c r="K32" s="182" t="s">
        <v>253</v>
      </c>
    </row>
    <row r="33" spans="1:11" ht="15" thickTop="1" x14ac:dyDescent="0.2"/>
    <row r="34" spans="1:11" ht="26.25" customHeight="1" x14ac:dyDescent="0.2">
      <c r="A34" s="1032" t="s">
        <v>2180</v>
      </c>
      <c r="B34" s="1032"/>
      <c r="C34" s="1032"/>
      <c r="D34" s="1032"/>
      <c r="E34" s="1032"/>
      <c r="F34" s="1032"/>
      <c r="G34" s="1032"/>
      <c r="H34" s="1032"/>
      <c r="I34" s="1032"/>
      <c r="J34" s="1032"/>
      <c r="K34" s="1032"/>
    </row>
    <row r="35" spans="1:11" ht="21.75" customHeight="1" x14ac:dyDescent="0.2">
      <c r="A35" s="1033" t="s">
        <v>2179</v>
      </c>
      <c r="B35" s="1033"/>
      <c r="C35" s="1033"/>
      <c r="D35" s="1033"/>
      <c r="E35" s="1033"/>
      <c r="F35" s="1033"/>
      <c r="G35" s="1033"/>
      <c r="H35" s="1033"/>
      <c r="I35" s="1033"/>
      <c r="J35" s="1033"/>
      <c r="K35" s="1033"/>
    </row>
    <row r="36" spans="1:11" s="163" customFormat="1" ht="18" customHeight="1" thickBot="1" x14ac:dyDescent="0.3">
      <c r="A36" s="375" t="s">
        <v>2566</v>
      </c>
      <c r="B36" s="375"/>
      <c r="C36" s="375"/>
      <c r="D36" s="375"/>
      <c r="E36" s="375"/>
      <c r="F36" s="375"/>
      <c r="G36" s="375"/>
      <c r="H36" s="375"/>
      <c r="I36" s="375"/>
      <c r="J36" s="375"/>
      <c r="K36" s="376" t="s">
        <v>2567</v>
      </c>
    </row>
    <row r="37" spans="1:11" ht="21" customHeight="1" thickTop="1" x14ac:dyDescent="0.25">
      <c r="A37" s="1034" t="s">
        <v>196</v>
      </c>
      <c r="B37" s="1046" t="s">
        <v>1</v>
      </c>
      <c r="C37" s="1046"/>
      <c r="D37" s="1046"/>
      <c r="E37" s="1046" t="s">
        <v>2</v>
      </c>
      <c r="F37" s="1046"/>
      <c r="G37" s="1046"/>
      <c r="H37" s="1046" t="s">
        <v>4</v>
      </c>
      <c r="I37" s="1046"/>
      <c r="J37" s="1046"/>
      <c r="K37" s="1034" t="s">
        <v>197</v>
      </c>
    </row>
    <row r="38" spans="1:11" ht="15.75" x14ac:dyDescent="0.25">
      <c r="A38" s="1035"/>
      <c r="B38" s="1047" t="s">
        <v>6</v>
      </c>
      <c r="C38" s="1047"/>
      <c r="D38" s="1047"/>
      <c r="E38" s="1047" t="s">
        <v>7</v>
      </c>
      <c r="F38" s="1047"/>
      <c r="G38" s="1047"/>
      <c r="H38" s="1047" t="s">
        <v>9</v>
      </c>
      <c r="I38" s="1047"/>
      <c r="J38" s="1047"/>
      <c r="K38" s="1035"/>
    </row>
    <row r="39" spans="1:11" ht="15.75" x14ac:dyDescent="0.25">
      <c r="A39" s="1035"/>
      <c r="B39" s="356" t="s">
        <v>10</v>
      </c>
      <c r="C39" s="356" t="s">
        <v>112</v>
      </c>
      <c r="D39" s="356" t="s">
        <v>12</v>
      </c>
      <c r="E39" s="356" t="s">
        <v>10</v>
      </c>
      <c r="F39" s="356" t="s">
        <v>112</v>
      </c>
      <c r="G39" s="356" t="s">
        <v>12</v>
      </c>
      <c r="H39" s="356" t="s">
        <v>10</v>
      </c>
      <c r="I39" s="356" t="s">
        <v>112</v>
      </c>
      <c r="J39" s="356" t="s">
        <v>12</v>
      </c>
      <c r="K39" s="1035"/>
    </row>
    <row r="40" spans="1:11" ht="16.5" thickBot="1" x14ac:dyDescent="0.3">
      <c r="A40" s="1036"/>
      <c r="B40" s="164" t="s">
        <v>13</v>
      </c>
      <c r="C40" s="164" t="s">
        <v>14</v>
      </c>
      <c r="D40" s="164" t="s">
        <v>9</v>
      </c>
      <c r="E40" s="164" t="s">
        <v>13</v>
      </c>
      <c r="F40" s="164" t="s">
        <v>14</v>
      </c>
      <c r="G40" s="164" t="s">
        <v>9</v>
      </c>
      <c r="H40" s="164" t="s">
        <v>13</v>
      </c>
      <c r="I40" s="164" t="s">
        <v>14</v>
      </c>
      <c r="J40" s="164" t="s">
        <v>9</v>
      </c>
      <c r="K40" s="1036"/>
    </row>
    <row r="41" spans="1:11" ht="19.5" customHeight="1" x14ac:dyDescent="0.2">
      <c r="A41" s="165" t="s">
        <v>15</v>
      </c>
      <c r="B41" s="166"/>
      <c r="C41" s="166"/>
      <c r="D41" s="167"/>
      <c r="E41" s="167"/>
      <c r="F41" s="167"/>
      <c r="G41" s="167"/>
      <c r="H41" s="167"/>
      <c r="I41" s="167"/>
      <c r="J41" s="167"/>
      <c r="K41" s="168" t="s">
        <v>952</v>
      </c>
    </row>
    <row r="42" spans="1:11" ht="19.5" customHeight="1" x14ac:dyDescent="0.2">
      <c r="A42" s="165" t="s">
        <v>199</v>
      </c>
      <c r="B42" s="377">
        <v>213</v>
      </c>
      <c r="C42" s="377">
        <v>316</v>
      </c>
      <c r="D42" s="167">
        <v>529</v>
      </c>
      <c r="E42" s="167">
        <v>0</v>
      </c>
      <c r="F42" s="167">
        <v>0</v>
      </c>
      <c r="G42" s="167">
        <v>0</v>
      </c>
      <c r="H42" s="167">
        <f>SUM(B42,E42)</f>
        <v>213</v>
      </c>
      <c r="I42" s="167">
        <f t="shared" ref="I42:J54" si="5">SUM(C42,F42)</f>
        <v>316</v>
      </c>
      <c r="J42" s="167">
        <f t="shared" si="5"/>
        <v>529</v>
      </c>
      <c r="K42" s="168" t="s">
        <v>200</v>
      </c>
    </row>
    <row r="43" spans="1:11" ht="19.5" customHeight="1" x14ac:dyDescent="0.2">
      <c r="A43" s="165" t="s">
        <v>790</v>
      </c>
      <c r="B43" s="377">
        <v>85</v>
      </c>
      <c r="C43" s="377">
        <v>158</v>
      </c>
      <c r="D43" s="167">
        <v>243</v>
      </c>
      <c r="E43" s="167">
        <v>0</v>
      </c>
      <c r="F43" s="167">
        <v>0</v>
      </c>
      <c r="G43" s="167">
        <v>0</v>
      </c>
      <c r="H43" s="167">
        <f t="shared" ref="H43:H54" si="6">SUM(B43,E43)</f>
        <v>85</v>
      </c>
      <c r="I43" s="167">
        <f t="shared" si="5"/>
        <v>158</v>
      </c>
      <c r="J43" s="167">
        <f t="shared" si="5"/>
        <v>243</v>
      </c>
      <c r="K43" s="168" t="s">
        <v>204</v>
      </c>
    </row>
    <row r="44" spans="1:11" ht="19.5" customHeight="1" x14ac:dyDescent="0.2">
      <c r="A44" s="165" t="s">
        <v>404</v>
      </c>
      <c r="B44" s="377">
        <v>139</v>
      </c>
      <c r="C44" s="377">
        <v>247</v>
      </c>
      <c r="D44" s="167">
        <v>386</v>
      </c>
      <c r="E44" s="167">
        <v>0</v>
      </c>
      <c r="F44" s="167">
        <v>0</v>
      </c>
      <c r="G44" s="167">
        <v>0</v>
      </c>
      <c r="H44" s="167">
        <f t="shared" si="6"/>
        <v>139</v>
      </c>
      <c r="I44" s="167">
        <f t="shared" si="5"/>
        <v>247</v>
      </c>
      <c r="J44" s="167">
        <f t="shared" si="5"/>
        <v>386</v>
      </c>
      <c r="K44" s="168" t="s">
        <v>1014</v>
      </c>
    </row>
    <row r="45" spans="1:11" ht="19.5" customHeight="1" x14ac:dyDescent="0.2">
      <c r="A45" s="165" t="s">
        <v>516</v>
      </c>
      <c r="B45" s="377">
        <v>23</v>
      </c>
      <c r="C45" s="377">
        <v>86</v>
      </c>
      <c r="D45" s="167">
        <v>109</v>
      </c>
      <c r="E45" s="167">
        <v>0</v>
      </c>
      <c r="F45" s="167">
        <v>0</v>
      </c>
      <c r="G45" s="167">
        <v>0</v>
      </c>
      <c r="H45" s="167">
        <f t="shared" si="6"/>
        <v>23</v>
      </c>
      <c r="I45" s="167">
        <f t="shared" si="5"/>
        <v>86</v>
      </c>
      <c r="J45" s="167">
        <f t="shared" si="5"/>
        <v>109</v>
      </c>
      <c r="K45" s="168" t="s">
        <v>208</v>
      </c>
    </row>
    <row r="46" spans="1:11" ht="19.5" customHeight="1" x14ac:dyDescent="0.2">
      <c r="A46" s="165" t="s">
        <v>255</v>
      </c>
      <c r="B46" s="377">
        <v>246</v>
      </c>
      <c r="C46" s="377">
        <v>298</v>
      </c>
      <c r="D46" s="167">
        <v>544</v>
      </c>
      <c r="E46" s="167">
        <v>0</v>
      </c>
      <c r="F46" s="167">
        <v>0</v>
      </c>
      <c r="G46" s="167">
        <v>0</v>
      </c>
      <c r="H46" s="167">
        <f t="shared" si="6"/>
        <v>246</v>
      </c>
      <c r="I46" s="167">
        <f t="shared" si="5"/>
        <v>298</v>
      </c>
      <c r="J46" s="167">
        <f t="shared" si="5"/>
        <v>544</v>
      </c>
      <c r="K46" s="168" t="s">
        <v>210</v>
      </c>
    </row>
    <row r="47" spans="1:11" ht="19.5" customHeight="1" x14ac:dyDescent="0.2">
      <c r="A47" s="165" t="s">
        <v>506</v>
      </c>
      <c r="B47" s="377">
        <v>51</v>
      </c>
      <c r="C47" s="377">
        <v>143</v>
      </c>
      <c r="D47" s="167">
        <v>194</v>
      </c>
      <c r="E47" s="167">
        <v>0</v>
      </c>
      <c r="F47" s="167">
        <v>0</v>
      </c>
      <c r="G47" s="167">
        <v>0</v>
      </c>
      <c r="H47" s="167">
        <f t="shared" si="6"/>
        <v>51</v>
      </c>
      <c r="I47" s="167">
        <f t="shared" si="5"/>
        <v>143</v>
      </c>
      <c r="J47" s="167">
        <f t="shared" si="5"/>
        <v>194</v>
      </c>
      <c r="K47" s="168" t="s">
        <v>214</v>
      </c>
    </row>
    <row r="48" spans="1:11" ht="19.5" customHeight="1" x14ac:dyDescent="0.2">
      <c r="A48" s="165" t="s">
        <v>217</v>
      </c>
      <c r="B48" s="377">
        <v>133</v>
      </c>
      <c r="C48" s="377">
        <v>557</v>
      </c>
      <c r="D48" s="167">
        <v>690</v>
      </c>
      <c r="E48" s="167">
        <v>0</v>
      </c>
      <c r="F48" s="167">
        <v>0</v>
      </c>
      <c r="G48" s="167">
        <v>0</v>
      </c>
      <c r="H48" s="167">
        <f t="shared" si="6"/>
        <v>133</v>
      </c>
      <c r="I48" s="167">
        <f t="shared" si="5"/>
        <v>557</v>
      </c>
      <c r="J48" s="167">
        <f t="shared" si="5"/>
        <v>690</v>
      </c>
      <c r="K48" s="168" t="s">
        <v>218</v>
      </c>
    </row>
    <row r="49" spans="1:11" ht="19.5" customHeight="1" x14ac:dyDescent="0.2">
      <c r="A49" s="165" t="s">
        <v>221</v>
      </c>
      <c r="B49" s="377">
        <v>397</v>
      </c>
      <c r="C49" s="377">
        <v>251</v>
      </c>
      <c r="D49" s="167">
        <v>648</v>
      </c>
      <c r="E49" s="167">
        <v>0</v>
      </c>
      <c r="F49" s="167">
        <v>0</v>
      </c>
      <c r="G49" s="167">
        <v>0</v>
      </c>
      <c r="H49" s="167">
        <f t="shared" si="6"/>
        <v>397</v>
      </c>
      <c r="I49" s="167">
        <f t="shared" si="5"/>
        <v>251</v>
      </c>
      <c r="J49" s="167">
        <f t="shared" si="5"/>
        <v>648</v>
      </c>
      <c r="K49" s="168" t="s">
        <v>222</v>
      </c>
    </row>
    <row r="50" spans="1:11" ht="19.5" customHeight="1" x14ac:dyDescent="0.2">
      <c r="A50" s="165" t="s">
        <v>309</v>
      </c>
      <c r="B50" s="377">
        <v>442</v>
      </c>
      <c r="C50" s="377">
        <v>1542</v>
      </c>
      <c r="D50" s="167">
        <v>1984</v>
      </c>
      <c r="E50" s="167">
        <v>0</v>
      </c>
      <c r="F50" s="167">
        <v>0</v>
      </c>
      <c r="G50" s="167">
        <v>0</v>
      </c>
      <c r="H50" s="167">
        <f t="shared" si="6"/>
        <v>442</v>
      </c>
      <c r="I50" s="167">
        <f t="shared" si="5"/>
        <v>1542</v>
      </c>
      <c r="J50" s="167">
        <f t="shared" si="5"/>
        <v>1984</v>
      </c>
      <c r="K50" s="168" t="s">
        <v>310</v>
      </c>
    </row>
    <row r="51" spans="1:11" ht="19.5" customHeight="1" x14ac:dyDescent="0.2">
      <c r="A51" s="165" t="s">
        <v>311</v>
      </c>
      <c r="B51" s="377">
        <v>1398</v>
      </c>
      <c r="C51" s="377">
        <v>2281</v>
      </c>
      <c r="D51" s="167">
        <v>3679</v>
      </c>
      <c r="E51" s="167">
        <v>0</v>
      </c>
      <c r="F51" s="167">
        <v>0</v>
      </c>
      <c r="G51" s="167">
        <v>0</v>
      </c>
      <c r="H51" s="167">
        <f t="shared" si="6"/>
        <v>1398</v>
      </c>
      <c r="I51" s="167">
        <f t="shared" si="5"/>
        <v>2281</v>
      </c>
      <c r="J51" s="167">
        <f t="shared" si="5"/>
        <v>3679</v>
      </c>
      <c r="K51" s="168" t="s">
        <v>1015</v>
      </c>
    </row>
    <row r="52" spans="1:11" ht="19.5" customHeight="1" x14ac:dyDescent="0.2">
      <c r="A52" s="165" t="s">
        <v>229</v>
      </c>
      <c r="B52" s="377">
        <v>301</v>
      </c>
      <c r="C52" s="377">
        <v>205</v>
      </c>
      <c r="D52" s="167">
        <v>506</v>
      </c>
      <c r="E52" s="167">
        <v>0</v>
      </c>
      <c r="F52" s="167">
        <v>0</v>
      </c>
      <c r="G52" s="167">
        <v>0</v>
      </c>
      <c r="H52" s="167">
        <f t="shared" si="6"/>
        <v>301</v>
      </c>
      <c r="I52" s="167">
        <f t="shared" si="5"/>
        <v>205</v>
      </c>
      <c r="J52" s="167">
        <f t="shared" si="5"/>
        <v>506</v>
      </c>
      <c r="K52" s="168" t="s">
        <v>230</v>
      </c>
    </row>
    <row r="53" spans="1:11" ht="19.5" customHeight="1" x14ac:dyDescent="0.2">
      <c r="A53" s="165" t="s">
        <v>239</v>
      </c>
      <c r="B53" s="377">
        <v>280</v>
      </c>
      <c r="C53" s="377">
        <v>313</v>
      </c>
      <c r="D53" s="167">
        <v>593</v>
      </c>
      <c r="E53" s="167">
        <v>0</v>
      </c>
      <c r="F53" s="167">
        <v>0</v>
      </c>
      <c r="G53" s="167">
        <v>0</v>
      </c>
      <c r="H53" s="167">
        <f t="shared" si="6"/>
        <v>280</v>
      </c>
      <c r="I53" s="167">
        <f t="shared" si="5"/>
        <v>313</v>
      </c>
      <c r="J53" s="167">
        <f t="shared" si="5"/>
        <v>593</v>
      </c>
      <c r="K53" s="168" t="s">
        <v>240</v>
      </c>
    </row>
    <row r="54" spans="1:11" ht="16.5" customHeight="1" x14ac:dyDescent="0.2">
      <c r="A54" s="165" t="s">
        <v>1016</v>
      </c>
      <c r="B54" s="377">
        <v>85</v>
      </c>
      <c r="C54" s="377">
        <v>86</v>
      </c>
      <c r="D54" s="167">
        <v>171</v>
      </c>
      <c r="E54" s="167">
        <v>0</v>
      </c>
      <c r="F54" s="167">
        <v>0</v>
      </c>
      <c r="G54" s="167">
        <v>0</v>
      </c>
      <c r="H54" s="167">
        <f t="shared" si="6"/>
        <v>85</v>
      </c>
      <c r="I54" s="167">
        <f t="shared" si="5"/>
        <v>86</v>
      </c>
      <c r="J54" s="167">
        <f t="shared" si="5"/>
        <v>171</v>
      </c>
      <c r="K54" s="168" t="s">
        <v>242</v>
      </c>
    </row>
    <row r="55" spans="1:11" ht="19.5" customHeight="1" x14ac:dyDescent="0.2">
      <c r="A55" s="165" t="s">
        <v>90</v>
      </c>
      <c r="B55" s="179">
        <f>SUM(B42:B54)</f>
        <v>3793</v>
      </c>
      <c r="C55" s="179">
        <f t="shared" ref="C55:J55" si="7">SUM(C42:C54)</f>
        <v>6483</v>
      </c>
      <c r="D55" s="167">
        <f t="shared" si="7"/>
        <v>10276</v>
      </c>
      <c r="E55" s="167">
        <f t="shared" si="7"/>
        <v>0</v>
      </c>
      <c r="F55" s="167">
        <f t="shared" si="7"/>
        <v>0</v>
      </c>
      <c r="G55" s="167">
        <f t="shared" si="7"/>
        <v>0</v>
      </c>
      <c r="H55" s="167">
        <f t="shared" si="7"/>
        <v>3793</v>
      </c>
      <c r="I55" s="167">
        <f t="shared" si="7"/>
        <v>6483</v>
      </c>
      <c r="J55" s="167">
        <f t="shared" si="7"/>
        <v>10276</v>
      </c>
      <c r="K55" s="168" t="s">
        <v>91</v>
      </c>
    </row>
    <row r="56" spans="1:11" ht="17.25" customHeight="1" x14ac:dyDescent="0.2">
      <c r="A56" s="165" t="s">
        <v>767</v>
      </c>
      <c r="B56" s="167"/>
      <c r="C56" s="167"/>
      <c r="D56" s="167"/>
      <c r="E56" s="167"/>
      <c r="F56" s="167"/>
      <c r="G56" s="167"/>
      <c r="H56" s="167"/>
      <c r="I56" s="167"/>
      <c r="J56" s="167"/>
      <c r="K56" s="168" t="s">
        <v>93</v>
      </c>
    </row>
    <row r="57" spans="1:11" ht="17.25" customHeight="1" x14ac:dyDescent="0.2">
      <c r="A57" s="165" t="s">
        <v>516</v>
      </c>
      <c r="B57" s="166">
        <v>127</v>
      </c>
      <c r="C57" s="166">
        <v>21</v>
      </c>
      <c r="D57" s="167">
        <v>148</v>
      </c>
      <c r="E57" s="167">
        <v>0</v>
      </c>
      <c r="F57" s="167">
        <v>0</v>
      </c>
      <c r="G57" s="167">
        <v>0</v>
      </c>
      <c r="H57" s="167">
        <f>SUM(B57,E57)</f>
        <v>127</v>
      </c>
      <c r="I57" s="167">
        <f t="shared" ref="I57:J57" si="8">SUM(C57,F57)</f>
        <v>21</v>
      </c>
      <c r="J57" s="167">
        <f t="shared" si="8"/>
        <v>148</v>
      </c>
      <c r="K57" s="168" t="s">
        <v>208</v>
      </c>
    </row>
    <row r="58" spans="1:11" ht="19.5" customHeight="1" x14ac:dyDescent="0.2">
      <c r="A58" s="165" t="s">
        <v>255</v>
      </c>
      <c r="B58" s="166">
        <v>199</v>
      </c>
      <c r="C58" s="166">
        <v>31</v>
      </c>
      <c r="D58" s="167">
        <v>230</v>
      </c>
      <c r="E58" s="167">
        <v>0</v>
      </c>
      <c r="F58" s="167">
        <v>0</v>
      </c>
      <c r="G58" s="167">
        <v>0</v>
      </c>
      <c r="H58" s="167">
        <f t="shared" ref="H58:J63" si="9">SUM(B58,E58)</f>
        <v>199</v>
      </c>
      <c r="I58" s="167">
        <f t="shared" si="9"/>
        <v>31</v>
      </c>
      <c r="J58" s="167">
        <f t="shared" si="9"/>
        <v>230</v>
      </c>
      <c r="K58" s="168" t="s">
        <v>210</v>
      </c>
    </row>
    <row r="59" spans="1:11" ht="19.5" customHeight="1" x14ac:dyDescent="0.2">
      <c r="A59" s="165" t="s">
        <v>217</v>
      </c>
      <c r="B59" s="377">
        <v>206</v>
      </c>
      <c r="C59" s="377">
        <v>90</v>
      </c>
      <c r="D59" s="167">
        <v>296</v>
      </c>
      <c r="E59" s="167">
        <v>0</v>
      </c>
      <c r="F59" s="167">
        <v>0</v>
      </c>
      <c r="G59" s="167">
        <v>0</v>
      </c>
      <c r="H59" s="167">
        <f t="shared" si="9"/>
        <v>206</v>
      </c>
      <c r="I59" s="167">
        <f t="shared" si="9"/>
        <v>90</v>
      </c>
      <c r="J59" s="167">
        <f t="shared" si="9"/>
        <v>296</v>
      </c>
      <c r="K59" s="168" t="s">
        <v>248</v>
      </c>
    </row>
    <row r="60" spans="1:11" ht="19.5" customHeight="1" x14ac:dyDescent="0.2">
      <c r="A60" s="165" t="s">
        <v>221</v>
      </c>
      <c r="B60" s="377">
        <v>310</v>
      </c>
      <c r="C60" s="377">
        <v>103</v>
      </c>
      <c r="D60" s="167">
        <v>413</v>
      </c>
      <c r="E60" s="167">
        <v>0</v>
      </c>
      <c r="F60" s="167">
        <v>0</v>
      </c>
      <c r="G60" s="167">
        <v>0</v>
      </c>
      <c r="H60" s="167">
        <f t="shared" si="9"/>
        <v>310</v>
      </c>
      <c r="I60" s="167">
        <f t="shared" si="9"/>
        <v>103</v>
      </c>
      <c r="J60" s="167">
        <f t="shared" si="9"/>
        <v>413</v>
      </c>
      <c r="K60" s="168" t="s">
        <v>222</v>
      </c>
    </row>
    <row r="61" spans="1:11" ht="19.5" customHeight="1" x14ac:dyDescent="0.2">
      <c r="A61" s="165" t="s">
        <v>309</v>
      </c>
      <c r="B61" s="377">
        <v>380</v>
      </c>
      <c r="C61" s="377">
        <v>384</v>
      </c>
      <c r="D61" s="167">
        <v>764</v>
      </c>
      <c r="E61" s="167">
        <v>0</v>
      </c>
      <c r="F61" s="167">
        <v>0</v>
      </c>
      <c r="G61" s="167">
        <v>0</v>
      </c>
      <c r="H61" s="167">
        <f t="shared" si="9"/>
        <v>380</v>
      </c>
      <c r="I61" s="167">
        <f t="shared" si="9"/>
        <v>384</v>
      </c>
      <c r="J61" s="167">
        <f t="shared" si="9"/>
        <v>764</v>
      </c>
      <c r="K61" s="168" t="s">
        <v>1017</v>
      </c>
    </row>
    <row r="62" spans="1:11" ht="19.5" customHeight="1" x14ac:dyDescent="0.2">
      <c r="A62" s="165" t="s">
        <v>311</v>
      </c>
      <c r="B62" s="377">
        <v>648</v>
      </c>
      <c r="C62" s="377">
        <v>621</v>
      </c>
      <c r="D62" s="167">
        <v>1269</v>
      </c>
      <c r="E62" s="167">
        <v>0</v>
      </c>
      <c r="F62" s="167">
        <v>0</v>
      </c>
      <c r="G62" s="167">
        <v>0</v>
      </c>
      <c r="H62" s="167">
        <f t="shared" si="9"/>
        <v>648</v>
      </c>
      <c r="I62" s="167">
        <f t="shared" si="9"/>
        <v>621</v>
      </c>
      <c r="J62" s="167">
        <f t="shared" si="9"/>
        <v>1269</v>
      </c>
      <c r="K62" s="168" t="s">
        <v>1015</v>
      </c>
    </row>
    <row r="63" spans="1:11" ht="17.25" customHeight="1" x14ac:dyDescent="0.2">
      <c r="A63" s="165" t="s">
        <v>239</v>
      </c>
      <c r="B63" s="179">
        <v>180</v>
      </c>
      <c r="C63" s="179">
        <v>59</v>
      </c>
      <c r="D63" s="167">
        <v>239</v>
      </c>
      <c r="E63" s="167">
        <v>0</v>
      </c>
      <c r="F63" s="167">
        <v>0</v>
      </c>
      <c r="G63" s="167">
        <v>0</v>
      </c>
      <c r="H63" s="167">
        <f t="shared" si="9"/>
        <v>180</v>
      </c>
      <c r="I63" s="167">
        <f t="shared" si="9"/>
        <v>59</v>
      </c>
      <c r="J63" s="167">
        <f t="shared" si="9"/>
        <v>239</v>
      </c>
      <c r="K63" s="168" t="s">
        <v>240</v>
      </c>
    </row>
    <row r="64" spans="1:11" ht="17.25" customHeight="1" thickBot="1" x14ac:dyDescent="0.25">
      <c r="A64" s="165" t="s">
        <v>126</v>
      </c>
      <c r="B64" s="167">
        <f>SUM(B57:B63)</f>
        <v>2050</v>
      </c>
      <c r="C64" s="167">
        <f t="shared" ref="C64:J64" si="10">SUM(C57:C63)</f>
        <v>1309</v>
      </c>
      <c r="D64" s="167">
        <f t="shared" si="10"/>
        <v>3359</v>
      </c>
      <c r="E64" s="167">
        <f t="shared" si="10"/>
        <v>0</v>
      </c>
      <c r="F64" s="167">
        <f t="shared" si="10"/>
        <v>0</v>
      </c>
      <c r="G64" s="167">
        <f t="shared" si="10"/>
        <v>0</v>
      </c>
      <c r="H64" s="167">
        <f t="shared" si="10"/>
        <v>2050</v>
      </c>
      <c r="I64" s="167">
        <f t="shared" si="10"/>
        <v>1309</v>
      </c>
      <c r="J64" s="167">
        <f t="shared" si="10"/>
        <v>3359</v>
      </c>
      <c r="K64" s="168" t="s">
        <v>552</v>
      </c>
    </row>
    <row r="65" spans="1:11" ht="19.5" customHeight="1" thickBot="1" x14ac:dyDescent="0.25">
      <c r="A65" s="180" t="s">
        <v>252</v>
      </c>
      <c r="B65" s="181">
        <f>SUM(B55,B64)</f>
        <v>5843</v>
      </c>
      <c r="C65" s="181">
        <f t="shared" ref="C65:J65" si="11">SUM(C55,C64)</f>
        <v>7792</v>
      </c>
      <c r="D65" s="181">
        <f t="shared" si="11"/>
        <v>13635</v>
      </c>
      <c r="E65" s="181">
        <f t="shared" si="11"/>
        <v>0</v>
      </c>
      <c r="F65" s="181">
        <f t="shared" si="11"/>
        <v>0</v>
      </c>
      <c r="G65" s="181">
        <f t="shared" si="11"/>
        <v>0</v>
      </c>
      <c r="H65" s="181">
        <f t="shared" si="11"/>
        <v>5843</v>
      </c>
      <c r="I65" s="181">
        <f t="shared" si="11"/>
        <v>7792</v>
      </c>
      <c r="J65" s="181">
        <f t="shared" si="11"/>
        <v>13635</v>
      </c>
      <c r="K65" s="182" t="s">
        <v>253</v>
      </c>
    </row>
    <row r="66" spans="1:11" ht="15" thickTop="1" x14ac:dyDescent="0.2"/>
    <row r="69" spans="1:11" ht="24" customHeight="1" x14ac:dyDescent="0.2">
      <c r="A69" s="1032" t="s">
        <v>2181</v>
      </c>
      <c r="B69" s="1032"/>
      <c r="C69" s="1032"/>
      <c r="D69" s="1032"/>
      <c r="E69" s="1032"/>
      <c r="F69" s="1032"/>
      <c r="G69" s="1032"/>
      <c r="H69" s="1032"/>
      <c r="I69" s="1032"/>
      <c r="J69" s="1032"/>
      <c r="K69" s="1032"/>
    </row>
    <row r="70" spans="1:11" ht="29.25" customHeight="1" x14ac:dyDescent="0.2">
      <c r="A70" s="1033" t="s">
        <v>2182</v>
      </c>
      <c r="B70" s="1033"/>
      <c r="C70" s="1033"/>
      <c r="D70" s="1033"/>
      <c r="E70" s="1033"/>
      <c r="F70" s="1033"/>
      <c r="G70" s="1033"/>
      <c r="H70" s="1033"/>
      <c r="I70" s="1033"/>
      <c r="J70" s="1033"/>
      <c r="K70" s="1033"/>
    </row>
    <row r="71" spans="1:11" s="163" customFormat="1" ht="22.5" customHeight="1" thickBot="1" x14ac:dyDescent="0.3">
      <c r="A71" s="375" t="s">
        <v>2568</v>
      </c>
      <c r="B71" s="375"/>
      <c r="C71" s="375"/>
      <c r="D71" s="375"/>
      <c r="E71" s="375"/>
      <c r="F71" s="375"/>
      <c r="G71" s="375"/>
      <c r="H71" s="375"/>
      <c r="I71" s="375"/>
      <c r="J71" s="375"/>
      <c r="K71" s="376" t="s">
        <v>2569</v>
      </c>
    </row>
    <row r="72" spans="1:11" ht="19.5" customHeight="1" thickTop="1" x14ac:dyDescent="0.25">
      <c r="A72" s="1034" t="s">
        <v>196</v>
      </c>
      <c r="B72" s="1046" t="s">
        <v>1</v>
      </c>
      <c r="C72" s="1046"/>
      <c r="D72" s="1046"/>
      <c r="E72" s="1046" t="s">
        <v>2</v>
      </c>
      <c r="F72" s="1046"/>
      <c r="G72" s="1046"/>
      <c r="H72" s="1046" t="s">
        <v>4</v>
      </c>
      <c r="I72" s="1046"/>
      <c r="J72" s="1046"/>
      <c r="K72" s="1034" t="s">
        <v>197</v>
      </c>
    </row>
    <row r="73" spans="1:11" ht="19.5" customHeight="1" x14ac:dyDescent="0.25">
      <c r="A73" s="1035"/>
      <c r="B73" s="1047" t="s">
        <v>6</v>
      </c>
      <c r="C73" s="1047"/>
      <c r="D73" s="1047"/>
      <c r="E73" s="1047" t="s">
        <v>7</v>
      </c>
      <c r="F73" s="1047"/>
      <c r="G73" s="1047"/>
      <c r="H73" s="1047" t="s">
        <v>9</v>
      </c>
      <c r="I73" s="1047"/>
      <c r="J73" s="1047"/>
      <c r="K73" s="1035"/>
    </row>
    <row r="74" spans="1:11" ht="19.5" customHeight="1" x14ac:dyDescent="0.25">
      <c r="A74" s="1035"/>
      <c r="B74" s="356" t="s">
        <v>10</v>
      </c>
      <c r="C74" s="356" t="s">
        <v>112</v>
      </c>
      <c r="D74" s="356" t="s">
        <v>12</v>
      </c>
      <c r="E74" s="356" t="s">
        <v>10</v>
      </c>
      <c r="F74" s="356" t="s">
        <v>112</v>
      </c>
      <c r="G74" s="356" t="s">
        <v>12</v>
      </c>
      <c r="H74" s="356" t="s">
        <v>10</v>
      </c>
      <c r="I74" s="356" t="s">
        <v>112</v>
      </c>
      <c r="J74" s="356" t="s">
        <v>12</v>
      </c>
      <c r="K74" s="1035"/>
    </row>
    <row r="75" spans="1:11" ht="19.5" customHeight="1" thickBot="1" x14ac:dyDescent="0.3">
      <c r="A75" s="1036"/>
      <c r="B75" s="164" t="s">
        <v>13</v>
      </c>
      <c r="C75" s="164" t="s">
        <v>14</v>
      </c>
      <c r="D75" s="164" t="s">
        <v>9</v>
      </c>
      <c r="E75" s="164" t="s">
        <v>13</v>
      </c>
      <c r="F75" s="164" t="s">
        <v>14</v>
      </c>
      <c r="G75" s="164" t="s">
        <v>9</v>
      </c>
      <c r="H75" s="164" t="s">
        <v>13</v>
      </c>
      <c r="I75" s="164" t="s">
        <v>14</v>
      </c>
      <c r="J75" s="164" t="s">
        <v>9</v>
      </c>
      <c r="K75" s="1036"/>
    </row>
    <row r="76" spans="1:11" ht="21.75" customHeight="1" x14ac:dyDescent="0.2">
      <c r="A76" s="165" t="s">
        <v>15</v>
      </c>
      <c r="B76" s="166"/>
      <c r="C76" s="166"/>
      <c r="D76" s="167"/>
      <c r="E76" s="167"/>
      <c r="F76" s="167"/>
      <c r="G76" s="167"/>
      <c r="H76" s="167"/>
      <c r="I76" s="167"/>
      <c r="J76" s="167"/>
      <c r="K76" s="168" t="s">
        <v>952</v>
      </c>
    </row>
    <row r="77" spans="1:11" ht="21.75" customHeight="1" x14ac:dyDescent="0.2">
      <c r="A77" s="165" t="s">
        <v>199</v>
      </c>
      <c r="B77" s="377">
        <v>31</v>
      </c>
      <c r="C77" s="377">
        <v>10</v>
      </c>
      <c r="D77" s="167">
        <v>41</v>
      </c>
      <c r="E77" s="167">
        <v>0</v>
      </c>
      <c r="F77" s="167">
        <v>0</v>
      </c>
      <c r="G77" s="167">
        <v>0</v>
      </c>
      <c r="H77" s="167">
        <f>SUM(E77,B77)</f>
        <v>31</v>
      </c>
      <c r="I77" s="167">
        <f t="shared" ref="I77:J90" si="12">SUM(F77,C77)</f>
        <v>10</v>
      </c>
      <c r="J77" s="167">
        <f t="shared" si="12"/>
        <v>41</v>
      </c>
      <c r="K77" s="168" t="s">
        <v>200</v>
      </c>
    </row>
    <row r="78" spans="1:11" ht="21.75" customHeight="1" x14ac:dyDescent="0.2">
      <c r="A78" s="165" t="s">
        <v>790</v>
      </c>
      <c r="B78" s="377">
        <v>6</v>
      </c>
      <c r="C78" s="377">
        <v>4</v>
      </c>
      <c r="D78" s="167">
        <v>10</v>
      </c>
      <c r="E78" s="167">
        <v>0</v>
      </c>
      <c r="F78" s="167">
        <v>0</v>
      </c>
      <c r="G78" s="167">
        <v>0</v>
      </c>
      <c r="H78" s="167">
        <f t="shared" ref="H78:H90" si="13">SUM(E78,B78)</f>
        <v>6</v>
      </c>
      <c r="I78" s="167">
        <f t="shared" si="12"/>
        <v>4</v>
      </c>
      <c r="J78" s="167">
        <f t="shared" si="12"/>
        <v>10</v>
      </c>
      <c r="K78" s="168" t="s">
        <v>204</v>
      </c>
    </row>
    <row r="79" spans="1:11" ht="21.75" customHeight="1" x14ac:dyDescent="0.2">
      <c r="A79" s="165" t="s">
        <v>404</v>
      </c>
      <c r="B79" s="377">
        <v>7</v>
      </c>
      <c r="C79" s="377">
        <v>9</v>
      </c>
      <c r="D79" s="167">
        <v>16</v>
      </c>
      <c r="E79" s="167">
        <v>0</v>
      </c>
      <c r="F79" s="167">
        <v>0</v>
      </c>
      <c r="G79" s="167">
        <v>0</v>
      </c>
      <c r="H79" s="167">
        <f t="shared" si="13"/>
        <v>7</v>
      </c>
      <c r="I79" s="167">
        <f t="shared" si="12"/>
        <v>9</v>
      </c>
      <c r="J79" s="167">
        <f t="shared" si="12"/>
        <v>16</v>
      </c>
      <c r="K79" s="168" t="s">
        <v>1014</v>
      </c>
    </row>
    <row r="80" spans="1:11" ht="21.75" customHeight="1" x14ac:dyDescent="0.2">
      <c r="A80" s="165" t="s">
        <v>516</v>
      </c>
      <c r="B80" s="377">
        <v>16</v>
      </c>
      <c r="C80" s="377">
        <v>0</v>
      </c>
      <c r="D80" s="167">
        <v>16</v>
      </c>
      <c r="E80" s="167">
        <v>0</v>
      </c>
      <c r="F80" s="167">
        <v>0</v>
      </c>
      <c r="G80" s="167">
        <v>0</v>
      </c>
      <c r="H80" s="167">
        <f t="shared" si="13"/>
        <v>16</v>
      </c>
      <c r="I80" s="167">
        <f t="shared" si="12"/>
        <v>0</v>
      </c>
      <c r="J80" s="167">
        <f t="shared" si="12"/>
        <v>16</v>
      </c>
      <c r="K80" s="168" t="s">
        <v>208</v>
      </c>
    </row>
    <row r="81" spans="1:11" ht="21.75" customHeight="1" x14ac:dyDescent="0.2">
      <c r="A81" s="165" t="s">
        <v>255</v>
      </c>
      <c r="B81" s="377">
        <v>69</v>
      </c>
      <c r="C81" s="377">
        <v>10</v>
      </c>
      <c r="D81" s="167">
        <v>79</v>
      </c>
      <c r="E81" s="167">
        <v>0</v>
      </c>
      <c r="F81" s="167">
        <v>0</v>
      </c>
      <c r="G81" s="167">
        <v>0</v>
      </c>
      <c r="H81" s="167">
        <f t="shared" si="13"/>
        <v>69</v>
      </c>
      <c r="I81" s="167">
        <f t="shared" si="12"/>
        <v>10</v>
      </c>
      <c r="J81" s="167">
        <f t="shared" si="12"/>
        <v>79</v>
      </c>
      <c r="K81" s="168" t="s">
        <v>210</v>
      </c>
    </row>
    <row r="82" spans="1:11" ht="21.75" customHeight="1" x14ac:dyDescent="0.2">
      <c r="A82" s="165" t="s">
        <v>506</v>
      </c>
      <c r="B82" s="377">
        <v>28</v>
      </c>
      <c r="C82" s="377">
        <v>7</v>
      </c>
      <c r="D82" s="167">
        <v>35</v>
      </c>
      <c r="E82" s="167">
        <v>0</v>
      </c>
      <c r="F82" s="167">
        <v>0</v>
      </c>
      <c r="G82" s="167">
        <v>0</v>
      </c>
      <c r="H82" s="167">
        <f t="shared" si="13"/>
        <v>28</v>
      </c>
      <c r="I82" s="167">
        <f t="shared" si="12"/>
        <v>7</v>
      </c>
      <c r="J82" s="167">
        <f t="shared" si="12"/>
        <v>35</v>
      </c>
      <c r="K82" s="168" t="s">
        <v>214</v>
      </c>
    </row>
    <row r="83" spans="1:11" ht="21.75" customHeight="1" x14ac:dyDescent="0.2">
      <c r="A83" s="165" t="s">
        <v>217</v>
      </c>
      <c r="B83" s="377">
        <v>41</v>
      </c>
      <c r="C83" s="377">
        <v>22</v>
      </c>
      <c r="D83" s="167">
        <v>63</v>
      </c>
      <c r="E83" s="167">
        <v>0</v>
      </c>
      <c r="F83" s="167">
        <v>0</v>
      </c>
      <c r="G83" s="167">
        <v>0</v>
      </c>
      <c r="H83" s="167">
        <f t="shared" si="13"/>
        <v>41</v>
      </c>
      <c r="I83" s="167">
        <f t="shared" si="12"/>
        <v>22</v>
      </c>
      <c r="J83" s="167">
        <f t="shared" si="12"/>
        <v>63</v>
      </c>
      <c r="K83" s="168" t="s">
        <v>218</v>
      </c>
    </row>
    <row r="84" spans="1:11" ht="21.75" customHeight="1" x14ac:dyDescent="0.2">
      <c r="A84" s="165" t="s">
        <v>221</v>
      </c>
      <c r="B84" s="377">
        <v>32</v>
      </c>
      <c r="C84" s="377">
        <v>4</v>
      </c>
      <c r="D84" s="167">
        <v>36</v>
      </c>
      <c r="E84" s="167">
        <v>0</v>
      </c>
      <c r="F84" s="167">
        <v>0</v>
      </c>
      <c r="G84" s="167">
        <v>0</v>
      </c>
      <c r="H84" s="167">
        <f t="shared" si="13"/>
        <v>32</v>
      </c>
      <c r="I84" s="167">
        <f t="shared" si="12"/>
        <v>4</v>
      </c>
      <c r="J84" s="167">
        <f t="shared" si="12"/>
        <v>36</v>
      </c>
      <c r="K84" s="168" t="s">
        <v>222</v>
      </c>
    </row>
    <row r="85" spans="1:11" ht="21.75" customHeight="1" x14ac:dyDescent="0.2">
      <c r="A85" s="165" t="s">
        <v>309</v>
      </c>
      <c r="B85" s="377">
        <v>83</v>
      </c>
      <c r="C85" s="377">
        <v>33</v>
      </c>
      <c r="D85" s="167">
        <v>116</v>
      </c>
      <c r="E85" s="167">
        <v>0</v>
      </c>
      <c r="F85" s="167">
        <v>0</v>
      </c>
      <c r="G85" s="167">
        <v>0</v>
      </c>
      <c r="H85" s="167">
        <f t="shared" si="13"/>
        <v>83</v>
      </c>
      <c r="I85" s="167">
        <f t="shared" si="12"/>
        <v>33</v>
      </c>
      <c r="J85" s="167">
        <f t="shared" si="12"/>
        <v>116</v>
      </c>
      <c r="K85" s="168" t="s">
        <v>310</v>
      </c>
    </row>
    <row r="86" spans="1:11" ht="21.75" customHeight="1" x14ac:dyDescent="0.2">
      <c r="A86" s="165" t="s">
        <v>311</v>
      </c>
      <c r="B86" s="377">
        <v>80</v>
      </c>
      <c r="C86" s="377">
        <v>35</v>
      </c>
      <c r="D86" s="167">
        <v>115</v>
      </c>
      <c r="E86" s="167">
        <v>0</v>
      </c>
      <c r="F86" s="167">
        <v>0</v>
      </c>
      <c r="G86" s="167">
        <v>0</v>
      </c>
      <c r="H86" s="167">
        <f t="shared" si="13"/>
        <v>80</v>
      </c>
      <c r="I86" s="167">
        <f t="shared" si="12"/>
        <v>35</v>
      </c>
      <c r="J86" s="167">
        <f t="shared" si="12"/>
        <v>115</v>
      </c>
      <c r="K86" s="168" t="s">
        <v>1015</v>
      </c>
    </row>
    <row r="87" spans="1:11" ht="21.75" customHeight="1" x14ac:dyDescent="0.2">
      <c r="A87" s="165" t="s">
        <v>229</v>
      </c>
      <c r="B87" s="377">
        <v>54</v>
      </c>
      <c r="C87" s="377">
        <v>8</v>
      </c>
      <c r="D87" s="167">
        <v>62</v>
      </c>
      <c r="E87" s="167">
        <v>0</v>
      </c>
      <c r="F87" s="167">
        <v>0</v>
      </c>
      <c r="G87" s="167">
        <v>0</v>
      </c>
      <c r="H87" s="167">
        <f t="shared" si="13"/>
        <v>54</v>
      </c>
      <c r="I87" s="167">
        <f t="shared" si="12"/>
        <v>8</v>
      </c>
      <c r="J87" s="167">
        <f t="shared" si="12"/>
        <v>62</v>
      </c>
      <c r="K87" s="168" t="s">
        <v>230</v>
      </c>
    </row>
    <row r="88" spans="1:11" ht="21.75" customHeight="1" x14ac:dyDescent="0.2">
      <c r="A88" s="165" t="s">
        <v>239</v>
      </c>
      <c r="B88" s="377">
        <v>29</v>
      </c>
      <c r="C88" s="377">
        <v>3</v>
      </c>
      <c r="D88" s="167">
        <v>32</v>
      </c>
      <c r="E88" s="167">
        <v>0</v>
      </c>
      <c r="F88" s="167">
        <v>0</v>
      </c>
      <c r="G88" s="167">
        <v>0</v>
      </c>
      <c r="H88" s="167">
        <f t="shared" si="13"/>
        <v>29</v>
      </c>
      <c r="I88" s="167">
        <f t="shared" si="12"/>
        <v>3</v>
      </c>
      <c r="J88" s="167">
        <f t="shared" si="12"/>
        <v>32</v>
      </c>
      <c r="K88" s="168" t="s">
        <v>240</v>
      </c>
    </row>
    <row r="89" spans="1:11" ht="21.75" customHeight="1" x14ac:dyDescent="0.2">
      <c r="A89" s="165" t="s">
        <v>1016</v>
      </c>
      <c r="B89" s="377">
        <v>15</v>
      </c>
      <c r="C89" s="377">
        <v>2</v>
      </c>
      <c r="D89" s="167">
        <v>17</v>
      </c>
      <c r="E89" s="167">
        <v>0</v>
      </c>
      <c r="F89" s="167">
        <v>0</v>
      </c>
      <c r="G89" s="167">
        <v>0</v>
      </c>
      <c r="H89" s="167">
        <f t="shared" si="13"/>
        <v>15</v>
      </c>
      <c r="I89" s="167">
        <f t="shared" si="12"/>
        <v>2</v>
      </c>
      <c r="J89" s="167">
        <f t="shared" si="12"/>
        <v>17</v>
      </c>
      <c r="K89" s="168" t="s">
        <v>242</v>
      </c>
    </row>
    <row r="90" spans="1:11" ht="21.75" customHeight="1" x14ac:dyDescent="0.2">
      <c r="A90" s="165" t="s">
        <v>769</v>
      </c>
      <c r="B90" s="377">
        <v>3</v>
      </c>
      <c r="C90" s="377">
        <v>3</v>
      </c>
      <c r="D90" s="167">
        <v>6</v>
      </c>
      <c r="E90" s="167">
        <v>0</v>
      </c>
      <c r="F90" s="167">
        <v>0</v>
      </c>
      <c r="G90" s="167">
        <v>0</v>
      </c>
      <c r="H90" s="167">
        <f t="shared" si="13"/>
        <v>3</v>
      </c>
      <c r="I90" s="167">
        <f t="shared" si="12"/>
        <v>3</v>
      </c>
      <c r="J90" s="167">
        <f t="shared" si="12"/>
        <v>6</v>
      </c>
      <c r="K90" s="168" t="s">
        <v>964</v>
      </c>
    </row>
    <row r="91" spans="1:11" ht="21.75" customHeight="1" thickBot="1" x14ac:dyDescent="0.25">
      <c r="A91" s="165" t="s">
        <v>90</v>
      </c>
      <c r="B91" s="179">
        <f>SUM(B77:B90)</f>
        <v>494</v>
      </c>
      <c r="C91" s="179">
        <f t="shared" ref="C91:J91" si="14">SUM(C77:C90)</f>
        <v>150</v>
      </c>
      <c r="D91" s="167">
        <f t="shared" si="14"/>
        <v>644</v>
      </c>
      <c r="E91" s="167">
        <f t="shared" si="14"/>
        <v>0</v>
      </c>
      <c r="F91" s="167">
        <f t="shared" si="14"/>
        <v>0</v>
      </c>
      <c r="G91" s="167">
        <f t="shared" si="14"/>
        <v>0</v>
      </c>
      <c r="H91" s="167">
        <f t="shared" si="14"/>
        <v>494</v>
      </c>
      <c r="I91" s="167">
        <f t="shared" si="14"/>
        <v>150</v>
      </c>
      <c r="J91" s="167">
        <f t="shared" si="14"/>
        <v>644</v>
      </c>
      <c r="K91" s="168" t="s">
        <v>91</v>
      </c>
    </row>
    <row r="92" spans="1:11" ht="21.75" customHeight="1" thickBot="1" x14ac:dyDescent="0.25">
      <c r="A92" s="180" t="s">
        <v>252</v>
      </c>
      <c r="B92" s="181">
        <f>SUM(B77:B90)</f>
        <v>494</v>
      </c>
      <c r="C92" s="181">
        <f t="shared" ref="C92:J92" si="15">SUM(C77:C90)</f>
        <v>150</v>
      </c>
      <c r="D92" s="181">
        <f t="shared" si="15"/>
        <v>644</v>
      </c>
      <c r="E92" s="181">
        <f t="shared" si="15"/>
        <v>0</v>
      </c>
      <c r="F92" s="181">
        <f t="shared" si="15"/>
        <v>0</v>
      </c>
      <c r="G92" s="181">
        <f t="shared" si="15"/>
        <v>0</v>
      </c>
      <c r="H92" s="181">
        <f t="shared" si="15"/>
        <v>494</v>
      </c>
      <c r="I92" s="181">
        <f t="shared" si="15"/>
        <v>150</v>
      </c>
      <c r="J92" s="181">
        <f t="shared" si="15"/>
        <v>644</v>
      </c>
      <c r="K92" s="182" t="s">
        <v>253</v>
      </c>
    </row>
    <row r="93" spans="1:11" ht="15" thickTop="1" x14ac:dyDescent="0.2"/>
  </sheetData>
  <mergeCells count="30">
    <mergeCell ref="A1:K1"/>
    <mergeCell ref="A2:K2"/>
    <mergeCell ref="A4:A7"/>
    <mergeCell ref="B4:D4"/>
    <mergeCell ref="E4:G4"/>
    <mergeCell ref="H4:J4"/>
    <mergeCell ref="K4:K7"/>
    <mergeCell ref="B5:D5"/>
    <mergeCell ref="E5:G5"/>
    <mergeCell ref="H5:J5"/>
    <mergeCell ref="A34:K34"/>
    <mergeCell ref="A35:K35"/>
    <mergeCell ref="A37:A40"/>
    <mergeCell ref="B37:D37"/>
    <mergeCell ref="E37:G37"/>
    <mergeCell ref="H37:J37"/>
    <mergeCell ref="K37:K40"/>
    <mergeCell ref="B38:D38"/>
    <mergeCell ref="E38:G38"/>
    <mergeCell ref="H38:J38"/>
    <mergeCell ref="A69:K69"/>
    <mergeCell ref="A70:K70"/>
    <mergeCell ref="A72:A75"/>
    <mergeCell ref="B72:D72"/>
    <mergeCell ref="E72:G72"/>
    <mergeCell ref="H72:J72"/>
    <mergeCell ref="K72:K75"/>
    <mergeCell ref="B73:D73"/>
    <mergeCell ref="E73:G73"/>
    <mergeCell ref="H73:J73"/>
  </mergeCells>
  <printOptions horizontalCentered="1"/>
  <pageMargins left="0.5" right="0.5" top="1" bottom="0.5" header="1" footer="0.5"/>
  <pageSetup paperSize="9" scale="8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rightToLeft="1" view="pageBreakPreview" topLeftCell="A7" zoomScale="80" zoomScaleSheetLayoutView="80" workbookViewId="0">
      <selection activeCell="P25" sqref="P25"/>
    </sheetView>
  </sheetViews>
  <sheetFormatPr defaultRowHeight="14.25" x14ac:dyDescent="0.2"/>
  <cols>
    <col min="1" max="1" width="22.25" style="174" customWidth="1"/>
    <col min="2" max="13" width="7.625" style="174" customWidth="1"/>
    <col min="14" max="14" width="35.375" style="174" customWidth="1"/>
    <col min="15" max="16384" width="9" style="174"/>
  </cols>
  <sheetData>
    <row r="1" spans="1:14" ht="26.25" customHeight="1" x14ac:dyDescent="0.2">
      <c r="A1" s="1032" t="s">
        <v>2183</v>
      </c>
      <c r="B1" s="1032"/>
      <c r="C1" s="1032"/>
      <c r="D1" s="1032"/>
      <c r="E1" s="1032"/>
      <c r="F1" s="1032"/>
      <c r="G1" s="1032"/>
      <c r="H1" s="1032"/>
      <c r="I1" s="1032"/>
      <c r="J1" s="1032"/>
      <c r="K1" s="1032"/>
      <c r="L1" s="1032"/>
      <c r="M1" s="1032"/>
      <c r="N1" s="1032"/>
    </row>
    <row r="2" spans="1:14" ht="41.25" customHeight="1" x14ac:dyDescent="0.25">
      <c r="A2" s="1061" t="s">
        <v>2184</v>
      </c>
      <c r="B2" s="1061"/>
      <c r="C2" s="1061"/>
      <c r="D2" s="1061"/>
      <c r="E2" s="1061"/>
      <c r="F2" s="1061"/>
      <c r="G2" s="1061"/>
      <c r="H2" s="1061"/>
      <c r="I2" s="1061"/>
      <c r="J2" s="1061"/>
      <c r="K2" s="1061"/>
      <c r="L2" s="1061"/>
      <c r="M2" s="1061"/>
      <c r="N2" s="1061"/>
    </row>
    <row r="3" spans="1:14" s="163" customFormat="1" ht="21.75" customHeight="1" thickBot="1" x14ac:dyDescent="0.3">
      <c r="A3" s="375" t="s">
        <v>2570</v>
      </c>
      <c r="N3" s="376" t="s">
        <v>2571</v>
      </c>
    </row>
    <row r="4" spans="1:14" ht="18.75" customHeight="1" thickTop="1" x14ac:dyDescent="0.25">
      <c r="A4" s="1034" t="s">
        <v>196</v>
      </c>
      <c r="B4" s="1046" t="s">
        <v>128</v>
      </c>
      <c r="C4" s="1046"/>
      <c r="D4" s="1046"/>
      <c r="E4" s="1046" t="s">
        <v>129</v>
      </c>
      <c r="F4" s="1046"/>
      <c r="G4" s="1046"/>
      <c r="H4" s="1046" t="s">
        <v>130</v>
      </c>
      <c r="I4" s="1046"/>
      <c r="J4" s="1046"/>
      <c r="K4" s="1046" t="s">
        <v>4</v>
      </c>
      <c r="L4" s="1046"/>
      <c r="M4" s="1046"/>
      <c r="N4" s="1034" t="s">
        <v>197</v>
      </c>
    </row>
    <row r="5" spans="1:14" ht="18.75" customHeight="1" x14ac:dyDescent="0.25">
      <c r="A5" s="1035"/>
      <c r="B5" s="1047" t="s">
        <v>131</v>
      </c>
      <c r="C5" s="1047"/>
      <c r="D5" s="1047"/>
      <c r="E5" s="1047" t="s">
        <v>132</v>
      </c>
      <c r="F5" s="1047"/>
      <c r="G5" s="1047"/>
      <c r="H5" s="1047" t="s">
        <v>133</v>
      </c>
      <c r="I5" s="1047"/>
      <c r="J5" s="1047"/>
      <c r="K5" s="1047" t="s">
        <v>9</v>
      </c>
      <c r="L5" s="1047"/>
      <c r="M5" s="1047"/>
      <c r="N5" s="1035"/>
    </row>
    <row r="6" spans="1:14" ht="18.75" customHeight="1" x14ac:dyDescent="0.25">
      <c r="A6" s="1035"/>
      <c r="B6" s="356" t="s">
        <v>10</v>
      </c>
      <c r="C6" s="356" t="s">
        <v>112</v>
      </c>
      <c r="D6" s="356" t="s">
        <v>12</v>
      </c>
      <c r="E6" s="356" t="s">
        <v>10</v>
      </c>
      <c r="F6" s="356" t="s">
        <v>112</v>
      </c>
      <c r="G6" s="356" t="s">
        <v>12</v>
      </c>
      <c r="H6" s="356" t="s">
        <v>10</v>
      </c>
      <c r="I6" s="356" t="s">
        <v>112</v>
      </c>
      <c r="J6" s="356" t="s">
        <v>12</v>
      </c>
      <c r="K6" s="356" t="s">
        <v>10</v>
      </c>
      <c r="L6" s="356" t="s">
        <v>112</v>
      </c>
      <c r="M6" s="356" t="s">
        <v>12</v>
      </c>
      <c r="N6" s="1035"/>
    </row>
    <row r="7" spans="1:14" ht="18.75" customHeight="1" thickBot="1" x14ac:dyDescent="0.3">
      <c r="A7" s="1036"/>
      <c r="B7" s="164" t="s">
        <v>13</v>
      </c>
      <c r="C7" s="164" t="s">
        <v>14</v>
      </c>
      <c r="D7" s="164" t="s">
        <v>9</v>
      </c>
      <c r="E7" s="164" t="s">
        <v>13</v>
      </c>
      <c r="F7" s="164" t="s">
        <v>14</v>
      </c>
      <c r="G7" s="164" t="s">
        <v>9</v>
      </c>
      <c r="H7" s="164" t="s">
        <v>13</v>
      </c>
      <c r="I7" s="164" t="s">
        <v>14</v>
      </c>
      <c r="J7" s="164" t="s">
        <v>9</v>
      </c>
      <c r="K7" s="164" t="s">
        <v>13</v>
      </c>
      <c r="L7" s="164" t="s">
        <v>14</v>
      </c>
      <c r="M7" s="164" t="s">
        <v>9</v>
      </c>
      <c r="N7" s="1036"/>
    </row>
    <row r="8" spans="1:14" ht="18.75" customHeight="1" x14ac:dyDescent="0.2">
      <c r="A8" s="165" t="s">
        <v>15</v>
      </c>
      <c r="B8" s="166"/>
      <c r="C8" s="166"/>
      <c r="D8" s="167"/>
      <c r="E8" s="167"/>
      <c r="F8" s="167"/>
      <c r="G8" s="167"/>
      <c r="H8" s="167"/>
      <c r="I8" s="167"/>
      <c r="J8" s="167"/>
      <c r="K8" s="167"/>
      <c r="L8" s="167"/>
      <c r="M8" s="167"/>
      <c r="N8" s="168" t="s">
        <v>952</v>
      </c>
    </row>
    <row r="9" spans="1:14" ht="18.75" customHeight="1" x14ac:dyDescent="0.2">
      <c r="A9" s="165" t="s">
        <v>426</v>
      </c>
      <c r="B9" s="377">
        <v>15</v>
      </c>
      <c r="C9" s="377">
        <v>17</v>
      </c>
      <c r="D9" s="167">
        <v>32</v>
      </c>
      <c r="E9" s="377">
        <v>1</v>
      </c>
      <c r="F9" s="377">
        <v>1</v>
      </c>
      <c r="G9" s="377">
        <v>2</v>
      </c>
      <c r="H9" s="377">
        <v>0</v>
      </c>
      <c r="I9" s="377">
        <v>0</v>
      </c>
      <c r="J9" s="377">
        <v>0</v>
      </c>
      <c r="K9" s="167">
        <f t="shared" ref="K9:M20" si="0">SUM(B9,E9,H9)</f>
        <v>16</v>
      </c>
      <c r="L9" s="167">
        <f t="shared" si="0"/>
        <v>18</v>
      </c>
      <c r="M9" s="167">
        <f t="shared" si="0"/>
        <v>34</v>
      </c>
      <c r="N9" s="168" t="s">
        <v>200</v>
      </c>
    </row>
    <row r="10" spans="1:14" ht="18.75" customHeight="1" x14ac:dyDescent="0.2">
      <c r="A10" s="165" t="s">
        <v>790</v>
      </c>
      <c r="B10" s="377">
        <v>2</v>
      </c>
      <c r="C10" s="377">
        <v>0</v>
      </c>
      <c r="D10" s="167">
        <v>2</v>
      </c>
      <c r="E10" s="377">
        <v>0</v>
      </c>
      <c r="F10" s="377">
        <v>0</v>
      </c>
      <c r="G10" s="377">
        <v>0</v>
      </c>
      <c r="H10" s="377">
        <v>0</v>
      </c>
      <c r="I10" s="377">
        <v>0</v>
      </c>
      <c r="J10" s="377">
        <v>0</v>
      </c>
      <c r="K10" s="167">
        <f t="shared" si="0"/>
        <v>2</v>
      </c>
      <c r="L10" s="167">
        <f t="shared" si="0"/>
        <v>0</v>
      </c>
      <c r="M10" s="167">
        <f t="shared" si="0"/>
        <v>2</v>
      </c>
      <c r="N10" s="168" t="s">
        <v>204</v>
      </c>
    </row>
    <row r="11" spans="1:14" ht="18.75" customHeight="1" x14ac:dyDescent="0.2">
      <c r="A11" s="165" t="s">
        <v>516</v>
      </c>
      <c r="B11" s="377">
        <v>0</v>
      </c>
      <c r="C11" s="377">
        <v>0</v>
      </c>
      <c r="D11" s="167">
        <v>0</v>
      </c>
      <c r="E11" s="377">
        <v>1</v>
      </c>
      <c r="F11" s="377">
        <v>5</v>
      </c>
      <c r="G11" s="377">
        <v>6</v>
      </c>
      <c r="H11" s="377">
        <v>0</v>
      </c>
      <c r="I11" s="377">
        <v>0</v>
      </c>
      <c r="J11" s="377">
        <v>0</v>
      </c>
      <c r="K11" s="167">
        <f t="shared" si="0"/>
        <v>1</v>
      </c>
      <c r="L11" s="167">
        <f t="shared" si="0"/>
        <v>5</v>
      </c>
      <c r="M11" s="167">
        <f t="shared" si="0"/>
        <v>6</v>
      </c>
      <c r="N11" s="168" t="s">
        <v>208</v>
      </c>
    </row>
    <row r="12" spans="1:14" ht="18.75" customHeight="1" x14ac:dyDescent="0.2">
      <c r="A12" s="165" t="s">
        <v>255</v>
      </c>
      <c r="B12" s="377">
        <v>8</v>
      </c>
      <c r="C12" s="377">
        <v>2</v>
      </c>
      <c r="D12" s="167">
        <v>10</v>
      </c>
      <c r="E12" s="377">
        <v>6</v>
      </c>
      <c r="F12" s="377">
        <v>2</v>
      </c>
      <c r="G12" s="377">
        <v>8</v>
      </c>
      <c r="H12" s="377">
        <v>0</v>
      </c>
      <c r="I12" s="377">
        <v>0</v>
      </c>
      <c r="J12" s="377">
        <v>0</v>
      </c>
      <c r="K12" s="167">
        <f t="shared" si="0"/>
        <v>14</v>
      </c>
      <c r="L12" s="167">
        <f t="shared" si="0"/>
        <v>4</v>
      </c>
      <c r="M12" s="167">
        <f t="shared" si="0"/>
        <v>18</v>
      </c>
      <c r="N12" s="168" t="s">
        <v>210</v>
      </c>
    </row>
    <row r="13" spans="1:14" ht="18.75" customHeight="1" x14ac:dyDescent="0.2">
      <c r="A13" s="165" t="s">
        <v>506</v>
      </c>
      <c r="B13" s="377">
        <v>4</v>
      </c>
      <c r="C13" s="377">
        <v>3</v>
      </c>
      <c r="D13" s="167">
        <v>7</v>
      </c>
      <c r="E13" s="377">
        <v>4</v>
      </c>
      <c r="F13" s="377">
        <v>1</v>
      </c>
      <c r="G13" s="377">
        <v>5</v>
      </c>
      <c r="H13" s="377">
        <v>0</v>
      </c>
      <c r="I13" s="377">
        <v>0</v>
      </c>
      <c r="J13" s="377">
        <v>0</v>
      </c>
      <c r="K13" s="167">
        <f t="shared" si="0"/>
        <v>8</v>
      </c>
      <c r="L13" s="167">
        <f t="shared" si="0"/>
        <v>4</v>
      </c>
      <c r="M13" s="167">
        <f t="shared" si="0"/>
        <v>12</v>
      </c>
      <c r="N13" s="168" t="s">
        <v>214</v>
      </c>
    </row>
    <row r="14" spans="1:14" ht="18.75" customHeight="1" x14ac:dyDescent="0.2">
      <c r="A14" s="165" t="s">
        <v>301</v>
      </c>
      <c r="B14" s="377">
        <v>5</v>
      </c>
      <c r="C14" s="377">
        <v>11</v>
      </c>
      <c r="D14" s="167">
        <v>16</v>
      </c>
      <c r="E14" s="377">
        <v>1</v>
      </c>
      <c r="F14" s="377">
        <v>6</v>
      </c>
      <c r="G14" s="377">
        <v>7</v>
      </c>
      <c r="H14" s="377">
        <v>0</v>
      </c>
      <c r="I14" s="377">
        <v>0</v>
      </c>
      <c r="J14" s="377">
        <v>0</v>
      </c>
      <c r="K14" s="167">
        <f t="shared" si="0"/>
        <v>6</v>
      </c>
      <c r="L14" s="167">
        <f t="shared" si="0"/>
        <v>17</v>
      </c>
      <c r="M14" s="167">
        <f t="shared" si="0"/>
        <v>23</v>
      </c>
      <c r="N14" s="168" t="s">
        <v>248</v>
      </c>
    </row>
    <row r="15" spans="1:14" ht="18.75" customHeight="1" x14ac:dyDescent="0.2">
      <c r="A15" s="165" t="s">
        <v>221</v>
      </c>
      <c r="B15" s="377">
        <v>15</v>
      </c>
      <c r="C15" s="377">
        <v>7</v>
      </c>
      <c r="D15" s="167">
        <v>22</v>
      </c>
      <c r="E15" s="377">
        <v>2</v>
      </c>
      <c r="F15" s="377">
        <v>1</v>
      </c>
      <c r="G15" s="377">
        <v>3</v>
      </c>
      <c r="H15" s="377">
        <v>0</v>
      </c>
      <c r="I15" s="377">
        <v>0</v>
      </c>
      <c r="J15" s="377">
        <v>0</v>
      </c>
      <c r="K15" s="167">
        <f t="shared" si="0"/>
        <v>17</v>
      </c>
      <c r="L15" s="167">
        <f t="shared" si="0"/>
        <v>8</v>
      </c>
      <c r="M15" s="167">
        <f t="shared" si="0"/>
        <v>25</v>
      </c>
      <c r="N15" s="168" t="s">
        <v>222</v>
      </c>
    </row>
    <row r="16" spans="1:14" ht="18.75" customHeight="1" x14ac:dyDescent="0.2">
      <c r="A16" s="165" t="s">
        <v>309</v>
      </c>
      <c r="B16" s="377">
        <v>7</v>
      </c>
      <c r="C16" s="377">
        <v>8</v>
      </c>
      <c r="D16" s="167">
        <v>15</v>
      </c>
      <c r="E16" s="377">
        <v>18</v>
      </c>
      <c r="F16" s="377">
        <v>22</v>
      </c>
      <c r="G16" s="377">
        <v>40</v>
      </c>
      <c r="H16" s="377">
        <v>1</v>
      </c>
      <c r="I16" s="377">
        <v>6</v>
      </c>
      <c r="J16" s="377">
        <v>7</v>
      </c>
      <c r="K16" s="167">
        <f t="shared" si="0"/>
        <v>26</v>
      </c>
      <c r="L16" s="167">
        <f t="shared" si="0"/>
        <v>36</v>
      </c>
      <c r="M16" s="167">
        <f t="shared" si="0"/>
        <v>62</v>
      </c>
      <c r="N16" s="168" t="s">
        <v>310</v>
      </c>
    </row>
    <row r="17" spans="1:14" ht="18.75" customHeight="1" x14ac:dyDescent="0.2">
      <c r="A17" s="165" t="s">
        <v>311</v>
      </c>
      <c r="B17" s="377">
        <v>30</v>
      </c>
      <c r="C17" s="377">
        <v>20</v>
      </c>
      <c r="D17" s="167">
        <v>50</v>
      </c>
      <c r="E17" s="377">
        <v>25</v>
      </c>
      <c r="F17" s="377">
        <v>21</v>
      </c>
      <c r="G17" s="377">
        <v>46</v>
      </c>
      <c r="H17" s="377">
        <v>10</v>
      </c>
      <c r="I17" s="377">
        <v>3</v>
      </c>
      <c r="J17" s="377">
        <v>13</v>
      </c>
      <c r="K17" s="167">
        <f t="shared" si="0"/>
        <v>65</v>
      </c>
      <c r="L17" s="167">
        <f t="shared" si="0"/>
        <v>44</v>
      </c>
      <c r="M17" s="167">
        <f t="shared" si="0"/>
        <v>109</v>
      </c>
      <c r="N17" s="168" t="s">
        <v>1015</v>
      </c>
    </row>
    <row r="18" spans="1:14" ht="18.75" customHeight="1" x14ac:dyDescent="0.2">
      <c r="A18" s="165" t="s">
        <v>229</v>
      </c>
      <c r="B18" s="377">
        <v>6</v>
      </c>
      <c r="C18" s="377">
        <v>9</v>
      </c>
      <c r="D18" s="167">
        <v>15</v>
      </c>
      <c r="E18" s="377">
        <v>4</v>
      </c>
      <c r="F18" s="377">
        <v>9</v>
      </c>
      <c r="G18" s="377">
        <v>13</v>
      </c>
      <c r="H18" s="377">
        <v>0</v>
      </c>
      <c r="I18" s="377">
        <v>3</v>
      </c>
      <c r="J18" s="377">
        <v>3</v>
      </c>
      <c r="K18" s="167">
        <f t="shared" si="0"/>
        <v>10</v>
      </c>
      <c r="L18" s="167">
        <f t="shared" si="0"/>
        <v>21</v>
      </c>
      <c r="M18" s="167">
        <f t="shared" si="0"/>
        <v>31</v>
      </c>
      <c r="N18" s="168" t="s">
        <v>230</v>
      </c>
    </row>
    <row r="19" spans="1:14" ht="18.75" customHeight="1" x14ac:dyDescent="0.2">
      <c r="A19" s="165" t="s">
        <v>239</v>
      </c>
      <c r="B19" s="377">
        <v>23</v>
      </c>
      <c r="C19" s="377">
        <v>5</v>
      </c>
      <c r="D19" s="167">
        <v>28</v>
      </c>
      <c r="E19" s="377">
        <v>5</v>
      </c>
      <c r="F19" s="377">
        <v>13</v>
      </c>
      <c r="G19" s="377">
        <v>18</v>
      </c>
      <c r="H19" s="377">
        <v>1</v>
      </c>
      <c r="I19" s="377">
        <v>1</v>
      </c>
      <c r="J19" s="377">
        <v>2</v>
      </c>
      <c r="K19" s="167">
        <f t="shared" si="0"/>
        <v>29</v>
      </c>
      <c r="L19" s="167">
        <f t="shared" si="0"/>
        <v>19</v>
      </c>
      <c r="M19" s="167">
        <f t="shared" si="0"/>
        <v>48</v>
      </c>
      <c r="N19" s="168" t="s">
        <v>240</v>
      </c>
    </row>
    <row r="20" spans="1:14" ht="18.75" customHeight="1" x14ac:dyDescent="0.2">
      <c r="A20" s="165" t="s">
        <v>90</v>
      </c>
      <c r="B20" s="179">
        <f>SUM(B9:B19)</f>
        <v>115</v>
      </c>
      <c r="C20" s="179">
        <f>SUM(C9:C19)</f>
        <v>82</v>
      </c>
      <c r="D20" s="167">
        <f t="shared" ref="D20" si="1">SUM(B20:C20)</f>
        <v>197</v>
      </c>
      <c r="E20" s="167">
        <f>SUM(E9:E19)</f>
        <v>67</v>
      </c>
      <c r="F20" s="167">
        <f>SUM(F9:F19)</f>
        <v>81</v>
      </c>
      <c r="G20" s="377">
        <f t="shared" ref="G20" si="2">SUM(E20:F20)</f>
        <v>148</v>
      </c>
      <c r="H20" s="377">
        <f>SUM(H9:H19)</f>
        <v>12</v>
      </c>
      <c r="I20" s="377">
        <f>SUM(I9:I19)</f>
        <v>13</v>
      </c>
      <c r="J20" s="377">
        <f t="shared" ref="J20" si="3">SUM(H20:I20)</f>
        <v>25</v>
      </c>
      <c r="K20" s="167">
        <f t="shared" si="0"/>
        <v>194</v>
      </c>
      <c r="L20" s="167">
        <f t="shared" si="0"/>
        <v>176</v>
      </c>
      <c r="M20" s="167">
        <f t="shared" si="0"/>
        <v>370</v>
      </c>
      <c r="N20" s="168" t="s">
        <v>91</v>
      </c>
    </row>
    <row r="21" spans="1:14" ht="18.75" customHeight="1" x14ac:dyDescent="0.2">
      <c r="A21" s="165" t="s">
        <v>767</v>
      </c>
      <c r="B21" s="167"/>
      <c r="C21" s="167"/>
      <c r="D21" s="167"/>
      <c r="E21" s="167"/>
      <c r="F21" s="167"/>
      <c r="G21" s="377"/>
      <c r="H21" s="167"/>
      <c r="I21" s="167"/>
      <c r="J21" s="377"/>
      <c r="K21" s="167"/>
      <c r="L21" s="167"/>
      <c r="M21" s="167"/>
      <c r="N21" s="168" t="s">
        <v>93</v>
      </c>
    </row>
    <row r="22" spans="1:14" ht="18.75" customHeight="1" x14ac:dyDescent="0.2">
      <c r="A22" s="165" t="s">
        <v>516</v>
      </c>
      <c r="B22" s="377">
        <v>1</v>
      </c>
      <c r="C22" s="377">
        <v>0</v>
      </c>
      <c r="D22" s="167">
        <f>SUM(B22:C22)</f>
        <v>1</v>
      </c>
      <c r="E22" s="377">
        <v>0</v>
      </c>
      <c r="F22" s="377">
        <v>0</v>
      </c>
      <c r="G22" s="377">
        <f>SUM(E22:F22)</f>
        <v>0</v>
      </c>
      <c r="H22" s="377">
        <v>0</v>
      </c>
      <c r="I22" s="377">
        <v>0</v>
      </c>
      <c r="J22" s="377">
        <f>SUM(H22:I22)</f>
        <v>0</v>
      </c>
      <c r="K22" s="167">
        <f t="shared" ref="K22" si="4">SUM(B22,E22,H22)</f>
        <v>1</v>
      </c>
      <c r="L22" s="167">
        <f t="shared" ref="L22" si="5">SUM(C22,F22,I22)</f>
        <v>0</v>
      </c>
      <c r="M22" s="167">
        <f t="shared" ref="M22" si="6">SUM(D22,G22,J22)</f>
        <v>1</v>
      </c>
      <c r="N22" s="168" t="s">
        <v>208</v>
      </c>
    </row>
    <row r="23" spans="1:14" ht="18.75" customHeight="1" x14ac:dyDescent="0.2">
      <c r="A23" s="165" t="s">
        <v>255</v>
      </c>
      <c r="B23" s="377">
        <v>5</v>
      </c>
      <c r="C23" s="377">
        <v>1</v>
      </c>
      <c r="D23" s="377">
        <v>6</v>
      </c>
      <c r="E23" s="377">
        <v>0</v>
      </c>
      <c r="F23" s="377">
        <v>0</v>
      </c>
      <c r="G23" s="377">
        <v>0</v>
      </c>
      <c r="H23" s="377">
        <v>0</v>
      </c>
      <c r="I23" s="377">
        <v>0</v>
      </c>
      <c r="J23" s="377">
        <v>0</v>
      </c>
      <c r="K23" s="377">
        <f>SUM(B23,E23,H23)</f>
        <v>5</v>
      </c>
      <c r="L23" s="377">
        <f t="shared" ref="L23:M23" si="7">SUM(C23,F23,I23)</f>
        <v>1</v>
      </c>
      <c r="M23" s="377">
        <f t="shared" si="7"/>
        <v>6</v>
      </c>
      <c r="N23" s="168" t="s">
        <v>210</v>
      </c>
    </row>
    <row r="24" spans="1:14" ht="18.75" customHeight="1" x14ac:dyDescent="0.2">
      <c r="A24" s="165" t="s">
        <v>217</v>
      </c>
      <c r="B24" s="167">
        <v>4</v>
      </c>
      <c r="C24" s="167">
        <v>0</v>
      </c>
      <c r="D24" s="167">
        <v>4</v>
      </c>
      <c r="E24" s="167">
        <v>1</v>
      </c>
      <c r="F24" s="167">
        <v>0</v>
      </c>
      <c r="G24" s="377">
        <v>1</v>
      </c>
      <c r="H24" s="377">
        <v>0</v>
      </c>
      <c r="I24" s="377">
        <v>1</v>
      </c>
      <c r="J24" s="377">
        <v>1</v>
      </c>
      <c r="K24" s="377">
        <f t="shared" ref="K24:K28" si="8">SUM(B24,E24,H24)</f>
        <v>5</v>
      </c>
      <c r="L24" s="377">
        <f t="shared" ref="L24:L28" si="9">SUM(C24,F24,I24)</f>
        <v>1</v>
      </c>
      <c r="M24" s="377">
        <f t="shared" ref="M24:M28" si="10">SUM(D24,G24,J24)</f>
        <v>6</v>
      </c>
      <c r="N24" s="168" t="s">
        <v>248</v>
      </c>
    </row>
    <row r="25" spans="1:14" ht="18.75" customHeight="1" x14ac:dyDescent="0.2">
      <c r="A25" s="165" t="s">
        <v>221</v>
      </c>
      <c r="B25" s="167">
        <v>19</v>
      </c>
      <c r="C25" s="167">
        <v>2</v>
      </c>
      <c r="D25" s="167">
        <v>21</v>
      </c>
      <c r="E25" s="167">
        <v>2</v>
      </c>
      <c r="F25" s="167">
        <v>0</v>
      </c>
      <c r="G25" s="377">
        <v>2</v>
      </c>
      <c r="H25" s="377">
        <v>0</v>
      </c>
      <c r="I25" s="377">
        <v>0</v>
      </c>
      <c r="J25" s="377">
        <v>0</v>
      </c>
      <c r="K25" s="377">
        <f t="shared" si="8"/>
        <v>21</v>
      </c>
      <c r="L25" s="377">
        <f t="shared" si="9"/>
        <v>2</v>
      </c>
      <c r="M25" s="377">
        <f t="shared" si="10"/>
        <v>23</v>
      </c>
      <c r="N25" s="168" t="s">
        <v>222</v>
      </c>
    </row>
    <row r="26" spans="1:14" ht="18.75" customHeight="1" x14ac:dyDescent="0.2">
      <c r="A26" s="165" t="s">
        <v>309</v>
      </c>
      <c r="B26" s="167">
        <v>20</v>
      </c>
      <c r="C26" s="167">
        <v>13</v>
      </c>
      <c r="D26" s="167">
        <v>33</v>
      </c>
      <c r="E26" s="167">
        <v>0</v>
      </c>
      <c r="F26" s="167">
        <v>0</v>
      </c>
      <c r="G26" s="377">
        <v>0</v>
      </c>
      <c r="H26" s="377">
        <v>0</v>
      </c>
      <c r="I26" s="377">
        <v>0</v>
      </c>
      <c r="J26" s="377">
        <v>0</v>
      </c>
      <c r="K26" s="377">
        <f t="shared" si="8"/>
        <v>20</v>
      </c>
      <c r="L26" s="377">
        <f t="shared" si="9"/>
        <v>13</v>
      </c>
      <c r="M26" s="377">
        <f t="shared" si="10"/>
        <v>33</v>
      </c>
      <c r="N26" s="168" t="s">
        <v>310</v>
      </c>
    </row>
    <row r="27" spans="1:14" ht="18.75" customHeight="1" x14ac:dyDescent="0.2">
      <c r="A27" s="165" t="s">
        <v>311</v>
      </c>
      <c r="B27" s="167">
        <v>2</v>
      </c>
      <c r="C27" s="167">
        <v>4</v>
      </c>
      <c r="D27" s="167">
        <v>6</v>
      </c>
      <c r="E27" s="167">
        <v>0</v>
      </c>
      <c r="F27" s="167">
        <v>0</v>
      </c>
      <c r="G27" s="377">
        <v>0</v>
      </c>
      <c r="H27" s="377">
        <v>0</v>
      </c>
      <c r="I27" s="377">
        <v>0</v>
      </c>
      <c r="J27" s="377">
        <v>0</v>
      </c>
      <c r="K27" s="377">
        <f t="shared" si="8"/>
        <v>2</v>
      </c>
      <c r="L27" s="377">
        <f t="shared" si="9"/>
        <v>4</v>
      </c>
      <c r="M27" s="377">
        <f t="shared" si="10"/>
        <v>6</v>
      </c>
      <c r="N27" s="168" t="s">
        <v>1015</v>
      </c>
    </row>
    <row r="28" spans="1:14" ht="18.75" customHeight="1" x14ac:dyDescent="0.2">
      <c r="A28" s="165" t="s">
        <v>239</v>
      </c>
      <c r="B28" s="167">
        <v>29</v>
      </c>
      <c r="C28" s="167">
        <v>2</v>
      </c>
      <c r="D28" s="167">
        <v>31</v>
      </c>
      <c r="E28" s="167">
        <v>0</v>
      </c>
      <c r="F28" s="167">
        <v>1</v>
      </c>
      <c r="G28" s="377">
        <v>1</v>
      </c>
      <c r="H28" s="377">
        <v>0</v>
      </c>
      <c r="I28" s="377">
        <v>0</v>
      </c>
      <c r="J28" s="377">
        <v>0</v>
      </c>
      <c r="K28" s="377">
        <f t="shared" si="8"/>
        <v>29</v>
      </c>
      <c r="L28" s="377">
        <f t="shared" si="9"/>
        <v>3</v>
      </c>
      <c r="M28" s="377">
        <f t="shared" si="10"/>
        <v>32</v>
      </c>
      <c r="N28" s="168" t="s">
        <v>240</v>
      </c>
    </row>
    <row r="29" spans="1:14" ht="18.75" customHeight="1" thickBot="1" x14ac:dyDescent="0.25">
      <c r="A29" s="165" t="s">
        <v>500</v>
      </c>
      <c r="B29" s="167">
        <f>SUM(B22:B28)</f>
        <v>80</v>
      </c>
      <c r="C29" s="167">
        <f t="shared" ref="C29:M29" si="11">SUM(C22:C28)</f>
        <v>22</v>
      </c>
      <c r="D29" s="167">
        <f t="shared" si="11"/>
        <v>102</v>
      </c>
      <c r="E29" s="167">
        <f t="shared" si="11"/>
        <v>3</v>
      </c>
      <c r="F29" s="167">
        <f t="shared" si="11"/>
        <v>1</v>
      </c>
      <c r="G29" s="167">
        <f t="shared" si="11"/>
        <v>4</v>
      </c>
      <c r="H29" s="167">
        <f t="shared" si="11"/>
        <v>0</v>
      </c>
      <c r="I29" s="167">
        <f t="shared" si="11"/>
        <v>1</v>
      </c>
      <c r="J29" s="167">
        <f t="shared" si="11"/>
        <v>1</v>
      </c>
      <c r="K29" s="167">
        <f t="shared" si="11"/>
        <v>83</v>
      </c>
      <c r="L29" s="167">
        <f t="shared" si="11"/>
        <v>24</v>
      </c>
      <c r="M29" s="167">
        <f t="shared" si="11"/>
        <v>107</v>
      </c>
      <c r="N29" s="168" t="s">
        <v>1018</v>
      </c>
    </row>
    <row r="30" spans="1:14" ht="18.75" customHeight="1" thickBot="1" x14ac:dyDescent="0.25">
      <c r="A30" s="180" t="s">
        <v>252</v>
      </c>
      <c r="B30" s="181">
        <f>SUM(B20,B29)</f>
        <v>195</v>
      </c>
      <c r="C30" s="181">
        <f t="shared" ref="C30:M30" si="12">SUM(C20,C29)</f>
        <v>104</v>
      </c>
      <c r="D30" s="181">
        <f t="shared" si="12"/>
        <v>299</v>
      </c>
      <c r="E30" s="181">
        <f t="shared" si="12"/>
        <v>70</v>
      </c>
      <c r="F30" s="181">
        <f t="shared" si="12"/>
        <v>82</v>
      </c>
      <c r="G30" s="181">
        <f t="shared" si="12"/>
        <v>152</v>
      </c>
      <c r="H30" s="181">
        <f t="shared" si="12"/>
        <v>12</v>
      </c>
      <c r="I30" s="181">
        <f t="shared" si="12"/>
        <v>14</v>
      </c>
      <c r="J30" s="181">
        <f t="shared" si="12"/>
        <v>26</v>
      </c>
      <c r="K30" s="181">
        <f t="shared" si="12"/>
        <v>277</v>
      </c>
      <c r="L30" s="181">
        <f t="shared" si="12"/>
        <v>200</v>
      </c>
      <c r="M30" s="181">
        <f t="shared" si="12"/>
        <v>477</v>
      </c>
      <c r="N30" s="182" t="s">
        <v>253</v>
      </c>
    </row>
    <row r="31"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25" right="0.25" top="1" bottom="0.5" header="1" footer="0.5"/>
  <pageSetup paperSize="9" scale="8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6"/>
  <sheetViews>
    <sheetView rightToLeft="1" view="pageBreakPreview" zoomScale="86" zoomScaleSheetLayoutView="86" workbookViewId="0">
      <selection activeCell="M18" sqref="M18"/>
    </sheetView>
  </sheetViews>
  <sheetFormatPr defaultRowHeight="14.25" x14ac:dyDescent="0.2"/>
  <cols>
    <col min="1" max="1" width="22" style="174" customWidth="1"/>
    <col min="2" max="2" width="8.375" style="174" customWidth="1"/>
    <col min="3" max="3" width="9.625" style="174" customWidth="1"/>
    <col min="4" max="4" width="10.25" style="174" customWidth="1"/>
    <col min="5" max="5" width="8.625" style="174" customWidth="1"/>
    <col min="6" max="6" width="9.5" style="174" customWidth="1"/>
    <col min="7" max="7" width="9.25" style="174" customWidth="1"/>
    <col min="8" max="10" width="10.25" style="174" customWidth="1"/>
    <col min="11" max="11" width="32.875" style="174" customWidth="1"/>
    <col min="12" max="16384" width="9" style="174"/>
  </cols>
  <sheetData>
    <row r="1" spans="1:11" ht="26.25" customHeight="1" x14ac:dyDescent="0.2">
      <c r="A1" s="1032" t="s">
        <v>2185</v>
      </c>
      <c r="B1" s="1032"/>
      <c r="C1" s="1032"/>
      <c r="D1" s="1032"/>
      <c r="E1" s="1032"/>
      <c r="F1" s="1032"/>
      <c r="G1" s="1032"/>
      <c r="H1" s="1032"/>
      <c r="I1" s="1032"/>
      <c r="J1" s="1032"/>
      <c r="K1" s="1032"/>
    </row>
    <row r="2" spans="1:11" ht="33" customHeight="1" x14ac:dyDescent="0.25">
      <c r="A2" s="1061" t="s">
        <v>2186</v>
      </c>
      <c r="B2" s="1061"/>
      <c r="C2" s="1061"/>
      <c r="D2" s="1061"/>
      <c r="E2" s="1061"/>
      <c r="F2" s="1061"/>
      <c r="G2" s="1061"/>
      <c r="H2" s="1061"/>
      <c r="I2" s="1061"/>
      <c r="J2" s="1061"/>
      <c r="K2" s="1061"/>
    </row>
    <row r="3" spans="1:11" s="379" customFormat="1" ht="18.75" thickBot="1" x14ac:dyDescent="0.3">
      <c r="A3" s="375" t="s">
        <v>2572</v>
      </c>
      <c r="K3" s="379" t="s">
        <v>2573</v>
      </c>
    </row>
    <row r="4" spans="1:11" ht="16.5" thickTop="1" x14ac:dyDescent="0.25">
      <c r="A4" s="1034" t="s">
        <v>196</v>
      </c>
      <c r="B4" s="1046" t="s">
        <v>1</v>
      </c>
      <c r="C4" s="1046"/>
      <c r="D4" s="1046"/>
      <c r="E4" s="1046" t="s">
        <v>2</v>
      </c>
      <c r="F4" s="1046"/>
      <c r="G4" s="1046"/>
      <c r="H4" s="1046" t="s">
        <v>4</v>
      </c>
      <c r="I4" s="1046"/>
      <c r="J4" s="1046"/>
      <c r="K4" s="1034" t="s">
        <v>197</v>
      </c>
    </row>
    <row r="5" spans="1:11" ht="15.75" x14ac:dyDescent="0.25">
      <c r="A5" s="1035"/>
      <c r="B5" s="1047" t="s">
        <v>6</v>
      </c>
      <c r="C5" s="1047"/>
      <c r="D5" s="1047"/>
      <c r="E5" s="1047" t="s">
        <v>7</v>
      </c>
      <c r="F5" s="1047"/>
      <c r="G5" s="1047"/>
      <c r="H5" s="1047" t="s">
        <v>9</v>
      </c>
      <c r="I5" s="1047"/>
      <c r="J5" s="1047"/>
      <c r="K5" s="1035"/>
    </row>
    <row r="6" spans="1:11" ht="15.75" x14ac:dyDescent="0.25">
      <c r="A6" s="1035"/>
      <c r="B6" s="356" t="s">
        <v>10</v>
      </c>
      <c r="C6" s="356" t="s">
        <v>112</v>
      </c>
      <c r="D6" s="356" t="s">
        <v>12</v>
      </c>
      <c r="E6" s="356" t="s">
        <v>10</v>
      </c>
      <c r="F6" s="356" t="s">
        <v>112</v>
      </c>
      <c r="G6" s="356" t="s">
        <v>12</v>
      </c>
      <c r="H6" s="356" t="s">
        <v>10</v>
      </c>
      <c r="I6" s="356" t="s">
        <v>112</v>
      </c>
      <c r="J6" s="356" t="s">
        <v>12</v>
      </c>
      <c r="K6" s="1035"/>
    </row>
    <row r="7" spans="1:11" ht="16.5" thickBot="1" x14ac:dyDescent="0.3">
      <c r="A7" s="1036"/>
      <c r="B7" s="164" t="s">
        <v>13</v>
      </c>
      <c r="C7" s="164" t="s">
        <v>14</v>
      </c>
      <c r="D7" s="164" t="s">
        <v>9</v>
      </c>
      <c r="E7" s="164" t="s">
        <v>13</v>
      </c>
      <c r="F7" s="164" t="s">
        <v>14</v>
      </c>
      <c r="G7" s="164" t="s">
        <v>9</v>
      </c>
      <c r="H7" s="164" t="s">
        <v>13</v>
      </c>
      <c r="I7" s="164" t="s">
        <v>14</v>
      </c>
      <c r="J7" s="164" t="s">
        <v>9</v>
      </c>
      <c r="K7" s="1036"/>
    </row>
    <row r="8" spans="1:11" ht="18.95" customHeight="1" x14ac:dyDescent="0.2">
      <c r="A8" s="165" t="s">
        <v>15</v>
      </c>
      <c r="B8" s="167"/>
      <c r="C8" s="167"/>
      <c r="D8" s="167"/>
      <c r="E8" s="167"/>
      <c r="F8" s="167"/>
      <c r="G8" s="167"/>
      <c r="H8" s="167"/>
      <c r="I8" s="167"/>
      <c r="J8" s="167"/>
      <c r="K8" s="168" t="s">
        <v>952</v>
      </c>
    </row>
    <row r="9" spans="1:11" ht="18.95" customHeight="1" x14ac:dyDescent="0.2">
      <c r="A9" s="165" t="s">
        <v>426</v>
      </c>
      <c r="B9" s="167">
        <v>125</v>
      </c>
      <c r="C9" s="167">
        <v>178</v>
      </c>
      <c r="D9" s="167">
        <v>303</v>
      </c>
      <c r="E9" s="167">
        <v>0</v>
      </c>
      <c r="F9" s="167">
        <v>0</v>
      </c>
      <c r="G9" s="167">
        <f>SUM(E9:F9)</f>
        <v>0</v>
      </c>
      <c r="H9" s="167">
        <f t="shared" ref="H9:J21" si="0">SUM(B9,E9)</f>
        <v>125</v>
      </c>
      <c r="I9" s="167">
        <f t="shared" si="0"/>
        <v>178</v>
      </c>
      <c r="J9" s="167">
        <f t="shared" si="0"/>
        <v>303</v>
      </c>
      <c r="K9" s="168" t="s">
        <v>200</v>
      </c>
    </row>
    <row r="10" spans="1:11" ht="18.95" customHeight="1" x14ac:dyDescent="0.2">
      <c r="A10" s="165" t="s">
        <v>790</v>
      </c>
      <c r="B10" s="167">
        <v>63</v>
      </c>
      <c r="C10" s="167">
        <v>128</v>
      </c>
      <c r="D10" s="167">
        <v>191</v>
      </c>
      <c r="E10" s="167">
        <v>0</v>
      </c>
      <c r="F10" s="167">
        <v>0</v>
      </c>
      <c r="G10" s="167">
        <f t="shared" ref="G10:G21" si="1">SUM(E10:F10)</f>
        <v>0</v>
      </c>
      <c r="H10" s="167">
        <f t="shared" si="0"/>
        <v>63</v>
      </c>
      <c r="I10" s="167">
        <f t="shared" si="0"/>
        <v>128</v>
      </c>
      <c r="J10" s="167">
        <f t="shared" si="0"/>
        <v>191</v>
      </c>
      <c r="K10" s="168" t="s">
        <v>204</v>
      </c>
    </row>
    <row r="11" spans="1:11" ht="18.95" customHeight="1" x14ac:dyDescent="0.2">
      <c r="A11" s="165" t="s">
        <v>404</v>
      </c>
      <c r="B11" s="167">
        <v>86</v>
      </c>
      <c r="C11" s="167">
        <v>147</v>
      </c>
      <c r="D11" s="167">
        <v>233</v>
      </c>
      <c r="E11" s="167">
        <v>0</v>
      </c>
      <c r="F11" s="167">
        <v>0</v>
      </c>
      <c r="G11" s="167">
        <f t="shared" si="1"/>
        <v>0</v>
      </c>
      <c r="H11" s="167">
        <f t="shared" si="0"/>
        <v>86</v>
      </c>
      <c r="I11" s="167">
        <f t="shared" si="0"/>
        <v>147</v>
      </c>
      <c r="J11" s="167">
        <f t="shared" si="0"/>
        <v>233</v>
      </c>
      <c r="K11" s="168" t="s">
        <v>1014</v>
      </c>
    </row>
    <row r="12" spans="1:11" ht="18.95" customHeight="1" x14ac:dyDescent="0.2">
      <c r="A12" s="165" t="s">
        <v>516</v>
      </c>
      <c r="B12" s="167">
        <v>29</v>
      </c>
      <c r="C12" s="167">
        <v>77</v>
      </c>
      <c r="D12" s="167">
        <v>106</v>
      </c>
      <c r="E12" s="167">
        <v>0</v>
      </c>
      <c r="F12" s="167">
        <v>0</v>
      </c>
      <c r="G12" s="167">
        <f t="shared" si="1"/>
        <v>0</v>
      </c>
      <c r="H12" s="167">
        <f t="shared" si="0"/>
        <v>29</v>
      </c>
      <c r="I12" s="167">
        <f t="shared" si="0"/>
        <v>77</v>
      </c>
      <c r="J12" s="167">
        <f t="shared" si="0"/>
        <v>106</v>
      </c>
      <c r="K12" s="168" t="s">
        <v>208</v>
      </c>
    </row>
    <row r="13" spans="1:11" ht="18.95" customHeight="1" x14ac:dyDescent="0.2">
      <c r="A13" s="165" t="s">
        <v>255</v>
      </c>
      <c r="B13" s="167">
        <v>201</v>
      </c>
      <c r="C13" s="167">
        <v>231</v>
      </c>
      <c r="D13" s="167">
        <v>432</v>
      </c>
      <c r="E13" s="167">
        <v>0</v>
      </c>
      <c r="F13" s="167">
        <v>0</v>
      </c>
      <c r="G13" s="167">
        <f t="shared" si="1"/>
        <v>0</v>
      </c>
      <c r="H13" s="167">
        <f t="shared" si="0"/>
        <v>201</v>
      </c>
      <c r="I13" s="167">
        <f t="shared" si="0"/>
        <v>231</v>
      </c>
      <c r="J13" s="167">
        <f t="shared" si="0"/>
        <v>432</v>
      </c>
      <c r="K13" s="168" t="s">
        <v>210</v>
      </c>
    </row>
    <row r="14" spans="1:11" ht="18.95" customHeight="1" x14ac:dyDescent="0.2">
      <c r="A14" s="165" t="s">
        <v>506</v>
      </c>
      <c r="B14" s="167">
        <v>43</v>
      </c>
      <c r="C14" s="167">
        <v>111</v>
      </c>
      <c r="D14" s="167">
        <v>154</v>
      </c>
      <c r="E14" s="167">
        <v>0</v>
      </c>
      <c r="F14" s="167">
        <v>0</v>
      </c>
      <c r="G14" s="167">
        <f t="shared" si="1"/>
        <v>0</v>
      </c>
      <c r="H14" s="167">
        <f t="shared" si="0"/>
        <v>43</v>
      </c>
      <c r="I14" s="167">
        <f t="shared" si="0"/>
        <v>111</v>
      </c>
      <c r="J14" s="167">
        <f t="shared" si="0"/>
        <v>154</v>
      </c>
      <c r="K14" s="168" t="s">
        <v>214</v>
      </c>
    </row>
    <row r="15" spans="1:11" ht="18.95" customHeight="1" x14ac:dyDescent="0.2">
      <c r="A15" s="165" t="s">
        <v>301</v>
      </c>
      <c r="B15" s="167">
        <v>78</v>
      </c>
      <c r="C15" s="167">
        <v>433</v>
      </c>
      <c r="D15" s="167">
        <v>511</v>
      </c>
      <c r="E15" s="167">
        <v>0</v>
      </c>
      <c r="F15" s="167">
        <v>0</v>
      </c>
      <c r="G15" s="167">
        <f t="shared" si="1"/>
        <v>0</v>
      </c>
      <c r="H15" s="167">
        <f t="shared" si="0"/>
        <v>78</v>
      </c>
      <c r="I15" s="167">
        <f t="shared" si="0"/>
        <v>433</v>
      </c>
      <c r="J15" s="167">
        <f t="shared" si="0"/>
        <v>511</v>
      </c>
      <c r="K15" s="168" t="s">
        <v>248</v>
      </c>
    </row>
    <row r="16" spans="1:11" ht="18.95" customHeight="1" x14ac:dyDescent="0.2">
      <c r="A16" s="165" t="s">
        <v>221</v>
      </c>
      <c r="B16" s="167">
        <v>364</v>
      </c>
      <c r="C16" s="167">
        <v>214</v>
      </c>
      <c r="D16" s="167">
        <v>578</v>
      </c>
      <c r="E16" s="167">
        <v>0</v>
      </c>
      <c r="F16" s="167">
        <v>0</v>
      </c>
      <c r="G16" s="167">
        <f t="shared" si="1"/>
        <v>0</v>
      </c>
      <c r="H16" s="167">
        <f t="shared" si="0"/>
        <v>364</v>
      </c>
      <c r="I16" s="167">
        <f t="shared" si="0"/>
        <v>214</v>
      </c>
      <c r="J16" s="167">
        <f t="shared" si="0"/>
        <v>578</v>
      </c>
      <c r="K16" s="168" t="s">
        <v>222</v>
      </c>
    </row>
    <row r="17" spans="1:11" ht="18.95" customHeight="1" x14ac:dyDescent="0.2">
      <c r="A17" s="165" t="s">
        <v>309</v>
      </c>
      <c r="B17" s="167">
        <v>295</v>
      </c>
      <c r="C17" s="167">
        <v>937</v>
      </c>
      <c r="D17" s="167">
        <v>1232</v>
      </c>
      <c r="E17" s="167">
        <v>0</v>
      </c>
      <c r="F17" s="167">
        <v>0</v>
      </c>
      <c r="G17" s="167">
        <f t="shared" si="1"/>
        <v>0</v>
      </c>
      <c r="H17" s="167">
        <f t="shared" si="0"/>
        <v>295</v>
      </c>
      <c r="I17" s="167">
        <f t="shared" si="0"/>
        <v>937</v>
      </c>
      <c r="J17" s="167">
        <f t="shared" si="0"/>
        <v>1232</v>
      </c>
      <c r="K17" s="168" t="s">
        <v>310</v>
      </c>
    </row>
    <row r="18" spans="1:11" ht="18.95" customHeight="1" x14ac:dyDescent="0.2">
      <c r="A18" s="165" t="s">
        <v>311</v>
      </c>
      <c r="B18" s="167">
        <v>1230</v>
      </c>
      <c r="C18" s="167">
        <v>1987</v>
      </c>
      <c r="D18" s="167">
        <v>3217</v>
      </c>
      <c r="E18" s="167">
        <v>0</v>
      </c>
      <c r="F18" s="167">
        <v>0</v>
      </c>
      <c r="G18" s="167">
        <f t="shared" si="1"/>
        <v>0</v>
      </c>
      <c r="H18" s="167">
        <f t="shared" si="0"/>
        <v>1230</v>
      </c>
      <c r="I18" s="167">
        <f t="shared" si="0"/>
        <v>1987</v>
      </c>
      <c r="J18" s="167">
        <f t="shared" si="0"/>
        <v>3217</v>
      </c>
      <c r="K18" s="168" t="s">
        <v>1015</v>
      </c>
    </row>
    <row r="19" spans="1:11" ht="18.95" customHeight="1" x14ac:dyDescent="0.2">
      <c r="A19" s="165" t="s">
        <v>229</v>
      </c>
      <c r="B19" s="167">
        <v>298</v>
      </c>
      <c r="C19" s="167">
        <v>167</v>
      </c>
      <c r="D19" s="167">
        <v>465</v>
      </c>
      <c r="E19" s="167">
        <v>0</v>
      </c>
      <c r="F19" s="167">
        <v>0</v>
      </c>
      <c r="G19" s="167">
        <f t="shared" si="1"/>
        <v>0</v>
      </c>
      <c r="H19" s="167">
        <f t="shared" si="0"/>
        <v>298</v>
      </c>
      <c r="I19" s="167">
        <f t="shared" si="0"/>
        <v>167</v>
      </c>
      <c r="J19" s="167">
        <f t="shared" si="0"/>
        <v>465</v>
      </c>
      <c r="K19" s="168" t="s">
        <v>230</v>
      </c>
    </row>
    <row r="20" spans="1:11" ht="18.95" customHeight="1" x14ac:dyDescent="0.2">
      <c r="A20" s="165" t="s">
        <v>239</v>
      </c>
      <c r="B20" s="167">
        <v>306</v>
      </c>
      <c r="C20" s="167">
        <v>300</v>
      </c>
      <c r="D20" s="167">
        <v>606</v>
      </c>
      <c r="E20" s="167">
        <v>0</v>
      </c>
      <c r="F20" s="167">
        <v>0</v>
      </c>
      <c r="G20" s="167">
        <f t="shared" si="1"/>
        <v>0</v>
      </c>
      <c r="H20" s="167">
        <f t="shared" si="0"/>
        <v>306</v>
      </c>
      <c r="I20" s="167">
        <f t="shared" si="0"/>
        <v>300</v>
      </c>
      <c r="J20" s="167">
        <f t="shared" si="0"/>
        <v>606</v>
      </c>
      <c r="K20" s="168" t="s">
        <v>240</v>
      </c>
    </row>
    <row r="21" spans="1:11" ht="18.95" customHeight="1" x14ac:dyDescent="0.2">
      <c r="A21" s="165" t="s">
        <v>1016</v>
      </c>
      <c r="B21" s="167">
        <v>82</v>
      </c>
      <c r="C21" s="167">
        <v>68</v>
      </c>
      <c r="D21" s="167">
        <v>150</v>
      </c>
      <c r="E21" s="167">
        <v>0</v>
      </c>
      <c r="F21" s="167">
        <v>0</v>
      </c>
      <c r="G21" s="167">
        <f t="shared" si="1"/>
        <v>0</v>
      </c>
      <c r="H21" s="167">
        <f t="shared" si="0"/>
        <v>82</v>
      </c>
      <c r="I21" s="167">
        <f t="shared" si="0"/>
        <v>68</v>
      </c>
      <c r="J21" s="167">
        <f t="shared" si="0"/>
        <v>150</v>
      </c>
      <c r="K21" s="168" t="s">
        <v>242</v>
      </c>
    </row>
    <row r="22" spans="1:11" ht="18.95" customHeight="1" x14ac:dyDescent="0.2">
      <c r="A22" s="165" t="s">
        <v>90</v>
      </c>
      <c r="B22" s="167">
        <f>SUM(B9:B21)</f>
        <v>3200</v>
      </c>
      <c r="C22" s="167">
        <f t="shared" ref="C22:J22" si="2">SUM(C9:C21)</f>
        <v>4978</v>
      </c>
      <c r="D22" s="167">
        <f t="shared" si="2"/>
        <v>8178</v>
      </c>
      <c r="E22" s="167">
        <f t="shared" si="2"/>
        <v>0</v>
      </c>
      <c r="F22" s="167">
        <f t="shared" si="2"/>
        <v>0</v>
      </c>
      <c r="G22" s="167">
        <f t="shared" si="2"/>
        <v>0</v>
      </c>
      <c r="H22" s="167">
        <f t="shared" si="2"/>
        <v>3200</v>
      </c>
      <c r="I22" s="167">
        <f t="shared" si="2"/>
        <v>4978</v>
      </c>
      <c r="J22" s="167">
        <f t="shared" si="2"/>
        <v>8178</v>
      </c>
      <c r="K22" s="168" t="s">
        <v>91</v>
      </c>
    </row>
    <row r="23" spans="1:11" ht="15" customHeight="1" x14ac:dyDescent="0.2">
      <c r="A23" s="165" t="s">
        <v>767</v>
      </c>
      <c r="B23" s="167"/>
      <c r="C23" s="167"/>
      <c r="D23" s="167"/>
      <c r="E23" s="167"/>
      <c r="F23" s="167"/>
      <c r="G23" s="167"/>
      <c r="H23" s="167"/>
      <c r="I23" s="167"/>
      <c r="J23" s="167"/>
      <c r="K23" s="168" t="s">
        <v>93</v>
      </c>
    </row>
    <row r="24" spans="1:11" ht="18.95" customHeight="1" x14ac:dyDescent="0.2">
      <c r="A24" s="165" t="s">
        <v>516</v>
      </c>
      <c r="B24" s="167">
        <v>46</v>
      </c>
      <c r="C24" s="167">
        <v>11</v>
      </c>
      <c r="D24" s="167">
        <v>57</v>
      </c>
      <c r="E24" s="167">
        <v>0</v>
      </c>
      <c r="F24" s="167">
        <v>0</v>
      </c>
      <c r="G24" s="167">
        <f t="shared" ref="G24:G25" si="3">SUM(E24:F24)</f>
        <v>0</v>
      </c>
      <c r="H24" s="167">
        <f t="shared" ref="H24:H25" si="4">SUM(B24,E24)</f>
        <v>46</v>
      </c>
      <c r="I24" s="167">
        <f t="shared" ref="I24:I25" si="5">SUM(C24,F24)</f>
        <v>11</v>
      </c>
      <c r="J24" s="167">
        <f t="shared" ref="J24:J25" si="6">SUM(D24,G24)</f>
        <v>57</v>
      </c>
      <c r="K24" s="168" t="s">
        <v>208</v>
      </c>
    </row>
    <row r="25" spans="1:11" ht="18.95" customHeight="1" x14ac:dyDescent="0.2">
      <c r="A25" s="165" t="s">
        <v>255</v>
      </c>
      <c r="B25" s="167">
        <v>114</v>
      </c>
      <c r="C25" s="167">
        <v>22</v>
      </c>
      <c r="D25" s="167">
        <v>136</v>
      </c>
      <c r="E25" s="167">
        <v>0</v>
      </c>
      <c r="F25" s="167">
        <v>0</v>
      </c>
      <c r="G25" s="167">
        <f t="shared" si="3"/>
        <v>0</v>
      </c>
      <c r="H25" s="167">
        <f t="shared" si="4"/>
        <v>114</v>
      </c>
      <c r="I25" s="167">
        <f t="shared" si="5"/>
        <v>22</v>
      </c>
      <c r="J25" s="167">
        <f t="shared" si="6"/>
        <v>136</v>
      </c>
      <c r="K25" s="168" t="s">
        <v>210</v>
      </c>
    </row>
    <row r="26" spans="1:11" ht="18.95" customHeight="1" x14ac:dyDescent="0.2">
      <c r="A26" s="165" t="s">
        <v>301</v>
      </c>
      <c r="B26" s="167">
        <v>131</v>
      </c>
      <c r="C26" s="167">
        <v>58</v>
      </c>
      <c r="D26" s="167">
        <v>189</v>
      </c>
      <c r="E26" s="167">
        <v>0</v>
      </c>
      <c r="F26" s="167">
        <v>0</v>
      </c>
      <c r="G26" s="167">
        <v>0</v>
      </c>
      <c r="H26" s="167">
        <f t="shared" ref="H26:J30" si="7">SUM(B26,E26)</f>
        <v>131</v>
      </c>
      <c r="I26" s="167">
        <f t="shared" si="7"/>
        <v>58</v>
      </c>
      <c r="J26" s="167">
        <f t="shared" si="7"/>
        <v>189</v>
      </c>
      <c r="K26" s="168" t="s">
        <v>248</v>
      </c>
    </row>
    <row r="27" spans="1:11" ht="18.95" customHeight="1" x14ac:dyDescent="0.2">
      <c r="A27" s="165" t="s">
        <v>221</v>
      </c>
      <c r="B27" s="167">
        <v>289</v>
      </c>
      <c r="C27" s="167">
        <v>263</v>
      </c>
      <c r="D27" s="167">
        <v>552</v>
      </c>
      <c r="E27" s="167">
        <v>0</v>
      </c>
      <c r="F27" s="167">
        <v>0</v>
      </c>
      <c r="G27" s="167">
        <v>0</v>
      </c>
      <c r="H27" s="167">
        <f t="shared" si="7"/>
        <v>289</v>
      </c>
      <c r="I27" s="167">
        <f t="shared" si="7"/>
        <v>263</v>
      </c>
      <c r="J27" s="167">
        <f t="shared" si="7"/>
        <v>552</v>
      </c>
      <c r="K27" s="168" t="s">
        <v>222</v>
      </c>
    </row>
    <row r="28" spans="1:11" ht="18.95" customHeight="1" x14ac:dyDescent="0.2">
      <c r="A28" s="165" t="s">
        <v>309</v>
      </c>
      <c r="B28" s="167">
        <v>367</v>
      </c>
      <c r="C28" s="167">
        <v>519</v>
      </c>
      <c r="D28" s="167">
        <v>886</v>
      </c>
      <c r="E28" s="167">
        <v>0</v>
      </c>
      <c r="F28" s="167">
        <v>0</v>
      </c>
      <c r="G28" s="167">
        <v>0</v>
      </c>
      <c r="H28" s="167">
        <f t="shared" si="7"/>
        <v>367</v>
      </c>
      <c r="I28" s="167">
        <f t="shared" si="7"/>
        <v>519</v>
      </c>
      <c r="J28" s="167">
        <f t="shared" si="7"/>
        <v>886</v>
      </c>
      <c r="K28" s="168" t="s">
        <v>310</v>
      </c>
    </row>
    <row r="29" spans="1:11" ht="18.95" customHeight="1" x14ac:dyDescent="0.2">
      <c r="A29" s="165" t="s">
        <v>311</v>
      </c>
      <c r="B29" s="167">
        <v>702</v>
      </c>
      <c r="C29" s="167">
        <v>746</v>
      </c>
      <c r="D29" s="167">
        <v>1448</v>
      </c>
      <c r="E29" s="167">
        <v>0</v>
      </c>
      <c r="F29" s="167">
        <v>0</v>
      </c>
      <c r="G29" s="167">
        <v>0</v>
      </c>
      <c r="H29" s="167">
        <f t="shared" si="7"/>
        <v>702</v>
      </c>
      <c r="I29" s="167">
        <f t="shared" si="7"/>
        <v>746</v>
      </c>
      <c r="J29" s="167">
        <f t="shared" si="7"/>
        <v>1448</v>
      </c>
      <c r="K29" s="168" t="s">
        <v>1015</v>
      </c>
    </row>
    <row r="30" spans="1:11" ht="18.95" customHeight="1" x14ac:dyDescent="0.2">
      <c r="A30" s="165" t="s">
        <v>239</v>
      </c>
      <c r="B30" s="167">
        <v>256</v>
      </c>
      <c r="C30" s="167">
        <v>62</v>
      </c>
      <c r="D30" s="167">
        <v>318</v>
      </c>
      <c r="E30" s="167">
        <v>0</v>
      </c>
      <c r="F30" s="167">
        <v>0</v>
      </c>
      <c r="G30" s="167">
        <v>0</v>
      </c>
      <c r="H30" s="167">
        <f t="shared" si="7"/>
        <v>256</v>
      </c>
      <c r="I30" s="167">
        <f t="shared" si="7"/>
        <v>62</v>
      </c>
      <c r="J30" s="167">
        <f t="shared" si="7"/>
        <v>318</v>
      </c>
      <c r="K30" s="168" t="s">
        <v>240</v>
      </c>
    </row>
    <row r="31" spans="1:11" ht="18.95" customHeight="1" thickBot="1" x14ac:dyDescent="0.25">
      <c r="A31" s="165" t="s">
        <v>500</v>
      </c>
      <c r="B31" s="167">
        <f>SUM(B24:B30)</f>
        <v>1905</v>
      </c>
      <c r="C31" s="167">
        <f t="shared" ref="C31:J31" si="8">SUM(C24:C30)</f>
        <v>1681</v>
      </c>
      <c r="D31" s="167">
        <f t="shared" si="8"/>
        <v>3586</v>
      </c>
      <c r="E31" s="167">
        <f t="shared" si="8"/>
        <v>0</v>
      </c>
      <c r="F31" s="167">
        <f t="shared" si="8"/>
        <v>0</v>
      </c>
      <c r="G31" s="167">
        <f t="shared" si="8"/>
        <v>0</v>
      </c>
      <c r="H31" s="167">
        <f t="shared" si="8"/>
        <v>1905</v>
      </c>
      <c r="I31" s="167">
        <f t="shared" si="8"/>
        <v>1681</v>
      </c>
      <c r="J31" s="167">
        <f t="shared" si="8"/>
        <v>3586</v>
      </c>
      <c r="K31" s="168" t="s">
        <v>1018</v>
      </c>
    </row>
    <row r="32" spans="1:11" ht="18.95" customHeight="1" thickBot="1" x14ac:dyDescent="0.25">
      <c r="A32" s="180" t="s">
        <v>252</v>
      </c>
      <c r="B32" s="181">
        <f>SUM(B22,B31)</f>
        <v>5105</v>
      </c>
      <c r="C32" s="181">
        <f t="shared" ref="C32:J32" si="9">SUM(C22,C31)</f>
        <v>6659</v>
      </c>
      <c r="D32" s="181">
        <f t="shared" si="9"/>
        <v>11764</v>
      </c>
      <c r="E32" s="181">
        <f t="shared" si="9"/>
        <v>0</v>
      </c>
      <c r="F32" s="181">
        <f t="shared" si="9"/>
        <v>0</v>
      </c>
      <c r="G32" s="181">
        <f t="shared" si="9"/>
        <v>0</v>
      </c>
      <c r="H32" s="181">
        <f t="shared" si="9"/>
        <v>5105</v>
      </c>
      <c r="I32" s="181">
        <f t="shared" si="9"/>
        <v>6659</v>
      </c>
      <c r="J32" s="181">
        <f t="shared" si="9"/>
        <v>11764</v>
      </c>
      <c r="K32" s="182" t="s">
        <v>253</v>
      </c>
    </row>
    <row r="33" spans="1:11" ht="15" customHeight="1" thickTop="1" x14ac:dyDescent="0.2"/>
    <row r="34" spans="1:11" ht="21.75" customHeight="1" x14ac:dyDescent="0.2">
      <c r="A34" s="1032" t="s">
        <v>2187</v>
      </c>
      <c r="B34" s="1032"/>
      <c r="C34" s="1032"/>
      <c r="D34" s="1032"/>
      <c r="E34" s="1032"/>
      <c r="F34" s="1032"/>
      <c r="G34" s="1032"/>
      <c r="H34" s="1032"/>
      <c r="I34" s="1032"/>
      <c r="J34" s="1032"/>
      <c r="K34" s="1032"/>
    </row>
    <row r="35" spans="1:11" ht="29.25" customHeight="1" x14ac:dyDescent="0.25">
      <c r="A35" s="1061" t="s">
        <v>2188</v>
      </c>
      <c r="B35" s="1061"/>
      <c r="C35" s="1061"/>
      <c r="D35" s="1061"/>
      <c r="E35" s="1061"/>
      <c r="F35" s="1061"/>
      <c r="G35" s="1061"/>
      <c r="H35" s="1061"/>
      <c r="I35" s="1061"/>
      <c r="J35" s="1061"/>
      <c r="K35" s="1061"/>
    </row>
    <row r="36" spans="1:11" s="163" customFormat="1" ht="18.75" thickBot="1" x14ac:dyDescent="0.3">
      <c r="A36" s="375" t="s">
        <v>2574</v>
      </c>
      <c r="K36" s="376" t="s">
        <v>1019</v>
      </c>
    </row>
    <row r="37" spans="1:11" ht="16.5" thickTop="1" x14ac:dyDescent="0.25">
      <c r="A37" s="1034" t="s">
        <v>196</v>
      </c>
      <c r="B37" s="1046" t="s">
        <v>1</v>
      </c>
      <c r="C37" s="1046"/>
      <c r="D37" s="1046"/>
      <c r="E37" s="1046" t="s">
        <v>2</v>
      </c>
      <c r="F37" s="1046"/>
      <c r="G37" s="1046"/>
      <c r="H37" s="1046" t="s">
        <v>4</v>
      </c>
      <c r="I37" s="1046"/>
      <c r="J37" s="1046"/>
      <c r="K37" s="1034" t="s">
        <v>197</v>
      </c>
    </row>
    <row r="38" spans="1:11" ht="15.75" x14ac:dyDescent="0.25">
      <c r="A38" s="1035"/>
      <c r="B38" s="1047" t="s">
        <v>6</v>
      </c>
      <c r="C38" s="1047"/>
      <c r="D38" s="1047"/>
      <c r="E38" s="1047" t="s">
        <v>7</v>
      </c>
      <c r="F38" s="1047"/>
      <c r="G38" s="1047"/>
      <c r="H38" s="1047" t="s">
        <v>9</v>
      </c>
      <c r="I38" s="1047"/>
      <c r="J38" s="1047"/>
      <c r="K38" s="1035"/>
    </row>
    <row r="39" spans="1:11" ht="15.75" x14ac:dyDescent="0.25">
      <c r="A39" s="1035"/>
      <c r="B39" s="356" t="s">
        <v>10</v>
      </c>
      <c r="C39" s="356" t="s">
        <v>112</v>
      </c>
      <c r="D39" s="356" t="s">
        <v>12</v>
      </c>
      <c r="E39" s="356" t="s">
        <v>10</v>
      </c>
      <c r="F39" s="356" t="s">
        <v>112</v>
      </c>
      <c r="G39" s="356" t="s">
        <v>12</v>
      </c>
      <c r="H39" s="356" t="s">
        <v>10</v>
      </c>
      <c r="I39" s="356" t="s">
        <v>112</v>
      </c>
      <c r="J39" s="356" t="s">
        <v>12</v>
      </c>
      <c r="K39" s="1035"/>
    </row>
    <row r="40" spans="1:11" ht="16.5" thickBot="1" x14ac:dyDescent="0.3">
      <c r="A40" s="1036"/>
      <c r="B40" s="164" t="s">
        <v>13</v>
      </c>
      <c r="C40" s="164" t="s">
        <v>14</v>
      </c>
      <c r="D40" s="164" t="s">
        <v>9</v>
      </c>
      <c r="E40" s="164" t="s">
        <v>13</v>
      </c>
      <c r="F40" s="164" t="s">
        <v>14</v>
      </c>
      <c r="G40" s="164" t="s">
        <v>9</v>
      </c>
      <c r="H40" s="164" t="s">
        <v>13</v>
      </c>
      <c r="I40" s="164" t="s">
        <v>14</v>
      </c>
      <c r="J40" s="164" t="s">
        <v>9</v>
      </c>
      <c r="K40" s="1036"/>
    </row>
    <row r="41" spans="1:11" ht="18.95" customHeight="1" x14ac:dyDescent="0.2">
      <c r="A41" s="165" t="s">
        <v>15</v>
      </c>
      <c r="B41" s="167"/>
      <c r="C41" s="167"/>
      <c r="D41" s="167"/>
      <c r="E41" s="167"/>
      <c r="F41" s="167"/>
      <c r="G41" s="167"/>
      <c r="H41" s="167"/>
      <c r="I41" s="167"/>
      <c r="J41" s="167"/>
      <c r="K41" s="168" t="s">
        <v>952</v>
      </c>
    </row>
    <row r="42" spans="1:11" ht="18.95" customHeight="1" x14ac:dyDescent="0.2">
      <c r="A42" s="165" t="s">
        <v>426</v>
      </c>
      <c r="B42" s="167">
        <v>111</v>
      </c>
      <c r="C42" s="167">
        <v>161</v>
      </c>
      <c r="D42" s="167">
        <v>272</v>
      </c>
      <c r="E42" s="167">
        <v>0</v>
      </c>
      <c r="F42" s="167">
        <v>0</v>
      </c>
      <c r="G42" s="167">
        <v>0</v>
      </c>
      <c r="H42" s="167">
        <f>SUM(B42,E42)</f>
        <v>111</v>
      </c>
      <c r="I42" s="167">
        <f t="shared" ref="I42:J54" si="10">SUM(C42,F42)</f>
        <v>161</v>
      </c>
      <c r="J42" s="167">
        <f t="shared" si="10"/>
        <v>272</v>
      </c>
      <c r="K42" s="168" t="s">
        <v>200</v>
      </c>
    </row>
    <row r="43" spans="1:11" ht="18.95" customHeight="1" x14ac:dyDescent="0.2">
      <c r="A43" s="165" t="s">
        <v>790</v>
      </c>
      <c r="B43" s="167">
        <v>61</v>
      </c>
      <c r="C43" s="167">
        <v>128</v>
      </c>
      <c r="D43" s="167">
        <v>189</v>
      </c>
      <c r="E43" s="167">
        <v>0</v>
      </c>
      <c r="F43" s="167">
        <v>0</v>
      </c>
      <c r="G43" s="167">
        <v>0</v>
      </c>
      <c r="H43" s="167">
        <f t="shared" ref="H43:H54" si="11">SUM(B43,E43)</f>
        <v>61</v>
      </c>
      <c r="I43" s="167">
        <f t="shared" si="10"/>
        <v>128</v>
      </c>
      <c r="J43" s="167">
        <f t="shared" si="10"/>
        <v>189</v>
      </c>
      <c r="K43" s="168" t="s">
        <v>204</v>
      </c>
    </row>
    <row r="44" spans="1:11" ht="18.95" customHeight="1" x14ac:dyDescent="0.2">
      <c r="A44" s="165" t="s">
        <v>404</v>
      </c>
      <c r="B44" s="167">
        <v>86</v>
      </c>
      <c r="C44" s="167">
        <v>147</v>
      </c>
      <c r="D44" s="167">
        <v>233</v>
      </c>
      <c r="E44" s="167">
        <v>0</v>
      </c>
      <c r="F44" s="167">
        <v>0</v>
      </c>
      <c r="G44" s="167">
        <v>0</v>
      </c>
      <c r="H44" s="167">
        <f t="shared" si="11"/>
        <v>86</v>
      </c>
      <c r="I44" s="167">
        <f t="shared" si="10"/>
        <v>147</v>
      </c>
      <c r="J44" s="167">
        <f t="shared" si="10"/>
        <v>233</v>
      </c>
      <c r="K44" s="168" t="s">
        <v>1014</v>
      </c>
    </row>
    <row r="45" spans="1:11" ht="18.95" customHeight="1" x14ac:dyDescent="0.2">
      <c r="A45" s="165" t="s">
        <v>516</v>
      </c>
      <c r="B45" s="167">
        <v>29</v>
      </c>
      <c r="C45" s="167">
        <v>77</v>
      </c>
      <c r="D45" s="167">
        <v>106</v>
      </c>
      <c r="E45" s="167">
        <v>0</v>
      </c>
      <c r="F45" s="167">
        <v>0</v>
      </c>
      <c r="G45" s="167">
        <v>0</v>
      </c>
      <c r="H45" s="167">
        <f t="shared" si="11"/>
        <v>29</v>
      </c>
      <c r="I45" s="167">
        <f t="shared" si="10"/>
        <v>77</v>
      </c>
      <c r="J45" s="167">
        <f t="shared" si="10"/>
        <v>106</v>
      </c>
      <c r="K45" s="168" t="s">
        <v>208</v>
      </c>
    </row>
    <row r="46" spans="1:11" ht="18.95" customHeight="1" x14ac:dyDescent="0.2">
      <c r="A46" s="165" t="s">
        <v>255</v>
      </c>
      <c r="B46" s="167">
        <v>193</v>
      </c>
      <c r="C46" s="167">
        <v>229</v>
      </c>
      <c r="D46" s="167">
        <v>422</v>
      </c>
      <c r="E46" s="167">
        <v>0</v>
      </c>
      <c r="F46" s="167">
        <v>0</v>
      </c>
      <c r="G46" s="167">
        <v>0</v>
      </c>
      <c r="H46" s="167">
        <f t="shared" si="11"/>
        <v>193</v>
      </c>
      <c r="I46" s="167">
        <f t="shared" si="10"/>
        <v>229</v>
      </c>
      <c r="J46" s="167">
        <f t="shared" si="10"/>
        <v>422</v>
      </c>
      <c r="K46" s="168" t="s">
        <v>210</v>
      </c>
    </row>
    <row r="47" spans="1:11" ht="18.95" customHeight="1" x14ac:dyDescent="0.2">
      <c r="A47" s="165" t="s">
        <v>506</v>
      </c>
      <c r="B47" s="167">
        <v>43</v>
      </c>
      <c r="C47" s="167">
        <v>100</v>
      </c>
      <c r="D47" s="167">
        <v>143</v>
      </c>
      <c r="E47" s="167">
        <v>0</v>
      </c>
      <c r="F47" s="167">
        <v>0</v>
      </c>
      <c r="G47" s="167">
        <v>0</v>
      </c>
      <c r="H47" s="167">
        <f t="shared" si="11"/>
        <v>43</v>
      </c>
      <c r="I47" s="167">
        <f t="shared" si="10"/>
        <v>100</v>
      </c>
      <c r="J47" s="167">
        <f t="shared" si="10"/>
        <v>143</v>
      </c>
      <c r="K47" s="168" t="s">
        <v>214</v>
      </c>
    </row>
    <row r="48" spans="1:11" ht="18.95" customHeight="1" x14ac:dyDescent="0.2">
      <c r="A48" s="165" t="s">
        <v>301</v>
      </c>
      <c r="B48" s="167">
        <v>74</v>
      </c>
      <c r="C48" s="167">
        <v>427</v>
      </c>
      <c r="D48" s="167">
        <v>501</v>
      </c>
      <c r="E48" s="167">
        <v>0</v>
      </c>
      <c r="F48" s="167">
        <v>0</v>
      </c>
      <c r="G48" s="167">
        <v>0</v>
      </c>
      <c r="H48" s="167">
        <f t="shared" si="11"/>
        <v>74</v>
      </c>
      <c r="I48" s="167">
        <f t="shared" si="10"/>
        <v>427</v>
      </c>
      <c r="J48" s="167">
        <f t="shared" si="10"/>
        <v>501</v>
      </c>
      <c r="K48" s="168" t="s">
        <v>248</v>
      </c>
    </row>
    <row r="49" spans="1:11" ht="18.95" customHeight="1" x14ac:dyDescent="0.2">
      <c r="A49" s="165" t="s">
        <v>221</v>
      </c>
      <c r="B49" s="167">
        <v>364</v>
      </c>
      <c r="C49" s="167">
        <v>214</v>
      </c>
      <c r="D49" s="167">
        <v>578</v>
      </c>
      <c r="E49" s="167">
        <v>0</v>
      </c>
      <c r="F49" s="167">
        <v>0</v>
      </c>
      <c r="G49" s="167">
        <v>0</v>
      </c>
      <c r="H49" s="167">
        <f t="shared" si="11"/>
        <v>364</v>
      </c>
      <c r="I49" s="167">
        <f t="shared" si="10"/>
        <v>214</v>
      </c>
      <c r="J49" s="167">
        <f t="shared" si="10"/>
        <v>578</v>
      </c>
      <c r="K49" s="168" t="s">
        <v>222</v>
      </c>
    </row>
    <row r="50" spans="1:11" ht="18.95" customHeight="1" x14ac:dyDescent="0.2">
      <c r="A50" s="165" t="s">
        <v>309</v>
      </c>
      <c r="B50" s="167">
        <v>293</v>
      </c>
      <c r="C50" s="167">
        <v>932</v>
      </c>
      <c r="D50" s="167">
        <v>1225</v>
      </c>
      <c r="E50" s="167">
        <v>0</v>
      </c>
      <c r="F50" s="167">
        <v>0</v>
      </c>
      <c r="G50" s="167">
        <v>0</v>
      </c>
      <c r="H50" s="167">
        <f t="shared" si="11"/>
        <v>293</v>
      </c>
      <c r="I50" s="167">
        <f t="shared" si="10"/>
        <v>932</v>
      </c>
      <c r="J50" s="167">
        <f t="shared" si="10"/>
        <v>1225</v>
      </c>
      <c r="K50" s="168" t="s">
        <v>310</v>
      </c>
    </row>
    <row r="51" spans="1:11" ht="18.95" customHeight="1" x14ac:dyDescent="0.2">
      <c r="A51" s="165" t="s">
        <v>311</v>
      </c>
      <c r="B51" s="167">
        <v>1226</v>
      </c>
      <c r="C51" s="167">
        <v>1981</v>
      </c>
      <c r="D51" s="167">
        <v>3207</v>
      </c>
      <c r="E51" s="167">
        <v>0</v>
      </c>
      <c r="F51" s="167">
        <v>0</v>
      </c>
      <c r="G51" s="167">
        <v>0</v>
      </c>
      <c r="H51" s="167">
        <f t="shared" si="11"/>
        <v>1226</v>
      </c>
      <c r="I51" s="167">
        <f t="shared" si="10"/>
        <v>1981</v>
      </c>
      <c r="J51" s="167">
        <f t="shared" si="10"/>
        <v>3207</v>
      </c>
      <c r="K51" s="168" t="s">
        <v>1015</v>
      </c>
    </row>
    <row r="52" spans="1:11" ht="18.95" customHeight="1" x14ac:dyDescent="0.2">
      <c r="A52" s="165" t="s">
        <v>229</v>
      </c>
      <c r="B52" s="167">
        <v>298</v>
      </c>
      <c r="C52" s="167">
        <v>167</v>
      </c>
      <c r="D52" s="167">
        <v>465</v>
      </c>
      <c r="E52" s="167">
        <v>0</v>
      </c>
      <c r="F52" s="167">
        <v>0</v>
      </c>
      <c r="G52" s="167">
        <v>0</v>
      </c>
      <c r="H52" s="167">
        <f t="shared" si="11"/>
        <v>298</v>
      </c>
      <c r="I52" s="167">
        <f t="shared" si="10"/>
        <v>167</v>
      </c>
      <c r="J52" s="167">
        <f t="shared" si="10"/>
        <v>465</v>
      </c>
      <c r="K52" s="168" t="s">
        <v>297</v>
      </c>
    </row>
    <row r="53" spans="1:11" ht="18.95" customHeight="1" x14ac:dyDescent="0.2">
      <c r="A53" s="165" t="s">
        <v>239</v>
      </c>
      <c r="B53" s="167">
        <v>283</v>
      </c>
      <c r="C53" s="167">
        <v>295</v>
      </c>
      <c r="D53" s="167">
        <v>578</v>
      </c>
      <c r="E53" s="167">
        <v>0</v>
      </c>
      <c r="F53" s="167">
        <v>0</v>
      </c>
      <c r="G53" s="167">
        <v>0</v>
      </c>
      <c r="H53" s="167">
        <f t="shared" si="11"/>
        <v>283</v>
      </c>
      <c r="I53" s="167">
        <f t="shared" si="10"/>
        <v>295</v>
      </c>
      <c r="J53" s="167">
        <f t="shared" si="10"/>
        <v>578</v>
      </c>
      <c r="K53" s="168" t="s">
        <v>240</v>
      </c>
    </row>
    <row r="54" spans="1:11" ht="18.95" customHeight="1" x14ac:dyDescent="0.2">
      <c r="A54" s="165" t="s">
        <v>1016</v>
      </c>
      <c r="B54" s="167">
        <v>82</v>
      </c>
      <c r="C54" s="167">
        <v>68</v>
      </c>
      <c r="D54" s="167">
        <v>150</v>
      </c>
      <c r="E54" s="167">
        <v>0</v>
      </c>
      <c r="F54" s="167">
        <v>0</v>
      </c>
      <c r="G54" s="167">
        <v>0</v>
      </c>
      <c r="H54" s="167">
        <f t="shared" si="11"/>
        <v>82</v>
      </c>
      <c r="I54" s="167">
        <f t="shared" si="10"/>
        <v>68</v>
      </c>
      <c r="J54" s="167">
        <f t="shared" si="10"/>
        <v>150</v>
      </c>
      <c r="K54" s="168" t="s">
        <v>242</v>
      </c>
    </row>
    <row r="55" spans="1:11" ht="18.95" customHeight="1" x14ac:dyDescent="0.2">
      <c r="A55" s="165" t="s">
        <v>90</v>
      </c>
      <c r="B55" s="167">
        <f>SUM(B42:B54)</f>
        <v>3143</v>
      </c>
      <c r="C55" s="167">
        <f t="shared" ref="C55:J55" si="12">SUM(C42:C54)</f>
        <v>4926</v>
      </c>
      <c r="D55" s="167">
        <f t="shared" si="12"/>
        <v>8069</v>
      </c>
      <c r="E55" s="167">
        <f t="shared" si="12"/>
        <v>0</v>
      </c>
      <c r="F55" s="167">
        <f t="shared" si="12"/>
        <v>0</v>
      </c>
      <c r="G55" s="167">
        <f t="shared" si="12"/>
        <v>0</v>
      </c>
      <c r="H55" s="167">
        <f t="shared" si="12"/>
        <v>3143</v>
      </c>
      <c r="I55" s="167">
        <f t="shared" si="12"/>
        <v>4926</v>
      </c>
      <c r="J55" s="167">
        <f t="shared" si="12"/>
        <v>8069</v>
      </c>
      <c r="K55" s="168" t="s">
        <v>91</v>
      </c>
    </row>
    <row r="56" spans="1:11" ht="18.95" customHeight="1" x14ac:dyDescent="0.2">
      <c r="A56" s="165" t="s">
        <v>92</v>
      </c>
      <c r="B56" s="167"/>
      <c r="C56" s="167"/>
      <c r="D56" s="167"/>
      <c r="E56" s="167"/>
      <c r="F56" s="167"/>
      <c r="G56" s="167"/>
      <c r="H56" s="167"/>
      <c r="I56" s="167"/>
      <c r="J56" s="167"/>
      <c r="K56" s="168" t="s">
        <v>93</v>
      </c>
    </row>
    <row r="57" spans="1:11" ht="18.95" customHeight="1" x14ac:dyDescent="0.2">
      <c r="A57" s="165" t="s">
        <v>516</v>
      </c>
      <c r="B57" s="167">
        <v>45</v>
      </c>
      <c r="C57" s="167">
        <v>11</v>
      </c>
      <c r="D57" s="167">
        <v>56</v>
      </c>
      <c r="E57" s="167">
        <v>0</v>
      </c>
      <c r="F57" s="167">
        <v>0</v>
      </c>
      <c r="G57" s="167">
        <v>0</v>
      </c>
      <c r="H57" s="167">
        <f>SUM(B57,E57)</f>
        <v>45</v>
      </c>
      <c r="I57" s="167">
        <f t="shared" ref="I57:J57" si="13">SUM(C57,F57)</f>
        <v>11</v>
      </c>
      <c r="J57" s="167">
        <f t="shared" si="13"/>
        <v>56</v>
      </c>
      <c r="K57" s="168" t="s">
        <v>208</v>
      </c>
    </row>
    <row r="58" spans="1:11" ht="18.95" customHeight="1" x14ac:dyDescent="0.2">
      <c r="A58" s="165" t="s">
        <v>255</v>
      </c>
      <c r="B58" s="167">
        <v>109</v>
      </c>
      <c r="C58" s="167">
        <v>21</v>
      </c>
      <c r="D58" s="167">
        <v>130</v>
      </c>
      <c r="E58" s="167">
        <v>0</v>
      </c>
      <c r="F58" s="167">
        <v>0</v>
      </c>
      <c r="G58" s="167">
        <v>0</v>
      </c>
      <c r="H58" s="167">
        <f t="shared" ref="H58:H63" si="14">SUM(B58,E58)</f>
        <v>109</v>
      </c>
      <c r="I58" s="167">
        <f t="shared" ref="I58:I63" si="15">SUM(C58,F58)</f>
        <v>21</v>
      </c>
      <c r="J58" s="167">
        <f t="shared" ref="J58:J63" si="16">SUM(D58,G58)</f>
        <v>130</v>
      </c>
      <c r="K58" s="168" t="s">
        <v>210</v>
      </c>
    </row>
    <row r="59" spans="1:11" ht="18.95" customHeight="1" x14ac:dyDescent="0.2">
      <c r="A59" s="165" t="s">
        <v>301</v>
      </c>
      <c r="B59" s="167">
        <v>128</v>
      </c>
      <c r="C59" s="167">
        <v>58</v>
      </c>
      <c r="D59" s="167">
        <v>186</v>
      </c>
      <c r="E59" s="167">
        <v>0</v>
      </c>
      <c r="F59" s="167">
        <v>0</v>
      </c>
      <c r="G59" s="167">
        <v>0</v>
      </c>
      <c r="H59" s="167">
        <f t="shared" si="14"/>
        <v>128</v>
      </c>
      <c r="I59" s="167">
        <f t="shared" si="15"/>
        <v>58</v>
      </c>
      <c r="J59" s="167">
        <f t="shared" si="16"/>
        <v>186</v>
      </c>
      <c r="K59" s="168" t="s">
        <v>248</v>
      </c>
    </row>
    <row r="60" spans="1:11" ht="18.95" customHeight="1" x14ac:dyDescent="0.2">
      <c r="A60" s="165" t="s">
        <v>221</v>
      </c>
      <c r="B60" s="167">
        <v>289</v>
      </c>
      <c r="C60" s="167">
        <v>263</v>
      </c>
      <c r="D60" s="167">
        <v>552</v>
      </c>
      <c r="E60" s="167">
        <v>0</v>
      </c>
      <c r="F60" s="167">
        <v>0</v>
      </c>
      <c r="G60" s="167">
        <v>0</v>
      </c>
      <c r="H60" s="167">
        <f t="shared" si="14"/>
        <v>289</v>
      </c>
      <c r="I60" s="167">
        <f t="shared" si="15"/>
        <v>263</v>
      </c>
      <c r="J60" s="167">
        <f t="shared" si="16"/>
        <v>552</v>
      </c>
      <c r="K60" s="168" t="s">
        <v>222</v>
      </c>
    </row>
    <row r="61" spans="1:11" ht="18.95" customHeight="1" x14ac:dyDescent="0.2">
      <c r="A61" s="165" t="s">
        <v>309</v>
      </c>
      <c r="B61" s="167">
        <v>365</v>
      </c>
      <c r="C61" s="167">
        <v>518</v>
      </c>
      <c r="D61" s="167">
        <v>883</v>
      </c>
      <c r="E61" s="167">
        <v>0</v>
      </c>
      <c r="F61" s="167">
        <v>0</v>
      </c>
      <c r="G61" s="167">
        <v>0</v>
      </c>
      <c r="H61" s="167">
        <f t="shared" si="14"/>
        <v>365</v>
      </c>
      <c r="I61" s="167">
        <f t="shared" si="15"/>
        <v>518</v>
      </c>
      <c r="J61" s="167">
        <f t="shared" si="16"/>
        <v>883</v>
      </c>
      <c r="K61" s="168" t="s">
        <v>310</v>
      </c>
    </row>
    <row r="62" spans="1:11" ht="18.95" customHeight="1" x14ac:dyDescent="0.2">
      <c r="A62" s="165" t="s">
        <v>311</v>
      </c>
      <c r="B62" s="167">
        <v>702</v>
      </c>
      <c r="C62" s="167">
        <v>744</v>
      </c>
      <c r="D62" s="167">
        <v>1446</v>
      </c>
      <c r="E62" s="167">
        <v>0</v>
      </c>
      <c r="F62" s="167">
        <v>0</v>
      </c>
      <c r="G62" s="167">
        <v>0</v>
      </c>
      <c r="H62" s="167">
        <f t="shared" si="14"/>
        <v>702</v>
      </c>
      <c r="I62" s="167">
        <f t="shared" si="15"/>
        <v>744</v>
      </c>
      <c r="J62" s="167">
        <f t="shared" si="16"/>
        <v>1446</v>
      </c>
      <c r="K62" s="168" t="s">
        <v>1015</v>
      </c>
    </row>
    <row r="63" spans="1:11" ht="18.95" customHeight="1" x14ac:dyDescent="0.2">
      <c r="A63" s="165" t="s">
        <v>239</v>
      </c>
      <c r="B63" s="167">
        <v>227</v>
      </c>
      <c r="C63" s="167">
        <v>60</v>
      </c>
      <c r="D63" s="167">
        <v>287</v>
      </c>
      <c r="E63" s="167">
        <v>0</v>
      </c>
      <c r="F63" s="167">
        <v>0</v>
      </c>
      <c r="G63" s="167">
        <v>0</v>
      </c>
      <c r="H63" s="167">
        <f t="shared" si="14"/>
        <v>227</v>
      </c>
      <c r="I63" s="167">
        <f t="shared" si="15"/>
        <v>60</v>
      </c>
      <c r="J63" s="167">
        <f t="shared" si="16"/>
        <v>287</v>
      </c>
      <c r="K63" s="168" t="s">
        <v>240</v>
      </c>
    </row>
    <row r="64" spans="1:11" ht="18.95" customHeight="1" thickBot="1" x14ac:dyDescent="0.25">
      <c r="A64" s="165" t="s">
        <v>500</v>
      </c>
      <c r="B64" s="167">
        <f>SUM(B57:B63)</f>
        <v>1865</v>
      </c>
      <c r="C64" s="167">
        <f t="shared" ref="C64:J64" si="17">SUM(C57:C63)</f>
        <v>1675</v>
      </c>
      <c r="D64" s="167">
        <f t="shared" si="17"/>
        <v>3540</v>
      </c>
      <c r="E64" s="167">
        <f t="shared" si="17"/>
        <v>0</v>
      </c>
      <c r="F64" s="167">
        <f t="shared" si="17"/>
        <v>0</v>
      </c>
      <c r="G64" s="167">
        <f t="shared" si="17"/>
        <v>0</v>
      </c>
      <c r="H64" s="167">
        <f t="shared" si="17"/>
        <v>1865</v>
      </c>
      <c r="I64" s="167">
        <f t="shared" si="17"/>
        <v>1675</v>
      </c>
      <c r="J64" s="167">
        <f t="shared" si="17"/>
        <v>3540</v>
      </c>
      <c r="K64" s="168" t="s">
        <v>1018</v>
      </c>
    </row>
    <row r="65" spans="1:11" ht="18.95" customHeight="1" thickBot="1" x14ac:dyDescent="0.25">
      <c r="A65" s="180" t="s">
        <v>252</v>
      </c>
      <c r="B65" s="181">
        <f>SUM(B64,B55)</f>
        <v>5008</v>
      </c>
      <c r="C65" s="181">
        <f t="shared" ref="C65:J65" si="18">SUM(C64,C55)</f>
        <v>6601</v>
      </c>
      <c r="D65" s="181">
        <f t="shared" si="18"/>
        <v>11609</v>
      </c>
      <c r="E65" s="181">
        <f t="shared" si="18"/>
        <v>0</v>
      </c>
      <c r="F65" s="181">
        <f t="shared" si="18"/>
        <v>0</v>
      </c>
      <c r="G65" s="181">
        <f t="shared" si="18"/>
        <v>0</v>
      </c>
      <c r="H65" s="181">
        <f t="shared" si="18"/>
        <v>5008</v>
      </c>
      <c r="I65" s="181">
        <f t="shared" si="18"/>
        <v>6601</v>
      </c>
      <c r="J65" s="181">
        <f t="shared" si="18"/>
        <v>11609</v>
      </c>
      <c r="K65" s="182" t="s">
        <v>253</v>
      </c>
    </row>
    <row r="66" spans="1:11" ht="15" thickTop="1" x14ac:dyDescent="0.2"/>
  </sheetData>
  <mergeCells count="20">
    <mergeCell ref="A1:K1"/>
    <mergeCell ref="A2:K2"/>
    <mergeCell ref="A4:A7"/>
    <mergeCell ref="B4:D4"/>
    <mergeCell ref="E4:G4"/>
    <mergeCell ref="H4:J4"/>
    <mergeCell ref="K4:K7"/>
    <mergeCell ref="B5:D5"/>
    <mergeCell ref="E5:G5"/>
    <mergeCell ref="H5:J5"/>
    <mergeCell ref="A34:K34"/>
    <mergeCell ref="A35:K35"/>
    <mergeCell ref="A37:A40"/>
    <mergeCell ref="B37:D37"/>
    <mergeCell ref="E37:G37"/>
    <mergeCell ref="H37:J37"/>
    <mergeCell ref="K37:K40"/>
    <mergeCell ref="B38:D38"/>
    <mergeCell ref="E38:G38"/>
    <mergeCell ref="H38:J38"/>
  </mergeCells>
  <printOptions horizontalCentered="1"/>
  <pageMargins left="0.25" right="0.25" top="1" bottom="1" header="1" footer="1"/>
  <pageSetup paperSize="9" scale="7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2"/>
  <sheetViews>
    <sheetView rightToLeft="1" view="pageBreakPreview" topLeftCell="A61" zoomScale="80" zoomScaleSheetLayoutView="80" workbookViewId="0">
      <selection activeCell="N82" sqref="N82"/>
    </sheetView>
  </sheetViews>
  <sheetFormatPr defaultRowHeight="14.25" x14ac:dyDescent="0.2"/>
  <cols>
    <col min="1" max="1" width="27.875" style="174" customWidth="1"/>
    <col min="2" max="10" width="9.625" style="174" customWidth="1"/>
    <col min="11" max="11" width="50.25" style="174" customWidth="1"/>
    <col min="12" max="16384" width="9" style="174"/>
  </cols>
  <sheetData>
    <row r="1" spans="1:11" ht="25.5" customHeight="1" x14ac:dyDescent="0.2">
      <c r="A1" s="1032" t="s">
        <v>2189</v>
      </c>
      <c r="B1" s="1032"/>
      <c r="C1" s="1032"/>
      <c r="D1" s="1032"/>
      <c r="E1" s="1032"/>
      <c r="F1" s="1032"/>
      <c r="G1" s="1032"/>
      <c r="H1" s="1032"/>
      <c r="I1" s="1032"/>
      <c r="J1" s="1032"/>
      <c r="K1" s="1032"/>
    </row>
    <row r="2" spans="1:11" ht="25.5" customHeight="1" x14ac:dyDescent="0.2">
      <c r="A2" s="1033" t="s">
        <v>2190</v>
      </c>
      <c r="B2" s="1033"/>
      <c r="C2" s="1033"/>
      <c r="D2" s="1033"/>
      <c r="E2" s="1033"/>
      <c r="F2" s="1033"/>
      <c r="G2" s="1033"/>
      <c r="H2" s="1033"/>
      <c r="I2" s="1033"/>
      <c r="J2" s="1033"/>
      <c r="K2" s="1033"/>
    </row>
    <row r="3" spans="1:11" s="163" customFormat="1" ht="18.75" thickBot="1" x14ac:dyDescent="0.3">
      <c r="A3" s="375" t="s">
        <v>2575</v>
      </c>
      <c r="K3" s="376" t="s">
        <v>1021</v>
      </c>
    </row>
    <row r="4" spans="1:11" ht="16.5" thickTop="1" x14ac:dyDescent="0.25">
      <c r="A4" s="1034" t="s">
        <v>196</v>
      </c>
      <c r="B4" s="1046" t="s">
        <v>1</v>
      </c>
      <c r="C4" s="1046"/>
      <c r="D4" s="1046"/>
      <c r="E4" s="1046" t="s">
        <v>2</v>
      </c>
      <c r="F4" s="1046"/>
      <c r="G4" s="1046"/>
      <c r="H4" s="1046" t="s">
        <v>4</v>
      </c>
      <c r="I4" s="1046"/>
      <c r="J4" s="1046"/>
      <c r="K4" s="1034" t="s">
        <v>197</v>
      </c>
    </row>
    <row r="5" spans="1:11" ht="15.75" x14ac:dyDescent="0.25">
      <c r="A5" s="1035"/>
      <c r="B5" s="1047" t="s">
        <v>6</v>
      </c>
      <c r="C5" s="1047"/>
      <c r="D5" s="1047"/>
      <c r="E5" s="1047" t="s">
        <v>7</v>
      </c>
      <c r="F5" s="1047"/>
      <c r="G5" s="1047"/>
      <c r="H5" s="1047" t="s">
        <v>9</v>
      </c>
      <c r="I5" s="1047"/>
      <c r="J5" s="1047"/>
      <c r="K5" s="1035"/>
    </row>
    <row r="6" spans="1:11" ht="15.75" x14ac:dyDescent="0.25">
      <c r="A6" s="1035"/>
      <c r="B6" s="356" t="s">
        <v>10</v>
      </c>
      <c r="C6" s="356" t="s">
        <v>112</v>
      </c>
      <c r="D6" s="356" t="s">
        <v>12</v>
      </c>
      <c r="E6" s="356" t="s">
        <v>10</v>
      </c>
      <c r="F6" s="356" t="s">
        <v>112</v>
      </c>
      <c r="G6" s="356" t="s">
        <v>12</v>
      </c>
      <c r="H6" s="356" t="s">
        <v>10</v>
      </c>
      <c r="I6" s="356" t="s">
        <v>112</v>
      </c>
      <c r="J6" s="356" t="s">
        <v>12</v>
      </c>
      <c r="K6" s="1035"/>
    </row>
    <row r="7" spans="1:11" ht="16.5" thickBot="1" x14ac:dyDescent="0.3">
      <c r="A7" s="1036"/>
      <c r="B7" s="164" t="s">
        <v>13</v>
      </c>
      <c r="C7" s="164" t="s">
        <v>14</v>
      </c>
      <c r="D7" s="164" t="s">
        <v>9</v>
      </c>
      <c r="E7" s="164" t="s">
        <v>13</v>
      </c>
      <c r="F7" s="164" t="s">
        <v>14</v>
      </c>
      <c r="G7" s="164" t="s">
        <v>9</v>
      </c>
      <c r="H7" s="164" t="s">
        <v>13</v>
      </c>
      <c r="I7" s="164" t="s">
        <v>14</v>
      </c>
      <c r="J7" s="164" t="s">
        <v>9</v>
      </c>
      <c r="K7" s="1036"/>
    </row>
    <row r="8" spans="1:11" ht="18" customHeight="1" x14ac:dyDescent="0.2">
      <c r="A8" s="165" t="s">
        <v>15</v>
      </c>
      <c r="B8" s="167"/>
      <c r="C8" s="167"/>
      <c r="D8" s="167"/>
      <c r="E8" s="167"/>
      <c r="F8" s="167"/>
      <c r="G8" s="167"/>
      <c r="H8" s="167"/>
      <c r="I8" s="167"/>
      <c r="J8" s="167"/>
      <c r="K8" s="168" t="s">
        <v>198</v>
      </c>
    </row>
    <row r="9" spans="1:11" ht="18" customHeight="1" x14ac:dyDescent="0.2">
      <c r="A9" s="165" t="s">
        <v>199</v>
      </c>
      <c r="B9" s="167">
        <v>87</v>
      </c>
      <c r="C9" s="167">
        <v>157</v>
      </c>
      <c r="D9" s="167">
        <v>244</v>
      </c>
      <c r="E9" s="167">
        <v>0</v>
      </c>
      <c r="F9" s="167">
        <v>0</v>
      </c>
      <c r="G9" s="167">
        <v>0</v>
      </c>
      <c r="H9" s="167">
        <f>SUM(E9,B9)</f>
        <v>87</v>
      </c>
      <c r="I9" s="167">
        <f t="shared" ref="I9:J23" si="0">SUM(F9,C9)</f>
        <v>157</v>
      </c>
      <c r="J9" s="167">
        <f t="shared" si="0"/>
        <v>244</v>
      </c>
      <c r="K9" s="168" t="s">
        <v>200</v>
      </c>
    </row>
    <row r="10" spans="1:11" ht="18" customHeight="1" x14ac:dyDescent="0.2">
      <c r="A10" s="165" t="s">
        <v>790</v>
      </c>
      <c r="B10" s="167">
        <v>74</v>
      </c>
      <c r="C10" s="167">
        <v>153</v>
      </c>
      <c r="D10" s="167">
        <v>227</v>
      </c>
      <c r="E10" s="167">
        <v>0</v>
      </c>
      <c r="F10" s="167">
        <v>0</v>
      </c>
      <c r="G10" s="167">
        <v>0</v>
      </c>
      <c r="H10" s="167">
        <f t="shared" ref="H10:H23" si="1">SUM(E10,B10)</f>
        <v>74</v>
      </c>
      <c r="I10" s="167">
        <f t="shared" si="0"/>
        <v>153</v>
      </c>
      <c r="J10" s="167">
        <f t="shared" si="0"/>
        <v>227</v>
      </c>
      <c r="K10" s="168" t="s">
        <v>204</v>
      </c>
    </row>
    <row r="11" spans="1:11" ht="18" customHeight="1" x14ac:dyDescent="0.2">
      <c r="A11" s="165" t="s">
        <v>404</v>
      </c>
      <c r="B11" s="167">
        <v>57</v>
      </c>
      <c r="C11" s="167">
        <v>106</v>
      </c>
      <c r="D11" s="167">
        <v>163</v>
      </c>
      <c r="E11" s="167">
        <v>0</v>
      </c>
      <c r="F11" s="167">
        <v>0</v>
      </c>
      <c r="G11" s="167">
        <v>0</v>
      </c>
      <c r="H11" s="167">
        <f t="shared" si="1"/>
        <v>57</v>
      </c>
      <c r="I11" s="167">
        <f t="shared" si="0"/>
        <v>106</v>
      </c>
      <c r="J11" s="167">
        <f t="shared" si="0"/>
        <v>163</v>
      </c>
      <c r="K11" s="168" t="s">
        <v>1014</v>
      </c>
    </row>
    <row r="12" spans="1:11" ht="18" customHeight="1" x14ac:dyDescent="0.2">
      <c r="A12" s="165" t="s">
        <v>207</v>
      </c>
      <c r="B12" s="167">
        <v>19</v>
      </c>
      <c r="C12" s="167">
        <v>77</v>
      </c>
      <c r="D12" s="167">
        <v>96</v>
      </c>
      <c r="E12" s="167">
        <v>0</v>
      </c>
      <c r="F12" s="167">
        <v>0</v>
      </c>
      <c r="G12" s="167">
        <v>0</v>
      </c>
      <c r="H12" s="167">
        <f t="shared" si="1"/>
        <v>19</v>
      </c>
      <c r="I12" s="167">
        <f t="shared" si="0"/>
        <v>77</v>
      </c>
      <c r="J12" s="167">
        <f t="shared" si="0"/>
        <v>96</v>
      </c>
      <c r="K12" s="168" t="s">
        <v>208</v>
      </c>
    </row>
    <row r="13" spans="1:11" ht="18" customHeight="1" x14ac:dyDescent="0.2">
      <c r="A13" s="165" t="s">
        <v>209</v>
      </c>
      <c r="B13" s="167">
        <v>171</v>
      </c>
      <c r="C13" s="167">
        <v>87</v>
      </c>
      <c r="D13" s="167">
        <v>258</v>
      </c>
      <c r="E13" s="167">
        <v>0</v>
      </c>
      <c r="F13" s="167">
        <v>0</v>
      </c>
      <c r="G13" s="167">
        <v>0</v>
      </c>
      <c r="H13" s="167">
        <f t="shared" si="1"/>
        <v>171</v>
      </c>
      <c r="I13" s="167">
        <f t="shared" si="0"/>
        <v>87</v>
      </c>
      <c r="J13" s="167">
        <f t="shared" si="0"/>
        <v>258</v>
      </c>
      <c r="K13" s="168" t="s">
        <v>210</v>
      </c>
    </row>
    <row r="14" spans="1:11" ht="18" customHeight="1" x14ac:dyDescent="0.2">
      <c r="A14" s="165" t="s">
        <v>213</v>
      </c>
      <c r="B14" s="167">
        <v>60</v>
      </c>
      <c r="C14" s="167">
        <v>80</v>
      </c>
      <c r="D14" s="167">
        <v>140</v>
      </c>
      <c r="E14" s="167">
        <v>0</v>
      </c>
      <c r="F14" s="167">
        <v>0</v>
      </c>
      <c r="G14" s="167">
        <v>0</v>
      </c>
      <c r="H14" s="167">
        <f t="shared" si="1"/>
        <v>60</v>
      </c>
      <c r="I14" s="167">
        <f t="shared" si="0"/>
        <v>80</v>
      </c>
      <c r="J14" s="167">
        <f t="shared" si="0"/>
        <v>140</v>
      </c>
      <c r="K14" s="168" t="s">
        <v>214</v>
      </c>
    </row>
    <row r="15" spans="1:11" ht="18" customHeight="1" x14ac:dyDescent="0.2">
      <c r="A15" s="165" t="s">
        <v>215</v>
      </c>
      <c r="B15" s="167">
        <v>6</v>
      </c>
      <c r="C15" s="167">
        <v>20</v>
      </c>
      <c r="D15" s="167">
        <v>26</v>
      </c>
      <c r="E15" s="167">
        <v>0</v>
      </c>
      <c r="F15" s="167">
        <v>0</v>
      </c>
      <c r="G15" s="167">
        <v>0</v>
      </c>
      <c r="H15" s="167">
        <f t="shared" si="1"/>
        <v>6</v>
      </c>
      <c r="I15" s="167">
        <f t="shared" si="0"/>
        <v>20</v>
      </c>
      <c r="J15" s="167">
        <f t="shared" si="0"/>
        <v>26</v>
      </c>
      <c r="K15" s="168" t="s">
        <v>888</v>
      </c>
    </row>
    <row r="16" spans="1:11" ht="18" customHeight="1" x14ac:dyDescent="0.2">
      <c r="A16" s="165" t="s">
        <v>217</v>
      </c>
      <c r="B16" s="167">
        <v>121</v>
      </c>
      <c r="C16" s="167">
        <v>256</v>
      </c>
      <c r="D16" s="167">
        <v>377</v>
      </c>
      <c r="E16" s="167">
        <v>0</v>
      </c>
      <c r="F16" s="167">
        <v>0</v>
      </c>
      <c r="G16" s="167">
        <v>0</v>
      </c>
      <c r="H16" s="167">
        <f t="shared" si="1"/>
        <v>121</v>
      </c>
      <c r="I16" s="167">
        <f t="shared" si="0"/>
        <v>256</v>
      </c>
      <c r="J16" s="167">
        <f t="shared" si="0"/>
        <v>377</v>
      </c>
      <c r="K16" s="168" t="s">
        <v>248</v>
      </c>
    </row>
    <row r="17" spans="1:11" ht="18" customHeight="1" x14ac:dyDescent="0.2">
      <c r="A17" s="165" t="s">
        <v>306</v>
      </c>
      <c r="B17" s="167">
        <v>200</v>
      </c>
      <c r="C17" s="167">
        <v>250</v>
      </c>
      <c r="D17" s="167">
        <v>450</v>
      </c>
      <c r="E17" s="167">
        <v>0</v>
      </c>
      <c r="F17" s="167">
        <v>0</v>
      </c>
      <c r="G17" s="167">
        <v>0</v>
      </c>
      <c r="H17" s="167">
        <f t="shared" si="1"/>
        <v>200</v>
      </c>
      <c r="I17" s="167">
        <f t="shared" si="0"/>
        <v>250</v>
      </c>
      <c r="J17" s="167">
        <f t="shared" si="0"/>
        <v>450</v>
      </c>
      <c r="K17" s="168" t="s">
        <v>222</v>
      </c>
    </row>
    <row r="18" spans="1:11" ht="18" customHeight="1" x14ac:dyDescent="0.2">
      <c r="A18" s="165" t="s">
        <v>458</v>
      </c>
      <c r="B18" s="167">
        <v>85</v>
      </c>
      <c r="C18" s="167">
        <v>289</v>
      </c>
      <c r="D18" s="167">
        <v>374</v>
      </c>
      <c r="E18" s="167">
        <v>0</v>
      </c>
      <c r="F18" s="167">
        <v>0</v>
      </c>
      <c r="G18" s="167">
        <v>0</v>
      </c>
      <c r="H18" s="167">
        <f t="shared" si="1"/>
        <v>85</v>
      </c>
      <c r="I18" s="167">
        <f t="shared" si="0"/>
        <v>289</v>
      </c>
      <c r="J18" s="167">
        <f t="shared" si="0"/>
        <v>374</v>
      </c>
      <c r="K18" s="168" t="s">
        <v>997</v>
      </c>
    </row>
    <row r="19" spans="1:11" ht="18" customHeight="1" x14ac:dyDescent="0.2">
      <c r="A19" s="165" t="s">
        <v>460</v>
      </c>
      <c r="B19" s="167">
        <v>145</v>
      </c>
      <c r="C19" s="167">
        <v>154</v>
      </c>
      <c r="D19" s="167">
        <v>299</v>
      </c>
      <c r="E19" s="167">
        <v>0</v>
      </c>
      <c r="F19" s="167">
        <v>0</v>
      </c>
      <c r="G19" s="167">
        <v>0</v>
      </c>
      <c r="H19" s="167">
        <f t="shared" si="1"/>
        <v>145</v>
      </c>
      <c r="I19" s="167">
        <f t="shared" si="0"/>
        <v>154</v>
      </c>
      <c r="J19" s="167">
        <f t="shared" si="0"/>
        <v>299</v>
      </c>
      <c r="K19" s="168" t="s">
        <v>908</v>
      </c>
    </row>
    <row r="20" spans="1:11" ht="18" customHeight="1" x14ac:dyDescent="0.2">
      <c r="A20" s="165" t="s">
        <v>710</v>
      </c>
      <c r="B20" s="167">
        <v>135</v>
      </c>
      <c r="C20" s="167">
        <v>296</v>
      </c>
      <c r="D20" s="167">
        <v>431</v>
      </c>
      <c r="E20" s="167">
        <v>0</v>
      </c>
      <c r="F20" s="167">
        <v>0</v>
      </c>
      <c r="G20" s="167">
        <v>0</v>
      </c>
      <c r="H20" s="167">
        <f t="shared" si="1"/>
        <v>135</v>
      </c>
      <c r="I20" s="167">
        <f t="shared" si="0"/>
        <v>296</v>
      </c>
      <c r="J20" s="167">
        <f t="shared" si="0"/>
        <v>431</v>
      </c>
      <c r="K20" s="168" t="s">
        <v>1015</v>
      </c>
    </row>
    <row r="21" spans="1:11" ht="18" customHeight="1" x14ac:dyDescent="0.2">
      <c r="A21" s="165" t="s">
        <v>229</v>
      </c>
      <c r="B21" s="167">
        <v>88</v>
      </c>
      <c r="C21" s="167">
        <v>44</v>
      </c>
      <c r="D21" s="167">
        <v>132</v>
      </c>
      <c r="E21" s="167">
        <v>0</v>
      </c>
      <c r="F21" s="167">
        <v>0</v>
      </c>
      <c r="G21" s="167">
        <v>0</v>
      </c>
      <c r="H21" s="167">
        <f t="shared" si="1"/>
        <v>88</v>
      </c>
      <c r="I21" s="167">
        <f t="shared" si="0"/>
        <v>44</v>
      </c>
      <c r="J21" s="167">
        <f t="shared" si="0"/>
        <v>132</v>
      </c>
      <c r="K21" s="168" t="s">
        <v>1020</v>
      </c>
    </row>
    <row r="22" spans="1:11" ht="18" customHeight="1" x14ac:dyDescent="0.2">
      <c r="A22" s="165" t="s">
        <v>233</v>
      </c>
      <c r="B22" s="167">
        <v>38</v>
      </c>
      <c r="C22" s="167">
        <v>107</v>
      </c>
      <c r="D22" s="167">
        <v>145</v>
      </c>
      <c r="E22" s="167">
        <v>0</v>
      </c>
      <c r="F22" s="167">
        <v>0</v>
      </c>
      <c r="G22" s="167">
        <v>0</v>
      </c>
      <c r="H22" s="167">
        <f t="shared" si="1"/>
        <v>38</v>
      </c>
      <c r="I22" s="167">
        <f t="shared" si="0"/>
        <v>107</v>
      </c>
      <c r="J22" s="167">
        <f t="shared" si="0"/>
        <v>145</v>
      </c>
      <c r="K22" s="168" t="s">
        <v>234</v>
      </c>
    </row>
    <row r="23" spans="1:11" ht="18" customHeight="1" x14ac:dyDescent="0.2">
      <c r="A23" s="165" t="s">
        <v>239</v>
      </c>
      <c r="B23" s="167">
        <v>102</v>
      </c>
      <c r="C23" s="167">
        <v>94</v>
      </c>
      <c r="D23" s="167">
        <v>196</v>
      </c>
      <c r="E23" s="167">
        <v>0</v>
      </c>
      <c r="F23" s="167">
        <v>0</v>
      </c>
      <c r="G23" s="167">
        <v>0</v>
      </c>
      <c r="H23" s="167">
        <f t="shared" si="1"/>
        <v>102</v>
      </c>
      <c r="I23" s="167">
        <f t="shared" si="0"/>
        <v>94</v>
      </c>
      <c r="J23" s="167">
        <f t="shared" si="0"/>
        <v>196</v>
      </c>
      <c r="K23" s="168" t="s">
        <v>240</v>
      </c>
    </row>
    <row r="24" spans="1:11" ht="18" customHeight="1" x14ac:dyDescent="0.2">
      <c r="A24" s="165" t="s">
        <v>90</v>
      </c>
      <c r="B24" s="167">
        <f>SUM(B9:B23)</f>
        <v>1388</v>
      </c>
      <c r="C24" s="167">
        <f t="shared" ref="C24:J24" si="2">SUM(C9:C23)</f>
        <v>2170</v>
      </c>
      <c r="D24" s="167">
        <f t="shared" si="2"/>
        <v>3558</v>
      </c>
      <c r="E24" s="167">
        <f t="shared" si="2"/>
        <v>0</v>
      </c>
      <c r="F24" s="167">
        <f t="shared" si="2"/>
        <v>0</v>
      </c>
      <c r="G24" s="167">
        <f t="shared" si="2"/>
        <v>0</v>
      </c>
      <c r="H24" s="167">
        <f t="shared" si="2"/>
        <v>1388</v>
      </c>
      <c r="I24" s="167">
        <f t="shared" si="2"/>
        <v>2170</v>
      </c>
      <c r="J24" s="167">
        <f t="shared" si="2"/>
        <v>3558</v>
      </c>
      <c r="K24" s="168" t="s">
        <v>91</v>
      </c>
    </row>
    <row r="25" spans="1:11" ht="18" customHeight="1" x14ac:dyDescent="0.2">
      <c r="A25" s="165" t="s">
        <v>92</v>
      </c>
      <c r="B25" s="167"/>
      <c r="C25" s="167"/>
      <c r="D25" s="167"/>
      <c r="E25" s="167"/>
      <c r="F25" s="167"/>
      <c r="G25" s="167"/>
      <c r="H25" s="167"/>
      <c r="I25" s="167"/>
      <c r="J25" s="167"/>
      <c r="K25" s="168" t="s">
        <v>93</v>
      </c>
    </row>
    <row r="26" spans="1:11" ht="18" customHeight="1" x14ac:dyDescent="0.2">
      <c r="A26" s="165" t="s">
        <v>213</v>
      </c>
      <c r="B26" s="167">
        <v>29</v>
      </c>
      <c r="C26" s="167">
        <v>1</v>
      </c>
      <c r="D26" s="167">
        <v>30</v>
      </c>
      <c r="E26" s="167">
        <v>0</v>
      </c>
      <c r="F26" s="167">
        <v>0</v>
      </c>
      <c r="G26" s="167">
        <f>SUM(E26:F26)</f>
        <v>0</v>
      </c>
      <c r="H26" s="167">
        <f>SUM(B26,E26)</f>
        <v>29</v>
      </c>
      <c r="I26" s="167">
        <f t="shared" ref="I26:J30" si="3">SUM(C26,F26)</f>
        <v>1</v>
      </c>
      <c r="J26" s="167">
        <f t="shared" si="3"/>
        <v>30</v>
      </c>
      <c r="K26" s="168" t="s">
        <v>214</v>
      </c>
    </row>
    <row r="27" spans="1:11" ht="18" customHeight="1" x14ac:dyDescent="0.2">
      <c r="A27" s="165" t="s">
        <v>217</v>
      </c>
      <c r="B27" s="167">
        <v>24</v>
      </c>
      <c r="C27" s="167">
        <v>27</v>
      </c>
      <c r="D27" s="167">
        <v>51</v>
      </c>
      <c r="E27" s="167">
        <v>0</v>
      </c>
      <c r="F27" s="167">
        <v>0</v>
      </c>
      <c r="G27" s="167">
        <v>0</v>
      </c>
      <c r="H27" s="167">
        <f t="shared" ref="H27:H30" si="4">SUM(B27,E27)</f>
        <v>24</v>
      </c>
      <c r="I27" s="167">
        <f t="shared" si="3"/>
        <v>27</v>
      </c>
      <c r="J27" s="167">
        <f t="shared" si="3"/>
        <v>51</v>
      </c>
      <c r="K27" s="168" t="s">
        <v>248</v>
      </c>
    </row>
    <row r="28" spans="1:11" ht="18" customHeight="1" x14ac:dyDescent="0.2">
      <c r="A28" s="165" t="s">
        <v>306</v>
      </c>
      <c r="B28" s="167">
        <v>51</v>
      </c>
      <c r="C28" s="167">
        <v>27</v>
      </c>
      <c r="D28" s="167">
        <v>78</v>
      </c>
      <c r="E28" s="167">
        <v>0</v>
      </c>
      <c r="F28" s="167">
        <v>0</v>
      </c>
      <c r="G28" s="167">
        <v>0</v>
      </c>
      <c r="H28" s="167">
        <f t="shared" si="4"/>
        <v>51</v>
      </c>
      <c r="I28" s="167">
        <f t="shared" si="3"/>
        <v>27</v>
      </c>
      <c r="J28" s="167">
        <f t="shared" si="3"/>
        <v>78</v>
      </c>
      <c r="K28" s="168" t="s">
        <v>222</v>
      </c>
    </row>
    <row r="29" spans="1:11" ht="18" customHeight="1" x14ac:dyDescent="0.2">
      <c r="A29" s="165" t="s">
        <v>458</v>
      </c>
      <c r="B29" s="167">
        <v>68</v>
      </c>
      <c r="C29" s="167">
        <v>76</v>
      </c>
      <c r="D29" s="167">
        <v>144</v>
      </c>
      <c r="E29" s="167">
        <v>0</v>
      </c>
      <c r="F29" s="167">
        <v>0</v>
      </c>
      <c r="G29" s="167">
        <v>0</v>
      </c>
      <c r="H29" s="167">
        <f t="shared" si="4"/>
        <v>68</v>
      </c>
      <c r="I29" s="167">
        <f t="shared" si="3"/>
        <v>76</v>
      </c>
      <c r="J29" s="167">
        <f t="shared" si="3"/>
        <v>144</v>
      </c>
      <c r="K29" s="168" t="s">
        <v>997</v>
      </c>
    </row>
    <row r="30" spans="1:11" ht="18" customHeight="1" x14ac:dyDescent="0.2">
      <c r="A30" s="165" t="s">
        <v>239</v>
      </c>
      <c r="B30" s="167">
        <v>53</v>
      </c>
      <c r="C30" s="167">
        <v>14</v>
      </c>
      <c r="D30" s="167">
        <v>67</v>
      </c>
      <c r="E30" s="167">
        <v>0</v>
      </c>
      <c r="F30" s="167">
        <v>0</v>
      </c>
      <c r="G30" s="167">
        <v>0</v>
      </c>
      <c r="H30" s="167">
        <f t="shared" si="4"/>
        <v>53</v>
      </c>
      <c r="I30" s="167">
        <f t="shared" si="3"/>
        <v>14</v>
      </c>
      <c r="J30" s="167">
        <f t="shared" si="3"/>
        <v>67</v>
      </c>
      <c r="K30" s="168" t="s">
        <v>240</v>
      </c>
    </row>
    <row r="31" spans="1:11" ht="18" customHeight="1" thickBot="1" x14ac:dyDescent="0.25">
      <c r="A31" s="165" t="s">
        <v>126</v>
      </c>
      <c r="B31" s="167">
        <f t="shared" ref="B31:J31" si="5">SUM(B26:B30)</f>
        <v>225</v>
      </c>
      <c r="C31" s="167">
        <f t="shared" si="5"/>
        <v>145</v>
      </c>
      <c r="D31" s="167">
        <f t="shared" si="5"/>
        <v>370</v>
      </c>
      <c r="E31" s="167">
        <f t="shared" si="5"/>
        <v>0</v>
      </c>
      <c r="F31" s="167">
        <f t="shared" si="5"/>
        <v>0</v>
      </c>
      <c r="G31" s="167">
        <f t="shared" si="5"/>
        <v>0</v>
      </c>
      <c r="H31" s="167">
        <f t="shared" si="5"/>
        <v>225</v>
      </c>
      <c r="I31" s="167">
        <f t="shared" si="5"/>
        <v>145</v>
      </c>
      <c r="J31" s="167">
        <f t="shared" si="5"/>
        <v>370</v>
      </c>
      <c r="K31" s="168" t="s">
        <v>1018</v>
      </c>
    </row>
    <row r="32" spans="1:11" ht="18" customHeight="1" thickBot="1" x14ac:dyDescent="0.25">
      <c r="A32" s="180" t="s">
        <v>252</v>
      </c>
      <c r="B32" s="181">
        <f t="shared" ref="B32:J32" si="6">SUM(B31,B24)</f>
        <v>1613</v>
      </c>
      <c r="C32" s="181">
        <f t="shared" si="6"/>
        <v>2315</v>
      </c>
      <c r="D32" s="181">
        <f t="shared" si="6"/>
        <v>3928</v>
      </c>
      <c r="E32" s="181">
        <f t="shared" si="6"/>
        <v>0</v>
      </c>
      <c r="F32" s="181">
        <f t="shared" si="6"/>
        <v>0</v>
      </c>
      <c r="G32" s="181">
        <f t="shared" si="6"/>
        <v>0</v>
      </c>
      <c r="H32" s="181">
        <f t="shared" si="6"/>
        <v>1613</v>
      </c>
      <c r="I32" s="181">
        <f t="shared" si="6"/>
        <v>2315</v>
      </c>
      <c r="J32" s="181">
        <f t="shared" si="6"/>
        <v>3928</v>
      </c>
      <c r="K32" s="182" t="s">
        <v>253</v>
      </c>
    </row>
    <row r="33" spans="1:11" ht="18" customHeight="1" thickTop="1" x14ac:dyDescent="0.2">
      <c r="A33" s="347"/>
      <c r="B33" s="744"/>
      <c r="C33" s="744"/>
      <c r="D33" s="744"/>
      <c r="E33" s="744"/>
      <c r="F33" s="744"/>
      <c r="G33" s="744"/>
      <c r="H33" s="744"/>
      <c r="I33" s="744"/>
      <c r="J33" s="744"/>
      <c r="K33" s="380"/>
    </row>
    <row r="34" spans="1:11" ht="18" customHeight="1" x14ac:dyDescent="0.2">
      <c r="A34" s="347"/>
      <c r="B34" s="744"/>
      <c r="C34" s="744"/>
      <c r="D34" s="744"/>
      <c r="E34" s="744"/>
      <c r="F34" s="744"/>
      <c r="G34" s="744"/>
      <c r="H34" s="744"/>
      <c r="I34" s="744"/>
      <c r="J34" s="744"/>
      <c r="K34" s="380"/>
    </row>
    <row r="35" spans="1:11" ht="18" customHeight="1" x14ac:dyDescent="0.2">
      <c r="A35" s="347"/>
      <c r="B35" s="744"/>
      <c r="C35" s="744"/>
      <c r="D35" s="744"/>
      <c r="E35" s="744"/>
      <c r="F35" s="744"/>
      <c r="G35" s="744"/>
      <c r="H35" s="744"/>
      <c r="I35" s="744"/>
      <c r="J35" s="744"/>
      <c r="K35" s="380"/>
    </row>
    <row r="36" spans="1:11" ht="18" customHeight="1" x14ac:dyDescent="0.2">
      <c r="A36" s="1032" t="s">
        <v>2192</v>
      </c>
      <c r="B36" s="1032"/>
      <c r="C36" s="1032"/>
      <c r="D36" s="1032"/>
      <c r="E36" s="1032"/>
      <c r="F36" s="1032"/>
      <c r="G36" s="1032"/>
      <c r="H36" s="1032"/>
      <c r="I36" s="1032"/>
      <c r="J36" s="1032"/>
      <c r="K36" s="1032"/>
    </row>
    <row r="37" spans="1:11" ht="21.75" customHeight="1" x14ac:dyDescent="0.2">
      <c r="A37" s="1033" t="s">
        <v>2191</v>
      </c>
      <c r="B37" s="1033"/>
      <c r="C37" s="1033"/>
      <c r="D37" s="1033"/>
      <c r="E37" s="1033"/>
      <c r="F37" s="1033"/>
      <c r="G37" s="1033"/>
      <c r="H37" s="1033"/>
      <c r="I37" s="1033"/>
      <c r="J37" s="1033"/>
      <c r="K37" s="1033"/>
    </row>
    <row r="38" spans="1:11" s="163" customFormat="1" ht="15.75" customHeight="1" thickBot="1" x14ac:dyDescent="0.3">
      <c r="A38" s="375" t="s">
        <v>1022</v>
      </c>
      <c r="K38" s="376" t="s">
        <v>1023</v>
      </c>
    </row>
    <row r="39" spans="1:11" ht="16.5" thickTop="1" x14ac:dyDescent="0.25">
      <c r="A39" s="1034" t="s">
        <v>196</v>
      </c>
      <c r="B39" s="1046" t="s">
        <v>1</v>
      </c>
      <c r="C39" s="1046"/>
      <c r="D39" s="1046"/>
      <c r="E39" s="1046" t="s">
        <v>2</v>
      </c>
      <c r="F39" s="1046"/>
      <c r="G39" s="1046"/>
      <c r="H39" s="1046" t="s">
        <v>4</v>
      </c>
      <c r="I39" s="1046"/>
      <c r="J39" s="1046"/>
      <c r="K39" s="1034" t="s">
        <v>197</v>
      </c>
    </row>
    <row r="40" spans="1:11" ht="15.75" x14ac:dyDescent="0.25">
      <c r="A40" s="1035"/>
      <c r="B40" s="1047" t="s">
        <v>6</v>
      </c>
      <c r="C40" s="1047"/>
      <c r="D40" s="1047"/>
      <c r="E40" s="1047" t="s">
        <v>7</v>
      </c>
      <c r="F40" s="1047"/>
      <c r="G40" s="1047"/>
      <c r="H40" s="1047" t="s">
        <v>9</v>
      </c>
      <c r="I40" s="1047"/>
      <c r="J40" s="1047"/>
      <c r="K40" s="1035"/>
    </row>
    <row r="41" spans="1:11" ht="15.75" x14ac:dyDescent="0.25">
      <c r="A41" s="1035"/>
      <c r="B41" s="356" t="s">
        <v>10</v>
      </c>
      <c r="C41" s="356" t="s">
        <v>112</v>
      </c>
      <c r="D41" s="356" t="s">
        <v>12</v>
      </c>
      <c r="E41" s="356" t="s">
        <v>10</v>
      </c>
      <c r="F41" s="356" t="s">
        <v>112</v>
      </c>
      <c r="G41" s="356" t="s">
        <v>12</v>
      </c>
      <c r="H41" s="356" t="s">
        <v>10</v>
      </c>
      <c r="I41" s="356" t="s">
        <v>112</v>
      </c>
      <c r="J41" s="356" t="s">
        <v>12</v>
      </c>
      <c r="K41" s="1035"/>
    </row>
    <row r="42" spans="1:11" ht="16.5" thickBot="1" x14ac:dyDescent="0.3">
      <c r="A42" s="1036"/>
      <c r="B42" s="164" t="s">
        <v>13</v>
      </c>
      <c r="C42" s="164" t="s">
        <v>14</v>
      </c>
      <c r="D42" s="164" t="s">
        <v>9</v>
      </c>
      <c r="E42" s="164" t="s">
        <v>13</v>
      </c>
      <c r="F42" s="164" t="s">
        <v>14</v>
      </c>
      <c r="G42" s="164" t="s">
        <v>9</v>
      </c>
      <c r="H42" s="164" t="s">
        <v>13</v>
      </c>
      <c r="I42" s="164" t="s">
        <v>14</v>
      </c>
      <c r="J42" s="164" t="s">
        <v>9</v>
      </c>
      <c r="K42" s="1036"/>
    </row>
    <row r="43" spans="1:11" ht="18" customHeight="1" x14ac:dyDescent="0.2">
      <c r="A43" s="165" t="s">
        <v>15</v>
      </c>
      <c r="B43" s="167"/>
      <c r="C43" s="167"/>
      <c r="D43" s="167"/>
      <c r="E43" s="167"/>
      <c r="F43" s="167"/>
      <c r="G43" s="167"/>
      <c r="H43" s="167"/>
      <c r="I43" s="167"/>
      <c r="J43" s="167"/>
      <c r="K43" s="168" t="s">
        <v>198</v>
      </c>
    </row>
    <row r="44" spans="1:11" ht="18" customHeight="1" x14ac:dyDescent="0.2">
      <c r="A44" s="165" t="s">
        <v>199</v>
      </c>
      <c r="B44" s="167">
        <v>184</v>
      </c>
      <c r="C44" s="167">
        <v>334</v>
      </c>
      <c r="D44" s="167">
        <v>518</v>
      </c>
      <c r="E44" s="167">
        <v>0</v>
      </c>
      <c r="F44" s="167">
        <v>0</v>
      </c>
      <c r="G44" s="167">
        <v>0</v>
      </c>
      <c r="H44" s="167">
        <f>SUM(E44,B44)</f>
        <v>184</v>
      </c>
      <c r="I44" s="167">
        <f t="shared" ref="I44:J58" si="7">SUM(F44,C44)</f>
        <v>334</v>
      </c>
      <c r="J44" s="167">
        <f t="shared" si="7"/>
        <v>518</v>
      </c>
      <c r="K44" s="168" t="s">
        <v>200</v>
      </c>
    </row>
    <row r="45" spans="1:11" ht="18" customHeight="1" x14ac:dyDescent="0.2">
      <c r="A45" s="165" t="s">
        <v>790</v>
      </c>
      <c r="B45" s="167">
        <v>135</v>
      </c>
      <c r="C45" s="167">
        <v>306</v>
      </c>
      <c r="D45" s="167">
        <v>441</v>
      </c>
      <c r="E45" s="167">
        <v>0</v>
      </c>
      <c r="F45" s="167">
        <v>0</v>
      </c>
      <c r="G45" s="167">
        <v>0</v>
      </c>
      <c r="H45" s="167">
        <f t="shared" ref="H45:H58" si="8">SUM(E45,B45)</f>
        <v>135</v>
      </c>
      <c r="I45" s="167">
        <f t="shared" si="7"/>
        <v>306</v>
      </c>
      <c r="J45" s="167">
        <f t="shared" si="7"/>
        <v>441</v>
      </c>
      <c r="K45" s="168" t="s">
        <v>204</v>
      </c>
    </row>
    <row r="46" spans="1:11" ht="18" customHeight="1" x14ac:dyDescent="0.2">
      <c r="A46" s="165" t="s">
        <v>404</v>
      </c>
      <c r="B46" s="167">
        <v>107</v>
      </c>
      <c r="C46" s="167">
        <v>219</v>
      </c>
      <c r="D46" s="167">
        <v>326</v>
      </c>
      <c r="E46" s="167">
        <v>0</v>
      </c>
      <c r="F46" s="167">
        <v>0</v>
      </c>
      <c r="G46" s="167">
        <v>0</v>
      </c>
      <c r="H46" s="167">
        <f t="shared" si="8"/>
        <v>107</v>
      </c>
      <c r="I46" s="167">
        <f t="shared" si="7"/>
        <v>219</v>
      </c>
      <c r="J46" s="167">
        <f t="shared" si="7"/>
        <v>326</v>
      </c>
      <c r="K46" s="168" t="s">
        <v>1014</v>
      </c>
    </row>
    <row r="47" spans="1:11" ht="18" customHeight="1" x14ac:dyDescent="0.2">
      <c r="A47" s="165" t="s">
        <v>207</v>
      </c>
      <c r="B47" s="167">
        <v>48</v>
      </c>
      <c r="C47" s="167">
        <v>171</v>
      </c>
      <c r="D47" s="167">
        <v>219</v>
      </c>
      <c r="E47" s="167">
        <v>0</v>
      </c>
      <c r="F47" s="167">
        <v>0</v>
      </c>
      <c r="G47" s="167">
        <v>0</v>
      </c>
      <c r="H47" s="167">
        <f t="shared" si="8"/>
        <v>48</v>
      </c>
      <c r="I47" s="167">
        <f t="shared" si="7"/>
        <v>171</v>
      </c>
      <c r="J47" s="167">
        <f t="shared" si="7"/>
        <v>219</v>
      </c>
      <c r="K47" s="168" t="s">
        <v>208</v>
      </c>
    </row>
    <row r="48" spans="1:11" ht="18" customHeight="1" x14ac:dyDescent="0.2">
      <c r="A48" s="165" t="s">
        <v>209</v>
      </c>
      <c r="B48" s="167">
        <v>336</v>
      </c>
      <c r="C48" s="167">
        <v>284</v>
      </c>
      <c r="D48" s="167">
        <v>620</v>
      </c>
      <c r="E48" s="167">
        <v>0</v>
      </c>
      <c r="F48" s="167">
        <v>0</v>
      </c>
      <c r="G48" s="167">
        <v>0</v>
      </c>
      <c r="H48" s="167">
        <f t="shared" si="8"/>
        <v>336</v>
      </c>
      <c r="I48" s="167">
        <f t="shared" si="7"/>
        <v>284</v>
      </c>
      <c r="J48" s="167">
        <f t="shared" si="7"/>
        <v>620</v>
      </c>
      <c r="K48" s="168" t="s">
        <v>210</v>
      </c>
    </row>
    <row r="49" spans="1:11" ht="18" customHeight="1" x14ac:dyDescent="0.2">
      <c r="A49" s="165" t="s">
        <v>213</v>
      </c>
      <c r="B49" s="167">
        <v>342</v>
      </c>
      <c r="C49" s="167">
        <v>478</v>
      </c>
      <c r="D49" s="167">
        <v>820</v>
      </c>
      <c r="E49" s="167">
        <v>0</v>
      </c>
      <c r="F49" s="167">
        <v>0</v>
      </c>
      <c r="G49" s="167">
        <v>0</v>
      </c>
      <c r="H49" s="167">
        <f t="shared" si="8"/>
        <v>342</v>
      </c>
      <c r="I49" s="167">
        <f t="shared" si="7"/>
        <v>478</v>
      </c>
      <c r="J49" s="167">
        <f t="shared" si="7"/>
        <v>820</v>
      </c>
      <c r="K49" s="168" t="s">
        <v>214</v>
      </c>
    </row>
    <row r="50" spans="1:11" ht="18" customHeight="1" x14ac:dyDescent="0.2">
      <c r="A50" s="165" t="s">
        <v>215</v>
      </c>
      <c r="B50" s="167">
        <v>94</v>
      </c>
      <c r="C50" s="167">
        <v>116</v>
      </c>
      <c r="D50" s="167">
        <v>210</v>
      </c>
      <c r="E50" s="167">
        <v>0</v>
      </c>
      <c r="F50" s="167">
        <v>0</v>
      </c>
      <c r="G50" s="167">
        <v>0</v>
      </c>
      <c r="H50" s="167">
        <f t="shared" si="8"/>
        <v>94</v>
      </c>
      <c r="I50" s="167">
        <f t="shared" si="7"/>
        <v>116</v>
      </c>
      <c r="J50" s="167">
        <f t="shared" si="7"/>
        <v>210</v>
      </c>
      <c r="K50" s="168" t="s">
        <v>888</v>
      </c>
    </row>
    <row r="51" spans="1:11" ht="18" customHeight="1" x14ac:dyDescent="0.2">
      <c r="A51" s="165" t="s">
        <v>217</v>
      </c>
      <c r="B51" s="167">
        <v>417</v>
      </c>
      <c r="C51" s="167">
        <v>821</v>
      </c>
      <c r="D51" s="167">
        <v>1238</v>
      </c>
      <c r="E51" s="167">
        <v>0</v>
      </c>
      <c r="F51" s="167">
        <v>0</v>
      </c>
      <c r="G51" s="167">
        <v>0</v>
      </c>
      <c r="H51" s="167">
        <f t="shared" si="8"/>
        <v>417</v>
      </c>
      <c r="I51" s="167">
        <f t="shared" si="7"/>
        <v>821</v>
      </c>
      <c r="J51" s="167">
        <f t="shared" si="7"/>
        <v>1238</v>
      </c>
      <c r="K51" s="168" t="s">
        <v>248</v>
      </c>
    </row>
    <row r="52" spans="1:11" ht="18" customHeight="1" x14ac:dyDescent="0.2">
      <c r="A52" s="165" t="s">
        <v>306</v>
      </c>
      <c r="B52" s="167">
        <v>805</v>
      </c>
      <c r="C52" s="167">
        <v>628</v>
      </c>
      <c r="D52" s="167">
        <v>1433</v>
      </c>
      <c r="E52" s="167">
        <v>0</v>
      </c>
      <c r="F52" s="167">
        <v>0</v>
      </c>
      <c r="G52" s="167">
        <v>0</v>
      </c>
      <c r="H52" s="167">
        <f t="shared" si="8"/>
        <v>805</v>
      </c>
      <c r="I52" s="167">
        <f t="shared" si="7"/>
        <v>628</v>
      </c>
      <c r="J52" s="167">
        <f t="shared" si="7"/>
        <v>1433</v>
      </c>
      <c r="K52" s="168" t="s">
        <v>222</v>
      </c>
    </row>
    <row r="53" spans="1:11" ht="18" customHeight="1" x14ac:dyDescent="0.2">
      <c r="A53" s="165" t="s">
        <v>458</v>
      </c>
      <c r="B53" s="167">
        <v>593</v>
      </c>
      <c r="C53" s="167">
        <v>1048</v>
      </c>
      <c r="D53" s="167">
        <v>1641</v>
      </c>
      <c r="E53" s="167">
        <v>0</v>
      </c>
      <c r="F53" s="167">
        <v>0</v>
      </c>
      <c r="G53" s="167">
        <v>0</v>
      </c>
      <c r="H53" s="167">
        <f t="shared" si="8"/>
        <v>593</v>
      </c>
      <c r="I53" s="167">
        <f t="shared" si="7"/>
        <v>1048</v>
      </c>
      <c r="J53" s="167">
        <f t="shared" si="7"/>
        <v>1641</v>
      </c>
      <c r="K53" s="168" t="s">
        <v>997</v>
      </c>
    </row>
    <row r="54" spans="1:11" ht="18" customHeight="1" x14ac:dyDescent="0.2">
      <c r="A54" s="165" t="s">
        <v>460</v>
      </c>
      <c r="B54" s="167">
        <v>390</v>
      </c>
      <c r="C54" s="167">
        <v>440</v>
      </c>
      <c r="D54" s="167">
        <v>830</v>
      </c>
      <c r="E54" s="167">
        <v>0</v>
      </c>
      <c r="F54" s="167">
        <v>0</v>
      </c>
      <c r="G54" s="167">
        <v>0</v>
      </c>
      <c r="H54" s="167">
        <f t="shared" si="8"/>
        <v>390</v>
      </c>
      <c r="I54" s="167">
        <f t="shared" si="7"/>
        <v>440</v>
      </c>
      <c r="J54" s="167">
        <f t="shared" si="7"/>
        <v>830</v>
      </c>
      <c r="K54" s="168" t="s">
        <v>908</v>
      </c>
    </row>
    <row r="55" spans="1:11" ht="18" customHeight="1" x14ac:dyDescent="0.2">
      <c r="A55" s="165" t="s">
        <v>710</v>
      </c>
      <c r="B55" s="167">
        <v>549</v>
      </c>
      <c r="C55" s="167">
        <v>918</v>
      </c>
      <c r="D55" s="167">
        <v>1467</v>
      </c>
      <c r="E55" s="167">
        <v>0</v>
      </c>
      <c r="F55" s="167">
        <v>0</v>
      </c>
      <c r="G55" s="167">
        <v>0</v>
      </c>
      <c r="H55" s="167">
        <f t="shared" si="8"/>
        <v>549</v>
      </c>
      <c r="I55" s="167">
        <f t="shared" si="7"/>
        <v>918</v>
      </c>
      <c r="J55" s="167">
        <f t="shared" si="7"/>
        <v>1467</v>
      </c>
      <c r="K55" s="168" t="s">
        <v>1015</v>
      </c>
    </row>
    <row r="56" spans="1:11" ht="18" customHeight="1" x14ac:dyDescent="0.2">
      <c r="A56" s="165" t="s">
        <v>229</v>
      </c>
      <c r="B56" s="167">
        <v>307</v>
      </c>
      <c r="C56" s="167">
        <v>140</v>
      </c>
      <c r="D56" s="167">
        <v>447</v>
      </c>
      <c r="E56" s="167">
        <v>0</v>
      </c>
      <c r="F56" s="167">
        <v>0</v>
      </c>
      <c r="G56" s="167">
        <v>0</v>
      </c>
      <c r="H56" s="167">
        <f t="shared" si="8"/>
        <v>307</v>
      </c>
      <c r="I56" s="167">
        <f t="shared" si="7"/>
        <v>140</v>
      </c>
      <c r="J56" s="167">
        <f t="shared" si="7"/>
        <v>447</v>
      </c>
      <c r="K56" s="168" t="s">
        <v>297</v>
      </c>
    </row>
    <row r="57" spans="1:11" ht="18" customHeight="1" x14ac:dyDescent="0.2">
      <c r="A57" s="165" t="s">
        <v>233</v>
      </c>
      <c r="B57" s="167">
        <v>306</v>
      </c>
      <c r="C57" s="167">
        <v>466</v>
      </c>
      <c r="D57" s="167">
        <v>772</v>
      </c>
      <c r="E57" s="167">
        <v>0</v>
      </c>
      <c r="F57" s="167">
        <v>0</v>
      </c>
      <c r="G57" s="167">
        <v>0</v>
      </c>
      <c r="H57" s="167">
        <f t="shared" si="8"/>
        <v>306</v>
      </c>
      <c r="I57" s="167">
        <f t="shared" si="7"/>
        <v>466</v>
      </c>
      <c r="J57" s="167">
        <f t="shared" si="7"/>
        <v>772</v>
      </c>
      <c r="K57" s="168" t="s">
        <v>234</v>
      </c>
    </row>
    <row r="58" spans="1:11" ht="18" customHeight="1" x14ac:dyDescent="0.2">
      <c r="A58" s="165" t="s">
        <v>239</v>
      </c>
      <c r="B58" s="167">
        <v>383</v>
      </c>
      <c r="C58" s="167">
        <v>323</v>
      </c>
      <c r="D58" s="167">
        <v>706</v>
      </c>
      <c r="E58" s="167">
        <v>0</v>
      </c>
      <c r="F58" s="167">
        <v>0</v>
      </c>
      <c r="G58" s="167">
        <v>0</v>
      </c>
      <c r="H58" s="167">
        <f t="shared" si="8"/>
        <v>383</v>
      </c>
      <c r="I58" s="167">
        <f t="shared" si="7"/>
        <v>323</v>
      </c>
      <c r="J58" s="167">
        <f t="shared" si="7"/>
        <v>706</v>
      </c>
      <c r="K58" s="168" t="s">
        <v>240</v>
      </c>
    </row>
    <row r="59" spans="1:11" ht="18" customHeight="1" x14ac:dyDescent="0.2">
      <c r="A59" s="165" t="s">
        <v>90</v>
      </c>
      <c r="B59" s="167">
        <f>SUM(B44:B58)</f>
        <v>4996</v>
      </c>
      <c r="C59" s="167">
        <f t="shared" ref="C59:J59" si="9">SUM(C44:C58)</f>
        <v>6692</v>
      </c>
      <c r="D59" s="167">
        <f t="shared" si="9"/>
        <v>11688</v>
      </c>
      <c r="E59" s="167">
        <f t="shared" si="9"/>
        <v>0</v>
      </c>
      <c r="F59" s="167">
        <f t="shared" si="9"/>
        <v>0</v>
      </c>
      <c r="G59" s="167">
        <f t="shared" si="9"/>
        <v>0</v>
      </c>
      <c r="H59" s="167">
        <f t="shared" si="9"/>
        <v>4996</v>
      </c>
      <c r="I59" s="167">
        <f t="shared" si="9"/>
        <v>6692</v>
      </c>
      <c r="J59" s="167">
        <f t="shared" si="9"/>
        <v>11688</v>
      </c>
      <c r="K59" s="168" t="s">
        <v>91</v>
      </c>
    </row>
    <row r="60" spans="1:11" ht="15" customHeight="1" x14ac:dyDescent="0.2">
      <c r="A60" s="165" t="s">
        <v>92</v>
      </c>
      <c r="B60" s="167"/>
      <c r="C60" s="167"/>
      <c r="D60" s="167"/>
      <c r="E60" s="167"/>
      <c r="F60" s="167"/>
      <c r="G60" s="167"/>
      <c r="H60" s="167"/>
      <c r="I60" s="167"/>
      <c r="J60" s="167"/>
      <c r="K60" s="168" t="s">
        <v>93</v>
      </c>
    </row>
    <row r="61" spans="1:11" ht="18" customHeight="1" x14ac:dyDescent="0.2">
      <c r="A61" s="165" t="s">
        <v>213</v>
      </c>
      <c r="B61" s="167">
        <v>56</v>
      </c>
      <c r="C61" s="167">
        <v>3</v>
      </c>
      <c r="D61" s="167">
        <v>59</v>
      </c>
      <c r="E61" s="167">
        <v>0</v>
      </c>
      <c r="F61" s="167">
        <v>0</v>
      </c>
      <c r="G61" s="167">
        <v>0</v>
      </c>
      <c r="H61" s="167">
        <f>SUM(B61,E61)</f>
        <v>56</v>
      </c>
      <c r="I61" s="167">
        <f t="shared" ref="I61:J61" si="10">SUM(C61,F61)</f>
        <v>3</v>
      </c>
      <c r="J61" s="167">
        <f t="shared" si="10"/>
        <v>59</v>
      </c>
      <c r="K61" s="168" t="s">
        <v>214</v>
      </c>
    </row>
    <row r="62" spans="1:11" ht="18" customHeight="1" x14ac:dyDescent="0.2">
      <c r="A62" s="165" t="s">
        <v>217</v>
      </c>
      <c r="B62" s="167">
        <v>211</v>
      </c>
      <c r="C62" s="167">
        <v>178</v>
      </c>
      <c r="D62" s="167">
        <v>389</v>
      </c>
      <c r="E62" s="167">
        <v>0</v>
      </c>
      <c r="F62" s="167">
        <v>0</v>
      </c>
      <c r="G62" s="167">
        <v>0</v>
      </c>
      <c r="H62" s="167">
        <f t="shared" ref="H62:J66" si="11">SUM(E62,B62)</f>
        <v>211</v>
      </c>
      <c r="I62" s="167">
        <f t="shared" si="11"/>
        <v>178</v>
      </c>
      <c r="J62" s="167">
        <f t="shared" si="11"/>
        <v>389</v>
      </c>
      <c r="K62" s="168" t="s">
        <v>257</v>
      </c>
    </row>
    <row r="63" spans="1:11" ht="18" customHeight="1" x14ac:dyDescent="0.2">
      <c r="A63" s="165" t="s">
        <v>306</v>
      </c>
      <c r="B63" s="167">
        <v>319</v>
      </c>
      <c r="C63" s="167">
        <v>127</v>
      </c>
      <c r="D63" s="167">
        <v>446</v>
      </c>
      <c r="E63" s="167">
        <v>0</v>
      </c>
      <c r="F63" s="167">
        <v>0</v>
      </c>
      <c r="G63" s="167">
        <v>0</v>
      </c>
      <c r="H63" s="167">
        <f t="shared" si="11"/>
        <v>319</v>
      </c>
      <c r="I63" s="167">
        <f t="shared" si="11"/>
        <v>127</v>
      </c>
      <c r="J63" s="167">
        <f t="shared" si="11"/>
        <v>446</v>
      </c>
      <c r="K63" s="168" t="s">
        <v>222</v>
      </c>
    </row>
    <row r="64" spans="1:11" ht="18" customHeight="1" x14ac:dyDescent="0.2">
      <c r="A64" s="165" t="s">
        <v>458</v>
      </c>
      <c r="B64" s="167">
        <v>320</v>
      </c>
      <c r="C64" s="167">
        <v>311</v>
      </c>
      <c r="D64" s="167">
        <v>631</v>
      </c>
      <c r="E64" s="167">
        <v>0</v>
      </c>
      <c r="F64" s="167">
        <v>0</v>
      </c>
      <c r="G64" s="167">
        <v>0</v>
      </c>
      <c r="H64" s="167">
        <f t="shared" si="11"/>
        <v>320</v>
      </c>
      <c r="I64" s="167">
        <f t="shared" si="11"/>
        <v>311</v>
      </c>
      <c r="J64" s="167">
        <f t="shared" si="11"/>
        <v>631</v>
      </c>
      <c r="K64" s="168" t="s">
        <v>997</v>
      </c>
    </row>
    <row r="65" spans="1:11" ht="14.25" customHeight="1" x14ac:dyDescent="0.2">
      <c r="A65" s="165" t="s">
        <v>710</v>
      </c>
      <c r="B65" s="167">
        <v>22</v>
      </c>
      <c r="C65" s="167">
        <v>65</v>
      </c>
      <c r="D65" s="167">
        <v>87</v>
      </c>
      <c r="E65" s="167">
        <v>0</v>
      </c>
      <c r="F65" s="167">
        <v>0</v>
      </c>
      <c r="G65" s="167">
        <v>0</v>
      </c>
      <c r="H65" s="167">
        <f t="shared" si="11"/>
        <v>22</v>
      </c>
      <c r="I65" s="167">
        <f t="shared" si="11"/>
        <v>65</v>
      </c>
      <c r="J65" s="167">
        <f t="shared" si="11"/>
        <v>87</v>
      </c>
      <c r="K65" s="168" t="s">
        <v>1015</v>
      </c>
    </row>
    <row r="66" spans="1:11" ht="18" customHeight="1" x14ac:dyDescent="0.2">
      <c r="A66" s="165" t="s">
        <v>239</v>
      </c>
      <c r="B66" s="167">
        <v>337</v>
      </c>
      <c r="C66" s="167">
        <v>102</v>
      </c>
      <c r="D66" s="167">
        <v>439</v>
      </c>
      <c r="E66" s="167">
        <v>0</v>
      </c>
      <c r="F66" s="167">
        <v>0</v>
      </c>
      <c r="G66" s="167">
        <v>0</v>
      </c>
      <c r="H66" s="167">
        <f t="shared" si="11"/>
        <v>337</v>
      </c>
      <c r="I66" s="167">
        <f t="shared" si="11"/>
        <v>102</v>
      </c>
      <c r="J66" s="167">
        <f t="shared" si="11"/>
        <v>439</v>
      </c>
      <c r="K66" s="168" t="s">
        <v>240</v>
      </c>
    </row>
    <row r="67" spans="1:11" ht="18" customHeight="1" thickBot="1" x14ac:dyDescent="0.25">
      <c r="A67" s="165" t="s">
        <v>126</v>
      </c>
      <c r="B67" s="167">
        <f>SUM(B61:B66)</f>
        <v>1265</v>
      </c>
      <c r="C67" s="167">
        <f t="shared" ref="C67:J67" si="12">SUM(C61:C66)</f>
        <v>786</v>
      </c>
      <c r="D67" s="167">
        <f t="shared" si="12"/>
        <v>2051</v>
      </c>
      <c r="E67" s="167">
        <f t="shared" si="12"/>
        <v>0</v>
      </c>
      <c r="F67" s="167">
        <f t="shared" si="12"/>
        <v>0</v>
      </c>
      <c r="G67" s="167">
        <f t="shared" si="12"/>
        <v>0</v>
      </c>
      <c r="H67" s="167">
        <f t="shared" si="12"/>
        <v>1265</v>
      </c>
      <c r="I67" s="167">
        <f t="shared" si="12"/>
        <v>786</v>
      </c>
      <c r="J67" s="167">
        <f t="shared" si="12"/>
        <v>2051</v>
      </c>
      <c r="K67" s="168" t="s">
        <v>1018</v>
      </c>
    </row>
    <row r="68" spans="1:11" ht="18" customHeight="1" thickBot="1" x14ac:dyDescent="0.25">
      <c r="A68" s="180" t="s">
        <v>252</v>
      </c>
      <c r="B68" s="181">
        <f>SUM(B67,B59)</f>
        <v>6261</v>
      </c>
      <c r="C68" s="181">
        <f t="shared" ref="C68:J68" si="13">SUM(C67,C59)</f>
        <v>7478</v>
      </c>
      <c r="D68" s="181">
        <f t="shared" si="13"/>
        <v>13739</v>
      </c>
      <c r="E68" s="181">
        <f t="shared" si="13"/>
        <v>0</v>
      </c>
      <c r="F68" s="181">
        <f t="shared" si="13"/>
        <v>0</v>
      </c>
      <c r="G68" s="181">
        <f t="shared" si="13"/>
        <v>0</v>
      </c>
      <c r="H68" s="181">
        <f t="shared" si="13"/>
        <v>6261</v>
      </c>
      <c r="I68" s="181">
        <f t="shared" si="13"/>
        <v>7478</v>
      </c>
      <c r="J68" s="181">
        <f t="shared" si="13"/>
        <v>13739</v>
      </c>
      <c r="K68" s="182" t="s">
        <v>253</v>
      </c>
    </row>
    <row r="69" spans="1:11" ht="18" customHeight="1" thickTop="1" x14ac:dyDescent="0.2">
      <c r="A69" s="347"/>
      <c r="B69" s="744"/>
      <c r="C69" s="744"/>
      <c r="D69" s="744"/>
      <c r="E69" s="744"/>
      <c r="F69" s="744"/>
      <c r="G69" s="744"/>
      <c r="H69" s="744"/>
      <c r="I69" s="744"/>
      <c r="J69" s="744"/>
      <c r="K69" s="380"/>
    </row>
    <row r="70" spans="1:11" ht="24.75" customHeight="1" x14ac:dyDescent="0.2">
      <c r="A70" s="1032" t="s">
        <v>2193</v>
      </c>
      <c r="B70" s="1032"/>
      <c r="C70" s="1032"/>
      <c r="D70" s="1032"/>
      <c r="E70" s="1032"/>
      <c r="F70" s="1032"/>
      <c r="G70" s="1032"/>
      <c r="H70" s="1032"/>
      <c r="I70" s="1032"/>
      <c r="J70" s="1032"/>
      <c r="K70" s="1032"/>
    </row>
    <row r="71" spans="1:11" ht="30" customHeight="1" x14ac:dyDescent="0.2">
      <c r="A71" s="1033" t="s">
        <v>2194</v>
      </c>
      <c r="B71" s="1033"/>
      <c r="C71" s="1033"/>
      <c r="D71" s="1033"/>
      <c r="E71" s="1033"/>
      <c r="F71" s="1033"/>
      <c r="G71" s="1033"/>
      <c r="H71" s="1033"/>
      <c r="I71" s="1033"/>
      <c r="J71" s="1033"/>
      <c r="K71" s="1033"/>
    </row>
    <row r="72" spans="1:11" s="163" customFormat="1" ht="22.5" customHeight="1" thickBot="1" x14ac:dyDescent="0.3">
      <c r="A72" s="375" t="s">
        <v>2576</v>
      </c>
      <c r="K72" s="376" t="s">
        <v>1027</v>
      </c>
    </row>
    <row r="73" spans="1:11" ht="16.5" thickTop="1" x14ac:dyDescent="0.25">
      <c r="A73" s="1034" t="s">
        <v>196</v>
      </c>
      <c r="B73" s="1046" t="s">
        <v>1</v>
      </c>
      <c r="C73" s="1046"/>
      <c r="D73" s="1046"/>
      <c r="E73" s="1046" t="s">
        <v>2</v>
      </c>
      <c r="F73" s="1046"/>
      <c r="G73" s="1046"/>
      <c r="H73" s="1046" t="s">
        <v>4</v>
      </c>
      <c r="I73" s="1046"/>
      <c r="J73" s="1046"/>
      <c r="K73" s="1034" t="s">
        <v>197</v>
      </c>
    </row>
    <row r="74" spans="1:11" ht="15.75" x14ac:dyDescent="0.25">
      <c r="A74" s="1035"/>
      <c r="B74" s="1047" t="s">
        <v>6</v>
      </c>
      <c r="C74" s="1047"/>
      <c r="D74" s="1047"/>
      <c r="E74" s="1047" t="s">
        <v>7</v>
      </c>
      <c r="F74" s="1047"/>
      <c r="G74" s="1047"/>
      <c r="H74" s="1047" t="s">
        <v>9</v>
      </c>
      <c r="I74" s="1047"/>
      <c r="J74" s="1047"/>
      <c r="K74" s="1035"/>
    </row>
    <row r="75" spans="1:11" ht="15.75" x14ac:dyDescent="0.25">
      <c r="A75" s="1035"/>
      <c r="B75" s="356" t="s">
        <v>10</v>
      </c>
      <c r="C75" s="356" t="s">
        <v>112</v>
      </c>
      <c r="D75" s="356" t="s">
        <v>12</v>
      </c>
      <c r="E75" s="356" t="s">
        <v>10</v>
      </c>
      <c r="F75" s="356" t="s">
        <v>112</v>
      </c>
      <c r="G75" s="356" t="s">
        <v>12</v>
      </c>
      <c r="H75" s="356" t="s">
        <v>10</v>
      </c>
      <c r="I75" s="356" t="s">
        <v>112</v>
      </c>
      <c r="J75" s="356" t="s">
        <v>12</v>
      </c>
      <c r="K75" s="1035"/>
    </row>
    <row r="76" spans="1:11" ht="16.5" thickBot="1" x14ac:dyDescent="0.3">
      <c r="A76" s="1036"/>
      <c r="B76" s="164" t="s">
        <v>13</v>
      </c>
      <c r="C76" s="164" t="s">
        <v>14</v>
      </c>
      <c r="D76" s="164" t="s">
        <v>9</v>
      </c>
      <c r="E76" s="164" t="s">
        <v>13</v>
      </c>
      <c r="F76" s="164" t="s">
        <v>14</v>
      </c>
      <c r="G76" s="164" t="s">
        <v>9</v>
      </c>
      <c r="H76" s="164" t="s">
        <v>13</v>
      </c>
      <c r="I76" s="164" t="s">
        <v>14</v>
      </c>
      <c r="J76" s="164" t="s">
        <v>9</v>
      </c>
      <c r="K76" s="1036"/>
    </row>
    <row r="77" spans="1:11" ht="18.95" customHeight="1" x14ac:dyDescent="0.2">
      <c r="A77" s="165" t="s">
        <v>15</v>
      </c>
      <c r="B77" s="167"/>
      <c r="C77" s="167"/>
      <c r="D77" s="167"/>
      <c r="E77" s="167"/>
      <c r="F77" s="167"/>
      <c r="G77" s="167"/>
      <c r="H77" s="167"/>
      <c r="I77" s="167"/>
      <c r="J77" s="167"/>
      <c r="K77" s="168" t="s">
        <v>198</v>
      </c>
    </row>
    <row r="78" spans="1:11" ht="18.95" customHeight="1" x14ac:dyDescent="0.2">
      <c r="A78" s="165" t="s">
        <v>199</v>
      </c>
      <c r="B78" s="167">
        <v>31</v>
      </c>
      <c r="C78" s="167">
        <v>14</v>
      </c>
      <c r="D78" s="167">
        <v>45</v>
      </c>
      <c r="E78" s="167">
        <v>0</v>
      </c>
      <c r="F78" s="167">
        <v>0</v>
      </c>
      <c r="G78" s="167">
        <f>SUM(E78:F78)</f>
        <v>0</v>
      </c>
      <c r="H78" s="167">
        <f t="shared" ref="H78:J95" si="14">SUM(E78,B78)</f>
        <v>31</v>
      </c>
      <c r="I78" s="167">
        <f t="shared" si="14"/>
        <v>14</v>
      </c>
      <c r="J78" s="167">
        <f t="shared" si="14"/>
        <v>45</v>
      </c>
      <c r="K78" s="168" t="s">
        <v>200</v>
      </c>
    </row>
    <row r="79" spans="1:11" ht="18.95" customHeight="1" x14ac:dyDescent="0.2">
      <c r="A79" s="165" t="s">
        <v>790</v>
      </c>
      <c r="B79" s="167">
        <v>15</v>
      </c>
      <c r="C79" s="167">
        <v>3</v>
      </c>
      <c r="D79" s="167">
        <v>18</v>
      </c>
      <c r="E79" s="167">
        <v>0</v>
      </c>
      <c r="F79" s="167">
        <v>0</v>
      </c>
      <c r="G79" s="167">
        <f t="shared" ref="G79:G96" si="15">SUM(E79:F79)</f>
        <v>0</v>
      </c>
      <c r="H79" s="167">
        <f t="shared" si="14"/>
        <v>15</v>
      </c>
      <c r="I79" s="167">
        <f t="shared" si="14"/>
        <v>3</v>
      </c>
      <c r="J79" s="167">
        <f t="shared" si="14"/>
        <v>18</v>
      </c>
      <c r="K79" s="168" t="s">
        <v>204</v>
      </c>
    </row>
    <row r="80" spans="1:11" ht="18.95" customHeight="1" x14ac:dyDescent="0.2">
      <c r="A80" s="165" t="s">
        <v>404</v>
      </c>
      <c r="B80" s="167">
        <v>5</v>
      </c>
      <c r="C80" s="167">
        <v>6</v>
      </c>
      <c r="D80" s="167">
        <v>11</v>
      </c>
      <c r="E80" s="167">
        <v>0</v>
      </c>
      <c r="F80" s="167">
        <v>0</v>
      </c>
      <c r="G80" s="167">
        <f t="shared" si="15"/>
        <v>0</v>
      </c>
      <c r="H80" s="167">
        <f t="shared" si="14"/>
        <v>5</v>
      </c>
      <c r="I80" s="167">
        <f t="shared" si="14"/>
        <v>6</v>
      </c>
      <c r="J80" s="167">
        <f t="shared" si="14"/>
        <v>11</v>
      </c>
      <c r="K80" s="168" t="s">
        <v>1014</v>
      </c>
    </row>
    <row r="81" spans="1:11" ht="18.95" customHeight="1" x14ac:dyDescent="0.2">
      <c r="A81" s="165" t="s">
        <v>207</v>
      </c>
      <c r="B81" s="167">
        <v>13</v>
      </c>
      <c r="C81" s="167">
        <v>1</v>
      </c>
      <c r="D81" s="167">
        <v>14</v>
      </c>
      <c r="E81" s="167">
        <v>0</v>
      </c>
      <c r="F81" s="167">
        <v>0</v>
      </c>
      <c r="G81" s="167">
        <f t="shared" si="15"/>
        <v>0</v>
      </c>
      <c r="H81" s="167">
        <f t="shared" si="14"/>
        <v>13</v>
      </c>
      <c r="I81" s="167">
        <f t="shared" si="14"/>
        <v>1</v>
      </c>
      <c r="J81" s="167">
        <f t="shared" si="14"/>
        <v>14</v>
      </c>
      <c r="K81" s="168" t="s">
        <v>208</v>
      </c>
    </row>
    <row r="82" spans="1:11" ht="18.95" customHeight="1" x14ac:dyDescent="0.2">
      <c r="A82" s="165" t="s">
        <v>209</v>
      </c>
      <c r="B82" s="167">
        <v>71</v>
      </c>
      <c r="C82" s="167">
        <v>12</v>
      </c>
      <c r="D82" s="167">
        <v>83</v>
      </c>
      <c r="E82" s="167">
        <v>0</v>
      </c>
      <c r="F82" s="167">
        <v>0</v>
      </c>
      <c r="G82" s="167">
        <f t="shared" si="15"/>
        <v>0</v>
      </c>
      <c r="H82" s="167">
        <f t="shared" si="14"/>
        <v>71</v>
      </c>
      <c r="I82" s="167">
        <f t="shared" si="14"/>
        <v>12</v>
      </c>
      <c r="J82" s="167">
        <f t="shared" si="14"/>
        <v>83</v>
      </c>
      <c r="K82" s="168" t="s">
        <v>210</v>
      </c>
    </row>
    <row r="83" spans="1:11" ht="18.95" customHeight="1" x14ac:dyDescent="0.2">
      <c r="A83" s="165" t="s">
        <v>213</v>
      </c>
      <c r="B83" s="167">
        <v>82</v>
      </c>
      <c r="C83" s="167">
        <v>9</v>
      </c>
      <c r="D83" s="167">
        <v>91</v>
      </c>
      <c r="E83" s="167">
        <v>0</v>
      </c>
      <c r="F83" s="167">
        <v>0</v>
      </c>
      <c r="G83" s="167">
        <f t="shared" si="15"/>
        <v>0</v>
      </c>
      <c r="H83" s="167">
        <f t="shared" si="14"/>
        <v>82</v>
      </c>
      <c r="I83" s="167">
        <f t="shared" si="14"/>
        <v>9</v>
      </c>
      <c r="J83" s="167">
        <f t="shared" si="14"/>
        <v>91</v>
      </c>
      <c r="K83" s="168" t="s">
        <v>214</v>
      </c>
    </row>
    <row r="84" spans="1:11" ht="18.95" customHeight="1" x14ac:dyDescent="0.2">
      <c r="A84" s="165" t="s">
        <v>215</v>
      </c>
      <c r="B84" s="167">
        <v>17</v>
      </c>
      <c r="C84" s="167">
        <v>9</v>
      </c>
      <c r="D84" s="167">
        <v>26</v>
      </c>
      <c r="E84" s="167">
        <v>0</v>
      </c>
      <c r="F84" s="167">
        <v>0</v>
      </c>
      <c r="G84" s="167">
        <f t="shared" si="15"/>
        <v>0</v>
      </c>
      <c r="H84" s="167">
        <f t="shared" si="14"/>
        <v>17</v>
      </c>
      <c r="I84" s="167">
        <f t="shared" si="14"/>
        <v>9</v>
      </c>
      <c r="J84" s="167">
        <f t="shared" si="14"/>
        <v>26</v>
      </c>
      <c r="K84" s="168" t="s">
        <v>888</v>
      </c>
    </row>
    <row r="85" spans="1:11" ht="18.95" customHeight="1" x14ac:dyDescent="0.2">
      <c r="A85" s="165" t="s">
        <v>217</v>
      </c>
      <c r="B85" s="167">
        <v>56</v>
      </c>
      <c r="C85" s="167">
        <v>36</v>
      </c>
      <c r="D85" s="167">
        <v>92</v>
      </c>
      <c r="E85" s="167">
        <v>0</v>
      </c>
      <c r="F85" s="167">
        <v>0</v>
      </c>
      <c r="G85" s="167">
        <f t="shared" si="15"/>
        <v>0</v>
      </c>
      <c r="H85" s="167">
        <f t="shared" si="14"/>
        <v>56</v>
      </c>
      <c r="I85" s="167">
        <f t="shared" si="14"/>
        <v>36</v>
      </c>
      <c r="J85" s="167">
        <f t="shared" si="14"/>
        <v>92</v>
      </c>
      <c r="K85" s="168" t="s">
        <v>248</v>
      </c>
    </row>
    <row r="86" spans="1:11" ht="18.95" customHeight="1" x14ac:dyDescent="0.2">
      <c r="A86" s="165" t="s">
        <v>306</v>
      </c>
      <c r="B86" s="167">
        <v>47</v>
      </c>
      <c r="C86" s="167">
        <v>2</v>
      </c>
      <c r="D86" s="167">
        <v>49</v>
      </c>
      <c r="E86" s="167">
        <v>0</v>
      </c>
      <c r="F86" s="167">
        <v>0</v>
      </c>
      <c r="G86" s="167">
        <f t="shared" si="15"/>
        <v>0</v>
      </c>
      <c r="H86" s="167">
        <f t="shared" si="14"/>
        <v>47</v>
      </c>
      <c r="I86" s="167">
        <f t="shared" si="14"/>
        <v>2</v>
      </c>
      <c r="J86" s="167">
        <f t="shared" si="14"/>
        <v>49</v>
      </c>
      <c r="K86" s="168" t="s">
        <v>222</v>
      </c>
    </row>
    <row r="87" spans="1:11" ht="18.95" customHeight="1" x14ac:dyDescent="0.2">
      <c r="A87" s="165" t="s">
        <v>458</v>
      </c>
      <c r="B87" s="167">
        <v>64</v>
      </c>
      <c r="C87" s="167">
        <v>19</v>
      </c>
      <c r="D87" s="167">
        <v>83</v>
      </c>
      <c r="E87" s="167">
        <v>0</v>
      </c>
      <c r="F87" s="167">
        <v>0</v>
      </c>
      <c r="G87" s="167">
        <f t="shared" si="15"/>
        <v>0</v>
      </c>
      <c r="H87" s="167">
        <f t="shared" si="14"/>
        <v>64</v>
      </c>
      <c r="I87" s="167">
        <f t="shared" si="14"/>
        <v>19</v>
      </c>
      <c r="J87" s="167">
        <f t="shared" si="14"/>
        <v>83</v>
      </c>
      <c r="K87" s="168" t="s">
        <v>997</v>
      </c>
    </row>
    <row r="88" spans="1:11" ht="18.95" customHeight="1" x14ac:dyDescent="0.2">
      <c r="A88" s="165" t="s">
        <v>460</v>
      </c>
      <c r="B88" s="167">
        <v>15</v>
      </c>
      <c r="C88" s="167">
        <v>15</v>
      </c>
      <c r="D88" s="167">
        <v>30</v>
      </c>
      <c r="E88" s="167">
        <v>0</v>
      </c>
      <c r="F88" s="167">
        <v>0</v>
      </c>
      <c r="G88" s="167">
        <f t="shared" si="15"/>
        <v>0</v>
      </c>
      <c r="H88" s="167">
        <f t="shared" si="14"/>
        <v>15</v>
      </c>
      <c r="I88" s="167">
        <f t="shared" si="14"/>
        <v>15</v>
      </c>
      <c r="J88" s="167">
        <f t="shared" si="14"/>
        <v>30</v>
      </c>
      <c r="K88" s="168" t="s">
        <v>908</v>
      </c>
    </row>
    <row r="89" spans="1:11" ht="18.95" customHeight="1" x14ac:dyDescent="0.2">
      <c r="A89" s="165" t="s">
        <v>710</v>
      </c>
      <c r="B89" s="167">
        <v>29</v>
      </c>
      <c r="C89" s="167">
        <v>13</v>
      </c>
      <c r="D89" s="167">
        <v>42</v>
      </c>
      <c r="E89" s="167">
        <v>0</v>
      </c>
      <c r="F89" s="167">
        <v>0</v>
      </c>
      <c r="G89" s="167">
        <f t="shared" si="15"/>
        <v>0</v>
      </c>
      <c r="H89" s="167">
        <f t="shared" si="14"/>
        <v>29</v>
      </c>
      <c r="I89" s="167">
        <f t="shared" si="14"/>
        <v>13</v>
      </c>
      <c r="J89" s="167">
        <f t="shared" si="14"/>
        <v>42</v>
      </c>
      <c r="K89" s="168" t="s">
        <v>1015</v>
      </c>
    </row>
    <row r="90" spans="1:11" ht="18.95" customHeight="1" x14ac:dyDescent="0.2">
      <c r="A90" s="165" t="s">
        <v>229</v>
      </c>
      <c r="B90" s="167">
        <v>21</v>
      </c>
      <c r="C90" s="167">
        <v>5</v>
      </c>
      <c r="D90" s="167">
        <v>26</v>
      </c>
      <c r="E90" s="167">
        <v>0</v>
      </c>
      <c r="F90" s="167">
        <v>0</v>
      </c>
      <c r="G90" s="167">
        <f t="shared" si="15"/>
        <v>0</v>
      </c>
      <c r="H90" s="167">
        <f t="shared" si="14"/>
        <v>21</v>
      </c>
      <c r="I90" s="167">
        <f t="shared" si="14"/>
        <v>5</v>
      </c>
      <c r="J90" s="167">
        <f t="shared" si="14"/>
        <v>26</v>
      </c>
      <c r="K90" s="168" t="s">
        <v>297</v>
      </c>
    </row>
    <row r="91" spans="1:11" ht="18.95" customHeight="1" x14ac:dyDescent="0.2">
      <c r="A91" s="165" t="s">
        <v>233</v>
      </c>
      <c r="B91" s="167">
        <v>9</v>
      </c>
      <c r="C91" s="167">
        <v>3</v>
      </c>
      <c r="D91" s="167">
        <v>12</v>
      </c>
      <c r="E91" s="167">
        <v>0</v>
      </c>
      <c r="F91" s="167">
        <v>0</v>
      </c>
      <c r="G91" s="167">
        <f t="shared" si="15"/>
        <v>0</v>
      </c>
      <c r="H91" s="167">
        <f t="shared" si="14"/>
        <v>9</v>
      </c>
      <c r="I91" s="167">
        <f t="shared" si="14"/>
        <v>3</v>
      </c>
      <c r="J91" s="167">
        <f t="shared" si="14"/>
        <v>12</v>
      </c>
      <c r="K91" s="168" t="s">
        <v>234</v>
      </c>
    </row>
    <row r="92" spans="1:11" ht="18.95" customHeight="1" x14ac:dyDescent="0.2">
      <c r="A92" s="165" t="s">
        <v>239</v>
      </c>
      <c r="B92" s="167">
        <v>14</v>
      </c>
      <c r="C92" s="167">
        <v>5</v>
      </c>
      <c r="D92" s="167">
        <v>19</v>
      </c>
      <c r="E92" s="167">
        <v>0</v>
      </c>
      <c r="F92" s="167">
        <v>0</v>
      </c>
      <c r="G92" s="167">
        <f t="shared" si="15"/>
        <v>0</v>
      </c>
      <c r="H92" s="167">
        <f t="shared" si="14"/>
        <v>14</v>
      </c>
      <c r="I92" s="167">
        <f t="shared" si="14"/>
        <v>5</v>
      </c>
      <c r="J92" s="167">
        <f t="shared" si="14"/>
        <v>19</v>
      </c>
      <c r="K92" s="168" t="s">
        <v>240</v>
      </c>
    </row>
    <row r="93" spans="1:11" ht="18.95" customHeight="1" x14ac:dyDescent="0.2">
      <c r="A93" s="165" t="s">
        <v>1024</v>
      </c>
      <c r="B93" s="167">
        <v>3</v>
      </c>
      <c r="C93" s="167">
        <v>1</v>
      </c>
      <c r="D93" s="167">
        <v>4</v>
      </c>
      <c r="E93" s="167">
        <v>0</v>
      </c>
      <c r="F93" s="167">
        <v>0</v>
      </c>
      <c r="G93" s="167">
        <f t="shared" si="15"/>
        <v>0</v>
      </c>
      <c r="H93" s="167">
        <f t="shared" si="14"/>
        <v>3</v>
      </c>
      <c r="I93" s="167">
        <f t="shared" si="14"/>
        <v>1</v>
      </c>
      <c r="J93" s="167">
        <f t="shared" si="14"/>
        <v>4</v>
      </c>
      <c r="K93" s="172" t="s">
        <v>1025</v>
      </c>
    </row>
    <row r="94" spans="1:11" ht="18.95" customHeight="1" x14ac:dyDescent="0.2">
      <c r="A94" s="165" t="s">
        <v>389</v>
      </c>
      <c r="B94" s="167">
        <v>1</v>
      </c>
      <c r="C94" s="167">
        <v>1</v>
      </c>
      <c r="D94" s="167">
        <v>2</v>
      </c>
      <c r="E94" s="167">
        <v>0</v>
      </c>
      <c r="F94" s="167">
        <v>0</v>
      </c>
      <c r="G94" s="167">
        <f>SUM(E94:F94)</f>
        <v>0</v>
      </c>
      <c r="H94" s="167">
        <f t="shared" si="14"/>
        <v>1</v>
      </c>
      <c r="I94" s="167">
        <f>SUM(F94,C94)</f>
        <v>1</v>
      </c>
      <c r="J94" s="167">
        <f>SUM(G94,D94)</f>
        <v>2</v>
      </c>
      <c r="K94" s="168" t="s">
        <v>736</v>
      </c>
    </row>
    <row r="95" spans="1:11" ht="18.95" customHeight="1" x14ac:dyDescent="0.2">
      <c r="A95" s="165" t="s">
        <v>286</v>
      </c>
      <c r="B95" s="167">
        <v>5</v>
      </c>
      <c r="C95" s="167">
        <v>0</v>
      </c>
      <c r="D95" s="167">
        <v>5</v>
      </c>
      <c r="E95" s="167">
        <v>0</v>
      </c>
      <c r="F95" s="167">
        <v>0</v>
      </c>
      <c r="G95" s="167">
        <f>SUM(E95:F95)</f>
        <v>0</v>
      </c>
      <c r="H95" s="167">
        <f t="shared" si="14"/>
        <v>5</v>
      </c>
      <c r="I95" s="167">
        <f>SUM(F95,C95)</f>
        <v>0</v>
      </c>
      <c r="J95" s="167">
        <f>SUM(G95,D95)</f>
        <v>5</v>
      </c>
      <c r="K95" s="168" t="s">
        <v>1026</v>
      </c>
    </row>
    <row r="96" spans="1:11" ht="18.95" customHeight="1" x14ac:dyDescent="0.2">
      <c r="A96" s="165" t="s">
        <v>292</v>
      </c>
      <c r="B96" s="167">
        <v>16</v>
      </c>
      <c r="C96" s="167">
        <v>3</v>
      </c>
      <c r="D96" s="167">
        <v>19</v>
      </c>
      <c r="E96" s="167">
        <v>0</v>
      </c>
      <c r="F96" s="167">
        <v>0</v>
      </c>
      <c r="G96" s="167">
        <f t="shared" si="15"/>
        <v>0</v>
      </c>
      <c r="H96" s="167">
        <f>SUM(E96,B96)</f>
        <v>16</v>
      </c>
      <c r="I96" s="167">
        <f t="shared" ref="I96:J96" si="16">SUM(F96,C96)</f>
        <v>3</v>
      </c>
      <c r="J96" s="167">
        <f t="shared" si="16"/>
        <v>19</v>
      </c>
      <c r="K96" s="168" t="s">
        <v>770</v>
      </c>
    </row>
    <row r="97" spans="1:11" ht="18.95" customHeight="1" x14ac:dyDescent="0.2">
      <c r="A97" s="165" t="s">
        <v>90</v>
      </c>
      <c r="B97" s="167">
        <f>SUM(B78:B96)</f>
        <v>514</v>
      </c>
      <c r="C97" s="167">
        <f t="shared" ref="C97:J97" si="17">SUM(C78:C96)</f>
        <v>157</v>
      </c>
      <c r="D97" s="167">
        <f t="shared" si="17"/>
        <v>671</v>
      </c>
      <c r="E97" s="167">
        <f t="shared" si="17"/>
        <v>0</v>
      </c>
      <c r="F97" s="167">
        <f t="shared" si="17"/>
        <v>0</v>
      </c>
      <c r="G97" s="167">
        <f t="shared" si="17"/>
        <v>0</v>
      </c>
      <c r="H97" s="167">
        <f t="shared" si="17"/>
        <v>514</v>
      </c>
      <c r="I97" s="167">
        <f t="shared" si="17"/>
        <v>157</v>
      </c>
      <c r="J97" s="167">
        <f t="shared" si="17"/>
        <v>671</v>
      </c>
      <c r="K97" s="168" t="s">
        <v>91</v>
      </c>
    </row>
    <row r="98" spans="1:11" ht="15" customHeight="1" x14ac:dyDescent="0.2">
      <c r="A98" s="165" t="s">
        <v>92</v>
      </c>
      <c r="B98" s="167"/>
      <c r="C98" s="167"/>
      <c r="D98" s="167"/>
      <c r="E98" s="167"/>
      <c r="F98" s="167"/>
      <c r="G98" s="167"/>
      <c r="H98" s="167"/>
      <c r="I98" s="167"/>
      <c r="J98" s="167"/>
      <c r="K98" s="168" t="s">
        <v>93</v>
      </c>
    </row>
    <row r="99" spans="1:11" ht="18.95" customHeight="1" x14ac:dyDescent="0.2">
      <c r="A99" s="165" t="s">
        <v>710</v>
      </c>
      <c r="B99" s="167">
        <v>4</v>
      </c>
      <c r="C99" s="167">
        <v>0</v>
      </c>
      <c r="D99" s="167">
        <v>4</v>
      </c>
      <c r="E99" s="167">
        <v>0</v>
      </c>
      <c r="F99" s="167">
        <v>0</v>
      </c>
      <c r="G99" s="167">
        <v>0</v>
      </c>
      <c r="H99" s="167">
        <f>SUM(B99,E99)</f>
        <v>4</v>
      </c>
      <c r="I99" s="167">
        <f t="shared" ref="I99:J99" si="18">SUM(C99,F99)</f>
        <v>0</v>
      </c>
      <c r="J99" s="167">
        <f t="shared" si="18"/>
        <v>4</v>
      </c>
      <c r="K99" s="168" t="s">
        <v>1015</v>
      </c>
    </row>
    <row r="100" spans="1:11" ht="18.95" customHeight="1" thickBot="1" x14ac:dyDescent="0.25">
      <c r="A100" s="165" t="s">
        <v>126</v>
      </c>
      <c r="B100" s="167">
        <f>SUM(B99)</f>
        <v>4</v>
      </c>
      <c r="C100" s="167">
        <f t="shared" ref="C100:J100" si="19">SUM(C99)</f>
        <v>0</v>
      </c>
      <c r="D100" s="167">
        <f t="shared" si="19"/>
        <v>4</v>
      </c>
      <c r="E100" s="167">
        <f t="shared" si="19"/>
        <v>0</v>
      </c>
      <c r="F100" s="167">
        <f t="shared" si="19"/>
        <v>0</v>
      </c>
      <c r="G100" s="167">
        <f t="shared" si="19"/>
        <v>0</v>
      </c>
      <c r="H100" s="167">
        <f t="shared" si="19"/>
        <v>4</v>
      </c>
      <c r="I100" s="167">
        <f t="shared" si="19"/>
        <v>0</v>
      </c>
      <c r="J100" s="167">
        <f t="shared" si="19"/>
        <v>4</v>
      </c>
      <c r="K100" s="168" t="s">
        <v>1018</v>
      </c>
    </row>
    <row r="101" spans="1:11" ht="18.95" customHeight="1" thickBot="1" x14ac:dyDescent="0.25">
      <c r="A101" s="180" t="s">
        <v>252</v>
      </c>
      <c r="B101" s="181">
        <f>SUM(B100,B97)</f>
        <v>518</v>
      </c>
      <c r="C101" s="181">
        <f t="shared" ref="C101:J101" si="20">SUM(C100,C97)</f>
        <v>157</v>
      </c>
      <c r="D101" s="181">
        <f t="shared" si="20"/>
        <v>675</v>
      </c>
      <c r="E101" s="181">
        <f t="shared" si="20"/>
        <v>0</v>
      </c>
      <c r="F101" s="181">
        <f t="shared" si="20"/>
        <v>0</v>
      </c>
      <c r="G101" s="181">
        <f t="shared" si="20"/>
        <v>0</v>
      </c>
      <c r="H101" s="181">
        <f t="shared" si="20"/>
        <v>518</v>
      </c>
      <c r="I101" s="181">
        <f t="shared" si="20"/>
        <v>157</v>
      </c>
      <c r="J101" s="181">
        <f t="shared" si="20"/>
        <v>675</v>
      </c>
      <c r="K101" s="182" t="s">
        <v>253</v>
      </c>
    </row>
    <row r="102" spans="1:11" ht="15" thickTop="1" x14ac:dyDescent="0.2"/>
  </sheetData>
  <mergeCells count="30">
    <mergeCell ref="A1:K1"/>
    <mergeCell ref="A2:K2"/>
    <mergeCell ref="A4:A7"/>
    <mergeCell ref="B4:D4"/>
    <mergeCell ref="E4:G4"/>
    <mergeCell ref="H4:J4"/>
    <mergeCell ref="K4:K7"/>
    <mergeCell ref="B5:D5"/>
    <mergeCell ref="E5:G5"/>
    <mergeCell ref="H5:J5"/>
    <mergeCell ref="A36:K36"/>
    <mergeCell ref="A37:K37"/>
    <mergeCell ref="A39:A42"/>
    <mergeCell ref="B39:D39"/>
    <mergeCell ref="E39:G39"/>
    <mergeCell ref="H39:J39"/>
    <mergeCell ref="K39:K42"/>
    <mergeCell ref="B40:D40"/>
    <mergeCell ref="E40:G40"/>
    <mergeCell ref="H40:J40"/>
    <mergeCell ref="A70:K70"/>
    <mergeCell ref="A71:K71"/>
    <mergeCell ref="A73:A76"/>
    <mergeCell ref="B73:D73"/>
    <mergeCell ref="E73:G73"/>
    <mergeCell ref="H73:J73"/>
    <mergeCell ref="K73:K76"/>
    <mergeCell ref="B74:D74"/>
    <mergeCell ref="E74:G74"/>
    <mergeCell ref="H74:J74"/>
  </mergeCells>
  <printOptions horizontalCentered="1"/>
  <pageMargins left="0.25" right="0.25" top="1" bottom="1" header="1" footer="1"/>
  <pageSetup paperSize="9" scale="7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4"/>
  <sheetViews>
    <sheetView rightToLeft="1" view="pageBreakPreview" topLeftCell="A4" zoomScale="90" zoomScaleSheetLayoutView="90" workbookViewId="0">
      <selection activeCell="O5" sqref="O5"/>
    </sheetView>
  </sheetViews>
  <sheetFormatPr defaultRowHeight="14.25" x14ac:dyDescent="0.2"/>
  <cols>
    <col min="1" max="1" width="21.875" style="174" customWidth="1"/>
    <col min="2" max="2" width="6.75" style="174" customWidth="1"/>
    <col min="3" max="3" width="10.5" style="174" customWidth="1"/>
    <col min="4" max="4" width="8.625" style="174" customWidth="1"/>
    <col min="5" max="5" width="6.5" style="174" customWidth="1"/>
    <col min="6" max="10" width="7.5" style="174" customWidth="1"/>
    <col min="11" max="11" width="6.5" style="174" customWidth="1"/>
    <col min="12" max="12" width="9" style="174" customWidth="1"/>
    <col min="13" max="13" width="7.5" style="174" customWidth="1"/>
    <col min="14" max="14" width="39.875" style="174" customWidth="1"/>
    <col min="15" max="15" width="16.125" style="174" customWidth="1"/>
    <col min="16" max="16384" width="9" style="174"/>
  </cols>
  <sheetData>
    <row r="1" spans="1:14" ht="28.5" customHeight="1" x14ac:dyDescent="0.2">
      <c r="A1" s="1032" t="s">
        <v>2195</v>
      </c>
      <c r="B1" s="1032"/>
      <c r="C1" s="1032"/>
      <c r="D1" s="1032"/>
      <c r="E1" s="1032"/>
      <c r="F1" s="1032"/>
      <c r="G1" s="1032"/>
      <c r="H1" s="1032"/>
      <c r="I1" s="1032"/>
      <c r="J1" s="1032"/>
      <c r="K1" s="1032"/>
      <c r="L1" s="1032"/>
      <c r="M1" s="1032"/>
      <c r="N1" s="1032"/>
    </row>
    <row r="2" spans="1:14" ht="27" customHeight="1" x14ac:dyDescent="0.2">
      <c r="A2" s="1033" t="s">
        <v>2196</v>
      </c>
      <c r="B2" s="1033"/>
      <c r="C2" s="1033"/>
      <c r="D2" s="1033"/>
      <c r="E2" s="1033"/>
      <c r="F2" s="1033"/>
      <c r="G2" s="1033"/>
      <c r="H2" s="1033"/>
      <c r="I2" s="1033"/>
      <c r="J2" s="1033"/>
      <c r="K2" s="1033"/>
      <c r="L2" s="1033"/>
      <c r="M2" s="1033"/>
      <c r="N2" s="1033"/>
    </row>
    <row r="3" spans="1:14" ht="16.5" thickBot="1" x14ac:dyDescent="0.25">
      <c r="A3" s="381" t="s">
        <v>2577</v>
      </c>
      <c r="N3" s="382" t="s">
        <v>1028</v>
      </c>
    </row>
    <row r="4" spans="1:14" ht="16.5" thickTop="1" x14ac:dyDescent="0.25">
      <c r="A4" s="1034" t="s">
        <v>196</v>
      </c>
      <c r="B4" s="1046" t="s">
        <v>128</v>
      </c>
      <c r="C4" s="1046"/>
      <c r="D4" s="1046"/>
      <c r="E4" s="1046" t="s">
        <v>129</v>
      </c>
      <c r="F4" s="1046"/>
      <c r="G4" s="1046"/>
      <c r="H4" s="1046" t="s">
        <v>130</v>
      </c>
      <c r="I4" s="1046"/>
      <c r="J4" s="1046"/>
      <c r="K4" s="1046" t="s">
        <v>4</v>
      </c>
      <c r="L4" s="1046"/>
      <c r="M4" s="1046"/>
      <c r="N4" s="1034" t="s">
        <v>197</v>
      </c>
    </row>
    <row r="5" spans="1:14" ht="15.75" x14ac:dyDescent="0.25">
      <c r="A5" s="1035"/>
      <c r="B5" s="1047" t="s">
        <v>131</v>
      </c>
      <c r="C5" s="1047"/>
      <c r="D5" s="1047"/>
      <c r="E5" s="1047" t="s">
        <v>132</v>
      </c>
      <c r="F5" s="1047"/>
      <c r="G5" s="1047"/>
      <c r="H5" s="1047" t="s">
        <v>133</v>
      </c>
      <c r="I5" s="1047"/>
      <c r="J5" s="1047"/>
      <c r="K5" s="1047" t="s">
        <v>9</v>
      </c>
      <c r="L5" s="1047"/>
      <c r="M5" s="1047"/>
      <c r="N5" s="1035"/>
    </row>
    <row r="6" spans="1:14" ht="15.75" x14ac:dyDescent="0.25">
      <c r="A6" s="1035"/>
      <c r="B6" s="356" t="s">
        <v>10</v>
      </c>
      <c r="C6" s="356" t="s">
        <v>112</v>
      </c>
      <c r="D6" s="356" t="s">
        <v>12</v>
      </c>
      <c r="E6" s="356" t="s">
        <v>10</v>
      </c>
      <c r="F6" s="356" t="s">
        <v>112</v>
      </c>
      <c r="G6" s="356" t="s">
        <v>12</v>
      </c>
      <c r="H6" s="356" t="s">
        <v>10</v>
      </c>
      <c r="I6" s="356" t="s">
        <v>112</v>
      </c>
      <c r="J6" s="356" t="s">
        <v>12</v>
      </c>
      <c r="K6" s="356" t="s">
        <v>10</v>
      </c>
      <c r="L6" s="356" t="s">
        <v>112</v>
      </c>
      <c r="M6" s="356" t="s">
        <v>12</v>
      </c>
      <c r="N6" s="1035"/>
    </row>
    <row r="7" spans="1:14" ht="21" customHeight="1" thickBot="1" x14ac:dyDescent="0.3">
      <c r="A7" s="1036"/>
      <c r="B7" s="164" t="s">
        <v>13</v>
      </c>
      <c r="C7" s="164" t="s">
        <v>14</v>
      </c>
      <c r="D7" s="164" t="s">
        <v>9</v>
      </c>
      <c r="E7" s="164" t="s">
        <v>13</v>
      </c>
      <c r="F7" s="164" t="s">
        <v>14</v>
      </c>
      <c r="G7" s="164" t="s">
        <v>9</v>
      </c>
      <c r="H7" s="164" t="s">
        <v>13</v>
      </c>
      <c r="I7" s="164" t="s">
        <v>14</v>
      </c>
      <c r="J7" s="164" t="s">
        <v>9</v>
      </c>
      <c r="K7" s="164" t="s">
        <v>13</v>
      </c>
      <c r="L7" s="164" t="s">
        <v>14</v>
      </c>
      <c r="M7" s="164" t="s">
        <v>9</v>
      </c>
      <c r="N7" s="1036"/>
    </row>
    <row r="8" spans="1:14" ht="17.25" customHeight="1" x14ac:dyDescent="0.2">
      <c r="A8" s="165" t="s">
        <v>15</v>
      </c>
      <c r="B8" s="167"/>
      <c r="C8" s="167"/>
      <c r="D8" s="167"/>
      <c r="E8" s="167"/>
      <c r="F8" s="167"/>
      <c r="G8" s="167"/>
      <c r="H8" s="167"/>
      <c r="I8" s="167"/>
      <c r="J8" s="167"/>
      <c r="K8" s="168"/>
      <c r="L8" s="165"/>
      <c r="M8" s="167"/>
      <c r="N8" s="168" t="s">
        <v>198</v>
      </c>
    </row>
    <row r="9" spans="1:14" ht="17.25" customHeight="1" x14ac:dyDescent="0.2">
      <c r="A9" s="165" t="s">
        <v>199</v>
      </c>
      <c r="B9" s="167">
        <v>5</v>
      </c>
      <c r="C9" s="167">
        <v>4</v>
      </c>
      <c r="D9" s="167">
        <v>9</v>
      </c>
      <c r="E9" s="167">
        <v>0</v>
      </c>
      <c r="F9" s="167">
        <v>0</v>
      </c>
      <c r="G9" s="167">
        <v>0</v>
      </c>
      <c r="H9" s="167">
        <v>1</v>
      </c>
      <c r="I9" s="167">
        <v>0</v>
      </c>
      <c r="J9" s="167">
        <v>1</v>
      </c>
      <c r="K9" s="167">
        <f>SUM(B9,E9,H9)</f>
        <v>6</v>
      </c>
      <c r="L9" s="167">
        <f>SUM(C9,F9,I9)</f>
        <v>4</v>
      </c>
      <c r="M9" s="167">
        <f>SUM(K9:L9)</f>
        <v>10</v>
      </c>
      <c r="N9" s="168" t="s">
        <v>200</v>
      </c>
    </row>
    <row r="10" spans="1:14" ht="17.25" customHeight="1" x14ac:dyDescent="0.2">
      <c r="A10" s="165" t="s">
        <v>790</v>
      </c>
      <c r="B10" s="167">
        <v>3</v>
      </c>
      <c r="C10" s="167">
        <v>0</v>
      </c>
      <c r="D10" s="167">
        <v>3</v>
      </c>
      <c r="E10" s="167">
        <v>0</v>
      </c>
      <c r="F10" s="167">
        <v>0</v>
      </c>
      <c r="G10" s="167">
        <v>0</v>
      </c>
      <c r="H10" s="167">
        <v>0</v>
      </c>
      <c r="I10" s="167">
        <v>0</v>
      </c>
      <c r="J10" s="167">
        <v>0</v>
      </c>
      <c r="K10" s="167">
        <f t="shared" ref="K10:L23" si="0">SUM(B10,E10,H10)</f>
        <v>3</v>
      </c>
      <c r="L10" s="167">
        <f t="shared" si="0"/>
        <v>0</v>
      </c>
      <c r="M10" s="167">
        <f t="shared" ref="M10:M23" si="1">SUM(K10:L10)</f>
        <v>3</v>
      </c>
      <c r="N10" s="168" t="s">
        <v>204</v>
      </c>
    </row>
    <row r="11" spans="1:14" ht="17.25" customHeight="1" x14ac:dyDescent="0.2">
      <c r="A11" s="165" t="s">
        <v>404</v>
      </c>
      <c r="B11" s="167">
        <v>0</v>
      </c>
      <c r="C11" s="167">
        <v>5</v>
      </c>
      <c r="D11" s="167">
        <v>5</v>
      </c>
      <c r="E11" s="167">
        <v>1</v>
      </c>
      <c r="F11" s="167">
        <v>0</v>
      </c>
      <c r="G11" s="167">
        <v>1</v>
      </c>
      <c r="H11" s="167">
        <v>1</v>
      </c>
      <c r="I11" s="167">
        <v>8</v>
      </c>
      <c r="J11" s="167">
        <v>9</v>
      </c>
      <c r="K11" s="167">
        <f t="shared" si="0"/>
        <v>2</v>
      </c>
      <c r="L11" s="167">
        <f t="shared" si="0"/>
        <v>13</v>
      </c>
      <c r="M11" s="167">
        <f t="shared" si="1"/>
        <v>15</v>
      </c>
      <c r="N11" s="168" t="s">
        <v>1014</v>
      </c>
    </row>
    <row r="12" spans="1:14" ht="17.25" customHeight="1" x14ac:dyDescent="0.2">
      <c r="A12" s="165" t="s">
        <v>207</v>
      </c>
      <c r="B12" s="167">
        <v>1</v>
      </c>
      <c r="C12" s="167">
        <v>1</v>
      </c>
      <c r="D12" s="167">
        <v>2</v>
      </c>
      <c r="E12" s="167">
        <v>0</v>
      </c>
      <c r="F12" s="167">
        <v>1</v>
      </c>
      <c r="G12" s="167">
        <v>1</v>
      </c>
      <c r="H12" s="167">
        <v>9</v>
      </c>
      <c r="I12" s="167">
        <v>16</v>
      </c>
      <c r="J12" s="167">
        <v>25</v>
      </c>
      <c r="K12" s="167">
        <f t="shared" si="0"/>
        <v>10</v>
      </c>
      <c r="L12" s="167">
        <f t="shared" si="0"/>
        <v>18</v>
      </c>
      <c r="M12" s="167">
        <f t="shared" si="1"/>
        <v>28</v>
      </c>
      <c r="N12" s="168" t="s">
        <v>208</v>
      </c>
    </row>
    <row r="13" spans="1:14" ht="17.25" customHeight="1" x14ac:dyDescent="0.2">
      <c r="A13" s="165" t="s">
        <v>209</v>
      </c>
      <c r="B13" s="167">
        <v>9</v>
      </c>
      <c r="C13" s="167">
        <v>7</v>
      </c>
      <c r="D13" s="167">
        <v>16</v>
      </c>
      <c r="E13" s="167">
        <v>7</v>
      </c>
      <c r="F13" s="167">
        <v>4</v>
      </c>
      <c r="G13" s="167">
        <v>11</v>
      </c>
      <c r="H13" s="167">
        <v>0</v>
      </c>
      <c r="I13" s="167">
        <v>0</v>
      </c>
      <c r="J13" s="167">
        <v>0</v>
      </c>
      <c r="K13" s="167">
        <f t="shared" si="0"/>
        <v>16</v>
      </c>
      <c r="L13" s="167">
        <f t="shared" si="0"/>
        <v>11</v>
      </c>
      <c r="M13" s="167">
        <f t="shared" si="1"/>
        <v>27</v>
      </c>
      <c r="N13" s="168" t="s">
        <v>210</v>
      </c>
    </row>
    <row r="14" spans="1:14" ht="17.25" customHeight="1" x14ac:dyDescent="0.2">
      <c r="A14" s="165" t="s">
        <v>213</v>
      </c>
      <c r="B14" s="167">
        <v>38</v>
      </c>
      <c r="C14" s="167">
        <v>16</v>
      </c>
      <c r="D14" s="167">
        <v>54</v>
      </c>
      <c r="E14" s="167">
        <v>5</v>
      </c>
      <c r="F14" s="167">
        <v>14</v>
      </c>
      <c r="G14" s="167">
        <v>19</v>
      </c>
      <c r="H14" s="167">
        <v>5</v>
      </c>
      <c r="I14" s="167">
        <v>4</v>
      </c>
      <c r="J14" s="167">
        <v>9</v>
      </c>
      <c r="K14" s="167">
        <f t="shared" si="0"/>
        <v>48</v>
      </c>
      <c r="L14" s="167">
        <f t="shared" si="0"/>
        <v>34</v>
      </c>
      <c r="M14" s="167">
        <f t="shared" si="1"/>
        <v>82</v>
      </c>
      <c r="N14" s="168" t="s">
        <v>214</v>
      </c>
    </row>
    <row r="15" spans="1:14" ht="17.25" customHeight="1" x14ac:dyDescent="0.2">
      <c r="A15" s="165" t="s">
        <v>215</v>
      </c>
      <c r="B15" s="167">
        <v>11</v>
      </c>
      <c r="C15" s="167">
        <v>1</v>
      </c>
      <c r="D15" s="167">
        <v>12</v>
      </c>
      <c r="E15" s="167">
        <v>1</v>
      </c>
      <c r="F15" s="167">
        <v>1</v>
      </c>
      <c r="G15" s="167">
        <v>2</v>
      </c>
      <c r="H15" s="167">
        <v>4</v>
      </c>
      <c r="I15" s="167">
        <v>2</v>
      </c>
      <c r="J15" s="167">
        <v>6</v>
      </c>
      <c r="K15" s="167">
        <f t="shared" si="0"/>
        <v>16</v>
      </c>
      <c r="L15" s="167">
        <f t="shared" si="0"/>
        <v>4</v>
      </c>
      <c r="M15" s="167">
        <f t="shared" si="1"/>
        <v>20</v>
      </c>
      <c r="N15" s="168" t="s">
        <v>888</v>
      </c>
    </row>
    <row r="16" spans="1:14" ht="17.25" customHeight="1" x14ac:dyDescent="0.2">
      <c r="A16" s="165" t="s">
        <v>217</v>
      </c>
      <c r="B16" s="167">
        <v>66</v>
      </c>
      <c r="C16" s="167">
        <v>72</v>
      </c>
      <c r="D16" s="167">
        <v>138</v>
      </c>
      <c r="E16" s="167">
        <v>11</v>
      </c>
      <c r="F16" s="167">
        <v>3</v>
      </c>
      <c r="G16" s="167">
        <v>14</v>
      </c>
      <c r="H16" s="167">
        <v>0</v>
      </c>
      <c r="I16" s="167">
        <v>0</v>
      </c>
      <c r="J16" s="167">
        <v>0</v>
      </c>
      <c r="K16" s="167">
        <f t="shared" si="0"/>
        <v>77</v>
      </c>
      <c r="L16" s="167">
        <f t="shared" si="0"/>
        <v>75</v>
      </c>
      <c r="M16" s="167">
        <f t="shared" si="1"/>
        <v>152</v>
      </c>
      <c r="N16" s="168" t="s">
        <v>248</v>
      </c>
    </row>
    <row r="17" spans="1:14" ht="17.25" customHeight="1" x14ac:dyDescent="0.2">
      <c r="A17" s="165" t="s">
        <v>306</v>
      </c>
      <c r="B17" s="167">
        <v>24</v>
      </c>
      <c r="C17" s="167">
        <v>4</v>
      </c>
      <c r="D17" s="167">
        <v>28</v>
      </c>
      <c r="E17" s="167">
        <v>10</v>
      </c>
      <c r="F17" s="167">
        <v>3</v>
      </c>
      <c r="G17" s="167">
        <v>13</v>
      </c>
      <c r="H17" s="167">
        <v>0</v>
      </c>
      <c r="I17" s="167">
        <v>0</v>
      </c>
      <c r="J17" s="167">
        <v>0</v>
      </c>
      <c r="K17" s="167">
        <f t="shared" si="0"/>
        <v>34</v>
      </c>
      <c r="L17" s="167">
        <f t="shared" si="0"/>
        <v>7</v>
      </c>
      <c r="M17" s="167">
        <f t="shared" si="1"/>
        <v>41</v>
      </c>
      <c r="N17" s="168" t="s">
        <v>222</v>
      </c>
    </row>
    <row r="18" spans="1:14" ht="17.25" customHeight="1" x14ac:dyDescent="0.2">
      <c r="A18" s="165" t="s">
        <v>458</v>
      </c>
      <c r="B18" s="167">
        <v>47</v>
      </c>
      <c r="C18" s="167">
        <v>49</v>
      </c>
      <c r="D18" s="167">
        <v>96</v>
      </c>
      <c r="E18" s="167">
        <v>29</v>
      </c>
      <c r="F18" s="167">
        <v>21</v>
      </c>
      <c r="G18" s="167">
        <v>50</v>
      </c>
      <c r="H18" s="167">
        <v>14</v>
      </c>
      <c r="I18" s="167">
        <v>5</v>
      </c>
      <c r="J18" s="167">
        <v>19</v>
      </c>
      <c r="K18" s="167">
        <f t="shared" si="0"/>
        <v>90</v>
      </c>
      <c r="L18" s="167">
        <f t="shared" si="0"/>
        <v>75</v>
      </c>
      <c r="M18" s="167">
        <f t="shared" si="1"/>
        <v>165</v>
      </c>
      <c r="N18" s="168" t="s">
        <v>997</v>
      </c>
    </row>
    <row r="19" spans="1:14" ht="17.25" customHeight="1" x14ac:dyDescent="0.2">
      <c r="A19" s="165" t="s">
        <v>460</v>
      </c>
      <c r="B19" s="167">
        <v>14</v>
      </c>
      <c r="C19" s="167">
        <v>10</v>
      </c>
      <c r="D19" s="167">
        <v>24</v>
      </c>
      <c r="E19" s="167">
        <v>4</v>
      </c>
      <c r="F19" s="167">
        <v>3</v>
      </c>
      <c r="G19" s="167">
        <v>7</v>
      </c>
      <c r="H19" s="167">
        <v>0</v>
      </c>
      <c r="I19" s="167">
        <v>0</v>
      </c>
      <c r="J19" s="167">
        <v>0</v>
      </c>
      <c r="K19" s="167">
        <f t="shared" si="0"/>
        <v>18</v>
      </c>
      <c r="L19" s="167">
        <f t="shared" si="0"/>
        <v>13</v>
      </c>
      <c r="M19" s="167">
        <f t="shared" si="1"/>
        <v>31</v>
      </c>
      <c r="N19" s="168" t="s">
        <v>908</v>
      </c>
    </row>
    <row r="20" spans="1:14" ht="17.25" customHeight="1" x14ac:dyDescent="0.2">
      <c r="A20" s="165" t="s">
        <v>710</v>
      </c>
      <c r="B20" s="167">
        <v>72</v>
      </c>
      <c r="C20" s="167">
        <v>74</v>
      </c>
      <c r="D20" s="167">
        <v>146</v>
      </c>
      <c r="E20" s="167">
        <v>10</v>
      </c>
      <c r="F20" s="167">
        <v>18</v>
      </c>
      <c r="G20" s="167">
        <v>28</v>
      </c>
      <c r="H20" s="167">
        <v>5</v>
      </c>
      <c r="I20" s="167">
        <v>10</v>
      </c>
      <c r="J20" s="167">
        <v>15</v>
      </c>
      <c r="K20" s="167">
        <f t="shared" si="0"/>
        <v>87</v>
      </c>
      <c r="L20" s="167">
        <f t="shared" si="0"/>
        <v>102</v>
      </c>
      <c r="M20" s="167">
        <f t="shared" si="1"/>
        <v>189</v>
      </c>
      <c r="N20" s="168" t="s">
        <v>1015</v>
      </c>
    </row>
    <row r="21" spans="1:14" ht="17.25" customHeight="1" x14ac:dyDescent="0.2">
      <c r="A21" s="165" t="s">
        <v>229</v>
      </c>
      <c r="B21" s="167">
        <v>7</v>
      </c>
      <c r="C21" s="167">
        <v>1</v>
      </c>
      <c r="D21" s="167">
        <v>8</v>
      </c>
      <c r="E21" s="167">
        <v>4</v>
      </c>
      <c r="F21" s="167">
        <v>5</v>
      </c>
      <c r="G21" s="167">
        <v>9</v>
      </c>
      <c r="H21" s="167">
        <v>0</v>
      </c>
      <c r="I21" s="167">
        <v>0</v>
      </c>
      <c r="J21" s="167">
        <v>0</v>
      </c>
      <c r="K21" s="167">
        <f t="shared" si="0"/>
        <v>11</v>
      </c>
      <c r="L21" s="167">
        <f t="shared" si="0"/>
        <v>6</v>
      </c>
      <c r="M21" s="167">
        <f t="shared" si="1"/>
        <v>17</v>
      </c>
      <c r="N21" s="168" t="s">
        <v>230</v>
      </c>
    </row>
    <row r="22" spans="1:14" ht="17.25" customHeight="1" x14ac:dyDescent="0.2">
      <c r="A22" s="165" t="s">
        <v>233</v>
      </c>
      <c r="B22" s="167">
        <v>7</v>
      </c>
      <c r="C22" s="167">
        <v>5</v>
      </c>
      <c r="D22" s="167">
        <v>12</v>
      </c>
      <c r="E22" s="167">
        <v>4</v>
      </c>
      <c r="F22" s="167">
        <v>14</v>
      </c>
      <c r="G22" s="167">
        <v>18</v>
      </c>
      <c r="H22" s="167">
        <v>3</v>
      </c>
      <c r="I22" s="167">
        <v>8</v>
      </c>
      <c r="J22" s="167">
        <v>11</v>
      </c>
      <c r="K22" s="167">
        <f t="shared" si="0"/>
        <v>14</v>
      </c>
      <c r="L22" s="167">
        <f t="shared" si="0"/>
        <v>27</v>
      </c>
      <c r="M22" s="167">
        <f t="shared" si="1"/>
        <v>41</v>
      </c>
      <c r="N22" s="168" t="s">
        <v>234</v>
      </c>
    </row>
    <row r="23" spans="1:14" ht="17.25" customHeight="1" x14ac:dyDescent="0.2">
      <c r="A23" s="165" t="s">
        <v>239</v>
      </c>
      <c r="B23" s="167">
        <v>13</v>
      </c>
      <c r="C23" s="167">
        <v>5</v>
      </c>
      <c r="D23" s="167">
        <v>18</v>
      </c>
      <c r="E23" s="167">
        <v>8</v>
      </c>
      <c r="F23" s="167">
        <v>2</v>
      </c>
      <c r="G23" s="167">
        <v>10</v>
      </c>
      <c r="H23" s="167">
        <v>0</v>
      </c>
      <c r="I23" s="167">
        <v>0</v>
      </c>
      <c r="J23" s="167">
        <v>0</v>
      </c>
      <c r="K23" s="167">
        <f t="shared" si="0"/>
        <v>21</v>
      </c>
      <c r="L23" s="167">
        <f t="shared" si="0"/>
        <v>7</v>
      </c>
      <c r="M23" s="167">
        <f t="shared" si="1"/>
        <v>28</v>
      </c>
      <c r="N23" s="168" t="s">
        <v>240</v>
      </c>
    </row>
    <row r="24" spans="1:14" ht="17.25" customHeight="1" x14ac:dyDescent="0.2">
      <c r="A24" s="165" t="s">
        <v>90</v>
      </c>
      <c r="B24" s="167">
        <f>SUM(B9:B23)</f>
        <v>317</v>
      </c>
      <c r="C24" s="167">
        <f t="shared" ref="C24:M24" si="2">SUM(C9:C23)</f>
        <v>254</v>
      </c>
      <c r="D24" s="167">
        <f t="shared" si="2"/>
        <v>571</v>
      </c>
      <c r="E24" s="167">
        <f t="shared" si="2"/>
        <v>94</v>
      </c>
      <c r="F24" s="167">
        <f t="shared" si="2"/>
        <v>89</v>
      </c>
      <c r="G24" s="167">
        <f t="shared" si="2"/>
        <v>183</v>
      </c>
      <c r="H24" s="167">
        <f t="shared" si="2"/>
        <v>42</v>
      </c>
      <c r="I24" s="167">
        <f t="shared" si="2"/>
        <v>53</v>
      </c>
      <c r="J24" s="167">
        <f t="shared" si="2"/>
        <v>95</v>
      </c>
      <c r="K24" s="167">
        <f t="shared" si="2"/>
        <v>453</v>
      </c>
      <c r="L24" s="167">
        <f t="shared" si="2"/>
        <v>396</v>
      </c>
      <c r="M24" s="167">
        <f t="shared" si="2"/>
        <v>849</v>
      </c>
      <c r="N24" s="168" t="s">
        <v>91</v>
      </c>
    </row>
    <row r="25" spans="1:14" ht="17.25" customHeight="1" x14ac:dyDescent="0.2">
      <c r="A25" s="165" t="s">
        <v>92</v>
      </c>
      <c r="B25" s="167"/>
      <c r="C25" s="167"/>
      <c r="D25" s="167"/>
      <c r="E25" s="167"/>
      <c r="F25" s="167"/>
      <c r="G25" s="167"/>
      <c r="H25" s="167"/>
      <c r="I25" s="167"/>
      <c r="J25" s="167"/>
      <c r="K25" s="167"/>
      <c r="L25" s="167"/>
      <c r="M25" s="167"/>
      <c r="N25" s="168" t="s">
        <v>93</v>
      </c>
    </row>
    <row r="26" spans="1:14" ht="17.25" customHeight="1" x14ac:dyDescent="0.2">
      <c r="A26" s="165" t="s">
        <v>213</v>
      </c>
      <c r="B26" s="167">
        <v>2</v>
      </c>
      <c r="C26" s="167">
        <v>1</v>
      </c>
      <c r="D26" s="167">
        <v>3</v>
      </c>
      <c r="E26" s="167">
        <v>0</v>
      </c>
      <c r="F26" s="167">
        <v>0</v>
      </c>
      <c r="G26" s="167">
        <v>0</v>
      </c>
      <c r="H26" s="167">
        <v>1</v>
      </c>
      <c r="I26" s="167">
        <v>0</v>
      </c>
      <c r="J26" s="167">
        <v>1</v>
      </c>
      <c r="K26" s="167">
        <f>SUM(B26,E26,H26)</f>
        <v>3</v>
      </c>
      <c r="L26" s="167">
        <f t="shared" ref="L26:M26" si="3">SUM(C26,F26,I26)</f>
        <v>1</v>
      </c>
      <c r="M26" s="167">
        <f t="shared" si="3"/>
        <v>4</v>
      </c>
      <c r="N26" s="168" t="s">
        <v>214</v>
      </c>
    </row>
    <row r="27" spans="1:14" ht="17.25" customHeight="1" x14ac:dyDescent="0.2">
      <c r="A27" s="165" t="s">
        <v>217</v>
      </c>
      <c r="B27" s="167">
        <v>20</v>
      </c>
      <c r="C27" s="167">
        <v>10</v>
      </c>
      <c r="D27" s="167">
        <v>30</v>
      </c>
      <c r="E27" s="167">
        <v>5</v>
      </c>
      <c r="F27" s="167">
        <v>1</v>
      </c>
      <c r="G27" s="167">
        <v>6</v>
      </c>
      <c r="H27" s="167">
        <v>0</v>
      </c>
      <c r="I27" s="167">
        <v>0</v>
      </c>
      <c r="J27" s="167">
        <v>0</v>
      </c>
      <c r="K27" s="167">
        <f t="shared" ref="K27:K31" si="4">SUM(B27,E27,H27)</f>
        <v>25</v>
      </c>
      <c r="L27" s="167">
        <f t="shared" ref="L27:L31" si="5">SUM(C27,F27,I27)</f>
        <v>11</v>
      </c>
      <c r="M27" s="167">
        <f t="shared" ref="M27:M31" si="6">SUM(D27,G27,J27)</f>
        <v>36</v>
      </c>
      <c r="N27" s="168" t="s">
        <v>248</v>
      </c>
    </row>
    <row r="28" spans="1:14" ht="17.25" customHeight="1" x14ac:dyDescent="0.2">
      <c r="A28" s="165" t="s">
        <v>306</v>
      </c>
      <c r="B28" s="167">
        <v>14</v>
      </c>
      <c r="C28" s="167">
        <v>5</v>
      </c>
      <c r="D28" s="167">
        <v>19</v>
      </c>
      <c r="E28" s="167">
        <v>0</v>
      </c>
      <c r="F28" s="167">
        <v>0</v>
      </c>
      <c r="G28" s="167">
        <v>0</v>
      </c>
      <c r="H28" s="167">
        <v>0</v>
      </c>
      <c r="I28" s="167">
        <v>0</v>
      </c>
      <c r="J28" s="167">
        <v>0</v>
      </c>
      <c r="K28" s="167">
        <f t="shared" si="4"/>
        <v>14</v>
      </c>
      <c r="L28" s="167">
        <f t="shared" si="5"/>
        <v>5</v>
      </c>
      <c r="M28" s="167">
        <f t="shared" si="6"/>
        <v>19</v>
      </c>
      <c r="N28" s="168" t="s">
        <v>222</v>
      </c>
    </row>
    <row r="29" spans="1:14" ht="17.25" customHeight="1" x14ac:dyDescent="0.2">
      <c r="A29" s="165" t="s">
        <v>458</v>
      </c>
      <c r="B29" s="167">
        <v>50</v>
      </c>
      <c r="C29" s="167">
        <v>22</v>
      </c>
      <c r="D29" s="167">
        <v>72</v>
      </c>
      <c r="E29" s="167">
        <v>3</v>
      </c>
      <c r="F29" s="167">
        <v>4</v>
      </c>
      <c r="G29" s="167">
        <v>7</v>
      </c>
      <c r="H29" s="167">
        <v>3</v>
      </c>
      <c r="I29" s="167">
        <v>1</v>
      </c>
      <c r="J29" s="167">
        <v>4</v>
      </c>
      <c r="K29" s="167">
        <f t="shared" si="4"/>
        <v>56</v>
      </c>
      <c r="L29" s="167">
        <f t="shared" si="5"/>
        <v>27</v>
      </c>
      <c r="M29" s="167">
        <f t="shared" si="6"/>
        <v>83</v>
      </c>
      <c r="N29" s="168" t="s">
        <v>997</v>
      </c>
    </row>
    <row r="30" spans="1:14" ht="17.25" customHeight="1" x14ac:dyDescent="0.2">
      <c r="A30" s="165" t="s">
        <v>710</v>
      </c>
      <c r="B30" s="167">
        <v>7</v>
      </c>
      <c r="C30" s="167">
        <v>11</v>
      </c>
      <c r="D30" s="167">
        <v>18</v>
      </c>
      <c r="E30" s="167">
        <v>0</v>
      </c>
      <c r="F30" s="167">
        <v>0</v>
      </c>
      <c r="G30" s="167">
        <v>0</v>
      </c>
      <c r="H30" s="167">
        <v>0</v>
      </c>
      <c r="I30" s="167">
        <v>0</v>
      </c>
      <c r="J30" s="167">
        <v>0</v>
      </c>
      <c r="K30" s="167">
        <f t="shared" si="4"/>
        <v>7</v>
      </c>
      <c r="L30" s="167">
        <f t="shared" si="5"/>
        <v>11</v>
      </c>
      <c r="M30" s="167">
        <f t="shared" si="6"/>
        <v>18</v>
      </c>
      <c r="N30" s="168" t="s">
        <v>1015</v>
      </c>
    </row>
    <row r="31" spans="1:14" ht="17.25" customHeight="1" x14ac:dyDescent="0.2">
      <c r="A31" s="165" t="s">
        <v>239</v>
      </c>
      <c r="B31" s="167">
        <v>20</v>
      </c>
      <c r="C31" s="167">
        <v>2</v>
      </c>
      <c r="D31" s="167">
        <v>22</v>
      </c>
      <c r="E31" s="167">
        <v>4</v>
      </c>
      <c r="F31" s="167">
        <v>0</v>
      </c>
      <c r="G31" s="167">
        <v>4</v>
      </c>
      <c r="H31" s="167">
        <v>2</v>
      </c>
      <c r="I31" s="167">
        <v>0</v>
      </c>
      <c r="J31" s="167">
        <v>2</v>
      </c>
      <c r="K31" s="167">
        <f t="shared" si="4"/>
        <v>26</v>
      </c>
      <c r="L31" s="167">
        <f t="shared" si="5"/>
        <v>2</v>
      </c>
      <c r="M31" s="167">
        <f t="shared" si="6"/>
        <v>28</v>
      </c>
      <c r="N31" s="168" t="s">
        <v>240</v>
      </c>
    </row>
    <row r="32" spans="1:14" ht="17.25" customHeight="1" thickBot="1" x14ac:dyDescent="0.25">
      <c r="A32" s="165" t="s">
        <v>126</v>
      </c>
      <c r="B32" s="167">
        <f>SUM(B26:B31)</f>
        <v>113</v>
      </c>
      <c r="C32" s="167">
        <f t="shared" ref="C32:M32" si="7">SUM(C26:C31)</f>
        <v>51</v>
      </c>
      <c r="D32" s="167">
        <f t="shared" si="7"/>
        <v>164</v>
      </c>
      <c r="E32" s="167">
        <f t="shared" si="7"/>
        <v>12</v>
      </c>
      <c r="F32" s="167">
        <f t="shared" si="7"/>
        <v>5</v>
      </c>
      <c r="G32" s="167">
        <f t="shared" si="7"/>
        <v>17</v>
      </c>
      <c r="H32" s="167">
        <f t="shared" si="7"/>
        <v>6</v>
      </c>
      <c r="I32" s="167">
        <f t="shared" si="7"/>
        <v>1</v>
      </c>
      <c r="J32" s="167">
        <f t="shared" si="7"/>
        <v>7</v>
      </c>
      <c r="K32" s="167">
        <f t="shared" si="7"/>
        <v>131</v>
      </c>
      <c r="L32" s="167">
        <f t="shared" si="7"/>
        <v>57</v>
      </c>
      <c r="M32" s="167">
        <f t="shared" si="7"/>
        <v>188</v>
      </c>
      <c r="N32" s="168" t="s">
        <v>1018</v>
      </c>
    </row>
    <row r="33" spans="1:14" ht="17.25" customHeight="1" thickBot="1" x14ac:dyDescent="0.25">
      <c r="A33" s="180" t="s">
        <v>374</v>
      </c>
      <c r="B33" s="181">
        <f>SUM(B32,B24)</f>
        <v>430</v>
      </c>
      <c r="C33" s="181">
        <f t="shared" ref="C33:M33" si="8">SUM(C32,C24)</f>
        <v>305</v>
      </c>
      <c r="D33" s="181">
        <f t="shared" si="8"/>
        <v>735</v>
      </c>
      <c r="E33" s="181">
        <f t="shared" si="8"/>
        <v>106</v>
      </c>
      <c r="F33" s="181">
        <f t="shared" si="8"/>
        <v>94</v>
      </c>
      <c r="G33" s="181">
        <f t="shared" si="8"/>
        <v>200</v>
      </c>
      <c r="H33" s="181">
        <f t="shared" si="8"/>
        <v>48</v>
      </c>
      <c r="I33" s="181">
        <f t="shared" si="8"/>
        <v>54</v>
      </c>
      <c r="J33" s="181">
        <f t="shared" si="8"/>
        <v>102</v>
      </c>
      <c r="K33" s="181">
        <f t="shared" si="8"/>
        <v>584</v>
      </c>
      <c r="L33" s="181">
        <f t="shared" si="8"/>
        <v>453</v>
      </c>
      <c r="M33" s="181">
        <f t="shared" si="8"/>
        <v>1037</v>
      </c>
      <c r="N33" s="182" t="s">
        <v>253</v>
      </c>
    </row>
    <row r="34"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5" right="0.5" top="1" bottom="0.5" header="1" footer="0.5"/>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67"/>
  <sheetViews>
    <sheetView rightToLeft="1" view="pageBreakPreview" topLeftCell="A82" zoomScale="85" zoomScaleSheetLayoutView="85" workbookViewId="0">
      <selection activeCell="Q17" sqref="Q17"/>
    </sheetView>
  </sheetViews>
  <sheetFormatPr defaultRowHeight="14.25" x14ac:dyDescent="0.2"/>
  <cols>
    <col min="1" max="1" width="30.375" style="64" customWidth="1"/>
    <col min="2" max="10" width="8.625" style="64" customWidth="1"/>
    <col min="11" max="11" width="30.375" style="64" customWidth="1"/>
    <col min="12" max="13" width="7.25" style="64" customWidth="1"/>
    <col min="14" max="16384" width="9" style="64"/>
  </cols>
  <sheetData>
    <row r="1" spans="1:11" ht="28.5" customHeight="1" x14ac:dyDescent="0.2">
      <c r="A1" s="995" t="s">
        <v>1874</v>
      </c>
      <c r="B1" s="995"/>
      <c r="C1" s="995"/>
      <c r="D1" s="995"/>
      <c r="E1" s="995"/>
      <c r="F1" s="995"/>
      <c r="G1" s="995"/>
      <c r="H1" s="995"/>
      <c r="I1" s="995"/>
      <c r="J1" s="995"/>
      <c r="K1" s="995"/>
    </row>
    <row r="2" spans="1:11" ht="41.25" customHeight="1" x14ac:dyDescent="0.2">
      <c r="A2" s="999" t="s">
        <v>1873</v>
      </c>
      <c r="B2" s="999"/>
      <c r="C2" s="999"/>
      <c r="D2" s="999"/>
      <c r="E2" s="999"/>
      <c r="F2" s="999"/>
      <c r="G2" s="999"/>
      <c r="H2" s="999"/>
      <c r="I2" s="999"/>
      <c r="J2" s="999"/>
      <c r="K2" s="999"/>
    </row>
    <row r="3" spans="1:11" ht="18" customHeight="1" thickBot="1" x14ac:dyDescent="0.25">
      <c r="A3" s="5" t="s">
        <v>647</v>
      </c>
      <c r="K3" s="69" t="s">
        <v>302</v>
      </c>
    </row>
    <row r="4" spans="1:11" ht="20.100000000000001" customHeight="1" thickTop="1" x14ac:dyDescent="0.2">
      <c r="A4" s="992" t="s">
        <v>196</v>
      </c>
      <c r="B4" s="992" t="s">
        <v>1</v>
      </c>
      <c r="C4" s="992"/>
      <c r="D4" s="992"/>
      <c r="E4" s="992" t="s">
        <v>2</v>
      </c>
      <c r="F4" s="992"/>
      <c r="G4" s="992"/>
      <c r="H4" s="992" t="s">
        <v>4</v>
      </c>
      <c r="I4" s="992"/>
      <c r="J4" s="992"/>
      <c r="K4" s="992" t="s">
        <v>197</v>
      </c>
    </row>
    <row r="5" spans="1:11" ht="20.100000000000001" customHeight="1" x14ac:dyDescent="0.2">
      <c r="A5" s="993"/>
      <c r="B5" s="993" t="s">
        <v>6</v>
      </c>
      <c r="C5" s="993"/>
      <c r="D5" s="993"/>
      <c r="E5" s="993" t="s">
        <v>7</v>
      </c>
      <c r="F5" s="993"/>
      <c r="G5" s="993"/>
      <c r="H5" s="993" t="s">
        <v>9</v>
      </c>
      <c r="I5" s="993"/>
      <c r="J5" s="993"/>
      <c r="K5" s="993"/>
    </row>
    <row r="6" spans="1:11" ht="20.100000000000001" customHeight="1" x14ac:dyDescent="0.2">
      <c r="A6" s="993"/>
      <c r="B6" s="485" t="s">
        <v>10</v>
      </c>
      <c r="C6" s="485" t="s">
        <v>11</v>
      </c>
      <c r="D6" s="485" t="s">
        <v>12</v>
      </c>
      <c r="E6" s="485" t="s">
        <v>10</v>
      </c>
      <c r="F6" s="485" t="s">
        <v>11</v>
      </c>
      <c r="G6" s="485" t="s">
        <v>12</v>
      </c>
      <c r="H6" s="485" t="s">
        <v>10</v>
      </c>
      <c r="I6" s="485" t="s">
        <v>11</v>
      </c>
      <c r="J6" s="485" t="s">
        <v>12</v>
      </c>
      <c r="K6" s="993"/>
    </row>
    <row r="7" spans="1:11" ht="20.100000000000001" customHeight="1" thickBot="1" x14ac:dyDescent="0.25">
      <c r="A7" s="994"/>
      <c r="B7" s="486" t="s">
        <v>13</v>
      </c>
      <c r="C7" s="486" t="s">
        <v>14</v>
      </c>
      <c r="D7" s="486" t="s">
        <v>9</v>
      </c>
      <c r="E7" s="486" t="s">
        <v>13</v>
      </c>
      <c r="F7" s="486" t="s">
        <v>14</v>
      </c>
      <c r="G7" s="486" t="s">
        <v>9</v>
      </c>
      <c r="H7" s="486" t="s">
        <v>13</v>
      </c>
      <c r="I7" s="486" t="s">
        <v>14</v>
      </c>
      <c r="J7" s="486" t="s">
        <v>9</v>
      </c>
      <c r="K7" s="994"/>
    </row>
    <row r="8" spans="1:11" ht="20.25" customHeight="1" x14ac:dyDescent="0.2">
      <c r="A8" s="463" t="s">
        <v>15</v>
      </c>
      <c r="B8" s="9"/>
      <c r="C8" s="9"/>
      <c r="D8" s="9"/>
      <c r="E8" s="9"/>
      <c r="F8" s="9"/>
      <c r="G8" s="9"/>
      <c r="H8" s="9"/>
      <c r="I8" s="9"/>
      <c r="J8" s="9"/>
      <c r="K8" s="489" t="s">
        <v>198</v>
      </c>
    </row>
    <row r="9" spans="1:11" ht="20.25" customHeight="1" x14ac:dyDescent="0.2">
      <c r="A9" s="463" t="s">
        <v>199</v>
      </c>
      <c r="B9" s="9">
        <v>916</v>
      </c>
      <c r="C9" s="9">
        <v>1288</v>
      </c>
      <c r="D9" s="9">
        <v>2204</v>
      </c>
      <c r="E9" s="9">
        <v>0</v>
      </c>
      <c r="F9" s="9">
        <v>0</v>
      </c>
      <c r="G9" s="9">
        <v>0</v>
      </c>
      <c r="H9" s="9">
        <f>SUM(B9,E9)</f>
        <v>916</v>
      </c>
      <c r="I9" s="9">
        <f t="shared" ref="I9:J9" si="0">SUM(C9,F9)</f>
        <v>1288</v>
      </c>
      <c r="J9" s="9">
        <f t="shared" si="0"/>
        <v>2204</v>
      </c>
      <c r="K9" s="489" t="s">
        <v>200</v>
      </c>
    </row>
    <row r="10" spans="1:11" ht="20.25" customHeight="1" x14ac:dyDescent="0.2">
      <c r="A10" s="463" t="s">
        <v>201</v>
      </c>
      <c r="B10" s="9">
        <v>330</v>
      </c>
      <c r="C10" s="9">
        <v>564</v>
      </c>
      <c r="D10" s="9">
        <v>894</v>
      </c>
      <c r="E10" s="9">
        <v>2</v>
      </c>
      <c r="F10" s="9">
        <v>0</v>
      </c>
      <c r="G10" s="9">
        <v>2</v>
      </c>
      <c r="H10" s="9">
        <f t="shared" ref="H10:H26" si="1">SUM(B10,E10)</f>
        <v>332</v>
      </c>
      <c r="I10" s="9">
        <f t="shared" ref="I10:I26" si="2">SUM(C10,F10)</f>
        <v>564</v>
      </c>
      <c r="J10" s="9">
        <f t="shared" ref="J10:J26" si="3">SUM(D10,G10)</f>
        <v>896</v>
      </c>
      <c r="K10" s="489" t="s">
        <v>202</v>
      </c>
    </row>
    <row r="11" spans="1:11" ht="20.25" customHeight="1" x14ac:dyDescent="0.2">
      <c r="A11" s="463" t="s">
        <v>2668</v>
      </c>
      <c r="B11" s="9">
        <v>313</v>
      </c>
      <c r="C11" s="9">
        <v>776</v>
      </c>
      <c r="D11" s="9">
        <v>1089</v>
      </c>
      <c r="E11" s="9">
        <v>4</v>
      </c>
      <c r="F11" s="9">
        <v>2</v>
      </c>
      <c r="G11" s="9">
        <v>6</v>
      </c>
      <c r="H11" s="9">
        <f t="shared" si="1"/>
        <v>317</v>
      </c>
      <c r="I11" s="9">
        <f t="shared" si="2"/>
        <v>778</v>
      </c>
      <c r="J11" s="9">
        <f t="shared" si="3"/>
        <v>1095</v>
      </c>
      <c r="K11" s="489" t="s">
        <v>204</v>
      </c>
    </row>
    <row r="12" spans="1:11" ht="20.25" customHeight="1" x14ac:dyDescent="0.2">
      <c r="A12" s="463" t="s">
        <v>205</v>
      </c>
      <c r="B12" s="9">
        <v>312</v>
      </c>
      <c r="C12" s="9">
        <v>749</v>
      </c>
      <c r="D12" s="9">
        <v>1061</v>
      </c>
      <c r="E12" s="9">
        <v>0</v>
      </c>
      <c r="F12" s="9">
        <v>2</v>
      </c>
      <c r="G12" s="9">
        <v>2</v>
      </c>
      <c r="H12" s="9">
        <f t="shared" si="1"/>
        <v>312</v>
      </c>
      <c r="I12" s="9">
        <f t="shared" si="2"/>
        <v>751</v>
      </c>
      <c r="J12" s="9">
        <f t="shared" si="3"/>
        <v>1063</v>
      </c>
      <c r="K12" s="489" t="s">
        <v>300</v>
      </c>
    </row>
    <row r="13" spans="1:11" ht="20.25" customHeight="1" x14ac:dyDescent="0.2">
      <c r="A13" s="463" t="s">
        <v>207</v>
      </c>
      <c r="B13" s="9">
        <v>59</v>
      </c>
      <c r="C13" s="9">
        <v>306</v>
      </c>
      <c r="D13" s="9">
        <v>365</v>
      </c>
      <c r="E13" s="9">
        <v>0</v>
      </c>
      <c r="F13" s="9">
        <v>1</v>
      </c>
      <c r="G13" s="9">
        <v>1</v>
      </c>
      <c r="H13" s="9">
        <f t="shared" si="1"/>
        <v>59</v>
      </c>
      <c r="I13" s="9">
        <f t="shared" si="2"/>
        <v>307</v>
      </c>
      <c r="J13" s="9">
        <f t="shared" si="3"/>
        <v>366</v>
      </c>
      <c r="K13" s="489" t="s">
        <v>208</v>
      </c>
    </row>
    <row r="14" spans="1:11" ht="20.25" customHeight="1" x14ac:dyDescent="0.2">
      <c r="A14" s="5" t="s">
        <v>209</v>
      </c>
      <c r="B14" s="492">
        <v>1308</v>
      </c>
      <c r="C14" s="492">
        <v>972</v>
      </c>
      <c r="D14" s="492">
        <v>2280</v>
      </c>
      <c r="E14" s="9">
        <v>0</v>
      </c>
      <c r="F14" s="9">
        <v>0</v>
      </c>
      <c r="G14" s="9">
        <v>0</v>
      </c>
      <c r="H14" s="9">
        <f t="shared" si="1"/>
        <v>1308</v>
      </c>
      <c r="I14" s="9">
        <f t="shared" si="2"/>
        <v>972</v>
      </c>
      <c r="J14" s="9">
        <f t="shared" si="3"/>
        <v>2280</v>
      </c>
      <c r="K14" s="7" t="s">
        <v>210</v>
      </c>
    </row>
    <row r="15" spans="1:11" ht="20.25" customHeight="1" x14ac:dyDescent="0.2">
      <c r="A15" s="463" t="s">
        <v>211</v>
      </c>
      <c r="B15" s="9">
        <v>196</v>
      </c>
      <c r="C15" s="9">
        <v>302</v>
      </c>
      <c r="D15" s="9">
        <v>498</v>
      </c>
      <c r="E15" s="9">
        <v>0</v>
      </c>
      <c r="F15" s="9">
        <v>1</v>
      </c>
      <c r="G15" s="9">
        <v>1</v>
      </c>
      <c r="H15" s="9">
        <f t="shared" si="1"/>
        <v>196</v>
      </c>
      <c r="I15" s="9">
        <f t="shared" si="2"/>
        <v>303</v>
      </c>
      <c r="J15" s="9">
        <f t="shared" si="3"/>
        <v>499</v>
      </c>
      <c r="K15" s="489" t="s">
        <v>212</v>
      </c>
    </row>
    <row r="16" spans="1:11" ht="28.5" customHeight="1" x14ac:dyDescent="0.2">
      <c r="A16" s="463" t="s">
        <v>568</v>
      </c>
      <c r="B16" s="9">
        <v>1712</v>
      </c>
      <c r="C16" s="9">
        <v>1841</v>
      </c>
      <c r="D16" s="9">
        <v>3553</v>
      </c>
      <c r="E16" s="9">
        <v>0</v>
      </c>
      <c r="F16" s="9">
        <v>2</v>
      </c>
      <c r="G16" s="9">
        <v>2</v>
      </c>
      <c r="H16" s="9">
        <f t="shared" si="1"/>
        <v>1712</v>
      </c>
      <c r="I16" s="9">
        <f t="shared" si="2"/>
        <v>1843</v>
      </c>
      <c r="J16" s="9">
        <f t="shared" si="3"/>
        <v>3555</v>
      </c>
      <c r="K16" s="494" t="s">
        <v>569</v>
      </c>
    </row>
    <row r="17" spans="1:11" ht="20.25" customHeight="1" x14ac:dyDescent="0.2">
      <c r="A17" s="463" t="s">
        <v>215</v>
      </c>
      <c r="B17" s="9">
        <v>317</v>
      </c>
      <c r="C17" s="9">
        <v>344</v>
      </c>
      <c r="D17" s="9">
        <v>661</v>
      </c>
      <c r="E17" s="9">
        <v>2</v>
      </c>
      <c r="F17" s="9">
        <v>0</v>
      </c>
      <c r="G17" s="9">
        <v>2</v>
      </c>
      <c r="H17" s="9">
        <f t="shared" si="1"/>
        <v>319</v>
      </c>
      <c r="I17" s="9">
        <f t="shared" si="2"/>
        <v>344</v>
      </c>
      <c r="J17" s="9">
        <f t="shared" si="3"/>
        <v>663</v>
      </c>
      <c r="K17" s="489" t="s">
        <v>216</v>
      </c>
    </row>
    <row r="18" spans="1:11" ht="20.25" customHeight="1" x14ac:dyDescent="0.2">
      <c r="A18" s="463" t="s">
        <v>217</v>
      </c>
      <c r="B18" s="9">
        <v>1170</v>
      </c>
      <c r="C18" s="9">
        <v>2126</v>
      </c>
      <c r="D18" s="9">
        <v>3296</v>
      </c>
      <c r="E18" s="9">
        <v>0</v>
      </c>
      <c r="F18" s="9">
        <v>1</v>
      </c>
      <c r="G18" s="9">
        <v>1</v>
      </c>
      <c r="H18" s="9">
        <f t="shared" si="1"/>
        <v>1170</v>
      </c>
      <c r="I18" s="9">
        <f t="shared" si="2"/>
        <v>2127</v>
      </c>
      <c r="J18" s="9">
        <f t="shared" si="3"/>
        <v>3297</v>
      </c>
      <c r="K18" s="489" t="s">
        <v>218</v>
      </c>
    </row>
    <row r="19" spans="1:11" ht="20.25" customHeight="1" x14ac:dyDescent="0.2">
      <c r="A19" s="463" t="s">
        <v>219</v>
      </c>
      <c r="B19" s="9">
        <v>0</v>
      </c>
      <c r="C19" s="9">
        <v>1259</v>
      </c>
      <c r="D19" s="9">
        <v>1259</v>
      </c>
      <c r="E19" s="9">
        <v>0</v>
      </c>
      <c r="F19" s="9">
        <v>2</v>
      </c>
      <c r="G19" s="9">
        <v>2</v>
      </c>
      <c r="H19" s="9">
        <f t="shared" si="1"/>
        <v>0</v>
      </c>
      <c r="I19" s="9">
        <f t="shared" si="2"/>
        <v>1261</v>
      </c>
      <c r="J19" s="9">
        <f t="shared" si="3"/>
        <v>1261</v>
      </c>
      <c r="K19" s="489" t="s">
        <v>220</v>
      </c>
    </row>
    <row r="20" spans="1:11" ht="20.25" customHeight="1" x14ac:dyDescent="0.2">
      <c r="A20" s="463" t="s">
        <v>221</v>
      </c>
      <c r="B20" s="9">
        <v>1882</v>
      </c>
      <c r="C20" s="9">
        <v>2065</v>
      </c>
      <c r="D20" s="9">
        <v>3947</v>
      </c>
      <c r="E20" s="9">
        <v>0</v>
      </c>
      <c r="F20" s="9">
        <v>1</v>
      </c>
      <c r="G20" s="9">
        <v>1</v>
      </c>
      <c r="H20" s="9">
        <f t="shared" si="1"/>
        <v>1882</v>
      </c>
      <c r="I20" s="9">
        <f t="shared" si="2"/>
        <v>2066</v>
      </c>
      <c r="J20" s="9">
        <f t="shared" si="3"/>
        <v>3948</v>
      </c>
      <c r="K20" s="489" t="s">
        <v>222</v>
      </c>
    </row>
    <row r="21" spans="1:11" ht="38.25" customHeight="1" x14ac:dyDescent="0.2">
      <c r="A21" s="5" t="s">
        <v>223</v>
      </c>
      <c r="B21" s="492">
        <v>802</v>
      </c>
      <c r="C21" s="492">
        <v>1707</v>
      </c>
      <c r="D21" s="492">
        <v>2509</v>
      </c>
      <c r="E21" s="492">
        <v>0</v>
      </c>
      <c r="F21" s="492">
        <v>0</v>
      </c>
      <c r="G21" s="492">
        <v>0</v>
      </c>
      <c r="H21" s="9">
        <f t="shared" si="1"/>
        <v>802</v>
      </c>
      <c r="I21" s="9">
        <f t="shared" si="2"/>
        <v>1707</v>
      </c>
      <c r="J21" s="9">
        <f t="shared" si="3"/>
        <v>2509</v>
      </c>
      <c r="K21" s="43" t="s">
        <v>224</v>
      </c>
    </row>
    <row r="22" spans="1:11" ht="20.25" customHeight="1" x14ac:dyDescent="0.2">
      <c r="A22" s="463" t="s">
        <v>225</v>
      </c>
      <c r="B22" s="9">
        <v>1389</v>
      </c>
      <c r="C22" s="9">
        <v>1648</v>
      </c>
      <c r="D22" s="9">
        <v>3037</v>
      </c>
      <c r="E22" s="9">
        <v>0</v>
      </c>
      <c r="F22" s="9">
        <v>4</v>
      </c>
      <c r="G22" s="9">
        <v>4</v>
      </c>
      <c r="H22" s="9">
        <f t="shared" si="1"/>
        <v>1389</v>
      </c>
      <c r="I22" s="9">
        <f t="shared" si="2"/>
        <v>1652</v>
      </c>
      <c r="J22" s="9">
        <f t="shared" si="3"/>
        <v>3041</v>
      </c>
      <c r="K22" s="489" t="s">
        <v>226</v>
      </c>
    </row>
    <row r="23" spans="1:11" ht="20.25" customHeight="1" x14ac:dyDescent="0.2">
      <c r="A23" s="463" t="s">
        <v>227</v>
      </c>
      <c r="B23" s="9">
        <v>0</v>
      </c>
      <c r="C23" s="9">
        <v>3289</v>
      </c>
      <c r="D23" s="9">
        <v>3289</v>
      </c>
      <c r="E23" s="9">
        <v>0</v>
      </c>
      <c r="F23" s="9">
        <v>1</v>
      </c>
      <c r="G23" s="9">
        <v>1</v>
      </c>
      <c r="H23" s="9">
        <f t="shared" si="1"/>
        <v>0</v>
      </c>
      <c r="I23" s="9">
        <f t="shared" si="2"/>
        <v>3290</v>
      </c>
      <c r="J23" s="9">
        <f t="shared" si="3"/>
        <v>3290</v>
      </c>
      <c r="K23" s="489" t="s">
        <v>228</v>
      </c>
    </row>
    <row r="24" spans="1:11" ht="20.25" customHeight="1" x14ac:dyDescent="0.2">
      <c r="A24" s="463" t="s">
        <v>229</v>
      </c>
      <c r="B24" s="9">
        <v>833</v>
      </c>
      <c r="C24" s="9">
        <v>424</v>
      </c>
      <c r="D24" s="9">
        <v>1257</v>
      </c>
      <c r="E24" s="9">
        <v>0</v>
      </c>
      <c r="F24" s="9">
        <v>0</v>
      </c>
      <c r="G24" s="9">
        <v>0</v>
      </c>
      <c r="H24" s="9">
        <f t="shared" si="1"/>
        <v>833</v>
      </c>
      <c r="I24" s="9">
        <f t="shared" si="2"/>
        <v>424</v>
      </c>
      <c r="J24" s="9">
        <f t="shared" si="3"/>
        <v>1257</v>
      </c>
      <c r="K24" s="489" t="s">
        <v>230</v>
      </c>
    </row>
    <row r="25" spans="1:11" ht="20.25" customHeight="1" x14ac:dyDescent="0.2">
      <c r="A25" s="463" t="s">
        <v>231</v>
      </c>
      <c r="B25" s="9">
        <v>0</v>
      </c>
      <c r="C25" s="9">
        <v>472</v>
      </c>
      <c r="D25" s="9">
        <v>472</v>
      </c>
      <c r="E25" s="9">
        <v>0</v>
      </c>
      <c r="F25" s="9">
        <v>1</v>
      </c>
      <c r="G25" s="9">
        <v>1</v>
      </c>
      <c r="H25" s="9">
        <f t="shared" si="1"/>
        <v>0</v>
      </c>
      <c r="I25" s="9">
        <f t="shared" si="2"/>
        <v>473</v>
      </c>
      <c r="J25" s="9">
        <f t="shared" si="3"/>
        <v>473</v>
      </c>
      <c r="K25" s="489" t="s">
        <v>232</v>
      </c>
    </row>
    <row r="26" spans="1:11" ht="20.25" customHeight="1" thickBot="1" x14ac:dyDescent="0.25">
      <c r="A26" s="11" t="s">
        <v>233</v>
      </c>
      <c r="B26" s="12">
        <v>1215</v>
      </c>
      <c r="C26" s="12">
        <v>1787</v>
      </c>
      <c r="D26" s="12">
        <v>3002</v>
      </c>
      <c r="E26" s="12">
        <v>0</v>
      </c>
      <c r="F26" s="12">
        <v>0</v>
      </c>
      <c r="G26" s="12">
        <v>0</v>
      </c>
      <c r="H26" s="12">
        <f t="shared" si="1"/>
        <v>1215</v>
      </c>
      <c r="I26" s="12">
        <f t="shared" si="2"/>
        <v>1787</v>
      </c>
      <c r="J26" s="12">
        <f t="shared" si="3"/>
        <v>3002</v>
      </c>
      <c r="K26" s="13" t="s">
        <v>234</v>
      </c>
    </row>
    <row r="27" spans="1:11" ht="18.75" customHeight="1" thickTop="1" x14ac:dyDescent="0.2">
      <c r="A27" s="1012" t="s">
        <v>2667</v>
      </c>
      <c r="B27" s="1012"/>
      <c r="C27" s="1012"/>
      <c r="D27" s="1012"/>
      <c r="E27" s="1012"/>
      <c r="F27" s="1012"/>
    </row>
    <row r="28" spans="1:11" ht="18.75" customHeight="1" x14ac:dyDescent="0.2"/>
    <row r="29" spans="1:11" ht="26.25" customHeight="1" thickBot="1" x14ac:dyDescent="0.25">
      <c r="A29" s="5" t="s">
        <v>303</v>
      </c>
      <c r="K29" s="482" t="s">
        <v>304</v>
      </c>
    </row>
    <row r="30" spans="1:11" ht="18" customHeight="1" thickTop="1" x14ac:dyDescent="0.2">
      <c r="A30" s="992" t="s">
        <v>196</v>
      </c>
      <c r="B30" s="992" t="s">
        <v>1</v>
      </c>
      <c r="C30" s="992"/>
      <c r="D30" s="992"/>
      <c r="E30" s="992" t="s">
        <v>2</v>
      </c>
      <c r="F30" s="992"/>
      <c r="G30" s="992"/>
      <c r="H30" s="992" t="s">
        <v>4</v>
      </c>
      <c r="I30" s="992"/>
      <c r="J30" s="992"/>
      <c r="K30" s="992" t="s">
        <v>197</v>
      </c>
    </row>
    <row r="31" spans="1:11" ht="18" customHeight="1" x14ac:dyDescent="0.2">
      <c r="A31" s="993"/>
      <c r="B31" s="993" t="s">
        <v>6</v>
      </c>
      <c r="C31" s="993"/>
      <c r="D31" s="993"/>
      <c r="E31" s="993" t="s">
        <v>7</v>
      </c>
      <c r="F31" s="993"/>
      <c r="G31" s="993"/>
      <c r="H31" s="993" t="s">
        <v>9</v>
      </c>
      <c r="I31" s="993"/>
      <c r="J31" s="993"/>
      <c r="K31" s="993"/>
    </row>
    <row r="32" spans="1:11" ht="18" customHeight="1" x14ac:dyDescent="0.2">
      <c r="A32" s="993"/>
      <c r="B32" s="485" t="s">
        <v>10</v>
      </c>
      <c r="C32" s="485" t="s">
        <v>11</v>
      </c>
      <c r="D32" s="485" t="s">
        <v>12</v>
      </c>
      <c r="E32" s="485" t="s">
        <v>10</v>
      </c>
      <c r="F32" s="485" t="s">
        <v>11</v>
      </c>
      <c r="G32" s="485" t="s">
        <v>12</v>
      </c>
      <c r="H32" s="485" t="s">
        <v>10</v>
      </c>
      <c r="I32" s="485" t="s">
        <v>11</v>
      </c>
      <c r="J32" s="485" t="s">
        <v>12</v>
      </c>
      <c r="K32" s="993"/>
    </row>
    <row r="33" spans="1:11" ht="18" customHeight="1" thickBot="1" x14ac:dyDescent="0.25">
      <c r="A33" s="994"/>
      <c r="B33" s="486" t="s">
        <v>13</v>
      </c>
      <c r="C33" s="486" t="s">
        <v>14</v>
      </c>
      <c r="D33" s="486" t="s">
        <v>9</v>
      </c>
      <c r="E33" s="486" t="s">
        <v>13</v>
      </c>
      <c r="F33" s="486" t="s">
        <v>14</v>
      </c>
      <c r="G33" s="486" t="s">
        <v>9</v>
      </c>
      <c r="H33" s="486" t="s">
        <v>13</v>
      </c>
      <c r="I33" s="486" t="s">
        <v>14</v>
      </c>
      <c r="J33" s="486" t="s">
        <v>9</v>
      </c>
      <c r="K33" s="994"/>
    </row>
    <row r="34" spans="1:11" ht="18" customHeight="1" x14ac:dyDescent="0.2">
      <c r="A34" s="5" t="s">
        <v>235</v>
      </c>
      <c r="B34" s="492">
        <v>729</v>
      </c>
      <c r="C34" s="492">
        <v>1425</v>
      </c>
      <c r="D34" s="492">
        <v>2154</v>
      </c>
      <c r="E34" s="492">
        <v>0</v>
      </c>
      <c r="F34" s="492">
        <v>3</v>
      </c>
      <c r="G34" s="492">
        <v>3</v>
      </c>
      <c r="H34" s="492">
        <f>SUM(B34,E34)</f>
        <v>729</v>
      </c>
      <c r="I34" s="551">
        <f t="shared" ref="I34:J34" si="4">SUM(C34,F34)</f>
        <v>1428</v>
      </c>
      <c r="J34" s="551">
        <f t="shared" si="4"/>
        <v>2157</v>
      </c>
      <c r="K34" s="7" t="s">
        <v>236</v>
      </c>
    </row>
    <row r="35" spans="1:11" ht="18" customHeight="1" x14ac:dyDescent="0.2">
      <c r="A35" s="463" t="s">
        <v>237</v>
      </c>
      <c r="B35" s="9">
        <v>747</v>
      </c>
      <c r="C35" s="9">
        <v>314</v>
      </c>
      <c r="D35" s="9">
        <v>1061</v>
      </c>
      <c r="E35" s="9">
        <v>0</v>
      </c>
      <c r="F35" s="9">
        <v>0</v>
      </c>
      <c r="G35" s="9">
        <f>SUM(E35:F35)</f>
        <v>0</v>
      </c>
      <c r="H35" s="551">
        <f t="shared" ref="H35:H39" si="5">SUM(B35,E35)</f>
        <v>747</v>
      </c>
      <c r="I35" s="551">
        <f t="shared" ref="I35:I39" si="6">SUM(C35,F35)</f>
        <v>314</v>
      </c>
      <c r="J35" s="551">
        <f t="shared" ref="J35:J39" si="7">SUM(D35,G35)</f>
        <v>1061</v>
      </c>
      <c r="K35" s="489" t="s">
        <v>238</v>
      </c>
    </row>
    <row r="36" spans="1:11" ht="18" customHeight="1" x14ac:dyDescent="0.2">
      <c r="A36" s="463" t="s">
        <v>239</v>
      </c>
      <c r="B36" s="9">
        <v>172</v>
      </c>
      <c r="C36" s="9">
        <v>603</v>
      </c>
      <c r="D36" s="9">
        <v>775</v>
      </c>
      <c r="E36" s="9">
        <v>0</v>
      </c>
      <c r="F36" s="9">
        <v>0</v>
      </c>
      <c r="G36" s="9">
        <v>0</v>
      </c>
      <c r="H36" s="551">
        <f t="shared" si="5"/>
        <v>172</v>
      </c>
      <c r="I36" s="551">
        <f t="shared" si="6"/>
        <v>603</v>
      </c>
      <c r="J36" s="551">
        <f t="shared" si="7"/>
        <v>775</v>
      </c>
      <c r="K36" s="489" t="s">
        <v>240</v>
      </c>
    </row>
    <row r="37" spans="1:11" ht="18" customHeight="1" x14ac:dyDescent="0.2">
      <c r="A37" s="463" t="s">
        <v>241</v>
      </c>
      <c r="B37" s="9">
        <v>383</v>
      </c>
      <c r="C37" s="9">
        <v>484</v>
      </c>
      <c r="D37" s="9">
        <v>867</v>
      </c>
      <c r="E37" s="9">
        <v>0</v>
      </c>
      <c r="F37" s="9">
        <v>0</v>
      </c>
      <c r="G37" s="9">
        <v>0</v>
      </c>
      <c r="H37" s="551">
        <f t="shared" si="5"/>
        <v>383</v>
      </c>
      <c r="I37" s="551">
        <f t="shared" si="6"/>
        <v>484</v>
      </c>
      <c r="J37" s="551">
        <f t="shared" si="7"/>
        <v>867</v>
      </c>
      <c r="K37" s="489" t="s">
        <v>242</v>
      </c>
    </row>
    <row r="38" spans="1:11" ht="18" customHeight="1" x14ac:dyDescent="0.2">
      <c r="A38" s="463" t="s">
        <v>243</v>
      </c>
      <c r="B38" s="9">
        <v>1145</v>
      </c>
      <c r="C38" s="9">
        <v>1014</v>
      </c>
      <c r="D38" s="9">
        <v>2159</v>
      </c>
      <c r="E38" s="9">
        <v>0</v>
      </c>
      <c r="F38" s="9">
        <v>2</v>
      </c>
      <c r="G38" s="9">
        <v>2</v>
      </c>
      <c r="H38" s="551">
        <f t="shared" si="5"/>
        <v>1145</v>
      </c>
      <c r="I38" s="551">
        <f t="shared" si="6"/>
        <v>1016</v>
      </c>
      <c r="J38" s="551">
        <f t="shared" si="7"/>
        <v>2161</v>
      </c>
      <c r="K38" s="489" t="s">
        <v>244</v>
      </c>
    </row>
    <row r="39" spans="1:11" ht="18" customHeight="1" x14ac:dyDescent="0.2">
      <c r="A39" s="463" t="s">
        <v>245</v>
      </c>
      <c r="B39" s="9">
        <v>1898</v>
      </c>
      <c r="C39" s="9">
        <v>2129</v>
      </c>
      <c r="D39" s="9">
        <v>4027</v>
      </c>
      <c r="E39" s="9">
        <v>0</v>
      </c>
      <c r="F39" s="9">
        <v>1</v>
      </c>
      <c r="G39" s="9">
        <v>1</v>
      </c>
      <c r="H39" s="551">
        <f t="shared" si="5"/>
        <v>1898</v>
      </c>
      <c r="I39" s="551">
        <f t="shared" si="6"/>
        <v>2130</v>
      </c>
      <c r="J39" s="551">
        <f t="shared" si="7"/>
        <v>4028</v>
      </c>
      <c r="K39" s="489" t="s">
        <v>246</v>
      </c>
    </row>
    <row r="40" spans="1:11" ht="18" customHeight="1" x14ac:dyDescent="0.2">
      <c r="A40" s="463" t="s">
        <v>90</v>
      </c>
      <c r="B40" s="9">
        <f t="shared" ref="B40:J40" si="8">SUM(B34:B39,B9:B26)</f>
        <v>17828</v>
      </c>
      <c r="C40" s="9">
        <f t="shared" si="8"/>
        <v>27888</v>
      </c>
      <c r="D40" s="9">
        <f t="shared" si="8"/>
        <v>45716</v>
      </c>
      <c r="E40" s="9">
        <f>SUM(E34:E39,E9:E26)</f>
        <v>8</v>
      </c>
      <c r="F40" s="639">
        <f t="shared" ref="F40:G40" si="9">SUM(F34:F39,F9:F26)</f>
        <v>24</v>
      </c>
      <c r="G40" s="639">
        <f t="shared" si="9"/>
        <v>32</v>
      </c>
      <c r="H40" s="9">
        <f t="shared" si="8"/>
        <v>17836</v>
      </c>
      <c r="I40" s="9">
        <f t="shared" si="8"/>
        <v>27912</v>
      </c>
      <c r="J40" s="9">
        <f t="shared" si="8"/>
        <v>45748</v>
      </c>
      <c r="K40" s="489" t="s">
        <v>91</v>
      </c>
    </row>
    <row r="41" spans="1:11" ht="18" customHeight="1" x14ac:dyDescent="0.2">
      <c r="A41" s="5" t="s">
        <v>92</v>
      </c>
      <c r="B41" s="492"/>
      <c r="C41" s="492"/>
      <c r="D41" s="492"/>
      <c r="E41" s="492"/>
      <c r="F41" s="492"/>
      <c r="G41" s="492"/>
      <c r="H41" s="492"/>
      <c r="I41" s="492"/>
      <c r="J41" s="492"/>
      <c r="K41" s="7" t="s">
        <v>93</v>
      </c>
    </row>
    <row r="42" spans="1:11" ht="18" customHeight="1" x14ac:dyDescent="0.2">
      <c r="A42" s="463" t="s">
        <v>207</v>
      </c>
      <c r="B42" s="9">
        <v>236</v>
      </c>
      <c r="C42" s="9">
        <v>38</v>
      </c>
      <c r="D42" s="9">
        <v>274</v>
      </c>
      <c r="E42" s="9">
        <v>0</v>
      </c>
      <c r="F42" s="9">
        <v>1</v>
      </c>
      <c r="G42" s="9">
        <v>1</v>
      </c>
      <c r="H42" s="9">
        <f>SUM(E42,B42)</f>
        <v>236</v>
      </c>
      <c r="I42" s="9">
        <f>SUM(F42,C42)</f>
        <v>39</v>
      </c>
      <c r="J42" s="9">
        <f>SUM(H42:I42)</f>
        <v>275</v>
      </c>
      <c r="K42" s="489" t="s">
        <v>208</v>
      </c>
    </row>
    <row r="43" spans="1:11" ht="18" customHeight="1" x14ac:dyDescent="0.2">
      <c r="A43" s="463" t="s">
        <v>211</v>
      </c>
      <c r="B43" s="9">
        <v>119</v>
      </c>
      <c r="C43" s="9">
        <v>143</v>
      </c>
      <c r="D43" s="9">
        <v>262</v>
      </c>
      <c r="E43" s="9">
        <v>0</v>
      </c>
      <c r="F43" s="9">
        <v>0</v>
      </c>
      <c r="G43" s="9">
        <v>0</v>
      </c>
      <c r="H43" s="9">
        <f>SUM(E43,B43)</f>
        <v>119</v>
      </c>
      <c r="I43" s="9">
        <f>SUM(F43,C43)</f>
        <v>143</v>
      </c>
      <c r="J43" s="9">
        <f>SUM(H43:I43)</f>
        <v>262</v>
      </c>
      <c r="K43" s="489" t="s">
        <v>212</v>
      </c>
    </row>
    <row r="44" spans="1:11" ht="18" customHeight="1" x14ac:dyDescent="0.2">
      <c r="A44" s="463" t="s">
        <v>301</v>
      </c>
      <c r="B44" s="9">
        <v>831</v>
      </c>
      <c r="C44" s="9">
        <v>1203</v>
      </c>
      <c r="D44" s="9">
        <v>2034</v>
      </c>
      <c r="E44" s="9">
        <v>0</v>
      </c>
      <c r="F44" s="9">
        <v>0</v>
      </c>
      <c r="G44" s="9">
        <v>0</v>
      </c>
      <c r="H44" s="9">
        <f t="shared" ref="H44:I56" si="10">SUM(E44,B44)</f>
        <v>831</v>
      </c>
      <c r="I44" s="9">
        <f t="shared" si="10"/>
        <v>1203</v>
      </c>
      <c r="J44" s="9">
        <f t="shared" ref="J44:J56" si="11">SUM(H44:I44)</f>
        <v>2034</v>
      </c>
      <c r="K44" s="489" t="s">
        <v>257</v>
      </c>
    </row>
    <row r="45" spans="1:11" ht="18" customHeight="1" x14ac:dyDescent="0.2">
      <c r="A45" s="5" t="s">
        <v>219</v>
      </c>
      <c r="B45" s="492">
        <v>0</v>
      </c>
      <c r="C45" s="492">
        <v>182</v>
      </c>
      <c r="D45" s="492">
        <v>182</v>
      </c>
      <c r="E45" s="9">
        <v>0</v>
      </c>
      <c r="F45" s="9">
        <v>0</v>
      </c>
      <c r="G45" s="9">
        <v>0</v>
      </c>
      <c r="H45" s="492">
        <f t="shared" si="10"/>
        <v>0</v>
      </c>
      <c r="I45" s="492">
        <f t="shared" si="10"/>
        <v>182</v>
      </c>
      <c r="J45" s="492">
        <f t="shared" si="11"/>
        <v>182</v>
      </c>
      <c r="K45" s="7" t="s">
        <v>258</v>
      </c>
    </row>
    <row r="46" spans="1:11" ht="18" customHeight="1" x14ac:dyDescent="0.2">
      <c r="A46" s="463" t="s">
        <v>221</v>
      </c>
      <c r="B46" s="9">
        <v>1462</v>
      </c>
      <c r="C46" s="9">
        <v>758</v>
      </c>
      <c r="D46" s="9">
        <v>2220</v>
      </c>
      <c r="E46" s="9">
        <v>0</v>
      </c>
      <c r="F46" s="9">
        <v>1</v>
      </c>
      <c r="G46" s="9">
        <v>1</v>
      </c>
      <c r="H46" s="9">
        <f t="shared" si="10"/>
        <v>1462</v>
      </c>
      <c r="I46" s="9">
        <f t="shared" si="10"/>
        <v>759</v>
      </c>
      <c r="J46" s="9">
        <f t="shared" si="11"/>
        <v>2221</v>
      </c>
      <c r="K46" s="489" t="s">
        <v>222</v>
      </c>
    </row>
    <row r="47" spans="1:11" ht="36" customHeight="1" x14ac:dyDescent="0.2">
      <c r="A47" s="463" t="s">
        <v>223</v>
      </c>
      <c r="B47" s="9">
        <v>673</v>
      </c>
      <c r="C47" s="9">
        <v>747</v>
      </c>
      <c r="D47" s="9">
        <v>1420</v>
      </c>
      <c r="E47" s="9">
        <v>0</v>
      </c>
      <c r="F47" s="9">
        <v>2</v>
      </c>
      <c r="G47" s="9">
        <v>2</v>
      </c>
      <c r="H47" s="9">
        <f t="shared" si="10"/>
        <v>673</v>
      </c>
      <c r="I47" s="9">
        <f t="shared" si="10"/>
        <v>749</v>
      </c>
      <c r="J47" s="9">
        <f t="shared" si="11"/>
        <v>1422</v>
      </c>
      <c r="K47" s="494" t="s">
        <v>299</v>
      </c>
    </row>
    <row r="48" spans="1:11" ht="18" customHeight="1" x14ac:dyDescent="0.2">
      <c r="A48" s="5" t="s">
        <v>225</v>
      </c>
      <c r="B48" s="492">
        <v>577</v>
      </c>
      <c r="C48" s="492">
        <v>690</v>
      </c>
      <c r="D48" s="492">
        <v>1267</v>
      </c>
      <c r="E48" s="9">
        <v>1</v>
      </c>
      <c r="F48" s="492">
        <v>1</v>
      </c>
      <c r="G48" s="492">
        <v>2</v>
      </c>
      <c r="H48" s="492">
        <f t="shared" si="10"/>
        <v>578</v>
      </c>
      <c r="I48" s="492">
        <f t="shared" si="10"/>
        <v>691</v>
      </c>
      <c r="J48" s="492">
        <f t="shared" si="11"/>
        <v>1269</v>
      </c>
      <c r="K48" s="7" t="s">
        <v>226</v>
      </c>
    </row>
    <row r="49" spans="1:11" ht="18" customHeight="1" x14ac:dyDescent="0.2">
      <c r="A49" s="463" t="s">
        <v>227</v>
      </c>
      <c r="B49" s="9">
        <v>0</v>
      </c>
      <c r="C49" s="9">
        <v>232</v>
      </c>
      <c r="D49" s="9">
        <v>232</v>
      </c>
      <c r="E49" s="9">
        <v>0</v>
      </c>
      <c r="F49" s="9">
        <v>0</v>
      </c>
      <c r="G49" s="9">
        <v>0</v>
      </c>
      <c r="H49" s="9">
        <f t="shared" si="10"/>
        <v>0</v>
      </c>
      <c r="I49" s="9">
        <f t="shared" si="10"/>
        <v>232</v>
      </c>
      <c r="J49" s="9">
        <f t="shared" si="11"/>
        <v>232</v>
      </c>
      <c r="K49" s="489" t="s">
        <v>259</v>
      </c>
    </row>
    <row r="50" spans="1:11" s="546" customFormat="1" ht="18" customHeight="1" x14ac:dyDescent="0.2">
      <c r="A50" s="463" t="s">
        <v>229</v>
      </c>
      <c r="B50" s="9">
        <v>77</v>
      </c>
      <c r="C50" s="9">
        <v>19</v>
      </c>
      <c r="D50" s="9">
        <v>96</v>
      </c>
      <c r="E50" s="9">
        <v>0</v>
      </c>
      <c r="F50" s="9">
        <v>0</v>
      </c>
      <c r="G50" s="9">
        <v>0</v>
      </c>
      <c r="H50" s="9">
        <f t="shared" ref="H50" si="12">SUM(E50,B50)</f>
        <v>77</v>
      </c>
      <c r="I50" s="9">
        <f t="shared" ref="I50" si="13">SUM(F50,C50)</f>
        <v>19</v>
      </c>
      <c r="J50" s="9">
        <f t="shared" ref="J50" si="14">SUM(H50:I50)</f>
        <v>96</v>
      </c>
      <c r="K50" s="548" t="s">
        <v>230</v>
      </c>
    </row>
    <row r="51" spans="1:11" ht="18" customHeight="1" x14ac:dyDescent="0.2">
      <c r="A51" s="463" t="s">
        <v>233</v>
      </c>
      <c r="B51" s="9">
        <v>136</v>
      </c>
      <c r="C51" s="9">
        <v>187</v>
      </c>
      <c r="D51" s="9">
        <v>323</v>
      </c>
      <c r="E51" s="9">
        <v>1</v>
      </c>
      <c r="F51" s="9">
        <v>0</v>
      </c>
      <c r="G51" s="9">
        <v>1</v>
      </c>
      <c r="H51" s="9">
        <f t="shared" si="10"/>
        <v>137</v>
      </c>
      <c r="I51" s="9">
        <f t="shared" si="10"/>
        <v>187</v>
      </c>
      <c r="J51" s="9">
        <f t="shared" si="11"/>
        <v>324</v>
      </c>
      <c r="K51" s="489" t="s">
        <v>234</v>
      </c>
    </row>
    <row r="52" spans="1:11" ht="18" customHeight="1" x14ac:dyDescent="0.2">
      <c r="A52" s="463" t="s">
        <v>235</v>
      </c>
      <c r="B52" s="9">
        <v>128</v>
      </c>
      <c r="C52" s="9">
        <v>162</v>
      </c>
      <c r="D52" s="9">
        <v>290</v>
      </c>
      <c r="E52" s="9">
        <v>1</v>
      </c>
      <c r="F52" s="9">
        <v>1</v>
      </c>
      <c r="G52" s="9">
        <v>2</v>
      </c>
      <c r="H52" s="9">
        <f t="shared" si="10"/>
        <v>129</v>
      </c>
      <c r="I52" s="9">
        <f t="shared" si="10"/>
        <v>163</v>
      </c>
      <c r="J52" s="9">
        <f t="shared" si="11"/>
        <v>292</v>
      </c>
      <c r="K52" s="489" t="s">
        <v>236</v>
      </c>
    </row>
    <row r="53" spans="1:11" s="546" customFormat="1" ht="18" customHeight="1" x14ac:dyDescent="0.2">
      <c r="A53" s="463" t="s">
        <v>237</v>
      </c>
      <c r="B53" s="9">
        <v>100</v>
      </c>
      <c r="C53" s="9">
        <v>37</v>
      </c>
      <c r="D53" s="9">
        <v>137</v>
      </c>
      <c r="E53" s="9">
        <v>0</v>
      </c>
      <c r="F53" s="9">
        <v>0</v>
      </c>
      <c r="G53" s="9">
        <v>0</v>
      </c>
      <c r="H53" s="9">
        <f t="shared" ref="H53" si="15">SUM(E53,B53)</f>
        <v>100</v>
      </c>
      <c r="I53" s="9">
        <f t="shared" ref="I53" si="16">SUM(F53,C53)</f>
        <v>37</v>
      </c>
      <c r="J53" s="9">
        <f t="shared" ref="J53" si="17">SUM(H53:I53)</f>
        <v>137</v>
      </c>
      <c r="K53" s="548" t="s">
        <v>238</v>
      </c>
    </row>
    <row r="54" spans="1:11" ht="18" customHeight="1" x14ac:dyDescent="0.2">
      <c r="A54" s="463" t="s">
        <v>241</v>
      </c>
      <c r="B54" s="9">
        <v>323</v>
      </c>
      <c r="C54" s="9">
        <v>129</v>
      </c>
      <c r="D54" s="9">
        <v>452</v>
      </c>
      <c r="E54" s="9">
        <v>0</v>
      </c>
      <c r="F54" s="9">
        <v>0</v>
      </c>
      <c r="G54" s="9">
        <v>0</v>
      </c>
      <c r="H54" s="9">
        <f t="shared" si="10"/>
        <v>323</v>
      </c>
      <c r="I54" s="9">
        <f t="shared" si="10"/>
        <v>129</v>
      </c>
      <c r="J54" s="9">
        <f t="shared" si="11"/>
        <v>452</v>
      </c>
      <c r="K54" s="489" t="s">
        <v>242</v>
      </c>
    </row>
    <row r="55" spans="1:11" ht="18" customHeight="1" x14ac:dyDescent="0.2">
      <c r="A55" s="463" t="s">
        <v>243</v>
      </c>
      <c r="B55" s="9">
        <v>380</v>
      </c>
      <c r="C55" s="9">
        <v>335</v>
      </c>
      <c r="D55" s="9">
        <v>715</v>
      </c>
      <c r="E55" s="9">
        <v>0</v>
      </c>
      <c r="F55" s="9">
        <v>2</v>
      </c>
      <c r="G55" s="9">
        <v>2</v>
      </c>
      <c r="H55" s="9">
        <f t="shared" si="10"/>
        <v>380</v>
      </c>
      <c r="I55" s="9">
        <f t="shared" si="10"/>
        <v>337</v>
      </c>
      <c r="J55" s="9">
        <f t="shared" si="11"/>
        <v>717</v>
      </c>
      <c r="K55" s="489" t="s">
        <v>244</v>
      </c>
    </row>
    <row r="56" spans="1:11" ht="18" customHeight="1" x14ac:dyDescent="0.2">
      <c r="A56" s="5" t="s">
        <v>245</v>
      </c>
      <c r="B56" s="492">
        <v>137</v>
      </c>
      <c r="C56" s="492">
        <v>93</v>
      </c>
      <c r="D56" s="492">
        <v>230</v>
      </c>
      <c r="E56" s="9">
        <v>0</v>
      </c>
      <c r="F56" s="9">
        <v>0</v>
      </c>
      <c r="G56" s="9">
        <v>0</v>
      </c>
      <c r="H56" s="492">
        <f t="shared" si="10"/>
        <v>137</v>
      </c>
      <c r="I56" s="492">
        <f t="shared" si="10"/>
        <v>93</v>
      </c>
      <c r="J56" s="492">
        <f t="shared" si="11"/>
        <v>230</v>
      </c>
      <c r="K56" s="7" t="s">
        <v>246</v>
      </c>
    </row>
    <row r="57" spans="1:11" ht="18" customHeight="1" thickBot="1" x14ac:dyDescent="0.25">
      <c r="A57" s="20" t="s">
        <v>126</v>
      </c>
      <c r="B57" s="21">
        <f>SUM(B46:B56,B42:B45)</f>
        <v>5179</v>
      </c>
      <c r="C57" s="21">
        <f t="shared" ref="C57:J57" si="18">SUM(C46:C56,C42:C45)</f>
        <v>4955</v>
      </c>
      <c r="D57" s="21">
        <f t="shared" si="18"/>
        <v>10134</v>
      </c>
      <c r="E57" s="21">
        <f>SUM(E42:E56)</f>
        <v>3</v>
      </c>
      <c r="F57" s="21">
        <f t="shared" si="18"/>
        <v>8</v>
      </c>
      <c r="G57" s="21">
        <f t="shared" si="18"/>
        <v>11</v>
      </c>
      <c r="H57" s="21">
        <f t="shared" si="18"/>
        <v>5182</v>
      </c>
      <c r="I57" s="21">
        <f t="shared" si="18"/>
        <v>4963</v>
      </c>
      <c r="J57" s="21">
        <f t="shared" si="18"/>
        <v>10145</v>
      </c>
      <c r="K57" s="22" t="s">
        <v>251</v>
      </c>
    </row>
    <row r="58" spans="1:11" ht="18" customHeight="1" thickBot="1" x14ac:dyDescent="0.25">
      <c r="A58" s="23" t="s">
        <v>252</v>
      </c>
      <c r="B58" s="24">
        <f>SUM(B57,B40)</f>
        <v>23007</v>
      </c>
      <c r="C58" s="24">
        <f t="shared" ref="C58:J58" si="19">SUM(C57,C40)</f>
        <v>32843</v>
      </c>
      <c r="D58" s="24">
        <f t="shared" si="19"/>
        <v>55850</v>
      </c>
      <c r="E58" s="24">
        <f t="shared" si="19"/>
        <v>11</v>
      </c>
      <c r="F58" s="24">
        <f t="shared" si="19"/>
        <v>32</v>
      </c>
      <c r="G58" s="24">
        <f t="shared" si="19"/>
        <v>43</v>
      </c>
      <c r="H58" s="24">
        <f t="shared" si="19"/>
        <v>23018</v>
      </c>
      <c r="I58" s="24">
        <f t="shared" si="19"/>
        <v>32875</v>
      </c>
      <c r="J58" s="24">
        <f t="shared" si="19"/>
        <v>55893</v>
      </c>
      <c r="K58" s="490" t="s">
        <v>253</v>
      </c>
    </row>
    <row r="59" spans="1:11" ht="18.75" customHeight="1" thickTop="1" x14ac:dyDescent="0.2">
      <c r="A59" s="1012" t="s">
        <v>2667</v>
      </c>
      <c r="B59" s="1012"/>
      <c r="C59" s="1012"/>
      <c r="D59" s="1012"/>
      <c r="E59" s="1012"/>
    </row>
    <row r="60" spans="1:11" ht="18.75" customHeight="1" x14ac:dyDescent="0.2"/>
    <row r="61" spans="1:11" ht="18.75" customHeight="1" x14ac:dyDescent="0.2"/>
    <row r="62" spans="1:11" ht="18.75" customHeight="1" x14ac:dyDescent="0.2">
      <c r="A62" s="553"/>
    </row>
    <row r="63" spans="1:11" ht="18.75" customHeight="1" x14ac:dyDescent="0.2"/>
    <row r="64" spans="1:11" ht="32.25" customHeight="1" x14ac:dyDescent="0.2">
      <c r="A64" s="995" t="s">
        <v>1871</v>
      </c>
      <c r="B64" s="995"/>
      <c r="C64" s="995"/>
      <c r="D64" s="995"/>
      <c r="E64" s="995"/>
      <c r="F64" s="995"/>
      <c r="G64" s="995"/>
      <c r="H64" s="995"/>
      <c r="I64" s="995"/>
      <c r="J64" s="995"/>
      <c r="K64" s="995"/>
    </row>
    <row r="65" spans="1:11" ht="40.5" customHeight="1" x14ac:dyDescent="0.2">
      <c r="A65" s="999" t="s">
        <v>1872</v>
      </c>
      <c r="B65" s="999"/>
      <c r="C65" s="999"/>
      <c r="D65" s="999"/>
      <c r="E65" s="999"/>
      <c r="F65" s="999"/>
      <c r="G65" s="999"/>
      <c r="H65" s="999"/>
      <c r="I65" s="999"/>
      <c r="J65" s="999"/>
      <c r="K65" s="999"/>
    </row>
    <row r="66" spans="1:11" ht="23.25" customHeight="1" thickBot="1" x14ac:dyDescent="0.25">
      <c r="A66" s="5" t="s">
        <v>648</v>
      </c>
      <c r="K66" s="69" t="s">
        <v>649</v>
      </c>
    </row>
    <row r="67" spans="1:11" ht="18" customHeight="1" thickTop="1" x14ac:dyDescent="0.2">
      <c r="A67" s="992" t="s">
        <v>196</v>
      </c>
      <c r="B67" s="992" t="s">
        <v>1</v>
      </c>
      <c r="C67" s="992"/>
      <c r="D67" s="992"/>
      <c r="E67" s="992" t="s">
        <v>2</v>
      </c>
      <c r="F67" s="992"/>
      <c r="G67" s="992"/>
      <c r="H67" s="992" t="s">
        <v>4</v>
      </c>
      <c r="I67" s="992"/>
      <c r="J67" s="992"/>
      <c r="K67" s="992" t="s">
        <v>197</v>
      </c>
    </row>
    <row r="68" spans="1:11" ht="18" customHeight="1" x14ac:dyDescent="0.2">
      <c r="A68" s="993"/>
      <c r="B68" s="993" t="s">
        <v>6</v>
      </c>
      <c r="C68" s="993"/>
      <c r="D68" s="993"/>
      <c r="E68" s="993" t="s">
        <v>7</v>
      </c>
      <c r="F68" s="993"/>
      <c r="G68" s="993"/>
      <c r="H68" s="993" t="s">
        <v>9</v>
      </c>
      <c r="I68" s="993"/>
      <c r="J68" s="993"/>
      <c r="K68" s="993"/>
    </row>
    <row r="69" spans="1:11" ht="18" customHeight="1" x14ac:dyDescent="0.2">
      <c r="A69" s="993"/>
      <c r="B69" s="485" t="s">
        <v>10</v>
      </c>
      <c r="C69" s="485" t="s">
        <v>11</v>
      </c>
      <c r="D69" s="485" t="s">
        <v>12</v>
      </c>
      <c r="E69" s="485" t="s">
        <v>10</v>
      </c>
      <c r="F69" s="485" t="s">
        <v>11</v>
      </c>
      <c r="G69" s="485" t="s">
        <v>12</v>
      </c>
      <c r="H69" s="485" t="s">
        <v>10</v>
      </c>
      <c r="I69" s="485" t="s">
        <v>11</v>
      </c>
      <c r="J69" s="485" t="s">
        <v>12</v>
      </c>
      <c r="K69" s="993"/>
    </row>
    <row r="70" spans="1:11" ht="18" customHeight="1" thickBot="1" x14ac:dyDescent="0.25">
      <c r="A70" s="994"/>
      <c r="B70" s="486" t="s">
        <v>13</v>
      </c>
      <c r="C70" s="486" t="s">
        <v>14</v>
      </c>
      <c r="D70" s="486" t="s">
        <v>9</v>
      </c>
      <c r="E70" s="486" t="s">
        <v>13</v>
      </c>
      <c r="F70" s="486" t="s">
        <v>14</v>
      </c>
      <c r="G70" s="486" t="s">
        <v>9</v>
      </c>
      <c r="H70" s="486" t="s">
        <v>13</v>
      </c>
      <c r="I70" s="486" t="s">
        <v>14</v>
      </c>
      <c r="J70" s="486" t="s">
        <v>9</v>
      </c>
      <c r="K70" s="994"/>
    </row>
    <row r="71" spans="1:11" ht="18" customHeight="1" x14ac:dyDescent="0.2">
      <c r="A71" s="5" t="s">
        <v>15</v>
      </c>
      <c r="B71" s="492"/>
      <c r="C71" s="492"/>
      <c r="D71" s="492"/>
      <c r="E71" s="492"/>
      <c r="F71" s="492"/>
      <c r="G71" s="492"/>
      <c r="H71" s="492"/>
      <c r="I71" s="492"/>
      <c r="J71" s="492"/>
      <c r="K71" s="7" t="s">
        <v>198</v>
      </c>
    </row>
    <row r="72" spans="1:11" ht="18" customHeight="1" x14ac:dyDescent="0.2">
      <c r="A72" s="463" t="s">
        <v>199</v>
      </c>
      <c r="B72" s="9">
        <v>891</v>
      </c>
      <c r="C72" s="9">
        <v>1268</v>
      </c>
      <c r="D72" s="9">
        <v>2159</v>
      </c>
      <c r="E72" s="9">
        <v>0</v>
      </c>
      <c r="F72" s="9">
        <v>0</v>
      </c>
      <c r="G72" s="9">
        <v>0</v>
      </c>
      <c r="H72" s="9">
        <f>SUM(E72,B72)</f>
        <v>891</v>
      </c>
      <c r="I72" s="9">
        <f>SUM(F72,C72)</f>
        <v>1268</v>
      </c>
      <c r="J72" s="9">
        <f>SUM(H72:I72)</f>
        <v>2159</v>
      </c>
      <c r="K72" s="489" t="s">
        <v>200</v>
      </c>
    </row>
    <row r="73" spans="1:11" ht="18" customHeight="1" x14ac:dyDescent="0.2">
      <c r="A73" s="463" t="s">
        <v>201</v>
      </c>
      <c r="B73" s="9">
        <v>321</v>
      </c>
      <c r="C73" s="9">
        <v>553</v>
      </c>
      <c r="D73" s="9">
        <v>874</v>
      </c>
      <c r="E73" s="9">
        <v>2</v>
      </c>
      <c r="F73" s="9">
        <v>0</v>
      </c>
      <c r="G73" s="9">
        <v>2</v>
      </c>
      <c r="H73" s="9">
        <f t="shared" ref="H73:I80" si="20">SUM(E73,B73)</f>
        <v>323</v>
      </c>
      <c r="I73" s="9">
        <f t="shared" si="20"/>
        <v>553</v>
      </c>
      <c r="J73" s="9">
        <f t="shared" ref="J73:J90" si="21">SUM(H73:I73)</f>
        <v>876</v>
      </c>
      <c r="K73" s="489" t="s">
        <v>202</v>
      </c>
    </row>
    <row r="74" spans="1:11" ht="18" customHeight="1" x14ac:dyDescent="0.2">
      <c r="A74" s="463" t="s">
        <v>2668</v>
      </c>
      <c r="B74" s="9">
        <v>308</v>
      </c>
      <c r="C74" s="9">
        <v>771</v>
      </c>
      <c r="D74" s="9">
        <v>1079</v>
      </c>
      <c r="E74" s="9">
        <v>4</v>
      </c>
      <c r="F74" s="9">
        <v>2</v>
      </c>
      <c r="G74" s="9">
        <f>SUM(E74:F74)</f>
        <v>6</v>
      </c>
      <c r="H74" s="9">
        <f t="shared" si="20"/>
        <v>312</v>
      </c>
      <c r="I74" s="9">
        <f t="shared" si="20"/>
        <v>773</v>
      </c>
      <c r="J74" s="9">
        <f t="shared" si="21"/>
        <v>1085</v>
      </c>
      <c r="K74" s="489" t="s">
        <v>204</v>
      </c>
    </row>
    <row r="75" spans="1:11" ht="18" customHeight="1" x14ac:dyDescent="0.2">
      <c r="A75" s="463" t="s">
        <v>205</v>
      </c>
      <c r="B75" s="9">
        <v>292</v>
      </c>
      <c r="C75" s="9">
        <v>728</v>
      </c>
      <c r="D75" s="9">
        <v>1020</v>
      </c>
      <c r="E75" s="9">
        <v>0</v>
      </c>
      <c r="F75" s="9">
        <v>1</v>
      </c>
      <c r="G75" s="9">
        <v>1</v>
      </c>
      <c r="H75" s="9">
        <f t="shared" si="20"/>
        <v>292</v>
      </c>
      <c r="I75" s="9">
        <f t="shared" si="20"/>
        <v>729</v>
      </c>
      <c r="J75" s="9">
        <f t="shared" si="21"/>
        <v>1021</v>
      </c>
      <c r="K75" s="489" t="s">
        <v>206</v>
      </c>
    </row>
    <row r="76" spans="1:11" ht="18" customHeight="1" x14ac:dyDescent="0.2">
      <c r="A76" s="463" t="s">
        <v>207</v>
      </c>
      <c r="B76" s="9">
        <v>57</v>
      </c>
      <c r="C76" s="9">
        <v>300</v>
      </c>
      <c r="D76" s="9">
        <v>357</v>
      </c>
      <c r="E76" s="9">
        <v>0</v>
      </c>
      <c r="F76" s="9">
        <v>1</v>
      </c>
      <c r="G76" s="9">
        <v>1</v>
      </c>
      <c r="H76" s="9">
        <f t="shared" si="20"/>
        <v>57</v>
      </c>
      <c r="I76" s="9">
        <f t="shared" si="20"/>
        <v>301</v>
      </c>
      <c r="J76" s="9">
        <f t="shared" si="21"/>
        <v>358</v>
      </c>
      <c r="K76" s="489" t="s">
        <v>208</v>
      </c>
    </row>
    <row r="77" spans="1:11" ht="18" customHeight="1" x14ac:dyDescent="0.2">
      <c r="A77" s="463" t="s">
        <v>209</v>
      </c>
      <c r="B77" s="9">
        <v>1123</v>
      </c>
      <c r="C77" s="9">
        <v>887</v>
      </c>
      <c r="D77" s="9">
        <v>2010</v>
      </c>
      <c r="E77" s="9">
        <v>0</v>
      </c>
      <c r="F77" s="9">
        <v>0</v>
      </c>
      <c r="G77" s="9">
        <v>0</v>
      </c>
      <c r="H77" s="9">
        <f t="shared" si="20"/>
        <v>1123</v>
      </c>
      <c r="I77" s="9">
        <f t="shared" si="20"/>
        <v>887</v>
      </c>
      <c r="J77" s="9">
        <f t="shared" si="21"/>
        <v>2010</v>
      </c>
      <c r="K77" s="489" t="s">
        <v>210</v>
      </c>
    </row>
    <row r="78" spans="1:11" ht="18" customHeight="1" x14ac:dyDescent="0.2">
      <c r="A78" s="5" t="s">
        <v>211</v>
      </c>
      <c r="B78" s="492">
        <v>178</v>
      </c>
      <c r="C78" s="492">
        <v>285</v>
      </c>
      <c r="D78" s="492">
        <v>463</v>
      </c>
      <c r="E78" s="9">
        <v>0</v>
      </c>
      <c r="F78" s="9">
        <v>1</v>
      </c>
      <c r="G78" s="9">
        <v>1</v>
      </c>
      <c r="H78" s="492">
        <f t="shared" si="20"/>
        <v>178</v>
      </c>
      <c r="I78" s="492">
        <f t="shared" si="20"/>
        <v>286</v>
      </c>
      <c r="J78" s="492">
        <f t="shared" si="21"/>
        <v>464</v>
      </c>
      <c r="K78" s="7" t="s">
        <v>295</v>
      </c>
    </row>
    <row r="79" spans="1:11" ht="30" customHeight="1" x14ac:dyDescent="0.2">
      <c r="A79" s="463" t="s">
        <v>568</v>
      </c>
      <c r="B79" s="9">
        <v>1241</v>
      </c>
      <c r="C79" s="9">
        <v>1649</v>
      </c>
      <c r="D79" s="9">
        <v>2890</v>
      </c>
      <c r="E79" s="9">
        <v>0</v>
      </c>
      <c r="F79" s="9">
        <v>2</v>
      </c>
      <c r="G79" s="9">
        <v>2</v>
      </c>
      <c r="H79" s="9">
        <f t="shared" ref="H79" si="22">SUM(B79,E79)</f>
        <v>1241</v>
      </c>
      <c r="I79" s="9">
        <f t="shared" ref="I79" si="23">SUM(C79,F79)</f>
        <v>1651</v>
      </c>
      <c r="J79" s="9">
        <f t="shared" si="21"/>
        <v>2892</v>
      </c>
      <c r="K79" s="494" t="s">
        <v>569</v>
      </c>
    </row>
    <row r="80" spans="1:11" ht="18" customHeight="1" x14ac:dyDescent="0.2">
      <c r="A80" s="463" t="s">
        <v>215</v>
      </c>
      <c r="B80" s="9">
        <v>241</v>
      </c>
      <c r="C80" s="9">
        <v>292</v>
      </c>
      <c r="D80" s="9">
        <v>533</v>
      </c>
      <c r="E80" s="9">
        <v>2</v>
      </c>
      <c r="F80" s="9">
        <v>0</v>
      </c>
      <c r="G80" s="9">
        <v>2</v>
      </c>
      <c r="H80" s="9">
        <f t="shared" si="20"/>
        <v>243</v>
      </c>
      <c r="I80" s="9">
        <f t="shared" si="20"/>
        <v>292</v>
      </c>
      <c r="J80" s="9">
        <f t="shared" si="21"/>
        <v>535</v>
      </c>
      <c r="K80" s="489" t="s">
        <v>216</v>
      </c>
    </row>
    <row r="81" spans="1:11" ht="18" customHeight="1" x14ac:dyDescent="0.2">
      <c r="A81" s="463" t="s">
        <v>217</v>
      </c>
      <c r="B81" s="9">
        <v>1026</v>
      </c>
      <c r="C81" s="9">
        <v>2028</v>
      </c>
      <c r="D81" s="9">
        <v>3054</v>
      </c>
      <c r="E81" s="9">
        <v>0</v>
      </c>
      <c r="F81" s="9">
        <v>1</v>
      </c>
      <c r="G81" s="9">
        <v>1</v>
      </c>
      <c r="H81" s="9">
        <f t="shared" ref="H81:H90" si="24">SUM(E81,B81)</f>
        <v>1026</v>
      </c>
      <c r="I81" s="9">
        <f t="shared" ref="I81:I90" si="25">SUM(F81,C81)</f>
        <v>2029</v>
      </c>
      <c r="J81" s="9">
        <f t="shared" si="21"/>
        <v>3055</v>
      </c>
      <c r="K81" s="489" t="s">
        <v>218</v>
      </c>
    </row>
    <row r="82" spans="1:11" ht="18" customHeight="1" x14ac:dyDescent="0.2">
      <c r="A82" s="5" t="s">
        <v>219</v>
      </c>
      <c r="B82" s="492">
        <v>0</v>
      </c>
      <c r="C82" s="492">
        <v>1121</v>
      </c>
      <c r="D82" s="492">
        <v>1121</v>
      </c>
      <c r="E82" s="492">
        <v>0</v>
      </c>
      <c r="F82" s="492">
        <v>1</v>
      </c>
      <c r="G82" s="492">
        <v>1</v>
      </c>
      <c r="H82" s="9">
        <f t="shared" si="24"/>
        <v>0</v>
      </c>
      <c r="I82" s="9">
        <f t="shared" si="25"/>
        <v>1122</v>
      </c>
      <c r="J82" s="492">
        <f t="shared" si="21"/>
        <v>1122</v>
      </c>
      <c r="K82" s="7" t="s">
        <v>220</v>
      </c>
    </row>
    <row r="83" spans="1:11" ht="26.25" customHeight="1" x14ac:dyDescent="0.2">
      <c r="A83" s="463" t="s">
        <v>221</v>
      </c>
      <c r="B83" s="9">
        <v>1512</v>
      </c>
      <c r="C83" s="9">
        <v>1871</v>
      </c>
      <c r="D83" s="9">
        <v>3383</v>
      </c>
      <c r="E83" s="9">
        <v>0</v>
      </c>
      <c r="F83" s="9">
        <v>1</v>
      </c>
      <c r="G83" s="9">
        <v>1</v>
      </c>
      <c r="H83" s="9">
        <f t="shared" si="24"/>
        <v>1512</v>
      </c>
      <c r="I83" s="9">
        <f t="shared" si="25"/>
        <v>1872</v>
      </c>
      <c r="J83" s="9">
        <f t="shared" si="21"/>
        <v>3384</v>
      </c>
      <c r="K83" s="489" t="s">
        <v>222</v>
      </c>
    </row>
    <row r="84" spans="1:11" ht="37.5" customHeight="1" x14ac:dyDescent="0.2">
      <c r="A84" s="463" t="s">
        <v>223</v>
      </c>
      <c r="B84" s="9">
        <v>756</v>
      </c>
      <c r="C84" s="9">
        <v>1683</v>
      </c>
      <c r="D84" s="9">
        <v>2439</v>
      </c>
      <c r="E84" s="9">
        <v>0</v>
      </c>
      <c r="F84" s="9">
        <v>0</v>
      </c>
      <c r="G84" s="9">
        <v>0</v>
      </c>
      <c r="H84" s="9">
        <f t="shared" si="24"/>
        <v>756</v>
      </c>
      <c r="I84" s="9">
        <f t="shared" si="25"/>
        <v>1683</v>
      </c>
      <c r="J84" s="9">
        <f t="shared" si="21"/>
        <v>2439</v>
      </c>
      <c r="K84" s="494" t="s">
        <v>299</v>
      </c>
    </row>
    <row r="85" spans="1:11" ht="18" customHeight="1" x14ac:dyDescent="0.2">
      <c r="A85" s="5" t="s">
        <v>225</v>
      </c>
      <c r="B85" s="492">
        <v>1228</v>
      </c>
      <c r="C85" s="492">
        <v>1586</v>
      </c>
      <c r="D85" s="492">
        <v>2814</v>
      </c>
      <c r="E85" s="492">
        <v>0</v>
      </c>
      <c r="F85" s="492">
        <v>4</v>
      </c>
      <c r="G85" s="492">
        <v>4</v>
      </c>
      <c r="H85" s="9">
        <f t="shared" si="24"/>
        <v>1228</v>
      </c>
      <c r="I85" s="9">
        <f t="shared" si="25"/>
        <v>1590</v>
      </c>
      <c r="J85" s="492">
        <f t="shared" si="21"/>
        <v>2818</v>
      </c>
      <c r="K85" s="494" t="s">
        <v>226</v>
      </c>
    </row>
    <row r="86" spans="1:11" ht="18" customHeight="1" x14ac:dyDescent="0.2">
      <c r="A86" s="463" t="s">
        <v>227</v>
      </c>
      <c r="B86" s="9">
        <v>0</v>
      </c>
      <c r="C86" s="9">
        <v>3066</v>
      </c>
      <c r="D86" s="9">
        <v>3066</v>
      </c>
      <c r="E86" s="9">
        <v>0</v>
      </c>
      <c r="F86" s="9">
        <v>1</v>
      </c>
      <c r="G86" s="9">
        <v>1</v>
      </c>
      <c r="H86" s="9">
        <f t="shared" si="24"/>
        <v>0</v>
      </c>
      <c r="I86" s="9">
        <f t="shared" si="25"/>
        <v>3067</v>
      </c>
      <c r="J86" s="9">
        <f t="shared" si="21"/>
        <v>3067</v>
      </c>
      <c r="K86" s="489" t="s">
        <v>228</v>
      </c>
    </row>
    <row r="87" spans="1:11" ht="18" customHeight="1" x14ac:dyDescent="0.2">
      <c r="A87" s="463" t="s">
        <v>229</v>
      </c>
      <c r="B87" s="9">
        <v>759</v>
      </c>
      <c r="C87" s="9">
        <v>407</v>
      </c>
      <c r="D87" s="9">
        <v>1166</v>
      </c>
      <c r="E87" s="9">
        <v>0</v>
      </c>
      <c r="F87" s="9">
        <v>0</v>
      </c>
      <c r="G87" s="9">
        <v>0</v>
      </c>
      <c r="H87" s="9">
        <f t="shared" si="24"/>
        <v>759</v>
      </c>
      <c r="I87" s="9">
        <f t="shared" si="25"/>
        <v>407</v>
      </c>
      <c r="J87" s="9">
        <f t="shared" si="21"/>
        <v>1166</v>
      </c>
      <c r="K87" s="489" t="s">
        <v>230</v>
      </c>
    </row>
    <row r="88" spans="1:11" ht="18" customHeight="1" x14ac:dyDescent="0.2">
      <c r="A88" s="463" t="s">
        <v>231</v>
      </c>
      <c r="B88" s="9">
        <v>0</v>
      </c>
      <c r="C88" s="9">
        <v>431</v>
      </c>
      <c r="D88" s="9">
        <v>431</v>
      </c>
      <c r="E88" s="9">
        <v>0</v>
      </c>
      <c r="F88" s="9">
        <v>1</v>
      </c>
      <c r="G88" s="9">
        <v>1</v>
      </c>
      <c r="H88" s="9">
        <f t="shared" si="24"/>
        <v>0</v>
      </c>
      <c r="I88" s="9">
        <f t="shared" si="25"/>
        <v>432</v>
      </c>
      <c r="J88" s="9">
        <f t="shared" si="21"/>
        <v>432</v>
      </c>
      <c r="K88" s="489" t="s">
        <v>232</v>
      </c>
    </row>
    <row r="89" spans="1:11" ht="18" customHeight="1" x14ac:dyDescent="0.2">
      <c r="A89" s="463" t="s">
        <v>233</v>
      </c>
      <c r="B89" s="9">
        <v>936</v>
      </c>
      <c r="C89" s="9">
        <v>1523</v>
      </c>
      <c r="D89" s="9">
        <v>2459</v>
      </c>
      <c r="E89" s="9">
        <v>0</v>
      </c>
      <c r="F89" s="9">
        <v>0</v>
      </c>
      <c r="G89" s="9">
        <v>0</v>
      </c>
      <c r="H89" s="9">
        <f t="shared" si="24"/>
        <v>936</v>
      </c>
      <c r="I89" s="9">
        <f t="shared" si="25"/>
        <v>1523</v>
      </c>
      <c r="J89" s="9">
        <f t="shared" si="21"/>
        <v>2459</v>
      </c>
      <c r="K89" s="489" t="s">
        <v>234</v>
      </c>
    </row>
    <row r="90" spans="1:11" ht="18" customHeight="1" thickBot="1" x14ac:dyDescent="0.25">
      <c r="A90" s="11" t="s">
        <v>235</v>
      </c>
      <c r="B90" s="12">
        <v>662</v>
      </c>
      <c r="C90" s="12">
        <v>1364</v>
      </c>
      <c r="D90" s="12">
        <v>2026</v>
      </c>
      <c r="E90" s="12">
        <v>0</v>
      </c>
      <c r="F90" s="12">
        <v>3</v>
      </c>
      <c r="G90" s="12">
        <v>3</v>
      </c>
      <c r="H90" s="12">
        <f t="shared" si="24"/>
        <v>662</v>
      </c>
      <c r="I90" s="12">
        <f t="shared" si="25"/>
        <v>1367</v>
      </c>
      <c r="J90" s="12">
        <f t="shared" si="21"/>
        <v>2029</v>
      </c>
      <c r="K90" s="13" t="s">
        <v>236</v>
      </c>
    </row>
    <row r="91" spans="1:11" ht="18" customHeight="1" thickTop="1" x14ac:dyDescent="0.2"/>
    <row r="92" spans="1:11" ht="18" customHeight="1" x14ac:dyDescent="0.2"/>
    <row r="93" spans="1:11" ht="18" customHeight="1" x14ac:dyDescent="0.2"/>
    <row r="94" spans="1:11" ht="26.25" customHeight="1" thickBot="1" x14ac:dyDescent="0.25">
      <c r="A94" s="5" t="s">
        <v>650</v>
      </c>
      <c r="K94" s="482" t="s">
        <v>651</v>
      </c>
    </row>
    <row r="95" spans="1:11" ht="18" customHeight="1" thickTop="1" x14ac:dyDescent="0.2">
      <c r="A95" s="992" t="s">
        <v>196</v>
      </c>
      <c r="B95" s="992" t="s">
        <v>1</v>
      </c>
      <c r="C95" s="992"/>
      <c r="D95" s="992"/>
      <c r="E95" s="992" t="s">
        <v>2</v>
      </c>
      <c r="F95" s="992"/>
      <c r="G95" s="992"/>
      <c r="H95" s="992" t="s">
        <v>4</v>
      </c>
      <c r="I95" s="992"/>
      <c r="J95" s="992"/>
      <c r="K95" s="992" t="s">
        <v>197</v>
      </c>
    </row>
    <row r="96" spans="1:11" ht="18" customHeight="1" x14ac:dyDescent="0.2">
      <c r="A96" s="993"/>
      <c r="B96" s="993" t="s">
        <v>6</v>
      </c>
      <c r="C96" s="993"/>
      <c r="D96" s="993"/>
      <c r="E96" s="993" t="s">
        <v>7</v>
      </c>
      <c r="F96" s="993"/>
      <c r="G96" s="993"/>
      <c r="H96" s="993" t="s">
        <v>9</v>
      </c>
      <c r="I96" s="993"/>
      <c r="J96" s="993"/>
      <c r="K96" s="993"/>
    </row>
    <row r="97" spans="1:11" ht="21.75" customHeight="1" x14ac:dyDescent="0.2">
      <c r="A97" s="993"/>
      <c r="B97" s="485" t="s">
        <v>10</v>
      </c>
      <c r="C97" s="485" t="s">
        <v>11</v>
      </c>
      <c r="D97" s="485" t="s">
        <v>12</v>
      </c>
      <c r="E97" s="485" t="s">
        <v>10</v>
      </c>
      <c r="F97" s="485" t="s">
        <v>11</v>
      </c>
      <c r="G97" s="485" t="s">
        <v>12</v>
      </c>
      <c r="H97" s="485" t="s">
        <v>10</v>
      </c>
      <c r="I97" s="485" t="s">
        <v>11</v>
      </c>
      <c r="J97" s="485" t="s">
        <v>12</v>
      </c>
      <c r="K97" s="993"/>
    </row>
    <row r="98" spans="1:11" ht="21" customHeight="1" thickBot="1" x14ac:dyDescent="0.25">
      <c r="A98" s="994"/>
      <c r="B98" s="486" t="s">
        <v>13</v>
      </c>
      <c r="C98" s="486" t="s">
        <v>14</v>
      </c>
      <c r="D98" s="486" t="s">
        <v>9</v>
      </c>
      <c r="E98" s="486" t="s">
        <v>13</v>
      </c>
      <c r="F98" s="486" t="s">
        <v>14</v>
      </c>
      <c r="G98" s="486" t="s">
        <v>9</v>
      </c>
      <c r="H98" s="486" t="s">
        <v>13</v>
      </c>
      <c r="I98" s="486" t="s">
        <v>14</v>
      </c>
      <c r="J98" s="486" t="s">
        <v>9</v>
      </c>
      <c r="K98" s="994"/>
    </row>
    <row r="99" spans="1:11" ht="18" customHeight="1" x14ac:dyDescent="0.2">
      <c r="A99" s="5" t="s">
        <v>237</v>
      </c>
      <c r="B99" s="492">
        <v>610</v>
      </c>
      <c r="C99" s="492">
        <v>300</v>
      </c>
      <c r="D99" s="492">
        <v>910</v>
      </c>
      <c r="E99" s="492">
        <v>0</v>
      </c>
      <c r="F99" s="492">
        <v>0</v>
      </c>
      <c r="G99" s="492">
        <v>0</v>
      </c>
      <c r="H99" s="492">
        <f>SUM(E99,B99)</f>
        <v>610</v>
      </c>
      <c r="I99" s="492">
        <f>SUM(F99,C99)</f>
        <v>300</v>
      </c>
      <c r="J99" s="492">
        <f t="shared" ref="J99:J103" si="26">SUM(H99:I99)</f>
        <v>910</v>
      </c>
      <c r="K99" s="7" t="s">
        <v>238</v>
      </c>
    </row>
    <row r="100" spans="1:11" ht="18" customHeight="1" x14ac:dyDescent="0.2">
      <c r="A100" s="463" t="s">
        <v>239</v>
      </c>
      <c r="B100" s="9">
        <v>153</v>
      </c>
      <c r="C100" s="9">
        <v>585</v>
      </c>
      <c r="D100" s="9">
        <v>738</v>
      </c>
      <c r="E100" s="9">
        <v>0</v>
      </c>
      <c r="F100" s="9">
        <v>0</v>
      </c>
      <c r="G100" s="9">
        <v>0</v>
      </c>
      <c r="H100" s="9">
        <f t="shared" ref="H100:I103" si="27">SUM(E100,B100)</f>
        <v>153</v>
      </c>
      <c r="I100" s="9">
        <f t="shared" si="27"/>
        <v>585</v>
      </c>
      <c r="J100" s="9">
        <f t="shared" si="26"/>
        <v>738</v>
      </c>
      <c r="K100" s="489" t="s">
        <v>240</v>
      </c>
    </row>
    <row r="101" spans="1:11" ht="18" customHeight="1" x14ac:dyDescent="0.2">
      <c r="A101" s="463" t="s">
        <v>241</v>
      </c>
      <c r="B101" s="9">
        <v>305</v>
      </c>
      <c r="C101" s="9">
        <v>459</v>
      </c>
      <c r="D101" s="9">
        <v>764</v>
      </c>
      <c r="E101" s="9">
        <v>0</v>
      </c>
      <c r="F101" s="9">
        <v>0</v>
      </c>
      <c r="G101" s="9">
        <v>0</v>
      </c>
      <c r="H101" s="9">
        <f t="shared" si="27"/>
        <v>305</v>
      </c>
      <c r="I101" s="9">
        <f t="shared" si="27"/>
        <v>459</v>
      </c>
      <c r="J101" s="9">
        <f t="shared" si="26"/>
        <v>764</v>
      </c>
      <c r="K101" s="489" t="s">
        <v>242</v>
      </c>
    </row>
    <row r="102" spans="1:11" ht="18" customHeight="1" x14ac:dyDescent="0.2">
      <c r="A102" s="463" t="s">
        <v>243</v>
      </c>
      <c r="B102" s="9">
        <v>1124</v>
      </c>
      <c r="C102" s="9">
        <v>1004</v>
      </c>
      <c r="D102" s="9">
        <v>2128</v>
      </c>
      <c r="E102" s="9">
        <v>0</v>
      </c>
      <c r="F102" s="9">
        <v>2</v>
      </c>
      <c r="G102" s="9">
        <v>2</v>
      </c>
      <c r="H102" s="9">
        <f t="shared" si="27"/>
        <v>1124</v>
      </c>
      <c r="I102" s="9">
        <f t="shared" si="27"/>
        <v>1006</v>
      </c>
      <c r="J102" s="9">
        <f t="shared" si="26"/>
        <v>2130</v>
      </c>
      <c r="K102" s="489" t="s">
        <v>244</v>
      </c>
    </row>
    <row r="103" spans="1:11" ht="18" customHeight="1" x14ac:dyDescent="0.2">
      <c r="A103" s="463" t="s">
        <v>245</v>
      </c>
      <c r="B103" s="9">
        <v>1841</v>
      </c>
      <c r="C103" s="9">
        <v>2083</v>
      </c>
      <c r="D103" s="9">
        <v>3924</v>
      </c>
      <c r="E103" s="9">
        <v>0</v>
      </c>
      <c r="F103" s="9">
        <v>1</v>
      </c>
      <c r="G103" s="9">
        <v>1</v>
      </c>
      <c r="H103" s="9">
        <f t="shared" si="27"/>
        <v>1841</v>
      </c>
      <c r="I103" s="9">
        <f t="shared" si="27"/>
        <v>2084</v>
      </c>
      <c r="J103" s="9">
        <f t="shared" si="26"/>
        <v>3925</v>
      </c>
      <c r="K103" s="489" t="s">
        <v>246</v>
      </c>
    </row>
    <row r="104" spans="1:11" ht="18" customHeight="1" x14ac:dyDescent="0.2">
      <c r="A104" s="463" t="s">
        <v>90</v>
      </c>
      <c r="B104" s="9">
        <f>SUM(B99:B103,B72:B90)</f>
        <v>15564</v>
      </c>
      <c r="C104" s="639">
        <f t="shared" ref="C104:J104" si="28">SUM(C99:C103,C72:C90)</f>
        <v>26244</v>
      </c>
      <c r="D104" s="639">
        <f t="shared" si="28"/>
        <v>41808</v>
      </c>
      <c r="E104" s="639">
        <f t="shared" si="28"/>
        <v>8</v>
      </c>
      <c r="F104" s="639">
        <f t="shared" si="28"/>
        <v>22</v>
      </c>
      <c r="G104" s="639">
        <f t="shared" si="28"/>
        <v>30</v>
      </c>
      <c r="H104" s="639">
        <f t="shared" si="28"/>
        <v>15572</v>
      </c>
      <c r="I104" s="639">
        <f t="shared" si="28"/>
        <v>26266</v>
      </c>
      <c r="J104" s="639">
        <f t="shared" si="28"/>
        <v>41838</v>
      </c>
      <c r="K104" s="489" t="s">
        <v>91</v>
      </c>
    </row>
    <row r="105" spans="1:11" ht="18" customHeight="1" x14ac:dyDescent="0.2">
      <c r="A105" s="463" t="s">
        <v>92</v>
      </c>
      <c r="B105" s="9"/>
      <c r="C105" s="9"/>
      <c r="D105" s="9"/>
      <c r="E105" s="9"/>
      <c r="F105" s="9"/>
      <c r="G105" s="9"/>
      <c r="H105" s="9"/>
      <c r="I105" s="9"/>
      <c r="J105" s="9"/>
      <c r="K105" s="489" t="s">
        <v>93</v>
      </c>
    </row>
    <row r="106" spans="1:11" ht="18" customHeight="1" x14ac:dyDescent="0.2">
      <c r="A106" s="5" t="s">
        <v>207</v>
      </c>
      <c r="B106" s="9">
        <v>189</v>
      </c>
      <c r="C106" s="9">
        <v>34</v>
      </c>
      <c r="D106" s="9">
        <v>223</v>
      </c>
      <c r="E106" s="9">
        <v>0</v>
      </c>
      <c r="F106" s="9">
        <v>1</v>
      </c>
      <c r="G106" s="9">
        <v>1</v>
      </c>
      <c r="H106" s="9">
        <f>SUM(E106,B106)</f>
        <v>189</v>
      </c>
      <c r="I106" s="9">
        <f>SUM(F106,C106)</f>
        <v>35</v>
      </c>
      <c r="J106" s="9">
        <f>SUM(H106:I106)</f>
        <v>224</v>
      </c>
      <c r="K106" s="7" t="s">
        <v>208</v>
      </c>
    </row>
    <row r="107" spans="1:11" ht="18" customHeight="1" x14ac:dyDescent="0.2">
      <c r="A107" s="463" t="s">
        <v>211</v>
      </c>
      <c r="B107" s="9">
        <v>92</v>
      </c>
      <c r="C107" s="9">
        <v>122</v>
      </c>
      <c r="D107" s="9">
        <v>214</v>
      </c>
      <c r="E107" s="9">
        <v>0</v>
      </c>
      <c r="F107" s="9">
        <v>0</v>
      </c>
      <c r="G107" s="9">
        <v>0</v>
      </c>
      <c r="H107" s="9">
        <f>SUM(E107,B107)</f>
        <v>92</v>
      </c>
      <c r="I107" s="9">
        <f>SUM(F107,C107)</f>
        <v>122</v>
      </c>
      <c r="J107" s="9">
        <f>SUM(H107:I107)</f>
        <v>214</v>
      </c>
      <c r="K107" s="489" t="s">
        <v>295</v>
      </c>
    </row>
    <row r="108" spans="1:11" ht="18" customHeight="1" x14ac:dyDescent="0.2">
      <c r="A108" s="463" t="s">
        <v>217</v>
      </c>
      <c r="B108" s="9">
        <v>730</v>
      </c>
      <c r="C108" s="9">
        <v>1110</v>
      </c>
      <c r="D108" s="9">
        <v>1840</v>
      </c>
      <c r="E108" s="9">
        <v>0</v>
      </c>
      <c r="F108" s="9">
        <v>0</v>
      </c>
      <c r="G108" s="9">
        <v>0</v>
      </c>
      <c r="H108" s="9">
        <f t="shared" ref="H108:I120" si="29">SUM(E108,B108)</f>
        <v>730</v>
      </c>
      <c r="I108" s="9">
        <f t="shared" si="29"/>
        <v>1110</v>
      </c>
      <c r="J108" s="9">
        <f t="shared" ref="J108:J120" si="30">SUM(H108:I108)</f>
        <v>1840</v>
      </c>
      <c r="K108" s="489" t="s">
        <v>257</v>
      </c>
    </row>
    <row r="109" spans="1:11" ht="18" customHeight="1" x14ac:dyDescent="0.2">
      <c r="A109" s="463" t="s">
        <v>219</v>
      </c>
      <c r="B109" s="9"/>
      <c r="C109" s="9">
        <v>168</v>
      </c>
      <c r="D109" s="9">
        <v>168</v>
      </c>
      <c r="E109" s="9">
        <v>0</v>
      </c>
      <c r="F109" s="9">
        <v>0</v>
      </c>
      <c r="G109" s="9">
        <v>0</v>
      </c>
      <c r="H109" s="9">
        <f t="shared" si="29"/>
        <v>0</v>
      </c>
      <c r="I109" s="9">
        <f t="shared" si="29"/>
        <v>168</v>
      </c>
      <c r="J109" s="9">
        <f t="shared" si="30"/>
        <v>168</v>
      </c>
      <c r="K109" s="489" t="s">
        <v>258</v>
      </c>
    </row>
    <row r="110" spans="1:11" ht="18" customHeight="1" x14ac:dyDescent="0.2">
      <c r="A110" s="5" t="s">
        <v>221</v>
      </c>
      <c r="B110" s="9">
        <v>964</v>
      </c>
      <c r="C110" s="9">
        <v>582</v>
      </c>
      <c r="D110" s="9">
        <v>1546</v>
      </c>
      <c r="E110" s="9">
        <v>0</v>
      </c>
      <c r="F110" s="9">
        <v>1</v>
      </c>
      <c r="G110" s="9">
        <v>1</v>
      </c>
      <c r="H110" s="9">
        <f t="shared" si="29"/>
        <v>964</v>
      </c>
      <c r="I110" s="9">
        <f t="shared" si="29"/>
        <v>583</v>
      </c>
      <c r="J110" s="9">
        <f t="shared" si="30"/>
        <v>1547</v>
      </c>
      <c r="K110" s="7" t="s">
        <v>222</v>
      </c>
    </row>
    <row r="111" spans="1:11" ht="45" customHeight="1" x14ac:dyDescent="0.2">
      <c r="A111" s="463" t="s">
        <v>223</v>
      </c>
      <c r="B111" s="9">
        <v>593</v>
      </c>
      <c r="C111" s="9">
        <v>716</v>
      </c>
      <c r="D111" s="9">
        <v>1309</v>
      </c>
      <c r="E111" s="492">
        <v>0</v>
      </c>
      <c r="F111" s="492">
        <v>2</v>
      </c>
      <c r="G111" s="492">
        <v>2</v>
      </c>
      <c r="H111" s="9">
        <f t="shared" si="29"/>
        <v>593</v>
      </c>
      <c r="I111" s="9">
        <f t="shared" si="29"/>
        <v>718</v>
      </c>
      <c r="J111" s="9">
        <f t="shared" si="30"/>
        <v>1311</v>
      </c>
      <c r="K111" s="494" t="s">
        <v>299</v>
      </c>
    </row>
    <row r="112" spans="1:11" ht="18" customHeight="1" x14ac:dyDescent="0.2">
      <c r="A112" s="463" t="s">
        <v>225</v>
      </c>
      <c r="B112" s="9">
        <v>467</v>
      </c>
      <c r="C112" s="9">
        <v>626</v>
      </c>
      <c r="D112" s="9">
        <v>1093</v>
      </c>
      <c r="E112" s="9">
        <v>0</v>
      </c>
      <c r="F112" s="9">
        <v>0</v>
      </c>
      <c r="G112" s="9">
        <v>0</v>
      </c>
      <c r="H112" s="9">
        <f t="shared" si="29"/>
        <v>467</v>
      </c>
      <c r="I112" s="9">
        <f t="shared" si="29"/>
        <v>626</v>
      </c>
      <c r="J112" s="9">
        <f t="shared" si="30"/>
        <v>1093</v>
      </c>
      <c r="K112" s="489" t="s">
        <v>226</v>
      </c>
    </row>
    <row r="113" spans="1:11" ht="18" customHeight="1" x14ac:dyDescent="0.2">
      <c r="A113" s="5" t="s">
        <v>227</v>
      </c>
      <c r="B113" s="492"/>
      <c r="C113" s="492">
        <v>207</v>
      </c>
      <c r="D113" s="492">
        <v>207</v>
      </c>
      <c r="E113" s="492">
        <v>0</v>
      </c>
      <c r="F113" s="492">
        <v>0</v>
      </c>
      <c r="G113" s="492">
        <v>0</v>
      </c>
      <c r="H113" s="492">
        <f t="shared" si="29"/>
        <v>0</v>
      </c>
      <c r="I113" s="492">
        <f t="shared" si="29"/>
        <v>207</v>
      </c>
      <c r="J113" s="492">
        <f t="shared" si="30"/>
        <v>207</v>
      </c>
      <c r="K113" s="7" t="s">
        <v>259</v>
      </c>
    </row>
    <row r="114" spans="1:11" s="546" customFormat="1" ht="18" customHeight="1" x14ac:dyDescent="0.2">
      <c r="A114" s="5" t="s">
        <v>229</v>
      </c>
      <c r="B114" s="551">
        <v>76</v>
      </c>
      <c r="C114" s="551">
        <v>19</v>
      </c>
      <c r="D114" s="551">
        <v>95</v>
      </c>
      <c r="E114" s="551">
        <v>0</v>
      </c>
      <c r="F114" s="551">
        <v>0</v>
      </c>
      <c r="G114" s="551">
        <v>0</v>
      </c>
      <c r="H114" s="551">
        <f t="shared" ref="H114" si="31">SUM(E114,B114)</f>
        <v>76</v>
      </c>
      <c r="I114" s="551">
        <f t="shared" ref="I114" si="32">SUM(F114,C114)</f>
        <v>19</v>
      </c>
      <c r="J114" s="551">
        <f t="shared" ref="J114" si="33">SUM(H114:I114)</f>
        <v>95</v>
      </c>
      <c r="K114" s="7" t="s">
        <v>230</v>
      </c>
    </row>
    <row r="115" spans="1:11" ht="18" customHeight="1" x14ac:dyDescent="0.2">
      <c r="A115" s="463" t="s">
        <v>233</v>
      </c>
      <c r="B115" s="9">
        <v>118</v>
      </c>
      <c r="C115" s="9">
        <v>161</v>
      </c>
      <c r="D115" s="9">
        <v>279</v>
      </c>
      <c r="E115" s="9">
        <v>1</v>
      </c>
      <c r="F115" s="9">
        <v>0</v>
      </c>
      <c r="G115" s="9">
        <v>1</v>
      </c>
      <c r="H115" s="9">
        <f t="shared" si="29"/>
        <v>119</v>
      </c>
      <c r="I115" s="9">
        <f t="shared" si="29"/>
        <v>161</v>
      </c>
      <c r="J115" s="9">
        <f t="shared" si="30"/>
        <v>280</v>
      </c>
      <c r="K115" s="489" t="s">
        <v>234</v>
      </c>
    </row>
    <row r="116" spans="1:11" ht="18" customHeight="1" x14ac:dyDescent="0.2">
      <c r="A116" s="463" t="s">
        <v>235</v>
      </c>
      <c r="B116" s="9">
        <v>100</v>
      </c>
      <c r="C116" s="9">
        <v>145</v>
      </c>
      <c r="D116" s="9">
        <v>245</v>
      </c>
      <c r="E116" s="9">
        <v>1</v>
      </c>
      <c r="F116" s="9">
        <v>1</v>
      </c>
      <c r="G116" s="9">
        <v>2</v>
      </c>
      <c r="H116" s="9">
        <f t="shared" si="29"/>
        <v>101</v>
      </c>
      <c r="I116" s="9">
        <f t="shared" si="29"/>
        <v>146</v>
      </c>
      <c r="J116" s="9">
        <f t="shared" si="30"/>
        <v>247</v>
      </c>
      <c r="K116" s="489" t="s">
        <v>236</v>
      </c>
    </row>
    <row r="117" spans="1:11" s="546" customFormat="1" ht="18" customHeight="1" x14ac:dyDescent="0.2">
      <c r="A117" s="463" t="s">
        <v>237</v>
      </c>
      <c r="B117" s="9">
        <v>91</v>
      </c>
      <c r="C117" s="9">
        <v>35</v>
      </c>
      <c r="D117" s="9">
        <v>126</v>
      </c>
      <c r="E117" s="9">
        <v>0</v>
      </c>
      <c r="F117" s="9">
        <v>0</v>
      </c>
      <c r="G117" s="9">
        <v>0</v>
      </c>
      <c r="H117" s="9">
        <f t="shared" si="29"/>
        <v>91</v>
      </c>
      <c r="I117" s="9">
        <f t="shared" si="29"/>
        <v>35</v>
      </c>
      <c r="J117" s="9">
        <f t="shared" si="30"/>
        <v>126</v>
      </c>
      <c r="K117" s="548" t="s">
        <v>238</v>
      </c>
    </row>
    <row r="118" spans="1:11" ht="18" customHeight="1" x14ac:dyDescent="0.2">
      <c r="A118" s="463" t="s">
        <v>241</v>
      </c>
      <c r="B118" s="9">
        <v>263</v>
      </c>
      <c r="C118" s="9">
        <v>119</v>
      </c>
      <c r="D118" s="9">
        <v>382</v>
      </c>
      <c r="E118" s="9">
        <v>0</v>
      </c>
      <c r="F118" s="9">
        <v>0</v>
      </c>
      <c r="G118" s="9">
        <v>0</v>
      </c>
      <c r="H118" s="9">
        <f t="shared" si="29"/>
        <v>263</v>
      </c>
      <c r="I118" s="9">
        <f t="shared" si="29"/>
        <v>119</v>
      </c>
      <c r="J118" s="9">
        <f t="shared" si="30"/>
        <v>382</v>
      </c>
      <c r="K118" s="489" t="s">
        <v>242</v>
      </c>
    </row>
    <row r="119" spans="1:11" ht="18" customHeight="1" x14ac:dyDescent="0.2">
      <c r="A119" s="463" t="s">
        <v>243</v>
      </c>
      <c r="B119" s="9">
        <v>377</v>
      </c>
      <c r="C119" s="9">
        <v>329</v>
      </c>
      <c r="D119" s="9">
        <v>706</v>
      </c>
      <c r="E119" s="492">
        <v>0</v>
      </c>
      <c r="F119" s="492">
        <v>2</v>
      </c>
      <c r="G119" s="492">
        <v>2</v>
      </c>
      <c r="H119" s="9">
        <f t="shared" si="29"/>
        <v>377</v>
      </c>
      <c r="I119" s="9">
        <f t="shared" si="29"/>
        <v>331</v>
      </c>
      <c r="J119" s="9">
        <f t="shared" si="30"/>
        <v>708</v>
      </c>
      <c r="K119" s="489" t="s">
        <v>244</v>
      </c>
    </row>
    <row r="120" spans="1:11" ht="18" customHeight="1" x14ac:dyDescent="0.2">
      <c r="A120" s="463" t="s">
        <v>245</v>
      </c>
      <c r="B120" s="9">
        <v>123</v>
      </c>
      <c r="C120" s="9">
        <v>102</v>
      </c>
      <c r="D120" s="9">
        <v>225</v>
      </c>
      <c r="E120" s="9">
        <v>0</v>
      </c>
      <c r="F120" s="9">
        <v>0</v>
      </c>
      <c r="G120" s="9">
        <v>0</v>
      </c>
      <c r="H120" s="9">
        <f t="shared" si="29"/>
        <v>123</v>
      </c>
      <c r="I120" s="9">
        <f t="shared" si="29"/>
        <v>102</v>
      </c>
      <c r="J120" s="9">
        <f t="shared" si="30"/>
        <v>225</v>
      </c>
      <c r="K120" s="489" t="s">
        <v>246</v>
      </c>
    </row>
    <row r="121" spans="1:11" ht="18" customHeight="1" thickBot="1" x14ac:dyDescent="0.25">
      <c r="A121" s="20" t="s">
        <v>126</v>
      </c>
      <c r="B121" s="21">
        <f>SUM(B106:B120)</f>
        <v>4183</v>
      </c>
      <c r="C121" s="21">
        <f t="shared" ref="C121:J121" si="34">SUM(C106:C120)</f>
        <v>4475</v>
      </c>
      <c r="D121" s="21">
        <f t="shared" si="34"/>
        <v>8658</v>
      </c>
      <c r="E121" s="21">
        <f t="shared" si="34"/>
        <v>2</v>
      </c>
      <c r="F121" s="21">
        <f t="shared" si="34"/>
        <v>7</v>
      </c>
      <c r="G121" s="21">
        <f t="shared" si="34"/>
        <v>9</v>
      </c>
      <c r="H121" s="21">
        <f t="shared" si="34"/>
        <v>4185</v>
      </c>
      <c r="I121" s="21">
        <f t="shared" si="34"/>
        <v>4482</v>
      </c>
      <c r="J121" s="21">
        <f t="shared" si="34"/>
        <v>8667</v>
      </c>
      <c r="K121" s="22" t="s">
        <v>251</v>
      </c>
    </row>
    <row r="122" spans="1:11" ht="21" customHeight="1" thickBot="1" x14ac:dyDescent="0.25">
      <c r="A122" s="23" t="s">
        <v>252</v>
      </c>
      <c r="B122" s="24">
        <f>SUM(B121,B104)</f>
        <v>19747</v>
      </c>
      <c r="C122" s="24">
        <f t="shared" ref="C122:J122" si="35">SUM(C121,C104)</f>
        <v>30719</v>
      </c>
      <c r="D122" s="24">
        <f t="shared" si="35"/>
        <v>50466</v>
      </c>
      <c r="E122" s="24">
        <f t="shared" si="35"/>
        <v>10</v>
      </c>
      <c r="F122" s="24">
        <f t="shared" si="35"/>
        <v>29</v>
      </c>
      <c r="G122" s="24">
        <f t="shared" si="35"/>
        <v>39</v>
      </c>
      <c r="H122" s="24">
        <f t="shared" si="35"/>
        <v>19757</v>
      </c>
      <c r="I122" s="24">
        <f t="shared" si="35"/>
        <v>30748</v>
      </c>
      <c r="J122" s="24">
        <f t="shared" si="35"/>
        <v>50505</v>
      </c>
      <c r="K122" s="490" t="s">
        <v>253</v>
      </c>
    </row>
    <row r="123" spans="1:11" ht="18.95" customHeight="1" thickTop="1" x14ac:dyDescent="0.2">
      <c r="A123" s="1012" t="s">
        <v>2667</v>
      </c>
      <c r="B123" s="1012"/>
      <c r="C123" s="1012"/>
      <c r="D123" s="1012"/>
      <c r="E123" s="1012"/>
    </row>
    <row r="124" spans="1:11" ht="18.95" customHeight="1" x14ac:dyDescent="0.2"/>
    <row r="125" spans="1:11" ht="18.95" customHeight="1" x14ac:dyDescent="0.2"/>
    <row r="126" spans="1:11" ht="18.95" customHeight="1" x14ac:dyDescent="0.2"/>
    <row r="127" spans="1:11" ht="18.95" customHeight="1" x14ac:dyDescent="0.2"/>
    <row r="128" spans="1:11"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sheetData>
  <mergeCells count="39">
    <mergeCell ref="A95:A98"/>
    <mergeCell ref="B95:D95"/>
    <mergeCell ref="E95:G95"/>
    <mergeCell ref="H95:J95"/>
    <mergeCell ref="K95:K98"/>
    <mergeCell ref="B96:D96"/>
    <mergeCell ref="E96:G96"/>
    <mergeCell ref="H96:J96"/>
    <mergeCell ref="A64:K64"/>
    <mergeCell ref="A65:K65"/>
    <mergeCell ref="A67:A70"/>
    <mergeCell ref="B67:D67"/>
    <mergeCell ref="E67:G67"/>
    <mergeCell ref="H67:J67"/>
    <mergeCell ref="K67:K70"/>
    <mergeCell ref="B68:D68"/>
    <mergeCell ref="E68:G68"/>
    <mergeCell ref="H68:J68"/>
    <mergeCell ref="H30:J30"/>
    <mergeCell ref="K30:K33"/>
    <mergeCell ref="B31:D31"/>
    <mergeCell ref="E31:G31"/>
    <mergeCell ref="H31:J31"/>
    <mergeCell ref="A27:F27"/>
    <mergeCell ref="A59:E59"/>
    <mergeCell ref="A123:E123"/>
    <mergeCell ref="A1:K1"/>
    <mergeCell ref="A2:K2"/>
    <mergeCell ref="A4:A7"/>
    <mergeCell ref="B4:D4"/>
    <mergeCell ref="E4:G4"/>
    <mergeCell ref="H4:J4"/>
    <mergeCell ref="K4:K7"/>
    <mergeCell ref="B5:D5"/>
    <mergeCell ref="E5:G5"/>
    <mergeCell ref="H5:J5"/>
    <mergeCell ref="A30:A33"/>
    <mergeCell ref="B30:D30"/>
    <mergeCell ref="E30:G30"/>
  </mergeCells>
  <printOptions horizontalCentered="1"/>
  <pageMargins left="1" right="1" top="1" bottom="1" header="1" footer="1"/>
  <pageSetup paperSize="9" scale="75" firstPageNumber="33"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8"/>
  <sheetViews>
    <sheetView rightToLeft="1" view="pageBreakPreview" zoomScale="80" zoomScaleSheetLayoutView="80" workbookViewId="0">
      <selection activeCell="M20" sqref="M20"/>
    </sheetView>
  </sheetViews>
  <sheetFormatPr defaultRowHeight="14.25" x14ac:dyDescent="0.2"/>
  <cols>
    <col min="1" max="1" width="26.625" style="361" customWidth="1"/>
    <col min="2" max="10" width="9.875" style="361" customWidth="1"/>
    <col min="11" max="11" width="40.25" style="361" customWidth="1"/>
    <col min="12" max="16384" width="9" style="361"/>
  </cols>
  <sheetData>
    <row r="1" spans="1:11" ht="26.25" customHeight="1" x14ac:dyDescent="0.2">
      <c r="A1" s="1045" t="s">
        <v>2197</v>
      </c>
      <c r="B1" s="1045"/>
      <c r="C1" s="1045"/>
      <c r="D1" s="1045"/>
      <c r="E1" s="1045"/>
      <c r="F1" s="1045"/>
      <c r="G1" s="1045"/>
      <c r="H1" s="1045"/>
      <c r="I1" s="1045"/>
      <c r="J1" s="1045"/>
      <c r="K1" s="1045"/>
    </row>
    <row r="2" spans="1:11" ht="40.5" customHeight="1" x14ac:dyDescent="0.2">
      <c r="A2" s="1033" t="s">
        <v>2198</v>
      </c>
      <c r="B2" s="1033"/>
      <c r="C2" s="1033"/>
      <c r="D2" s="1033"/>
      <c r="E2" s="1033"/>
      <c r="F2" s="1033"/>
      <c r="G2" s="1033"/>
      <c r="H2" s="1033"/>
      <c r="I2" s="1033"/>
      <c r="J2" s="1033"/>
      <c r="K2" s="1033"/>
    </row>
    <row r="3" spans="1:11" s="176" customFormat="1" ht="22.5" customHeight="1" thickBot="1" x14ac:dyDescent="0.25">
      <c r="A3" s="375" t="s">
        <v>2578</v>
      </c>
      <c r="K3" s="383" t="s">
        <v>1029</v>
      </c>
    </row>
    <row r="4" spans="1:11" ht="16.5" thickTop="1" x14ac:dyDescent="0.2">
      <c r="A4" s="1034" t="s">
        <v>196</v>
      </c>
      <c r="B4" s="1034" t="s">
        <v>1</v>
      </c>
      <c r="C4" s="1034"/>
      <c r="D4" s="1034"/>
      <c r="E4" s="1034" t="s">
        <v>2</v>
      </c>
      <c r="F4" s="1034"/>
      <c r="G4" s="1034"/>
      <c r="H4" s="1034" t="s">
        <v>4</v>
      </c>
      <c r="I4" s="1034"/>
      <c r="J4" s="1034"/>
      <c r="K4" s="1034" t="s">
        <v>197</v>
      </c>
    </row>
    <row r="5" spans="1:11" ht="15.75" x14ac:dyDescent="0.2">
      <c r="A5" s="1035"/>
      <c r="B5" s="1035" t="s">
        <v>6</v>
      </c>
      <c r="C5" s="1035"/>
      <c r="D5" s="1035"/>
      <c r="E5" s="1035" t="s">
        <v>7</v>
      </c>
      <c r="F5" s="1035"/>
      <c r="G5" s="1035"/>
      <c r="H5" s="1035" t="s">
        <v>9</v>
      </c>
      <c r="I5" s="1035"/>
      <c r="J5" s="1035"/>
      <c r="K5" s="1035"/>
    </row>
    <row r="6" spans="1:11" ht="15.75" x14ac:dyDescent="0.2">
      <c r="A6" s="1035"/>
      <c r="B6" s="354" t="s">
        <v>10</v>
      </c>
      <c r="C6" s="354" t="s">
        <v>112</v>
      </c>
      <c r="D6" s="354" t="s">
        <v>12</v>
      </c>
      <c r="E6" s="354" t="s">
        <v>10</v>
      </c>
      <c r="F6" s="354" t="s">
        <v>112</v>
      </c>
      <c r="G6" s="354" t="s">
        <v>12</v>
      </c>
      <c r="H6" s="354" t="s">
        <v>10</v>
      </c>
      <c r="I6" s="354" t="s">
        <v>112</v>
      </c>
      <c r="J6" s="354" t="s">
        <v>12</v>
      </c>
      <c r="K6" s="1035"/>
    </row>
    <row r="7" spans="1:11" ht="16.5" thickBot="1" x14ac:dyDescent="0.25">
      <c r="A7" s="1036"/>
      <c r="B7" s="355" t="s">
        <v>13</v>
      </c>
      <c r="C7" s="355" t="s">
        <v>14</v>
      </c>
      <c r="D7" s="355" t="s">
        <v>9</v>
      </c>
      <c r="E7" s="355" t="s">
        <v>13</v>
      </c>
      <c r="F7" s="355" t="s">
        <v>14</v>
      </c>
      <c r="G7" s="355" t="s">
        <v>9</v>
      </c>
      <c r="H7" s="355" t="s">
        <v>13</v>
      </c>
      <c r="I7" s="355" t="s">
        <v>14</v>
      </c>
      <c r="J7" s="355" t="s">
        <v>9</v>
      </c>
      <c r="K7" s="1036"/>
    </row>
    <row r="8" spans="1:11" ht="18" customHeight="1" x14ac:dyDescent="0.2">
      <c r="A8" s="165" t="s">
        <v>15</v>
      </c>
      <c r="B8" s="167"/>
      <c r="C8" s="167"/>
      <c r="D8" s="167"/>
      <c r="E8" s="167"/>
      <c r="F8" s="167"/>
      <c r="G8" s="167"/>
      <c r="H8" s="167"/>
      <c r="I8" s="167"/>
      <c r="J8" s="167"/>
      <c r="K8" s="168" t="s">
        <v>198</v>
      </c>
    </row>
    <row r="9" spans="1:11" ht="18" customHeight="1" x14ac:dyDescent="0.2">
      <c r="A9" s="165" t="s">
        <v>199</v>
      </c>
      <c r="B9" s="167">
        <v>128</v>
      </c>
      <c r="C9" s="167">
        <v>231</v>
      </c>
      <c r="D9" s="167">
        <v>359</v>
      </c>
      <c r="E9" s="167">
        <v>0</v>
      </c>
      <c r="F9" s="167">
        <v>0</v>
      </c>
      <c r="G9" s="167">
        <v>0</v>
      </c>
      <c r="H9" s="167">
        <f>SUM(E9,B9)</f>
        <v>128</v>
      </c>
      <c r="I9" s="167">
        <f t="shared" ref="I9:J23" si="0">SUM(F9,C9)</f>
        <v>231</v>
      </c>
      <c r="J9" s="167">
        <f t="shared" si="0"/>
        <v>359</v>
      </c>
      <c r="K9" s="168" t="s">
        <v>200</v>
      </c>
    </row>
    <row r="10" spans="1:11" ht="18" customHeight="1" x14ac:dyDescent="0.2">
      <c r="A10" s="165" t="s">
        <v>790</v>
      </c>
      <c r="B10" s="167">
        <v>93</v>
      </c>
      <c r="C10" s="167">
        <v>211</v>
      </c>
      <c r="D10" s="167">
        <v>304</v>
      </c>
      <c r="E10" s="167">
        <v>0</v>
      </c>
      <c r="F10" s="167">
        <v>0</v>
      </c>
      <c r="G10" s="167">
        <v>0</v>
      </c>
      <c r="H10" s="167">
        <f t="shared" ref="H10:H23" si="1">SUM(E10,B10)</f>
        <v>93</v>
      </c>
      <c r="I10" s="167">
        <f t="shared" si="0"/>
        <v>211</v>
      </c>
      <c r="J10" s="167">
        <f t="shared" si="0"/>
        <v>304</v>
      </c>
      <c r="K10" s="168" t="s">
        <v>204</v>
      </c>
    </row>
    <row r="11" spans="1:11" ht="18" customHeight="1" x14ac:dyDescent="0.2">
      <c r="A11" s="165" t="s">
        <v>404</v>
      </c>
      <c r="B11" s="167">
        <v>70</v>
      </c>
      <c r="C11" s="167">
        <v>159</v>
      </c>
      <c r="D11" s="167">
        <v>229</v>
      </c>
      <c r="E11" s="167">
        <v>0</v>
      </c>
      <c r="F11" s="167">
        <v>0</v>
      </c>
      <c r="G11" s="167">
        <v>0</v>
      </c>
      <c r="H11" s="167">
        <f t="shared" si="1"/>
        <v>70</v>
      </c>
      <c r="I11" s="167">
        <f t="shared" si="0"/>
        <v>159</v>
      </c>
      <c r="J11" s="167">
        <f t="shared" si="0"/>
        <v>229</v>
      </c>
      <c r="K11" s="168" t="s">
        <v>1014</v>
      </c>
    </row>
    <row r="12" spans="1:11" ht="18" customHeight="1" x14ac:dyDescent="0.2">
      <c r="A12" s="165" t="s">
        <v>207</v>
      </c>
      <c r="B12" s="167">
        <v>38</v>
      </c>
      <c r="C12" s="167">
        <v>136</v>
      </c>
      <c r="D12" s="167">
        <v>174</v>
      </c>
      <c r="E12" s="167">
        <v>0</v>
      </c>
      <c r="F12" s="167">
        <v>0</v>
      </c>
      <c r="G12" s="167">
        <v>0</v>
      </c>
      <c r="H12" s="167">
        <f t="shared" si="1"/>
        <v>38</v>
      </c>
      <c r="I12" s="167">
        <f t="shared" si="0"/>
        <v>136</v>
      </c>
      <c r="J12" s="167">
        <f t="shared" si="0"/>
        <v>174</v>
      </c>
      <c r="K12" s="168" t="s">
        <v>208</v>
      </c>
    </row>
    <row r="13" spans="1:11" ht="18" customHeight="1" x14ac:dyDescent="0.2">
      <c r="A13" s="165" t="s">
        <v>209</v>
      </c>
      <c r="B13" s="167">
        <v>200</v>
      </c>
      <c r="C13" s="167">
        <v>270</v>
      </c>
      <c r="D13" s="167">
        <v>470</v>
      </c>
      <c r="E13" s="167">
        <v>0</v>
      </c>
      <c r="F13" s="167">
        <v>0</v>
      </c>
      <c r="G13" s="167">
        <v>0</v>
      </c>
      <c r="H13" s="167">
        <f t="shared" si="1"/>
        <v>200</v>
      </c>
      <c r="I13" s="167">
        <f t="shared" si="0"/>
        <v>270</v>
      </c>
      <c r="J13" s="167">
        <f t="shared" si="0"/>
        <v>470</v>
      </c>
      <c r="K13" s="168" t="s">
        <v>210</v>
      </c>
    </row>
    <row r="14" spans="1:11" ht="18" customHeight="1" x14ac:dyDescent="0.2">
      <c r="A14" s="165" t="s">
        <v>213</v>
      </c>
      <c r="B14" s="167">
        <v>345</v>
      </c>
      <c r="C14" s="167">
        <v>471</v>
      </c>
      <c r="D14" s="167">
        <v>816</v>
      </c>
      <c r="E14" s="167">
        <v>0</v>
      </c>
      <c r="F14" s="167">
        <v>0</v>
      </c>
      <c r="G14" s="167">
        <v>0</v>
      </c>
      <c r="H14" s="167">
        <f t="shared" si="1"/>
        <v>345</v>
      </c>
      <c r="I14" s="167">
        <f t="shared" si="0"/>
        <v>471</v>
      </c>
      <c r="J14" s="167">
        <f t="shared" si="0"/>
        <v>816</v>
      </c>
      <c r="K14" s="168" t="s">
        <v>214</v>
      </c>
    </row>
    <row r="15" spans="1:11" ht="18" customHeight="1" x14ac:dyDescent="0.2">
      <c r="A15" s="165" t="s">
        <v>215</v>
      </c>
      <c r="B15" s="167">
        <v>120</v>
      </c>
      <c r="C15" s="167">
        <v>119</v>
      </c>
      <c r="D15" s="167">
        <v>239</v>
      </c>
      <c r="E15" s="167">
        <v>0</v>
      </c>
      <c r="F15" s="167">
        <v>0</v>
      </c>
      <c r="G15" s="167">
        <v>0</v>
      </c>
      <c r="H15" s="167">
        <f t="shared" si="1"/>
        <v>120</v>
      </c>
      <c r="I15" s="167">
        <f t="shared" si="0"/>
        <v>119</v>
      </c>
      <c r="J15" s="167">
        <f t="shared" si="0"/>
        <v>239</v>
      </c>
      <c r="K15" s="168" t="s">
        <v>888</v>
      </c>
    </row>
    <row r="16" spans="1:11" ht="18" customHeight="1" x14ac:dyDescent="0.2">
      <c r="A16" s="165" t="s">
        <v>217</v>
      </c>
      <c r="B16" s="167">
        <v>318</v>
      </c>
      <c r="C16" s="167">
        <v>684</v>
      </c>
      <c r="D16" s="167">
        <v>1002</v>
      </c>
      <c r="E16" s="167">
        <v>0</v>
      </c>
      <c r="F16" s="167">
        <v>0</v>
      </c>
      <c r="G16" s="167">
        <v>0</v>
      </c>
      <c r="H16" s="167">
        <f t="shared" si="1"/>
        <v>318</v>
      </c>
      <c r="I16" s="167">
        <f t="shared" si="0"/>
        <v>684</v>
      </c>
      <c r="J16" s="167">
        <f t="shared" si="0"/>
        <v>1002</v>
      </c>
      <c r="K16" s="168" t="s">
        <v>248</v>
      </c>
    </row>
    <row r="17" spans="1:11" ht="18" customHeight="1" x14ac:dyDescent="0.2">
      <c r="A17" s="165" t="s">
        <v>306</v>
      </c>
      <c r="B17" s="167">
        <v>688</v>
      </c>
      <c r="C17" s="167">
        <v>438</v>
      </c>
      <c r="D17" s="167">
        <v>1126</v>
      </c>
      <c r="E17" s="167">
        <v>0</v>
      </c>
      <c r="F17" s="167">
        <v>0</v>
      </c>
      <c r="G17" s="167">
        <v>0</v>
      </c>
      <c r="H17" s="167">
        <f t="shared" si="1"/>
        <v>688</v>
      </c>
      <c r="I17" s="167">
        <f t="shared" si="0"/>
        <v>438</v>
      </c>
      <c r="J17" s="167">
        <f t="shared" si="0"/>
        <v>1126</v>
      </c>
      <c r="K17" s="168" t="s">
        <v>222</v>
      </c>
    </row>
    <row r="18" spans="1:11" ht="18" customHeight="1" x14ac:dyDescent="0.2">
      <c r="A18" s="165" t="s">
        <v>458</v>
      </c>
      <c r="B18" s="167">
        <v>631</v>
      </c>
      <c r="C18" s="167">
        <v>1057</v>
      </c>
      <c r="D18" s="167">
        <v>1688</v>
      </c>
      <c r="E18" s="167">
        <v>0</v>
      </c>
      <c r="F18" s="167">
        <v>0</v>
      </c>
      <c r="G18" s="167">
        <v>0</v>
      </c>
      <c r="H18" s="167">
        <f t="shared" si="1"/>
        <v>631</v>
      </c>
      <c r="I18" s="167">
        <f t="shared" si="0"/>
        <v>1057</v>
      </c>
      <c r="J18" s="167">
        <f t="shared" si="0"/>
        <v>1688</v>
      </c>
      <c r="K18" s="168" t="s">
        <v>997</v>
      </c>
    </row>
    <row r="19" spans="1:11" ht="18" customHeight="1" x14ac:dyDescent="0.2">
      <c r="A19" s="165" t="s">
        <v>460</v>
      </c>
      <c r="B19" s="167">
        <v>275</v>
      </c>
      <c r="C19" s="167">
        <v>356</v>
      </c>
      <c r="D19" s="167">
        <v>631</v>
      </c>
      <c r="E19" s="167">
        <v>0</v>
      </c>
      <c r="F19" s="167">
        <v>0</v>
      </c>
      <c r="G19" s="167">
        <v>0</v>
      </c>
      <c r="H19" s="167">
        <f t="shared" si="1"/>
        <v>275</v>
      </c>
      <c r="I19" s="167">
        <f t="shared" si="0"/>
        <v>356</v>
      </c>
      <c r="J19" s="167">
        <f t="shared" si="0"/>
        <v>631</v>
      </c>
      <c r="K19" s="168" t="s">
        <v>908</v>
      </c>
    </row>
    <row r="20" spans="1:11" ht="18" customHeight="1" x14ac:dyDescent="0.2">
      <c r="A20" s="165" t="s">
        <v>710</v>
      </c>
      <c r="B20" s="167">
        <v>463</v>
      </c>
      <c r="C20" s="167">
        <v>808</v>
      </c>
      <c r="D20" s="167">
        <v>1271</v>
      </c>
      <c r="E20" s="167">
        <v>0</v>
      </c>
      <c r="F20" s="167">
        <v>0</v>
      </c>
      <c r="G20" s="167">
        <v>0</v>
      </c>
      <c r="H20" s="167">
        <f t="shared" si="1"/>
        <v>463</v>
      </c>
      <c r="I20" s="167">
        <f t="shared" si="0"/>
        <v>808</v>
      </c>
      <c r="J20" s="167">
        <f t="shared" si="0"/>
        <v>1271</v>
      </c>
      <c r="K20" s="168" t="s">
        <v>1015</v>
      </c>
    </row>
    <row r="21" spans="1:11" ht="18" customHeight="1" x14ac:dyDescent="0.2">
      <c r="A21" s="165" t="s">
        <v>229</v>
      </c>
      <c r="B21" s="167">
        <v>288</v>
      </c>
      <c r="C21" s="167">
        <v>126</v>
      </c>
      <c r="D21" s="167">
        <v>414</v>
      </c>
      <c r="E21" s="167">
        <v>0</v>
      </c>
      <c r="F21" s="167">
        <v>0</v>
      </c>
      <c r="G21" s="167">
        <v>0</v>
      </c>
      <c r="H21" s="167">
        <f t="shared" si="1"/>
        <v>288</v>
      </c>
      <c r="I21" s="167">
        <f t="shared" si="0"/>
        <v>126</v>
      </c>
      <c r="J21" s="167">
        <f t="shared" si="0"/>
        <v>414</v>
      </c>
      <c r="K21" s="168" t="s">
        <v>230</v>
      </c>
    </row>
    <row r="22" spans="1:11" ht="18" customHeight="1" x14ac:dyDescent="0.2">
      <c r="A22" s="165" t="s">
        <v>233</v>
      </c>
      <c r="B22" s="167">
        <v>303</v>
      </c>
      <c r="C22" s="167">
        <v>376</v>
      </c>
      <c r="D22" s="167">
        <v>679</v>
      </c>
      <c r="E22" s="167">
        <v>0</v>
      </c>
      <c r="F22" s="167">
        <v>0</v>
      </c>
      <c r="G22" s="167">
        <v>0</v>
      </c>
      <c r="H22" s="167">
        <f t="shared" si="1"/>
        <v>303</v>
      </c>
      <c r="I22" s="167">
        <f t="shared" si="0"/>
        <v>376</v>
      </c>
      <c r="J22" s="167">
        <f t="shared" si="0"/>
        <v>679</v>
      </c>
      <c r="K22" s="168" t="s">
        <v>234</v>
      </c>
    </row>
    <row r="23" spans="1:11" ht="18" customHeight="1" x14ac:dyDescent="0.2">
      <c r="A23" s="165" t="s">
        <v>239</v>
      </c>
      <c r="B23" s="167">
        <v>334</v>
      </c>
      <c r="C23" s="167">
        <v>262</v>
      </c>
      <c r="D23" s="167">
        <v>596</v>
      </c>
      <c r="E23" s="167">
        <v>0</v>
      </c>
      <c r="F23" s="167">
        <v>0</v>
      </c>
      <c r="G23" s="167">
        <v>0</v>
      </c>
      <c r="H23" s="167">
        <f t="shared" si="1"/>
        <v>334</v>
      </c>
      <c r="I23" s="167">
        <f t="shared" si="0"/>
        <v>262</v>
      </c>
      <c r="J23" s="167">
        <f t="shared" si="0"/>
        <v>596</v>
      </c>
      <c r="K23" s="168" t="s">
        <v>240</v>
      </c>
    </row>
    <row r="24" spans="1:11" ht="18" customHeight="1" x14ac:dyDescent="0.2">
      <c r="A24" s="165" t="s">
        <v>90</v>
      </c>
      <c r="B24" s="167">
        <f>SUM(B9:B23)</f>
        <v>4294</v>
      </c>
      <c r="C24" s="167">
        <f t="shared" ref="C24:J24" si="2">SUM(C9:C23)</f>
        <v>5704</v>
      </c>
      <c r="D24" s="167">
        <f t="shared" si="2"/>
        <v>9998</v>
      </c>
      <c r="E24" s="167">
        <f t="shared" si="2"/>
        <v>0</v>
      </c>
      <c r="F24" s="167">
        <f t="shared" si="2"/>
        <v>0</v>
      </c>
      <c r="G24" s="167">
        <f t="shared" si="2"/>
        <v>0</v>
      </c>
      <c r="H24" s="167">
        <f t="shared" si="2"/>
        <v>4294</v>
      </c>
      <c r="I24" s="167">
        <f t="shared" si="2"/>
        <v>5704</v>
      </c>
      <c r="J24" s="167">
        <f t="shared" si="2"/>
        <v>9998</v>
      </c>
      <c r="K24" s="168" t="s">
        <v>91</v>
      </c>
    </row>
    <row r="25" spans="1:11" ht="18" customHeight="1" x14ac:dyDescent="0.2">
      <c r="A25" s="165" t="s">
        <v>92</v>
      </c>
      <c r="B25" s="167"/>
      <c r="C25" s="167"/>
      <c r="D25" s="167"/>
      <c r="E25" s="167"/>
      <c r="F25" s="167"/>
      <c r="G25" s="167"/>
      <c r="H25" s="167"/>
      <c r="I25" s="167"/>
      <c r="J25" s="167"/>
      <c r="K25" s="168" t="s">
        <v>93</v>
      </c>
    </row>
    <row r="26" spans="1:11" s="563" customFormat="1" ht="18" customHeight="1" x14ac:dyDescent="0.2">
      <c r="A26" s="165" t="s">
        <v>213</v>
      </c>
      <c r="B26" s="167">
        <v>26</v>
      </c>
      <c r="C26" s="167">
        <v>2</v>
      </c>
      <c r="D26" s="167">
        <v>28</v>
      </c>
      <c r="E26" s="167">
        <v>0</v>
      </c>
      <c r="F26" s="167">
        <v>0</v>
      </c>
      <c r="G26" s="167">
        <v>0</v>
      </c>
      <c r="H26" s="167">
        <f>SUM(B26,E26)</f>
        <v>26</v>
      </c>
      <c r="I26" s="167">
        <f t="shared" ref="I26:J26" si="3">SUM(C26,F26)</f>
        <v>2</v>
      </c>
      <c r="J26" s="167">
        <f t="shared" si="3"/>
        <v>28</v>
      </c>
      <c r="K26" s="168" t="s">
        <v>214</v>
      </c>
    </row>
    <row r="27" spans="1:11" ht="18" customHeight="1" x14ac:dyDescent="0.2">
      <c r="A27" s="165" t="s">
        <v>217</v>
      </c>
      <c r="B27" s="167">
        <v>215</v>
      </c>
      <c r="C27" s="167">
        <v>198</v>
      </c>
      <c r="D27" s="167">
        <v>413</v>
      </c>
      <c r="E27" s="167">
        <v>0</v>
      </c>
      <c r="F27" s="167">
        <v>0</v>
      </c>
      <c r="G27" s="167">
        <v>0</v>
      </c>
      <c r="H27" s="167">
        <f t="shared" ref="H27:H31" si="4">SUM(B27,E27)</f>
        <v>215</v>
      </c>
      <c r="I27" s="167">
        <f t="shared" ref="I27:I31" si="5">SUM(C27,F27)</f>
        <v>198</v>
      </c>
      <c r="J27" s="167">
        <f t="shared" ref="J27:J31" si="6">SUM(D27,G27)</f>
        <v>413</v>
      </c>
      <c r="K27" s="168" t="s">
        <v>248</v>
      </c>
    </row>
    <row r="28" spans="1:11" ht="18" customHeight="1" x14ac:dyDescent="0.2">
      <c r="A28" s="165" t="s">
        <v>306</v>
      </c>
      <c r="B28" s="167">
        <v>318</v>
      </c>
      <c r="C28" s="167">
        <v>135</v>
      </c>
      <c r="D28" s="167">
        <v>453</v>
      </c>
      <c r="E28" s="167">
        <v>0</v>
      </c>
      <c r="F28" s="167">
        <v>0</v>
      </c>
      <c r="G28" s="167">
        <v>0</v>
      </c>
      <c r="H28" s="167">
        <f t="shared" si="4"/>
        <v>318</v>
      </c>
      <c r="I28" s="167">
        <f t="shared" si="5"/>
        <v>135</v>
      </c>
      <c r="J28" s="167">
        <f t="shared" si="6"/>
        <v>453</v>
      </c>
      <c r="K28" s="168" t="s">
        <v>222</v>
      </c>
    </row>
    <row r="29" spans="1:11" ht="18" customHeight="1" x14ac:dyDescent="0.2">
      <c r="A29" s="165" t="s">
        <v>458</v>
      </c>
      <c r="B29" s="167">
        <v>258</v>
      </c>
      <c r="C29" s="167">
        <v>243</v>
      </c>
      <c r="D29" s="167">
        <v>501</v>
      </c>
      <c r="E29" s="167">
        <v>0</v>
      </c>
      <c r="F29" s="167">
        <v>0</v>
      </c>
      <c r="G29" s="167">
        <v>0</v>
      </c>
      <c r="H29" s="167">
        <f t="shared" si="4"/>
        <v>258</v>
      </c>
      <c r="I29" s="167">
        <f t="shared" si="5"/>
        <v>243</v>
      </c>
      <c r="J29" s="167">
        <f t="shared" si="6"/>
        <v>501</v>
      </c>
      <c r="K29" s="168" t="s">
        <v>997</v>
      </c>
    </row>
    <row r="30" spans="1:11" ht="18" customHeight="1" x14ac:dyDescent="0.2">
      <c r="A30" s="165" t="s">
        <v>710</v>
      </c>
      <c r="B30" s="167">
        <v>36</v>
      </c>
      <c r="C30" s="167">
        <v>84</v>
      </c>
      <c r="D30" s="167">
        <v>120</v>
      </c>
      <c r="E30" s="167">
        <v>0</v>
      </c>
      <c r="F30" s="167">
        <v>0</v>
      </c>
      <c r="G30" s="167">
        <v>0</v>
      </c>
      <c r="H30" s="167">
        <f t="shared" si="4"/>
        <v>36</v>
      </c>
      <c r="I30" s="167">
        <f t="shared" si="5"/>
        <v>84</v>
      </c>
      <c r="J30" s="167">
        <f t="shared" si="6"/>
        <v>120</v>
      </c>
      <c r="K30" s="168" t="s">
        <v>1015</v>
      </c>
    </row>
    <row r="31" spans="1:11" ht="18" customHeight="1" x14ac:dyDescent="0.2">
      <c r="A31" s="165" t="s">
        <v>239</v>
      </c>
      <c r="B31" s="167">
        <v>327</v>
      </c>
      <c r="C31" s="167">
        <v>110</v>
      </c>
      <c r="D31" s="167">
        <v>437</v>
      </c>
      <c r="E31" s="167">
        <v>0</v>
      </c>
      <c r="F31" s="167">
        <v>0</v>
      </c>
      <c r="G31" s="167">
        <v>0</v>
      </c>
      <c r="H31" s="167">
        <f t="shared" si="4"/>
        <v>327</v>
      </c>
      <c r="I31" s="167">
        <f t="shared" si="5"/>
        <v>110</v>
      </c>
      <c r="J31" s="167">
        <f t="shared" si="6"/>
        <v>437</v>
      </c>
      <c r="K31" s="168" t="s">
        <v>240</v>
      </c>
    </row>
    <row r="32" spans="1:11" ht="18" customHeight="1" thickBot="1" x14ac:dyDescent="0.25">
      <c r="A32" s="165" t="s">
        <v>126</v>
      </c>
      <c r="B32" s="167">
        <f>SUM(B26:B31)</f>
        <v>1180</v>
      </c>
      <c r="C32" s="167">
        <f t="shared" ref="C32:J32" si="7">SUM(C26:C31)</f>
        <v>772</v>
      </c>
      <c r="D32" s="167">
        <f t="shared" si="7"/>
        <v>1952</v>
      </c>
      <c r="E32" s="167">
        <f t="shared" si="7"/>
        <v>0</v>
      </c>
      <c r="F32" s="167">
        <f t="shared" si="7"/>
        <v>0</v>
      </c>
      <c r="G32" s="167">
        <f t="shared" si="7"/>
        <v>0</v>
      </c>
      <c r="H32" s="167">
        <f t="shared" si="7"/>
        <v>1180</v>
      </c>
      <c r="I32" s="167">
        <f t="shared" si="7"/>
        <v>772</v>
      </c>
      <c r="J32" s="167">
        <f t="shared" si="7"/>
        <v>1952</v>
      </c>
      <c r="K32" s="168" t="s">
        <v>1018</v>
      </c>
    </row>
    <row r="33" spans="1:11" ht="18" customHeight="1" thickBot="1" x14ac:dyDescent="0.25">
      <c r="A33" s="180" t="s">
        <v>374</v>
      </c>
      <c r="B33" s="181">
        <f>SUM(B32,B24)</f>
        <v>5474</v>
      </c>
      <c r="C33" s="181">
        <f t="shared" ref="C33:J33" si="8">SUM(C32,C24)</f>
        <v>6476</v>
      </c>
      <c r="D33" s="181">
        <f t="shared" si="8"/>
        <v>11950</v>
      </c>
      <c r="E33" s="181">
        <f t="shared" si="8"/>
        <v>0</v>
      </c>
      <c r="F33" s="181">
        <f t="shared" si="8"/>
        <v>0</v>
      </c>
      <c r="G33" s="181">
        <f t="shared" si="8"/>
        <v>0</v>
      </c>
      <c r="H33" s="181">
        <f t="shared" si="8"/>
        <v>5474</v>
      </c>
      <c r="I33" s="181">
        <f t="shared" si="8"/>
        <v>6476</v>
      </c>
      <c r="J33" s="181">
        <f t="shared" si="8"/>
        <v>11950</v>
      </c>
      <c r="K33" s="182" t="s">
        <v>253</v>
      </c>
    </row>
    <row r="34" spans="1:11" ht="15" thickTop="1" x14ac:dyDescent="0.2"/>
    <row r="35" spans="1:11" ht="26.25" customHeight="1" x14ac:dyDescent="0.2">
      <c r="A35" s="1045" t="s">
        <v>2200</v>
      </c>
      <c r="B35" s="1045"/>
      <c r="C35" s="1045"/>
      <c r="D35" s="1045"/>
      <c r="E35" s="1045"/>
      <c r="F35" s="1045"/>
      <c r="G35" s="1045"/>
      <c r="H35" s="1045"/>
      <c r="I35" s="1045"/>
      <c r="J35" s="1045"/>
      <c r="K35" s="1045"/>
    </row>
    <row r="36" spans="1:11" ht="32.25" customHeight="1" x14ac:dyDescent="0.2">
      <c r="A36" s="1033" t="s">
        <v>2199</v>
      </c>
      <c r="B36" s="1033"/>
      <c r="C36" s="1033"/>
      <c r="D36" s="1033"/>
      <c r="E36" s="1033"/>
      <c r="F36" s="1033"/>
      <c r="G36" s="1033"/>
      <c r="H36" s="1033"/>
      <c r="I36" s="1033"/>
      <c r="J36" s="1033"/>
      <c r="K36" s="1033"/>
    </row>
    <row r="37" spans="1:11" s="176" customFormat="1" ht="18.75" thickBot="1" x14ac:dyDescent="0.25">
      <c r="A37" s="375" t="s">
        <v>1030</v>
      </c>
      <c r="K37" s="383" t="s">
        <v>2579</v>
      </c>
    </row>
    <row r="38" spans="1:11" ht="16.5" thickTop="1" x14ac:dyDescent="0.2">
      <c r="A38" s="1034" t="s">
        <v>196</v>
      </c>
      <c r="B38" s="1034" t="s">
        <v>1</v>
      </c>
      <c r="C38" s="1034"/>
      <c r="D38" s="1034"/>
      <c r="E38" s="1034" t="s">
        <v>2</v>
      </c>
      <c r="F38" s="1034"/>
      <c r="G38" s="1034"/>
      <c r="H38" s="1034" t="s">
        <v>4</v>
      </c>
      <c r="I38" s="1034"/>
      <c r="J38" s="1034"/>
      <c r="K38" s="1034" t="s">
        <v>197</v>
      </c>
    </row>
    <row r="39" spans="1:11" ht="15.75" x14ac:dyDescent="0.2">
      <c r="A39" s="1035"/>
      <c r="B39" s="1035" t="s">
        <v>6</v>
      </c>
      <c r="C39" s="1035"/>
      <c r="D39" s="1035"/>
      <c r="E39" s="1035" t="s">
        <v>7</v>
      </c>
      <c r="F39" s="1035"/>
      <c r="G39" s="1035"/>
      <c r="H39" s="1035" t="s">
        <v>9</v>
      </c>
      <c r="I39" s="1035"/>
      <c r="J39" s="1035"/>
      <c r="K39" s="1035"/>
    </row>
    <row r="40" spans="1:11" ht="15.75" customHeight="1" x14ac:dyDescent="0.2">
      <c r="A40" s="1035"/>
      <c r="B40" s="354" t="s">
        <v>10</v>
      </c>
      <c r="C40" s="354" t="s">
        <v>112</v>
      </c>
      <c r="D40" s="354" t="s">
        <v>12</v>
      </c>
      <c r="E40" s="354" t="s">
        <v>10</v>
      </c>
      <c r="F40" s="354" t="s">
        <v>112</v>
      </c>
      <c r="G40" s="354" t="s">
        <v>12</v>
      </c>
      <c r="H40" s="354" t="s">
        <v>10</v>
      </c>
      <c r="I40" s="354" t="s">
        <v>112</v>
      </c>
      <c r="J40" s="354" t="s">
        <v>12</v>
      </c>
      <c r="K40" s="1035"/>
    </row>
    <row r="41" spans="1:11" ht="16.5" customHeight="1" thickBot="1" x14ac:dyDescent="0.25">
      <c r="A41" s="1036"/>
      <c r="B41" s="355" t="s">
        <v>13</v>
      </c>
      <c r="C41" s="355" t="s">
        <v>14</v>
      </c>
      <c r="D41" s="355" t="s">
        <v>9</v>
      </c>
      <c r="E41" s="355" t="s">
        <v>13</v>
      </c>
      <c r="F41" s="355" t="s">
        <v>14</v>
      </c>
      <c r="G41" s="355" t="s">
        <v>9</v>
      </c>
      <c r="H41" s="355" t="s">
        <v>13</v>
      </c>
      <c r="I41" s="355" t="s">
        <v>14</v>
      </c>
      <c r="J41" s="355" t="s">
        <v>9</v>
      </c>
      <c r="K41" s="1036"/>
    </row>
    <row r="42" spans="1:11" ht="17.100000000000001" customHeight="1" x14ac:dyDescent="0.2">
      <c r="A42" s="165" t="s">
        <v>15</v>
      </c>
      <c r="B42" s="167"/>
      <c r="C42" s="167"/>
      <c r="D42" s="167"/>
      <c r="E42" s="167"/>
      <c r="F42" s="167"/>
      <c r="G42" s="167"/>
      <c r="H42" s="167"/>
      <c r="I42" s="167"/>
      <c r="J42" s="167"/>
      <c r="K42" s="168" t="s">
        <v>198</v>
      </c>
    </row>
    <row r="43" spans="1:11" ht="17.100000000000001" customHeight="1" x14ac:dyDescent="0.2">
      <c r="A43" s="165" t="s">
        <v>199</v>
      </c>
      <c r="B43" s="167">
        <v>123</v>
      </c>
      <c r="C43" s="167">
        <v>227</v>
      </c>
      <c r="D43" s="167">
        <v>350</v>
      </c>
      <c r="E43" s="167">
        <v>0</v>
      </c>
      <c r="F43" s="167">
        <v>0</v>
      </c>
      <c r="G43" s="167">
        <v>0</v>
      </c>
      <c r="H43" s="167">
        <f>SUM(E43,B43)</f>
        <v>123</v>
      </c>
      <c r="I43" s="167">
        <f t="shared" ref="I43:J57" si="9">SUM(F43,C43)</f>
        <v>227</v>
      </c>
      <c r="J43" s="167">
        <f t="shared" si="9"/>
        <v>350</v>
      </c>
      <c r="K43" s="168" t="s">
        <v>200</v>
      </c>
    </row>
    <row r="44" spans="1:11" ht="17.100000000000001" customHeight="1" x14ac:dyDescent="0.2">
      <c r="A44" s="165" t="s">
        <v>790</v>
      </c>
      <c r="B44" s="167">
        <v>90</v>
      </c>
      <c r="C44" s="167">
        <v>211</v>
      </c>
      <c r="D44" s="167">
        <v>301</v>
      </c>
      <c r="E44" s="167">
        <v>0</v>
      </c>
      <c r="F44" s="167">
        <v>0</v>
      </c>
      <c r="G44" s="167">
        <v>0</v>
      </c>
      <c r="H44" s="167">
        <f t="shared" ref="H44:H57" si="10">SUM(E44,B44)</f>
        <v>90</v>
      </c>
      <c r="I44" s="167">
        <f t="shared" si="9"/>
        <v>211</v>
      </c>
      <c r="J44" s="167">
        <f t="shared" si="9"/>
        <v>301</v>
      </c>
      <c r="K44" s="168" t="s">
        <v>204</v>
      </c>
    </row>
    <row r="45" spans="1:11" ht="17.100000000000001" customHeight="1" x14ac:dyDescent="0.2">
      <c r="A45" s="165" t="s">
        <v>404</v>
      </c>
      <c r="B45" s="167">
        <v>70</v>
      </c>
      <c r="C45" s="167">
        <v>154</v>
      </c>
      <c r="D45" s="167">
        <v>224</v>
      </c>
      <c r="E45" s="167">
        <v>0</v>
      </c>
      <c r="F45" s="167">
        <v>0</v>
      </c>
      <c r="G45" s="167">
        <v>0</v>
      </c>
      <c r="H45" s="167">
        <f t="shared" si="10"/>
        <v>70</v>
      </c>
      <c r="I45" s="167">
        <f t="shared" si="9"/>
        <v>154</v>
      </c>
      <c r="J45" s="167">
        <f t="shared" si="9"/>
        <v>224</v>
      </c>
      <c r="K45" s="168" t="s">
        <v>1014</v>
      </c>
    </row>
    <row r="46" spans="1:11" ht="17.100000000000001" customHeight="1" x14ac:dyDescent="0.2">
      <c r="A46" s="165" t="s">
        <v>207</v>
      </c>
      <c r="B46" s="167">
        <v>37</v>
      </c>
      <c r="C46" s="167">
        <v>136</v>
      </c>
      <c r="D46" s="167">
        <v>173</v>
      </c>
      <c r="E46" s="167">
        <v>0</v>
      </c>
      <c r="F46" s="167">
        <v>0</v>
      </c>
      <c r="G46" s="167">
        <v>0</v>
      </c>
      <c r="H46" s="167">
        <f t="shared" si="10"/>
        <v>37</v>
      </c>
      <c r="I46" s="167">
        <f t="shared" si="9"/>
        <v>136</v>
      </c>
      <c r="J46" s="167">
        <f t="shared" si="9"/>
        <v>173</v>
      </c>
      <c r="K46" s="168" t="s">
        <v>208</v>
      </c>
    </row>
    <row r="47" spans="1:11" ht="17.100000000000001" customHeight="1" x14ac:dyDescent="0.2">
      <c r="A47" s="165" t="s">
        <v>209</v>
      </c>
      <c r="B47" s="167">
        <v>195</v>
      </c>
      <c r="C47" s="167">
        <v>266</v>
      </c>
      <c r="D47" s="167">
        <v>461</v>
      </c>
      <c r="E47" s="167">
        <v>0</v>
      </c>
      <c r="F47" s="167">
        <v>0</v>
      </c>
      <c r="G47" s="167">
        <v>0</v>
      </c>
      <c r="H47" s="167">
        <f t="shared" si="10"/>
        <v>195</v>
      </c>
      <c r="I47" s="167">
        <f t="shared" si="9"/>
        <v>266</v>
      </c>
      <c r="J47" s="167">
        <f t="shared" si="9"/>
        <v>461</v>
      </c>
      <c r="K47" s="168" t="s">
        <v>210</v>
      </c>
    </row>
    <row r="48" spans="1:11" ht="17.100000000000001" customHeight="1" x14ac:dyDescent="0.2">
      <c r="A48" s="165" t="s">
        <v>213</v>
      </c>
      <c r="B48" s="167">
        <v>333</v>
      </c>
      <c r="C48" s="167">
        <v>466</v>
      </c>
      <c r="D48" s="167">
        <v>799</v>
      </c>
      <c r="E48" s="167">
        <v>0</v>
      </c>
      <c r="F48" s="167">
        <v>0</v>
      </c>
      <c r="G48" s="167">
        <v>0</v>
      </c>
      <c r="H48" s="167">
        <f t="shared" si="10"/>
        <v>333</v>
      </c>
      <c r="I48" s="167">
        <f t="shared" si="9"/>
        <v>466</v>
      </c>
      <c r="J48" s="167">
        <f t="shared" si="9"/>
        <v>799</v>
      </c>
      <c r="K48" s="168" t="s">
        <v>214</v>
      </c>
    </row>
    <row r="49" spans="1:11" ht="17.100000000000001" customHeight="1" x14ac:dyDescent="0.2">
      <c r="A49" s="165" t="s">
        <v>215</v>
      </c>
      <c r="B49" s="167">
        <v>109</v>
      </c>
      <c r="C49" s="167">
        <v>118</v>
      </c>
      <c r="D49" s="167">
        <v>227</v>
      </c>
      <c r="E49" s="167">
        <v>0</v>
      </c>
      <c r="F49" s="167">
        <v>0</v>
      </c>
      <c r="G49" s="167">
        <v>0</v>
      </c>
      <c r="H49" s="167">
        <f t="shared" si="10"/>
        <v>109</v>
      </c>
      <c r="I49" s="167">
        <f t="shared" si="9"/>
        <v>118</v>
      </c>
      <c r="J49" s="167">
        <f t="shared" si="9"/>
        <v>227</v>
      </c>
      <c r="K49" s="168" t="s">
        <v>888</v>
      </c>
    </row>
    <row r="50" spans="1:11" ht="17.100000000000001" customHeight="1" x14ac:dyDescent="0.2">
      <c r="A50" s="165" t="s">
        <v>217</v>
      </c>
      <c r="B50" s="167">
        <v>274</v>
      </c>
      <c r="C50" s="167">
        <v>623</v>
      </c>
      <c r="D50" s="167">
        <v>897</v>
      </c>
      <c r="E50" s="167">
        <v>0</v>
      </c>
      <c r="F50" s="167">
        <v>0</v>
      </c>
      <c r="G50" s="167">
        <v>0</v>
      </c>
      <c r="H50" s="167">
        <f t="shared" si="10"/>
        <v>274</v>
      </c>
      <c r="I50" s="167">
        <f t="shared" si="9"/>
        <v>623</v>
      </c>
      <c r="J50" s="167">
        <f t="shared" si="9"/>
        <v>897</v>
      </c>
      <c r="K50" s="168" t="s">
        <v>248</v>
      </c>
    </row>
    <row r="51" spans="1:11" ht="17.100000000000001" customHeight="1" x14ac:dyDescent="0.2">
      <c r="A51" s="165" t="s">
        <v>306</v>
      </c>
      <c r="B51" s="167">
        <v>664</v>
      </c>
      <c r="C51" s="167">
        <v>434</v>
      </c>
      <c r="D51" s="167">
        <v>1098</v>
      </c>
      <c r="E51" s="167">
        <v>0</v>
      </c>
      <c r="F51" s="167">
        <v>0</v>
      </c>
      <c r="G51" s="167">
        <v>0</v>
      </c>
      <c r="H51" s="167">
        <f t="shared" si="10"/>
        <v>664</v>
      </c>
      <c r="I51" s="167">
        <f t="shared" si="9"/>
        <v>434</v>
      </c>
      <c r="J51" s="167">
        <f t="shared" si="9"/>
        <v>1098</v>
      </c>
      <c r="K51" s="168" t="s">
        <v>222</v>
      </c>
    </row>
    <row r="52" spans="1:11" ht="17.100000000000001" customHeight="1" x14ac:dyDescent="0.2">
      <c r="A52" s="165" t="s">
        <v>458</v>
      </c>
      <c r="B52" s="167">
        <v>606</v>
      </c>
      <c r="C52" s="167">
        <v>1021</v>
      </c>
      <c r="D52" s="167">
        <v>1627</v>
      </c>
      <c r="E52" s="167">
        <v>0</v>
      </c>
      <c r="F52" s="167">
        <v>0</v>
      </c>
      <c r="G52" s="167">
        <v>0</v>
      </c>
      <c r="H52" s="167">
        <f t="shared" si="10"/>
        <v>606</v>
      </c>
      <c r="I52" s="167">
        <f t="shared" si="9"/>
        <v>1021</v>
      </c>
      <c r="J52" s="167">
        <f t="shared" si="9"/>
        <v>1627</v>
      </c>
      <c r="K52" s="168" t="s">
        <v>997</v>
      </c>
    </row>
    <row r="53" spans="1:11" ht="17.100000000000001" customHeight="1" x14ac:dyDescent="0.2">
      <c r="A53" s="165" t="s">
        <v>460</v>
      </c>
      <c r="B53" s="167">
        <v>261</v>
      </c>
      <c r="C53" s="167">
        <v>346</v>
      </c>
      <c r="D53" s="167">
        <v>607</v>
      </c>
      <c r="E53" s="167">
        <v>0</v>
      </c>
      <c r="F53" s="167">
        <v>0</v>
      </c>
      <c r="G53" s="167">
        <v>0</v>
      </c>
      <c r="H53" s="167">
        <f t="shared" si="10"/>
        <v>261</v>
      </c>
      <c r="I53" s="167">
        <f t="shared" si="9"/>
        <v>346</v>
      </c>
      <c r="J53" s="167">
        <f t="shared" si="9"/>
        <v>607</v>
      </c>
      <c r="K53" s="168" t="s">
        <v>908</v>
      </c>
    </row>
    <row r="54" spans="1:11" ht="17.100000000000001" customHeight="1" x14ac:dyDescent="0.2">
      <c r="A54" s="165" t="s">
        <v>710</v>
      </c>
      <c r="B54" s="167">
        <v>415</v>
      </c>
      <c r="C54" s="167">
        <v>764</v>
      </c>
      <c r="D54" s="167">
        <v>1179</v>
      </c>
      <c r="E54" s="167">
        <v>0</v>
      </c>
      <c r="F54" s="167">
        <v>0</v>
      </c>
      <c r="G54" s="167">
        <v>0</v>
      </c>
      <c r="H54" s="167">
        <f t="shared" si="10"/>
        <v>415</v>
      </c>
      <c r="I54" s="167">
        <f t="shared" si="9"/>
        <v>764</v>
      </c>
      <c r="J54" s="167">
        <f t="shared" si="9"/>
        <v>1179</v>
      </c>
      <c r="K54" s="168" t="s">
        <v>1015</v>
      </c>
    </row>
    <row r="55" spans="1:11" ht="17.100000000000001" customHeight="1" x14ac:dyDescent="0.2">
      <c r="A55" s="165" t="s">
        <v>229</v>
      </c>
      <c r="B55" s="167">
        <v>281</v>
      </c>
      <c r="C55" s="167">
        <v>125</v>
      </c>
      <c r="D55" s="167">
        <v>406</v>
      </c>
      <c r="E55" s="167">
        <v>0</v>
      </c>
      <c r="F55" s="167">
        <v>0</v>
      </c>
      <c r="G55" s="167">
        <v>0</v>
      </c>
      <c r="H55" s="167">
        <f t="shared" si="10"/>
        <v>281</v>
      </c>
      <c r="I55" s="167">
        <f t="shared" si="9"/>
        <v>125</v>
      </c>
      <c r="J55" s="167">
        <f t="shared" si="9"/>
        <v>406</v>
      </c>
      <c r="K55" s="168" t="s">
        <v>230</v>
      </c>
    </row>
    <row r="56" spans="1:11" ht="17.100000000000001" customHeight="1" x14ac:dyDescent="0.2">
      <c r="A56" s="165" t="s">
        <v>233</v>
      </c>
      <c r="B56" s="167">
        <v>303</v>
      </c>
      <c r="C56" s="167">
        <v>376</v>
      </c>
      <c r="D56" s="167">
        <v>679</v>
      </c>
      <c r="E56" s="167">
        <v>0</v>
      </c>
      <c r="F56" s="167">
        <v>0</v>
      </c>
      <c r="G56" s="167">
        <v>0</v>
      </c>
      <c r="H56" s="167">
        <f t="shared" si="10"/>
        <v>303</v>
      </c>
      <c r="I56" s="167">
        <f t="shared" si="9"/>
        <v>376</v>
      </c>
      <c r="J56" s="167">
        <f t="shared" si="9"/>
        <v>679</v>
      </c>
      <c r="K56" s="168" t="s">
        <v>234</v>
      </c>
    </row>
    <row r="57" spans="1:11" ht="17.100000000000001" customHeight="1" x14ac:dyDescent="0.2">
      <c r="A57" s="165" t="s">
        <v>239</v>
      </c>
      <c r="B57" s="167">
        <v>324</v>
      </c>
      <c r="C57" s="167">
        <v>257</v>
      </c>
      <c r="D57" s="167">
        <v>581</v>
      </c>
      <c r="E57" s="167">
        <v>0</v>
      </c>
      <c r="F57" s="167">
        <v>0</v>
      </c>
      <c r="G57" s="167">
        <v>0</v>
      </c>
      <c r="H57" s="167">
        <f t="shared" si="10"/>
        <v>324</v>
      </c>
      <c r="I57" s="167">
        <f t="shared" si="9"/>
        <v>257</v>
      </c>
      <c r="J57" s="167">
        <f t="shared" si="9"/>
        <v>581</v>
      </c>
      <c r="K57" s="168" t="s">
        <v>240</v>
      </c>
    </row>
    <row r="58" spans="1:11" ht="17.100000000000001" customHeight="1" x14ac:dyDescent="0.2">
      <c r="A58" s="165" t="s">
        <v>90</v>
      </c>
      <c r="B58" s="167">
        <f>SUM(B43:B57)</f>
        <v>4085</v>
      </c>
      <c r="C58" s="167">
        <f t="shared" ref="C58:J58" si="11">SUM(C43:C57)</f>
        <v>5524</v>
      </c>
      <c r="D58" s="167">
        <f t="shared" si="11"/>
        <v>9609</v>
      </c>
      <c r="E58" s="167">
        <f t="shared" si="11"/>
        <v>0</v>
      </c>
      <c r="F58" s="167">
        <f t="shared" si="11"/>
        <v>0</v>
      </c>
      <c r="G58" s="167">
        <f t="shared" si="11"/>
        <v>0</v>
      </c>
      <c r="H58" s="167">
        <f t="shared" si="11"/>
        <v>4085</v>
      </c>
      <c r="I58" s="167">
        <f t="shared" si="11"/>
        <v>5524</v>
      </c>
      <c r="J58" s="167">
        <f t="shared" si="11"/>
        <v>9609</v>
      </c>
      <c r="K58" s="168" t="s">
        <v>91</v>
      </c>
    </row>
    <row r="59" spans="1:11" ht="17.100000000000001" customHeight="1" x14ac:dyDescent="0.2">
      <c r="A59" s="165" t="s">
        <v>92</v>
      </c>
      <c r="B59" s="167"/>
      <c r="C59" s="167"/>
      <c r="D59" s="167"/>
      <c r="E59" s="167"/>
      <c r="F59" s="167"/>
      <c r="G59" s="167"/>
      <c r="H59" s="167"/>
      <c r="I59" s="167"/>
      <c r="J59" s="167"/>
      <c r="K59" s="168" t="s">
        <v>93</v>
      </c>
    </row>
    <row r="60" spans="1:11" s="563" customFormat="1" ht="17.100000000000001" customHeight="1" x14ac:dyDescent="0.2">
      <c r="A60" s="165" t="s">
        <v>213</v>
      </c>
      <c r="B60" s="167">
        <v>25</v>
      </c>
      <c r="C60" s="167">
        <v>1</v>
      </c>
      <c r="D60" s="167">
        <v>26</v>
      </c>
      <c r="E60" s="167">
        <v>0</v>
      </c>
      <c r="F60" s="167">
        <v>0</v>
      </c>
      <c r="G60" s="167">
        <v>0</v>
      </c>
      <c r="H60" s="167">
        <f>SUM(B60,E60)</f>
        <v>25</v>
      </c>
      <c r="I60" s="167">
        <f t="shared" ref="I60:J60" si="12">SUM(C60,F60)</f>
        <v>1</v>
      </c>
      <c r="J60" s="167">
        <f t="shared" si="12"/>
        <v>26</v>
      </c>
      <c r="K60" s="168" t="s">
        <v>214</v>
      </c>
    </row>
    <row r="61" spans="1:11" ht="17.100000000000001" customHeight="1" x14ac:dyDescent="0.2">
      <c r="A61" s="165" t="s">
        <v>217</v>
      </c>
      <c r="B61" s="167">
        <v>199</v>
      </c>
      <c r="C61" s="167">
        <v>190</v>
      </c>
      <c r="D61" s="167">
        <v>389</v>
      </c>
      <c r="E61" s="167">
        <v>0</v>
      </c>
      <c r="F61" s="167">
        <v>0</v>
      </c>
      <c r="G61" s="167">
        <v>0</v>
      </c>
      <c r="H61" s="167">
        <f t="shared" ref="H61:H65" si="13">SUM(B61,E61)</f>
        <v>199</v>
      </c>
      <c r="I61" s="167">
        <f t="shared" ref="I61:I65" si="14">SUM(C61,F61)</f>
        <v>190</v>
      </c>
      <c r="J61" s="167">
        <f t="shared" ref="J61:J65" si="15">SUM(D61,G61)</f>
        <v>389</v>
      </c>
      <c r="K61" s="168" t="s">
        <v>248</v>
      </c>
    </row>
    <row r="62" spans="1:11" ht="17.100000000000001" customHeight="1" x14ac:dyDescent="0.2">
      <c r="A62" s="165" t="s">
        <v>306</v>
      </c>
      <c r="B62" s="167">
        <v>304</v>
      </c>
      <c r="C62" s="167">
        <v>130</v>
      </c>
      <c r="D62" s="167">
        <v>434</v>
      </c>
      <c r="E62" s="167">
        <v>0</v>
      </c>
      <c r="F62" s="167">
        <v>0</v>
      </c>
      <c r="G62" s="167">
        <v>0</v>
      </c>
      <c r="H62" s="167">
        <f t="shared" si="13"/>
        <v>304</v>
      </c>
      <c r="I62" s="167">
        <f t="shared" si="14"/>
        <v>130</v>
      </c>
      <c r="J62" s="167">
        <f t="shared" si="15"/>
        <v>434</v>
      </c>
      <c r="K62" s="168" t="s">
        <v>222</v>
      </c>
    </row>
    <row r="63" spans="1:11" ht="17.100000000000001" customHeight="1" x14ac:dyDescent="0.2">
      <c r="A63" s="165" t="s">
        <v>458</v>
      </c>
      <c r="B63" s="167">
        <v>234</v>
      </c>
      <c r="C63" s="167">
        <v>234</v>
      </c>
      <c r="D63" s="167">
        <v>468</v>
      </c>
      <c r="E63" s="167">
        <v>0</v>
      </c>
      <c r="F63" s="167">
        <v>0</v>
      </c>
      <c r="G63" s="167">
        <v>0</v>
      </c>
      <c r="H63" s="167">
        <f t="shared" si="13"/>
        <v>234</v>
      </c>
      <c r="I63" s="167">
        <f t="shared" si="14"/>
        <v>234</v>
      </c>
      <c r="J63" s="167">
        <f t="shared" si="15"/>
        <v>468</v>
      </c>
      <c r="K63" s="168" t="s">
        <v>997</v>
      </c>
    </row>
    <row r="64" spans="1:11" ht="17.100000000000001" customHeight="1" x14ac:dyDescent="0.2">
      <c r="A64" s="165" t="s">
        <v>710</v>
      </c>
      <c r="B64" s="167">
        <v>29</v>
      </c>
      <c r="C64" s="167">
        <v>74</v>
      </c>
      <c r="D64" s="167">
        <v>103</v>
      </c>
      <c r="E64" s="167">
        <v>0</v>
      </c>
      <c r="F64" s="167">
        <v>0</v>
      </c>
      <c r="G64" s="167">
        <v>0</v>
      </c>
      <c r="H64" s="167">
        <f t="shared" si="13"/>
        <v>29</v>
      </c>
      <c r="I64" s="167">
        <f t="shared" si="14"/>
        <v>74</v>
      </c>
      <c r="J64" s="167">
        <f t="shared" si="15"/>
        <v>103</v>
      </c>
      <c r="K64" s="168" t="s">
        <v>1015</v>
      </c>
    </row>
    <row r="65" spans="1:11" ht="17.100000000000001" customHeight="1" x14ac:dyDescent="0.2">
      <c r="A65" s="165" t="s">
        <v>239</v>
      </c>
      <c r="B65" s="167">
        <v>317</v>
      </c>
      <c r="C65" s="167">
        <v>109</v>
      </c>
      <c r="D65" s="167">
        <v>426</v>
      </c>
      <c r="E65" s="167">
        <v>0</v>
      </c>
      <c r="F65" s="167">
        <v>0</v>
      </c>
      <c r="G65" s="167">
        <v>0</v>
      </c>
      <c r="H65" s="167">
        <f t="shared" si="13"/>
        <v>317</v>
      </c>
      <c r="I65" s="167">
        <f t="shared" si="14"/>
        <v>109</v>
      </c>
      <c r="J65" s="167">
        <f t="shared" si="15"/>
        <v>426</v>
      </c>
      <c r="K65" s="168" t="s">
        <v>240</v>
      </c>
    </row>
    <row r="66" spans="1:11" ht="17.100000000000001" customHeight="1" thickBot="1" x14ac:dyDescent="0.25">
      <c r="A66" s="165" t="s">
        <v>126</v>
      </c>
      <c r="B66" s="167">
        <f>SUM(B60:B65)</f>
        <v>1108</v>
      </c>
      <c r="C66" s="167">
        <f t="shared" ref="C66:J66" si="16">SUM(C60:C65)</f>
        <v>738</v>
      </c>
      <c r="D66" s="167">
        <f t="shared" si="16"/>
        <v>1846</v>
      </c>
      <c r="E66" s="167">
        <f t="shared" si="16"/>
        <v>0</v>
      </c>
      <c r="F66" s="167">
        <f t="shared" si="16"/>
        <v>0</v>
      </c>
      <c r="G66" s="167">
        <f t="shared" si="16"/>
        <v>0</v>
      </c>
      <c r="H66" s="167">
        <f t="shared" si="16"/>
        <v>1108</v>
      </c>
      <c r="I66" s="167">
        <f t="shared" si="16"/>
        <v>738</v>
      </c>
      <c r="J66" s="167">
        <f t="shared" si="16"/>
        <v>1846</v>
      </c>
      <c r="K66" s="168" t="s">
        <v>251</v>
      </c>
    </row>
    <row r="67" spans="1:11" ht="20.25" customHeight="1" thickBot="1" x14ac:dyDescent="0.25">
      <c r="A67" s="180" t="s">
        <v>374</v>
      </c>
      <c r="B67" s="181">
        <f>SUM(B66,B58)</f>
        <v>5193</v>
      </c>
      <c r="C67" s="181">
        <f t="shared" ref="C67:J67" si="17">SUM(C66,C58)</f>
        <v>6262</v>
      </c>
      <c r="D67" s="181">
        <f t="shared" si="17"/>
        <v>11455</v>
      </c>
      <c r="E67" s="181">
        <f t="shared" si="17"/>
        <v>0</v>
      </c>
      <c r="F67" s="181">
        <f t="shared" si="17"/>
        <v>0</v>
      </c>
      <c r="G67" s="181">
        <f t="shared" si="17"/>
        <v>0</v>
      </c>
      <c r="H67" s="181">
        <f t="shared" si="17"/>
        <v>5193</v>
      </c>
      <c r="I67" s="181">
        <f t="shared" si="17"/>
        <v>6262</v>
      </c>
      <c r="J67" s="181">
        <f t="shared" si="17"/>
        <v>11455</v>
      </c>
      <c r="K67" s="182" t="s">
        <v>253</v>
      </c>
    </row>
    <row r="68" spans="1:11" ht="15" thickTop="1" x14ac:dyDescent="0.2"/>
  </sheetData>
  <mergeCells count="20">
    <mergeCell ref="A1:K1"/>
    <mergeCell ref="A2:K2"/>
    <mergeCell ref="A4:A7"/>
    <mergeCell ref="B4:D4"/>
    <mergeCell ref="E4:G4"/>
    <mergeCell ref="H4:J4"/>
    <mergeCell ref="K4:K7"/>
    <mergeCell ref="B5:D5"/>
    <mergeCell ref="E5:G5"/>
    <mergeCell ref="H5:J5"/>
    <mergeCell ref="A35:K35"/>
    <mergeCell ref="A36:K36"/>
    <mergeCell ref="A38:A41"/>
    <mergeCell ref="B38:D38"/>
    <mergeCell ref="E38:G38"/>
    <mergeCell ref="H38:J38"/>
    <mergeCell ref="K38:K41"/>
    <mergeCell ref="B39:D39"/>
    <mergeCell ref="E39:G39"/>
    <mergeCell ref="H39:J39"/>
  </mergeCells>
  <printOptions horizontalCentered="1"/>
  <pageMargins left="0.5" right="0.5" top="1" bottom="0.5" header="1" footer="0.5"/>
  <pageSetup paperSize="9" scale="8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K73"/>
  <sheetViews>
    <sheetView rightToLeft="1" view="pageBreakPreview" topLeftCell="A52" zoomScale="85" zoomScaleSheetLayoutView="85" workbookViewId="0">
      <selection activeCell="M53" sqref="M53"/>
    </sheetView>
  </sheetViews>
  <sheetFormatPr defaultRowHeight="14.25" x14ac:dyDescent="0.2"/>
  <cols>
    <col min="1" max="1" width="29.625" style="353" customWidth="1"/>
    <col min="2" max="2" width="8.25" style="353" customWidth="1"/>
    <col min="3" max="3" width="9.5" style="353" customWidth="1"/>
    <col min="4" max="4" width="8.875" style="353" customWidth="1"/>
    <col min="5" max="7" width="9.5" style="353" customWidth="1"/>
    <col min="8" max="8" width="8.75" style="353" customWidth="1"/>
    <col min="9" max="9" width="9.5" style="353" customWidth="1"/>
    <col min="10" max="10" width="8.375" style="353" customWidth="1"/>
    <col min="11" max="11" width="42.25" style="353" customWidth="1"/>
    <col min="12" max="16384" width="9" style="353"/>
  </cols>
  <sheetData>
    <row r="3" spans="1:11" ht="29.25" customHeight="1" x14ac:dyDescent="0.2">
      <c r="A3" s="995" t="s">
        <v>2201</v>
      </c>
      <c r="B3" s="995"/>
      <c r="C3" s="995"/>
      <c r="D3" s="995"/>
      <c r="E3" s="995"/>
      <c r="F3" s="995"/>
      <c r="G3" s="995"/>
      <c r="H3" s="995"/>
      <c r="I3" s="995"/>
      <c r="J3" s="995"/>
      <c r="K3" s="995"/>
    </row>
    <row r="4" spans="1:11" ht="39.75" customHeight="1" x14ac:dyDescent="0.2">
      <c r="A4" s="999" t="s">
        <v>2202</v>
      </c>
      <c r="B4" s="999"/>
      <c r="C4" s="999"/>
      <c r="D4" s="999"/>
      <c r="E4" s="999"/>
      <c r="F4" s="999"/>
      <c r="G4" s="999"/>
      <c r="H4" s="999"/>
      <c r="I4" s="999"/>
      <c r="J4" s="999"/>
      <c r="K4" s="999"/>
    </row>
    <row r="5" spans="1:11" ht="18.75" customHeight="1" thickBot="1" x14ac:dyDescent="0.25">
      <c r="A5" s="310" t="s">
        <v>2580</v>
      </c>
      <c r="K5" s="384" t="s">
        <v>1035</v>
      </c>
    </row>
    <row r="6" spans="1:11" ht="16.5" thickTop="1" x14ac:dyDescent="0.25">
      <c r="A6" s="992" t="s">
        <v>196</v>
      </c>
      <c r="B6" s="1003" t="s">
        <v>1</v>
      </c>
      <c r="C6" s="1003"/>
      <c r="D6" s="1003"/>
      <c r="E6" s="1003" t="s">
        <v>2</v>
      </c>
      <c r="F6" s="1003"/>
      <c r="G6" s="1003"/>
      <c r="H6" s="1003" t="s">
        <v>4</v>
      </c>
      <c r="I6" s="1003"/>
      <c r="J6" s="1003"/>
      <c r="K6" s="992" t="s">
        <v>197</v>
      </c>
    </row>
    <row r="7" spans="1:11" ht="15.75" x14ac:dyDescent="0.25">
      <c r="A7" s="993"/>
      <c r="B7" s="1004" t="s">
        <v>6</v>
      </c>
      <c r="C7" s="1004"/>
      <c r="D7" s="1004"/>
      <c r="E7" s="1004" t="s">
        <v>7</v>
      </c>
      <c r="F7" s="1004"/>
      <c r="G7" s="1004"/>
      <c r="H7" s="1004" t="s">
        <v>9</v>
      </c>
      <c r="I7" s="1004"/>
      <c r="J7" s="1004"/>
      <c r="K7" s="993"/>
    </row>
    <row r="8" spans="1:11" ht="15.75" x14ac:dyDescent="0.25">
      <c r="A8" s="993"/>
      <c r="B8" s="351" t="s">
        <v>10</v>
      </c>
      <c r="C8" s="351" t="s">
        <v>112</v>
      </c>
      <c r="D8" s="351" t="s">
        <v>12</v>
      </c>
      <c r="E8" s="351" t="s">
        <v>10</v>
      </c>
      <c r="F8" s="351" t="s">
        <v>112</v>
      </c>
      <c r="G8" s="351" t="s">
        <v>12</v>
      </c>
      <c r="H8" s="351" t="s">
        <v>10</v>
      </c>
      <c r="I8" s="351" t="s">
        <v>112</v>
      </c>
      <c r="J8" s="351" t="s">
        <v>12</v>
      </c>
      <c r="K8" s="993"/>
    </row>
    <row r="9" spans="1:11" ht="16.5" thickBot="1" x14ac:dyDescent="0.3">
      <c r="A9" s="994"/>
      <c r="B9" s="4" t="s">
        <v>13</v>
      </c>
      <c r="C9" s="4" t="s">
        <v>14</v>
      </c>
      <c r="D9" s="4" t="s">
        <v>9</v>
      </c>
      <c r="E9" s="4" t="s">
        <v>13</v>
      </c>
      <c r="F9" s="4" t="s">
        <v>14</v>
      </c>
      <c r="G9" s="4" t="s">
        <v>9</v>
      </c>
      <c r="H9" s="4" t="s">
        <v>13</v>
      </c>
      <c r="I9" s="4" t="s">
        <v>14</v>
      </c>
      <c r="J9" s="4" t="s">
        <v>9</v>
      </c>
      <c r="K9" s="994"/>
    </row>
    <row r="10" spans="1:11" ht="24" customHeight="1" x14ac:dyDescent="0.2">
      <c r="A10" s="8" t="s">
        <v>15</v>
      </c>
      <c r="B10" s="9"/>
      <c r="C10" s="9"/>
      <c r="D10" s="9"/>
      <c r="E10" s="9"/>
      <c r="F10" s="9"/>
      <c r="G10" s="9"/>
      <c r="H10" s="9"/>
      <c r="I10" s="9"/>
      <c r="J10" s="9"/>
      <c r="K10" s="357" t="s">
        <v>198</v>
      </c>
    </row>
    <row r="11" spans="1:11" ht="24" customHeight="1" x14ac:dyDescent="0.2">
      <c r="A11" s="8" t="s">
        <v>209</v>
      </c>
      <c r="B11" s="9">
        <v>37</v>
      </c>
      <c r="C11" s="9">
        <v>38</v>
      </c>
      <c r="D11" s="9">
        <v>75</v>
      </c>
      <c r="E11" s="9">
        <v>0</v>
      </c>
      <c r="F11" s="9">
        <v>0</v>
      </c>
      <c r="G11" s="9">
        <f>SUM(E11:F11)</f>
        <v>0</v>
      </c>
      <c r="H11" s="9">
        <f t="shared" ref="H11:I13" si="0">SUM(B11,E11)</f>
        <v>37</v>
      </c>
      <c r="I11" s="9">
        <f t="shared" si="0"/>
        <v>38</v>
      </c>
      <c r="J11" s="9">
        <f>SUM(H11:I11)</f>
        <v>75</v>
      </c>
      <c r="K11" s="357" t="s">
        <v>210</v>
      </c>
    </row>
    <row r="12" spans="1:11" s="560" customFormat="1" ht="24" customHeight="1" x14ac:dyDescent="0.2">
      <c r="A12" s="463" t="s">
        <v>2637</v>
      </c>
      <c r="B12" s="9">
        <v>28</v>
      </c>
      <c r="C12" s="9">
        <v>32</v>
      </c>
      <c r="D12" s="9">
        <v>60</v>
      </c>
      <c r="E12" s="9">
        <v>0</v>
      </c>
      <c r="F12" s="9">
        <v>0</v>
      </c>
      <c r="G12" s="9">
        <f>SUM(E12:F12)</f>
        <v>0</v>
      </c>
      <c r="H12" s="9">
        <f t="shared" ref="H12" si="1">SUM(B12,E12)</f>
        <v>28</v>
      </c>
      <c r="I12" s="9">
        <f t="shared" ref="I12" si="2">SUM(C12,F12)</f>
        <v>32</v>
      </c>
      <c r="J12" s="9">
        <f>SUM(H12:I12)</f>
        <v>60</v>
      </c>
      <c r="K12" s="562" t="s">
        <v>2638</v>
      </c>
    </row>
    <row r="13" spans="1:11" ht="24" customHeight="1" x14ac:dyDescent="0.2">
      <c r="A13" s="8" t="s">
        <v>1031</v>
      </c>
      <c r="B13" s="9">
        <v>76</v>
      </c>
      <c r="C13" s="9">
        <v>76</v>
      </c>
      <c r="D13" s="9">
        <v>152</v>
      </c>
      <c r="E13" s="9">
        <v>0</v>
      </c>
      <c r="F13" s="9">
        <v>0</v>
      </c>
      <c r="G13" s="9">
        <v>0</v>
      </c>
      <c r="H13" s="9">
        <f t="shared" si="0"/>
        <v>76</v>
      </c>
      <c r="I13" s="9">
        <f t="shared" si="0"/>
        <v>76</v>
      </c>
      <c r="J13" s="9">
        <f>SUM(H13:I13)</f>
        <v>152</v>
      </c>
      <c r="K13" s="357" t="s">
        <v>1032</v>
      </c>
    </row>
    <row r="14" spans="1:11" ht="24" customHeight="1" x14ac:dyDescent="0.2">
      <c r="A14" s="8" t="s">
        <v>90</v>
      </c>
      <c r="B14" s="9">
        <f>SUM(B11:B13)</f>
        <v>141</v>
      </c>
      <c r="C14" s="9">
        <f t="shared" ref="C14:J14" si="3">SUM(C11:C13)</f>
        <v>146</v>
      </c>
      <c r="D14" s="9">
        <f t="shared" si="3"/>
        <v>287</v>
      </c>
      <c r="E14" s="9">
        <f t="shared" si="3"/>
        <v>0</v>
      </c>
      <c r="F14" s="9">
        <f t="shared" si="3"/>
        <v>0</v>
      </c>
      <c r="G14" s="9">
        <f t="shared" si="3"/>
        <v>0</v>
      </c>
      <c r="H14" s="9">
        <f t="shared" si="3"/>
        <v>141</v>
      </c>
      <c r="I14" s="9">
        <f t="shared" si="3"/>
        <v>146</v>
      </c>
      <c r="J14" s="9">
        <f t="shared" si="3"/>
        <v>287</v>
      </c>
      <c r="K14" s="357" t="s">
        <v>313</v>
      </c>
    </row>
    <row r="15" spans="1:11" ht="24" customHeight="1" x14ac:dyDescent="0.2">
      <c r="A15" s="8" t="s">
        <v>92</v>
      </c>
      <c r="B15" s="9"/>
      <c r="C15" s="9"/>
      <c r="D15" s="9"/>
      <c r="E15" s="9"/>
      <c r="F15" s="9"/>
      <c r="G15" s="9"/>
      <c r="H15" s="9"/>
      <c r="I15" s="9"/>
      <c r="J15" s="9"/>
      <c r="K15" s="357" t="s">
        <v>1033</v>
      </c>
    </row>
    <row r="16" spans="1:11" ht="24" customHeight="1" x14ac:dyDescent="0.2">
      <c r="A16" s="8" t="s">
        <v>1031</v>
      </c>
      <c r="B16" s="9">
        <v>5</v>
      </c>
      <c r="C16" s="9">
        <v>4</v>
      </c>
      <c r="D16" s="9">
        <f t="shared" ref="D16" si="4">SUM(B16:C16)</f>
        <v>9</v>
      </c>
      <c r="E16" s="9">
        <v>0</v>
      </c>
      <c r="F16" s="9">
        <v>0</v>
      </c>
      <c r="G16" s="9">
        <v>0</v>
      </c>
      <c r="H16" s="9">
        <f>SUM(B16,E16)</f>
        <v>5</v>
      </c>
      <c r="I16" s="9">
        <f>SUM(C16,F16)</f>
        <v>4</v>
      </c>
      <c r="J16" s="9">
        <f>SUM(D16,G16)</f>
        <v>9</v>
      </c>
      <c r="K16" s="357" t="s">
        <v>1032</v>
      </c>
    </row>
    <row r="17" spans="1:11" ht="24" customHeight="1" thickBot="1" x14ac:dyDescent="0.25">
      <c r="A17" s="8" t="s">
        <v>1034</v>
      </c>
      <c r="B17" s="9">
        <f>SUM(B16)</f>
        <v>5</v>
      </c>
      <c r="C17" s="9">
        <f t="shared" ref="C17:J17" si="5">SUM(C16)</f>
        <v>4</v>
      </c>
      <c r="D17" s="9">
        <f t="shared" si="5"/>
        <v>9</v>
      </c>
      <c r="E17" s="9">
        <f t="shared" si="5"/>
        <v>0</v>
      </c>
      <c r="F17" s="9">
        <f t="shared" si="5"/>
        <v>0</v>
      </c>
      <c r="G17" s="9">
        <f t="shared" si="5"/>
        <v>0</v>
      </c>
      <c r="H17" s="9">
        <f t="shared" si="5"/>
        <v>5</v>
      </c>
      <c r="I17" s="9">
        <f t="shared" si="5"/>
        <v>4</v>
      </c>
      <c r="J17" s="9">
        <f t="shared" si="5"/>
        <v>9</v>
      </c>
      <c r="K17" s="357" t="s">
        <v>315</v>
      </c>
    </row>
    <row r="18" spans="1:11" ht="24" customHeight="1" thickBot="1" x14ac:dyDescent="0.25">
      <c r="A18" s="23" t="s">
        <v>374</v>
      </c>
      <c r="B18" s="24">
        <f t="shared" ref="B18:J18" si="6">SUM(B17,B14)</f>
        <v>146</v>
      </c>
      <c r="C18" s="24">
        <f t="shared" si="6"/>
        <v>150</v>
      </c>
      <c r="D18" s="24">
        <f t="shared" si="6"/>
        <v>296</v>
      </c>
      <c r="E18" s="24">
        <f t="shared" si="6"/>
        <v>0</v>
      </c>
      <c r="F18" s="24">
        <f t="shared" si="6"/>
        <v>0</v>
      </c>
      <c r="G18" s="24">
        <f t="shared" si="6"/>
        <v>0</v>
      </c>
      <c r="H18" s="24">
        <f t="shared" si="6"/>
        <v>146</v>
      </c>
      <c r="I18" s="24">
        <f t="shared" si="6"/>
        <v>150</v>
      </c>
      <c r="J18" s="24">
        <f t="shared" si="6"/>
        <v>296</v>
      </c>
      <c r="K18" s="358" t="s">
        <v>253</v>
      </c>
    </row>
    <row r="19" spans="1:11" s="730" customFormat="1" ht="19.5" customHeight="1" thickTop="1" x14ac:dyDescent="0.2">
      <c r="A19" s="734"/>
      <c r="B19" s="729"/>
      <c r="C19" s="729"/>
      <c r="D19" s="729"/>
      <c r="E19" s="729"/>
      <c r="F19" s="729"/>
      <c r="G19" s="729"/>
      <c r="H19" s="729"/>
      <c r="I19" s="729"/>
      <c r="J19" s="729"/>
      <c r="K19" s="733"/>
    </row>
    <row r="20" spans="1:11" s="730" customFormat="1" ht="19.5" customHeight="1" x14ac:dyDescent="0.2">
      <c r="A20" s="734"/>
      <c r="B20" s="729"/>
      <c r="C20" s="729"/>
      <c r="D20" s="729"/>
      <c r="E20" s="729"/>
      <c r="F20" s="729"/>
      <c r="G20" s="729"/>
      <c r="H20" s="729"/>
      <c r="I20" s="729"/>
      <c r="J20" s="729"/>
      <c r="K20" s="733"/>
    </row>
    <row r="21" spans="1:11" s="730" customFormat="1" ht="19.5" customHeight="1" x14ac:dyDescent="0.2">
      <c r="A21" s="734"/>
      <c r="B21" s="729"/>
      <c r="C21" s="729"/>
      <c r="D21" s="729"/>
      <c r="E21" s="729"/>
      <c r="F21" s="729"/>
      <c r="G21" s="729"/>
      <c r="H21" s="729"/>
      <c r="I21" s="729"/>
      <c r="J21" s="729"/>
      <c r="K21" s="733"/>
    </row>
    <row r="22" spans="1:11" s="730" customFormat="1" ht="19.5" customHeight="1" x14ac:dyDescent="0.2">
      <c r="A22" s="734"/>
      <c r="B22" s="729"/>
      <c r="C22" s="729"/>
      <c r="D22" s="729"/>
      <c r="E22" s="729"/>
      <c r="F22" s="729"/>
      <c r="G22" s="729"/>
      <c r="H22" s="729"/>
      <c r="I22" s="729"/>
      <c r="J22" s="729"/>
      <c r="K22" s="733"/>
    </row>
    <row r="23" spans="1:11" s="730" customFormat="1" ht="19.5" customHeight="1" x14ac:dyDescent="0.2">
      <c r="A23" s="734"/>
      <c r="B23" s="729"/>
      <c r="C23" s="729"/>
      <c r="D23" s="729"/>
      <c r="E23" s="729"/>
      <c r="F23" s="729"/>
      <c r="G23" s="729"/>
      <c r="H23" s="729"/>
      <c r="I23" s="729"/>
      <c r="J23" s="729"/>
      <c r="K23" s="733"/>
    </row>
    <row r="24" spans="1:11" s="730" customFormat="1" ht="19.5" customHeight="1" x14ac:dyDescent="0.2">
      <c r="A24" s="734"/>
      <c r="B24" s="729"/>
      <c r="C24" s="729"/>
      <c r="D24" s="729"/>
      <c r="E24" s="729"/>
      <c r="F24" s="729"/>
      <c r="G24" s="729"/>
      <c r="H24" s="729"/>
      <c r="I24" s="729"/>
      <c r="J24" s="729"/>
      <c r="K24" s="733"/>
    </row>
    <row r="25" spans="1:11" s="730" customFormat="1" ht="19.5" customHeight="1" x14ac:dyDescent="0.2">
      <c r="A25" s="734"/>
      <c r="B25" s="729"/>
      <c r="C25" s="729"/>
      <c r="D25" s="729"/>
      <c r="E25" s="729"/>
      <c r="F25" s="729"/>
      <c r="G25" s="729"/>
      <c r="H25" s="729"/>
      <c r="I25" s="729"/>
      <c r="J25" s="729"/>
      <c r="K25" s="733"/>
    </row>
    <row r="26" spans="1:11" s="730" customFormat="1" ht="19.5" customHeight="1" x14ac:dyDescent="0.2">
      <c r="A26" s="734"/>
      <c r="B26" s="729"/>
      <c r="C26" s="729"/>
      <c r="D26" s="729"/>
      <c r="E26" s="729"/>
      <c r="F26" s="729"/>
      <c r="G26" s="729"/>
      <c r="H26" s="729"/>
      <c r="I26" s="729"/>
      <c r="J26" s="729"/>
      <c r="K26" s="733"/>
    </row>
    <row r="27" spans="1:11" s="730" customFormat="1" ht="19.5" customHeight="1" x14ac:dyDescent="0.2">
      <c r="A27" s="734"/>
      <c r="B27" s="729"/>
      <c r="C27" s="729"/>
      <c r="D27" s="729"/>
      <c r="E27" s="729"/>
      <c r="F27" s="729"/>
      <c r="G27" s="729"/>
      <c r="H27" s="729"/>
      <c r="I27" s="729"/>
      <c r="J27" s="729"/>
      <c r="K27" s="733"/>
    </row>
    <row r="28" spans="1:11" s="730" customFormat="1" ht="19.5" customHeight="1" x14ac:dyDescent="0.2">
      <c r="A28" s="734"/>
      <c r="B28" s="729"/>
      <c r="C28" s="729"/>
      <c r="D28" s="729"/>
      <c r="E28" s="729"/>
      <c r="F28" s="729"/>
      <c r="G28" s="729"/>
      <c r="H28" s="729"/>
      <c r="I28" s="729"/>
      <c r="J28" s="729"/>
      <c r="K28" s="733"/>
    </row>
    <row r="29" spans="1:11" ht="18" customHeight="1" x14ac:dyDescent="0.2"/>
    <row r="30" spans="1:11" ht="30" customHeight="1" x14ac:dyDescent="0.2">
      <c r="A30" s="995" t="s">
        <v>2204</v>
      </c>
      <c r="B30" s="995"/>
      <c r="C30" s="995"/>
      <c r="D30" s="995"/>
      <c r="E30" s="995"/>
      <c r="F30" s="995"/>
      <c r="G30" s="995"/>
      <c r="H30" s="995"/>
      <c r="I30" s="995"/>
      <c r="J30" s="995"/>
      <c r="K30" s="995"/>
    </row>
    <row r="31" spans="1:11" ht="39" customHeight="1" x14ac:dyDescent="0.2">
      <c r="A31" s="999" t="s">
        <v>2203</v>
      </c>
      <c r="B31" s="999"/>
      <c r="C31" s="999"/>
      <c r="D31" s="999"/>
      <c r="E31" s="999"/>
      <c r="F31" s="999"/>
      <c r="G31" s="999"/>
      <c r="H31" s="999"/>
      <c r="I31" s="999"/>
      <c r="J31" s="999"/>
      <c r="K31" s="999"/>
    </row>
    <row r="32" spans="1:11" ht="24.75" customHeight="1" thickBot="1" x14ac:dyDescent="0.25">
      <c r="A32" s="323" t="s">
        <v>2581</v>
      </c>
      <c r="K32" s="384" t="s">
        <v>1036</v>
      </c>
    </row>
    <row r="33" spans="1:11" ht="24.75" customHeight="1" thickTop="1" x14ac:dyDescent="0.25">
      <c r="A33" s="992" t="s">
        <v>196</v>
      </c>
      <c r="B33" s="1003" t="s">
        <v>1</v>
      </c>
      <c r="C33" s="1003"/>
      <c r="D33" s="1003"/>
      <c r="E33" s="1003" t="s">
        <v>2</v>
      </c>
      <c r="F33" s="1003"/>
      <c r="G33" s="1003"/>
      <c r="H33" s="1003" t="s">
        <v>4</v>
      </c>
      <c r="I33" s="1003"/>
      <c r="J33" s="1003"/>
      <c r="K33" s="992" t="s">
        <v>197</v>
      </c>
    </row>
    <row r="34" spans="1:11" ht="24.75" customHeight="1" x14ac:dyDescent="0.25">
      <c r="A34" s="993"/>
      <c r="B34" s="1004" t="s">
        <v>6</v>
      </c>
      <c r="C34" s="1004"/>
      <c r="D34" s="1004"/>
      <c r="E34" s="1004" t="s">
        <v>7</v>
      </c>
      <c r="F34" s="1004"/>
      <c r="G34" s="1004"/>
      <c r="H34" s="1004" t="s">
        <v>9</v>
      </c>
      <c r="I34" s="1004"/>
      <c r="J34" s="1004"/>
      <c r="K34" s="993"/>
    </row>
    <row r="35" spans="1:11" ht="24.75" customHeight="1" x14ac:dyDescent="0.25">
      <c r="A35" s="993"/>
      <c r="B35" s="351" t="s">
        <v>10</v>
      </c>
      <c r="C35" s="351" t="s">
        <v>112</v>
      </c>
      <c r="D35" s="351" t="s">
        <v>12</v>
      </c>
      <c r="E35" s="351" t="s">
        <v>10</v>
      </c>
      <c r="F35" s="351" t="s">
        <v>112</v>
      </c>
      <c r="G35" s="351" t="s">
        <v>12</v>
      </c>
      <c r="H35" s="351" t="s">
        <v>10</v>
      </c>
      <c r="I35" s="351" t="s">
        <v>112</v>
      </c>
      <c r="J35" s="351" t="s">
        <v>12</v>
      </c>
      <c r="K35" s="993"/>
    </row>
    <row r="36" spans="1:11" ht="24.75" customHeight="1" thickBot="1" x14ac:dyDescent="0.3">
      <c r="A36" s="994"/>
      <c r="B36" s="4" t="s">
        <v>13</v>
      </c>
      <c r="C36" s="4" t="s">
        <v>14</v>
      </c>
      <c r="D36" s="4" t="s">
        <v>9</v>
      </c>
      <c r="E36" s="4" t="s">
        <v>13</v>
      </c>
      <c r="F36" s="4" t="s">
        <v>14</v>
      </c>
      <c r="G36" s="4" t="s">
        <v>9</v>
      </c>
      <c r="H36" s="4" t="s">
        <v>13</v>
      </c>
      <c r="I36" s="4" t="s">
        <v>14</v>
      </c>
      <c r="J36" s="4" t="s">
        <v>9</v>
      </c>
      <c r="K36" s="994"/>
    </row>
    <row r="37" spans="1:11" ht="24.75" customHeight="1" x14ac:dyDescent="0.2">
      <c r="A37" s="8" t="s">
        <v>15</v>
      </c>
      <c r="B37" s="9"/>
      <c r="C37" s="9"/>
      <c r="D37" s="9"/>
      <c r="E37" s="9"/>
      <c r="F37" s="9"/>
      <c r="G37" s="9"/>
      <c r="H37" s="9"/>
      <c r="I37" s="9"/>
      <c r="J37" s="9"/>
      <c r="K37" s="357" t="s">
        <v>198</v>
      </c>
    </row>
    <row r="38" spans="1:11" ht="24.75" customHeight="1" x14ac:dyDescent="0.2">
      <c r="A38" s="8" t="s">
        <v>209</v>
      </c>
      <c r="B38" s="9">
        <v>68</v>
      </c>
      <c r="C38" s="9">
        <v>89</v>
      </c>
      <c r="D38" s="9">
        <v>157</v>
      </c>
      <c r="E38" s="9">
        <v>0</v>
      </c>
      <c r="F38" s="9">
        <v>0</v>
      </c>
      <c r="G38" s="9">
        <f>SUM(E38:F38)</f>
        <v>0</v>
      </c>
      <c r="H38" s="9">
        <f>SUM(B38,E38)</f>
        <v>68</v>
      </c>
      <c r="I38" s="9">
        <f>SUM(C38,F38)</f>
        <v>89</v>
      </c>
      <c r="J38" s="9">
        <f>SUM(H38:I38)</f>
        <v>157</v>
      </c>
      <c r="K38" s="357" t="s">
        <v>210</v>
      </c>
    </row>
    <row r="39" spans="1:11" s="560" customFormat="1" ht="24.75" customHeight="1" x14ac:dyDescent="0.2">
      <c r="A39" s="463" t="s">
        <v>2637</v>
      </c>
      <c r="B39" s="9">
        <v>28</v>
      </c>
      <c r="C39" s="9">
        <v>32</v>
      </c>
      <c r="D39" s="9">
        <v>60</v>
      </c>
      <c r="E39" s="9">
        <v>0</v>
      </c>
      <c r="F39" s="9">
        <v>0</v>
      </c>
      <c r="G39" s="9">
        <v>0</v>
      </c>
      <c r="H39" s="9">
        <v>28</v>
      </c>
      <c r="I39" s="9">
        <v>32</v>
      </c>
      <c r="J39" s="9">
        <v>60</v>
      </c>
      <c r="K39" s="562" t="s">
        <v>2638</v>
      </c>
    </row>
    <row r="40" spans="1:11" ht="24.75" customHeight="1" x14ac:dyDescent="0.2">
      <c r="A40" s="8" t="s">
        <v>1031</v>
      </c>
      <c r="B40" s="9">
        <v>160</v>
      </c>
      <c r="C40" s="9">
        <v>155</v>
      </c>
      <c r="D40" s="9">
        <v>315</v>
      </c>
      <c r="E40" s="9">
        <v>0</v>
      </c>
      <c r="F40" s="9">
        <v>0</v>
      </c>
      <c r="G40" s="9">
        <v>0</v>
      </c>
      <c r="H40" s="9">
        <f>SUM(B40,E40)</f>
        <v>160</v>
      </c>
      <c r="I40" s="9">
        <f>SUM(C40,F40)</f>
        <v>155</v>
      </c>
      <c r="J40" s="9">
        <f>SUM(H40:I40)</f>
        <v>315</v>
      </c>
      <c r="K40" s="357" t="s">
        <v>1032</v>
      </c>
    </row>
    <row r="41" spans="1:11" ht="24.75" customHeight="1" x14ac:dyDescent="0.2">
      <c r="A41" s="8" t="s">
        <v>90</v>
      </c>
      <c r="B41" s="9">
        <f>SUM(B38:B40)</f>
        <v>256</v>
      </c>
      <c r="C41" s="9">
        <f>SUM(C38:C40)</f>
        <v>276</v>
      </c>
      <c r="D41" s="9">
        <f t="shared" ref="D41" si="7">SUM(B41:C41)</f>
        <v>532</v>
      </c>
      <c r="E41" s="9">
        <f t="shared" ref="E41:J41" si="8">SUM(E38:E40)</f>
        <v>0</v>
      </c>
      <c r="F41" s="9">
        <f t="shared" si="8"/>
        <v>0</v>
      </c>
      <c r="G41" s="9">
        <f t="shared" si="8"/>
        <v>0</v>
      </c>
      <c r="H41" s="9">
        <f t="shared" si="8"/>
        <v>256</v>
      </c>
      <c r="I41" s="9">
        <f t="shared" si="8"/>
        <v>276</v>
      </c>
      <c r="J41" s="9">
        <f t="shared" si="8"/>
        <v>532</v>
      </c>
      <c r="K41" s="357" t="s">
        <v>313</v>
      </c>
    </row>
    <row r="42" spans="1:11" ht="24.75" customHeight="1" x14ac:dyDescent="0.2">
      <c r="A42" s="8" t="s">
        <v>92</v>
      </c>
      <c r="B42" s="9"/>
      <c r="C42" s="9"/>
      <c r="D42" s="9"/>
      <c r="E42" s="9"/>
      <c r="F42" s="9"/>
      <c r="G42" s="9"/>
      <c r="H42" s="9"/>
      <c r="I42" s="9"/>
      <c r="J42" s="9"/>
      <c r="K42" s="357" t="s">
        <v>1033</v>
      </c>
    </row>
    <row r="43" spans="1:11" ht="24.75" customHeight="1" x14ac:dyDescent="0.2">
      <c r="A43" s="8" t="s">
        <v>1031</v>
      </c>
      <c r="B43" s="9">
        <v>60</v>
      </c>
      <c r="C43" s="9">
        <v>23</v>
      </c>
      <c r="D43" s="9">
        <f>SUM(B43:C43)</f>
        <v>83</v>
      </c>
      <c r="E43" s="9">
        <v>0</v>
      </c>
      <c r="F43" s="9">
        <v>0</v>
      </c>
      <c r="G43" s="9">
        <v>0</v>
      </c>
      <c r="H43" s="9">
        <f>SUM(B43,E43)</f>
        <v>60</v>
      </c>
      <c r="I43" s="9">
        <f>SUM(C43,F43)</f>
        <v>23</v>
      </c>
      <c r="J43" s="9">
        <f>SUM(D43,G43)</f>
        <v>83</v>
      </c>
      <c r="K43" s="357" t="s">
        <v>1032</v>
      </c>
    </row>
    <row r="44" spans="1:11" ht="24.75" customHeight="1" thickBot="1" x14ac:dyDescent="0.25">
      <c r="A44" s="8" t="s">
        <v>1034</v>
      </c>
      <c r="B44" s="9">
        <f>SUM(B43)</f>
        <v>60</v>
      </c>
      <c r="C44" s="9">
        <f t="shared" ref="C44:J44" si="9">SUM(C43)</f>
        <v>23</v>
      </c>
      <c r="D44" s="9">
        <f t="shared" si="9"/>
        <v>83</v>
      </c>
      <c r="E44" s="9">
        <f t="shared" si="9"/>
        <v>0</v>
      </c>
      <c r="F44" s="9">
        <f t="shared" si="9"/>
        <v>0</v>
      </c>
      <c r="G44" s="9">
        <f t="shared" si="9"/>
        <v>0</v>
      </c>
      <c r="H44" s="9">
        <f t="shared" si="9"/>
        <v>60</v>
      </c>
      <c r="I44" s="9">
        <f t="shared" si="9"/>
        <v>23</v>
      </c>
      <c r="J44" s="9">
        <f t="shared" si="9"/>
        <v>83</v>
      </c>
      <c r="K44" s="357" t="s">
        <v>315</v>
      </c>
    </row>
    <row r="45" spans="1:11" ht="24.75" customHeight="1" thickBot="1" x14ac:dyDescent="0.25">
      <c r="A45" s="23" t="s">
        <v>374</v>
      </c>
      <c r="B45" s="24">
        <f t="shared" ref="B45:J45" si="10">SUM(B44,B41)</f>
        <v>316</v>
      </c>
      <c r="C45" s="24">
        <f t="shared" si="10"/>
        <v>299</v>
      </c>
      <c r="D45" s="24">
        <f t="shared" si="10"/>
        <v>615</v>
      </c>
      <c r="E45" s="24">
        <f t="shared" si="10"/>
        <v>0</v>
      </c>
      <c r="F45" s="24">
        <f t="shared" si="10"/>
        <v>0</v>
      </c>
      <c r="G45" s="24">
        <f t="shared" si="10"/>
        <v>0</v>
      </c>
      <c r="H45" s="24">
        <f t="shared" si="10"/>
        <v>316</v>
      </c>
      <c r="I45" s="24">
        <f t="shared" si="10"/>
        <v>299</v>
      </c>
      <c r="J45" s="24">
        <f t="shared" si="10"/>
        <v>615</v>
      </c>
      <c r="K45" s="358" t="s">
        <v>253</v>
      </c>
    </row>
    <row r="46" spans="1:11" ht="22.5" customHeight="1" thickTop="1" x14ac:dyDescent="0.2"/>
    <row r="47" spans="1:11" ht="26.25" customHeight="1" x14ac:dyDescent="0.2"/>
    <row r="48" spans="1:11" ht="26.25" customHeight="1" x14ac:dyDescent="0.2"/>
    <row r="49" spans="1:11" ht="26.25" customHeight="1" x14ac:dyDescent="0.2"/>
    <row r="50" spans="1:11" ht="26.25" customHeight="1" x14ac:dyDescent="0.2"/>
    <row r="51" spans="1:11" ht="26.25" customHeight="1" x14ac:dyDescent="0.2"/>
    <row r="52" spans="1:11" ht="26.25" customHeight="1" x14ac:dyDescent="0.2"/>
    <row r="54" spans="1:11" ht="30.75" customHeight="1" x14ac:dyDescent="0.2">
      <c r="A54" s="995" t="s">
        <v>2206</v>
      </c>
      <c r="B54" s="995"/>
      <c r="C54" s="995"/>
      <c r="D54" s="995"/>
      <c r="E54" s="995"/>
      <c r="F54" s="995"/>
      <c r="G54" s="995"/>
      <c r="H54" s="995"/>
      <c r="I54" s="995"/>
      <c r="J54" s="995"/>
      <c r="K54" s="995"/>
    </row>
    <row r="55" spans="1:11" ht="39" customHeight="1" x14ac:dyDescent="0.2">
      <c r="A55" s="999" t="s">
        <v>2205</v>
      </c>
      <c r="B55" s="999"/>
      <c r="C55" s="999"/>
      <c r="D55" s="999"/>
      <c r="E55" s="999"/>
      <c r="F55" s="999"/>
      <c r="G55" s="999"/>
      <c r="H55" s="999"/>
      <c r="I55" s="999"/>
      <c r="J55" s="999"/>
      <c r="K55" s="999"/>
    </row>
    <row r="56" spans="1:11" ht="24.75" customHeight="1" thickBot="1" x14ac:dyDescent="0.25">
      <c r="A56" s="323" t="s">
        <v>2582</v>
      </c>
      <c r="K56" s="384" t="s">
        <v>1037</v>
      </c>
    </row>
    <row r="57" spans="1:11" ht="23.25" customHeight="1" thickTop="1" x14ac:dyDescent="0.25">
      <c r="A57" s="992" t="s">
        <v>196</v>
      </c>
      <c r="B57" s="1003" t="s">
        <v>1</v>
      </c>
      <c r="C57" s="1003"/>
      <c r="D57" s="1003"/>
      <c r="E57" s="1003" t="s">
        <v>2</v>
      </c>
      <c r="F57" s="1003"/>
      <c r="G57" s="1003"/>
      <c r="H57" s="1003" t="s">
        <v>4</v>
      </c>
      <c r="I57" s="1003"/>
      <c r="J57" s="1003"/>
      <c r="K57" s="992" t="s">
        <v>197</v>
      </c>
    </row>
    <row r="58" spans="1:11" ht="23.25" customHeight="1" x14ac:dyDescent="0.25">
      <c r="A58" s="993"/>
      <c r="B58" s="1004" t="s">
        <v>6</v>
      </c>
      <c r="C58" s="1004"/>
      <c r="D58" s="1004"/>
      <c r="E58" s="1004" t="s">
        <v>7</v>
      </c>
      <c r="F58" s="1004"/>
      <c r="G58" s="1004"/>
      <c r="H58" s="1004" t="s">
        <v>9</v>
      </c>
      <c r="I58" s="1004"/>
      <c r="J58" s="1004"/>
      <c r="K58" s="993"/>
    </row>
    <row r="59" spans="1:11" ht="23.25" customHeight="1" x14ac:dyDescent="0.25">
      <c r="A59" s="993"/>
      <c r="B59" s="351" t="s">
        <v>10</v>
      </c>
      <c r="C59" s="351" t="s">
        <v>112</v>
      </c>
      <c r="D59" s="351" t="s">
        <v>12</v>
      </c>
      <c r="E59" s="351" t="s">
        <v>10</v>
      </c>
      <c r="F59" s="351" t="s">
        <v>112</v>
      </c>
      <c r="G59" s="351" t="s">
        <v>12</v>
      </c>
      <c r="H59" s="351" t="s">
        <v>10</v>
      </c>
      <c r="I59" s="351" t="s">
        <v>112</v>
      </c>
      <c r="J59" s="351" t="s">
        <v>12</v>
      </c>
      <c r="K59" s="993"/>
    </row>
    <row r="60" spans="1:11" ht="23.25" customHeight="1" thickBot="1" x14ac:dyDescent="0.3">
      <c r="A60" s="994"/>
      <c r="B60" s="4" t="s">
        <v>13</v>
      </c>
      <c r="C60" s="4" t="s">
        <v>14</v>
      </c>
      <c r="D60" s="4" t="s">
        <v>9</v>
      </c>
      <c r="E60" s="4" t="s">
        <v>13</v>
      </c>
      <c r="F60" s="4" t="s">
        <v>14</v>
      </c>
      <c r="G60" s="4" t="s">
        <v>9</v>
      </c>
      <c r="H60" s="4" t="s">
        <v>13</v>
      </c>
      <c r="I60" s="4" t="s">
        <v>14</v>
      </c>
      <c r="J60" s="4" t="s">
        <v>9</v>
      </c>
      <c r="K60" s="994"/>
    </row>
    <row r="61" spans="1:11" ht="28.5" customHeight="1" x14ac:dyDescent="0.2">
      <c r="A61" s="8" t="s">
        <v>15</v>
      </c>
      <c r="B61" s="9"/>
      <c r="C61" s="9"/>
      <c r="D61" s="9"/>
      <c r="E61" s="9"/>
      <c r="F61" s="9"/>
      <c r="G61" s="9"/>
      <c r="H61" s="9"/>
      <c r="I61" s="9"/>
      <c r="J61" s="9"/>
      <c r="K61" s="357" t="s">
        <v>198</v>
      </c>
    </row>
    <row r="62" spans="1:11" ht="28.5" customHeight="1" x14ac:dyDescent="0.2">
      <c r="A62" s="8" t="s">
        <v>209</v>
      </c>
      <c r="B62" s="714">
        <v>21</v>
      </c>
      <c r="C62" s="714">
        <v>12</v>
      </c>
      <c r="D62" s="714">
        <v>33</v>
      </c>
      <c r="E62" s="9">
        <v>0</v>
      </c>
      <c r="F62" s="9">
        <v>0</v>
      </c>
      <c r="G62" s="9">
        <f>SUM(E62:F62)</f>
        <v>0</v>
      </c>
      <c r="H62" s="9">
        <f>SUM(B62,E62)</f>
        <v>21</v>
      </c>
      <c r="I62" s="9">
        <f>SUM(C62,F62)</f>
        <v>12</v>
      </c>
      <c r="J62" s="9">
        <f>SUM(H62:I62)</f>
        <v>33</v>
      </c>
      <c r="K62" s="357" t="s">
        <v>210</v>
      </c>
    </row>
    <row r="63" spans="1:11" s="705" customFormat="1" ht="28.5" customHeight="1" x14ac:dyDescent="0.2">
      <c r="A63" s="463" t="s">
        <v>2637</v>
      </c>
      <c r="B63" s="714">
        <v>10</v>
      </c>
      <c r="C63" s="714">
        <v>14</v>
      </c>
      <c r="D63" s="714">
        <v>24</v>
      </c>
      <c r="E63" s="714">
        <v>0</v>
      </c>
      <c r="F63" s="714">
        <v>0</v>
      </c>
      <c r="G63" s="714">
        <f>SUM(E63:F63)</f>
        <v>0</v>
      </c>
      <c r="H63" s="714">
        <f>SUM(B63,E63)</f>
        <v>10</v>
      </c>
      <c r="I63" s="714">
        <f>SUM(C63,F63)</f>
        <v>14</v>
      </c>
      <c r="J63" s="714">
        <f>SUM(H63:I63)</f>
        <v>24</v>
      </c>
      <c r="K63" s="707" t="s">
        <v>2638</v>
      </c>
    </row>
    <row r="64" spans="1:11" ht="28.5" customHeight="1" x14ac:dyDescent="0.2">
      <c r="A64" s="8" t="s">
        <v>1031</v>
      </c>
      <c r="B64" s="714">
        <v>28</v>
      </c>
      <c r="C64" s="714">
        <v>21</v>
      </c>
      <c r="D64" s="714">
        <v>49</v>
      </c>
      <c r="E64" s="9">
        <v>0</v>
      </c>
      <c r="F64" s="9">
        <v>0</v>
      </c>
      <c r="G64" s="9">
        <v>0</v>
      </c>
      <c r="H64" s="9">
        <f>SUM(E64,B64)</f>
        <v>28</v>
      </c>
      <c r="I64" s="9">
        <f>SUM(F64,C64)</f>
        <v>21</v>
      </c>
      <c r="J64" s="9">
        <f>SUM(H64:I64)</f>
        <v>49</v>
      </c>
      <c r="K64" s="357" t="s">
        <v>1032</v>
      </c>
    </row>
    <row r="65" spans="1:11" ht="28.5" customHeight="1" thickBot="1" x14ac:dyDescent="0.25">
      <c r="A65" s="8" t="s">
        <v>769</v>
      </c>
      <c r="B65" s="714">
        <v>25</v>
      </c>
      <c r="C65" s="714">
        <v>21</v>
      </c>
      <c r="D65" s="714">
        <v>46</v>
      </c>
      <c r="E65" s="9">
        <v>0</v>
      </c>
      <c r="F65" s="9">
        <v>0</v>
      </c>
      <c r="G65" s="9">
        <v>0</v>
      </c>
      <c r="H65" s="9">
        <f>SUM(E65,B65)</f>
        <v>25</v>
      </c>
      <c r="I65" s="9">
        <f>SUM(F65,C65)</f>
        <v>21</v>
      </c>
      <c r="J65" s="9">
        <f>SUM(H65:I65)</f>
        <v>46</v>
      </c>
      <c r="K65" s="357" t="s">
        <v>488</v>
      </c>
    </row>
    <row r="66" spans="1:11" ht="28.5" customHeight="1" thickBot="1" x14ac:dyDescent="0.25">
      <c r="A66" s="23" t="s">
        <v>374</v>
      </c>
      <c r="B66" s="24">
        <f t="shared" ref="B66:J66" si="11">SUM(B62:B65)</f>
        <v>84</v>
      </c>
      <c r="C66" s="24">
        <f t="shared" si="11"/>
        <v>68</v>
      </c>
      <c r="D66" s="24">
        <f t="shared" si="11"/>
        <v>152</v>
      </c>
      <c r="E66" s="24">
        <f t="shared" si="11"/>
        <v>0</v>
      </c>
      <c r="F66" s="24">
        <f t="shared" si="11"/>
        <v>0</v>
      </c>
      <c r="G66" s="24">
        <f t="shared" si="11"/>
        <v>0</v>
      </c>
      <c r="H66" s="24">
        <f t="shared" si="11"/>
        <v>84</v>
      </c>
      <c r="I66" s="24">
        <f t="shared" si="11"/>
        <v>68</v>
      </c>
      <c r="J66" s="24">
        <f t="shared" si="11"/>
        <v>152</v>
      </c>
      <c r="K66" s="358" t="s">
        <v>253</v>
      </c>
    </row>
    <row r="67" spans="1:11" ht="15" thickTop="1" x14ac:dyDescent="0.2"/>
    <row r="72" spans="1:11" ht="21" customHeight="1" x14ac:dyDescent="0.2"/>
    <row r="73" spans="1:11" ht="21" customHeight="1" x14ac:dyDescent="0.2"/>
  </sheetData>
  <mergeCells count="30">
    <mergeCell ref="A3:K3"/>
    <mergeCell ref="A4:K4"/>
    <mergeCell ref="A6:A9"/>
    <mergeCell ref="B6:D6"/>
    <mergeCell ref="E6:G6"/>
    <mergeCell ref="H6:J6"/>
    <mergeCell ref="K6:K9"/>
    <mergeCell ref="B7:D7"/>
    <mergeCell ref="E7:G7"/>
    <mergeCell ref="H7:J7"/>
    <mergeCell ref="A30:K30"/>
    <mergeCell ref="A31:K31"/>
    <mergeCell ref="A33:A36"/>
    <mergeCell ref="B33:D33"/>
    <mergeCell ref="E33:G33"/>
    <mergeCell ref="H33:J33"/>
    <mergeCell ref="K33:K36"/>
    <mergeCell ref="B34:D34"/>
    <mergeCell ref="E34:G34"/>
    <mergeCell ref="H34:J34"/>
    <mergeCell ref="A54:K54"/>
    <mergeCell ref="A55:K55"/>
    <mergeCell ref="A57:A60"/>
    <mergeCell ref="B57:D57"/>
    <mergeCell ref="E57:G57"/>
    <mergeCell ref="H57:J57"/>
    <mergeCell ref="K57:K60"/>
    <mergeCell ref="B58:D58"/>
    <mergeCell ref="E58:G58"/>
    <mergeCell ref="H58:J58"/>
  </mergeCells>
  <printOptions horizontalCentered="1"/>
  <pageMargins left="0.25" right="0.25" top="1" bottom="1" header="1" footer="1"/>
  <pageSetup paperSize="9" scale="8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N18"/>
  <sheetViews>
    <sheetView rightToLeft="1" view="pageBreakPreview" zoomScale="85" zoomScaleSheetLayoutView="85" workbookViewId="0">
      <selection activeCell="N5" sqref="N5"/>
    </sheetView>
  </sheetViews>
  <sheetFormatPr defaultRowHeight="14.25" x14ac:dyDescent="0.2"/>
  <cols>
    <col min="1" max="1" width="21" style="353" customWidth="1"/>
    <col min="2" max="13" width="9.25" style="353" customWidth="1"/>
    <col min="14" max="14" width="24.625" style="353" customWidth="1"/>
    <col min="15" max="16384" width="9" style="353"/>
  </cols>
  <sheetData>
    <row r="3" spans="1:14" ht="39" customHeight="1" x14ac:dyDescent="0.2">
      <c r="A3" s="995" t="s">
        <v>2211</v>
      </c>
      <c r="B3" s="995"/>
      <c r="C3" s="995"/>
      <c r="D3" s="995"/>
      <c r="E3" s="995"/>
      <c r="F3" s="995"/>
      <c r="G3" s="995"/>
      <c r="H3" s="995"/>
      <c r="I3" s="995"/>
      <c r="J3" s="995"/>
      <c r="K3" s="995"/>
      <c r="L3" s="995"/>
      <c r="M3" s="995"/>
      <c r="N3" s="995"/>
    </row>
    <row r="4" spans="1:14" ht="44.25" customHeight="1" x14ac:dyDescent="0.2">
      <c r="A4" s="999" t="s">
        <v>2212</v>
      </c>
      <c r="B4" s="999"/>
      <c r="C4" s="999"/>
      <c r="D4" s="999"/>
      <c r="E4" s="999"/>
      <c r="F4" s="999"/>
      <c r="G4" s="999"/>
      <c r="H4" s="999"/>
      <c r="I4" s="999"/>
      <c r="J4" s="999"/>
      <c r="K4" s="999"/>
      <c r="L4" s="999"/>
      <c r="M4" s="999"/>
      <c r="N4" s="999"/>
    </row>
    <row r="5" spans="1:14" ht="16.5" thickBot="1" x14ac:dyDescent="0.25">
      <c r="A5" s="323" t="s">
        <v>2583</v>
      </c>
      <c r="N5" s="384" t="s">
        <v>2584</v>
      </c>
    </row>
    <row r="6" spans="1:14" ht="19.5" customHeight="1" thickTop="1" x14ac:dyDescent="0.25">
      <c r="A6" s="992" t="s">
        <v>196</v>
      </c>
      <c r="B6" s="1003" t="s">
        <v>128</v>
      </c>
      <c r="C6" s="1003"/>
      <c r="D6" s="1003"/>
      <c r="E6" s="1003" t="s">
        <v>129</v>
      </c>
      <c r="F6" s="1003"/>
      <c r="G6" s="1003"/>
      <c r="H6" s="1003" t="s">
        <v>130</v>
      </c>
      <c r="I6" s="1003"/>
      <c r="J6" s="1003"/>
      <c r="K6" s="1003" t="s">
        <v>4</v>
      </c>
      <c r="L6" s="1003"/>
      <c r="M6" s="1003"/>
      <c r="N6" s="992" t="s">
        <v>197</v>
      </c>
    </row>
    <row r="7" spans="1:14" ht="19.5" customHeight="1" x14ac:dyDescent="0.25">
      <c r="A7" s="993"/>
      <c r="B7" s="1004" t="s">
        <v>131</v>
      </c>
      <c r="C7" s="1004"/>
      <c r="D7" s="1004"/>
      <c r="E7" s="1004" t="s">
        <v>132</v>
      </c>
      <c r="F7" s="1004"/>
      <c r="G7" s="1004"/>
      <c r="H7" s="1004" t="s">
        <v>133</v>
      </c>
      <c r="I7" s="1004"/>
      <c r="J7" s="1004"/>
      <c r="K7" s="1004" t="s">
        <v>9</v>
      </c>
      <c r="L7" s="1004"/>
      <c r="M7" s="1004"/>
      <c r="N7" s="993"/>
    </row>
    <row r="8" spans="1:14" ht="19.5" customHeight="1" x14ac:dyDescent="0.25">
      <c r="A8" s="993"/>
      <c r="B8" s="351" t="s">
        <v>10</v>
      </c>
      <c r="C8" s="351" t="s">
        <v>112</v>
      </c>
      <c r="D8" s="351" t="s">
        <v>12</v>
      </c>
      <c r="E8" s="351" t="s">
        <v>10</v>
      </c>
      <c r="F8" s="351" t="s">
        <v>112</v>
      </c>
      <c r="G8" s="351" t="s">
        <v>12</v>
      </c>
      <c r="H8" s="351" t="s">
        <v>10</v>
      </c>
      <c r="I8" s="351" t="s">
        <v>112</v>
      </c>
      <c r="J8" s="351" t="s">
        <v>12</v>
      </c>
      <c r="K8" s="351" t="s">
        <v>10</v>
      </c>
      <c r="L8" s="351" t="s">
        <v>112</v>
      </c>
      <c r="M8" s="351" t="s">
        <v>12</v>
      </c>
      <c r="N8" s="993"/>
    </row>
    <row r="9" spans="1:14" ht="19.5" customHeight="1" thickBot="1" x14ac:dyDescent="0.3">
      <c r="A9" s="994"/>
      <c r="B9" s="4" t="s">
        <v>13</v>
      </c>
      <c r="C9" s="4" t="s">
        <v>14</v>
      </c>
      <c r="D9" s="4" t="s">
        <v>9</v>
      </c>
      <c r="E9" s="4" t="s">
        <v>13</v>
      </c>
      <c r="F9" s="4" t="s">
        <v>14</v>
      </c>
      <c r="G9" s="4" t="s">
        <v>9</v>
      </c>
      <c r="H9" s="4" t="s">
        <v>13</v>
      </c>
      <c r="I9" s="4" t="s">
        <v>14</v>
      </c>
      <c r="J9" s="4" t="s">
        <v>9</v>
      </c>
      <c r="K9" s="4" t="s">
        <v>13</v>
      </c>
      <c r="L9" s="4" t="s">
        <v>14</v>
      </c>
      <c r="M9" s="4" t="s">
        <v>9</v>
      </c>
      <c r="N9" s="994"/>
    </row>
    <row r="10" spans="1:14" ht="21.75" customHeight="1" x14ac:dyDescent="0.2">
      <c r="A10" s="8" t="s">
        <v>15</v>
      </c>
      <c r="B10" s="9"/>
      <c r="C10" s="9"/>
      <c r="D10" s="9"/>
      <c r="E10" s="9"/>
      <c r="F10" s="9"/>
      <c r="G10" s="9"/>
      <c r="H10" s="9"/>
      <c r="I10" s="9"/>
      <c r="J10" s="9"/>
      <c r="K10" s="357"/>
      <c r="L10" s="8"/>
      <c r="M10" s="9"/>
      <c r="N10" s="357" t="s">
        <v>198</v>
      </c>
    </row>
    <row r="11" spans="1:14" ht="21.75" customHeight="1" x14ac:dyDescent="0.2">
      <c r="A11" s="8" t="s">
        <v>209</v>
      </c>
      <c r="B11" s="9">
        <v>3</v>
      </c>
      <c r="C11" s="9">
        <v>5</v>
      </c>
      <c r="D11" s="9">
        <v>8</v>
      </c>
      <c r="E11" s="9">
        <v>1</v>
      </c>
      <c r="F11" s="9">
        <v>2</v>
      </c>
      <c r="G11" s="9">
        <v>3</v>
      </c>
      <c r="H11" s="9">
        <v>3</v>
      </c>
      <c r="I11" s="9">
        <v>2</v>
      </c>
      <c r="J11" s="9">
        <v>5</v>
      </c>
      <c r="K11" s="9">
        <f>SUM(B11,E11,H11)</f>
        <v>7</v>
      </c>
      <c r="L11" s="9">
        <f t="shared" ref="L11:M11" si="0">SUM(C11,F11,I11)</f>
        <v>9</v>
      </c>
      <c r="M11" s="9">
        <f t="shared" si="0"/>
        <v>16</v>
      </c>
      <c r="N11" s="357" t="s">
        <v>210</v>
      </c>
    </row>
    <row r="12" spans="1:14" ht="21.75" customHeight="1" x14ac:dyDescent="0.2">
      <c r="A12" s="8" t="s">
        <v>1031</v>
      </c>
      <c r="B12" s="9">
        <v>15</v>
      </c>
      <c r="C12" s="9">
        <v>15</v>
      </c>
      <c r="D12" s="9">
        <v>30</v>
      </c>
      <c r="E12" s="9">
        <v>2</v>
      </c>
      <c r="F12" s="9">
        <v>1</v>
      </c>
      <c r="G12" s="9">
        <v>3</v>
      </c>
      <c r="H12" s="9">
        <v>6</v>
      </c>
      <c r="I12" s="9">
        <v>7</v>
      </c>
      <c r="J12" s="9">
        <v>13</v>
      </c>
      <c r="K12" s="9">
        <f>SUM(B12,E12,H12)</f>
        <v>23</v>
      </c>
      <c r="L12" s="9">
        <f t="shared" ref="L12" si="1">SUM(C12,F12,I12)</f>
        <v>23</v>
      </c>
      <c r="M12" s="9">
        <f t="shared" ref="M12" si="2">SUM(D12,G12,J12)</f>
        <v>46</v>
      </c>
      <c r="N12" s="357" t="s">
        <v>1032</v>
      </c>
    </row>
    <row r="13" spans="1:14" ht="21.75" customHeight="1" x14ac:dyDescent="0.2">
      <c r="A13" s="8" t="s">
        <v>90</v>
      </c>
      <c r="B13" s="9">
        <f>SUM(B11:B12)</f>
        <v>18</v>
      </c>
      <c r="C13" s="9">
        <f t="shared" ref="C13:M13" si="3">SUM(C11:C12)</f>
        <v>20</v>
      </c>
      <c r="D13" s="9">
        <f t="shared" si="3"/>
        <v>38</v>
      </c>
      <c r="E13" s="9">
        <f t="shared" si="3"/>
        <v>3</v>
      </c>
      <c r="F13" s="9">
        <f t="shared" si="3"/>
        <v>3</v>
      </c>
      <c r="G13" s="9">
        <f t="shared" si="3"/>
        <v>6</v>
      </c>
      <c r="H13" s="9">
        <f t="shared" si="3"/>
        <v>9</v>
      </c>
      <c r="I13" s="9">
        <f t="shared" si="3"/>
        <v>9</v>
      </c>
      <c r="J13" s="9">
        <f t="shared" si="3"/>
        <v>18</v>
      </c>
      <c r="K13" s="9">
        <f t="shared" si="3"/>
        <v>30</v>
      </c>
      <c r="L13" s="9">
        <f t="shared" si="3"/>
        <v>32</v>
      </c>
      <c r="M13" s="9">
        <f t="shared" si="3"/>
        <v>62</v>
      </c>
      <c r="N13" s="357" t="s">
        <v>313</v>
      </c>
    </row>
    <row r="14" spans="1:14" ht="21.75" customHeight="1" x14ac:dyDescent="0.2">
      <c r="A14" s="8" t="s">
        <v>92</v>
      </c>
      <c r="B14" s="9"/>
      <c r="C14" s="9"/>
      <c r="D14" s="9"/>
      <c r="E14" s="9"/>
      <c r="F14" s="9"/>
      <c r="G14" s="9"/>
      <c r="H14" s="9"/>
      <c r="I14" s="9"/>
      <c r="J14" s="9"/>
      <c r="K14" s="9"/>
      <c r="L14" s="9"/>
      <c r="M14" s="9"/>
      <c r="N14" s="357" t="s">
        <v>1033</v>
      </c>
    </row>
    <row r="15" spans="1:14" ht="21.75" customHeight="1" x14ac:dyDescent="0.2">
      <c r="A15" s="8" t="s">
        <v>1031</v>
      </c>
      <c r="B15" s="9">
        <v>22</v>
      </c>
      <c r="C15" s="9">
        <v>5</v>
      </c>
      <c r="D15" s="9">
        <f t="shared" ref="D15" si="4">SUM(B15:C15)</f>
        <v>27</v>
      </c>
      <c r="E15" s="9">
        <v>0</v>
      </c>
      <c r="F15" s="9">
        <v>0</v>
      </c>
      <c r="G15" s="9">
        <f>SUM(E15:F15)</f>
        <v>0</v>
      </c>
      <c r="H15" s="9">
        <v>1</v>
      </c>
      <c r="I15" s="9">
        <v>0</v>
      </c>
      <c r="J15" s="9">
        <f>SUM(H15:I15)</f>
        <v>1</v>
      </c>
      <c r="K15" s="9">
        <f>SUM(B15,E15,H15)</f>
        <v>23</v>
      </c>
      <c r="L15" s="9">
        <f>SUM(C15,F15,I15)</f>
        <v>5</v>
      </c>
      <c r="M15" s="9">
        <f>SUM(K15:L15)</f>
        <v>28</v>
      </c>
      <c r="N15" s="357" t="s">
        <v>1032</v>
      </c>
    </row>
    <row r="16" spans="1:14" ht="21.75" customHeight="1" thickBot="1" x14ac:dyDescent="0.25">
      <c r="A16" s="60" t="s">
        <v>126</v>
      </c>
      <c r="B16" s="349">
        <f>SUM(B15)</f>
        <v>22</v>
      </c>
      <c r="C16" s="349">
        <f t="shared" ref="C16:M16" si="5">SUM(C15)</f>
        <v>5</v>
      </c>
      <c r="D16" s="349">
        <f t="shared" si="5"/>
        <v>27</v>
      </c>
      <c r="E16" s="349">
        <f t="shared" si="5"/>
        <v>0</v>
      </c>
      <c r="F16" s="349">
        <f t="shared" si="5"/>
        <v>0</v>
      </c>
      <c r="G16" s="349">
        <f t="shared" si="5"/>
        <v>0</v>
      </c>
      <c r="H16" s="349">
        <f t="shared" si="5"/>
        <v>1</v>
      </c>
      <c r="I16" s="349">
        <f t="shared" si="5"/>
        <v>0</v>
      </c>
      <c r="J16" s="349">
        <f t="shared" si="5"/>
        <v>1</v>
      </c>
      <c r="K16" s="349">
        <f t="shared" si="5"/>
        <v>23</v>
      </c>
      <c r="L16" s="349">
        <f t="shared" si="5"/>
        <v>5</v>
      </c>
      <c r="M16" s="349">
        <f t="shared" si="5"/>
        <v>28</v>
      </c>
      <c r="N16" s="357" t="s">
        <v>315</v>
      </c>
    </row>
    <row r="17" spans="1:14" ht="21.75" customHeight="1" thickBot="1" x14ac:dyDescent="0.25">
      <c r="A17" s="23" t="s">
        <v>374</v>
      </c>
      <c r="B17" s="24">
        <f>SUM(B16,B13)</f>
        <v>40</v>
      </c>
      <c r="C17" s="24">
        <f t="shared" ref="C17:M17" si="6">SUM(C16,C13)</f>
        <v>25</v>
      </c>
      <c r="D17" s="24">
        <f t="shared" si="6"/>
        <v>65</v>
      </c>
      <c r="E17" s="24">
        <f t="shared" si="6"/>
        <v>3</v>
      </c>
      <c r="F17" s="24">
        <f t="shared" si="6"/>
        <v>3</v>
      </c>
      <c r="G17" s="24">
        <f t="shared" si="6"/>
        <v>6</v>
      </c>
      <c r="H17" s="24">
        <f t="shared" si="6"/>
        <v>10</v>
      </c>
      <c r="I17" s="24">
        <f t="shared" si="6"/>
        <v>9</v>
      </c>
      <c r="J17" s="24">
        <f t="shared" si="6"/>
        <v>19</v>
      </c>
      <c r="K17" s="24">
        <f t="shared" si="6"/>
        <v>53</v>
      </c>
      <c r="L17" s="24">
        <f t="shared" si="6"/>
        <v>37</v>
      </c>
      <c r="M17" s="24">
        <f t="shared" si="6"/>
        <v>90</v>
      </c>
      <c r="N17" s="358" t="s">
        <v>253</v>
      </c>
    </row>
    <row r="18" spans="1:14" ht="15" thickTop="1" x14ac:dyDescent="0.2"/>
  </sheetData>
  <mergeCells count="12">
    <mergeCell ref="H7:J7"/>
    <mergeCell ref="K7:M7"/>
    <mergeCell ref="A3:N3"/>
    <mergeCell ref="A4:N4"/>
    <mergeCell ref="A6:A9"/>
    <mergeCell ref="B6:D6"/>
    <mergeCell ref="E6:G6"/>
    <mergeCell ref="H6:J6"/>
    <mergeCell ref="K6:M6"/>
    <mergeCell ref="N6:N9"/>
    <mergeCell ref="B7:D7"/>
    <mergeCell ref="E7:G7"/>
  </mergeCells>
  <printOptions horizontalCentered="1"/>
  <pageMargins left="0.25" right="0.25" top="1" bottom="1" header="1" footer="1"/>
  <pageSetup paperSize="9" scale="8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9"/>
  <sheetViews>
    <sheetView rightToLeft="1" view="pageBreakPreview" topLeftCell="A19" zoomScale="80" zoomScaleSheetLayoutView="80" workbookViewId="0">
      <selection activeCell="N30" sqref="N30"/>
    </sheetView>
  </sheetViews>
  <sheetFormatPr defaultRowHeight="14.25" x14ac:dyDescent="0.2"/>
  <cols>
    <col min="1" max="1" width="21" style="353" customWidth="1"/>
    <col min="2" max="2" width="8.625" style="353" customWidth="1"/>
    <col min="3" max="3" width="10" style="353" customWidth="1"/>
    <col min="4" max="5" width="8.375" style="353" customWidth="1"/>
    <col min="6" max="10" width="10" style="353" customWidth="1"/>
    <col min="11" max="11" width="36.75" style="353" customWidth="1"/>
    <col min="12" max="16384" width="9" style="353"/>
  </cols>
  <sheetData>
    <row r="1" spans="1:11" ht="25.5" customHeight="1" x14ac:dyDescent="0.2">
      <c r="A1" s="995" t="s">
        <v>2207</v>
      </c>
      <c r="B1" s="995"/>
      <c r="C1" s="995"/>
      <c r="D1" s="995"/>
      <c r="E1" s="995"/>
      <c r="F1" s="995"/>
      <c r="G1" s="995"/>
      <c r="H1" s="995"/>
      <c r="I1" s="995"/>
      <c r="J1" s="995"/>
      <c r="K1" s="995"/>
    </row>
    <row r="2" spans="1:11" ht="41.25" customHeight="1" x14ac:dyDescent="0.2">
      <c r="A2" s="999" t="s">
        <v>2208</v>
      </c>
      <c r="B2" s="999"/>
      <c r="C2" s="999"/>
      <c r="D2" s="999"/>
      <c r="E2" s="999"/>
      <c r="F2" s="999"/>
      <c r="G2" s="999"/>
      <c r="H2" s="999"/>
      <c r="I2" s="999"/>
      <c r="J2" s="999"/>
      <c r="K2" s="999"/>
    </row>
    <row r="3" spans="1:11" ht="28.5" customHeight="1" thickBot="1" x14ac:dyDescent="0.25">
      <c r="A3" s="323" t="s">
        <v>1038</v>
      </c>
      <c r="K3" s="385" t="s">
        <v>2585</v>
      </c>
    </row>
    <row r="4" spans="1:11" ht="23.25" customHeight="1" thickTop="1" x14ac:dyDescent="0.25">
      <c r="A4" s="992" t="s">
        <v>196</v>
      </c>
      <c r="B4" s="1003" t="s">
        <v>1</v>
      </c>
      <c r="C4" s="1003"/>
      <c r="D4" s="1003"/>
      <c r="E4" s="1003" t="s">
        <v>2</v>
      </c>
      <c r="F4" s="1003"/>
      <c r="G4" s="1003"/>
      <c r="H4" s="1003" t="s">
        <v>4</v>
      </c>
      <c r="I4" s="1003"/>
      <c r="J4" s="1003"/>
      <c r="K4" s="992" t="s">
        <v>197</v>
      </c>
    </row>
    <row r="5" spans="1:11" ht="23.25" customHeight="1" x14ac:dyDescent="0.25">
      <c r="A5" s="993"/>
      <c r="B5" s="1004" t="s">
        <v>6</v>
      </c>
      <c r="C5" s="1004"/>
      <c r="D5" s="1004"/>
      <c r="E5" s="1004" t="s">
        <v>7</v>
      </c>
      <c r="F5" s="1004"/>
      <c r="G5" s="1004"/>
      <c r="H5" s="1004" t="s">
        <v>9</v>
      </c>
      <c r="I5" s="1004"/>
      <c r="J5" s="1004"/>
      <c r="K5" s="993"/>
    </row>
    <row r="6" spans="1:11" ht="23.25" customHeight="1" x14ac:dyDescent="0.25">
      <c r="A6" s="993"/>
      <c r="B6" s="351" t="s">
        <v>554</v>
      </c>
      <c r="C6" s="351" t="s">
        <v>112</v>
      </c>
      <c r="D6" s="351" t="s">
        <v>12</v>
      </c>
      <c r="E6" s="351" t="s">
        <v>554</v>
      </c>
      <c r="F6" s="351" t="s">
        <v>112</v>
      </c>
      <c r="G6" s="351" t="s">
        <v>12</v>
      </c>
      <c r="H6" s="351" t="s">
        <v>554</v>
      </c>
      <c r="I6" s="351" t="s">
        <v>112</v>
      </c>
      <c r="J6" s="351" t="s">
        <v>12</v>
      </c>
      <c r="K6" s="993"/>
    </row>
    <row r="7" spans="1:11" ht="23.25" customHeight="1" thickBot="1" x14ac:dyDescent="0.3">
      <c r="A7" s="994"/>
      <c r="B7" s="4" t="s">
        <v>13</v>
      </c>
      <c r="C7" s="4" t="s">
        <v>14</v>
      </c>
      <c r="D7" s="4" t="s">
        <v>9</v>
      </c>
      <c r="E7" s="4" t="s">
        <v>13</v>
      </c>
      <c r="F7" s="4" t="s">
        <v>14</v>
      </c>
      <c r="G7" s="4" t="s">
        <v>9</v>
      </c>
      <c r="H7" s="4" t="s">
        <v>13</v>
      </c>
      <c r="I7" s="4" t="s">
        <v>14</v>
      </c>
      <c r="J7" s="4" t="s">
        <v>9</v>
      </c>
      <c r="K7" s="994"/>
    </row>
    <row r="8" spans="1:11" ht="23.25" customHeight="1" x14ac:dyDescent="0.2">
      <c r="A8" s="8" t="s">
        <v>15</v>
      </c>
      <c r="B8" s="22"/>
      <c r="C8" s="22"/>
      <c r="D8" s="22"/>
      <c r="E8" s="22"/>
      <c r="F8" s="22"/>
      <c r="G8" s="22"/>
      <c r="H8" s="22"/>
      <c r="I8" s="22"/>
      <c r="J8" s="22"/>
      <c r="K8" s="357" t="s">
        <v>198</v>
      </c>
    </row>
    <row r="9" spans="1:11" ht="23.25" customHeight="1" x14ac:dyDescent="0.2">
      <c r="A9" s="8" t="s">
        <v>209</v>
      </c>
      <c r="B9" s="9">
        <v>34</v>
      </c>
      <c r="C9" s="9">
        <v>50</v>
      </c>
      <c r="D9" s="9">
        <v>84</v>
      </c>
      <c r="E9" s="9">
        <v>0</v>
      </c>
      <c r="F9" s="9">
        <v>0</v>
      </c>
      <c r="G9" s="9">
        <f>SUM(E9:F9)</f>
        <v>0</v>
      </c>
      <c r="H9" s="9">
        <f>SUM(B9,E9)</f>
        <v>34</v>
      </c>
      <c r="I9" s="9">
        <f>SUM(C9,F9)</f>
        <v>50</v>
      </c>
      <c r="J9" s="9">
        <f>SUM(H9:I9)</f>
        <v>84</v>
      </c>
      <c r="K9" s="357" t="s">
        <v>210</v>
      </c>
    </row>
    <row r="10" spans="1:11" ht="23.25" customHeight="1" x14ac:dyDescent="0.2">
      <c r="A10" s="8" t="s">
        <v>1031</v>
      </c>
      <c r="B10" s="9">
        <v>114</v>
      </c>
      <c r="C10" s="9">
        <v>121</v>
      </c>
      <c r="D10" s="9">
        <v>235</v>
      </c>
      <c r="E10" s="9">
        <v>0</v>
      </c>
      <c r="F10" s="9">
        <v>0</v>
      </c>
      <c r="G10" s="9">
        <f>SUM(E10:F10)</f>
        <v>0</v>
      </c>
      <c r="H10" s="9">
        <f>SUM(E10,B10)</f>
        <v>114</v>
      </c>
      <c r="I10" s="9">
        <f>SUM(F10,C10)</f>
        <v>121</v>
      </c>
      <c r="J10" s="9">
        <f>SUM(H10:I10)</f>
        <v>235</v>
      </c>
      <c r="K10" s="357" t="s">
        <v>1032</v>
      </c>
    </row>
    <row r="11" spans="1:11" ht="23.25" customHeight="1" x14ac:dyDescent="0.2">
      <c r="A11" s="8" t="s">
        <v>90</v>
      </c>
      <c r="B11" s="18">
        <f>SUM(B9:B10)</f>
        <v>148</v>
      </c>
      <c r="C11" s="18">
        <f t="shared" ref="C11:J11" si="0">SUM(C9:C10)</f>
        <v>171</v>
      </c>
      <c r="D11" s="18">
        <f t="shared" si="0"/>
        <v>319</v>
      </c>
      <c r="E11" s="18">
        <f t="shared" si="0"/>
        <v>0</v>
      </c>
      <c r="F11" s="18">
        <f t="shared" si="0"/>
        <v>0</v>
      </c>
      <c r="G11" s="18">
        <f t="shared" si="0"/>
        <v>0</v>
      </c>
      <c r="H11" s="18">
        <f t="shared" si="0"/>
        <v>148</v>
      </c>
      <c r="I11" s="18">
        <f t="shared" si="0"/>
        <v>171</v>
      </c>
      <c r="J11" s="18">
        <f t="shared" si="0"/>
        <v>319</v>
      </c>
      <c r="K11" s="357" t="s">
        <v>313</v>
      </c>
    </row>
    <row r="12" spans="1:11" ht="23.25" customHeight="1" x14ac:dyDescent="0.2">
      <c r="A12" s="8" t="s">
        <v>92</v>
      </c>
      <c r="B12" s="18"/>
      <c r="C12" s="357"/>
      <c r="D12" s="357"/>
      <c r="E12" s="357"/>
      <c r="F12" s="357"/>
      <c r="G12" s="357"/>
      <c r="H12" s="357"/>
      <c r="I12" s="357"/>
      <c r="J12" s="357"/>
      <c r="K12" s="357" t="s">
        <v>1033</v>
      </c>
    </row>
    <row r="13" spans="1:11" ht="23.25" customHeight="1" x14ac:dyDescent="0.2">
      <c r="A13" s="8" t="s">
        <v>1031</v>
      </c>
      <c r="B13" s="18">
        <v>52</v>
      </c>
      <c r="C13" s="9">
        <v>24</v>
      </c>
      <c r="D13" s="9">
        <v>76</v>
      </c>
      <c r="E13" s="9">
        <v>0</v>
      </c>
      <c r="F13" s="9">
        <v>0</v>
      </c>
      <c r="G13" s="9">
        <f>SUM(E13:F13)</f>
        <v>0</v>
      </c>
      <c r="H13" s="9">
        <f>SUM(B13,E13)</f>
        <v>52</v>
      </c>
      <c r="I13" s="9">
        <f>SUM(C13,F13)</f>
        <v>24</v>
      </c>
      <c r="J13" s="9">
        <f>SUM(H13:I13)</f>
        <v>76</v>
      </c>
      <c r="K13" s="357" t="s">
        <v>1032</v>
      </c>
    </row>
    <row r="14" spans="1:11" ht="23.25" customHeight="1" thickBot="1" x14ac:dyDescent="0.25">
      <c r="A14" s="8" t="s">
        <v>1034</v>
      </c>
      <c r="B14" s="18">
        <f t="shared" ref="B14:J14" si="1">SUM(B12:B13)</f>
        <v>52</v>
      </c>
      <c r="C14" s="18">
        <f t="shared" si="1"/>
        <v>24</v>
      </c>
      <c r="D14" s="18">
        <f t="shared" si="1"/>
        <v>76</v>
      </c>
      <c r="E14" s="18">
        <f t="shared" si="1"/>
        <v>0</v>
      </c>
      <c r="F14" s="18">
        <f t="shared" si="1"/>
        <v>0</v>
      </c>
      <c r="G14" s="18">
        <f t="shared" si="1"/>
        <v>0</v>
      </c>
      <c r="H14" s="18">
        <f t="shared" si="1"/>
        <v>52</v>
      </c>
      <c r="I14" s="18">
        <f t="shared" si="1"/>
        <v>24</v>
      </c>
      <c r="J14" s="18">
        <f t="shared" si="1"/>
        <v>76</v>
      </c>
      <c r="K14" s="357" t="s">
        <v>315</v>
      </c>
    </row>
    <row r="15" spans="1:11" ht="23.25" customHeight="1" thickBot="1" x14ac:dyDescent="0.25">
      <c r="A15" s="23" t="s">
        <v>374</v>
      </c>
      <c r="B15" s="24">
        <f t="shared" ref="B15:J15" si="2">SUM(B14,B11)</f>
        <v>200</v>
      </c>
      <c r="C15" s="24">
        <f t="shared" si="2"/>
        <v>195</v>
      </c>
      <c r="D15" s="24">
        <f t="shared" si="2"/>
        <v>395</v>
      </c>
      <c r="E15" s="24">
        <f t="shared" si="2"/>
        <v>0</v>
      </c>
      <c r="F15" s="24">
        <f t="shared" si="2"/>
        <v>0</v>
      </c>
      <c r="G15" s="24">
        <f t="shared" si="2"/>
        <v>0</v>
      </c>
      <c r="H15" s="24">
        <f t="shared" si="2"/>
        <v>200</v>
      </c>
      <c r="I15" s="24">
        <f t="shared" si="2"/>
        <v>195</v>
      </c>
      <c r="J15" s="24">
        <f t="shared" si="2"/>
        <v>395</v>
      </c>
      <c r="K15" s="358" t="s">
        <v>253</v>
      </c>
    </row>
    <row r="16" spans="1:11" ht="17.25" customHeight="1" thickTop="1" x14ac:dyDescent="0.2"/>
    <row r="17" spans="1:11" s="730" customFormat="1" ht="17.25" customHeight="1" x14ac:dyDescent="0.2"/>
    <row r="18" spans="1:11" s="730" customFormat="1" ht="17.25" customHeight="1" x14ac:dyDescent="0.2"/>
    <row r="19" spans="1:11" s="730" customFormat="1" ht="17.25" customHeight="1" x14ac:dyDescent="0.2"/>
    <row r="20" spans="1:11" s="730" customFormat="1" ht="17.25" customHeight="1" x14ac:dyDescent="0.2"/>
    <row r="21" spans="1:11" s="730" customFormat="1" ht="17.25" customHeight="1" x14ac:dyDescent="0.2"/>
    <row r="22" spans="1:11" s="730" customFormat="1" ht="17.25" customHeight="1" x14ac:dyDescent="0.2"/>
    <row r="23" spans="1:11" s="730" customFormat="1" ht="17.25" customHeight="1" x14ac:dyDescent="0.2"/>
    <row r="24" spans="1:11" ht="27.75" customHeight="1" x14ac:dyDescent="0.2">
      <c r="A24" s="995" t="s">
        <v>2210</v>
      </c>
      <c r="B24" s="995"/>
      <c r="C24" s="995"/>
      <c r="D24" s="995"/>
      <c r="E24" s="995"/>
      <c r="F24" s="995"/>
      <c r="G24" s="995"/>
      <c r="H24" s="995"/>
      <c r="I24" s="995"/>
      <c r="J24" s="995"/>
      <c r="K24" s="995"/>
    </row>
    <row r="25" spans="1:11" ht="39" customHeight="1" x14ac:dyDescent="0.2">
      <c r="A25" s="999" t="s">
        <v>2209</v>
      </c>
      <c r="B25" s="999"/>
      <c r="C25" s="999"/>
      <c r="D25" s="999"/>
      <c r="E25" s="999"/>
      <c r="F25" s="999"/>
      <c r="G25" s="999"/>
      <c r="H25" s="999"/>
      <c r="I25" s="999"/>
      <c r="J25" s="999"/>
      <c r="K25" s="999"/>
    </row>
    <row r="26" spans="1:11" ht="27" customHeight="1" thickBot="1" x14ac:dyDescent="0.25">
      <c r="A26" s="323" t="s">
        <v>2587</v>
      </c>
      <c r="K26" s="385" t="s">
        <v>2586</v>
      </c>
    </row>
    <row r="27" spans="1:11" ht="23.25" customHeight="1" thickTop="1" x14ac:dyDescent="0.25">
      <c r="A27" s="992" t="s">
        <v>196</v>
      </c>
      <c r="B27" s="1003" t="s">
        <v>1</v>
      </c>
      <c r="C27" s="1003"/>
      <c r="D27" s="1003"/>
      <c r="E27" s="1003" t="s">
        <v>2</v>
      </c>
      <c r="F27" s="1003"/>
      <c r="G27" s="1003"/>
      <c r="H27" s="1003" t="s">
        <v>4</v>
      </c>
      <c r="I27" s="1003"/>
      <c r="J27" s="1003"/>
      <c r="K27" s="992" t="s">
        <v>197</v>
      </c>
    </row>
    <row r="28" spans="1:11" ht="23.25" customHeight="1" x14ac:dyDescent="0.25">
      <c r="A28" s="993"/>
      <c r="B28" s="1004" t="s">
        <v>6</v>
      </c>
      <c r="C28" s="1004"/>
      <c r="D28" s="1004"/>
      <c r="E28" s="1004" t="s">
        <v>7</v>
      </c>
      <c r="F28" s="1004"/>
      <c r="G28" s="1004"/>
      <c r="H28" s="1004" t="s">
        <v>9</v>
      </c>
      <c r="I28" s="1004"/>
      <c r="J28" s="1004"/>
      <c r="K28" s="993"/>
    </row>
    <row r="29" spans="1:11" ht="23.25" customHeight="1" x14ac:dyDescent="0.25">
      <c r="A29" s="993"/>
      <c r="B29" s="351" t="s">
        <v>554</v>
      </c>
      <c r="C29" s="351" t="s">
        <v>112</v>
      </c>
      <c r="D29" s="351" t="s">
        <v>12</v>
      </c>
      <c r="E29" s="351" t="s">
        <v>554</v>
      </c>
      <c r="F29" s="351" t="s">
        <v>112</v>
      </c>
      <c r="G29" s="351" t="s">
        <v>12</v>
      </c>
      <c r="H29" s="351" t="s">
        <v>554</v>
      </c>
      <c r="I29" s="351" t="s">
        <v>112</v>
      </c>
      <c r="J29" s="351" t="s">
        <v>12</v>
      </c>
      <c r="K29" s="993"/>
    </row>
    <row r="30" spans="1:11" ht="23.25" customHeight="1" thickBot="1" x14ac:dyDescent="0.3">
      <c r="A30" s="994"/>
      <c r="B30" s="4" t="s">
        <v>13</v>
      </c>
      <c r="C30" s="4" t="s">
        <v>14</v>
      </c>
      <c r="D30" s="4" t="s">
        <v>9</v>
      </c>
      <c r="E30" s="4" t="s">
        <v>13</v>
      </c>
      <c r="F30" s="4" t="s">
        <v>14</v>
      </c>
      <c r="G30" s="4" t="s">
        <v>9</v>
      </c>
      <c r="H30" s="4" t="s">
        <v>13</v>
      </c>
      <c r="I30" s="4" t="s">
        <v>14</v>
      </c>
      <c r="J30" s="4" t="s">
        <v>9</v>
      </c>
      <c r="K30" s="994"/>
    </row>
    <row r="31" spans="1:11" ht="23.25" customHeight="1" x14ac:dyDescent="0.2">
      <c r="A31" s="8" t="s">
        <v>15</v>
      </c>
      <c r="B31" s="357"/>
      <c r="C31" s="357"/>
      <c r="D31" s="357"/>
      <c r="E31" s="357"/>
      <c r="F31" s="357"/>
      <c r="G31" s="357"/>
      <c r="H31" s="357"/>
      <c r="I31" s="357"/>
      <c r="J31" s="357"/>
      <c r="K31" s="357" t="s">
        <v>198</v>
      </c>
    </row>
    <row r="32" spans="1:11" ht="23.25" customHeight="1" x14ac:dyDescent="0.2">
      <c r="A32" s="8" t="s">
        <v>209</v>
      </c>
      <c r="B32" s="9">
        <v>33</v>
      </c>
      <c r="C32" s="9">
        <v>50</v>
      </c>
      <c r="D32" s="9">
        <v>83</v>
      </c>
      <c r="E32" s="9">
        <v>0</v>
      </c>
      <c r="F32" s="9">
        <v>0</v>
      </c>
      <c r="G32" s="9">
        <f>SUM(E32:F32)</f>
        <v>0</v>
      </c>
      <c r="H32" s="9">
        <f>SUM(B32,E32)</f>
        <v>33</v>
      </c>
      <c r="I32" s="9">
        <f>SUM(C32,F32)</f>
        <v>50</v>
      </c>
      <c r="J32" s="9">
        <f>SUM(H32:I32)</f>
        <v>83</v>
      </c>
      <c r="K32" s="357" t="s">
        <v>210</v>
      </c>
    </row>
    <row r="33" spans="1:11" ht="23.25" customHeight="1" x14ac:dyDescent="0.2">
      <c r="A33" s="8" t="s">
        <v>1031</v>
      </c>
      <c r="B33" s="9">
        <v>102</v>
      </c>
      <c r="C33" s="9">
        <v>111</v>
      </c>
      <c r="D33" s="9">
        <v>213</v>
      </c>
      <c r="E33" s="9">
        <v>0</v>
      </c>
      <c r="F33" s="9">
        <v>0</v>
      </c>
      <c r="G33" s="9">
        <f>SUM(E33:F33)</f>
        <v>0</v>
      </c>
      <c r="H33" s="9">
        <f>SUM(E33,B33)</f>
        <v>102</v>
      </c>
      <c r="I33" s="9">
        <f>SUM(F33,C33)</f>
        <v>111</v>
      </c>
      <c r="J33" s="9">
        <f>SUM(H33:I33)</f>
        <v>213</v>
      </c>
      <c r="K33" s="357" t="s">
        <v>1032</v>
      </c>
    </row>
    <row r="34" spans="1:11" ht="23.25" customHeight="1" x14ac:dyDescent="0.2">
      <c r="A34" s="8" t="s">
        <v>90</v>
      </c>
      <c r="B34" s="9">
        <f>SUM(B32:B33)</f>
        <v>135</v>
      </c>
      <c r="C34" s="9">
        <f t="shared" ref="C34:J34" si="3">SUM(C32:C33)</f>
        <v>161</v>
      </c>
      <c r="D34" s="9">
        <f t="shared" si="3"/>
        <v>296</v>
      </c>
      <c r="E34" s="9">
        <f t="shared" si="3"/>
        <v>0</v>
      </c>
      <c r="F34" s="9">
        <f t="shared" si="3"/>
        <v>0</v>
      </c>
      <c r="G34" s="9">
        <f t="shared" si="3"/>
        <v>0</v>
      </c>
      <c r="H34" s="9">
        <f t="shared" si="3"/>
        <v>135</v>
      </c>
      <c r="I34" s="9">
        <f t="shared" si="3"/>
        <v>161</v>
      </c>
      <c r="J34" s="9">
        <f t="shared" si="3"/>
        <v>296</v>
      </c>
      <c r="K34" s="357" t="s">
        <v>313</v>
      </c>
    </row>
    <row r="35" spans="1:11" ht="23.25" customHeight="1" x14ac:dyDescent="0.2">
      <c r="A35" s="8" t="s">
        <v>92</v>
      </c>
      <c r="B35" s="9"/>
      <c r="C35" s="9"/>
      <c r="D35" s="9"/>
      <c r="E35" s="9"/>
      <c r="F35" s="9"/>
      <c r="G35" s="9"/>
      <c r="H35" s="9"/>
      <c r="I35" s="9"/>
      <c r="J35" s="9"/>
      <c r="K35" s="357" t="s">
        <v>1033</v>
      </c>
    </row>
    <row r="36" spans="1:11" ht="23.25" customHeight="1" x14ac:dyDescent="0.2">
      <c r="A36" s="8" t="s">
        <v>1031</v>
      </c>
      <c r="B36" s="9">
        <v>48</v>
      </c>
      <c r="C36" s="9">
        <v>21</v>
      </c>
      <c r="D36" s="9">
        <v>69</v>
      </c>
      <c r="E36" s="9">
        <v>0</v>
      </c>
      <c r="F36" s="9">
        <v>0</v>
      </c>
      <c r="G36" s="9">
        <f>SUM(E36:F36)</f>
        <v>0</v>
      </c>
      <c r="H36" s="9">
        <f>SUM(B36,E36)</f>
        <v>48</v>
      </c>
      <c r="I36" s="9">
        <f>SUM(C36,F36)</f>
        <v>21</v>
      </c>
      <c r="J36" s="9">
        <f>SUM(H36:I36)</f>
        <v>69</v>
      </c>
      <c r="K36" s="357" t="s">
        <v>1032</v>
      </c>
    </row>
    <row r="37" spans="1:11" ht="23.25" customHeight="1" thickBot="1" x14ac:dyDescent="0.25">
      <c r="A37" s="8" t="s">
        <v>1034</v>
      </c>
      <c r="B37" s="349">
        <f>SUM(B36)</f>
        <v>48</v>
      </c>
      <c r="C37" s="349">
        <f t="shared" ref="C37:J37" si="4">SUM(C36)</f>
        <v>21</v>
      </c>
      <c r="D37" s="349">
        <f t="shared" si="4"/>
        <v>69</v>
      </c>
      <c r="E37" s="349">
        <f t="shared" si="4"/>
        <v>0</v>
      </c>
      <c r="F37" s="349">
        <f t="shared" si="4"/>
        <v>0</v>
      </c>
      <c r="G37" s="349">
        <f t="shared" si="4"/>
        <v>0</v>
      </c>
      <c r="H37" s="349">
        <f t="shared" si="4"/>
        <v>48</v>
      </c>
      <c r="I37" s="349">
        <f t="shared" si="4"/>
        <v>21</v>
      </c>
      <c r="J37" s="349">
        <f t="shared" si="4"/>
        <v>69</v>
      </c>
      <c r="K37" s="357" t="s">
        <v>315</v>
      </c>
    </row>
    <row r="38" spans="1:11" ht="23.25" customHeight="1" thickBot="1" x14ac:dyDescent="0.25">
      <c r="A38" s="23" t="s">
        <v>374</v>
      </c>
      <c r="B38" s="24">
        <f>SUM(B37,B34)</f>
        <v>183</v>
      </c>
      <c r="C38" s="24">
        <f t="shared" ref="C38:J38" si="5">SUM(C37,C34)</f>
        <v>182</v>
      </c>
      <c r="D38" s="24">
        <f t="shared" si="5"/>
        <v>365</v>
      </c>
      <c r="E38" s="24">
        <f t="shared" si="5"/>
        <v>0</v>
      </c>
      <c r="F38" s="24">
        <f t="shared" si="5"/>
        <v>0</v>
      </c>
      <c r="G38" s="24">
        <f t="shared" si="5"/>
        <v>0</v>
      </c>
      <c r="H38" s="24">
        <f t="shared" si="5"/>
        <v>183</v>
      </c>
      <c r="I38" s="24">
        <f t="shared" si="5"/>
        <v>182</v>
      </c>
      <c r="J38" s="24">
        <f t="shared" si="5"/>
        <v>365</v>
      </c>
      <c r="K38" s="358" t="s">
        <v>253</v>
      </c>
    </row>
    <row r="39" spans="1:11" ht="15" thickTop="1" x14ac:dyDescent="0.2"/>
  </sheetData>
  <mergeCells count="20">
    <mergeCell ref="A1:K1"/>
    <mergeCell ref="A2:K2"/>
    <mergeCell ref="A4:A7"/>
    <mergeCell ref="B4:D4"/>
    <mergeCell ref="E4:G4"/>
    <mergeCell ref="H4:J4"/>
    <mergeCell ref="K4:K7"/>
    <mergeCell ref="B5:D5"/>
    <mergeCell ref="E5:G5"/>
    <mergeCell ref="H5:J5"/>
    <mergeCell ref="A24:K24"/>
    <mergeCell ref="A25:K25"/>
    <mergeCell ref="A27:A30"/>
    <mergeCell ref="B27:D27"/>
    <mergeCell ref="E27:G27"/>
    <mergeCell ref="H27:J27"/>
    <mergeCell ref="K27:K30"/>
    <mergeCell ref="B28:D28"/>
    <mergeCell ref="E28:G28"/>
    <mergeCell ref="H28:J28"/>
  </mergeCells>
  <printOptions horizontalCentered="1"/>
  <pageMargins left="0.25" right="0.25" top="1.5" bottom="1" header="1" footer="0"/>
  <pageSetup paperSize="9"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4"/>
  <sheetViews>
    <sheetView rightToLeft="1" view="pageBreakPreview" topLeftCell="A25" zoomScale="80" zoomScaleNormal="80" zoomScaleSheetLayoutView="80" workbookViewId="0">
      <selection activeCell="FX14" sqref="FX14"/>
    </sheetView>
  </sheetViews>
  <sheetFormatPr defaultRowHeight="14.25" x14ac:dyDescent="0.2"/>
  <cols>
    <col min="1" max="1" width="24.75" style="64" customWidth="1"/>
    <col min="2" max="10" width="9.875" style="64" customWidth="1"/>
    <col min="11" max="11" width="25.25" style="64" customWidth="1"/>
    <col min="12" max="176" width="0" style="64" hidden="1" customWidth="1"/>
    <col min="177" max="177" width="2.5" style="64" customWidth="1"/>
    <col min="178" max="16384" width="9" style="64"/>
  </cols>
  <sheetData>
    <row r="1" spans="1:11" ht="30.75" customHeight="1" x14ac:dyDescent="0.2">
      <c r="A1" s="995" t="s">
        <v>2213</v>
      </c>
      <c r="B1" s="995"/>
      <c r="C1" s="995"/>
      <c r="D1" s="995"/>
      <c r="E1" s="995"/>
      <c r="F1" s="995"/>
      <c r="G1" s="995"/>
      <c r="H1" s="995"/>
      <c r="I1" s="995"/>
      <c r="J1" s="995"/>
      <c r="K1" s="995"/>
    </row>
    <row r="2" spans="1:11" ht="37.5" customHeight="1" x14ac:dyDescent="0.2">
      <c r="A2" s="999" t="s">
        <v>2214</v>
      </c>
      <c r="B2" s="999"/>
      <c r="C2" s="999"/>
      <c r="D2" s="999"/>
      <c r="E2" s="999"/>
      <c r="F2" s="999"/>
      <c r="G2" s="999"/>
      <c r="H2" s="999"/>
      <c r="I2" s="999"/>
      <c r="J2" s="999"/>
      <c r="K2" s="999"/>
    </row>
    <row r="3" spans="1:11" ht="24.75" customHeight="1" thickBot="1" x14ac:dyDescent="0.25">
      <c r="A3" s="310" t="s">
        <v>2588</v>
      </c>
      <c r="K3" s="384" t="s">
        <v>1039</v>
      </c>
    </row>
    <row r="4" spans="1:11" ht="16.5" customHeight="1" thickTop="1" x14ac:dyDescent="0.2">
      <c r="A4" s="992" t="s">
        <v>196</v>
      </c>
      <c r="B4" s="992" t="s">
        <v>1</v>
      </c>
      <c r="C4" s="992"/>
      <c r="D4" s="992"/>
      <c r="E4" s="992" t="s">
        <v>2</v>
      </c>
      <c r="F4" s="992"/>
      <c r="G4" s="992"/>
      <c r="H4" s="992" t="s">
        <v>4</v>
      </c>
      <c r="I4" s="992"/>
      <c r="J4" s="992"/>
      <c r="K4" s="992" t="s">
        <v>197</v>
      </c>
    </row>
    <row r="5" spans="1:11" ht="16.5" customHeight="1" x14ac:dyDescent="0.2">
      <c r="A5" s="993"/>
      <c r="B5" s="993" t="s">
        <v>6</v>
      </c>
      <c r="C5" s="993"/>
      <c r="D5" s="993"/>
      <c r="E5" s="993" t="s">
        <v>7</v>
      </c>
      <c r="F5" s="993"/>
      <c r="G5" s="993"/>
      <c r="H5" s="993" t="s">
        <v>9</v>
      </c>
      <c r="I5" s="993"/>
      <c r="J5" s="993"/>
      <c r="K5" s="993"/>
    </row>
    <row r="6" spans="1:11" ht="16.5" customHeight="1" x14ac:dyDescent="0.2">
      <c r="A6" s="993"/>
      <c r="B6" s="485" t="s">
        <v>10</v>
      </c>
      <c r="C6" s="485" t="s">
        <v>11</v>
      </c>
      <c r="D6" s="485" t="s">
        <v>12</v>
      </c>
      <c r="E6" s="485" t="s">
        <v>10</v>
      </c>
      <c r="F6" s="485" t="s">
        <v>11</v>
      </c>
      <c r="G6" s="485" t="s">
        <v>12</v>
      </c>
      <c r="H6" s="485" t="s">
        <v>10</v>
      </c>
      <c r="I6" s="485" t="s">
        <v>11</v>
      </c>
      <c r="J6" s="485" t="s">
        <v>12</v>
      </c>
      <c r="K6" s="993"/>
    </row>
    <row r="7" spans="1:11" ht="16.5" customHeight="1" thickBot="1" x14ac:dyDescent="0.25">
      <c r="A7" s="994"/>
      <c r="B7" s="486" t="s">
        <v>13</v>
      </c>
      <c r="C7" s="486" t="s">
        <v>14</v>
      </c>
      <c r="D7" s="486" t="s">
        <v>9</v>
      </c>
      <c r="E7" s="486" t="s">
        <v>13</v>
      </c>
      <c r="F7" s="486" t="s">
        <v>14</v>
      </c>
      <c r="G7" s="486" t="s">
        <v>9</v>
      </c>
      <c r="H7" s="486" t="s">
        <v>13</v>
      </c>
      <c r="I7" s="486" t="s">
        <v>14</v>
      </c>
      <c r="J7" s="486" t="s">
        <v>9</v>
      </c>
      <c r="K7" s="994"/>
    </row>
    <row r="8" spans="1:11" ht="24" customHeight="1" x14ac:dyDescent="0.2">
      <c r="A8" s="463" t="s">
        <v>15</v>
      </c>
      <c r="B8" s="489"/>
      <c r="C8" s="489"/>
      <c r="D8" s="489"/>
      <c r="E8" s="489"/>
      <c r="F8" s="489"/>
      <c r="G8" s="489"/>
      <c r="H8" s="489"/>
      <c r="I8" s="489"/>
      <c r="J8" s="489"/>
      <c r="K8" s="489" t="s">
        <v>16</v>
      </c>
    </row>
    <row r="9" spans="1:11" ht="24" customHeight="1" x14ac:dyDescent="0.2">
      <c r="A9" s="463" t="s">
        <v>199</v>
      </c>
      <c r="B9" s="9">
        <v>56</v>
      </c>
      <c r="C9" s="9">
        <v>77</v>
      </c>
      <c r="D9" s="9">
        <v>133</v>
      </c>
      <c r="E9" s="9">
        <v>0</v>
      </c>
      <c r="F9" s="9">
        <v>0</v>
      </c>
      <c r="G9" s="9">
        <f>SUM(E9:F9)</f>
        <v>0</v>
      </c>
      <c r="H9" s="9">
        <f>SUM(B9,E9)</f>
        <v>56</v>
      </c>
      <c r="I9" s="9">
        <f>SUM(C9,F9)</f>
        <v>77</v>
      </c>
      <c r="J9" s="9">
        <f>SUM(H9:I9)</f>
        <v>133</v>
      </c>
      <c r="K9" s="489" t="s">
        <v>200</v>
      </c>
    </row>
    <row r="10" spans="1:11" ht="24" customHeight="1" x14ac:dyDescent="0.2">
      <c r="A10" s="463" t="s">
        <v>203</v>
      </c>
      <c r="B10" s="9">
        <v>42</v>
      </c>
      <c r="C10" s="9">
        <v>81</v>
      </c>
      <c r="D10" s="9">
        <v>123</v>
      </c>
      <c r="E10" s="9">
        <v>0</v>
      </c>
      <c r="F10" s="9">
        <v>0</v>
      </c>
      <c r="G10" s="9">
        <v>0</v>
      </c>
      <c r="H10" s="9">
        <f>SUM(B10,E10)</f>
        <v>42</v>
      </c>
      <c r="I10" s="9">
        <f>SUM(C10,F10)</f>
        <v>81</v>
      </c>
      <c r="J10" s="9">
        <f>SUM(H10:I10)</f>
        <v>123</v>
      </c>
      <c r="K10" s="489" t="s">
        <v>204</v>
      </c>
    </row>
    <row r="11" spans="1:11" ht="24" customHeight="1" thickBot="1" x14ac:dyDescent="0.25">
      <c r="A11" s="463" t="s">
        <v>90</v>
      </c>
      <c r="B11" s="485">
        <f>SUM(B9:B10)</f>
        <v>98</v>
      </c>
      <c r="C11" s="485">
        <f t="shared" ref="C11:J11" si="0">SUM(C9:C10)</f>
        <v>158</v>
      </c>
      <c r="D11" s="485">
        <f t="shared" si="0"/>
        <v>256</v>
      </c>
      <c r="E11" s="485">
        <f t="shared" si="0"/>
        <v>0</v>
      </c>
      <c r="F11" s="485">
        <f t="shared" si="0"/>
        <v>0</v>
      </c>
      <c r="G11" s="485">
        <f t="shared" si="0"/>
        <v>0</v>
      </c>
      <c r="H11" s="485">
        <f t="shared" si="0"/>
        <v>98</v>
      </c>
      <c r="I11" s="485">
        <f t="shared" si="0"/>
        <v>158</v>
      </c>
      <c r="J11" s="485">
        <f t="shared" si="0"/>
        <v>256</v>
      </c>
      <c r="K11" s="489" t="s">
        <v>313</v>
      </c>
    </row>
    <row r="12" spans="1:11" ht="24" customHeight="1" thickBot="1" x14ac:dyDescent="0.25">
      <c r="A12" s="23" t="s">
        <v>374</v>
      </c>
      <c r="B12" s="24">
        <f>SUM(B11)</f>
        <v>98</v>
      </c>
      <c r="C12" s="24">
        <f t="shared" ref="C12:J12" si="1">SUM(C11)</f>
        <v>158</v>
      </c>
      <c r="D12" s="24">
        <f t="shared" si="1"/>
        <v>256</v>
      </c>
      <c r="E12" s="24">
        <f t="shared" si="1"/>
        <v>0</v>
      </c>
      <c r="F12" s="24">
        <f t="shared" si="1"/>
        <v>0</v>
      </c>
      <c r="G12" s="24">
        <f t="shared" si="1"/>
        <v>0</v>
      </c>
      <c r="H12" s="24">
        <f t="shared" si="1"/>
        <v>98</v>
      </c>
      <c r="I12" s="24">
        <f t="shared" si="1"/>
        <v>158</v>
      </c>
      <c r="J12" s="24">
        <f t="shared" si="1"/>
        <v>256</v>
      </c>
      <c r="K12" s="490" t="s">
        <v>101</v>
      </c>
    </row>
    <row r="13" spans="1:11" s="731" customFormat="1" ht="14.25" customHeight="1" thickTop="1" x14ac:dyDescent="0.2">
      <c r="A13" s="734"/>
      <c r="B13" s="729"/>
      <c r="C13" s="729"/>
      <c r="D13" s="729"/>
      <c r="E13" s="729"/>
      <c r="F13" s="729"/>
      <c r="G13" s="729"/>
      <c r="H13" s="729"/>
      <c r="I13" s="729"/>
      <c r="J13" s="729"/>
      <c r="K13" s="733"/>
    </row>
    <row r="14" spans="1:11" ht="23.25" customHeight="1" x14ac:dyDescent="0.2">
      <c r="A14" s="995" t="s">
        <v>2216</v>
      </c>
      <c r="B14" s="995"/>
      <c r="C14" s="995"/>
      <c r="D14" s="995"/>
      <c r="E14" s="995"/>
      <c r="F14" s="995"/>
      <c r="G14" s="995"/>
      <c r="H14" s="995"/>
      <c r="I14" s="995"/>
      <c r="J14" s="995"/>
      <c r="K14" s="995"/>
    </row>
    <row r="15" spans="1:11" ht="39.75" customHeight="1" x14ac:dyDescent="0.2">
      <c r="A15" s="999" t="s">
        <v>2215</v>
      </c>
      <c r="B15" s="999"/>
      <c r="C15" s="999"/>
      <c r="D15" s="999"/>
      <c r="E15" s="999"/>
      <c r="F15" s="999"/>
      <c r="G15" s="999"/>
      <c r="H15" s="999"/>
      <c r="I15" s="999"/>
      <c r="J15" s="999"/>
      <c r="K15" s="999"/>
    </row>
    <row r="16" spans="1:11" ht="23.25" customHeight="1" thickBot="1" x14ac:dyDescent="0.25">
      <c r="A16" s="323" t="s">
        <v>2590</v>
      </c>
      <c r="K16" s="384" t="s">
        <v>2589</v>
      </c>
    </row>
    <row r="17" spans="1:11" ht="18.75" customHeight="1" thickTop="1" x14ac:dyDescent="0.2">
      <c r="A17" s="992" t="s">
        <v>196</v>
      </c>
      <c r="B17" s="992" t="s">
        <v>1</v>
      </c>
      <c r="C17" s="992"/>
      <c r="D17" s="992"/>
      <c r="E17" s="992" t="s">
        <v>2</v>
      </c>
      <c r="F17" s="992"/>
      <c r="G17" s="992"/>
      <c r="H17" s="992" t="s">
        <v>4</v>
      </c>
      <c r="I17" s="992"/>
      <c r="J17" s="992"/>
      <c r="K17" s="992" t="s">
        <v>197</v>
      </c>
    </row>
    <row r="18" spans="1:11" ht="18.75" customHeight="1" x14ac:dyDescent="0.2">
      <c r="A18" s="993"/>
      <c r="B18" s="993" t="s">
        <v>6</v>
      </c>
      <c r="C18" s="993"/>
      <c r="D18" s="993"/>
      <c r="E18" s="993" t="s">
        <v>7</v>
      </c>
      <c r="F18" s="993"/>
      <c r="G18" s="993"/>
      <c r="H18" s="993" t="s">
        <v>9</v>
      </c>
      <c r="I18" s="993"/>
      <c r="J18" s="993"/>
      <c r="K18" s="993"/>
    </row>
    <row r="19" spans="1:11" ht="18.75" customHeight="1" x14ac:dyDescent="0.2">
      <c r="A19" s="993"/>
      <c r="B19" s="485" t="s">
        <v>10</v>
      </c>
      <c r="C19" s="485" t="s">
        <v>11</v>
      </c>
      <c r="D19" s="485" t="s">
        <v>12</v>
      </c>
      <c r="E19" s="485" t="s">
        <v>10</v>
      </c>
      <c r="F19" s="485" t="s">
        <v>11</v>
      </c>
      <c r="G19" s="485" t="s">
        <v>12</v>
      </c>
      <c r="H19" s="485" t="s">
        <v>10</v>
      </c>
      <c r="I19" s="485" t="s">
        <v>11</v>
      </c>
      <c r="J19" s="485" t="s">
        <v>12</v>
      </c>
      <c r="K19" s="993"/>
    </row>
    <row r="20" spans="1:11" ht="18.75" customHeight="1" thickBot="1" x14ac:dyDescent="0.25">
      <c r="A20" s="994"/>
      <c r="B20" s="486" t="s">
        <v>13</v>
      </c>
      <c r="C20" s="486" t="s">
        <v>14</v>
      </c>
      <c r="D20" s="486" t="s">
        <v>9</v>
      </c>
      <c r="E20" s="486" t="s">
        <v>13</v>
      </c>
      <c r="F20" s="486" t="s">
        <v>14</v>
      </c>
      <c r="G20" s="486" t="s">
        <v>9</v>
      </c>
      <c r="H20" s="486" t="s">
        <v>13</v>
      </c>
      <c r="I20" s="486" t="s">
        <v>14</v>
      </c>
      <c r="J20" s="486" t="s">
        <v>9</v>
      </c>
      <c r="K20" s="994"/>
    </row>
    <row r="21" spans="1:11" ht="22.5" customHeight="1" x14ac:dyDescent="0.2">
      <c r="A21" s="463" t="s">
        <v>15</v>
      </c>
      <c r="B21" s="489"/>
      <c r="C21" s="489"/>
      <c r="D21" s="489"/>
      <c r="E21" s="489"/>
      <c r="F21" s="489"/>
      <c r="G21" s="489"/>
      <c r="H21" s="489"/>
      <c r="I21" s="489"/>
      <c r="J21" s="489"/>
      <c r="K21" s="489" t="s">
        <v>16</v>
      </c>
    </row>
    <row r="22" spans="1:11" ht="22.5" customHeight="1" x14ac:dyDescent="0.2">
      <c r="A22" s="463" t="s">
        <v>199</v>
      </c>
      <c r="B22" s="9">
        <v>127</v>
      </c>
      <c r="C22" s="9">
        <v>220</v>
      </c>
      <c r="D22" s="9">
        <v>347</v>
      </c>
      <c r="E22" s="9">
        <v>0</v>
      </c>
      <c r="F22" s="9">
        <v>0</v>
      </c>
      <c r="G22" s="9">
        <f>SUM(E22:F22)</f>
        <v>0</v>
      </c>
      <c r="H22" s="9">
        <f>SUM(B22,E22)</f>
        <v>127</v>
      </c>
      <c r="I22" s="9">
        <f>SUM(C22,F22)</f>
        <v>220</v>
      </c>
      <c r="J22" s="9">
        <f>SUM(H22:I22)</f>
        <v>347</v>
      </c>
      <c r="K22" s="489" t="s">
        <v>200</v>
      </c>
    </row>
    <row r="23" spans="1:11" ht="22.5" customHeight="1" x14ac:dyDescent="0.2">
      <c r="A23" s="463" t="s">
        <v>203</v>
      </c>
      <c r="B23" s="9">
        <v>137</v>
      </c>
      <c r="C23" s="9">
        <v>263</v>
      </c>
      <c r="D23" s="9">
        <v>400</v>
      </c>
      <c r="E23" s="9">
        <v>0</v>
      </c>
      <c r="F23" s="9">
        <v>0</v>
      </c>
      <c r="G23" s="9">
        <v>0</v>
      </c>
      <c r="H23" s="9">
        <f>SUM(B23,E23)</f>
        <v>137</v>
      </c>
      <c r="I23" s="9">
        <f>SUM(C23,F23)</f>
        <v>263</v>
      </c>
      <c r="J23" s="9">
        <f>SUM(H23:I23)</f>
        <v>400</v>
      </c>
      <c r="K23" s="489" t="s">
        <v>204</v>
      </c>
    </row>
    <row r="24" spans="1:11" ht="22.5" customHeight="1" thickBot="1" x14ac:dyDescent="0.25">
      <c r="A24" s="463" t="s">
        <v>90</v>
      </c>
      <c r="B24" s="485">
        <f>SUM(B22:B23)</f>
        <v>264</v>
      </c>
      <c r="C24" s="485">
        <f t="shared" ref="C24:J24" si="2">SUM(C22:C23)</f>
        <v>483</v>
      </c>
      <c r="D24" s="485">
        <f t="shared" si="2"/>
        <v>747</v>
      </c>
      <c r="E24" s="485">
        <f t="shared" si="2"/>
        <v>0</v>
      </c>
      <c r="F24" s="485">
        <f t="shared" si="2"/>
        <v>0</v>
      </c>
      <c r="G24" s="485">
        <f t="shared" si="2"/>
        <v>0</v>
      </c>
      <c r="H24" s="485">
        <f t="shared" si="2"/>
        <v>264</v>
      </c>
      <c r="I24" s="485">
        <f t="shared" si="2"/>
        <v>483</v>
      </c>
      <c r="J24" s="485">
        <f t="shared" si="2"/>
        <v>747</v>
      </c>
      <c r="K24" s="489" t="s">
        <v>313</v>
      </c>
    </row>
    <row r="25" spans="1:11" ht="22.5" customHeight="1" thickBot="1" x14ac:dyDescent="0.25">
      <c r="A25" s="23" t="s">
        <v>374</v>
      </c>
      <c r="B25" s="24">
        <f t="shared" ref="B25:J25" si="3">SUM(B24)</f>
        <v>264</v>
      </c>
      <c r="C25" s="24">
        <f t="shared" si="3"/>
        <v>483</v>
      </c>
      <c r="D25" s="24">
        <f t="shared" si="3"/>
        <v>747</v>
      </c>
      <c r="E25" s="24">
        <f t="shared" si="3"/>
        <v>0</v>
      </c>
      <c r="F25" s="24">
        <f t="shared" si="3"/>
        <v>0</v>
      </c>
      <c r="G25" s="24">
        <f t="shared" si="3"/>
        <v>0</v>
      </c>
      <c r="H25" s="24">
        <f t="shared" si="3"/>
        <v>264</v>
      </c>
      <c r="I25" s="24">
        <f t="shared" si="3"/>
        <v>483</v>
      </c>
      <c r="J25" s="24">
        <f t="shared" si="3"/>
        <v>747</v>
      </c>
      <c r="K25" s="490" t="s">
        <v>101</v>
      </c>
    </row>
    <row r="26" spans="1:11" ht="15" thickTop="1" x14ac:dyDescent="0.2"/>
    <row r="29" spans="1:11" ht="35.25" customHeight="1" x14ac:dyDescent="0.2">
      <c r="A29" s="995" t="s">
        <v>2218</v>
      </c>
      <c r="B29" s="995"/>
      <c r="C29" s="995"/>
      <c r="D29" s="995"/>
      <c r="E29" s="995"/>
      <c r="F29" s="995"/>
      <c r="G29" s="995"/>
      <c r="H29" s="995"/>
      <c r="I29" s="995"/>
      <c r="J29" s="995"/>
      <c r="K29" s="995"/>
    </row>
    <row r="30" spans="1:11" ht="37.5" customHeight="1" x14ac:dyDescent="0.2">
      <c r="A30" s="999" t="s">
        <v>2217</v>
      </c>
      <c r="B30" s="999"/>
      <c r="C30" s="999"/>
      <c r="D30" s="999"/>
      <c r="E30" s="999"/>
      <c r="F30" s="999"/>
      <c r="G30" s="999"/>
      <c r="H30" s="999"/>
      <c r="I30" s="999"/>
      <c r="J30" s="999"/>
      <c r="K30" s="999"/>
    </row>
    <row r="31" spans="1:11" ht="27.75" customHeight="1" thickBot="1" x14ac:dyDescent="0.25">
      <c r="A31" s="310" t="s">
        <v>2591</v>
      </c>
      <c r="K31" s="384" t="s">
        <v>2592</v>
      </c>
    </row>
    <row r="32" spans="1:11" ht="16.5" thickTop="1" x14ac:dyDescent="0.2">
      <c r="A32" s="992" t="s">
        <v>196</v>
      </c>
      <c r="B32" s="992" t="s">
        <v>1</v>
      </c>
      <c r="C32" s="992"/>
      <c r="D32" s="992"/>
      <c r="E32" s="992" t="s">
        <v>2</v>
      </c>
      <c r="F32" s="992"/>
      <c r="G32" s="992"/>
      <c r="H32" s="992" t="s">
        <v>4</v>
      </c>
      <c r="I32" s="992"/>
      <c r="J32" s="992"/>
      <c r="K32" s="992" t="s">
        <v>197</v>
      </c>
    </row>
    <row r="33" spans="1:11" ht="15.75" x14ac:dyDescent="0.2">
      <c r="A33" s="993"/>
      <c r="B33" s="993" t="s">
        <v>6</v>
      </c>
      <c r="C33" s="993"/>
      <c r="D33" s="993"/>
      <c r="E33" s="993" t="s">
        <v>7</v>
      </c>
      <c r="F33" s="993"/>
      <c r="G33" s="993"/>
      <c r="H33" s="993" t="s">
        <v>9</v>
      </c>
      <c r="I33" s="993"/>
      <c r="J33" s="993"/>
      <c r="K33" s="993"/>
    </row>
    <row r="34" spans="1:11" ht="15.75" x14ac:dyDescent="0.2">
      <c r="A34" s="993"/>
      <c r="B34" s="485" t="s">
        <v>10</v>
      </c>
      <c r="C34" s="485" t="s">
        <v>11</v>
      </c>
      <c r="D34" s="485" t="s">
        <v>12</v>
      </c>
      <c r="E34" s="485" t="s">
        <v>10</v>
      </c>
      <c r="F34" s="485" t="s">
        <v>11</v>
      </c>
      <c r="G34" s="485" t="s">
        <v>12</v>
      </c>
      <c r="H34" s="485" t="s">
        <v>10</v>
      </c>
      <c r="I34" s="485" t="s">
        <v>11</v>
      </c>
      <c r="J34" s="485" t="s">
        <v>12</v>
      </c>
      <c r="K34" s="993"/>
    </row>
    <row r="35" spans="1:11" ht="16.5" thickBot="1" x14ac:dyDescent="0.25">
      <c r="A35" s="994"/>
      <c r="B35" s="486" t="s">
        <v>13</v>
      </c>
      <c r="C35" s="486" t="s">
        <v>14</v>
      </c>
      <c r="D35" s="486" t="s">
        <v>9</v>
      </c>
      <c r="E35" s="486" t="s">
        <v>13</v>
      </c>
      <c r="F35" s="486" t="s">
        <v>14</v>
      </c>
      <c r="G35" s="486" t="s">
        <v>9</v>
      </c>
      <c r="H35" s="486" t="s">
        <v>13</v>
      </c>
      <c r="I35" s="486" t="s">
        <v>14</v>
      </c>
      <c r="J35" s="486" t="s">
        <v>9</v>
      </c>
      <c r="K35" s="994"/>
    </row>
    <row r="36" spans="1:11" ht="25.5" customHeight="1" x14ac:dyDescent="0.2">
      <c r="A36" s="463" t="s">
        <v>15</v>
      </c>
      <c r="B36" s="489"/>
      <c r="C36" s="489"/>
      <c r="D36" s="489"/>
      <c r="E36" s="489"/>
      <c r="F36" s="489"/>
      <c r="G36" s="489"/>
      <c r="H36" s="489"/>
      <c r="I36" s="489"/>
      <c r="J36" s="489"/>
      <c r="K36" s="489" t="s">
        <v>16</v>
      </c>
    </row>
    <row r="37" spans="1:11" ht="25.5" customHeight="1" x14ac:dyDescent="0.2">
      <c r="A37" s="463" t="s">
        <v>199</v>
      </c>
      <c r="B37" s="714">
        <v>9</v>
      </c>
      <c r="C37" s="714">
        <v>6</v>
      </c>
      <c r="D37" s="714">
        <v>15</v>
      </c>
      <c r="E37" s="9">
        <v>0</v>
      </c>
      <c r="F37" s="9">
        <v>0</v>
      </c>
      <c r="G37" s="9">
        <f>SUM(E37:F37)</f>
        <v>0</v>
      </c>
      <c r="H37" s="9">
        <f t="shared" ref="H37:I40" si="4">SUM(B37,E37)</f>
        <v>9</v>
      </c>
      <c r="I37" s="9">
        <f t="shared" si="4"/>
        <v>6</v>
      </c>
      <c r="J37" s="9">
        <f>SUM(H37:I37)</f>
        <v>15</v>
      </c>
      <c r="K37" s="489" t="s">
        <v>200</v>
      </c>
    </row>
    <row r="38" spans="1:11" ht="25.5" customHeight="1" x14ac:dyDescent="0.2">
      <c r="A38" s="463" t="s">
        <v>203</v>
      </c>
      <c r="B38" s="714">
        <v>9</v>
      </c>
      <c r="C38" s="714">
        <v>17</v>
      </c>
      <c r="D38" s="714">
        <v>26</v>
      </c>
      <c r="E38" s="9">
        <v>0</v>
      </c>
      <c r="F38" s="9">
        <v>0</v>
      </c>
      <c r="G38" s="9">
        <f>SUM(E38:F38)</f>
        <v>0</v>
      </c>
      <c r="H38" s="9">
        <f t="shared" si="4"/>
        <v>9</v>
      </c>
      <c r="I38" s="9">
        <f t="shared" si="4"/>
        <v>17</v>
      </c>
      <c r="J38" s="9">
        <f>SUM(H38:I38)</f>
        <v>26</v>
      </c>
      <c r="K38" s="489" t="s">
        <v>204</v>
      </c>
    </row>
    <row r="39" spans="1:11" ht="25.5" customHeight="1" x14ac:dyDescent="0.2">
      <c r="A39" s="463" t="s">
        <v>486</v>
      </c>
      <c r="B39" s="714">
        <v>1</v>
      </c>
      <c r="C39" s="714">
        <v>0</v>
      </c>
      <c r="D39" s="714">
        <v>1</v>
      </c>
      <c r="E39" s="9">
        <v>0</v>
      </c>
      <c r="F39" s="9">
        <v>0</v>
      </c>
      <c r="G39" s="9">
        <f>SUM(E39:F39)</f>
        <v>0</v>
      </c>
      <c r="H39" s="9">
        <f t="shared" si="4"/>
        <v>1</v>
      </c>
      <c r="I39" s="9">
        <f t="shared" si="4"/>
        <v>0</v>
      </c>
      <c r="J39" s="9">
        <f>SUM(H39:I39)</f>
        <v>1</v>
      </c>
      <c r="K39" s="489" t="s">
        <v>1026</v>
      </c>
    </row>
    <row r="40" spans="1:11" ht="25.5" customHeight="1" x14ac:dyDescent="0.2">
      <c r="A40" s="463" t="s">
        <v>791</v>
      </c>
      <c r="B40" s="714">
        <v>1</v>
      </c>
      <c r="C40" s="714">
        <v>0</v>
      </c>
      <c r="D40" s="714">
        <v>1</v>
      </c>
      <c r="E40" s="9">
        <v>0</v>
      </c>
      <c r="F40" s="9">
        <v>0</v>
      </c>
      <c r="G40" s="9">
        <f>SUM(E40:F40)</f>
        <v>0</v>
      </c>
      <c r="H40" s="9">
        <f t="shared" si="4"/>
        <v>1</v>
      </c>
      <c r="I40" s="9">
        <f t="shared" si="4"/>
        <v>0</v>
      </c>
      <c r="J40" s="9">
        <f>SUM(H40:I40)</f>
        <v>1</v>
      </c>
      <c r="K40" s="489" t="s">
        <v>1040</v>
      </c>
    </row>
    <row r="41" spans="1:11" ht="25.5" customHeight="1" x14ac:dyDescent="0.2">
      <c r="A41" s="463" t="s">
        <v>769</v>
      </c>
      <c r="B41" s="714">
        <v>8</v>
      </c>
      <c r="C41" s="714">
        <v>4</v>
      </c>
      <c r="D41" s="714">
        <v>12</v>
      </c>
      <c r="E41" s="9">
        <v>0</v>
      </c>
      <c r="F41" s="9">
        <v>0</v>
      </c>
      <c r="G41" s="9">
        <f>SUM(E41:F41)</f>
        <v>0</v>
      </c>
      <c r="H41" s="9">
        <f>SUM(E41,B41)</f>
        <v>8</v>
      </c>
      <c r="I41" s="9">
        <f>SUM(F41,C41)</f>
        <v>4</v>
      </c>
      <c r="J41" s="9">
        <f>SUM(H41:I41)</f>
        <v>12</v>
      </c>
      <c r="K41" s="489" t="s">
        <v>770</v>
      </c>
    </row>
    <row r="42" spans="1:11" ht="25.5" customHeight="1" thickBot="1" x14ac:dyDescent="0.25">
      <c r="A42" s="463" t="s">
        <v>90</v>
      </c>
      <c r="B42" s="485">
        <f>SUM(B37:B41)</f>
        <v>28</v>
      </c>
      <c r="C42" s="485">
        <f t="shared" ref="C42:J42" si="5">SUM(C37:C41)</f>
        <v>27</v>
      </c>
      <c r="D42" s="485">
        <f t="shared" si="5"/>
        <v>55</v>
      </c>
      <c r="E42" s="485">
        <f t="shared" si="5"/>
        <v>0</v>
      </c>
      <c r="F42" s="485">
        <f t="shared" si="5"/>
        <v>0</v>
      </c>
      <c r="G42" s="485">
        <f t="shared" si="5"/>
        <v>0</v>
      </c>
      <c r="H42" s="485">
        <f t="shared" si="5"/>
        <v>28</v>
      </c>
      <c r="I42" s="485">
        <f t="shared" si="5"/>
        <v>27</v>
      </c>
      <c r="J42" s="485">
        <f t="shared" si="5"/>
        <v>55</v>
      </c>
      <c r="K42" s="489" t="s">
        <v>313</v>
      </c>
    </row>
    <row r="43" spans="1:11" ht="21" customHeight="1" thickBot="1" x14ac:dyDescent="0.25">
      <c r="A43" s="23" t="s">
        <v>374</v>
      </c>
      <c r="B43" s="24">
        <f>SUM(B37:B41)</f>
        <v>28</v>
      </c>
      <c r="C43" s="24">
        <f t="shared" ref="C43:J43" si="6">SUM(C37:C41)</f>
        <v>27</v>
      </c>
      <c r="D43" s="24">
        <f t="shared" si="6"/>
        <v>55</v>
      </c>
      <c r="E43" s="24">
        <f t="shared" si="6"/>
        <v>0</v>
      </c>
      <c r="F43" s="24">
        <f t="shared" si="6"/>
        <v>0</v>
      </c>
      <c r="G43" s="24">
        <f t="shared" si="6"/>
        <v>0</v>
      </c>
      <c r="H43" s="24">
        <f t="shared" si="6"/>
        <v>28</v>
      </c>
      <c r="I43" s="24">
        <f t="shared" si="6"/>
        <v>27</v>
      </c>
      <c r="J43" s="24">
        <f t="shared" si="6"/>
        <v>55</v>
      </c>
      <c r="K43" s="490" t="s">
        <v>101</v>
      </c>
    </row>
    <row r="44" spans="1:11" ht="15" thickTop="1" x14ac:dyDescent="0.2"/>
  </sheetData>
  <mergeCells count="30">
    <mergeCell ref="A1:K1"/>
    <mergeCell ref="A2:K2"/>
    <mergeCell ref="A4:A7"/>
    <mergeCell ref="B4:D4"/>
    <mergeCell ref="E4:G4"/>
    <mergeCell ref="H4:J4"/>
    <mergeCell ref="K4:K7"/>
    <mergeCell ref="B5:D5"/>
    <mergeCell ref="E5:G5"/>
    <mergeCell ref="H5:J5"/>
    <mergeCell ref="A14:K14"/>
    <mergeCell ref="A15:K15"/>
    <mergeCell ref="A17:A20"/>
    <mergeCell ref="B17:D17"/>
    <mergeCell ref="E17:G17"/>
    <mergeCell ref="H17:J17"/>
    <mergeCell ref="K17:K20"/>
    <mergeCell ref="B18:D18"/>
    <mergeCell ref="E18:G18"/>
    <mergeCell ref="H18:J18"/>
    <mergeCell ref="A29:K29"/>
    <mergeCell ref="A30:K30"/>
    <mergeCell ref="A32:A35"/>
    <mergeCell ref="B32:D32"/>
    <mergeCell ref="E32:G32"/>
    <mergeCell ref="H32:J32"/>
    <mergeCell ref="K32:K35"/>
    <mergeCell ref="B33:D33"/>
    <mergeCell ref="E33:G33"/>
    <mergeCell ref="H33:J33"/>
  </mergeCells>
  <printOptions horizontalCentered="1"/>
  <pageMargins left="0.25" right="0.25" top="1" bottom="1" header="1" footer="0"/>
  <pageSetup paperSize="9" scale="8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15"/>
  <sheetViews>
    <sheetView rightToLeft="1" view="pageBreakPreview" zoomScale="80" zoomScaleNormal="80" zoomScaleSheetLayoutView="80" workbookViewId="0">
      <selection activeCell="C9" sqref="C9"/>
    </sheetView>
  </sheetViews>
  <sheetFormatPr defaultRowHeight="14.25" x14ac:dyDescent="0.2"/>
  <cols>
    <col min="1" max="1" width="22.125" style="353" customWidth="1"/>
    <col min="2" max="13" width="9.875" style="353" customWidth="1"/>
    <col min="14" max="14" width="22.75" style="353" customWidth="1"/>
    <col min="15" max="179" width="0" style="353" hidden="1" customWidth="1"/>
    <col min="180" max="181" width="2.5" style="353" customWidth="1"/>
    <col min="182" max="16384" width="9" style="353"/>
  </cols>
  <sheetData>
    <row r="2" spans="1:17" ht="38.25" customHeight="1" x14ac:dyDescent="0.2">
      <c r="A2" s="998" t="s">
        <v>2219</v>
      </c>
      <c r="B2" s="998"/>
      <c r="C2" s="998"/>
      <c r="D2" s="998"/>
      <c r="E2" s="998"/>
      <c r="F2" s="998"/>
      <c r="G2" s="998"/>
      <c r="H2" s="998"/>
      <c r="I2" s="998"/>
      <c r="J2" s="998"/>
      <c r="K2" s="998"/>
      <c r="L2" s="998"/>
      <c r="M2" s="998"/>
      <c r="N2" s="998"/>
    </row>
    <row r="3" spans="1:17" ht="40.5" customHeight="1" x14ac:dyDescent="0.2">
      <c r="A3" s="999" t="s">
        <v>2220</v>
      </c>
      <c r="B3" s="999"/>
      <c r="C3" s="999"/>
      <c r="D3" s="999"/>
      <c r="E3" s="999"/>
      <c r="F3" s="999"/>
      <c r="G3" s="999"/>
      <c r="H3" s="999"/>
      <c r="I3" s="999"/>
      <c r="J3" s="999"/>
      <c r="K3" s="999"/>
      <c r="L3" s="999"/>
      <c r="M3" s="999"/>
      <c r="N3" s="999"/>
    </row>
    <row r="4" spans="1:17" ht="24.75" customHeight="1" thickBot="1" x14ac:dyDescent="0.25">
      <c r="A4" s="323" t="s">
        <v>2593</v>
      </c>
      <c r="N4" s="384" t="s">
        <v>1041</v>
      </c>
    </row>
    <row r="5" spans="1:17" ht="24" customHeight="1" thickTop="1" x14ac:dyDescent="0.25">
      <c r="A5" s="992" t="s">
        <v>196</v>
      </c>
      <c r="B5" s="1003" t="s">
        <v>128</v>
      </c>
      <c r="C5" s="1003"/>
      <c r="D5" s="1003"/>
      <c r="E5" s="1003" t="s">
        <v>129</v>
      </c>
      <c r="F5" s="1003"/>
      <c r="G5" s="1003"/>
      <c r="H5" s="1003" t="s">
        <v>130</v>
      </c>
      <c r="I5" s="1003"/>
      <c r="J5" s="1003"/>
      <c r="K5" s="1003" t="s">
        <v>4</v>
      </c>
      <c r="L5" s="1003"/>
      <c r="M5" s="1003"/>
      <c r="N5" s="992" t="s">
        <v>197</v>
      </c>
      <c r="O5" s="992" t="s">
        <v>197</v>
      </c>
      <c r="P5" s="992" t="s">
        <v>197</v>
      </c>
      <c r="Q5" s="992" t="s">
        <v>197</v>
      </c>
    </row>
    <row r="6" spans="1:17" ht="24" customHeight="1" x14ac:dyDescent="0.25">
      <c r="A6" s="993"/>
      <c r="B6" s="1004" t="s">
        <v>131</v>
      </c>
      <c r="C6" s="1004"/>
      <c r="D6" s="1004"/>
      <c r="E6" s="1004" t="s">
        <v>132</v>
      </c>
      <c r="F6" s="1004"/>
      <c r="G6" s="1004"/>
      <c r="H6" s="1004" t="s">
        <v>133</v>
      </c>
      <c r="I6" s="1004"/>
      <c r="J6" s="1004"/>
      <c r="K6" s="1004" t="s">
        <v>9</v>
      </c>
      <c r="L6" s="1004"/>
      <c r="M6" s="1004"/>
      <c r="N6" s="993"/>
      <c r="O6" s="993"/>
      <c r="P6" s="993"/>
      <c r="Q6" s="993"/>
    </row>
    <row r="7" spans="1:17" ht="24" customHeight="1" x14ac:dyDescent="0.25">
      <c r="A7" s="993"/>
      <c r="B7" s="351" t="s">
        <v>10</v>
      </c>
      <c r="C7" s="351" t="s">
        <v>112</v>
      </c>
      <c r="D7" s="351" t="s">
        <v>12</v>
      </c>
      <c r="E7" s="351" t="s">
        <v>10</v>
      </c>
      <c r="F7" s="351" t="s">
        <v>112</v>
      </c>
      <c r="G7" s="351" t="s">
        <v>12</v>
      </c>
      <c r="H7" s="351" t="s">
        <v>10</v>
      </c>
      <c r="I7" s="351" t="s">
        <v>112</v>
      </c>
      <c r="J7" s="351" t="s">
        <v>12</v>
      </c>
      <c r="K7" s="351" t="s">
        <v>10</v>
      </c>
      <c r="L7" s="351" t="s">
        <v>11</v>
      </c>
      <c r="M7" s="351" t="s">
        <v>12</v>
      </c>
      <c r="N7" s="993"/>
      <c r="O7" s="993"/>
      <c r="P7" s="993"/>
      <c r="Q7" s="993"/>
    </row>
    <row r="8" spans="1:17" ht="24" customHeight="1" thickBot="1" x14ac:dyDescent="0.3">
      <c r="A8" s="994"/>
      <c r="B8" s="4" t="s">
        <v>13</v>
      </c>
      <c r="C8" s="4" t="s">
        <v>14</v>
      </c>
      <c r="D8" s="4" t="s">
        <v>9</v>
      </c>
      <c r="E8" s="4" t="s">
        <v>13</v>
      </c>
      <c r="F8" s="4" t="s">
        <v>14</v>
      </c>
      <c r="G8" s="4" t="s">
        <v>9</v>
      </c>
      <c r="H8" s="4" t="s">
        <v>13</v>
      </c>
      <c r="I8" s="4" t="s">
        <v>14</v>
      </c>
      <c r="J8" s="4" t="s">
        <v>9</v>
      </c>
      <c r="K8" s="4" t="s">
        <v>13</v>
      </c>
      <c r="L8" s="4" t="s">
        <v>14</v>
      </c>
      <c r="M8" s="4" t="s">
        <v>9</v>
      </c>
      <c r="N8" s="994"/>
      <c r="O8" s="994"/>
      <c r="P8" s="994"/>
      <c r="Q8" s="994"/>
    </row>
    <row r="9" spans="1:17" ht="31.5" customHeight="1" x14ac:dyDescent="0.2">
      <c r="A9" s="8" t="s">
        <v>15</v>
      </c>
      <c r="B9" s="9"/>
      <c r="C9" s="9"/>
      <c r="D9" s="9"/>
      <c r="E9" s="9"/>
      <c r="F9" s="9"/>
      <c r="G9" s="9"/>
      <c r="H9" s="9"/>
      <c r="I9" s="9"/>
      <c r="J9" s="9"/>
      <c r="K9" s="9"/>
      <c r="L9" s="9"/>
      <c r="M9" s="9"/>
      <c r="N9" s="357" t="s">
        <v>16</v>
      </c>
      <c r="O9" s="8"/>
      <c r="P9" s="9"/>
      <c r="Q9" s="357" t="s">
        <v>198</v>
      </c>
    </row>
    <row r="10" spans="1:17" ht="31.5" customHeight="1" x14ac:dyDescent="0.2">
      <c r="A10" s="8" t="s">
        <v>199</v>
      </c>
      <c r="B10" s="21">
        <v>2</v>
      </c>
      <c r="C10" s="21">
        <v>0</v>
      </c>
      <c r="D10" s="21">
        <v>2</v>
      </c>
      <c r="E10" s="21">
        <v>1</v>
      </c>
      <c r="F10" s="21">
        <v>1</v>
      </c>
      <c r="G10" s="21">
        <v>2</v>
      </c>
      <c r="H10" s="21">
        <v>0</v>
      </c>
      <c r="I10" s="21">
        <v>0</v>
      </c>
      <c r="J10" s="21">
        <f>SUM(H10:I10)</f>
        <v>0</v>
      </c>
      <c r="K10" s="21">
        <f>SUM(B10,E10,H10)</f>
        <v>3</v>
      </c>
      <c r="L10" s="21">
        <f>SUM(C10,F10,I10)</f>
        <v>1</v>
      </c>
      <c r="M10" s="21">
        <f>SUM(K10:L10)</f>
        <v>4</v>
      </c>
      <c r="N10" s="357" t="s">
        <v>200</v>
      </c>
      <c r="O10" s="20"/>
      <c r="P10" s="21"/>
      <c r="Q10" s="22"/>
    </row>
    <row r="11" spans="1:17" ht="31.5" customHeight="1" x14ac:dyDescent="0.2">
      <c r="A11" s="8" t="s">
        <v>203</v>
      </c>
      <c r="B11" s="21">
        <v>2</v>
      </c>
      <c r="C11" s="21">
        <v>1</v>
      </c>
      <c r="D11" s="21">
        <v>3</v>
      </c>
      <c r="E11" s="21">
        <v>0</v>
      </c>
      <c r="F11" s="21">
        <v>0</v>
      </c>
      <c r="G11" s="21">
        <v>0</v>
      </c>
      <c r="H11" s="21">
        <v>0</v>
      </c>
      <c r="I11" s="21">
        <v>0</v>
      </c>
      <c r="J11" s="21">
        <f>SUM(H11:I11)</f>
        <v>0</v>
      </c>
      <c r="K11" s="21">
        <f>SUM(B11,E11,H11)</f>
        <v>2</v>
      </c>
      <c r="L11" s="21">
        <f>SUM(C11,F11,I11)</f>
        <v>1</v>
      </c>
      <c r="M11" s="21">
        <f>SUM(K11:L11)</f>
        <v>3</v>
      </c>
      <c r="N11" s="357" t="s">
        <v>204</v>
      </c>
      <c r="O11" s="21">
        <f>SUM(C11,F11)</f>
        <v>1</v>
      </c>
      <c r="P11" s="21">
        <f>SUM(D11,G11)</f>
        <v>3</v>
      </c>
      <c r="Q11" s="22" t="s">
        <v>200</v>
      </c>
    </row>
    <row r="12" spans="1:17" ht="31.5" customHeight="1" thickBot="1" x14ac:dyDescent="0.25">
      <c r="A12" s="8" t="s">
        <v>90</v>
      </c>
      <c r="B12" s="21">
        <f>SUM(B10:B11)</f>
        <v>4</v>
      </c>
      <c r="C12" s="21">
        <f t="shared" ref="C12:M12" si="0">SUM(C10:C11)</f>
        <v>1</v>
      </c>
      <c r="D12" s="21">
        <f>SUM(B12:C12)</f>
        <v>5</v>
      </c>
      <c r="E12" s="21">
        <f t="shared" si="0"/>
        <v>1</v>
      </c>
      <c r="F12" s="21">
        <f t="shared" si="0"/>
        <v>1</v>
      </c>
      <c r="G12" s="21">
        <f t="shared" si="0"/>
        <v>2</v>
      </c>
      <c r="H12" s="21">
        <f t="shared" si="0"/>
        <v>0</v>
      </c>
      <c r="I12" s="21">
        <f t="shared" si="0"/>
        <v>0</v>
      </c>
      <c r="J12" s="21">
        <f t="shared" si="0"/>
        <v>0</v>
      </c>
      <c r="K12" s="21">
        <f t="shared" si="0"/>
        <v>5</v>
      </c>
      <c r="L12" s="21">
        <f t="shared" si="0"/>
        <v>2</v>
      </c>
      <c r="M12" s="21">
        <f t="shared" si="0"/>
        <v>7</v>
      </c>
      <c r="N12" s="357" t="s">
        <v>313</v>
      </c>
      <c r="O12" s="349"/>
      <c r="P12" s="349"/>
      <c r="Q12" s="360"/>
    </row>
    <row r="13" spans="1:17" ht="31.5" customHeight="1" thickBot="1" x14ac:dyDescent="0.25">
      <c r="A13" s="23" t="s">
        <v>374</v>
      </c>
      <c r="B13" s="24">
        <f>SUM(B12)</f>
        <v>4</v>
      </c>
      <c r="C13" s="24">
        <f t="shared" ref="C13:M13" si="1">SUM(C12)</f>
        <v>1</v>
      </c>
      <c r="D13" s="24">
        <f t="shared" si="1"/>
        <v>5</v>
      </c>
      <c r="E13" s="24">
        <f t="shared" si="1"/>
        <v>1</v>
      </c>
      <c r="F13" s="24">
        <f t="shared" si="1"/>
        <v>1</v>
      </c>
      <c r="G13" s="24">
        <f t="shared" si="1"/>
        <v>2</v>
      </c>
      <c r="H13" s="24">
        <f t="shared" si="1"/>
        <v>0</v>
      </c>
      <c r="I13" s="24">
        <f t="shared" si="1"/>
        <v>0</v>
      </c>
      <c r="J13" s="24">
        <f t="shared" si="1"/>
        <v>0</v>
      </c>
      <c r="K13" s="24">
        <f t="shared" si="1"/>
        <v>5</v>
      </c>
      <c r="L13" s="24">
        <f t="shared" si="1"/>
        <v>2</v>
      </c>
      <c r="M13" s="24">
        <f t="shared" si="1"/>
        <v>7</v>
      </c>
      <c r="N13" s="358" t="s">
        <v>101</v>
      </c>
      <c r="O13" s="24">
        <f>SUM(O11)</f>
        <v>1</v>
      </c>
      <c r="P13" s="24">
        <f>SUM(P11)</f>
        <v>3</v>
      </c>
      <c r="Q13" s="358" t="s">
        <v>253</v>
      </c>
    </row>
    <row r="14" spans="1:17" ht="28.5" customHeight="1" thickTop="1" x14ac:dyDescent="0.2">
      <c r="B14" s="386"/>
    </row>
    <row r="15" spans="1:17" ht="21" customHeight="1" x14ac:dyDescent="0.2">
      <c r="B15" s="349"/>
    </row>
  </sheetData>
  <mergeCells count="15">
    <mergeCell ref="A2:N2"/>
    <mergeCell ref="A3:N3"/>
    <mergeCell ref="A5:A8"/>
    <mergeCell ref="B5:D5"/>
    <mergeCell ref="E5:G5"/>
    <mergeCell ref="H5:J5"/>
    <mergeCell ref="K5:M5"/>
    <mergeCell ref="N5:N8"/>
    <mergeCell ref="O5:O8"/>
    <mergeCell ref="P5:P8"/>
    <mergeCell ref="Q5:Q8"/>
    <mergeCell ref="B6:D6"/>
    <mergeCell ref="E6:G6"/>
    <mergeCell ref="H6:J6"/>
    <mergeCell ref="K6:M6"/>
  </mergeCells>
  <printOptions horizontalCentered="1"/>
  <pageMargins left="0.25" right="0.25" top="1" bottom="1" header="1" footer="1"/>
  <pageSetup paperSize="9" scale="8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rightToLeft="1" view="pageBreakPreview" zoomScale="80" zoomScaleNormal="80" zoomScaleSheetLayoutView="80" workbookViewId="0">
      <selection activeCell="FQ15" sqref="FQ15"/>
    </sheetView>
  </sheetViews>
  <sheetFormatPr defaultRowHeight="14.25" x14ac:dyDescent="0.2"/>
  <cols>
    <col min="1" max="1" width="24.125" style="353" customWidth="1"/>
    <col min="2" max="2" width="11.25" style="353" customWidth="1"/>
    <col min="3" max="10" width="9.875" style="353" customWidth="1"/>
    <col min="11" max="11" width="33.5" style="353" customWidth="1"/>
    <col min="12" max="171" width="0" style="353" hidden="1" customWidth="1"/>
    <col min="172" max="172" width="25.625" style="353" customWidth="1"/>
    <col min="173" max="173" width="9.5" style="353" customWidth="1"/>
    <col min="174" max="174" width="13.5" style="353" customWidth="1"/>
    <col min="175" max="175" width="11.25" style="353" customWidth="1"/>
    <col min="176" max="176" width="19.75" style="353" customWidth="1"/>
    <col min="177" max="177" width="2.5" style="353" customWidth="1"/>
    <col min="178" max="16384" width="9" style="353"/>
  </cols>
  <sheetData>
    <row r="1" spans="1:11" ht="6.75" customHeight="1" x14ac:dyDescent="0.2"/>
    <row r="2" spans="1:11" ht="20.25" customHeight="1" x14ac:dyDescent="0.2">
      <c r="A2" s="998" t="s">
        <v>2724</v>
      </c>
      <c r="B2" s="998"/>
      <c r="C2" s="998"/>
      <c r="D2" s="998"/>
      <c r="E2" s="998"/>
      <c r="F2" s="998"/>
      <c r="G2" s="998"/>
      <c r="H2" s="998"/>
      <c r="I2" s="998"/>
      <c r="J2" s="998"/>
      <c r="K2" s="998"/>
    </row>
    <row r="3" spans="1:11" ht="39.75" customHeight="1" x14ac:dyDescent="0.2">
      <c r="A3" s="999" t="s">
        <v>2223</v>
      </c>
      <c r="B3" s="999"/>
      <c r="C3" s="999"/>
      <c r="D3" s="999"/>
      <c r="E3" s="999"/>
      <c r="F3" s="999"/>
      <c r="G3" s="999"/>
      <c r="H3" s="999"/>
      <c r="I3" s="999"/>
      <c r="J3" s="999"/>
      <c r="K3" s="999"/>
    </row>
    <row r="4" spans="1:11" ht="20.25" customHeight="1" thickBot="1" x14ac:dyDescent="0.25">
      <c r="A4" s="323" t="s">
        <v>1042</v>
      </c>
      <c r="K4" s="384" t="s">
        <v>1043</v>
      </c>
    </row>
    <row r="5" spans="1:11" s="947" customFormat="1" ht="18.75" customHeight="1" thickTop="1" x14ac:dyDescent="0.2">
      <c r="A5" s="992" t="s">
        <v>196</v>
      </c>
      <c r="B5" s="992" t="s">
        <v>1</v>
      </c>
      <c r="C5" s="992"/>
      <c r="D5" s="992"/>
      <c r="E5" s="992" t="s">
        <v>2</v>
      </c>
      <c r="F5" s="992"/>
      <c r="G5" s="992"/>
      <c r="H5" s="992" t="s">
        <v>4</v>
      </c>
      <c r="I5" s="992"/>
      <c r="J5" s="992"/>
      <c r="K5" s="992" t="s">
        <v>197</v>
      </c>
    </row>
    <row r="6" spans="1:11" s="947" customFormat="1" ht="18" customHeight="1" x14ac:dyDescent="0.2">
      <c r="A6" s="993"/>
      <c r="B6" s="993" t="s">
        <v>6</v>
      </c>
      <c r="C6" s="993"/>
      <c r="D6" s="993"/>
      <c r="E6" s="993" t="s">
        <v>7</v>
      </c>
      <c r="F6" s="993"/>
      <c r="G6" s="993"/>
      <c r="H6" s="993" t="s">
        <v>9</v>
      </c>
      <c r="I6" s="993"/>
      <c r="J6" s="993"/>
      <c r="K6" s="993"/>
    </row>
    <row r="7" spans="1:11" s="947" customFormat="1" ht="18" customHeight="1" x14ac:dyDescent="0.2">
      <c r="A7" s="993"/>
      <c r="B7" s="945" t="s">
        <v>10</v>
      </c>
      <c r="C7" s="945" t="s">
        <v>11</v>
      </c>
      <c r="D7" s="945" t="s">
        <v>12</v>
      </c>
      <c r="E7" s="945" t="s">
        <v>10</v>
      </c>
      <c r="F7" s="945" t="s">
        <v>11</v>
      </c>
      <c r="G7" s="945" t="s">
        <v>12</v>
      </c>
      <c r="H7" s="945" t="s">
        <v>10</v>
      </c>
      <c r="I7" s="945" t="s">
        <v>11</v>
      </c>
      <c r="J7" s="945" t="s">
        <v>12</v>
      </c>
      <c r="K7" s="993"/>
    </row>
    <row r="8" spans="1:11" s="947" customFormat="1" ht="15.75" customHeight="1" thickBot="1" x14ac:dyDescent="0.25">
      <c r="A8" s="994"/>
      <c r="B8" s="946" t="s">
        <v>13</v>
      </c>
      <c r="C8" s="946" t="s">
        <v>14</v>
      </c>
      <c r="D8" s="946" t="s">
        <v>9</v>
      </c>
      <c r="E8" s="946" t="s">
        <v>13</v>
      </c>
      <c r="F8" s="946" t="s">
        <v>14</v>
      </c>
      <c r="G8" s="946" t="s">
        <v>9</v>
      </c>
      <c r="H8" s="946" t="s">
        <v>13</v>
      </c>
      <c r="I8" s="946" t="s">
        <v>14</v>
      </c>
      <c r="J8" s="946" t="s">
        <v>9</v>
      </c>
      <c r="K8" s="994"/>
    </row>
    <row r="9" spans="1:11" ht="22.5" customHeight="1" x14ac:dyDescent="0.2">
      <c r="A9" s="8" t="s">
        <v>15</v>
      </c>
      <c r="B9" s="357"/>
      <c r="C9" s="357"/>
      <c r="D9" s="357"/>
      <c r="E9" s="357"/>
      <c r="F9" s="357"/>
      <c r="G9" s="357"/>
      <c r="H9" s="357"/>
      <c r="I9" s="357"/>
      <c r="J9" s="357"/>
      <c r="K9" s="357" t="s">
        <v>16</v>
      </c>
    </row>
    <row r="10" spans="1:11" ht="22.5" customHeight="1" x14ac:dyDescent="0.2">
      <c r="A10" s="8" t="s">
        <v>199</v>
      </c>
      <c r="B10" s="9">
        <v>71</v>
      </c>
      <c r="C10" s="9">
        <v>143</v>
      </c>
      <c r="D10" s="9">
        <v>214</v>
      </c>
      <c r="E10" s="9">
        <v>0</v>
      </c>
      <c r="F10" s="9">
        <v>0</v>
      </c>
      <c r="G10" s="9">
        <f>SUM(E10:F10)</f>
        <v>0</v>
      </c>
      <c r="H10" s="9">
        <f>SUM(B10,E10)</f>
        <v>71</v>
      </c>
      <c r="I10" s="9">
        <f>SUM(C10,F10)</f>
        <v>143</v>
      </c>
      <c r="J10" s="9">
        <f>SUM(H10:I10)</f>
        <v>214</v>
      </c>
      <c r="K10" s="357" t="s">
        <v>200</v>
      </c>
    </row>
    <row r="11" spans="1:11" ht="22.5" customHeight="1" x14ac:dyDescent="0.2">
      <c r="A11" s="8" t="s">
        <v>203</v>
      </c>
      <c r="B11" s="9">
        <v>88</v>
      </c>
      <c r="C11" s="9">
        <v>170</v>
      </c>
      <c r="D11" s="9">
        <v>258</v>
      </c>
      <c r="E11" s="9">
        <v>0</v>
      </c>
      <c r="F11" s="9">
        <v>0</v>
      </c>
      <c r="G11" s="9">
        <v>0</v>
      </c>
      <c r="H11" s="9">
        <f t="shared" ref="H11:I12" si="0">SUM(B11,E11)</f>
        <v>88</v>
      </c>
      <c r="I11" s="9">
        <f t="shared" si="0"/>
        <v>170</v>
      </c>
      <c r="J11" s="9">
        <f t="shared" ref="J11:J12" si="1">SUM(H11:I11)</f>
        <v>258</v>
      </c>
      <c r="K11" s="357" t="s">
        <v>204</v>
      </c>
    </row>
    <row r="12" spans="1:11" ht="22.5" customHeight="1" thickBot="1" x14ac:dyDescent="0.25">
      <c r="A12" s="8" t="s">
        <v>90</v>
      </c>
      <c r="B12" s="349">
        <f>SUM(B10:B11)</f>
        <v>159</v>
      </c>
      <c r="C12" s="349">
        <f t="shared" ref="C12:D12" si="2">SUM(C10:C11)</f>
        <v>313</v>
      </c>
      <c r="D12" s="349">
        <f t="shared" si="2"/>
        <v>472</v>
      </c>
      <c r="E12" s="349">
        <f t="shared" ref="E12:G12" si="3">SUM(E11:E11)</f>
        <v>0</v>
      </c>
      <c r="F12" s="349">
        <f t="shared" si="3"/>
        <v>0</v>
      </c>
      <c r="G12" s="349">
        <f t="shared" si="3"/>
        <v>0</v>
      </c>
      <c r="H12" s="9">
        <f t="shared" si="0"/>
        <v>159</v>
      </c>
      <c r="I12" s="9">
        <f t="shared" si="0"/>
        <v>313</v>
      </c>
      <c r="J12" s="9">
        <f t="shared" si="1"/>
        <v>472</v>
      </c>
      <c r="K12" s="357" t="s">
        <v>313</v>
      </c>
    </row>
    <row r="13" spans="1:11" ht="22.5" customHeight="1" thickBot="1" x14ac:dyDescent="0.25">
      <c r="A13" s="23" t="s">
        <v>374</v>
      </c>
      <c r="B13" s="24">
        <f>SUM(B12)</f>
        <v>159</v>
      </c>
      <c r="C13" s="24">
        <f t="shared" ref="C13:J13" si="4">SUM(C12)</f>
        <v>313</v>
      </c>
      <c r="D13" s="24">
        <f t="shared" si="4"/>
        <v>472</v>
      </c>
      <c r="E13" s="24">
        <f t="shared" si="4"/>
        <v>0</v>
      </c>
      <c r="F13" s="24">
        <f t="shared" si="4"/>
        <v>0</v>
      </c>
      <c r="G13" s="24">
        <f t="shared" si="4"/>
        <v>0</v>
      </c>
      <c r="H13" s="24">
        <f t="shared" si="4"/>
        <v>159</v>
      </c>
      <c r="I13" s="24">
        <f t="shared" si="4"/>
        <v>313</v>
      </c>
      <c r="J13" s="24">
        <f t="shared" si="4"/>
        <v>472</v>
      </c>
      <c r="K13" s="358" t="s">
        <v>101</v>
      </c>
    </row>
    <row r="14" spans="1:11" ht="15" thickTop="1" x14ac:dyDescent="0.2"/>
    <row r="17" spans="1:11" ht="27.75" customHeight="1" x14ac:dyDescent="0.2">
      <c r="A17" s="998" t="s">
        <v>2221</v>
      </c>
      <c r="B17" s="998"/>
      <c r="C17" s="998"/>
      <c r="D17" s="998"/>
      <c r="E17" s="998"/>
      <c r="F17" s="998"/>
      <c r="G17" s="998"/>
      <c r="H17" s="998"/>
      <c r="I17" s="998"/>
      <c r="J17" s="998"/>
      <c r="K17" s="998"/>
    </row>
    <row r="18" spans="1:11" ht="39.75" customHeight="1" x14ac:dyDescent="0.2">
      <c r="A18" s="999" t="s">
        <v>2222</v>
      </c>
      <c r="B18" s="999"/>
      <c r="C18" s="999"/>
      <c r="D18" s="999"/>
      <c r="E18" s="999"/>
      <c r="F18" s="999"/>
      <c r="G18" s="999"/>
      <c r="H18" s="999"/>
      <c r="I18" s="999"/>
      <c r="J18" s="999"/>
      <c r="K18" s="999"/>
    </row>
    <row r="19" spans="1:11" ht="16.5" thickBot="1" x14ac:dyDescent="0.25">
      <c r="A19" s="323" t="s">
        <v>2594</v>
      </c>
      <c r="K19" s="384" t="s">
        <v>1044</v>
      </c>
    </row>
    <row r="20" spans="1:11" s="947" customFormat="1" ht="22.5" customHeight="1" thickTop="1" x14ac:dyDescent="0.2">
      <c r="A20" s="992" t="s">
        <v>196</v>
      </c>
      <c r="B20" s="992" t="s">
        <v>1</v>
      </c>
      <c r="C20" s="992"/>
      <c r="D20" s="992"/>
      <c r="E20" s="992" t="s">
        <v>2</v>
      </c>
      <c r="F20" s="992"/>
      <c r="G20" s="992"/>
      <c r="H20" s="992" t="s">
        <v>4</v>
      </c>
      <c r="I20" s="992"/>
      <c r="J20" s="992"/>
      <c r="K20" s="992" t="s">
        <v>197</v>
      </c>
    </row>
    <row r="21" spans="1:11" s="947" customFormat="1" ht="19.5" customHeight="1" x14ac:dyDescent="0.2">
      <c r="A21" s="993"/>
      <c r="B21" s="993" t="s">
        <v>6</v>
      </c>
      <c r="C21" s="993"/>
      <c r="D21" s="993"/>
      <c r="E21" s="993" t="s">
        <v>7</v>
      </c>
      <c r="F21" s="993"/>
      <c r="G21" s="993"/>
      <c r="H21" s="993" t="s">
        <v>9</v>
      </c>
      <c r="I21" s="993"/>
      <c r="J21" s="993"/>
      <c r="K21" s="993"/>
    </row>
    <row r="22" spans="1:11" s="947" customFormat="1" ht="15.75" customHeight="1" x14ac:dyDescent="0.2">
      <c r="A22" s="993"/>
      <c r="B22" s="945" t="s">
        <v>10</v>
      </c>
      <c r="C22" s="945" t="s">
        <v>11</v>
      </c>
      <c r="D22" s="945" t="s">
        <v>12</v>
      </c>
      <c r="E22" s="945" t="s">
        <v>10</v>
      </c>
      <c r="F22" s="945" t="s">
        <v>11</v>
      </c>
      <c r="G22" s="945" t="s">
        <v>12</v>
      </c>
      <c r="H22" s="945" t="s">
        <v>10</v>
      </c>
      <c r="I22" s="945" t="s">
        <v>11</v>
      </c>
      <c r="J22" s="945" t="s">
        <v>12</v>
      </c>
      <c r="K22" s="993"/>
    </row>
    <row r="23" spans="1:11" s="947" customFormat="1" ht="15" customHeight="1" thickBot="1" x14ac:dyDescent="0.25">
      <c r="A23" s="994"/>
      <c r="B23" s="946" t="s">
        <v>13</v>
      </c>
      <c r="C23" s="946" t="s">
        <v>14</v>
      </c>
      <c r="D23" s="946" t="s">
        <v>9</v>
      </c>
      <c r="E23" s="946" t="s">
        <v>13</v>
      </c>
      <c r="F23" s="946" t="s">
        <v>14</v>
      </c>
      <c r="G23" s="946" t="s">
        <v>9</v>
      </c>
      <c r="H23" s="946" t="s">
        <v>13</v>
      </c>
      <c r="I23" s="946" t="s">
        <v>14</v>
      </c>
      <c r="J23" s="946" t="s">
        <v>9</v>
      </c>
      <c r="K23" s="994"/>
    </row>
    <row r="24" spans="1:11" s="947" customFormat="1" ht="22.5" customHeight="1" x14ac:dyDescent="0.2">
      <c r="A24" s="463" t="s">
        <v>15</v>
      </c>
      <c r="B24" s="948"/>
      <c r="C24" s="948"/>
      <c r="D24" s="948"/>
      <c r="E24" s="948"/>
      <c r="F24" s="948"/>
      <c r="G24" s="948"/>
      <c r="H24" s="948"/>
      <c r="I24" s="948"/>
      <c r="J24" s="948"/>
      <c r="K24" s="948" t="s">
        <v>16</v>
      </c>
    </row>
    <row r="25" spans="1:11" s="947" customFormat="1" ht="18" customHeight="1" x14ac:dyDescent="0.2">
      <c r="A25" s="463" t="s">
        <v>199</v>
      </c>
      <c r="B25" s="880">
        <v>70</v>
      </c>
      <c r="C25" s="880">
        <v>143</v>
      </c>
      <c r="D25" s="880">
        <v>213</v>
      </c>
      <c r="E25" s="880">
        <v>0</v>
      </c>
      <c r="F25" s="880">
        <v>0</v>
      </c>
      <c r="G25" s="880">
        <f>SUM(E25:F25)</f>
        <v>0</v>
      </c>
      <c r="H25" s="880">
        <f>SUM(B25,E25)</f>
        <v>70</v>
      </c>
      <c r="I25" s="880">
        <f>SUM(C25,F25)</f>
        <v>143</v>
      </c>
      <c r="J25" s="880">
        <f>SUM(H25:I25)</f>
        <v>213</v>
      </c>
      <c r="K25" s="948" t="s">
        <v>200</v>
      </c>
    </row>
    <row r="26" spans="1:11" s="947" customFormat="1" ht="18.75" customHeight="1" x14ac:dyDescent="0.2">
      <c r="A26" s="463" t="s">
        <v>203</v>
      </c>
      <c r="B26" s="880">
        <v>87</v>
      </c>
      <c r="C26" s="880">
        <v>169</v>
      </c>
      <c r="D26" s="880">
        <v>256</v>
      </c>
      <c r="E26" s="880">
        <v>0</v>
      </c>
      <c r="F26" s="880">
        <v>0</v>
      </c>
      <c r="G26" s="880">
        <v>0</v>
      </c>
      <c r="H26" s="880">
        <f>SUM(B26,E26)</f>
        <v>87</v>
      </c>
      <c r="I26" s="880">
        <f>SUM(C26,F26)</f>
        <v>169</v>
      </c>
      <c r="J26" s="880">
        <f>SUM(H26:I26)</f>
        <v>256</v>
      </c>
      <c r="K26" s="948" t="s">
        <v>204</v>
      </c>
    </row>
    <row r="27" spans="1:11" s="947" customFormat="1" ht="22.5" customHeight="1" thickBot="1" x14ac:dyDescent="0.25">
      <c r="A27" s="463" t="s">
        <v>90</v>
      </c>
      <c r="B27" s="945">
        <f>SUM(B25:B26)</f>
        <v>157</v>
      </c>
      <c r="C27" s="945">
        <f t="shared" ref="C27:J27" si="5">SUM(C25:C26)</f>
        <v>312</v>
      </c>
      <c r="D27" s="945">
        <f t="shared" si="5"/>
        <v>469</v>
      </c>
      <c r="E27" s="945">
        <f t="shared" si="5"/>
        <v>0</v>
      </c>
      <c r="F27" s="945">
        <f t="shared" si="5"/>
        <v>0</v>
      </c>
      <c r="G27" s="945">
        <f t="shared" si="5"/>
        <v>0</v>
      </c>
      <c r="H27" s="945">
        <f t="shared" si="5"/>
        <v>157</v>
      </c>
      <c r="I27" s="945">
        <f t="shared" si="5"/>
        <v>312</v>
      </c>
      <c r="J27" s="945">
        <f t="shared" si="5"/>
        <v>469</v>
      </c>
      <c r="K27" s="948" t="s">
        <v>313</v>
      </c>
    </row>
    <row r="28" spans="1:11" s="947" customFormat="1" ht="16.5" customHeight="1" thickBot="1" x14ac:dyDescent="0.25">
      <c r="A28" s="23" t="s">
        <v>374</v>
      </c>
      <c r="B28" s="24">
        <f>SUM(B27)</f>
        <v>157</v>
      </c>
      <c r="C28" s="24">
        <f t="shared" ref="C28:J28" si="6">SUM(C27)</f>
        <v>312</v>
      </c>
      <c r="D28" s="24">
        <f t="shared" si="6"/>
        <v>469</v>
      </c>
      <c r="E28" s="24">
        <f t="shared" si="6"/>
        <v>0</v>
      </c>
      <c r="F28" s="24">
        <f t="shared" si="6"/>
        <v>0</v>
      </c>
      <c r="G28" s="24">
        <f t="shared" si="6"/>
        <v>0</v>
      </c>
      <c r="H28" s="24">
        <f t="shared" si="6"/>
        <v>157</v>
      </c>
      <c r="I28" s="24">
        <f t="shared" si="6"/>
        <v>312</v>
      </c>
      <c r="J28" s="24">
        <f t="shared" si="6"/>
        <v>469</v>
      </c>
      <c r="K28" s="949" t="s">
        <v>101</v>
      </c>
    </row>
    <row r="29" spans="1:11" ht="15" thickTop="1" x14ac:dyDescent="0.2"/>
  </sheetData>
  <mergeCells count="20">
    <mergeCell ref="A2:K2"/>
    <mergeCell ref="A3:K3"/>
    <mergeCell ref="A5:A8"/>
    <mergeCell ref="B5:D5"/>
    <mergeCell ref="E5:G5"/>
    <mergeCell ref="H5:J5"/>
    <mergeCell ref="K5:K8"/>
    <mergeCell ref="B6:D6"/>
    <mergeCell ref="E6:G6"/>
    <mergeCell ref="H6:J6"/>
    <mergeCell ref="A17:K17"/>
    <mergeCell ref="A18:K18"/>
    <mergeCell ref="A20:A23"/>
    <mergeCell ref="B20:D20"/>
    <mergeCell ref="E20:G20"/>
    <mergeCell ref="H20:J20"/>
    <mergeCell ref="K20:K23"/>
    <mergeCell ref="B21:D21"/>
    <mergeCell ref="E21:G21"/>
    <mergeCell ref="H21:J21"/>
  </mergeCells>
  <printOptions horizontalCentered="1"/>
  <pageMargins left="1" right="1" top="1" bottom="1" header="1" footer="1"/>
  <pageSetup paperSize="9" scale="75"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09"/>
  <sheetViews>
    <sheetView rightToLeft="1" view="pageBreakPreview" topLeftCell="A49" zoomScale="85" zoomScaleNormal="85" zoomScaleSheetLayoutView="85" workbookViewId="0">
      <selection activeCell="DD57" sqref="DD57"/>
    </sheetView>
  </sheetViews>
  <sheetFormatPr defaultRowHeight="14.25" x14ac:dyDescent="0.2"/>
  <cols>
    <col min="1" max="1" width="26" style="353" customWidth="1"/>
    <col min="2" max="10" width="8.75" style="353" customWidth="1"/>
    <col min="11" max="11" width="36.875" style="353" customWidth="1"/>
    <col min="12" max="103" width="0" style="353" hidden="1" customWidth="1"/>
    <col min="104" max="16384" width="9" style="353"/>
  </cols>
  <sheetData>
    <row r="1" spans="1:11" ht="27" customHeight="1" x14ac:dyDescent="0.2">
      <c r="A1" s="995" t="s">
        <v>2234</v>
      </c>
      <c r="B1" s="995"/>
      <c r="C1" s="995"/>
      <c r="D1" s="995"/>
      <c r="E1" s="995"/>
      <c r="F1" s="995"/>
      <c r="G1" s="995"/>
      <c r="H1" s="995"/>
      <c r="I1" s="995"/>
      <c r="J1" s="995"/>
      <c r="K1" s="995"/>
    </row>
    <row r="2" spans="1:11" s="852" customFormat="1" ht="34.5" customHeight="1" x14ac:dyDescent="0.2">
      <c r="A2" s="999" t="s">
        <v>2235</v>
      </c>
      <c r="B2" s="999"/>
      <c r="C2" s="999"/>
      <c r="D2" s="999"/>
      <c r="E2" s="999"/>
      <c r="F2" s="999"/>
      <c r="G2" s="999"/>
      <c r="H2" s="999"/>
      <c r="I2" s="999"/>
      <c r="J2" s="999"/>
      <c r="K2" s="999"/>
    </row>
    <row r="3" spans="1:11" ht="25.5" customHeight="1" thickBot="1" x14ac:dyDescent="0.25">
      <c r="A3" s="323" t="s">
        <v>1049</v>
      </c>
      <c r="K3" s="384" t="s">
        <v>2595</v>
      </c>
    </row>
    <row r="4" spans="1:11" ht="21.75" customHeight="1" thickTop="1" x14ac:dyDescent="0.25">
      <c r="A4" s="992" t="s">
        <v>196</v>
      </c>
      <c r="B4" s="1003" t="s">
        <v>1</v>
      </c>
      <c r="C4" s="1003"/>
      <c r="D4" s="1003"/>
      <c r="E4" s="1003" t="s">
        <v>2</v>
      </c>
      <c r="F4" s="1003"/>
      <c r="G4" s="1003"/>
      <c r="H4" s="1003" t="s">
        <v>4</v>
      </c>
      <c r="I4" s="1003"/>
      <c r="J4" s="1003"/>
      <c r="K4" s="992" t="s">
        <v>5</v>
      </c>
    </row>
    <row r="5" spans="1:11" ht="21.75" customHeight="1" x14ac:dyDescent="0.25">
      <c r="A5" s="993"/>
      <c r="B5" s="1004" t="s">
        <v>6</v>
      </c>
      <c r="C5" s="1004"/>
      <c r="D5" s="1004"/>
      <c r="E5" s="1004" t="s">
        <v>7</v>
      </c>
      <c r="F5" s="1004"/>
      <c r="G5" s="1004"/>
      <c r="H5" s="1004" t="s">
        <v>9</v>
      </c>
      <c r="I5" s="1004"/>
      <c r="J5" s="1004"/>
      <c r="K5" s="993"/>
    </row>
    <row r="6" spans="1:11" ht="21.75" customHeight="1" x14ac:dyDescent="0.25">
      <c r="A6" s="993"/>
      <c r="B6" s="351" t="s">
        <v>10</v>
      </c>
      <c r="C6" s="351" t="s">
        <v>11</v>
      </c>
      <c r="D6" s="351" t="s">
        <v>12</v>
      </c>
      <c r="E6" s="351" t="s">
        <v>10</v>
      </c>
      <c r="F6" s="351" t="s">
        <v>11</v>
      </c>
      <c r="G6" s="351" t="s">
        <v>12</v>
      </c>
      <c r="H6" s="351" t="s">
        <v>10</v>
      </c>
      <c r="I6" s="351" t="s">
        <v>11</v>
      </c>
      <c r="J6" s="351" t="s">
        <v>12</v>
      </c>
      <c r="K6" s="993"/>
    </row>
    <row r="7" spans="1:11" ht="21.75" customHeight="1" thickBot="1" x14ac:dyDescent="0.3">
      <c r="A7" s="994"/>
      <c r="B7" s="4" t="s">
        <v>13</v>
      </c>
      <c r="C7" s="4" t="s">
        <v>14</v>
      </c>
      <c r="D7" s="4" t="s">
        <v>9</v>
      </c>
      <c r="E7" s="4" t="s">
        <v>13</v>
      </c>
      <c r="F7" s="4" t="s">
        <v>14</v>
      </c>
      <c r="G7" s="4" t="s">
        <v>9</v>
      </c>
      <c r="H7" s="4" t="s">
        <v>13</v>
      </c>
      <c r="I7" s="4" t="s">
        <v>14</v>
      </c>
      <c r="J7" s="4" t="s">
        <v>9</v>
      </c>
      <c r="K7" s="994"/>
    </row>
    <row r="8" spans="1:11" ht="25.5" customHeight="1" x14ac:dyDescent="0.2">
      <c r="A8" s="8" t="s">
        <v>15</v>
      </c>
      <c r="B8" s="9"/>
      <c r="C8" s="9"/>
      <c r="D8" s="9"/>
      <c r="E8" s="9"/>
      <c r="F8" s="9"/>
      <c r="G8" s="9"/>
      <c r="H8" s="9"/>
      <c r="I8" s="9"/>
      <c r="J8" s="9"/>
      <c r="K8" s="357" t="s">
        <v>16</v>
      </c>
    </row>
    <row r="9" spans="1:11" ht="25.5" customHeight="1" x14ac:dyDescent="0.2">
      <c r="A9" s="8" t="s">
        <v>1045</v>
      </c>
      <c r="B9" s="9">
        <v>41</v>
      </c>
      <c r="C9" s="9">
        <v>42</v>
      </c>
      <c r="D9" s="9">
        <v>83</v>
      </c>
      <c r="E9" s="9">
        <v>0</v>
      </c>
      <c r="F9" s="9">
        <v>0</v>
      </c>
      <c r="G9" s="9">
        <v>0</v>
      </c>
      <c r="H9" s="9">
        <f>SUM(B9,E9)</f>
        <v>41</v>
      </c>
      <c r="I9" s="9">
        <f t="shared" ref="I9:J11" si="0">SUM(C9,F9)</f>
        <v>42</v>
      </c>
      <c r="J9" s="9">
        <f t="shared" si="0"/>
        <v>83</v>
      </c>
      <c r="K9" s="357" t="s">
        <v>1046</v>
      </c>
    </row>
    <row r="10" spans="1:11" ht="25.5" customHeight="1" x14ac:dyDescent="0.2">
      <c r="A10" s="8" t="s">
        <v>217</v>
      </c>
      <c r="B10" s="9">
        <v>157</v>
      </c>
      <c r="C10" s="9">
        <v>167</v>
      </c>
      <c r="D10" s="9">
        <v>324</v>
      </c>
      <c r="E10" s="9">
        <v>0</v>
      </c>
      <c r="F10" s="9">
        <v>0</v>
      </c>
      <c r="G10" s="9">
        <v>0</v>
      </c>
      <c r="H10" s="9">
        <f t="shared" ref="H10:H11" si="1">SUM(B10,E10)</f>
        <v>157</v>
      </c>
      <c r="I10" s="9">
        <f t="shared" si="0"/>
        <v>167</v>
      </c>
      <c r="J10" s="9">
        <f t="shared" si="0"/>
        <v>324</v>
      </c>
      <c r="K10" s="357" t="s">
        <v>975</v>
      </c>
    </row>
    <row r="11" spans="1:11" ht="25.5" customHeight="1" x14ac:dyDescent="0.2">
      <c r="A11" s="8" t="s">
        <v>1047</v>
      </c>
      <c r="B11" s="9">
        <v>8</v>
      </c>
      <c r="C11" s="9">
        <v>14</v>
      </c>
      <c r="D11" s="9">
        <v>22</v>
      </c>
      <c r="E11" s="9">
        <v>0</v>
      </c>
      <c r="F11" s="9">
        <v>0</v>
      </c>
      <c r="G11" s="9">
        <v>0</v>
      </c>
      <c r="H11" s="9">
        <f t="shared" si="1"/>
        <v>8</v>
      </c>
      <c r="I11" s="9">
        <f t="shared" si="0"/>
        <v>14</v>
      </c>
      <c r="J11" s="9">
        <f t="shared" si="0"/>
        <v>22</v>
      </c>
      <c r="K11" s="357" t="s">
        <v>1048</v>
      </c>
    </row>
    <row r="12" spans="1:11" ht="25.5" customHeight="1" x14ac:dyDescent="0.2">
      <c r="A12" s="8" t="s">
        <v>90</v>
      </c>
      <c r="B12" s="9">
        <f>SUM(B9:B11)</f>
        <v>206</v>
      </c>
      <c r="C12" s="9">
        <f t="shared" ref="C12:J12" si="2">SUM(C9:C11)</f>
        <v>223</v>
      </c>
      <c r="D12" s="9">
        <f t="shared" si="2"/>
        <v>429</v>
      </c>
      <c r="E12" s="9">
        <f t="shared" si="2"/>
        <v>0</v>
      </c>
      <c r="F12" s="9">
        <f t="shared" si="2"/>
        <v>0</v>
      </c>
      <c r="G12" s="9">
        <f t="shared" si="2"/>
        <v>0</v>
      </c>
      <c r="H12" s="9">
        <f t="shared" si="2"/>
        <v>206</v>
      </c>
      <c r="I12" s="9">
        <f t="shared" si="2"/>
        <v>223</v>
      </c>
      <c r="J12" s="9">
        <f t="shared" si="2"/>
        <v>429</v>
      </c>
      <c r="K12" s="357" t="s">
        <v>313</v>
      </c>
    </row>
    <row r="13" spans="1:11" ht="25.5" customHeight="1" x14ac:dyDescent="0.2">
      <c r="A13" s="8" t="s">
        <v>92</v>
      </c>
      <c r="B13" s="9"/>
      <c r="C13" s="9"/>
      <c r="D13" s="9"/>
      <c r="E13" s="9"/>
      <c r="F13" s="9"/>
      <c r="G13" s="9"/>
      <c r="H13" s="9"/>
      <c r="I13" s="9"/>
      <c r="J13" s="9"/>
      <c r="K13" s="357" t="s">
        <v>93</v>
      </c>
    </row>
    <row r="14" spans="1:11" ht="25.5" customHeight="1" x14ac:dyDescent="0.2">
      <c r="A14" s="8" t="s">
        <v>1045</v>
      </c>
      <c r="B14" s="9">
        <v>4</v>
      </c>
      <c r="C14" s="9">
        <v>4</v>
      </c>
      <c r="D14" s="9">
        <v>8</v>
      </c>
      <c r="E14" s="9">
        <v>0</v>
      </c>
      <c r="F14" s="9">
        <v>0</v>
      </c>
      <c r="G14" s="9">
        <v>0</v>
      </c>
      <c r="H14" s="9">
        <f>SUM(B14,E14)</f>
        <v>4</v>
      </c>
      <c r="I14" s="9">
        <f>SUM(C14,F14)</f>
        <v>4</v>
      </c>
      <c r="J14" s="9">
        <f>SUM(H14:I14)</f>
        <v>8</v>
      </c>
      <c r="K14" s="357" t="s">
        <v>1046</v>
      </c>
    </row>
    <row r="15" spans="1:11" ht="25.5" customHeight="1" x14ac:dyDescent="0.2">
      <c r="A15" s="8" t="s">
        <v>217</v>
      </c>
      <c r="B15" s="9">
        <v>63</v>
      </c>
      <c r="C15" s="9">
        <v>62</v>
      </c>
      <c r="D15" s="9">
        <v>125</v>
      </c>
      <c r="E15" s="9">
        <v>0</v>
      </c>
      <c r="F15" s="9">
        <v>0</v>
      </c>
      <c r="G15" s="9">
        <v>0</v>
      </c>
      <c r="H15" s="9">
        <f>SUM(B15,E15)</f>
        <v>63</v>
      </c>
      <c r="I15" s="9">
        <f>SUM(C15,F15)</f>
        <v>62</v>
      </c>
      <c r="J15" s="9">
        <f>SUM(H15:I15)</f>
        <v>125</v>
      </c>
      <c r="K15" s="357" t="s">
        <v>975</v>
      </c>
    </row>
    <row r="16" spans="1:11" ht="25.5" customHeight="1" thickBot="1" x14ac:dyDescent="0.25">
      <c r="A16" s="14" t="s">
        <v>126</v>
      </c>
      <c r="B16" s="349">
        <f>SUM(B14:B15)</f>
        <v>67</v>
      </c>
      <c r="C16" s="349">
        <f t="shared" ref="C16:J16" si="3">SUM(C14:C15)</f>
        <v>66</v>
      </c>
      <c r="D16" s="349">
        <f t="shared" si="3"/>
        <v>133</v>
      </c>
      <c r="E16" s="349">
        <f t="shared" si="3"/>
        <v>0</v>
      </c>
      <c r="F16" s="349">
        <f t="shared" si="3"/>
        <v>0</v>
      </c>
      <c r="G16" s="349">
        <f t="shared" si="3"/>
        <v>0</v>
      </c>
      <c r="H16" s="349">
        <f t="shared" si="3"/>
        <v>67</v>
      </c>
      <c r="I16" s="349">
        <f t="shared" si="3"/>
        <v>66</v>
      </c>
      <c r="J16" s="349">
        <f t="shared" si="3"/>
        <v>133</v>
      </c>
      <c r="K16" s="360" t="s">
        <v>315</v>
      </c>
    </row>
    <row r="17" spans="1:11" ht="25.5" customHeight="1" thickBot="1" x14ac:dyDescent="0.25">
      <c r="A17" s="23" t="s">
        <v>374</v>
      </c>
      <c r="B17" s="24">
        <f>SUM(B16,B12)</f>
        <v>273</v>
      </c>
      <c r="C17" s="24">
        <f t="shared" ref="C17:J17" si="4">SUM(C16,C12)</f>
        <v>289</v>
      </c>
      <c r="D17" s="24">
        <f t="shared" si="4"/>
        <v>562</v>
      </c>
      <c r="E17" s="24">
        <f t="shared" si="4"/>
        <v>0</v>
      </c>
      <c r="F17" s="24">
        <f t="shared" si="4"/>
        <v>0</v>
      </c>
      <c r="G17" s="24">
        <f t="shared" si="4"/>
        <v>0</v>
      </c>
      <c r="H17" s="24">
        <f t="shared" si="4"/>
        <v>273</v>
      </c>
      <c r="I17" s="24">
        <f t="shared" si="4"/>
        <v>289</v>
      </c>
      <c r="J17" s="24">
        <f t="shared" si="4"/>
        <v>562</v>
      </c>
      <c r="K17" s="358" t="s">
        <v>101</v>
      </c>
    </row>
    <row r="18" spans="1:11" ht="18" customHeight="1" thickTop="1" x14ac:dyDescent="0.2"/>
    <row r="19" spans="1:11" ht="18" customHeight="1" x14ac:dyDescent="0.2"/>
    <row r="20" spans="1:11" ht="18" customHeight="1" x14ac:dyDescent="0.2"/>
    <row r="21" spans="1:11" ht="18" customHeight="1" x14ac:dyDescent="0.2"/>
    <row r="22" spans="1:11" ht="18" customHeight="1" x14ac:dyDescent="0.2"/>
    <row r="23" spans="1:11" ht="18" customHeight="1" x14ac:dyDescent="0.2"/>
    <row r="24" spans="1:11" ht="18" customHeight="1" x14ac:dyDescent="0.2"/>
    <row r="25" spans="1:11" ht="18" customHeight="1" x14ac:dyDescent="0.2"/>
    <row r="26" spans="1:11" ht="18" customHeight="1" x14ac:dyDescent="0.2"/>
    <row r="27" spans="1:11" ht="18" customHeight="1" x14ac:dyDescent="0.2"/>
    <row r="28" spans="1:11" ht="22.5" customHeight="1" x14ac:dyDescent="0.2"/>
    <row r="29" spans="1:11" ht="21" customHeight="1" x14ac:dyDescent="0.2">
      <c r="A29" s="995" t="s">
        <v>2232</v>
      </c>
      <c r="B29" s="995"/>
      <c r="C29" s="995"/>
      <c r="D29" s="995"/>
      <c r="E29" s="995"/>
      <c r="F29" s="995"/>
      <c r="G29" s="995"/>
      <c r="H29" s="995"/>
      <c r="I29" s="995"/>
      <c r="J29" s="995"/>
      <c r="K29" s="995"/>
    </row>
    <row r="30" spans="1:11" s="852" customFormat="1" ht="39" customHeight="1" x14ac:dyDescent="0.2">
      <c r="A30" s="999" t="s">
        <v>2233</v>
      </c>
      <c r="B30" s="999"/>
      <c r="C30" s="999"/>
      <c r="D30" s="999"/>
      <c r="E30" s="999"/>
      <c r="F30" s="999"/>
      <c r="G30" s="999"/>
      <c r="H30" s="999"/>
      <c r="I30" s="999"/>
      <c r="J30" s="999"/>
      <c r="K30" s="999"/>
    </row>
    <row r="31" spans="1:11" ht="21" customHeight="1" thickBot="1" x14ac:dyDescent="0.25">
      <c r="A31" s="323" t="s">
        <v>1050</v>
      </c>
      <c r="K31" s="384" t="s">
        <v>1051</v>
      </c>
    </row>
    <row r="32" spans="1:11" ht="15.75" customHeight="1" thickTop="1" x14ac:dyDescent="0.25">
      <c r="A32" s="992" t="s">
        <v>196</v>
      </c>
      <c r="B32" s="1003" t="s">
        <v>1</v>
      </c>
      <c r="C32" s="1003"/>
      <c r="D32" s="1003"/>
      <c r="E32" s="1003" t="s">
        <v>2</v>
      </c>
      <c r="F32" s="1003"/>
      <c r="G32" s="1003"/>
      <c r="H32" s="1003" t="s">
        <v>4</v>
      </c>
      <c r="I32" s="1003"/>
      <c r="J32" s="1003"/>
      <c r="K32" s="992" t="s">
        <v>5</v>
      </c>
    </row>
    <row r="33" spans="1:11" ht="15.75" customHeight="1" x14ac:dyDescent="0.25">
      <c r="A33" s="993"/>
      <c r="B33" s="1004" t="s">
        <v>6</v>
      </c>
      <c r="C33" s="1004"/>
      <c r="D33" s="1004"/>
      <c r="E33" s="1004" t="s">
        <v>7</v>
      </c>
      <c r="F33" s="1004"/>
      <c r="G33" s="1004"/>
      <c r="H33" s="1004" t="s">
        <v>9</v>
      </c>
      <c r="I33" s="1004"/>
      <c r="J33" s="1004"/>
      <c r="K33" s="993"/>
    </row>
    <row r="34" spans="1:11" ht="15.75" customHeight="1" x14ac:dyDescent="0.25">
      <c r="A34" s="993"/>
      <c r="B34" s="351" t="s">
        <v>10</v>
      </c>
      <c r="C34" s="351" t="s">
        <v>11</v>
      </c>
      <c r="D34" s="351" t="s">
        <v>12</v>
      </c>
      <c r="E34" s="351" t="s">
        <v>10</v>
      </c>
      <c r="F34" s="351" t="s">
        <v>11</v>
      </c>
      <c r="G34" s="351" t="s">
        <v>12</v>
      </c>
      <c r="H34" s="351" t="s">
        <v>10</v>
      </c>
      <c r="I34" s="351" t="s">
        <v>11</v>
      </c>
      <c r="J34" s="351" t="s">
        <v>12</v>
      </c>
      <c r="K34" s="993"/>
    </row>
    <row r="35" spans="1:11" ht="15.75" customHeight="1" thickBot="1" x14ac:dyDescent="0.3">
      <c r="A35" s="994"/>
      <c r="B35" s="4" t="s">
        <v>13</v>
      </c>
      <c r="C35" s="4" t="s">
        <v>14</v>
      </c>
      <c r="D35" s="4" t="s">
        <v>9</v>
      </c>
      <c r="E35" s="4" t="s">
        <v>13</v>
      </c>
      <c r="F35" s="4" t="s">
        <v>14</v>
      </c>
      <c r="G35" s="4" t="s">
        <v>9</v>
      </c>
      <c r="H35" s="4" t="s">
        <v>13</v>
      </c>
      <c r="I35" s="4" t="s">
        <v>14</v>
      </c>
      <c r="J35" s="4" t="s">
        <v>9</v>
      </c>
      <c r="K35" s="994"/>
    </row>
    <row r="36" spans="1:11" ht="27.75" customHeight="1" x14ac:dyDescent="0.2">
      <c r="A36" s="8" t="s">
        <v>15</v>
      </c>
      <c r="B36" s="357"/>
      <c r="C36" s="357"/>
      <c r="D36" s="357"/>
      <c r="E36" s="357"/>
      <c r="F36" s="357"/>
      <c r="G36" s="357"/>
      <c r="H36" s="357"/>
      <c r="I36" s="357"/>
      <c r="J36" s="357"/>
      <c r="K36" s="357" t="s">
        <v>16</v>
      </c>
    </row>
    <row r="37" spans="1:11" ht="27.75" customHeight="1" x14ac:dyDescent="0.2">
      <c r="A37" s="8" t="s">
        <v>1045</v>
      </c>
      <c r="B37" s="9">
        <v>144</v>
      </c>
      <c r="C37" s="9">
        <v>137</v>
      </c>
      <c r="D37" s="9">
        <v>281</v>
      </c>
      <c r="E37" s="9">
        <v>0</v>
      </c>
      <c r="F37" s="9">
        <v>0</v>
      </c>
      <c r="G37" s="9">
        <v>0</v>
      </c>
      <c r="H37" s="9">
        <f>SUM(B37,E37,E37)</f>
        <v>144</v>
      </c>
      <c r="I37" s="9">
        <f>SUM(C37,F37,F37)</f>
        <v>137</v>
      </c>
      <c r="J37" s="9">
        <f>SUM(H37:I37)</f>
        <v>281</v>
      </c>
      <c r="K37" s="357" t="s">
        <v>1046</v>
      </c>
    </row>
    <row r="38" spans="1:11" ht="27.75" customHeight="1" x14ac:dyDescent="0.2">
      <c r="A38" s="8" t="s">
        <v>217</v>
      </c>
      <c r="B38" s="9">
        <v>266</v>
      </c>
      <c r="C38" s="9">
        <v>258</v>
      </c>
      <c r="D38" s="9">
        <v>524</v>
      </c>
      <c r="E38" s="9">
        <v>0</v>
      </c>
      <c r="F38" s="9">
        <v>0</v>
      </c>
      <c r="G38" s="9">
        <v>0</v>
      </c>
      <c r="H38" s="9">
        <f t="shared" ref="H38:I39" si="5">SUM(B38,E38,E38)</f>
        <v>266</v>
      </c>
      <c r="I38" s="9">
        <f t="shared" si="5"/>
        <v>258</v>
      </c>
      <c r="J38" s="9">
        <f t="shared" ref="J38:J39" si="6">SUM(H38:I38)</f>
        <v>524</v>
      </c>
      <c r="K38" s="357" t="s">
        <v>975</v>
      </c>
    </row>
    <row r="39" spans="1:11" ht="27.75" customHeight="1" x14ac:dyDescent="0.2">
      <c r="A39" s="8" t="s">
        <v>1047</v>
      </c>
      <c r="B39" s="9">
        <v>15</v>
      </c>
      <c r="C39" s="9">
        <v>26</v>
      </c>
      <c r="D39" s="9">
        <v>41</v>
      </c>
      <c r="E39" s="9">
        <v>0</v>
      </c>
      <c r="F39" s="9">
        <v>0</v>
      </c>
      <c r="G39" s="9">
        <v>0</v>
      </c>
      <c r="H39" s="9">
        <f t="shared" si="5"/>
        <v>15</v>
      </c>
      <c r="I39" s="9">
        <f t="shared" si="5"/>
        <v>26</v>
      </c>
      <c r="J39" s="9">
        <f t="shared" si="6"/>
        <v>41</v>
      </c>
      <c r="K39" s="357" t="s">
        <v>1048</v>
      </c>
    </row>
    <row r="40" spans="1:11" ht="27.75" customHeight="1" x14ac:dyDescent="0.2">
      <c r="A40" s="8" t="s">
        <v>90</v>
      </c>
      <c r="B40" s="9">
        <f>SUM(B37:B39)</f>
        <v>425</v>
      </c>
      <c r="C40" s="9">
        <f t="shared" ref="C40:J40" si="7">SUM(C37:C39)</f>
        <v>421</v>
      </c>
      <c r="D40" s="9">
        <f t="shared" si="7"/>
        <v>846</v>
      </c>
      <c r="E40" s="9">
        <f t="shared" si="7"/>
        <v>0</v>
      </c>
      <c r="F40" s="9">
        <f t="shared" si="7"/>
        <v>0</v>
      </c>
      <c r="G40" s="9">
        <f t="shared" si="7"/>
        <v>0</v>
      </c>
      <c r="H40" s="9">
        <f t="shared" si="7"/>
        <v>425</v>
      </c>
      <c r="I40" s="9">
        <f t="shared" si="7"/>
        <v>421</v>
      </c>
      <c r="J40" s="9">
        <f t="shared" si="7"/>
        <v>846</v>
      </c>
      <c r="K40" s="357" t="s">
        <v>313</v>
      </c>
    </row>
    <row r="41" spans="1:11" ht="27.75" customHeight="1" x14ac:dyDescent="0.2">
      <c r="A41" s="8" t="s">
        <v>92</v>
      </c>
      <c r="B41" s="9"/>
      <c r="C41" s="9"/>
      <c r="D41" s="9"/>
      <c r="E41" s="9"/>
      <c r="F41" s="9"/>
      <c r="G41" s="9"/>
      <c r="H41" s="9"/>
      <c r="I41" s="9"/>
      <c r="J41" s="9"/>
      <c r="K41" s="357" t="s">
        <v>93</v>
      </c>
    </row>
    <row r="42" spans="1:11" ht="27.75" customHeight="1" x14ac:dyDescent="0.2">
      <c r="A42" s="8" t="s">
        <v>1045</v>
      </c>
      <c r="B42" s="9">
        <v>30</v>
      </c>
      <c r="C42" s="9">
        <v>14</v>
      </c>
      <c r="D42" s="9">
        <v>44</v>
      </c>
      <c r="E42" s="9">
        <v>0</v>
      </c>
      <c r="F42" s="9">
        <v>0</v>
      </c>
      <c r="G42" s="9">
        <v>0</v>
      </c>
      <c r="H42" s="9">
        <f>SUM(B42,E42)</f>
        <v>30</v>
      </c>
      <c r="I42" s="9">
        <f>SUM(C42,F42)</f>
        <v>14</v>
      </c>
      <c r="J42" s="9">
        <f>SUM(H42:I42)</f>
        <v>44</v>
      </c>
      <c r="K42" s="357" t="s">
        <v>1046</v>
      </c>
    </row>
    <row r="43" spans="1:11" ht="27.75" customHeight="1" x14ac:dyDescent="0.2">
      <c r="A43" s="8" t="s">
        <v>217</v>
      </c>
      <c r="B43" s="9">
        <v>91</v>
      </c>
      <c r="C43" s="9">
        <v>109</v>
      </c>
      <c r="D43" s="9">
        <v>200</v>
      </c>
      <c r="E43" s="9">
        <v>0</v>
      </c>
      <c r="F43" s="9">
        <v>0</v>
      </c>
      <c r="G43" s="9">
        <v>0</v>
      </c>
      <c r="H43" s="9">
        <f>SUM(B43,E43)</f>
        <v>91</v>
      </c>
      <c r="I43" s="9">
        <f>SUM(C43,F43)</f>
        <v>109</v>
      </c>
      <c r="J43" s="9">
        <f t="shared" ref="J43:J44" si="8">SUM(H43:I43)</f>
        <v>200</v>
      </c>
      <c r="K43" s="357" t="s">
        <v>975</v>
      </c>
    </row>
    <row r="44" spans="1:11" ht="27.75" customHeight="1" thickBot="1" x14ac:dyDescent="0.25">
      <c r="A44" s="8" t="s">
        <v>126</v>
      </c>
      <c r="B44" s="9">
        <f>SUM(B42:B43)</f>
        <v>121</v>
      </c>
      <c r="C44" s="9">
        <f t="shared" ref="C44:I44" si="9">SUM(C42:C43)</f>
        <v>123</v>
      </c>
      <c r="D44" s="9">
        <f t="shared" si="9"/>
        <v>244</v>
      </c>
      <c r="E44" s="9">
        <v>0</v>
      </c>
      <c r="F44" s="9">
        <f t="shared" si="9"/>
        <v>0</v>
      </c>
      <c r="G44" s="9">
        <f t="shared" si="9"/>
        <v>0</v>
      </c>
      <c r="H44" s="9">
        <f t="shared" si="9"/>
        <v>121</v>
      </c>
      <c r="I44" s="9">
        <f t="shared" si="9"/>
        <v>123</v>
      </c>
      <c r="J44" s="9">
        <f t="shared" si="8"/>
        <v>244</v>
      </c>
      <c r="K44" s="357" t="s">
        <v>315</v>
      </c>
    </row>
    <row r="45" spans="1:11" ht="27.75" customHeight="1" thickBot="1" x14ac:dyDescent="0.25">
      <c r="A45" s="23" t="s">
        <v>374</v>
      </c>
      <c r="B45" s="24">
        <f t="shared" ref="B45:J45" si="10">SUM(B44,B40)</f>
        <v>546</v>
      </c>
      <c r="C45" s="24">
        <f t="shared" si="10"/>
        <v>544</v>
      </c>
      <c r="D45" s="24">
        <f t="shared" si="10"/>
        <v>1090</v>
      </c>
      <c r="E45" s="24">
        <f t="shared" si="10"/>
        <v>0</v>
      </c>
      <c r="F45" s="24">
        <f t="shared" si="10"/>
        <v>0</v>
      </c>
      <c r="G45" s="24">
        <f t="shared" si="10"/>
        <v>0</v>
      </c>
      <c r="H45" s="24">
        <f t="shared" si="10"/>
        <v>546</v>
      </c>
      <c r="I45" s="24">
        <f t="shared" si="10"/>
        <v>544</v>
      </c>
      <c r="J45" s="24">
        <f t="shared" si="10"/>
        <v>1090</v>
      </c>
      <c r="K45" s="358" t="s">
        <v>101</v>
      </c>
    </row>
    <row r="46" spans="1:11" ht="15" thickTop="1" x14ac:dyDescent="0.2"/>
    <row r="57" spans="1:11" ht="21.75" customHeight="1" x14ac:dyDescent="0.2">
      <c r="A57" s="995" t="s">
        <v>2231</v>
      </c>
      <c r="B57" s="995"/>
      <c r="C57" s="995"/>
      <c r="D57" s="995"/>
      <c r="E57" s="995"/>
      <c r="F57" s="995"/>
      <c r="G57" s="995"/>
      <c r="H57" s="995"/>
      <c r="I57" s="995"/>
      <c r="J57" s="995"/>
      <c r="K57" s="995"/>
    </row>
    <row r="58" spans="1:11" ht="34.5" customHeight="1" x14ac:dyDescent="0.25">
      <c r="A58" s="1013" t="s">
        <v>2230</v>
      </c>
      <c r="B58" s="1013"/>
      <c r="C58" s="1013"/>
      <c r="D58" s="1013"/>
      <c r="E58" s="1013"/>
      <c r="F58" s="1013"/>
      <c r="G58" s="1013"/>
      <c r="H58" s="1013"/>
      <c r="I58" s="1013"/>
      <c r="J58" s="1013"/>
      <c r="K58" s="1013"/>
    </row>
    <row r="60" spans="1:11" ht="24.75" customHeight="1" thickBot="1" x14ac:dyDescent="0.25">
      <c r="A60" s="323" t="s">
        <v>2597</v>
      </c>
      <c r="K60" s="384" t="s">
        <v>2596</v>
      </c>
    </row>
    <row r="61" spans="1:11" ht="16.5" thickTop="1" x14ac:dyDescent="0.25">
      <c r="A61" s="992" t="s">
        <v>196</v>
      </c>
      <c r="B61" s="1003" t="s">
        <v>1</v>
      </c>
      <c r="C61" s="1003"/>
      <c r="D61" s="1003"/>
      <c r="E61" s="1003" t="s">
        <v>2</v>
      </c>
      <c r="F61" s="1003"/>
      <c r="G61" s="1003"/>
      <c r="H61" s="1003" t="s">
        <v>4</v>
      </c>
      <c r="I61" s="1003"/>
      <c r="J61" s="1003"/>
      <c r="K61" s="992" t="s">
        <v>5</v>
      </c>
    </row>
    <row r="62" spans="1:11" ht="15.75" x14ac:dyDescent="0.25">
      <c r="A62" s="993"/>
      <c r="B62" s="1004" t="s">
        <v>6</v>
      </c>
      <c r="C62" s="1004"/>
      <c r="D62" s="1004"/>
      <c r="E62" s="1004" t="s">
        <v>7</v>
      </c>
      <c r="F62" s="1004"/>
      <c r="G62" s="1004"/>
      <c r="H62" s="1004" t="s">
        <v>9</v>
      </c>
      <c r="I62" s="1004"/>
      <c r="J62" s="1004"/>
      <c r="K62" s="993"/>
    </row>
    <row r="63" spans="1:11" ht="15.75" x14ac:dyDescent="0.25">
      <c r="A63" s="993"/>
      <c r="B63" s="351" t="s">
        <v>10</v>
      </c>
      <c r="C63" s="351" t="s">
        <v>11</v>
      </c>
      <c r="D63" s="351" t="s">
        <v>12</v>
      </c>
      <c r="E63" s="351" t="s">
        <v>10</v>
      </c>
      <c r="F63" s="351" t="s">
        <v>11</v>
      </c>
      <c r="G63" s="351" t="s">
        <v>12</v>
      </c>
      <c r="H63" s="351" t="s">
        <v>10</v>
      </c>
      <c r="I63" s="351" t="s">
        <v>11</v>
      </c>
      <c r="J63" s="351" t="s">
        <v>12</v>
      </c>
      <c r="K63" s="993"/>
    </row>
    <row r="64" spans="1:11" ht="16.5" thickBot="1" x14ac:dyDescent="0.3">
      <c r="A64" s="994"/>
      <c r="B64" s="4" t="s">
        <v>13</v>
      </c>
      <c r="C64" s="4" t="s">
        <v>14</v>
      </c>
      <c r="D64" s="4" t="s">
        <v>9</v>
      </c>
      <c r="E64" s="4" t="s">
        <v>13</v>
      </c>
      <c r="F64" s="4" t="s">
        <v>14</v>
      </c>
      <c r="G64" s="4" t="s">
        <v>9</v>
      </c>
      <c r="H64" s="4" t="s">
        <v>13</v>
      </c>
      <c r="I64" s="4" t="s">
        <v>14</v>
      </c>
      <c r="J64" s="4" t="s">
        <v>9</v>
      </c>
      <c r="K64" s="994"/>
    </row>
    <row r="65" spans="1:11" ht="24" customHeight="1" x14ac:dyDescent="0.2">
      <c r="A65" s="8" t="s">
        <v>15</v>
      </c>
      <c r="B65" s="357"/>
      <c r="C65" s="357"/>
      <c r="D65" s="357"/>
      <c r="E65" s="357"/>
      <c r="F65" s="357"/>
      <c r="G65" s="357"/>
      <c r="H65" s="357"/>
      <c r="I65" s="357"/>
      <c r="J65" s="357"/>
      <c r="K65" s="357" t="s">
        <v>16</v>
      </c>
    </row>
    <row r="66" spans="1:11" ht="24" customHeight="1" x14ac:dyDescent="0.2">
      <c r="A66" s="8" t="s">
        <v>1045</v>
      </c>
      <c r="B66" s="714">
        <v>14</v>
      </c>
      <c r="C66" s="714">
        <v>17</v>
      </c>
      <c r="D66" s="714">
        <v>31</v>
      </c>
      <c r="E66" s="9">
        <v>0</v>
      </c>
      <c r="F66" s="9">
        <v>0</v>
      </c>
      <c r="G66" s="9">
        <f>SUM(E66:F66)</f>
        <v>0</v>
      </c>
      <c r="H66" s="9">
        <f>SUM(B66,E66)</f>
        <v>14</v>
      </c>
      <c r="I66" s="9">
        <f>SUM(C66,F66)</f>
        <v>17</v>
      </c>
      <c r="J66" s="9">
        <f>SUM(H66:I66)</f>
        <v>31</v>
      </c>
      <c r="K66" s="357" t="s">
        <v>1046</v>
      </c>
    </row>
    <row r="67" spans="1:11" ht="24" customHeight="1" x14ac:dyDescent="0.2">
      <c r="A67" s="8" t="s">
        <v>217</v>
      </c>
      <c r="B67" s="714">
        <v>12</v>
      </c>
      <c r="C67" s="714">
        <v>16</v>
      </c>
      <c r="D67" s="714">
        <v>28</v>
      </c>
      <c r="E67" s="9">
        <v>0</v>
      </c>
      <c r="F67" s="9">
        <v>0</v>
      </c>
      <c r="G67" s="9">
        <f t="shared" ref="G67:G70" si="11">SUM(E67:F67)</f>
        <v>0</v>
      </c>
      <c r="H67" s="9">
        <f t="shared" ref="H67:I71" si="12">SUM(B67,E67)</f>
        <v>12</v>
      </c>
      <c r="I67" s="9">
        <f t="shared" si="12"/>
        <v>16</v>
      </c>
      <c r="J67" s="9">
        <f t="shared" ref="J67:J71" si="13">SUM(H67:I67)</f>
        <v>28</v>
      </c>
      <c r="K67" s="357" t="s">
        <v>975</v>
      </c>
    </row>
    <row r="68" spans="1:11" ht="24" customHeight="1" x14ac:dyDescent="0.2">
      <c r="A68" s="8" t="s">
        <v>1047</v>
      </c>
      <c r="B68" s="714">
        <v>17</v>
      </c>
      <c r="C68" s="714">
        <v>4</v>
      </c>
      <c r="D68" s="714">
        <v>21</v>
      </c>
      <c r="E68" s="9">
        <v>0</v>
      </c>
      <c r="F68" s="9">
        <v>0</v>
      </c>
      <c r="G68" s="9">
        <f t="shared" si="11"/>
        <v>0</v>
      </c>
      <c r="H68" s="9">
        <f t="shared" si="12"/>
        <v>17</v>
      </c>
      <c r="I68" s="9">
        <f t="shared" si="12"/>
        <v>4</v>
      </c>
      <c r="J68" s="9">
        <f t="shared" si="13"/>
        <v>21</v>
      </c>
      <c r="K68" s="357" t="s">
        <v>1048</v>
      </c>
    </row>
    <row r="69" spans="1:11" ht="24" customHeight="1" x14ac:dyDescent="0.2">
      <c r="A69" s="8" t="s">
        <v>389</v>
      </c>
      <c r="B69" s="714">
        <v>0</v>
      </c>
      <c r="C69" s="714">
        <v>1</v>
      </c>
      <c r="D69" s="714">
        <v>1</v>
      </c>
      <c r="E69" s="9">
        <v>0</v>
      </c>
      <c r="F69" s="9">
        <v>0</v>
      </c>
      <c r="G69" s="9">
        <f t="shared" si="11"/>
        <v>0</v>
      </c>
      <c r="H69" s="9">
        <f t="shared" si="12"/>
        <v>0</v>
      </c>
      <c r="I69" s="9">
        <f t="shared" si="12"/>
        <v>1</v>
      </c>
      <c r="J69" s="9">
        <f t="shared" si="13"/>
        <v>1</v>
      </c>
      <c r="K69" s="357" t="s">
        <v>1040</v>
      </c>
    </row>
    <row r="70" spans="1:11" ht="27" customHeight="1" x14ac:dyDescent="0.2">
      <c r="A70" s="8" t="s">
        <v>542</v>
      </c>
      <c r="B70" s="714">
        <v>1</v>
      </c>
      <c r="C70" s="714">
        <v>0</v>
      </c>
      <c r="D70" s="714">
        <v>1</v>
      </c>
      <c r="E70" s="9">
        <v>0</v>
      </c>
      <c r="F70" s="9">
        <v>0</v>
      </c>
      <c r="G70" s="9">
        <f t="shared" si="11"/>
        <v>0</v>
      </c>
      <c r="H70" s="9">
        <f t="shared" si="12"/>
        <v>1</v>
      </c>
      <c r="I70" s="9">
        <f t="shared" si="12"/>
        <v>0</v>
      </c>
      <c r="J70" s="9">
        <f t="shared" si="13"/>
        <v>1</v>
      </c>
      <c r="K70" s="357" t="s">
        <v>1026</v>
      </c>
    </row>
    <row r="71" spans="1:11" ht="27" customHeight="1" x14ac:dyDescent="0.2">
      <c r="A71" s="8" t="s">
        <v>769</v>
      </c>
      <c r="B71" s="714">
        <v>12</v>
      </c>
      <c r="C71" s="714">
        <v>10</v>
      </c>
      <c r="D71" s="714">
        <v>22</v>
      </c>
      <c r="E71" s="9">
        <v>0</v>
      </c>
      <c r="F71" s="9">
        <v>0</v>
      </c>
      <c r="G71" s="9">
        <v>0</v>
      </c>
      <c r="H71" s="9">
        <f t="shared" si="12"/>
        <v>12</v>
      </c>
      <c r="I71" s="9">
        <f t="shared" si="12"/>
        <v>10</v>
      </c>
      <c r="J71" s="9">
        <f t="shared" si="13"/>
        <v>22</v>
      </c>
      <c r="K71" s="357" t="s">
        <v>770</v>
      </c>
    </row>
    <row r="72" spans="1:11" ht="27" customHeight="1" thickBot="1" x14ac:dyDescent="0.25">
      <c r="A72" s="8" t="s">
        <v>90</v>
      </c>
      <c r="B72" s="349">
        <f>SUM(B66:B71)</f>
        <v>56</v>
      </c>
      <c r="C72" s="349">
        <f t="shared" ref="C72:J72" si="14">SUM(C66:C71)</f>
        <v>48</v>
      </c>
      <c r="D72" s="349">
        <f t="shared" si="14"/>
        <v>104</v>
      </c>
      <c r="E72" s="349">
        <f t="shared" si="14"/>
        <v>0</v>
      </c>
      <c r="F72" s="349">
        <f t="shared" si="14"/>
        <v>0</v>
      </c>
      <c r="G72" s="349">
        <f t="shared" si="14"/>
        <v>0</v>
      </c>
      <c r="H72" s="349">
        <f t="shared" si="14"/>
        <v>56</v>
      </c>
      <c r="I72" s="349">
        <f t="shared" si="14"/>
        <v>48</v>
      </c>
      <c r="J72" s="349">
        <f t="shared" si="14"/>
        <v>104</v>
      </c>
      <c r="K72" s="357" t="s">
        <v>313</v>
      </c>
    </row>
    <row r="73" spans="1:11" ht="27" customHeight="1" thickBot="1" x14ac:dyDescent="0.25">
      <c r="A73" s="23" t="s">
        <v>374</v>
      </c>
      <c r="B73" s="24">
        <f t="shared" ref="B73:J73" si="15">SUM(B66:B71)</f>
        <v>56</v>
      </c>
      <c r="C73" s="24">
        <f t="shared" si="15"/>
        <v>48</v>
      </c>
      <c r="D73" s="24">
        <f t="shared" si="15"/>
        <v>104</v>
      </c>
      <c r="E73" s="24">
        <f t="shared" si="15"/>
        <v>0</v>
      </c>
      <c r="F73" s="24">
        <f t="shared" si="15"/>
        <v>0</v>
      </c>
      <c r="G73" s="24">
        <f t="shared" si="15"/>
        <v>0</v>
      </c>
      <c r="H73" s="24">
        <f t="shared" si="15"/>
        <v>56</v>
      </c>
      <c r="I73" s="24">
        <f t="shared" si="15"/>
        <v>48</v>
      </c>
      <c r="J73" s="24">
        <f t="shared" si="15"/>
        <v>104</v>
      </c>
      <c r="K73" s="358" t="s">
        <v>101</v>
      </c>
    </row>
    <row r="74" spans="1:11" ht="15" thickTop="1" x14ac:dyDescent="0.2"/>
    <row r="99" spans="1:14" ht="18" x14ac:dyDescent="0.2">
      <c r="A99" s="995"/>
      <c r="B99" s="995"/>
      <c r="C99" s="995"/>
      <c r="D99" s="995"/>
      <c r="E99" s="995"/>
      <c r="F99" s="995"/>
      <c r="G99" s="995"/>
      <c r="H99" s="995"/>
      <c r="I99" s="995"/>
      <c r="J99" s="995"/>
      <c r="K99" s="995"/>
      <c r="L99" s="995"/>
      <c r="M99" s="995"/>
      <c r="N99" s="995"/>
    </row>
    <row r="100" spans="1:14" ht="18" customHeight="1" x14ac:dyDescent="0.25">
      <c r="A100" s="1016"/>
      <c r="B100" s="1016"/>
      <c r="C100" s="1016"/>
      <c r="D100" s="1016"/>
      <c r="E100" s="1016"/>
      <c r="F100" s="1016"/>
      <c r="G100" s="1016"/>
      <c r="H100" s="1016"/>
      <c r="I100" s="1016"/>
      <c r="J100" s="1016"/>
      <c r="K100" s="1016"/>
      <c r="L100" s="1016"/>
      <c r="M100" s="1016"/>
      <c r="N100" s="1016"/>
    </row>
    <row r="101" spans="1:14" ht="18" customHeight="1" thickBot="1" x14ac:dyDescent="0.3">
      <c r="N101" s="359"/>
    </row>
    <row r="102" spans="1:14" ht="15" customHeight="1" thickTop="1" x14ac:dyDescent="0.2">
      <c r="N102" s="992"/>
    </row>
    <row r="103" spans="1:14" ht="14.25" customHeight="1" x14ac:dyDescent="0.2">
      <c r="N103" s="993"/>
    </row>
    <row r="104" spans="1:14" ht="14.25" customHeight="1" x14ac:dyDescent="0.2">
      <c r="N104" s="993"/>
    </row>
    <row r="105" spans="1:14" ht="15" customHeight="1" thickBot="1" x14ac:dyDescent="0.25">
      <c r="N105" s="994"/>
    </row>
    <row r="106" spans="1:14" ht="15" x14ac:dyDescent="0.25">
      <c r="N106" s="387"/>
    </row>
    <row r="107" spans="1:14" ht="16.5" thickBot="1" x14ac:dyDescent="0.25">
      <c r="N107" s="22"/>
    </row>
    <row r="108" spans="1:14" ht="16.5" thickBot="1" x14ac:dyDescent="0.25">
      <c r="N108" s="358"/>
    </row>
    <row r="109" spans="1:14" ht="15" thickTop="1" x14ac:dyDescent="0.2"/>
  </sheetData>
  <mergeCells count="33">
    <mergeCell ref="A1:K1"/>
    <mergeCell ref="A2:K2"/>
    <mergeCell ref="A4:A7"/>
    <mergeCell ref="B4:D4"/>
    <mergeCell ref="E4:G4"/>
    <mergeCell ref="H4:J4"/>
    <mergeCell ref="K4:K7"/>
    <mergeCell ref="B5:D5"/>
    <mergeCell ref="E5:G5"/>
    <mergeCell ref="H5:J5"/>
    <mergeCell ref="A29:K29"/>
    <mergeCell ref="A30:K30"/>
    <mergeCell ref="A32:A35"/>
    <mergeCell ref="B32:D32"/>
    <mergeCell ref="E32:G32"/>
    <mergeCell ref="H32:J32"/>
    <mergeCell ref="K32:K35"/>
    <mergeCell ref="B33:D33"/>
    <mergeCell ref="E33:G33"/>
    <mergeCell ref="H33:J33"/>
    <mergeCell ref="A99:N99"/>
    <mergeCell ref="A100:N100"/>
    <mergeCell ref="N102:N105"/>
    <mergeCell ref="A57:K57"/>
    <mergeCell ref="A58:K58"/>
    <mergeCell ref="A61:A64"/>
    <mergeCell ref="B61:D61"/>
    <mergeCell ref="E61:G61"/>
    <mergeCell ref="H61:J61"/>
    <mergeCell ref="K61:K64"/>
    <mergeCell ref="B62:D62"/>
    <mergeCell ref="E62:G62"/>
    <mergeCell ref="H62:J62"/>
  </mergeCells>
  <printOptions horizontalCentered="1"/>
  <pageMargins left="0.5" right="0.5" top="1" bottom="1" header="1" footer="1"/>
  <pageSetup paperSize="9" scale="8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9"/>
  <sheetViews>
    <sheetView rightToLeft="1" view="pageBreakPreview" topLeftCell="A7" zoomScale="80" zoomScaleNormal="80" zoomScaleSheetLayoutView="80" workbookViewId="0">
      <selection activeCell="O16" sqref="O16"/>
    </sheetView>
  </sheetViews>
  <sheetFormatPr defaultRowHeight="14.25" x14ac:dyDescent="0.2"/>
  <cols>
    <col min="1" max="1" width="21.625" style="353" customWidth="1"/>
    <col min="2" max="2" width="7.375" style="353" customWidth="1"/>
    <col min="3" max="3" width="10.375" style="353" customWidth="1"/>
    <col min="4" max="5" width="7.375" style="353" customWidth="1"/>
    <col min="6" max="6" width="9.375" style="353" customWidth="1"/>
    <col min="7" max="8" width="7.375" style="353" customWidth="1"/>
    <col min="9" max="9" width="9.625" style="353" customWidth="1"/>
    <col min="10" max="11" width="7.375" style="353" customWidth="1"/>
    <col min="12" max="12" width="10.25" style="353" customWidth="1"/>
    <col min="13" max="13" width="7.375" style="353" customWidth="1"/>
    <col min="14" max="14" width="35.5" style="353" customWidth="1"/>
    <col min="15" max="16384" width="9" style="353"/>
  </cols>
  <sheetData>
    <row r="1" spans="1:14" ht="18" customHeight="1" x14ac:dyDescent="0.2"/>
    <row r="2" spans="1:14" ht="18" customHeight="1" x14ac:dyDescent="0.2"/>
    <row r="3" spans="1:14" ht="28.5" customHeight="1" x14ac:dyDescent="0.2">
      <c r="A3" s="995" t="s">
        <v>2228</v>
      </c>
      <c r="B3" s="995"/>
      <c r="C3" s="995"/>
      <c r="D3" s="995"/>
      <c r="E3" s="995"/>
      <c r="F3" s="995"/>
      <c r="G3" s="995"/>
      <c r="H3" s="995"/>
      <c r="I3" s="995"/>
      <c r="J3" s="995"/>
      <c r="K3" s="995"/>
      <c r="L3" s="995"/>
      <c r="M3" s="995"/>
      <c r="N3" s="995"/>
    </row>
    <row r="4" spans="1:14" ht="42" customHeight="1" x14ac:dyDescent="0.2">
      <c r="A4" s="999" t="s">
        <v>2229</v>
      </c>
      <c r="B4" s="999"/>
      <c r="C4" s="999"/>
      <c r="D4" s="999"/>
      <c r="E4" s="999"/>
      <c r="F4" s="999"/>
      <c r="G4" s="999"/>
      <c r="H4" s="999"/>
      <c r="I4" s="999"/>
      <c r="J4" s="999"/>
      <c r="K4" s="999"/>
      <c r="L4" s="999"/>
      <c r="M4" s="999"/>
      <c r="N4" s="999"/>
    </row>
    <row r="5" spans="1:14" ht="26.25" customHeight="1" thickBot="1" x14ac:dyDescent="0.3">
      <c r="A5" s="33" t="s">
        <v>2598</v>
      </c>
      <c r="N5" s="359" t="s">
        <v>1052</v>
      </c>
    </row>
    <row r="6" spans="1:14" ht="25.5" customHeight="1" thickTop="1" x14ac:dyDescent="0.2">
      <c r="A6" s="992" t="s">
        <v>196</v>
      </c>
      <c r="B6" s="992" t="s">
        <v>128</v>
      </c>
      <c r="C6" s="992"/>
      <c r="D6" s="992"/>
      <c r="E6" s="992" t="s">
        <v>129</v>
      </c>
      <c r="F6" s="992"/>
      <c r="G6" s="992"/>
      <c r="H6" s="992" t="s">
        <v>130</v>
      </c>
      <c r="I6" s="992"/>
      <c r="J6" s="992"/>
      <c r="K6" s="992" t="s">
        <v>4</v>
      </c>
      <c r="L6" s="992"/>
      <c r="M6" s="992"/>
      <c r="N6" s="992" t="s">
        <v>197</v>
      </c>
    </row>
    <row r="7" spans="1:14" ht="25.5" customHeight="1" x14ac:dyDescent="0.2">
      <c r="A7" s="993"/>
      <c r="B7" s="993" t="s">
        <v>131</v>
      </c>
      <c r="C7" s="993"/>
      <c r="D7" s="993"/>
      <c r="E7" s="993" t="s">
        <v>132</v>
      </c>
      <c r="F7" s="993"/>
      <c r="G7" s="993"/>
      <c r="H7" s="993" t="s">
        <v>133</v>
      </c>
      <c r="I7" s="993"/>
      <c r="J7" s="993"/>
      <c r="K7" s="993" t="s">
        <v>9</v>
      </c>
      <c r="L7" s="993"/>
      <c r="M7" s="993"/>
      <c r="N7" s="993"/>
    </row>
    <row r="8" spans="1:14" ht="25.5" customHeight="1" x14ac:dyDescent="0.2">
      <c r="A8" s="993"/>
      <c r="B8" s="349" t="s">
        <v>10</v>
      </c>
      <c r="C8" s="349" t="s">
        <v>112</v>
      </c>
      <c r="D8" s="349" t="s">
        <v>12</v>
      </c>
      <c r="E8" s="349" t="s">
        <v>10</v>
      </c>
      <c r="F8" s="349" t="s">
        <v>112</v>
      </c>
      <c r="G8" s="349" t="s">
        <v>12</v>
      </c>
      <c r="H8" s="349" t="s">
        <v>10</v>
      </c>
      <c r="I8" s="349" t="s">
        <v>112</v>
      </c>
      <c r="J8" s="349" t="s">
        <v>12</v>
      </c>
      <c r="K8" s="349" t="s">
        <v>10</v>
      </c>
      <c r="L8" s="349" t="s">
        <v>112</v>
      </c>
      <c r="M8" s="349" t="s">
        <v>12</v>
      </c>
      <c r="N8" s="993"/>
    </row>
    <row r="9" spans="1:14" ht="25.5" customHeight="1" thickBot="1" x14ac:dyDescent="0.25">
      <c r="A9" s="994"/>
      <c r="B9" s="350" t="s">
        <v>13</v>
      </c>
      <c r="C9" s="350" t="s">
        <v>14</v>
      </c>
      <c r="D9" s="350" t="s">
        <v>9</v>
      </c>
      <c r="E9" s="350" t="s">
        <v>13</v>
      </c>
      <c r="F9" s="350" t="s">
        <v>14</v>
      </c>
      <c r="G9" s="350" t="s">
        <v>9</v>
      </c>
      <c r="H9" s="350" t="s">
        <v>13</v>
      </c>
      <c r="I9" s="350" t="s">
        <v>14</v>
      </c>
      <c r="J9" s="350" t="s">
        <v>9</v>
      </c>
      <c r="K9" s="350" t="s">
        <v>13</v>
      </c>
      <c r="L9" s="350" t="s">
        <v>14</v>
      </c>
      <c r="M9" s="350" t="s">
        <v>9</v>
      </c>
      <c r="N9" s="994"/>
    </row>
    <row r="10" spans="1:14" ht="35.25" customHeight="1" x14ac:dyDescent="0.2">
      <c r="A10" s="8" t="s">
        <v>15</v>
      </c>
      <c r="N10" s="193" t="s">
        <v>16</v>
      </c>
    </row>
    <row r="11" spans="1:14" ht="35.25" customHeight="1" x14ac:dyDescent="0.2">
      <c r="A11" s="20" t="s">
        <v>1045</v>
      </c>
      <c r="B11" s="21">
        <v>12</v>
      </c>
      <c r="C11" s="21">
        <v>3</v>
      </c>
      <c r="D11" s="21">
        <v>15</v>
      </c>
      <c r="E11" s="21">
        <v>3</v>
      </c>
      <c r="F11" s="21">
        <v>1</v>
      </c>
      <c r="G11" s="21">
        <v>4</v>
      </c>
      <c r="H11" s="21">
        <v>12</v>
      </c>
      <c r="I11" s="21">
        <v>5</v>
      </c>
      <c r="J11" s="21">
        <v>17</v>
      </c>
      <c r="K11" s="21">
        <f>SUM(B11,E11,H11)</f>
        <v>27</v>
      </c>
      <c r="L11" s="21">
        <f>SUM(C11,F11,I11)</f>
        <v>9</v>
      </c>
      <c r="M11" s="21">
        <f>SUM(K11:L11)</f>
        <v>36</v>
      </c>
      <c r="N11" s="22" t="s">
        <v>1046</v>
      </c>
    </row>
    <row r="12" spans="1:14" ht="35.25" customHeight="1" x14ac:dyDescent="0.2">
      <c r="A12" s="20" t="s">
        <v>217</v>
      </c>
      <c r="B12" s="21">
        <v>8</v>
      </c>
      <c r="C12" s="21">
        <v>12</v>
      </c>
      <c r="D12" s="21">
        <v>20</v>
      </c>
      <c r="E12" s="21">
        <v>9</v>
      </c>
      <c r="F12" s="21">
        <v>1</v>
      </c>
      <c r="G12" s="21">
        <v>10</v>
      </c>
      <c r="H12" s="21">
        <v>2</v>
      </c>
      <c r="I12" s="21">
        <v>3</v>
      </c>
      <c r="J12" s="21">
        <v>5</v>
      </c>
      <c r="K12" s="21">
        <f>SUM(B12,E12,H12)</f>
        <v>19</v>
      </c>
      <c r="L12" s="21">
        <f>SUM(C12,F12,I12)</f>
        <v>16</v>
      </c>
      <c r="M12" s="21">
        <f>SUM(K12:L12)</f>
        <v>35</v>
      </c>
      <c r="N12" s="22" t="s">
        <v>975</v>
      </c>
    </row>
    <row r="13" spans="1:14" ht="35.25" customHeight="1" x14ac:dyDescent="0.2">
      <c r="A13" s="8" t="s">
        <v>90</v>
      </c>
      <c r="B13" s="21">
        <f>SUM(B11:B12)</f>
        <v>20</v>
      </c>
      <c r="C13" s="21">
        <f t="shared" ref="C13:M13" si="0">SUM(C11:C12)</f>
        <v>15</v>
      </c>
      <c r="D13" s="21">
        <f t="shared" si="0"/>
        <v>35</v>
      </c>
      <c r="E13" s="21">
        <f t="shared" si="0"/>
        <v>12</v>
      </c>
      <c r="F13" s="21">
        <f t="shared" si="0"/>
        <v>2</v>
      </c>
      <c r="G13" s="21">
        <f t="shared" si="0"/>
        <v>14</v>
      </c>
      <c r="H13" s="21">
        <f t="shared" si="0"/>
        <v>14</v>
      </c>
      <c r="I13" s="21">
        <f t="shared" si="0"/>
        <v>8</v>
      </c>
      <c r="J13" s="21">
        <f t="shared" si="0"/>
        <v>22</v>
      </c>
      <c r="K13" s="21">
        <f t="shared" si="0"/>
        <v>46</v>
      </c>
      <c r="L13" s="21">
        <f t="shared" si="0"/>
        <v>25</v>
      </c>
      <c r="M13" s="21">
        <f t="shared" si="0"/>
        <v>71</v>
      </c>
      <c r="N13" s="357" t="s">
        <v>313</v>
      </c>
    </row>
    <row r="14" spans="1:14" ht="27" customHeight="1" x14ac:dyDescent="0.2">
      <c r="A14" s="8" t="s">
        <v>92</v>
      </c>
      <c r="B14" s="21"/>
      <c r="C14" s="21"/>
      <c r="D14" s="21"/>
      <c r="E14" s="21"/>
      <c r="F14" s="21"/>
      <c r="G14" s="21"/>
      <c r="H14" s="21"/>
      <c r="I14" s="21"/>
      <c r="J14" s="21"/>
      <c r="K14" s="21"/>
      <c r="L14" s="21"/>
      <c r="M14" s="21"/>
      <c r="N14" s="357" t="s">
        <v>93</v>
      </c>
    </row>
    <row r="15" spans="1:14" ht="35.25" customHeight="1" x14ac:dyDescent="0.2">
      <c r="A15" s="8" t="s">
        <v>1045</v>
      </c>
      <c r="B15" s="21">
        <v>5</v>
      </c>
      <c r="C15" s="21">
        <v>1</v>
      </c>
      <c r="D15" s="21">
        <v>6</v>
      </c>
      <c r="E15" s="21">
        <v>0</v>
      </c>
      <c r="F15" s="21">
        <v>0</v>
      </c>
      <c r="G15" s="21">
        <v>0</v>
      </c>
      <c r="H15" s="21">
        <v>2</v>
      </c>
      <c r="I15" s="21">
        <v>1</v>
      </c>
      <c r="J15" s="21">
        <v>3</v>
      </c>
      <c r="K15" s="21">
        <f>SUM(B15,E15,H15)</f>
        <v>7</v>
      </c>
      <c r="L15" s="21">
        <f t="shared" ref="L15:M15" si="1">SUM(C15,F15,I15)</f>
        <v>2</v>
      </c>
      <c r="M15" s="21">
        <f t="shared" si="1"/>
        <v>9</v>
      </c>
      <c r="N15" s="357" t="s">
        <v>1046</v>
      </c>
    </row>
    <row r="16" spans="1:14" s="560" customFormat="1" ht="35.25" customHeight="1" x14ac:dyDescent="0.2">
      <c r="A16" s="463" t="s">
        <v>217</v>
      </c>
      <c r="B16" s="21">
        <v>6</v>
      </c>
      <c r="C16" s="21">
        <v>4</v>
      </c>
      <c r="D16" s="21">
        <v>10</v>
      </c>
      <c r="E16" s="21">
        <v>0</v>
      </c>
      <c r="F16" s="21">
        <v>0</v>
      </c>
      <c r="G16" s="21">
        <v>0</v>
      </c>
      <c r="H16" s="21">
        <v>0</v>
      </c>
      <c r="I16" s="21">
        <v>1</v>
      </c>
      <c r="J16" s="21">
        <v>1</v>
      </c>
      <c r="K16" s="21">
        <f>SUM(B16,E16,H16)</f>
        <v>6</v>
      </c>
      <c r="L16" s="21">
        <f t="shared" ref="L16" si="2">SUM(C16,F16,I16)</f>
        <v>5</v>
      </c>
      <c r="M16" s="21">
        <f t="shared" ref="M16" si="3">SUM(D16,G16,J16)</f>
        <v>11</v>
      </c>
      <c r="N16" s="562" t="s">
        <v>975</v>
      </c>
    </row>
    <row r="17" spans="1:14" ht="35.25" customHeight="1" thickBot="1" x14ac:dyDescent="0.25">
      <c r="A17" s="8" t="s">
        <v>126</v>
      </c>
      <c r="B17" s="21">
        <f>SUM(B15:B16)</f>
        <v>11</v>
      </c>
      <c r="C17" s="21">
        <f t="shared" ref="C17:M17" si="4">SUM(C15:C16)</f>
        <v>5</v>
      </c>
      <c r="D17" s="21">
        <f t="shared" si="4"/>
        <v>16</v>
      </c>
      <c r="E17" s="21">
        <f t="shared" si="4"/>
        <v>0</v>
      </c>
      <c r="F17" s="21">
        <f t="shared" si="4"/>
        <v>0</v>
      </c>
      <c r="G17" s="21">
        <f t="shared" si="4"/>
        <v>0</v>
      </c>
      <c r="H17" s="21">
        <f t="shared" si="4"/>
        <v>2</v>
      </c>
      <c r="I17" s="21">
        <f t="shared" si="4"/>
        <v>2</v>
      </c>
      <c r="J17" s="21">
        <f t="shared" si="4"/>
        <v>4</v>
      </c>
      <c r="K17" s="21">
        <f t="shared" si="4"/>
        <v>13</v>
      </c>
      <c r="L17" s="21">
        <f t="shared" si="4"/>
        <v>7</v>
      </c>
      <c r="M17" s="21">
        <f t="shared" si="4"/>
        <v>20</v>
      </c>
      <c r="N17" s="357" t="s">
        <v>315</v>
      </c>
    </row>
    <row r="18" spans="1:14" ht="35.25" customHeight="1" thickBot="1" x14ac:dyDescent="0.25">
      <c r="A18" s="23" t="s">
        <v>374</v>
      </c>
      <c r="B18" s="24">
        <f>SUM(B17,B13)</f>
        <v>31</v>
      </c>
      <c r="C18" s="24">
        <f t="shared" ref="C18:M18" si="5">SUM(C17,C13)</f>
        <v>20</v>
      </c>
      <c r="D18" s="24">
        <f t="shared" si="5"/>
        <v>51</v>
      </c>
      <c r="E18" s="24">
        <f t="shared" si="5"/>
        <v>12</v>
      </c>
      <c r="F18" s="24">
        <f t="shared" si="5"/>
        <v>2</v>
      </c>
      <c r="G18" s="24">
        <f t="shared" si="5"/>
        <v>14</v>
      </c>
      <c r="H18" s="24">
        <f t="shared" si="5"/>
        <v>16</v>
      </c>
      <c r="I18" s="24">
        <f t="shared" si="5"/>
        <v>10</v>
      </c>
      <c r="J18" s="24">
        <f t="shared" si="5"/>
        <v>26</v>
      </c>
      <c r="K18" s="24">
        <f t="shared" si="5"/>
        <v>59</v>
      </c>
      <c r="L18" s="24">
        <f t="shared" si="5"/>
        <v>32</v>
      </c>
      <c r="M18" s="24">
        <f t="shared" si="5"/>
        <v>91</v>
      </c>
      <c r="N18" s="358" t="s">
        <v>101</v>
      </c>
    </row>
    <row r="19" spans="1:14" ht="15" thickTop="1" x14ac:dyDescent="0.2"/>
  </sheetData>
  <mergeCells count="12">
    <mergeCell ref="H7:J7"/>
    <mergeCell ref="K7:M7"/>
    <mergeCell ref="A3:N3"/>
    <mergeCell ref="A4:N4"/>
    <mergeCell ref="A6:A9"/>
    <mergeCell ref="B6:D6"/>
    <mergeCell ref="E6:G6"/>
    <mergeCell ref="H6:J6"/>
    <mergeCell ref="K6:M6"/>
    <mergeCell ref="N6:N9"/>
    <mergeCell ref="B7:D7"/>
    <mergeCell ref="E7:G7"/>
  </mergeCells>
  <printOptions horizontalCentered="1"/>
  <pageMargins left="0.25" right="0.25" top="1" bottom="1" header="1" footer="1"/>
  <pageSetup paperSize="9" scale="75" firstPageNumber="161"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N45"/>
  <sheetViews>
    <sheetView rightToLeft="1" view="pageBreakPreview" topLeftCell="A10" zoomScale="80" zoomScaleNormal="90" zoomScaleSheetLayoutView="80" workbookViewId="0">
      <selection activeCell="O25" sqref="O25"/>
    </sheetView>
  </sheetViews>
  <sheetFormatPr defaultRowHeight="14.25" x14ac:dyDescent="0.2"/>
  <cols>
    <col min="1" max="1" width="22.125" style="353" customWidth="1"/>
    <col min="2" max="9" width="9.75" style="353" customWidth="1"/>
    <col min="10" max="10" width="8.375" style="353" customWidth="1"/>
    <col min="11" max="12" width="9" style="353"/>
    <col min="13" max="13" width="27.625" style="353" customWidth="1"/>
    <col min="14" max="16384" width="9" style="353"/>
  </cols>
  <sheetData>
    <row r="3" spans="1:13" ht="15.75" customHeight="1" x14ac:dyDescent="0.2"/>
    <row r="4" spans="1:13" ht="30" customHeight="1" x14ac:dyDescent="0.2">
      <c r="A4" s="995" t="s">
        <v>2224</v>
      </c>
      <c r="B4" s="995"/>
      <c r="C4" s="995"/>
      <c r="D4" s="995"/>
      <c r="E4" s="995"/>
      <c r="F4" s="995"/>
      <c r="G4" s="995"/>
      <c r="H4" s="995"/>
      <c r="I4" s="995"/>
      <c r="J4" s="995"/>
      <c r="K4" s="995"/>
      <c r="L4" s="995"/>
      <c r="M4" s="995"/>
    </row>
    <row r="5" spans="1:13" ht="38.25" customHeight="1" x14ac:dyDescent="0.2">
      <c r="A5" s="999" t="s">
        <v>2225</v>
      </c>
      <c r="B5" s="999"/>
      <c r="C5" s="999"/>
      <c r="D5" s="999"/>
      <c r="E5" s="999"/>
      <c r="F5" s="999"/>
      <c r="G5" s="999"/>
      <c r="H5" s="999"/>
      <c r="I5" s="999"/>
      <c r="J5" s="999"/>
      <c r="K5" s="999"/>
      <c r="L5" s="999"/>
      <c r="M5" s="999"/>
    </row>
    <row r="6" spans="1:13" ht="21" customHeight="1" thickBot="1" x14ac:dyDescent="0.3">
      <c r="A6" s="33" t="s">
        <v>1053</v>
      </c>
      <c r="K6" s="1041" t="s">
        <v>1054</v>
      </c>
      <c r="L6" s="1041"/>
      <c r="M6" s="1041"/>
    </row>
    <row r="7" spans="1:13" ht="16.5" thickTop="1" x14ac:dyDescent="0.25">
      <c r="A7" s="992" t="s">
        <v>196</v>
      </c>
      <c r="B7" s="1003" t="s">
        <v>1</v>
      </c>
      <c r="C7" s="1003"/>
      <c r="D7" s="1003"/>
      <c r="E7" s="1003" t="s">
        <v>2</v>
      </c>
      <c r="F7" s="1003"/>
      <c r="G7" s="1003"/>
      <c r="H7" s="1003" t="s">
        <v>4</v>
      </c>
      <c r="I7" s="1003"/>
      <c r="J7" s="1003"/>
      <c r="K7" s="992" t="s">
        <v>197</v>
      </c>
      <c r="L7" s="992"/>
      <c r="M7" s="992"/>
    </row>
    <row r="8" spans="1:13" ht="18" customHeight="1" x14ac:dyDescent="0.25">
      <c r="A8" s="993"/>
      <c r="B8" s="1004" t="s">
        <v>6</v>
      </c>
      <c r="C8" s="1004"/>
      <c r="D8" s="1004"/>
      <c r="E8" s="1004" t="s">
        <v>7</v>
      </c>
      <c r="F8" s="1004"/>
      <c r="G8" s="1004"/>
      <c r="H8" s="1004" t="s">
        <v>9</v>
      </c>
      <c r="I8" s="1004"/>
      <c r="J8" s="1004"/>
      <c r="K8" s="993"/>
      <c r="L8" s="993"/>
      <c r="M8" s="993"/>
    </row>
    <row r="9" spans="1:13" ht="15.75" x14ac:dyDescent="0.25">
      <c r="A9" s="993"/>
      <c r="B9" s="351" t="s">
        <v>10</v>
      </c>
      <c r="C9" s="351" t="s">
        <v>112</v>
      </c>
      <c r="D9" s="351" t="s">
        <v>12</v>
      </c>
      <c r="E9" s="351" t="s">
        <v>10</v>
      </c>
      <c r="F9" s="351" t="s">
        <v>112</v>
      </c>
      <c r="G9" s="351" t="s">
        <v>12</v>
      </c>
      <c r="H9" s="351" t="s">
        <v>10</v>
      </c>
      <c r="I9" s="351" t="s">
        <v>112</v>
      </c>
      <c r="J9" s="351" t="s">
        <v>12</v>
      </c>
      <c r="K9" s="993"/>
      <c r="L9" s="993"/>
      <c r="M9" s="993"/>
    </row>
    <row r="10" spans="1:13" ht="16.5" thickBot="1" x14ac:dyDescent="0.3">
      <c r="A10" s="994"/>
      <c r="B10" s="4" t="s">
        <v>13</v>
      </c>
      <c r="C10" s="4" t="s">
        <v>14</v>
      </c>
      <c r="D10" s="4" t="s">
        <v>9</v>
      </c>
      <c r="E10" s="4" t="s">
        <v>13</v>
      </c>
      <c r="F10" s="4" t="s">
        <v>14</v>
      </c>
      <c r="G10" s="4" t="s">
        <v>9</v>
      </c>
      <c r="H10" s="4" t="s">
        <v>13</v>
      </c>
      <c r="I10" s="4" t="s">
        <v>14</v>
      </c>
      <c r="J10" s="4" t="s">
        <v>9</v>
      </c>
      <c r="K10" s="994"/>
      <c r="L10" s="994"/>
      <c r="M10" s="994"/>
    </row>
    <row r="11" spans="1:13" ht="24.95" customHeight="1" x14ac:dyDescent="0.2">
      <c r="A11" s="20" t="s">
        <v>15</v>
      </c>
      <c r="L11" s="357"/>
      <c r="M11" s="357" t="s">
        <v>16</v>
      </c>
    </row>
    <row r="12" spans="1:13" ht="24.95" customHeight="1" x14ac:dyDescent="0.2">
      <c r="A12" s="20" t="s">
        <v>1045</v>
      </c>
      <c r="B12" s="21">
        <v>113</v>
      </c>
      <c r="C12" s="21">
        <v>93</v>
      </c>
      <c r="D12" s="21">
        <v>206</v>
      </c>
      <c r="E12" s="21">
        <v>0</v>
      </c>
      <c r="F12" s="21">
        <v>0</v>
      </c>
      <c r="G12" s="21">
        <f>SUM(E12:F12)</f>
        <v>0</v>
      </c>
      <c r="H12" s="21">
        <f t="shared" ref="H12:I14" si="0">SUM(B12,E12)</f>
        <v>113</v>
      </c>
      <c r="I12" s="21">
        <f t="shared" si="0"/>
        <v>93</v>
      </c>
      <c r="J12" s="21">
        <f>SUM(H12:I12)</f>
        <v>206</v>
      </c>
      <c r="K12" s="1062" t="s">
        <v>1046</v>
      </c>
      <c r="L12" s="1062"/>
      <c r="M12" s="1062"/>
    </row>
    <row r="13" spans="1:13" ht="24.95" customHeight="1" x14ac:dyDescent="0.2">
      <c r="A13" s="20" t="s">
        <v>217</v>
      </c>
      <c r="B13" s="21">
        <v>90</v>
      </c>
      <c r="C13" s="21">
        <v>96</v>
      </c>
      <c r="D13" s="21">
        <v>186</v>
      </c>
      <c r="E13" s="21">
        <v>0</v>
      </c>
      <c r="F13" s="21">
        <v>0</v>
      </c>
      <c r="G13" s="21">
        <f>SUM(E13:F13)</f>
        <v>0</v>
      </c>
      <c r="H13" s="21">
        <f t="shared" si="0"/>
        <v>90</v>
      </c>
      <c r="I13" s="21">
        <f t="shared" si="0"/>
        <v>96</v>
      </c>
      <c r="J13" s="21">
        <f>SUM(H13:I13)</f>
        <v>186</v>
      </c>
      <c r="K13" s="21"/>
      <c r="L13" s="21"/>
      <c r="M13" s="357" t="s">
        <v>975</v>
      </c>
    </row>
    <row r="14" spans="1:13" s="560" customFormat="1" ht="24.95" customHeight="1" x14ac:dyDescent="0.2">
      <c r="A14" s="20" t="s">
        <v>1047</v>
      </c>
      <c r="B14" s="21">
        <v>6</v>
      </c>
      <c r="C14" s="21">
        <v>12</v>
      </c>
      <c r="D14" s="21">
        <v>18</v>
      </c>
      <c r="E14" s="21">
        <v>0</v>
      </c>
      <c r="F14" s="21">
        <v>0</v>
      </c>
      <c r="G14" s="21">
        <f>SUM(E14:F14)</f>
        <v>0</v>
      </c>
      <c r="H14" s="21">
        <f t="shared" si="0"/>
        <v>6</v>
      </c>
      <c r="I14" s="21">
        <f t="shared" si="0"/>
        <v>12</v>
      </c>
      <c r="J14" s="21">
        <f>SUM(H14:I14)</f>
        <v>18</v>
      </c>
      <c r="K14" s="21"/>
      <c r="L14" s="21"/>
      <c r="M14" s="562" t="s">
        <v>1048</v>
      </c>
    </row>
    <row r="15" spans="1:13" ht="24.95" customHeight="1" x14ac:dyDescent="0.2">
      <c r="A15" s="8" t="s">
        <v>90</v>
      </c>
      <c r="B15" s="21">
        <f>SUM(B12:B14)</f>
        <v>209</v>
      </c>
      <c r="C15" s="21">
        <f t="shared" ref="C15:J15" si="1">SUM(C12:C14)</f>
        <v>201</v>
      </c>
      <c r="D15" s="21">
        <f t="shared" si="1"/>
        <v>410</v>
      </c>
      <c r="E15" s="21">
        <f t="shared" si="1"/>
        <v>0</v>
      </c>
      <c r="F15" s="21">
        <f t="shared" si="1"/>
        <v>0</v>
      </c>
      <c r="G15" s="21">
        <f t="shared" si="1"/>
        <v>0</v>
      </c>
      <c r="H15" s="21">
        <f t="shared" si="1"/>
        <v>209</v>
      </c>
      <c r="I15" s="21">
        <f t="shared" si="1"/>
        <v>201</v>
      </c>
      <c r="J15" s="21">
        <f t="shared" si="1"/>
        <v>410</v>
      </c>
      <c r="K15" s="21"/>
      <c r="L15" s="21"/>
      <c r="M15" s="357" t="s">
        <v>313</v>
      </c>
    </row>
    <row r="16" spans="1:13" ht="24.95" customHeight="1" x14ac:dyDescent="0.2">
      <c r="A16" s="8" t="s">
        <v>92</v>
      </c>
      <c r="B16" s="21"/>
      <c r="C16" s="21"/>
      <c r="D16" s="21"/>
      <c r="E16" s="21"/>
      <c r="F16" s="21"/>
      <c r="G16" s="21"/>
      <c r="H16" s="21"/>
      <c r="I16" s="21"/>
      <c r="J16" s="21"/>
      <c r="K16" s="21"/>
      <c r="L16" s="21"/>
      <c r="M16" s="357" t="s">
        <v>93</v>
      </c>
    </row>
    <row r="17" spans="1:13" ht="30" customHeight="1" x14ac:dyDescent="0.2">
      <c r="A17" s="20" t="s">
        <v>1045</v>
      </c>
      <c r="B17" s="21">
        <v>30</v>
      </c>
      <c r="C17" s="21">
        <v>11</v>
      </c>
      <c r="D17" s="21">
        <v>41</v>
      </c>
      <c r="E17" s="21">
        <v>0</v>
      </c>
      <c r="F17" s="21">
        <v>0</v>
      </c>
      <c r="G17" s="21">
        <f>SUM(E17:F17)</f>
        <v>0</v>
      </c>
      <c r="H17" s="21">
        <f>SUM(B17,E17)</f>
        <v>30</v>
      </c>
      <c r="I17" s="21">
        <f t="shared" ref="I17:J17" si="2">SUM(C17,F17)</f>
        <v>11</v>
      </c>
      <c r="J17" s="21">
        <f t="shared" si="2"/>
        <v>41</v>
      </c>
      <c r="K17" s="1062" t="s">
        <v>1046</v>
      </c>
      <c r="L17" s="1062"/>
      <c r="M17" s="1062"/>
    </row>
    <row r="18" spans="1:13" s="560" customFormat="1" ht="30" customHeight="1" x14ac:dyDescent="0.2">
      <c r="A18" s="20" t="s">
        <v>217</v>
      </c>
      <c r="B18" s="21">
        <v>26</v>
      </c>
      <c r="C18" s="21">
        <v>47</v>
      </c>
      <c r="D18" s="21">
        <v>73</v>
      </c>
      <c r="E18" s="21">
        <v>0</v>
      </c>
      <c r="F18" s="21">
        <v>0</v>
      </c>
      <c r="G18" s="21">
        <v>0</v>
      </c>
      <c r="H18" s="21">
        <f>SUM(B18,E18)</f>
        <v>26</v>
      </c>
      <c r="I18" s="21">
        <f t="shared" ref="I18" si="3">SUM(C18,F18)</f>
        <v>47</v>
      </c>
      <c r="J18" s="21">
        <f t="shared" ref="J18" si="4">SUM(D18,G18)</f>
        <v>73</v>
      </c>
      <c r="K18" s="36"/>
      <c r="L18" s="36"/>
      <c r="M18" s="564" t="s">
        <v>975</v>
      </c>
    </row>
    <row r="19" spans="1:13" ht="24.95" customHeight="1" thickBot="1" x14ac:dyDescent="0.25">
      <c r="A19" s="8" t="s">
        <v>126</v>
      </c>
      <c r="B19" s="21">
        <f>SUM(B17:B18)</f>
        <v>56</v>
      </c>
      <c r="C19" s="21">
        <f t="shared" ref="C19:J19" si="5">SUM(C17:C18)</f>
        <v>58</v>
      </c>
      <c r="D19" s="21">
        <f t="shared" si="5"/>
        <v>114</v>
      </c>
      <c r="E19" s="21">
        <f t="shared" si="5"/>
        <v>0</v>
      </c>
      <c r="F19" s="21">
        <f t="shared" si="5"/>
        <v>0</v>
      </c>
      <c r="G19" s="21">
        <f t="shared" si="5"/>
        <v>0</v>
      </c>
      <c r="H19" s="21">
        <f t="shared" si="5"/>
        <v>56</v>
      </c>
      <c r="I19" s="21">
        <f t="shared" si="5"/>
        <v>58</v>
      </c>
      <c r="J19" s="21">
        <f t="shared" si="5"/>
        <v>114</v>
      </c>
      <c r="K19" s="21"/>
      <c r="L19" s="21"/>
      <c r="M19" s="357" t="s">
        <v>315</v>
      </c>
    </row>
    <row r="20" spans="1:13" ht="24.95" customHeight="1" thickBot="1" x14ac:dyDescent="0.25">
      <c r="A20" s="23" t="s">
        <v>374</v>
      </c>
      <c r="B20" s="24">
        <f>SUM(B19,B15)</f>
        <v>265</v>
      </c>
      <c r="C20" s="24">
        <f t="shared" ref="C20:J20" si="6">SUM(C19,C15)</f>
        <v>259</v>
      </c>
      <c r="D20" s="24">
        <f t="shared" si="6"/>
        <v>524</v>
      </c>
      <c r="E20" s="24">
        <f>SUM(E19,E16)</f>
        <v>0</v>
      </c>
      <c r="F20" s="24">
        <f>SUM(F19,F16)</f>
        <v>0</v>
      </c>
      <c r="G20" s="24">
        <f>SUM(G19,G16)</f>
        <v>0</v>
      </c>
      <c r="H20" s="24">
        <f t="shared" si="6"/>
        <v>265</v>
      </c>
      <c r="I20" s="24">
        <f t="shared" si="6"/>
        <v>259</v>
      </c>
      <c r="J20" s="24">
        <f t="shared" si="6"/>
        <v>524</v>
      </c>
      <c r="K20" s="1040" t="s">
        <v>101</v>
      </c>
      <c r="L20" s="1040"/>
      <c r="M20" s="1040"/>
    </row>
    <row r="21" spans="1:13" ht="24" customHeight="1" thickTop="1" x14ac:dyDescent="0.2"/>
    <row r="22" spans="1:13" ht="24" customHeight="1" x14ac:dyDescent="0.2"/>
    <row r="23" spans="1:13" ht="24" customHeight="1" x14ac:dyDescent="0.2"/>
    <row r="24" spans="1:13" ht="24" customHeight="1" x14ac:dyDescent="0.2"/>
    <row r="25" spans="1:13" ht="24" customHeight="1" x14ac:dyDescent="0.2"/>
    <row r="26" spans="1:13" ht="24" customHeight="1" x14ac:dyDescent="0.2"/>
    <row r="27" spans="1:13" ht="13.5" customHeight="1" x14ac:dyDescent="0.2"/>
    <row r="28" spans="1:13" ht="24" customHeight="1" x14ac:dyDescent="0.2">
      <c r="A28" s="995" t="s">
        <v>2227</v>
      </c>
      <c r="B28" s="995"/>
      <c r="C28" s="995"/>
      <c r="D28" s="995"/>
      <c r="E28" s="995"/>
      <c r="F28" s="995"/>
      <c r="G28" s="995"/>
      <c r="H28" s="995"/>
      <c r="I28" s="995"/>
      <c r="J28" s="995"/>
      <c r="K28" s="995"/>
      <c r="L28" s="995"/>
      <c r="M28" s="995"/>
    </row>
    <row r="29" spans="1:13" ht="37.5" customHeight="1" x14ac:dyDescent="0.2">
      <c r="A29" s="999" t="s">
        <v>2226</v>
      </c>
      <c r="B29" s="999"/>
      <c r="C29" s="999"/>
      <c r="D29" s="999"/>
      <c r="E29" s="999"/>
      <c r="F29" s="999"/>
      <c r="G29" s="999"/>
      <c r="H29" s="999"/>
      <c r="I29" s="999"/>
      <c r="J29" s="999"/>
      <c r="K29" s="999"/>
      <c r="L29" s="999"/>
      <c r="M29" s="999"/>
    </row>
    <row r="30" spans="1:13" ht="16.5" thickBot="1" x14ac:dyDescent="0.3">
      <c r="A30" s="33" t="s">
        <v>2599</v>
      </c>
      <c r="L30" s="1041" t="s">
        <v>2600</v>
      </c>
      <c r="M30" s="1041"/>
    </row>
    <row r="31" spans="1:13" ht="16.5" thickTop="1" x14ac:dyDescent="0.25">
      <c r="A31" s="992" t="s">
        <v>196</v>
      </c>
      <c r="B31" s="1003" t="s">
        <v>1</v>
      </c>
      <c r="C31" s="1003"/>
      <c r="D31" s="1003"/>
      <c r="E31" s="1003" t="s">
        <v>2</v>
      </c>
      <c r="F31" s="1003"/>
      <c r="G31" s="1003"/>
      <c r="H31" s="1003" t="s">
        <v>4</v>
      </c>
      <c r="I31" s="1003"/>
      <c r="J31" s="1003"/>
      <c r="K31" s="992" t="s">
        <v>197</v>
      </c>
      <c r="L31" s="992"/>
      <c r="M31" s="992"/>
    </row>
    <row r="32" spans="1:13" ht="15.75" x14ac:dyDescent="0.25">
      <c r="A32" s="993"/>
      <c r="B32" s="1004" t="s">
        <v>6</v>
      </c>
      <c r="C32" s="1004"/>
      <c r="D32" s="1004"/>
      <c r="E32" s="1004" t="s">
        <v>7</v>
      </c>
      <c r="F32" s="1004"/>
      <c r="G32" s="1004"/>
      <c r="H32" s="1004" t="s">
        <v>9</v>
      </c>
      <c r="I32" s="1004"/>
      <c r="J32" s="1004"/>
      <c r="K32" s="993"/>
      <c r="L32" s="993"/>
      <c r="M32" s="993"/>
    </row>
    <row r="33" spans="1:14" ht="15.75" x14ac:dyDescent="0.25">
      <c r="A33" s="993"/>
      <c r="B33" s="351" t="s">
        <v>10</v>
      </c>
      <c r="C33" s="351" t="s">
        <v>112</v>
      </c>
      <c r="D33" s="351" t="s">
        <v>12</v>
      </c>
      <c r="E33" s="351" t="s">
        <v>10</v>
      </c>
      <c r="F33" s="351" t="s">
        <v>112</v>
      </c>
      <c r="G33" s="351" t="s">
        <v>12</v>
      </c>
      <c r="H33" s="351" t="s">
        <v>10</v>
      </c>
      <c r="I33" s="351" t="s">
        <v>112</v>
      </c>
      <c r="J33" s="351" t="s">
        <v>12</v>
      </c>
      <c r="K33" s="993"/>
      <c r="L33" s="993"/>
      <c r="M33" s="993"/>
    </row>
    <row r="34" spans="1:14" ht="16.5" thickBot="1" x14ac:dyDescent="0.3">
      <c r="A34" s="994"/>
      <c r="B34" s="4" t="s">
        <v>13</v>
      </c>
      <c r="C34" s="4" t="s">
        <v>14</v>
      </c>
      <c r="D34" s="4" t="s">
        <v>9</v>
      </c>
      <c r="E34" s="4" t="s">
        <v>13</v>
      </c>
      <c r="F34" s="4" t="s">
        <v>14</v>
      </c>
      <c r="G34" s="4" t="s">
        <v>9</v>
      </c>
      <c r="H34" s="4" t="s">
        <v>13</v>
      </c>
      <c r="I34" s="4" t="s">
        <v>14</v>
      </c>
      <c r="J34" s="4" t="s">
        <v>9</v>
      </c>
      <c r="K34" s="994"/>
      <c r="L34" s="994"/>
      <c r="M34" s="994"/>
    </row>
    <row r="35" spans="1:14" ht="24.95" customHeight="1" x14ac:dyDescent="0.2">
      <c r="A35" s="20" t="s">
        <v>15</v>
      </c>
      <c r="K35" s="1042" t="s">
        <v>16</v>
      </c>
      <c r="L35" s="1042"/>
      <c r="M35" s="1042"/>
    </row>
    <row r="36" spans="1:14" ht="24.95" customHeight="1" x14ac:dyDescent="0.2">
      <c r="A36" s="20" t="s">
        <v>1045</v>
      </c>
      <c r="B36" s="21">
        <v>103</v>
      </c>
      <c r="C36" s="21">
        <v>91</v>
      </c>
      <c r="D36" s="21">
        <v>194</v>
      </c>
      <c r="E36" s="21">
        <v>0</v>
      </c>
      <c r="F36" s="21">
        <v>0</v>
      </c>
      <c r="G36" s="21">
        <f>SUM(E36:F36)</f>
        <v>0</v>
      </c>
      <c r="H36" s="21">
        <f t="shared" ref="H36:I38" si="7">SUM(B36,E36)</f>
        <v>103</v>
      </c>
      <c r="I36" s="21">
        <f t="shared" si="7"/>
        <v>91</v>
      </c>
      <c r="J36" s="21">
        <f>SUM(H36:I36)</f>
        <v>194</v>
      </c>
      <c r="K36" s="1062" t="s">
        <v>1046</v>
      </c>
      <c r="L36" s="1062"/>
      <c r="M36" s="1062"/>
    </row>
    <row r="37" spans="1:14" ht="24.95" customHeight="1" x14ac:dyDescent="0.2">
      <c r="A37" s="20" t="s">
        <v>217</v>
      </c>
      <c r="B37" s="21">
        <v>87</v>
      </c>
      <c r="C37" s="21">
        <v>96</v>
      </c>
      <c r="D37" s="21">
        <v>183</v>
      </c>
      <c r="E37" s="21">
        <v>0</v>
      </c>
      <c r="F37" s="21">
        <v>0</v>
      </c>
      <c r="G37" s="21">
        <f>SUM(E37:F37)</f>
        <v>0</v>
      </c>
      <c r="H37" s="21">
        <f t="shared" si="7"/>
        <v>87</v>
      </c>
      <c r="I37" s="21">
        <f t="shared" si="7"/>
        <v>96</v>
      </c>
      <c r="J37" s="21">
        <f>SUM(H37:I37)</f>
        <v>183</v>
      </c>
      <c r="K37" s="70"/>
      <c r="L37" s="70"/>
      <c r="M37" s="357" t="s">
        <v>975</v>
      </c>
      <c r="N37" s="389"/>
    </row>
    <row r="38" spans="1:14" s="560" customFormat="1" ht="24.95" customHeight="1" x14ac:dyDescent="0.2">
      <c r="A38" s="20" t="s">
        <v>1047</v>
      </c>
      <c r="B38" s="21">
        <v>6</v>
      </c>
      <c r="C38" s="21">
        <v>12</v>
      </c>
      <c r="D38" s="21">
        <v>18</v>
      </c>
      <c r="E38" s="21">
        <v>0</v>
      </c>
      <c r="F38" s="21">
        <v>0</v>
      </c>
      <c r="G38" s="21">
        <f>SUM(E38:F38)</f>
        <v>0</v>
      </c>
      <c r="H38" s="21">
        <f t="shared" si="7"/>
        <v>6</v>
      </c>
      <c r="I38" s="21">
        <f t="shared" si="7"/>
        <v>12</v>
      </c>
      <c r="J38" s="21">
        <f>SUM(H38:I38)</f>
        <v>18</v>
      </c>
      <c r="K38" s="567"/>
      <c r="L38" s="567"/>
      <c r="M38" s="562" t="s">
        <v>1048</v>
      </c>
      <c r="N38" s="389"/>
    </row>
    <row r="39" spans="1:14" ht="24.95" customHeight="1" x14ac:dyDescent="0.2">
      <c r="A39" s="8" t="s">
        <v>90</v>
      </c>
      <c r="B39" s="21">
        <f>SUM(B36:B38)</f>
        <v>196</v>
      </c>
      <c r="C39" s="21">
        <f t="shared" ref="C39:J39" si="8">SUM(C36:C38)</f>
        <v>199</v>
      </c>
      <c r="D39" s="21">
        <f t="shared" si="8"/>
        <v>395</v>
      </c>
      <c r="E39" s="21">
        <f t="shared" si="8"/>
        <v>0</v>
      </c>
      <c r="F39" s="21">
        <f t="shared" si="8"/>
        <v>0</v>
      </c>
      <c r="G39" s="21">
        <f t="shared" si="8"/>
        <v>0</v>
      </c>
      <c r="H39" s="21">
        <f t="shared" si="8"/>
        <v>196</v>
      </c>
      <c r="I39" s="21">
        <f t="shared" si="8"/>
        <v>199</v>
      </c>
      <c r="J39" s="21">
        <f t="shared" si="8"/>
        <v>395</v>
      </c>
      <c r="K39" s="21"/>
      <c r="L39" s="21"/>
      <c r="M39" s="357" t="s">
        <v>313</v>
      </c>
    </row>
    <row r="40" spans="1:14" ht="24.95" customHeight="1" x14ac:dyDescent="0.2">
      <c r="A40" s="8" t="s">
        <v>92</v>
      </c>
      <c r="B40" s="21"/>
      <c r="C40" s="21"/>
      <c r="D40" s="21"/>
      <c r="E40" s="21"/>
      <c r="F40" s="21"/>
      <c r="G40" s="21"/>
      <c r="H40" s="21"/>
      <c r="I40" s="21"/>
      <c r="J40" s="21"/>
      <c r="K40" s="21"/>
      <c r="L40" s="21"/>
      <c r="M40" s="357" t="s">
        <v>313</v>
      </c>
    </row>
    <row r="41" spans="1:14" ht="24.95" customHeight="1" x14ac:dyDescent="0.2">
      <c r="A41" s="20" t="s">
        <v>1045</v>
      </c>
      <c r="B41" s="21">
        <v>25</v>
      </c>
      <c r="C41" s="21">
        <v>10</v>
      </c>
      <c r="D41" s="21">
        <v>35</v>
      </c>
      <c r="E41" s="21">
        <v>0</v>
      </c>
      <c r="F41" s="21">
        <v>0</v>
      </c>
      <c r="G41" s="21">
        <f>SUM(E41:F41)</f>
        <v>0</v>
      </c>
      <c r="H41" s="21">
        <f>SUM(B41,E41)</f>
        <v>25</v>
      </c>
      <c r="I41" s="21">
        <f>SUM(C41,F41)</f>
        <v>10</v>
      </c>
      <c r="J41" s="21">
        <f>SUM(H41:I41)</f>
        <v>35</v>
      </c>
      <c r="K41" s="1062" t="s">
        <v>1046</v>
      </c>
      <c r="L41" s="1062"/>
      <c r="M41" s="1062"/>
    </row>
    <row r="42" spans="1:14" s="560" customFormat="1" ht="24.95" customHeight="1" x14ac:dyDescent="0.2">
      <c r="A42" s="20" t="s">
        <v>217</v>
      </c>
      <c r="B42" s="21">
        <v>22</v>
      </c>
      <c r="C42" s="21">
        <v>43</v>
      </c>
      <c r="D42" s="21">
        <v>65</v>
      </c>
      <c r="E42" s="21">
        <v>0</v>
      </c>
      <c r="F42" s="21">
        <v>0</v>
      </c>
      <c r="G42" s="21">
        <v>0</v>
      </c>
      <c r="H42" s="21">
        <f>SUM(B42,E42)</f>
        <v>22</v>
      </c>
      <c r="I42" s="21">
        <f>SUM(C42,F42)</f>
        <v>43</v>
      </c>
      <c r="J42" s="21">
        <f>SUM(H42:I42)</f>
        <v>65</v>
      </c>
      <c r="K42" s="36"/>
      <c r="L42" s="36"/>
      <c r="M42" s="564" t="s">
        <v>975</v>
      </c>
    </row>
    <row r="43" spans="1:14" ht="24.95" customHeight="1" thickBot="1" x14ac:dyDescent="0.25">
      <c r="A43" s="8" t="s">
        <v>126</v>
      </c>
      <c r="B43" s="21">
        <f>SUM(B41:B42)</f>
        <v>47</v>
      </c>
      <c r="C43" s="21">
        <f t="shared" ref="C43:J43" si="9">SUM(C41:C42)</f>
        <v>53</v>
      </c>
      <c r="D43" s="21">
        <f t="shared" si="9"/>
        <v>100</v>
      </c>
      <c r="E43" s="21">
        <f t="shared" si="9"/>
        <v>0</v>
      </c>
      <c r="F43" s="21">
        <f t="shared" si="9"/>
        <v>0</v>
      </c>
      <c r="G43" s="21">
        <f t="shared" si="9"/>
        <v>0</v>
      </c>
      <c r="H43" s="21">
        <f t="shared" si="9"/>
        <v>47</v>
      </c>
      <c r="I43" s="21">
        <f t="shared" si="9"/>
        <v>53</v>
      </c>
      <c r="J43" s="21">
        <f t="shared" si="9"/>
        <v>100</v>
      </c>
      <c r="K43" s="21"/>
      <c r="L43" s="21"/>
      <c r="M43" s="357" t="s">
        <v>315</v>
      </c>
    </row>
    <row r="44" spans="1:14" ht="24.95" customHeight="1" thickBot="1" x14ac:dyDescent="0.25">
      <c r="A44" s="23" t="s">
        <v>374</v>
      </c>
      <c r="B44" s="24">
        <f>SUM(B43,B39)</f>
        <v>243</v>
      </c>
      <c r="C44" s="24">
        <f t="shared" ref="C44:J44" si="10">SUM(C43,C39)</f>
        <v>252</v>
      </c>
      <c r="D44" s="24">
        <f t="shared" si="10"/>
        <v>495</v>
      </c>
      <c r="E44" s="24">
        <f t="shared" si="10"/>
        <v>0</v>
      </c>
      <c r="F44" s="24">
        <f t="shared" si="10"/>
        <v>0</v>
      </c>
      <c r="G44" s="24">
        <f t="shared" si="10"/>
        <v>0</v>
      </c>
      <c r="H44" s="24">
        <f t="shared" si="10"/>
        <v>243</v>
      </c>
      <c r="I44" s="24">
        <f t="shared" si="10"/>
        <v>252</v>
      </c>
      <c r="J44" s="24">
        <f t="shared" si="10"/>
        <v>495</v>
      </c>
      <c r="K44" s="1040" t="s">
        <v>101</v>
      </c>
      <c r="L44" s="1040"/>
      <c r="M44" s="1040"/>
    </row>
    <row r="45" spans="1:14" ht="33" customHeight="1" thickTop="1" x14ac:dyDescent="0.2"/>
  </sheetData>
  <mergeCells count="29">
    <mergeCell ref="A29:M29"/>
    <mergeCell ref="A4:M4"/>
    <mergeCell ref="A5:M5"/>
    <mergeCell ref="K6:M6"/>
    <mergeCell ref="A7:A10"/>
    <mergeCell ref="B7:D7"/>
    <mergeCell ref="E7:G7"/>
    <mergeCell ref="H7:J7"/>
    <mergeCell ref="K7:M10"/>
    <mergeCell ref="B8:D8"/>
    <mergeCell ref="E8:G8"/>
    <mergeCell ref="H8:J8"/>
    <mergeCell ref="K12:M12"/>
    <mergeCell ref="K17:M17"/>
    <mergeCell ref="K20:M20"/>
    <mergeCell ref="A28:M28"/>
    <mergeCell ref="A31:A34"/>
    <mergeCell ref="B31:D31"/>
    <mergeCell ref="E31:G31"/>
    <mergeCell ref="H31:J31"/>
    <mergeCell ref="K31:M34"/>
    <mergeCell ref="B32:D32"/>
    <mergeCell ref="E32:G32"/>
    <mergeCell ref="H32:J32"/>
    <mergeCell ref="K35:M35"/>
    <mergeCell ref="K36:M36"/>
    <mergeCell ref="K41:M41"/>
    <mergeCell ref="K44:M44"/>
    <mergeCell ref="L30:M30"/>
  </mergeCells>
  <printOptions horizontalCentered="1"/>
  <pageMargins left="0.5" right="0.5" top="1" bottom="1" header="1" footer="1"/>
  <pageSetup paperSize="9" scale="80" firstPageNumber="1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118</vt:i4>
      </vt:variant>
      <vt:variant>
        <vt:lpstr>نطاقات تمت تسميتها</vt:lpstr>
      </vt:variant>
      <vt:variant>
        <vt:i4>115</vt:i4>
      </vt:variant>
    </vt:vector>
  </HeadingPairs>
  <TitlesOfParts>
    <vt:vector size="233" baseType="lpstr">
      <vt:lpstr>المؤشرات  (3)</vt:lpstr>
      <vt:lpstr>المؤشرات </vt:lpstr>
      <vt:lpstr>تجميعي مقبولين -م-ت</vt:lpstr>
      <vt:lpstr>تجميعي راسبين </vt:lpstr>
      <vt:lpstr>مشتركين وناجحين </vt:lpstr>
      <vt:lpstr>,وزارة</vt:lpstr>
      <vt:lpstr>بغداد</vt:lpstr>
      <vt:lpstr>بغداد راسبين</vt:lpstr>
      <vt:lpstr>بغداد مشتركين</vt:lpstr>
      <vt:lpstr>مستنصرية</vt:lpstr>
      <vt:lpstr>مستنصرية راسبين</vt:lpstr>
      <vt:lpstr>مشتركين</vt:lpstr>
      <vt:lpstr>تكنلوجية</vt:lpstr>
      <vt:lpstr>تكنلوجية راسبين</vt:lpstr>
      <vt:lpstr>تكنلوجية مشتركين</vt:lpstr>
      <vt:lpstr>النهرين</vt:lpstr>
      <vt:lpstr>النهرين2</vt:lpstr>
      <vt:lpstr> نهرين مشنركين</vt:lpstr>
      <vt:lpstr>العراقية </vt:lpstr>
      <vt:lpstr>41عراقية</vt:lpstr>
      <vt:lpstr>42عراقية </vt:lpstr>
      <vt:lpstr>الموصل</vt:lpstr>
      <vt:lpstr>راسبين موصل</vt:lpstr>
      <vt:lpstr>ناجحين موصل</vt:lpstr>
      <vt:lpstr>نينوى</vt:lpstr>
      <vt:lpstr>راسبين نينوى</vt:lpstr>
      <vt:lpstr>نينوى مشتركين</vt:lpstr>
      <vt:lpstr>حمدانية</vt:lpstr>
      <vt:lpstr>راسبين حمدانية</vt:lpstr>
      <vt:lpstr>ناجحين حمدانية</vt:lpstr>
      <vt:lpstr>  تلعفر  </vt:lpstr>
      <vt:lpstr>راسبين تلعفر</vt:lpstr>
      <vt:lpstr>المشتركين </vt:lpstr>
      <vt:lpstr>بصرة</vt:lpstr>
      <vt:lpstr>راسبين بصرة</vt:lpstr>
      <vt:lpstr>مشتركين بصرة</vt:lpstr>
      <vt:lpstr> البصرة للنفط والغاز </vt:lpstr>
      <vt:lpstr>نفط راسبين</vt:lpstr>
      <vt:lpstr>نفط المشتركين</vt:lpstr>
      <vt:lpstr>كوفة</vt:lpstr>
      <vt:lpstr>كوفة راسبين</vt:lpstr>
      <vt:lpstr>كوفة مشتركين</vt:lpstr>
      <vt:lpstr>جابر بن حيان</vt:lpstr>
      <vt:lpstr>راسبين جابر</vt:lpstr>
      <vt:lpstr>مشتركين (3)</vt:lpstr>
      <vt:lpstr>تكريت</vt:lpstr>
      <vt:lpstr>تكريت راسبين</vt:lpstr>
      <vt:lpstr>تكريت مشتركين</vt:lpstr>
      <vt:lpstr>سامراء</vt:lpstr>
      <vt:lpstr>سامراء راسبين</vt:lpstr>
      <vt:lpstr>سامراء مشتركين</vt:lpstr>
      <vt:lpstr>قادسية</vt:lpstr>
      <vt:lpstr>قادسية راسبين</vt:lpstr>
      <vt:lpstr>قادسية مشتركين</vt:lpstr>
      <vt:lpstr>انبار</vt:lpstr>
      <vt:lpstr>انبار راسبين</vt:lpstr>
      <vt:lpstr>انبار مشتركين</vt:lpstr>
      <vt:lpstr>فلوجة</vt:lpstr>
      <vt:lpstr>راسبين3</vt:lpstr>
      <vt:lpstr>فلوجة مشتركين</vt:lpstr>
      <vt:lpstr>بابل</vt:lpstr>
      <vt:lpstr>بابل راسبين</vt:lpstr>
      <vt:lpstr>بابل مشتركين</vt:lpstr>
      <vt:lpstr>قاسم الخضراء ك</vt:lpstr>
      <vt:lpstr>قاسم الخضراء </vt:lpstr>
      <vt:lpstr>قاسم الخضراءالناجحين</vt:lpstr>
      <vt:lpstr>ديالى</vt:lpstr>
      <vt:lpstr>ديالى راسبين</vt:lpstr>
      <vt:lpstr>ديالى مشتركين</vt:lpstr>
      <vt:lpstr>كربلاء</vt:lpstr>
      <vt:lpstr>كربلاء راسبين</vt:lpstr>
      <vt:lpstr>كربلاء مشتركين</vt:lpstr>
      <vt:lpstr>ذي قار</vt:lpstr>
      <vt:lpstr>ذي قار راسبين</vt:lpstr>
      <vt:lpstr>ذي قار مشتركين</vt:lpstr>
      <vt:lpstr>سومر</vt:lpstr>
      <vt:lpstr>سومر راسبين</vt:lpstr>
      <vt:lpstr>سومر مشتركين</vt:lpstr>
      <vt:lpstr>كركوك</vt:lpstr>
      <vt:lpstr>كركوك راسبين</vt:lpstr>
      <vt:lpstr>كركوك مشتركين</vt:lpstr>
      <vt:lpstr>واسط</vt:lpstr>
      <vt:lpstr>واسط راسبين</vt:lpstr>
      <vt:lpstr>واسط مشتركين</vt:lpstr>
      <vt:lpstr>ميسان</vt:lpstr>
      <vt:lpstr>ميسان راسبين</vt:lpstr>
      <vt:lpstr>ميسان مشتركين</vt:lpstr>
      <vt:lpstr>المثنى</vt:lpstr>
      <vt:lpstr>مثنى راسبين</vt:lpstr>
      <vt:lpstr>مثنى مشتركين</vt:lpstr>
      <vt:lpstr>تكنولوجيا المعلومات</vt:lpstr>
      <vt:lpstr>راسبين 2</vt:lpstr>
      <vt:lpstr>تكنولوجيا المعلومات (مشترك)</vt:lpstr>
      <vt:lpstr>ابن سينا</vt:lpstr>
      <vt:lpstr>ابن سينا - راسبين </vt:lpstr>
      <vt:lpstr>ابن سينا - مشتركين</vt:lpstr>
      <vt:lpstr>الكرخ للعلوم</vt:lpstr>
      <vt:lpstr>راسبين الكرخ للعلوم </vt:lpstr>
      <vt:lpstr>مشتركون الكرخ للعلوم</vt:lpstr>
      <vt:lpstr>الشمالية (2)</vt:lpstr>
      <vt:lpstr>مقبولين - المتميزين -الشمالية </vt:lpstr>
      <vt:lpstr>راسبين4 (2)</vt:lpstr>
      <vt:lpstr>الشمالية (مشتركين)</vt:lpstr>
      <vt:lpstr>ت وسطى</vt:lpstr>
      <vt:lpstr>ت وسطى راسبين</vt:lpstr>
      <vt:lpstr>ت وسطى مشتركين</vt:lpstr>
      <vt:lpstr>ت فرات اوسط</vt:lpstr>
      <vt:lpstr>فرات راسبين</vt:lpstr>
      <vt:lpstr>ت فرات مشتركين</vt:lpstr>
      <vt:lpstr>ت جنوبية</vt:lpstr>
      <vt:lpstr>ت جنوبية راسبين (2)</vt:lpstr>
      <vt:lpstr>جنوبية مشتركين </vt:lpstr>
      <vt:lpstr>اهلية الاصلي</vt:lpstr>
      <vt:lpstr>اهلي مقبولين </vt:lpstr>
      <vt:lpstr>اهلية موجودين </vt:lpstr>
      <vt:lpstr>اهلي تدريسين</vt:lpstr>
      <vt:lpstr>اهلية راسبين (2)</vt:lpstr>
      <vt:lpstr>اهلية مشتركين</vt:lpstr>
      <vt:lpstr>'  تلعفر  '!Print_Area</vt:lpstr>
      <vt:lpstr>' البصرة للنفط والغاز '!Print_Area</vt:lpstr>
      <vt:lpstr>' نهرين مشنركين'!Print_Area</vt:lpstr>
      <vt:lpstr>',وزارة'!Print_Area</vt:lpstr>
      <vt:lpstr>'41عراقية'!Print_Area</vt:lpstr>
      <vt:lpstr>'42عراقية '!Print_Area</vt:lpstr>
      <vt:lpstr>'ابن سينا'!Print_Area</vt:lpstr>
      <vt:lpstr>'ابن سينا - راسبين '!Print_Area</vt:lpstr>
      <vt:lpstr>'ابن سينا - مشتركين'!Print_Area</vt:lpstr>
      <vt:lpstr>'الشمالية (2)'!Print_Area</vt:lpstr>
      <vt:lpstr>'الشمالية (مشتركين)'!Print_Area</vt:lpstr>
      <vt:lpstr>'العراقية '!Print_Area</vt:lpstr>
      <vt:lpstr>'الكرخ للعلوم'!Print_Area</vt:lpstr>
      <vt:lpstr>المثنى!Print_Area</vt:lpstr>
      <vt:lpstr>'المشتركين '!Print_Area</vt:lpstr>
      <vt:lpstr>الموصل!Print_Area</vt:lpstr>
      <vt:lpstr>'المؤشرات '!Print_Area</vt:lpstr>
      <vt:lpstr>'المؤشرات  (3)'!Print_Area</vt:lpstr>
      <vt:lpstr>النهرين2!Print_Area</vt:lpstr>
      <vt:lpstr>انبار!Print_Area</vt:lpstr>
      <vt:lpstr>'انبار راسبين'!Print_Area</vt:lpstr>
      <vt:lpstr>'انبار مشتركين'!Print_Area</vt:lpstr>
      <vt:lpstr>'اهلي تدريسين'!Print_Area</vt:lpstr>
      <vt:lpstr>'اهلية الاصلي'!Print_Area</vt:lpstr>
      <vt:lpstr>'اهلية راسبين (2)'!Print_Area</vt:lpstr>
      <vt:lpstr>'اهلية مشتركين'!Print_Area</vt:lpstr>
      <vt:lpstr>'اهلية موجودين '!Print_Area</vt:lpstr>
      <vt:lpstr>بابل!Print_Area</vt:lpstr>
      <vt:lpstr>'بابل راسبين'!Print_Area</vt:lpstr>
      <vt:lpstr>'بابل مشتركين'!Print_Area</vt:lpstr>
      <vt:lpstr>بغداد!Print_Area</vt:lpstr>
      <vt:lpstr>'بغداد راسبين'!Print_Area</vt:lpstr>
      <vt:lpstr>'بغداد مشتركين'!Print_Area</vt:lpstr>
      <vt:lpstr>'ت جنوبية'!Print_Area</vt:lpstr>
      <vt:lpstr>'ت جنوبية راسبين (2)'!Print_Area</vt:lpstr>
      <vt:lpstr>'ت فرات اوسط'!Print_Area</vt:lpstr>
      <vt:lpstr>'ت فرات مشتركين'!Print_Area</vt:lpstr>
      <vt:lpstr>'ت وسطى'!Print_Area</vt:lpstr>
      <vt:lpstr>'ت وسطى راسبين'!Print_Area</vt:lpstr>
      <vt:lpstr>'ت وسطى مشتركين'!Print_Area</vt:lpstr>
      <vt:lpstr>'تجميعي راسبين '!Print_Area</vt:lpstr>
      <vt:lpstr>'تجميعي مقبولين -م-ت'!Print_Area</vt:lpstr>
      <vt:lpstr>تكريت!Print_Area</vt:lpstr>
      <vt:lpstr>'تكريت راسبين'!Print_Area</vt:lpstr>
      <vt:lpstr>'تكريت مشتركين'!Print_Area</vt:lpstr>
      <vt:lpstr>تكنلوجية!Print_Area</vt:lpstr>
      <vt:lpstr>'تكنلوجية راسبين'!Print_Area</vt:lpstr>
      <vt:lpstr>'تكنلوجية مشتركين'!Print_Area</vt:lpstr>
      <vt:lpstr>'تكنولوجيا المعلومات'!Print_Area</vt:lpstr>
      <vt:lpstr>'تكنولوجيا المعلومات (مشترك)'!Print_Area</vt:lpstr>
      <vt:lpstr>'جابر بن حيان'!Print_Area</vt:lpstr>
      <vt:lpstr>'جنوبية مشتركين '!Print_Area</vt:lpstr>
      <vt:lpstr>حمدانية!Print_Area</vt:lpstr>
      <vt:lpstr>ديالى!Print_Area</vt:lpstr>
      <vt:lpstr>'ديالى راسبين'!Print_Area</vt:lpstr>
      <vt:lpstr>'ديالى مشتركين'!Print_Area</vt:lpstr>
      <vt:lpstr>'ذي قار'!Print_Area</vt:lpstr>
      <vt:lpstr>'ذي قار راسبين'!Print_Area</vt:lpstr>
      <vt:lpstr>'ذي قار مشتركين'!Print_Area</vt:lpstr>
      <vt:lpstr>'راسبين 2'!Print_Area</vt:lpstr>
      <vt:lpstr>'راسبين الكرخ للعلوم '!Print_Area</vt:lpstr>
      <vt:lpstr>'راسبين بصرة'!Print_Area</vt:lpstr>
      <vt:lpstr>'راسبين تلعفر'!Print_Area</vt:lpstr>
      <vt:lpstr>'راسبين جابر'!Print_Area</vt:lpstr>
      <vt:lpstr>'راسبين حمدانية'!Print_Area</vt:lpstr>
      <vt:lpstr>'راسبين موصل'!Print_Area</vt:lpstr>
      <vt:lpstr>'راسبين نينوى'!Print_Area</vt:lpstr>
      <vt:lpstr>راسبين3!Print_Area</vt:lpstr>
      <vt:lpstr>'راسبين4 (2)'!Print_Area</vt:lpstr>
      <vt:lpstr>سامراء!Print_Area</vt:lpstr>
      <vt:lpstr>'سامراء راسبين'!Print_Area</vt:lpstr>
      <vt:lpstr>'سامراء مشتركين'!Print_Area</vt:lpstr>
      <vt:lpstr>سومر!Print_Area</vt:lpstr>
      <vt:lpstr>'سومر راسبين'!Print_Area</vt:lpstr>
      <vt:lpstr>'سومر مشتركين'!Print_Area</vt:lpstr>
      <vt:lpstr>'فرات راسبين'!Print_Area</vt:lpstr>
      <vt:lpstr>فلوجة!Print_Area</vt:lpstr>
      <vt:lpstr>'فلوجة مشتركين'!Print_Area</vt:lpstr>
      <vt:lpstr>قادسية!Print_Area</vt:lpstr>
      <vt:lpstr>'قادسية راسبين'!Print_Area</vt:lpstr>
      <vt:lpstr>'قادسية مشتركين'!Print_Area</vt:lpstr>
      <vt:lpstr>'قاسم الخضراء '!Print_Area</vt:lpstr>
      <vt:lpstr>'قاسم الخضراء ك'!Print_Area</vt:lpstr>
      <vt:lpstr>'قاسم الخضراءالناجحين'!Print_Area</vt:lpstr>
      <vt:lpstr>كربلاء!Print_Area</vt:lpstr>
      <vt:lpstr>'كربلاء راسبين'!Print_Area</vt:lpstr>
      <vt:lpstr>'كربلاء مشتركين'!Print_Area</vt:lpstr>
      <vt:lpstr>كركوك!Print_Area</vt:lpstr>
      <vt:lpstr>'كركوك راسبين'!Print_Area</vt:lpstr>
      <vt:lpstr>'كركوك مشتركين'!Print_Area</vt:lpstr>
      <vt:lpstr>كوفة!Print_Area</vt:lpstr>
      <vt:lpstr>'كوفة راسبين'!Print_Area</vt:lpstr>
      <vt:lpstr>'كوفة مشتركين'!Print_Area</vt:lpstr>
      <vt:lpstr>'مشتركون الكرخ للعلوم'!Print_Area</vt:lpstr>
      <vt:lpstr>مشتركين!Print_Area</vt:lpstr>
      <vt:lpstr>'مشتركين (3)'!Print_Area</vt:lpstr>
      <vt:lpstr>'مشتركين وناجحين '!Print_Area</vt:lpstr>
      <vt:lpstr>'مقبولين - المتميزين -الشمالية '!Print_Area</vt:lpstr>
      <vt:lpstr>ميسان!Print_Area</vt:lpstr>
      <vt:lpstr>'ميسان راسبين'!Print_Area</vt:lpstr>
      <vt:lpstr>'ميسان مشتركين'!Print_Area</vt:lpstr>
      <vt:lpstr>'ناجحين حمدانية'!Print_Area</vt:lpstr>
      <vt:lpstr>'ناجحين موصل'!Print_Area</vt:lpstr>
      <vt:lpstr>'نفط المشتركين'!Print_Area</vt:lpstr>
      <vt:lpstr>'نفط راسبين'!Print_Area</vt:lpstr>
      <vt:lpstr>نينوى!Print_Area</vt:lpstr>
      <vt:lpstr>'نينوى مشتركين'!Print_Area</vt:lpstr>
      <vt:lpstr>واسط!Print_Area</vt:lpstr>
      <vt:lpstr>'واسط مشتركين'!Print_Area</vt:lpstr>
      <vt:lpstr>بغداد!تدريسيين</vt:lpstr>
      <vt:lpstr>'بغداد راسبين'!عراقيين</vt:lpstr>
      <vt:lpstr>'بغداد راسبين'!عرب</vt:lpstr>
      <vt:lpstr>بغداد!مقبولين</vt:lpstr>
      <vt:lpstr>بغداد!موجودون</vt:lpstr>
      <vt:lpstr>بغداد!موجودين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Nagim Mohammed</dc:creator>
  <cp:lastModifiedBy>Wafaa Abdul Rtha</cp:lastModifiedBy>
  <cp:lastPrinted>2021-03-11T09:16:55Z</cp:lastPrinted>
  <dcterms:created xsi:type="dcterms:W3CDTF">2019-12-05T05:38:13Z</dcterms:created>
  <dcterms:modified xsi:type="dcterms:W3CDTF">2021-06-06T08:55:36Z</dcterms:modified>
</cp:coreProperties>
</file>